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My Tennis\2017\3. Ε3\Θ\"/>
    </mc:Choice>
  </mc:AlternateContent>
  <bookViews>
    <workbookView xWindow="0" yWindow="0" windowWidth="20490" windowHeight="7530" activeTab="1" xr2:uid="{00000000-000D-0000-FFFF-FFFF00000000}"/>
  </bookViews>
  <sheets>
    <sheet name="Setup" sheetId="50" r:id="rId1"/>
    <sheet name="Singles" sheetId="3" r:id="rId2"/>
    <sheet name="Validations" sheetId="42" state="veryHidden" r:id="rId3"/>
    <sheet name="Rankings" sheetId="41" state="veryHidden" r:id="rId4"/>
    <sheet name="Μητρώο" sheetId="43" state="veryHidden" r:id="rId5"/>
    <sheet name="Νέα_Μητρώα" sheetId="47" r:id="rId6"/>
    <sheet name="ByClub" sheetId="48" state="hidden" r:id="rId7"/>
    <sheet name="tables" sheetId="51" state="veryHidden" r:id="rId8"/>
    <sheet name="http" sheetId="53" state="hidden" r:id="rId9"/>
  </sheets>
  <definedNames>
    <definedName name="_xlnm._FilterDatabase" localSheetId="3" hidden="1">Rankings!$F$1:$F$3846</definedName>
    <definedName name="_xlnm._FilterDatabase" localSheetId="1" hidden="1">Singles!$A$2:$W$302</definedName>
    <definedName name="_xlnm._FilterDatabase" localSheetId="7" hidden="1">tables!$O$1:$O$350</definedName>
    <definedName name="_xlnm._FilterDatabase" localSheetId="4" hidden="1">Μητρώο!$D$1:$D$10890</definedName>
    <definedName name="CityGroup">Validations!$E$2:$E$101</definedName>
    <definedName name="Clubs">tables!$M$2:$M$350</definedName>
    <definedName name="maxRows">Singles!$C$2:$V$1000</definedName>
    <definedName name="MaxRowsD">#REF!</definedName>
    <definedName name="MyArea">OFFSET(Singles!$A$1,0,0,COUNTA(Singles!$C$1:$C$2002)+1,22)</definedName>
    <definedName name="MyAreaD">OFFSET(#REF!,0,0,COUNTA(#REF!)+1,15)</definedName>
    <definedName name="newValidID">Νέα_Μητρώα!$A$2:$A$1001</definedName>
    <definedName name="Organizers">tables!$I$2:$I$31</definedName>
    <definedName name="_xlnm.Print_Area" localSheetId="1">MyArea</definedName>
    <definedName name="_xlnm.Print_Titles" localSheetId="6">ByClub!$1:$1</definedName>
    <definedName name="_xlnm.Print_Titles" localSheetId="1">Singles!$1:$2</definedName>
    <definedName name="Referees">tables!$K$2:$K$350</definedName>
    <definedName name="SetupCategories">Setup!$F$4:$F$13</definedName>
    <definedName name="SetupClubs">Setup!$D$5:$D$13</definedName>
    <definedName name="SetupClubs4">Setup!$E$4:$E$13</definedName>
    <definedName name="T_Categories">tables!$C$2:$C$16</definedName>
    <definedName name="Tours">tables!$G$2:$G$11</definedName>
    <definedName name="valid_groups">Validations!$A$2:$A$21</definedName>
    <definedName name="valid_Sex">Validations!$C$2:$C$5</definedName>
    <definedName name="ValidID">Μητρώο!$A$1:$A$50000</definedName>
    <definedName name="years">tables!$A$2:$A$11</definedName>
  </definedNames>
  <calcPr calcId="171027"/>
  <fileRecoveryPr autoRecover="0"/>
</workbook>
</file>

<file path=xl/calcChain.xml><?xml version="1.0" encoding="utf-8"?>
<calcChain xmlns="http://schemas.openxmlformats.org/spreadsheetml/2006/main">
  <c r="B9" i="50" l="1"/>
  <c r="B8" i="53"/>
  <c r="B7" i="53"/>
  <c r="B5" i="53"/>
  <c r="B6" i="53"/>
  <c r="B13" i="53"/>
  <c r="B10" i="53"/>
  <c r="B11" i="53"/>
  <c r="B14" i="53"/>
  <c r="O8" i="3"/>
  <c r="P8" i="3" s="1"/>
  <c r="C1" i="3"/>
  <c r="O292" i="3"/>
  <c r="P292" i="3"/>
  <c r="O566" i="3"/>
  <c r="P566" i="3" s="1"/>
  <c r="O608" i="3"/>
  <c r="P608" i="3"/>
  <c r="O641" i="3"/>
  <c r="P641" i="3" s="1"/>
  <c r="O673" i="3"/>
  <c r="P673" i="3"/>
  <c r="O705" i="3"/>
  <c r="P705" i="3" s="1"/>
  <c r="O737" i="3"/>
  <c r="P737" i="3"/>
  <c r="O768" i="3"/>
  <c r="P768" i="3" s="1"/>
  <c r="O784" i="3"/>
  <c r="P784" i="3"/>
  <c r="O800" i="3"/>
  <c r="P800" i="3" s="1"/>
  <c r="O816" i="3"/>
  <c r="P816" i="3"/>
  <c r="O832" i="3"/>
  <c r="P832" i="3" s="1"/>
  <c r="O844" i="3"/>
  <c r="P844" i="3"/>
  <c r="O852" i="3"/>
  <c r="P852" i="3" s="1"/>
  <c r="O860" i="3"/>
  <c r="P860" i="3"/>
  <c r="O868" i="3"/>
  <c r="P868" i="3" s="1"/>
  <c r="O876" i="3"/>
  <c r="P876" i="3"/>
  <c r="O884" i="3"/>
  <c r="P884" i="3" s="1"/>
  <c r="O892" i="3"/>
  <c r="P892" i="3"/>
  <c r="O900" i="3"/>
  <c r="P900" i="3" s="1"/>
  <c r="O908" i="3"/>
  <c r="P908" i="3"/>
  <c r="O916" i="3"/>
  <c r="P916" i="3" s="1"/>
  <c r="O924" i="3"/>
  <c r="P924" i="3"/>
  <c r="O932" i="3"/>
  <c r="P932" i="3" s="1"/>
  <c r="O940" i="3"/>
  <c r="P940" i="3"/>
  <c r="O948" i="3"/>
  <c r="P948" i="3" s="1"/>
  <c r="O956" i="3"/>
  <c r="P956" i="3"/>
  <c r="O964" i="3"/>
  <c r="P964" i="3" s="1"/>
  <c r="O972" i="3"/>
  <c r="P972" i="3"/>
  <c r="O980" i="3"/>
  <c r="P980" i="3" s="1"/>
  <c r="O988" i="3"/>
  <c r="P988" i="3"/>
  <c r="O996" i="3"/>
  <c r="P996" i="3" s="1"/>
  <c r="O1004" i="3"/>
  <c r="P1004" i="3"/>
  <c r="O1012" i="3"/>
  <c r="P1012" i="3" s="1"/>
  <c r="O1020" i="3"/>
  <c r="P1020" i="3"/>
  <c r="O1028" i="3"/>
  <c r="P1028" i="3" s="1"/>
  <c r="O1036" i="3"/>
  <c r="P1036" i="3"/>
  <c r="O1044" i="3"/>
  <c r="P1044" i="3" s="1"/>
  <c r="O1052" i="3"/>
  <c r="P1052" i="3"/>
  <c r="O1060" i="3"/>
  <c r="P1060" i="3" s="1"/>
  <c r="O1068" i="3"/>
  <c r="P1068" i="3"/>
  <c r="O1076" i="3"/>
  <c r="P1076" i="3" s="1"/>
  <c r="O1084" i="3"/>
  <c r="P1084" i="3"/>
  <c r="O1092" i="3"/>
  <c r="P1092" i="3" s="1"/>
  <c r="O1100" i="3"/>
  <c r="P1100" i="3"/>
  <c r="O1108" i="3"/>
  <c r="P1108" i="3" s="1"/>
  <c r="O1116" i="3"/>
  <c r="P1116" i="3"/>
  <c r="O1128" i="3"/>
  <c r="P1128" i="3" s="1"/>
  <c r="O1133" i="3"/>
  <c r="P1133" i="3"/>
  <c r="O1144" i="3"/>
  <c r="P1144" i="3" s="1"/>
  <c r="O1149" i="3"/>
  <c r="P1149" i="3"/>
  <c r="O1160" i="3"/>
  <c r="P1160" i="3" s="1"/>
  <c r="O1165" i="3"/>
  <c r="P1165" i="3"/>
  <c r="O1176" i="3"/>
  <c r="P1176" i="3" s="1"/>
  <c r="O1181" i="3"/>
  <c r="P1181" i="3"/>
  <c r="O1192" i="3"/>
  <c r="P1192" i="3" s="1"/>
  <c r="O1197" i="3"/>
  <c r="P1197" i="3"/>
  <c r="O1208" i="3"/>
  <c r="P1208" i="3" s="1"/>
  <c r="O1213" i="3"/>
  <c r="P1213" i="3"/>
  <c r="O1224" i="3"/>
  <c r="P1224" i="3" s="1"/>
  <c r="O1229" i="3"/>
  <c r="P1229" i="3" s="1"/>
  <c r="O1240" i="3"/>
  <c r="P1240" i="3" s="1"/>
  <c r="O1245" i="3"/>
  <c r="P1245" i="3" s="1"/>
  <c r="O1256" i="3"/>
  <c r="P1256" i="3" s="1"/>
  <c r="O1261" i="3"/>
  <c r="P1261" i="3"/>
  <c r="O1272" i="3"/>
  <c r="P1272" i="3" s="1"/>
  <c r="O1277" i="3"/>
  <c r="P1277" i="3" s="1"/>
  <c r="O1281" i="3"/>
  <c r="P1281" i="3" s="1"/>
  <c r="O1285" i="3"/>
  <c r="P1285" i="3" s="1"/>
  <c r="O1289" i="3"/>
  <c r="P1289" i="3" s="1"/>
  <c r="O1293" i="3"/>
  <c r="P1293" i="3" s="1"/>
  <c r="O1297" i="3"/>
  <c r="P1297" i="3" s="1"/>
  <c r="O1301" i="3"/>
  <c r="P1301" i="3"/>
  <c r="O1305" i="3"/>
  <c r="P1305" i="3" s="1"/>
  <c r="O1309" i="3"/>
  <c r="P1309" i="3" s="1"/>
  <c r="O1313" i="3"/>
  <c r="P1313" i="3" s="1"/>
  <c r="O1317" i="3"/>
  <c r="P1317" i="3" s="1"/>
  <c r="O1321" i="3"/>
  <c r="P1321" i="3" s="1"/>
  <c r="O1325" i="3"/>
  <c r="P1325" i="3" s="1"/>
  <c r="O1329" i="3"/>
  <c r="P1329" i="3" s="1"/>
  <c r="O1333" i="3"/>
  <c r="P1333" i="3"/>
  <c r="O1337" i="3"/>
  <c r="P1337" i="3" s="1"/>
  <c r="O1341" i="3"/>
  <c r="P1341" i="3" s="1"/>
  <c r="O1345" i="3"/>
  <c r="P1345" i="3" s="1"/>
  <c r="O1349" i="3"/>
  <c r="P1349" i="3" s="1"/>
  <c r="O1353" i="3"/>
  <c r="P1353" i="3" s="1"/>
  <c r="O1357" i="3"/>
  <c r="P1357" i="3" s="1"/>
  <c r="O1361" i="3"/>
  <c r="P1361" i="3" s="1"/>
  <c r="O1365" i="3"/>
  <c r="P1365" i="3"/>
  <c r="O1369" i="3"/>
  <c r="P1369" i="3" s="1"/>
  <c r="O1373" i="3"/>
  <c r="P1373" i="3" s="1"/>
  <c r="O1377" i="3"/>
  <c r="P1377" i="3" s="1"/>
  <c r="O1381" i="3"/>
  <c r="P1381" i="3" s="1"/>
  <c r="O1385" i="3"/>
  <c r="P1385" i="3" s="1"/>
  <c r="O1389" i="3"/>
  <c r="P1389" i="3" s="1"/>
  <c r="O1393" i="3"/>
  <c r="P1393" i="3" s="1"/>
  <c r="O1397" i="3"/>
  <c r="P1397" i="3"/>
  <c r="O1401" i="3"/>
  <c r="P1401" i="3" s="1"/>
  <c r="O1405" i="3"/>
  <c r="P1405" i="3" s="1"/>
  <c r="O1409" i="3"/>
  <c r="P1409" i="3" s="1"/>
  <c r="O1413" i="3"/>
  <c r="P1413" i="3" s="1"/>
  <c r="O1417" i="3"/>
  <c r="P1417" i="3" s="1"/>
  <c r="O1421" i="3"/>
  <c r="P1421" i="3" s="1"/>
  <c r="O1425" i="3"/>
  <c r="P1425" i="3" s="1"/>
  <c r="O1429" i="3"/>
  <c r="P1429" i="3"/>
  <c r="O1433" i="3"/>
  <c r="P1433" i="3" s="1"/>
  <c r="O1437" i="3"/>
  <c r="P1437" i="3" s="1"/>
  <c r="O1441" i="3"/>
  <c r="P1441" i="3" s="1"/>
  <c r="O1445" i="3"/>
  <c r="P1445" i="3" s="1"/>
  <c r="O1449" i="3"/>
  <c r="P1449" i="3" s="1"/>
  <c r="O1453" i="3"/>
  <c r="P1453" i="3" s="1"/>
  <c r="O1457" i="3"/>
  <c r="P1457" i="3" s="1"/>
  <c r="O1461" i="3"/>
  <c r="P1461" i="3"/>
  <c r="O1465" i="3"/>
  <c r="P1465" i="3" s="1"/>
  <c r="O1469" i="3"/>
  <c r="P1469" i="3" s="1"/>
  <c r="O1473" i="3"/>
  <c r="P1473" i="3" s="1"/>
  <c r="O1477" i="3"/>
  <c r="P1477" i="3" s="1"/>
  <c r="O1481" i="3"/>
  <c r="P1481" i="3" s="1"/>
  <c r="O1485" i="3"/>
  <c r="P1485" i="3" s="1"/>
  <c r="O1489" i="3"/>
  <c r="P1489" i="3" s="1"/>
  <c r="O1493" i="3"/>
  <c r="P1493" i="3"/>
  <c r="O1497" i="3"/>
  <c r="P1497" i="3" s="1"/>
  <c r="O1501" i="3"/>
  <c r="P1501" i="3" s="1"/>
  <c r="O4" i="3"/>
  <c r="P4" i="3" s="1"/>
  <c r="O5" i="3"/>
  <c r="P5" i="3" s="1"/>
  <c r="O6" i="3"/>
  <c r="P6" i="3" s="1"/>
  <c r="O7" i="3"/>
  <c r="P7" i="3" s="1"/>
  <c r="O9" i="3"/>
  <c r="P9" i="3" s="1"/>
  <c r="O10" i="3"/>
  <c r="P10" i="3"/>
  <c r="O11" i="3"/>
  <c r="P11" i="3" s="1"/>
  <c r="O12" i="3"/>
  <c r="P12" i="3" s="1"/>
  <c r="O13" i="3"/>
  <c r="P13" i="3" s="1"/>
  <c r="O14" i="3"/>
  <c r="P14" i="3" s="1"/>
  <c r="O15" i="3"/>
  <c r="P15" i="3" s="1"/>
  <c r="O16" i="3"/>
  <c r="P16" i="3" s="1"/>
  <c r="O17" i="3"/>
  <c r="P17" i="3" s="1"/>
  <c r="O18" i="3"/>
  <c r="P18" i="3"/>
  <c r="O19" i="3"/>
  <c r="P19" i="3" s="1"/>
  <c r="O20" i="3"/>
  <c r="P20" i="3" s="1"/>
  <c r="O21" i="3"/>
  <c r="P21" i="3" s="1"/>
  <c r="O22" i="3"/>
  <c r="P22" i="3" s="1"/>
  <c r="O23" i="3"/>
  <c r="P23" i="3" s="1"/>
  <c r="O24" i="3"/>
  <c r="P24" i="3" s="1"/>
  <c r="O25" i="3"/>
  <c r="P25" i="3" s="1"/>
  <c r="O26" i="3"/>
  <c r="P26" i="3"/>
  <c r="O27" i="3"/>
  <c r="P27" i="3" s="1"/>
  <c r="O28" i="3"/>
  <c r="P28" i="3" s="1"/>
  <c r="O29" i="3"/>
  <c r="P29" i="3" s="1"/>
  <c r="O30" i="3"/>
  <c r="P30" i="3" s="1"/>
  <c r="O31" i="3"/>
  <c r="P31" i="3" s="1"/>
  <c r="O32" i="3"/>
  <c r="P32" i="3" s="1"/>
  <c r="O33" i="3"/>
  <c r="P33" i="3" s="1"/>
  <c r="O34" i="3"/>
  <c r="P34" i="3"/>
  <c r="O35" i="3"/>
  <c r="P35" i="3" s="1"/>
  <c r="O36" i="3"/>
  <c r="P36" i="3" s="1"/>
  <c r="O37" i="3"/>
  <c r="P37" i="3" s="1"/>
  <c r="O38" i="3"/>
  <c r="P38" i="3" s="1"/>
  <c r="O39" i="3"/>
  <c r="P39" i="3" s="1"/>
  <c r="O40" i="3"/>
  <c r="P40" i="3" s="1"/>
  <c r="O41" i="3"/>
  <c r="P41" i="3" s="1"/>
  <c r="O42" i="3"/>
  <c r="P42" i="3"/>
  <c r="O43" i="3"/>
  <c r="P43" i="3" s="1"/>
  <c r="O44" i="3"/>
  <c r="P44" i="3" s="1"/>
  <c r="O45" i="3"/>
  <c r="P45" i="3" s="1"/>
  <c r="O46" i="3"/>
  <c r="P46" i="3" s="1"/>
  <c r="O47" i="3"/>
  <c r="P47" i="3" s="1"/>
  <c r="O48" i="3"/>
  <c r="P48" i="3" s="1"/>
  <c r="O49" i="3"/>
  <c r="P49" i="3" s="1"/>
  <c r="O50" i="3"/>
  <c r="P50" i="3"/>
  <c r="O51" i="3"/>
  <c r="P51" i="3"/>
  <c r="O52" i="3"/>
  <c r="P52" i="3"/>
  <c r="O53" i="3"/>
  <c r="P53" i="3"/>
  <c r="O54" i="3"/>
  <c r="P54" i="3"/>
  <c r="O55" i="3"/>
  <c r="P55" i="3"/>
  <c r="O56" i="3"/>
  <c r="P56" i="3"/>
  <c r="O57" i="3"/>
  <c r="P57" i="3"/>
  <c r="O58" i="3"/>
  <c r="P58" i="3"/>
  <c r="O59" i="3"/>
  <c r="P59" i="3"/>
  <c r="O60" i="3"/>
  <c r="P60" i="3"/>
  <c r="O61" i="3"/>
  <c r="P61" i="3"/>
  <c r="O62" i="3"/>
  <c r="P62" i="3"/>
  <c r="O63" i="3"/>
  <c r="P63" i="3"/>
  <c r="O64" i="3"/>
  <c r="P64" i="3"/>
  <c r="O65" i="3"/>
  <c r="P65" i="3"/>
  <c r="O66" i="3"/>
  <c r="P66" i="3"/>
  <c r="O67" i="3"/>
  <c r="P67" i="3"/>
  <c r="O68" i="3"/>
  <c r="P68" i="3"/>
  <c r="O69" i="3"/>
  <c r="P69" i="3"/>
  <c r="O70" i="3"/>
  <c r="P70" i="3"/>
  <c r="O71" i="3"/>
  <c r="P71" i="3"/>
  <c r="O72" i="3"/>
  <c r="P72" i="3"/>
  <c r="O73" i="3"/>
  <c r="P73" i="3"/>
  <c r="O74" i="3"/>
  <c r="P74" i="3"/>
  <c r="O75" i="3"/>
  <c r="P75" i="3"/>
  <c r="O76" i="3"/>
  <c r="P76" i="3"/>
  <c r="O77" i="3"/>
  <c r="P77" i="3"/>
  <c r="O78" i="3"/>
  <c r="P78" i="3"/>
  <c r="O79" i="3"/>
  <c r="P79" i="3"/>
  <c r="O80" i="3"/>
  <c r="P80" i="3"/>
  <c r="O81" i="3"/>
  <c r="P81" i="3"/>
  <c r="O82" i="3"/>
  <c r="P82" i="3"/>
  <c r="O83" i="3"/>
  <c r="P83" i="3"/>
  <c r="O84" i="3"/>
  <c r="P84" i="3"/>
  <c r="O85" i="3"/>
  <c r="P85" i="3"/>
  <c r="O86" i="3"/>
  <c r="P86" i="3"/>
  <c r="O87" i="3"/>
  <c r="P87" i="3"/>
  <c r="O88" i="3"/>
  <c r="P88" i="3"/>
  <c r="O89" i="3"/>
  <c r="P89" i="3"/>
  <c r="O90" i="3"/>
  <c r="P90" i="3"/>
  <c r="O91" i="3"/>
  <c r="P91" i="3"/>
  <c r="O92" i="3"/>
  <c r="P92" i="3"/>
  <c r="O93" i="3"/>
  <c r="P93" i="3"/>
  <c r="O94" i="3"/>
  <c r="P94" i="3"/>
  <c r="O95" i="3"/>
  <c r="P95" i="3"/>
  <c r="O96" i="3"/>
  <c r="P96" i="3"/>
  <c r="O97" i="3"/>
  <c r="P97" i="3"/>
  <c r="O98" i="3"/>
  <c r="P98" i="3"/>
  <c r="O99" i="3"/>
  <c r="P99" i="3"/>
  <c r="O100" i="3"/>
  <c r="P100" i="3"/>
  <c r="O101" i="3"/>
  <c r="P101" i="3"/>
  <c r="O102" i="3"/>
  <c r="P102" i="3"/>
  <c r="O103" i="3"/>
  <c r="P103" i="3"/>
  <c r="O104" i="3"/>
  <c r="P104" i="3"/>
  <c r="O105" i="3"/>
  <c r="P105" i="3"/>
  <c r="O106" i="3"/>
  <c r="P106" i="3"/>
  <c r="O107" i="3"/>
  <c r="P107" i="3"/>
  <c r="O108" i="3"/>
  <c r="P108" i="3"/>
  <c r="O109" i="3"/>
  <c r="P109" i="3"/>
  <c r="O110" i="3"/>
  <c r="P110" i="3"/>
  <c r="O111" i="3"/>
  <c r="P111" i="3"/>
  <c r="O112" i="3"/>
  <c r="P112" i="3"/>
  <c r="O113" i="3"/>
  <c r="P113" i="3"/>
  <c r="O114" i="3"/>
  <c r="P114" i="3"/>
  <c r="O115" i="3"/>
  <c r="P115" i="3"/>
  <c r="O116" i="3"/>
  <c r="P116" i="3"/>
  <c r="O117" i="3"/>
  <c r="P117" i="3"/>
  <c r="O118" i="3"/>
  <c r="P118" i="3"/>
  <c r="O119" i="3"/>
  <c r="P119" i="3"/>
  <c r="O120" i="3"/>
  <c r="P120" i="3"/>
  <c r="O121" i="3"/>
  <c r="P121" i="3"/>
  <c r="O122" i="3"/>
  <c r="P122" i="3"/>
  <c r="O123" i="3"/>
  <c r="P123" i="3"/>
  <c r="O124" i="3"/>
  <c r="P124" i="3"/>
  <c r="O125" i="3"/>
  <c r="P125" i="3"/>
  <c r="O126" i="3"/>
  <c r="P126" i="3"/>
  <c r="O127" i="3"/>
  <c r="P127" i="3"/>
  <c r="O128" i="3"/>
  <c r="P128" i="3"/>
  <c r="O129" i="3"/>
  <c r="P129" i="3"/>
  <c r="O130" i="3"/>
  <c r="P130" i="3"/>
  <c r="O131" i="3"/>
  <c r="P131" i="3"/>
  <c r="O132" i="3"/>
  <c r="P132" i="3"/>
  <c r="O133" i="3"/>
  <c r="P133" i="3"/>
  <c r="O134" i="3"/>
  <c r="P134" i="3"/>
  <c r="O135" i="3"/>
  <c r="P135" i="3"/>
  <c r="O136" i="3"/>
  <c r="P136" i="3"/>
  <c r="O137" i="3"/>
  <c r="P137" i="3"/>
  <c r="O138" i="3"/>
  <c r="P138" i="3"/>
  <c r="O139" i="3"/>
  <c r="P139" i="3"/>
  <c r="O140" i="3"/>
  <c r="P140" i="3"/>
  <c r="O141" i="3"/>
  <c r="P141" i="3"/>
  <c r="O142" i="3"/>
  <c r="P142" i="3"/>
  <c r="O143" i="3"/>
  <c r="P143" i="3"/>
  <c r="O144" i="3"/>
  <c r="P144" i="3"/>
  <c r="O145" i="3"/>
  <c r="P145" i="3"/>
  <c r="O146" i="3"/>
  <c r="P146" i="3"/>
  <c r="O147" i="3"/>
  <c r="P147" i="3"/>
  <c r="O148" i="3"/>
  <c r="P148" i="3"/>
  <c r="O149" i="3"/>
  <c r="P149" i="3"/>
  <c r="O150" i="3"/>
  <c r="P150" i="3"/>
  <c r="O151" i="3"/>
  <c r="P151" i="3"/>
  <c r="O152" i="3"/>
  <c r="P152" i="3"/>
  <c r="O153" i="3"/>
  <c r="P153" i="3"/>
  <c r="O154" i="3"/>
  <c r="P154" i="3"/>
  <c r="O155" i="3"/>
  <c r="P155" i="3"/>
  <c r="O156" i="3"/>
  <c r="P156" i="3"/>
  <c r="O157" i="3"/>
  <c r="P157" i="3"/>
  <c r="O158" i="3"/>
  <c r="P158" i="3"/>
  <c r="O159" i="3"/>
  <c r="P159" i="3"/>
  <c r="O160" i="3"/>
  <c r="P160" i="3"/>
  <c r="O161" i="3"/>
  <c r="P161" i="3"/>
  <c r="O162" i="3"/>
  <c r="P162" i="3"/>
  <c r="O163" i="3"/>
  <c r="P163" i="3"/>
  <c r="O164" i="3"/>
  <c r="P164" i="3"/>
  <c r="O165" i="3"/>
  <c r="P165" i="3"/>
  <c r="O166" i="3"/>
  <c r="P166" i="3"/>
  <c r="O167" i="3"/>
  <c r="P167" i="3"/>
  <c r="O168" i="3"/>
  <c r="P168" i="3"/>
  <c r="O169" i="3"/>
  <c r="P169" i="3"/>
  <c r="O170" i="3"/>
  <c r="P170" i="3"/>
  <c r="O171" i="3"/>
  <c r="P171" i="3"/>
  <c r="O172" i="3"/>
  <c r="P172" i="3"/>
  <c r="O173" i="3"/>
  <c r="P173" i="3"/>
  <c r="O174" i="3"/>
  <c r="P174" i="3"/>
  <c r="O175" i="3"/>
  <c r="P175" i="3"/>
  <c r="O176" i="3"/>
  <c r="P176" i="3"/>
  <c r="O177" i="3"/>
  <c r="P177" i="3"/>
  <c r="O178" i="3"/>
  <c r="P178" i="3"/>
  <c r="O179" i="3"/>
  <c r="P179" i="3"/>
  <c r="O180" i="3"/>
  <c r="P180" i="3"/>
  <c r="O181" i="3"/>
  <c r="P181" i="3"/>
  <c r="O182" i="3"/>
  <c r="P182" i="3"/>
  <c r="O183" i="3"/>
  <c r="P183" i="3"/>
  <c r="O184" i="3"/>
  <c r="P184" i="3"/>
  <c r="O185" i="3"/>
  <c r="P185" i="3"/>
  <c r="O186" i="3"/>
  <c r="P186" i="3"/>
  <c r="O187" i="3"/>
  <c r="P187" i="3"/>
  <c r="O188" i="3"/>
  <c r="P188" i="3"/>
  <c r="O189" i="3"/>
  <c r="P189" i="3"/>
  <c r="O190" i="3"/>
  <c r="P190" i="3"/>
  <c r="O191" i="3"/>
  <c r="P191" i="3"/>
  <c r="O192" i="3"/>
  <c r="P192" i="3"/>
  <c r="O193" i="3"/>
  <c r="P193" i="3"/>
  <c r="O194" i="3"/>
  <c r="P194" i="3"/>
  <c r="O195" i="3"/>
  <c r="P195" i="3"/>
  <c r="O196" i="3"/>
  <c r="P196" i="3"/>
  <c r="O197" i="3"/>
  <c r="P197" i="3"/>
  <c r="O198" i="3"/>
  <c r="P198" i="3"/>
  <c r="O199" i="3"/>
  <c r="P199" i="3"/>
  <c r="O200" i="3"/>
  <c r="P200" i="3"/>
  <c r="O201" i="3"/>
  <c r="P201" i="3"/>
  <c r="O202" i="3"/>
  <c r="P202" i="3"/>
  <c r="O203" i="3"/>
  <c r="P203" i="3"/>
  <c r="O204" i="3"/>
  <c r="P204" i="3"/>
  <c r="O205" i="3"/>
  <c r="P205" i="3"/>
  <c r="O206" i="3"/>
  <c r="P206" i="3"/>
  <c r="O207" i="3"/>
  <c r="P207" i="3"/>
  <c r="O208" i="3"/>
  <c r="P208" i="3"/>
  <c r="O209" i="3"/>
  <c r="P209" i="3"/>
  <c r="O210" i="3"/>
  <c r="P210" i="3"/>
  <c r="O211" i="3"/>
  <c r="P211" i="3"/>
  <c r="O212" i="3"/>
  <c r="P212" i="3"/>
  <c r="O213" i="3"/>
  <c r="P213" i="3"/>
  <c r="O214" i="3"/>
  <c r="P214" i="3"/>
  <c r="O215" i="3"/>
  <c r="P215" i="3"/>
  <c r="O216" i="3"/>
  <c r="P216" i="3"/>
  <c r="O217" i="3"/>
  <c r="P217" i="3"/>
  <c r="O218" i="3"/>
  <c r="P218" i="3"/>
  <c r="O219" i="3"/>
  <c r="P219" i="3"/>
  <c r="O220" i="3"/>
  <c r="P220" i="3"/>
  <c r="O221" i="3"/>
  <c r="P221" i="3"/>
  <c r="O222" i="3"/>
  <c r="P222" i="3"/>
  <c r="O223" i="3"/>
  <c r="P223" i="3"/>
  <c r="O224" i="3"/>
  <c r="P224" i="3"/>
  <c r="O225" i="3"/>
  <c r="P225" i="3"/>
  <c r="O226" i="3"/>
  <c r="P226" i="3"/>
  <c r="O227" i="3"/>
  <c r="P227" i="3"/>
  <c r="O228" i="3"/>
  <c r="P228" i="3"/>
  <c r="O229" i="3"/>
  <c r="P229" i="3"/>
  <c r="O230" i="3"/>
  <c r="P230" i="3"/>
  <c r="O231" i="3"/>
  <c r="P231" i="3"/>
  <c r="O232" i="3"/>
  <c r="P232" i="3"/>
  <c r="O233" i="3"/>
  <c r="P233" i="3"/>
  <c r="O234" i="3"/>
  <c r="P234" i="3"/>
  <c r="O235" i="3"/>
  <c r="P235" i="3"/>
  <c r="O236" i="3"/>
  <c r="P236" i="3"/>
  <c r="O237" i="3"/>
  <c r="P237" i="3"/>
  <c r="O238" i="3"/>
  <c r="P238" i="3"/>
  <c r="O239" i="3"/>
  <c r="P239" i="3"/>
  <c r="O240" i="3"/>
  <c r="P240" i="3"/>
  <c r="O241" i="3"/>
  <c r="P241" i="3"/>
  <c r="O242" i="3"/>
  <c r="P242" i="3"/>
  <c r="O243" i="3"/>
  <c r="P243" i="3"/>
  <c r="O244" i="3"/>
  <c r="P244" i="3"/>
  <c r="O245" i="3"/>
  <c r="P245" i="3"/>
  <c r="O246" i="3"/>
  <c r="P246" i="3"/>
  <c r="O247" i="3"/>
  <c r="P247" i="3"/>
  <c r="O248" i="3"/>
  <c r="P248" i="3"/>
  <c r="O249" i="3"/>
  <c r="P249" i="3"/>
  <c r="O250" i="3"/>
  <c r="P250" i="3"/>
  <c r="O251" i="3"/>
  <c r="P251" i="3"/>
  <c r="O252" i="3"/>
  <c r="P252" i="3"/>
  <c r="O253" i="3"/>
  <c r="P253" i="3"/>
  <c r="O254" i="3"/>
  <c r="P254" i="3"/>
  <c r="O255" i="3"/>
  <c r="P255" i="3"/>
  <c r="O256" i="3"/>
  <c r="P256" i="3"/>
  <c r="O257" i="3"/>
  <c r="P257" i="3"/>
  <c r="O258" i="3"/>
  <c r="P258" i="3"/>
  <c r="O259" i="3"/>
  <c r="P259" i="3"/>
  <c r="O260" i="3"/>
  <c r="P260" i="3"/>
  <c r="O261" i="3"/>
  <c r="P261" i="3"/>
  <c r="O262" i="3"/>
  <c r="P262" i="3"/>
  <c r="O263" i="3"/>
  <c r="P263" i="3"/>
  <c r="O264" i="3"/>
  <c r="P264" i="3"/>
  <c r="O265" i="3"/>
  <c r="P265" i="3"/>
  <c r="O266" i="3"/>
  <c r="P266" i="3"/>
  <c r="O267" i="3"/>
  <c r="P267" i="3"/>
  <c r="O268" i="3"/>
  <c r="P268" i="3"/>
  <c r="O269" i="3"/>
  <c r="P269" i="3"/>
  <c r="O270" i="3"/>
  <c r="P270" i="3"/>
  <c r="O271" i="3"/>
  <c r="P271" i="3"/>
  <c r="O272" i="3"/>
  <c r="P272" i="3"/>
  <c r="O273" i="3"/>
  <c r="P273" i="3"/>
  <c r="O274" i="3"/>
  <c r="P274" i="3"/>
  <c r="O275" i="3"/>
  <c r="P275" i="3"/>
  <c r="O276" i="3"/>
  <c r="P276" i="3"/>
  <c r="O277" i="3"/>
  <c r="P277" i="3"/>
  <c r="O278" i="3"/>
  <c r="P278" i="3"/>
  <c r="O279" i="3"/>
  <c r="P279" i="3"/>
  <c r="O280" i="3"/>
  <c r="P280" i="3"/>
  <c r="O281" i="3"/>
  <c r="P281" i="3"/>
  <c r="O282" i="3"/>
  <c r="P282" i="3"/>
  <c r="O283" i="3"/>
  <c r="P283" i="3"/>
  <c r="O284" i="3"/>
  <c r="P284" i="3"/>
  <c r="O285" i="3"/>
  <c r="P285" i="3"/>
  <c r="O286" i="3"/>
  <c r="P286" i="3"/>
  <c r="O287" i="3"/>
  <c r="P287" i="3"/>
  <c r="O288" i="3"/>
  <c r="P288" i="3"/>
  <c r="O289" i="3"/>
  <c r="P289" i="3"/>
  <c r="O290" i="3"/>
  <c r="P290" i="3"/>
  <c r="O291" i="3"/>
  <c r="P291" i="3"/>
  <c r="O293" i="3"/>
  <c r="P293" i="3"/>
  <c r="O294" i="3"/>
  <c r="P294" i="3"/>
  <c r="O295" i="3"/>
  <c r="P295" i="3"/>
  <c r="O296" i="3"/>
  <c r="P296" i="3"/>
  <c r="O297" i="3"/>
  <c r="P297" i="3"/>
  <c r="O298" i="3"/>
  <c r="P298" i="3"/>
  <c r="O299" i="3"/>
  <c r="P299" i="3"/>
  <c r="O300" i="3"/>
  <c r="P300" i="3"/>
  <c r="O301" i="3"/>
  <c r="P301" i="3"/>
  <c r="O302" i="3"/>
  <c r="P302" i="3"/>
  <c r="O303" i="3"/>
  <c r="P303" i="3"/>
  <c r="O304" i="3"/>
  <c r="P304" i="3"/>
  <c r="O305" i="3"/>
  <c r="P305" i="3"/>
  <c r="O306" i="3"/>
  <c r="P306" i="3"/>
  <c r="O307" i="3"/>
  <c r="P307" i="3"/>
  <c r="O308" i="3"/>
  <c r="P308" i="3"/>
  <c r="O309" i="3"/>
  <c r="P309" i="3"/>
  <c r="O310" i="3"/>
  <c r="P310" i="3"/>
  <c r="O311" i="3"/>
  <c r="P311" i="3"/>
  <c r="O312" i="3"/>
  <c r="P312" i="3"/>
  <c r="O313" i="3"/>
  <c r="P313" i="3"/>
  <c r="O314" i="3"/>
  <c r="P314" i="3"/>
  <c r="O315" i="3"/>
  <c r="P315" i="3"/>
  <c r="O316" i="3"/>
  <c r="P316" i="3"/>
  <c r="O317" i="3"/>
  <c r="P317" i="3"/>
  <c r="O318" i="3"/>
  <c r="P318" i="3"/>
  <c r="O319" i="3"/>
  <c r="P319" i="3"/>
  <c r="O320" i="3"/>
  <c r="P320" i="3"/>
  <c r="O321" i="3"/>
  <c r="P321" i="3"/>
  <c r="O322" i="3"/>
  <c r="P322" i="3"/>
  <c r="O323" i="3"/>
  <c r="P323" i="3"/>
  <c r="O324" i="3"/>
  <c r="P324" i="3"/>
  <c r="O325" i="3"/>
  <c r="P325" i="3"/>
  <c r="O326" i="3"/>
  <c r="P326" i="3"/>
  <c r="O327" i="3"/>
  <c r="P327" i="3"/>
  <c r="O328" i="3"/>
  <c r="P328" i="3"/>
  <c r="O329" i="3"/>
  <c r="P329" i="3"/>
  <c r="O330" i="3"/>
  <c r="P330" i="3"/>
  <c r="O331" i="3"/>
  <c r="P331" i="3"/>
  <c r="O332" i="3"/>
  <c r="P332" i="3"/>
  <c r="O333" i="3"/>
  <c r="P333" i="3"/>
  <c r="O334" i="3"/>
  <c r="P334" i="3"/>
  <c r="O335" i="3"/>
  <c r="P335" i="3"/>
  <c r="O336" i="3"/>
  <c r="P336" i="3"/>
  <c r="O337" i="3"/>
  <c r="P337" i="3"/>
  <c r="O338" i="3"/>
  <c r="P338" i="3"/>
  <c r="O339" i="3"/>
  <c r="P339" i="3"/>
  <c r="O340" i="3"/>
  <c r="P340" i="3"/>
  <c r="O341" i="3"/>
  <c r="P341" i="3"/>
  <c r="O342" i="3"/>
  <c r="P342" i="3"/>
  <c r="O343" i="3"/>
  <c r="P343" i="3"/>
  <c r="O344" i="3"/>
  <c r="P344" i="3"/>
  <c r="O345" i="3"/>
  <c r="P345" i="3"/>
  <c r="O346" i="3"/>
  <c r="P346" i="3"/>
  <c r="O347" i="3"/>
  <c r="P347" i="3"/>
  <c r="O348" i="3"/>
  <c r="P348" i="3"/>
  <c r="O349" i="3"/>
  <c r="P349" i="3"/>
  <c r="O350" i="3"/>
  <c r="P350" i="3"/>
  <c r="O351" i="3"/>
  <c r="P351" i="3"/>
  <c r="O352" i="3"/>
  <c r="P352" i="3"/>
  <c r="O353" i="3"/>
  <c r="P353" i="3"/>
  <c r="O354" i="3"/>
  <c r="P354" i="3"/>
  <c r="O355" i="3"/>
  <c r="P355" i="3"/>
  <c r="O356" i="3"/>
  <c r="P356" i="3"/>
  <c r="O357" i="3"/>
  <c r="P357" i="3"/>
  <c r="O358" i="3"/>
  <c r="P358" i="3"/>
  <c r="O359" i="3"/>
  <c r="P359" i="3"/>
  <c r="O360" i="3"/>
  <c r="P360" i="3"/>
  <c r="O361" i="3"/>
  <c r="P361" i="3"/>
  <c r="O362" i="3"/>
  <c r="P362" i="3"/>
  <c r="O363" i="3"/>
  <c r="P363" i="3"/>
  <c r="O364" i="3"/>
  <c r="P364" i="3"/>
  <c r="O365" i="3"/>
  <c r="P365" i="3"/>
  <c r="O366" i="3"/>
  <c r="P366" i="3"/>
  <c r="O367" i="3"/>
  <c r="P367" i="3"/>
  <c r="O368" i="3"/>
  <c r="P368" i="3"/>
  <c r="O369" i="3"/>
  <c r="P369" i="3"/>
  <c r="O370" i="3"/>
  <c r="P370" i="3"/>
  <c r="O371" i="3"/>
  <c r="P371" i="3"/>
  <c r="O372" i="3"/>
  <c r="P372" i="3"/>
  <c r="O373" i="3"/>
  <c r="P373" i="3"/>
  <c r="O374" i="3"/>
  <c r="P374" i="3"/>
  <c r="O375" i="3"/>
  <c r="P375" i="3"/>
  <c r="O376" i="3"/>
  <c r="P376" i="3"/>
  <c r="O377" i="3"/>
  <c r="P377" i="3"/>
  <c r="O378" i="3"/>
  <c r="P378" i="3"/>
  <c r="O379" i="3"/>
  <c r="P379" i="3"/>
  <c r="O380" i="3"/>
  <c r="P380" i="3"/>
  <c r="O381" i="3"/>
  <c r="P381" i="3"/>
  <c r="O382" i="3"/>
  <c r="P382" i="3"/>
  <c r="O383" i="3"/>
  <c r="P383" i="3"/>
  <c r="O384" i="3"/>
  <c r="P384" i="3"/>
  <c r="O385" i="3"/>
  <c r="P385" i="3"/>
  <c r="O386" i="3"/>
  <c r="P386" i="3"/>
  <c r="O387" i="3"/>
  <c r="P387" i="3"/>
  <c r="O388" i="3"/>
  <c r="P388" i="3"/>
  <c r="O389" i="3"/>
  <c r="P389" i="3"/>
  <c r="O390" i="3"/>
  <c r="P390" i="3"/>
  <c r="O391" i="3"/>
  <c r="P391" i="3"/>
  <c r="O392" i="3"/>
  <c r="P392" i="3"/>
  <c r="O393" i="3"/>
  <c r="P393" i="3"/>
  <c r="O394" i="3"/>
  <c r="P394" i="3"/>
  <c r="O395" i="3"/>
  <c r="P395" i="3"/>
  <c r="O396" i="3"/>
  <c r="P396" i="3"/>
  <c r="O397" i="3"/>
  <c r="P397" i="3"/>
  <c r="O398" i="3"/>
  <c r="P398" i="3"/>
  <c r="O399" i="3"/>
  <c r="P399" i="3"/>
  <c r="O400" i="3"/>
  <c r="P400" i="3"/>
  <c r="O401" i="3"/>
  <c r="P401" i="3"/>
  <c r="O402" i="3"/>
  <c r="P402" i="3"/>
  <c r="O403" i="3"/>
  <c r="P403" i="3"/>
  <c r="O404" i="3"/>
  <c r="P404" i="3"/>
  <c r="O405" i="3"/>
  <c r="P405" i="3"/>
  <c r="O406" i="3"/>
  <c r="P406" i="3"/>
  <c r="O407" i="3"/>
  <c r="P407" i="3"/>
  <c r="O408" i="3"/>
  <c r="P408" i="3"/>
  <c r="O409" i="3"/>
  <c r="P409" i="3"/>
  <c r="O410" i="3"/>
  <c r="P410" i="3"/>
  <c r="O411" i="3"/>
  <c r="P411" i="3"/>
  <c r="O412" i="3"/>
  <c r="P412" i="3"/>
  <c r="O413" i="3"/>
  <c r="P413" i="3"/>
  <c r="O414" i="3"/>
  <c r="P414" i="3"/>
  <c r="O415" i="3"/>
  <c r="P415" i="3"/>
  <c r="O416" i="3"/>
  <c r="P416" i="3"/>
  <c r="O417" i="3"/>
  <c r="P417" i="3"/>
  <c r="O418" i="3"/>
  <c r="P418" i="3"/>
  <c r="O419" i="3"/>
  <c r="P419" i="3"/>
  <c r="O420" i="3"/>
  <c r="P420" i="3"/>
  <c r="O421" i="3"/>
  <c r="P421" i="3"/>
  <c r="O422" i="3"/>
  <c r="P422" i="3"/>
  <c r="O423" i="3"/>
  <c r="P423" i="3"/>
  <c r="O424" i="3"/>
  <c r="P424" i="3"/>
  <c r="O425" i="3"/>
  <c r="P425" i="3"/>
  <c r="O426" i="3"/>
  <c r="P426" i="3"/>
  <c r="O427" i="3"/>
  <c r="P427" i="3"/>
  <c r="O428" i="3"/>
  <c r="P428" i="3"/>
  <c r="O429" i="3"/>
  <c r="P429" i="3"/>
  <c r="O430" i="3"/>
  <c r="P430" i="3"/>
  <c r="O431" i="3"/>
  <c r="P431" i="3"/>
  <c r="O432" i="3"/>
  <c r="P432" i="3"/>
  <c r="O433" i="3"/>
  <c r="P433" i="3"/>
  <c r="O434" i="3"/>
  <c r="P434" i="3"/>
  <c r="O435" i="3"/>
  <c r="P435" i="3"/>
  <c r="O436" i="3"/>
  <c r="P436" i="3"/>
  <c r="O437" i="3"/>
  <c r="P437" i="3"/>
  <c r="O438" i="3"/>
  <c r="P438" i="3"/>
  <c r="O439" i="3"/>
  <c r="P439" i="3"/>
  <c r="O440" i="3"/>
  <c r="P440" i="3"/>
  <c r="O441" i="3"/>
  <c r="P441" i="3"/>
  <c r="O442" i="3"/>
  <c r="P442" i="3"/>
  <c r="O443" i="3"/>
  <c r="P443" i="3"/>
  <c r="O444" i="3"/>
  <c r="P444" i="3"/>
  <c r="O445" i="3"/>
  <c r="P445" i="3"/>
  <c r="O446" i="3"/>
  <c r="P446" i="3"/>
  <c r="O447" i="3"/>
  <c r="P447" i="3"/>
  <c r="O448" i="3"/>
  <c r="P448" i="3"/>
  <c r="O449" i="3"/>
  <c r="P449" i="3"/>
  <c r="O450" i="3"/>
  <c r="P450" i="3"/>
  <c r="O451" i="3"/>
  <c r="P451" i="3"/>
  <c r="O452" i="3"/>
  <c r="P452" i="3"/>
  <c r="O453" i="3"/>
  <c r="P453" i="3"/>
  <c r="O454" i="3"/>
  <c r="P454" i="3"/>
  <c r="O455" i="3"/>
  <c r="P455" i="3"/>
  <c r="O456" i="3"/>
  <c r="P456" i="3"/>
  <c r="O457" i="3"/>
  <c r="P457" i="3"/>
  <c r="O458" i="3"/>
  <c r="P458" i="3"/>
  <c r="O459" i="3"/>
  <c r="P459" i="3"/>
  <c r="O460" i="3"/>
  <c r="P460" i="3"/>
  <c r="O461" i="3"/>
  <c r="P461" i="3"/>
  <c r="O462" i="3"/>
  <c r="P462" i="3"/>
  <c r="O463" i="3"/>
  <c r="P463" i="3"/>
  <c r="O464" i="3"/>
  <c r="P464" i="3"/>
  <c r="O465" i="3"/>
  <c r="P465" i="3"/>
  <c r="O466" i="3"/>
  <c r="P466" i="3"/>
  <c r="O467" i="3"/>
  <c r="P467" i="3"/>
  <c r="O468" i="3"/>
  <c r="P468" i="3"/>
  <c r="O469" i="3"/>
  <c r="P469" i="3"/>
  <c r="O470" i="3"/>
  <c r="P470" i="3"/>
  <c r="O471" i="3"/>
  <c r="P471" i="3"/>
  <c r="O472" i="3"/>
  <c r="P472" i="3"/>
  <c r="O473" i="3"/>
  <c r="P473" i="3"/>
  <c r="O474" i="3"/>
  <c r="P474" i="3"/>
  <c r="O475" i="3"/>
  <c r="P475" i="3"/>
  <c r="O476" i="3"/>
  <c r="P476" i="3"/>
  <c r="O477" i="3"/>
  <c r="P477" i="3"/>
  <c r="O478" i="3"/>
  <c r="P478" i="3"/>
  <c r="O479" i="3"/>
  <c r="P479" i="3"/>
  <c r="O480" i="3"/>
  <c r="P480" i="3"/>
  <c r="O481" i="3"/>
  <c r="P481" i="3"/>
  <c r="O482" i="3"/>
  <c r="P482" i="3"/>
  <c r="O483" i="3"/>
  <c r="P483" i="3"/>
  <c r="O484" i="3"/>
  <c r="P484" i="3"/>
  <c r="O485" i="3"/>
  <c r="P485" i="3"/>
  <c r="O486" i="3"/>
  <c r="P486" i="3"/>
  <c r="O487" i="3"/>
  <c r="P487" i="3"/>
  <c r="O488" i="3"/>
  <c r="P488" i="3"/>
  <c r="O489" i="3"/>
  <c r="P489" i="3"/>
  <c r="O490" i="3"/>
  <c r="P490" i="3"/>
  <c r="O491" i="3"/>
  <c r="P491" i="3"/>
  <c r="O492" i="3"/>
  <c r="P492" i="3"/>
  <c r="O493" i="3"/>
  <c r="P493" i="3"/>
  <c r="O494" i="3"/>
  <c r="P494" i="3"/>
  <c r="O495" i="3"/>
  <c r="P495" i="3"/>
  <c r="O496" i="3"/>
  <c r="P496" i="3"/>
  <c r="O497" i="3"/>
  <c r="P497" i="3"/>
  <c r="O498" i="3"/>
  <c r="P498" i="3"/>
  <c r="O499" i="3"/>
  <c r="P499" i="3"/>
  <c r="O500" i="3"/>
  <c r="P500" i="3"/>
  <c r="O501" i="3"/>
  <c r="P501" i="3"/>
  <c r="O502" i="3"/>
  <c r="P502" i="3"/>
  <c r="O503" i="3"/>
  <c r="P503" i="3"/>
  <c r="O504" i="3"/>
  <c r="P504" i="3"/>
  <c r="O505" i="3"/>
  <c r="P505" i="3"/>
  <c r="O506" i="3"/>
  <c r="P506" i="3"/>
  <c r="O507" i="3"/>
  <c r="P507" i="3"/>
  <c r="O508" i="3"/>
  <c r="P508" i="3"/>
  <c r="O509" i="3"/>
  <c r="P509" i="3"/>
  <c r="O510" i="3"/>
  <c r="P510" i="3"/>
  <c r="O511" i="3"/>
  <c r="P511" i="3"/>
  <c r="O512" i="3"/>
  <c r="P512" i="3"/>
  <c r="O513" i="3"/>
  <c r="P513" i="3"/>
  <c r="O514" i="3"/>
  <c r="P514" i="3"/>
  <c r="O515" i="3"/>
  <c r="P515" i="3"/>
  <c r="O516" i="3"/>
  <c r="P516" i="3"/>
  <c r="O517" i="3"/>
  <c r="P517" i="3"/>
  <c r="O518" i="3"/>
  <c r="P518" i="3"/>
  <c r="O519" i="3"/>
  <c r="P519" i="3"/>
  <c r="O520" i="3"/>
  <c r="P520" i="3"/>
  <c r="O521" i="3"/>
  <c r="P521" i="3"/>
  <c r="O522" i="3"/>
  <c r="P522" i="3"/>
  <c r="O523" i="3"/>
  <c r="P523" i="3"/>
  <c r="O524" i="3"/>
  <c r="P524" i="3"/>
  <c r="O525" i="3"/>
  <c r="P525" i="3"/>
  <c r="O526" i="3"/>
  <c r="P526" i="3"/>
  <c r="O527" i="3"/>
  <c r="P527" i="3"/>
  <c r="O528" i="3"/>
  <c r="P528" i="3"/>
  <c r="O529" i="3"/>
  <c r="P529" i="3"/>
  <c r="O530" i="3"/>
  <c r="P530" i="3"/>
  <c r="O531" i="3"/>
  <c r="P531" i="3"/>
  <c r="O532" i="3"/>
  <c r="P532" i="3"/>
  <c r="O533" i="3"/>
  <c r="P533" i="3"/>
  <c r="O534" i="3"/>
  <c r="P534" i="3"/>
  <c r="O535" i="3"/>
  <c r="P535" i="3"/>
  <c r="O536" i="3"/>
  <c r="P536" i="3"/>
  <c r="O537" i="3"/>
  <c r="P537" i="3"/>
  <c r="O538" i="3"/>
  <c r="P538" i="3"/>
  <c r="O539" i="3"/>
  <c r="P539" i="3"/>
  <c r="O540" i="3"/>
  <c r="P540" i="3"/>
  <c r="O541" i="3"/>
  <c r="P541" i="3"/>
  <c r="O542" i="3"/>
  <c r="P542" i="3"/>
  <c r="O543" i="3"/>
  <c r="P543" i="3"/>
  <c r="O544" i="3"/>
  <c r="P544" i="3"/>
  <c r="O545" i="3"/>
  <c r="P545" i="3"/>
  <c r="O546" i="3"/>
  <c r="P546" i="3"/>
  <c r="O547" i="3"/>
  <c r="P547" i="3"/>
  <c r="O548" i="3"/>
  <c r="P548" i="3"/>
  <c r="O549" i="3"/>
  <c r="P549" i="3"/>
  <c r="O550" i="3"/>
  <c r="P550" i="3"/>
  <c r="O551" i="3"/>
  <c r="P551" i="3"/>
  <c r="O552" i="3"/>
  <c r="P552" i="3"/>
  <c r="O553" i="3"/>
  <c r="P553" i="3"/>
  <c r="O554" i="3"/>
  <c r="P554" i="3"/>
  <c r="O555" i="3"/>
  <c r="P555" i="3"/>
  <c r="O556" i="3"/>
  <c r="P556" i="3"/>
  <c r="O557" i="3"/>
  <c r="P557" i="3"/>
  <c r="O558" i="3"/>
  <c r="P558" i="3"/>
  <c r="O559" i="3"/>
  <c r="P559" i="3"/>
  <c r="O560" i="3"/>
  <c r="P560" i="3"/>
  <c r="O561" i="3"/>
  <c r="P561" i="3"/>
  <c r="O562" i="3"/>
  <c r="P562" i="3"/>
  <c r="O563" i="3"/>
  <c r="P563" i="3"/>
  <c r="O564" i="3"/>
  <c r="P564" i="3"/>
  <c r="O565" i="3"/>
  <c r="P565" i="3"/>
  <c r="O567" i="3"/>
  <c r="P567" i="3"/>
  <c r="O568" i="3"/>
  <c r="P568" i="3"/>
  <c r="O569" i="3"/>
  <c r="P569" i="3"/>
  <c r="O570" i="3"/>
  <c r="P570" i="3"/>
  <c r="O571" i="3"/>
  <c r="P571" i="3"/>
  <c r="O572" i="3"/>
  <c r="P572" i="3"/>
  <c r="O573" i="3"/>
  <c r="P573" i="3"/>
  <c r="O574" i="3"/>
  <c r="P574" i="3"/>
  <c r="O575" i="3"/>
  <c r="P575" i="3"/>
  <c r="O576" i="3"/>
  <c r="P576" i="3"/>
  <c r="O577" i="3"/>
  <c r="P577" i="3"/>
  <c r="O578" i="3"/>
  <c r="P578" i="3"/>
  <c r="O579" i="3"/>
  <c r="P579" i="3"/>
  <c r="O580" i="3"/>
  <c r="P580" i="3"/>
  <c r="O581" i="3"/>
  <c r="P581" i="3"/>
  <c r="O582" i="3"/>
  <c r="P582" i="3"/>
  <c r="O583" i="3"/>
  <c r="P583" i="3"/>
  <c r="O584" i="3"/>
  <c r="P584" i="3"/>
  <c r="O585" i="3"/>
  <c r="P585" i="3"/>
  <c r="O586" i="3"/>
  <c r="P586" i="3"/>
  <c r="O587" i="3"/>
  <c r="P587" i="3"/>
  <c r="O588" i="3"/>
  <c r="P588" i="3"/>
  <c r="O589" i="3"/>
  <c r="P589" i="3"/>
  <c r="O590" i="3"/>
  <c r="P590" i="3"/>
  <c r="O591" i="3"/>
  <c r="P591" i="3"/>
  <c r="O592" i="3"/>
  <c r="P592" i="3"/>
  <c r="O593" i="3"/>
  <c r="P593" i="3"/>
  <c r="O594" i="3"/>
  <c r="P594" i="3"/>
  <c r="O595" i="3"/>
  <c r="P595" i="3"/>
  <c r="O596" i="3"/>
  <c r="P596" i="3"/>
  <c r="O597" i="3"/>
  <c r="P597" i="3"/>
  <c r="O598" i="3"/>
  <c r="P598" i="3"/>
  <c r="O599" i="3"/>
  <c r="P599" i="3"/>
  <c r="O600" i="3"/>
  <c r="P600" i="3"/>
  <c r="O601" i="3"/>
  <c r="P601" i="3"/>
  <c r="O602" i="3"/>
  <c r="P602" i="3"/>
  <c r="O603" i="3"/>
  <c r="P603" i="3"/>
  <c r="O604" i="3"/>
  <c r="P604" i="3"/>
  <c r="O605" i="3"/>
  <c r="P605" i="3"/>
  <c r="O606" i="3"/>
  <c r="P606" i="3"/>
  <c r="O607" i="3"/>
  <c r="P607" i="3"/>
  <c r="O609" i="3"/>
  <c r="P609" i="3"/>
  <c r="O610" i="3"/>
  <c r="P610" i="3"/>
  <c r="O611" i="3"/>
  <c r="P611" i="3"/>
  <c r="O612" i="3"/>
  <c r="P612" i="3"/>
  <c r="O613" i="3"/>
  <c r="P613" i="3"/>
  <c r="O614" i="3"/>
  <c r="P614" i="3"/>
  <c r="O615" i="3"/>
  <c r="P615" i="3"/>
  <c r="O616" i="3"/>
  <c r="P616" i="3"/>
  <c r="O617" i="3"/>
  <c r="P617" i="3"/>
  <c r="O618" i="3"/>
  <c r="P618" i="3"/>
  <c r="O619" i="3"/>
  <c r="P619" i="3"/>
  <c r="O620" i="3"/>
  <c r="P620" i="3"/>
  <c r="O621" i="3"/>
  <c r="P621" i="3"/>
  <c r="O622" i="3"/>
  <c r="P622" i="3"/>
  <c r="O623" i="3"/>
  <c r="P623" i="3"/>
  <c r="O624" i="3"/>
  <c r="P624" i="3"/>
  <c r="O625" i="3"/>
  <c r="P625" i="3"/>
  <c r="O626" i="3"/>
  <c r="P626" i="3"/>
  <c r="O627" i="3"/>
  <c r="P627" i="3"/>
  <c r="O628" i="3"/>
  <c r="P628" i="3"/>
  <c r="O629" i="3"/>
  <c r="P629" i="3"/>
  <c r="O630" i="3"/>
  <c r="P630" i="3"/>
  <c r="O631" i="3"/>
  <c r="P631" i="3"/>
  <c r="O632" i="3"/>
  <c r="P632" i="3"/>
  <c r="O633" i="3"/>
  <c r="P633" i="3"/>
  <c r="O634" i="3"/>
  <c r="P634" i="3"/>
  <c r="O635" i="3"/>
  <c r="P635" i="3"/>
  <c r="O636" i="3"/>
  <c r="P636" i="3"/>
  <c r="O637" i="3"/>
  <c r="P637" i="3"/>
  <c r="O638" i="3"/>
  <c r="P638" i="3"/>
  <c r="O639" i="3"/>
  <c r="P639" i="3"/>
  <c r="O640" i="3"/>
  <c r="P640" i="3"/>
  <c r="O642" i="3"/>
  <c r="P642" i="3"/>
  <c r="O643" i="3"/>
  <c r="P643" i="3"/>
  <c r="O644" i="3"/>
  <c r="P644" i="3"/>
  <c r="O645" i="3"/>
  <c r="P645" i="3"/>
  <c r="O646" i="3"/>
  <c r="P646" i="3"/>
  <c r="O647" i="3"/>
  <c r="P647" i="3"/>
  <c r="O648" i="3"/>
  <c r="P648" i="3"/>
  <c r="O649" i="3"/>
  <c r="P649" i="3"/>
  <c r="O650" i="3"/>
  <c r="P650" i="3"/>
  <c r="O651" i="3"/>
  <c r="P651" i="3"/>
  <c r="O652" i="3"/>
  <c r="P652" i="3"/>
  <c r="O653" i="3"/>
  <c r="P653" i="3"/>
  <c r="O654" i="3"/>
  <c r="P654" i="3"/>
  <c r="O655" i="3"/>
  <c r="P655" i="3"/>
  <c r="O656" i="3"/>
  <c r="P656" i="3"/>
  <c r="O657" i="3"/>
  <c r="P657" i="3"/>
  <c r="O658" i="3"/>
  <c r="P658" i="3"/>
  <c r="O659" i="3"/>
  <c r="P659" i="3"/>
  <c r="O660" i="3"/>
  <c r="P660" i="3"/>
  <c r="O661" i="3"/>
  <c r="P661" i="3"/>
  <c r="O662" i="3"/>
  <c r="P662" i="3"/>
  <c r="O663" i="3"/>
  <c r="P663" i="3"/>
  <c r="O664" i="3"/>
  <c r="P664" i="3"/>
  <c r="O665" i="3"/>
  <c r="P665" i="3"/>
  <c r="O666" i="3"/>
  <c r="P666" i="3"/>
  <c r="O667" i="3"/>
  <c r="P667" i="3"/>
  <c r="O668" i="3"/>
  <c r="P668" i="3"/>
  <c r="O669" i="3"/>
  <c r="P669" i="3"/>
  <c r="O670" i="3"/>
  <c r="P670" i="3"/>
  <c r="O671" i="3"/>
  <c r="P671" i="3"/>
  <c r="O672" i="3"/>
  <c r="P672" i="3"/>
  <c r="O674" i="3"/>
  <c r="P674" i="3"/>
  <c r="O675" i="3"/>
  <c r="P675" i="3"/>
  <c r="O676" i="3"/>
  <c r="P676" i="3"/>
  <c r="O677" i="3"/>
  <c r="P677" i="3"/>
  <c r="O678" i="3"/>
  <c r="P678" i="3"/>
  <c r="O679" i="3"/>
  <c r="P679" i="3"/>
  <c r="O680" i="3"/>
  <c r="P680" i="3"/>
  <c r="O681" i="3"/>
  <c r="P681" i="3"/>
  <c r="O682" i="3"/>
  <c r="P682" i="3"/>
  <c r="O683" i="3"/>
  <c r="P683" i="3"/>
  <c r="O684" i="3"/>
  <c r="P684" i="3"/>
  <c r="O685" i="3"/>
  <c r="P685" i="3"/>
  <c r="O686" i="3"/>
  <c r="P686" i="3"/>
  <c r="O687" i="3"/>
  <c r="P687" i="3"/>
  <c r="O688" i="3"/>
  <c r="P688" i="3"/>
  <c r="O689" i="3"/>
  <c r="P689" i="3"/>
  <c r="O690" i="3"/>
  <c r="P690" i="3"/>
  <c r="O691" i="3"/>
  <c r="P691" i="3"/>
  <c r="O692" i="3"/>
  <c r="P692" i="3"/>
  <c r="O693" i="3"/>
  <c r="P693" i="3"/>
  <c r="O694" i="3"/>
  <c r="P694" i="3"/>
  <c r="O695" i="3"/>
  <c r="P695" i="3"/>
  <c r="O696" i="3"/>
  <c r="P696" i="3"/>
  <c r="O697" i="3"/>
  <c r="P697" i="3"/>
  <c r="O698" i="3"/>
  <c r="P698" i="3"/>
  <c r="O699" i="3"/>
  <c r="P699" i="3"/>
  <c r="O700" i="3"/>
  <c r="P700" i="3"/>
  <c r="O701" i="3"/>
  <c r="P701" i="3"/>
  <c r="O702" i="3"/>
  <c r="P702" i="3"/>
  <c r="O703" i="3"/>
  <c r="P703" i="3"/>
  <c r="O704" i="3"/>
  <c r="P704" i="3"/>
  <c r="O706" i="3"/>
  <c r="P706" i="3"/>
  <c r="O707" i="3"/>
  <c r="P707" i="3"/>
  <c r="O708" i="3"/>
  <c r="P708" i="3"/>
  <c r="O709" i="3"/>
  <c r="P709" i="3"/>
  <c r="O710" i="3"/>
  <c r="P710" i="3"/>
  <c r="O711" i="3"/>
  <c r="P711" i="3"/>
  <c r="O712" i="3"/>
  <c r="P712" i="3"/>
  <c r="O713" i="3"/>
  <c r="P713" i="3"/>
  <c r="O714" i="3"/>
  <c r="P714" i="3"/>
  <c r="O715" i="3"/>
  <c r="P715" i="3"/>
  <c r="O716" i="3"/>
  <c r="P716" i="3"/>
  <c r="O717" i="3"/>
  <c r="P717" i="3"/>
  <c r="O718" i="3"/>
  <c r="P718" i="3"/>
  <c r="O719" i="3"/>
  <c r="P719" i="3"/>
  <c r="O720" i="3"/>
  <c r="P720" i="3"/>
  <c r="O721" i="3"/>
  <c r="P721" i="3"/>
  <c r="O722" i="3"/>
  <c r="P722" i="3"/>
  <c r="O723" i="3"/>
  <c r="P723" i="3"/>
  <c r="O724" i="3"/>
  <c r="P724" i="3"/>
  <c r="O725" i="3"/>
  <c r="P725" i="3"/>
  <c r="O726" i="3"/>
  <c r="P726" i="3"/>
  <c r="O727" i="3"/>
  <c r="P727" i="3"/>
  <c r="O728" i="3"/>
  <c r="P728" i="3"/>
  <c r="O729" i="3"/>
  <c r="P729" i="3"/>
  <c r="O730" i="3"/>
  <c r="P730" i="3"/>
  <c r="O731" i="3"/>
  <c r="P731" i="3"/>
  <c r="O732" i="3"/>
  <c r="P732" i="3"/>
  <c r="O733" i="3"/>
  <c r="P733" i="3"/>
  <c r="O734" i="3"/>
  <c r="P734" i="3"/>
  <c r="O735" i="3"/>
  <c r="P735" i="3"/>
  <c r="O736" i="3"/>
  <c r="P736" i="3"/>
  <c r="O738" i="3"/>
  <c r="P738" i="3"/>
  <c r="O739" i="3"/>
  <c r="P739" i="3"/>
  <c r="O740" i="3"/>
  <c r="P740" i="3"/>
  <c r="O741" i="3"/>
  <c r="P741" i="3"/>
  <c r="O742" i="3"/>
  <c r="P742" i="3"/>
  <c r="O743" i="3"/>
  <c r="P743" i="3"/>
  <c r="O744" i="3"/>
  <c r="P744" i="3"/>
  <c r="O745" i="3"/>
  <c r="P745" i="3"/>
  <c r="O746" i="3"/>
  <c r="P746" i="3"/>
  <c r="O747" i="3"/>
  <c r="P747" i="3"/>
  <c r="O748" i="3"/>
  <c r="P748" i="3"/>
  <c r="O749" i="3"/>
  <c r="P749" i="3"/>
  <c r="O750" i="3"/>
  <c r="P750" i="3"/>
  <c r="O751" i="3"/>
  <c r="P751" i="3"/>
  <c r="O752" i="3"/>
  <c r="P752" i="3"/>
  <c r="O753" i="3"/>
  <c r="P753" i="3"/>
  <c r="O754" i="3"/>
  <c r="P754" i="3"/>
  <c r="O755" i="3"/>
  <c r="P755" i="3"/>
  <c r="O756" i="3"/>
  <c r="P756" i="3"/>
  <c r="O757" i="3"/>
  <c r="P757" i="3"/>
  <c r="O758" i="3"/>
  <c r="P758" i="3"/>
  <c r="O759" i="3"/>
  <c r="P759" i="3"/>
  <c r="O760" i="3"/>
  <c r="P760" i="3"/>
  <c r="O761" i="3"/>
  <c r="P761" i="3"/>
  <c r="O762" i="3"/>
  <c r="P762" i="3"/>
  <c r="O763" i="3"/>
  <c r="P763" i="3"/>
  <c r="O764" i="3"/>
  <c r="P764" i="3"/>
  <c r="O765" i="3"/>
  <c r="P765" i="3"/>
  <c r="O766" i="3"/>
  <c r="P766" i="3"/>
  <c r="O767" i="3"/>
  <c r="P767" i="3"/>
  <c r="O769" i="3"/>
  <c r="P769" i="3"/>
  <c r="O770" i="3"/>
  <c r="P770" i="3"/>
  <c r="O771" i="3"/>
  <c r="P771" i="3"/>
  <c r="O772" i="3"/>
  <c r="P772" i="3"/>
  <c r="O773" i="3"/>
  <c r="P773" i="3"/>
  <c r="O774" i="3"/>
  <c r="P774" i="3"/>
  <c r="O775" i="3"/>
  <c r="P775" i="3"/>
  <c r="O776" i="3"/>
  <c r="P776" i="3"/>
  <c r="O777" i="3"/>
  <c r="P777" i="3"/>
  <c r="O778" i="3"/>
  <c r="P778" i="3"/>
  <c r="O779" i="3"/>
  <c r="P779" i="3"/>
  <c r="O780" i="3"/>
  <c r="P780" i="3"/>
  <c r="O781" i="3"/>
  <c r="P781" i="3"/>
  <c r="O782" i="3"/>
  <c r="P782" i="3"/>
  <c r="O783" i="3"/>
  <c r="P783" i="3"/>
  <c r="O785" i="3"/>
  <c r="P785" i="3"/>
  <c r="O786" i="3"/>
  <c r="P786" i="3"/>
  <c r="O787" i="3"/>
  <c r="P787" i="3"/>
  <c r="O788" i="3"/>
  <c r="P788" i="3"/>
  <c r="O789" i="3"/>
  <c r="P789" i="3"/>
  <c r="O790" i="3"/>
  <c r="P790" i="3"/>
  <c r="O791" i="3"/>
  <c r="P791" i="3"/>
  <c r="O792" i="3"/>
  <c r="P792" i="3"/>
  <c r="O793" i="3"/>
  <c r="P793" i="3"/>
  <c r="O794" i="3"/>
  <c r="P794" i="3"/>
  <c r="O795" i="3"/>
  <c r="P795" i="3"/>
  <c r="O796" i="3"/>
  <c r="P796" i="3"/>
  <c r="O797" i="3"/>
  <c r="P797" i="3"/>
  <c r="O798" i="3"/>
  <c r="P798" i="3"/>
  <c r="O799" i="3"/>
  <c r="P799" i="3"/>
  <c r="O801" i="3"/>
  <c r="P801" i="3"/>
  <c r="O802" i="3"/>
  <c r="P802" i="3"/>
  <c r="O803" i="3"/>
  <c r="P803" i="3"/>
  <c r="O804" i="3"/>
  <c r="P804" i="3"/>
  <c r="O805" i="3"/>
  <c r="P805" i="3"/>
  <c r="O806" i="3"/>
  <c r="P806" i="3"/>
  <c r="O807" i="3"/>
  <c r="P807" i="3"/>
  <c r="O808" i="3"/>
  <c r="P808" i="3"/>
  <c r="O809" i="3"/>
  <c r="P809" i="3"/>
  <c r="O810" i="3"/>
  <c r="P810" i="3"/>
  <c r="O811" i="3"/>
  <c r="P811" i="3"/>
  <c r="O812" i="3"/>
  <c r="P812" i="3"/>
  <c r="O813" i="3"/>
  <c r="P813" i="3"/>
  <c r="O814" i="3"/>
  <c r="P814" i="3"/>
  <c r="O815" i="3"/>
  <c r="P815" i="3"/>
  <c r="O817" i="3"/>
  <c r="P817" i="3"/>
  <c r="O818" i="3"/>
  <c r="P818" i="3"/>
  <c r="O819" i="3"/>
  <c r="P819" i="3"/>
  <c r="O820" i="3"/>
  <c r="P820" i="3"/>
  <c r="O821" i="3"/>
  <c r="P821" i="3"/>
  <c r="O822" i="3"/>
  <c r="P822" i="3"/>
  <c r="O823" i="3"/>
  <c r="P823" i="3"/>
  <c r="O824" i="3"/>
  <c r="P824" i="3"/>
  <c r="O825" i="3"/>
  <c r="P825" i="3"/>
  <c r="O826" i="3"/>
  <c r="P826" i="3"/>
  <c r="O827" i="3"/>
  <c r="P827" i="3"/>
  <c r="O828" i="3"/>
  <c r="P828" i="3"/>
  <c r="O829" i="3"/>
  <c r="P829" i="3"/>
  <c r="O830" i="3"/>
  <c r="P830" i="3"/>
  <c r="O831" i="3"/>
  <c r="P831" i="3"/>
  <c r="O833" i="3"/>
  <c r="P833" i="3"/>
  <c r="O834" i="3"/>
  <c r="P834" i="3"/>
  <c r="O835" i="3"/>
  <c r="P835" i="3"/>
  <c r="O836" i="3"/>
  <c r="P836" i="3"/>
  <c r="O837" i="3"/>
  <c r="P837" i="3"/>
  <c r="O838" i="3"/>
  <c r="P838" i="3"/>
  <c r="O839" i="3"/>
  <c r="P839" i="3"/>
  <c r="O840" i="3"/>
  <c r="P840" i="3"/>
  <c r="O841" i="3"/>
  <c r="P841" i="3"/>
  <c r="O842" i="3"/>
  <c r="P842" i="3"/>
  <c r="O843" i="3"/>
  <c r="P843" i="3"/>
  <c r="O845" i="3"/>
  <c r="P845" i="3"/>
  <c r="O846" i="3"/>
  <c r="P846" i="3"/>
  <c r="O847" i="3"/>
  <c r="P847" i="3"/>
  <c r="O848" i="3"/>
  <c r="P848" i="3"/>
  <c r="O849" i="3"/>
  <c r="P849" i="3"/>
  <c r="O850" i="3"/>
  <c r="P850" i="3"/>
  <c r="O851" i="3"/>
  <c r="P851" i="3"/>
  <c r="O853" i="3"/>
  <c r="P853" i="3"/>
  <c r="O854" i="3"/>
  <c r="P854" i="3"/>
  <c r="O855" i="3"/>
  <c r="P855" i="3"/>
  <c r="O856" i="3"/>
  <c r="P856" i="3"/>
  <c r="O857" i="3"/>
  <c r="P857" i="3"/>
  <c r="O858" i="3"/>
  <c r="P858" i="3"/>
  <c r="O859" i="3"/>
  <c r="P859" i="3"/>
  <c r="O861" i="3"/>
  <c r="P861" i="3"/>
  <c r="O862" i="3"/>
  <c r="P862" i="3"/>
  <c r="O863" i="3"/>
  <c r="P863" i="3"/>
  <c r="O864" i="3"/>
  <c r="P864" i="3"/>
  <c r="O865" i="3"/>
  <c r="P865" i="3"/>
  <c r="O866" i="3"/>
  <c r="P866" i="3"/>
  <c r="O867" i="3"/>
  <c r="P867" i="3"/>
  <c r="O869" i="3"/>
  <c r="P869" i="3"/>
  <c r="O870" i="3"/>
  <c r="P870" i="3"/>
  <c r="O871" i="3"/>
  <c r="P871" i="3"/>
  <c r="O872" i="3"/>
  <c r="P872" i="3"/>
  <c r="O873" i="3"/>
  <c r="P873" i="3"/>
  <c r="O874" i="3"/>
  <c r="P874" i="3"/>
  <c r="O875" i="3"/>
  <c r="P875" i="3"/>
  <c r="O877" i="3"/>
  <c r="P877" i="3"/>
  <c r="O878" i="3"/>
  <c r="P878" i="3"/>
  <c r="O879" i="3"/>
  <c r="P879" i="3"/>
  <c r="O880" i="3"/>
  <c r="P880" i="3"/>
  <c r="O881" i="3"/>
  <c r="P881" i="3"/>
  <c r="O882" i="3"/>
  <c r="P882" i="3"/>
  <c r="O883" i="3"/>
  <c r="P883" i="3"/>
  <c r="O885" i="3"/>
  <c r="P885" i="3"/>
  <c r="O886" i="3"/>
  <c r="P886" i="3"/>
  <c r="O887" i="3"/>
  <c r="P887" i="3"/>
  <c r="O888" i="3"/>
  <c r="P888" i="3"/>
  <c r="O889" i="3"/>
  <c r="P889" i="3"/>
  <c r="O890" i="3"/>
  <c r="P890" i="3"/>
  <c r="O891" i="3"/>
  <c r="P891" i="3"/>
  <c r="O893" i="3"/>
  <c r="P893" i="3"/>
  <c r="O894" i="3"/>
  <c r="P894" i="3"/>
  <c r="O895" i="3"/>
  <c r="P895" i="3"/>
  <c r="O896" i="3"/>
  <c r="P896" i="3"/>
  <c r="O897" i="3"/>
  <c r="P897" i="3"/>
  <c r="O898" i="3"/>
  <c r="P898" i="3"/>
  <c r="O899" i="3"/>
  <c r="P899" i="3"/>
  <c r="O901" i="3"/>
  <c r="P901" i="3"/>
  <c r="O902" i="3"/>
  <c r="P902" i="3"/>
  <c r="O903" i="3"/>
  <c r="P903" i="3"/>
  <c r="O904" i="3"/>
  <c r="P904" i="3"/>
  <c r="O905" i="3"/>
  <c r="P905" i="3"/>
  <c r="O906" i="3"/>
  <c r="P906" i="3"/>
  <c r="O907" i="3"/>
  <c r="P907" i="3"/>
  <c r="O909" i="3"/>
  <c r="P909" i="3"/>
  <c r="O910" i="3"/>
  <c r="P910" i="3"/>
  <c r="O911" i="3"/>
  <c r="P911" i="3"/>
  <c r="O912" i="3"/>
  <c r="P912" i="3"/>
  <c r="O913" i="3"/>
  <c r="P913" i="3"/>
  <c r="O914" i="3"/>
  <c r="P914" i="3"/>
  <c r="O915" i="3"/>
  <c r="P915" i="3"/>
  <c r="O917" i="3"/>
  <c r="P917" i="3"/>
  <c r="O918" i="3"/>
  <c r="P918" i="3"/>
  <c r="O919" i="3"/>
  <c r="P919" i="3"/>
  <c r="O920" i="3"/>
  <c r="P920" i="3"/>
  <c r="O921" i="3"/>
  <c r="P921" i="3"/>
  <c r="O922" i="3"/>
  <c r="P922" i="3"/>
  <c r="O923" i="3"/>
  <c r="P923" i="3"/>
  <c r="O925" i="3"/>
  <c r="P925" i="3"/>
  <c r="O926" i="3"/>
  <c r="P926" i="3"/>
  <c r="O927" i="3"/>
  <c r="P927" i="3"/>
  <c r="O928" i="3"/>
  <c r="P928" i="3"/>
  <c r="O929" i="3"/>
  <c r="P929" i="3"/>
  <c r="O930" i="3"/>
  <c r="P930" i="3"/>
  <c r="O931" i="3"/>
  <c r="P931" i="3"/>
  <c r="O933" i="3"/>
  <c r="P933" i="3"/>
  <c r="O934" i="3"/>
  <c r="P934" i="3"/>
  <c r="O935" i="3"/>
  <c r="P935" i="3"/>
  <c r="O936" i="3"/>
  <c r="P936" i="3"/>
  <c r="O937" i="3"/>
  <c r="P937" i="3"/>
  <c r="O938" i="3"/>
  <c r="P938" i="3"/>
  <c r="O939" i="3"/>
  <c r="P939" i="3"/>
  <c r="O941" i="3"/>
  <c r="P941" i="3"/>
  <c r="O942" i="3"/>
  <c r="P942" i="3"/>
  <c r="O943" i="3"/>
  <c r="P943" i="3"/>
  <c r="O944" i="3"/>
  <c r="P944" i="3"/>
  <c r="O945" i="3"/>
  <c r="P945" i="3"/>
  <c r="O946" i="3"/>
  <c r="P946" i="3"/>
  <c r="O947" i="3"/>
  <c r="P947" i="3"/>
  <c r="O949" i="3"/>
  <c r="P949" i="3"/>
  <c r="O950" i="3"/>
  <c r="P950" i="3"/>
  <c r="O951" i="3"/>
  <c r="P951" i="3"/>
  <c r="O952" i="3"/>
  <c r="P952" i="3"/>
  <c r="O953" i="3"/>
  <c r="P953" i="3"/>
  <c r="O954" i="3"/>
  <c r="P954" i="3"/>
  <c r="O955" i="3"/>
  <c r="P955" i="3"/>
  <c r="O957" i="3"/>
  <c r="P957" i="3"/>
  <c r="O958" i="3"/>
  <c r="P958" i="3"/>
  <c r="O959" i="3"/>
  <c r="P959" i="3"/>
  <c r="O960" i="3"/>
  <c r="P960" i="3"/>
  <c r="O961" i="3"/>
  <c r="P961" i="3"/>
  <c r="O962" i="3"/>
  <c r="P962" i="3"/>
  <c r="O963" i="3"/>
  <c r="P963" i="3"/>
  <c r="O965" i="3"/>
  <c r="P965" i="3"/>
  <c r="O966" i="3"/>
  <c r="P966" i="3"/>
  <c r="O967" i="3"/>
  <c r="P967" i="3"/>
  <c r="O968" i="3"/>
  <c r="P968" i="3"/>
  <c r="O969" i="3"/>
  <c r="P969" i="3"/>
  <c r="O970" i="3"/>
  <c r="P970" i="3"/>
  <c r="O971" i="3"/>
  <c r="P971" i="3"/>
  <c r="O973" i="3"/>
  <c r="P973" i="3"/>
  <c r="O974" i="3"/>
  <c r="P974" i="3"/>
  <c r="O975" i="3"/>
  <c r="P975" i="3"/>
  <c r="O976" i="3"/>
  <c r="P976" i="3"/>
  <c r="O977" i="3"/>
  <c r="P977" i="3"/>
  <c r="O978" i="3"/>
  <c r="P978" i="3"/>
  <c r="O979" i="3"/>
  <c r="P979" i="3"/>
  <c r="O981" i="3"/>
  <c r="P981" i="3"/>
  <c r="O982" i="3"/>
  <c r="P982" i="3"/>
  <c r="O983" i="3"/>
  <c r="P983" i="3"/>
  <c r="O984" i="3"/>
  <c r="P984" i="3"/>
  <c r="O985" i="3"/>
  <c r="P985" i="3"/>
  <c r="O986" i="3"/>
  <c r="P986" i="3"/>
  <c r="O987" i="3"/>
  <c r="P987" i="3"/>
  <c r="O989" i="3"/>
  <c r="P989" i="3"/>
  <c r="O990" i="3"/>
  <c r="P990" i="3"/>
  <c r="O991" i="3"/>
  <c r="P991" i="3"/>
  <c r="O992" i="3"/>
  <c r="P992" i="3"/>
  <c r="O993" i="3"/>
  <c r="P993" i="3"/>
  <c r="O994" i="3"/>
  <c r="P994" i="3"/>
  <c r="O995" i="3"/>
  <c r="P995" i="3"/>
  <c r="O997" i="3"/>
  <c r="P997" i="3"/>
  <c r="O998" i="3"/>
  <c r="P998" i="3"/>
  <c r="O999" i="3"/>
  <c r="P999" i="3"/>
  <c r="O1000" i="3"/>
  <c r="P1000" i="3"/>
  <c r="O1001" i="3"/>
  <c r="P1001" i="3"/>
  <c r="O1002" i="3"/>
  <c r="P1002" i="3"/>
  <c r="O1003" i="3"/>
  <c r="P1003" i="3"/>
  <c r="O1005" i="3"/>
  <c r="P1005" i="3"/>
  <c r="O1006" i="3"/>
  <c r="P1006" i="3"/>
  <c r="O1007" i="3"/>
  <c r="P1007" i="3"/>
  <c r="O1008" i="3"/>
  <c r="P1008" i="3"/>
  <c r="O1009" i="3"/>
  <c r="P1009" i="3"/>
  <c r="O1010" i="3"/>
  <c r="P1010" i="3"/>
  <c r="O1011" i="3"/>
  <c r="P1011" i="3"/>
  <c r="O1013" i="3"/>
  <c r="P1013" i="3"/>
  <c r="O1014" i="3"/>
  <c r="P1014" i="3"/>
  <c r="O1015" i="3"/>
  <c r="P1015" i="3"/>
  <c r="O1016" i="3"/>
  <c r="P1016" i="3"/>
  <c r="O1017" i="3"/>
  <c r="P1017" i="3"/>
  <c r="O1018" i="3"/>
  <c r="P1018" i="3"/>
  <c r="O1019" i="3"/>
  <c r="P1019" i="3"/>
  <c r="O1021" i="3"/>
  <c r="P1021" i="3"/>
  <c r="O1022" i="3"/>
  <c r="P1022" i="3"/>
  <c r="O1023" i="3"/>
  <c r="P1023" i="3"/>
  <c r="O1024" i="3"/>
  <c r="P1024" i="3"/>
  <c r="O1025" i="3"/>
  <c r="P1025" i="3"/>
  <c r="O1026" i="3"/>
  <c r="P1026" i="3"/>
  <c r="O1027" i="3"/>
  <c r="P1027" i="3"/>
  <c r="O1029" i="3"/>
  <c r="P1029" i="3"/>
  <c r="O1030" i="3"/>
  <c r="P1030" i="3"/>
  <c r="O1031" i="3"/>
  <c r="P1031" i="3"/>
  <c r="O1032" i="3"/>
  <c r="P1032" i="3"/>
  <c r="O1033" i="3"/>
  <c r="P1033" i="3"/>
  <c r="O1034" i="3"/>
  <c r="P1034" i="3"/>
  <c r="O1035" i="3"/>
  <c r="P1035" i="3"/>
  <c r="O1037" i="3"/>
  <c r="P1037" i="3"/>
  <c r="O1038" i="3"/>
  <c r="P1038" i="3"/>
  <c r="O1039" i="3"/>
  <c r="P1039" i="3"/>
  <c r="O1040" i="3"/>
  <c r="P1040" i="3"/>
  <c r="O1041" i="3"/>
  <c r="P1041" i="3"/>
  <c r="O1042" i="3"/>
  <c r="P1042" i="3"/>
  <c r="O1043" i="3"/>
  <c r="P1043" i="3"/>
  <c r="O1045" i="3"/>
  <c r="P1045" i="3"/>
  <c r="O1046" i="3"/>
  <c r="P1046" i="3"/>
  <c r="O1047" i="3"/>
  <c r="P1047" i="3"/>
  <c r="O1048" i="3"/>
  <c r="P1048" i="3"/>
  <c r="O1049" i="3"/>
  <c r="P1049" i="3"/>
  <c r="O1050" i="3"/>
  <c r="P1050" i="3"/>
  <c r="O1051" i="3"/>
  <c r="P1051" i="3"/>
  <c r="O1053" i="3"/>
  <c r="P1053" i="3"/>
  <c r="O1054" i="3"/>
  <c r="P1054" i="3"/>
  <c r="O1055" i="3"/>
  <c r="P1055" i="3"/>
  <c r="O1056" i="3"/>
  <c r="P1056" i="3"/>
  <c r="O1057" i="3"/>
  <c r="P1057" i="3"/>
  <c r="O1058" i="3"/>
  <c r="P1058" i="3"/>
  <c r="O1059" i="3"/>
  <c r="P1059" i="3"/>
  <c r="O1061" i="3"/>
  <c r="P1061" i="3"/>
  <c r="O1062" i="3"/>
  <c r="P1062" i="3"/>
  <c r="O1063" i="3"/>
  <c r="P1063" i="3"/>
  <c r="O1064" i="3"/>
  <c r="P1064" i="3"/>
  <c r="O1065" i="3"/>
  <c r="P1065" i="3"/>
  <c r="O1066" i="3"/>
  <c r="P1066" i="3"/>
  <c r="O1067" i="3"/>
  <c r="P1067" i="3"/>
  <c r="O1069" i="3"/>
  <c r="P1069" i="3"/>
  <c r="O1070" i="3"/>
  <c r="P1070" i="3"/>
  <c r="O1071" i="3"/>
  <c r="P1071" i="3"/>
  <c r="O1072" i="3"/>
  <c r="P1072" i="3"/>
  <c r="O1073" i="3"/>
  <c r="P1073" i="3"/>
  <c r="O1074" i="3"/>
  <c r="P1074" i="3"/>
  <c r="O1075" i="3"/>
  <c r="P1075" i="3"/>
  <c r="O1077" i="3"/>
  <c r="P1077" i="3"/>
  <c r="O1078" i="3"/>
  <c r="P1078" i="3"/>
  <c r="O1079" i="3"/>
  <c r="P1079" i="3"/>
  <c r="O1080" i="3"/>
  <c r="P1080" i="3"/>
  <c r="O1081" i="3"/>
  <c r="P1081" i="3"/>
  <c r="O1082" i="3"/>
  <c r="P1082" i="3"/>
  <c r="O1083" i="3"/>
  <c r="P1083" i="3"/>
  <c r="O1085" i="3"/>
  <c r="P1085" i="3"/>
  <c r="O1086" i="3"/>
  <c r="P1086" i="3"/>
  <c r="O1087" i="3"/>
  <c r="P1087" i="3"/>
  <c r="O1088" i="3"/>
  <c r="P1088" i="3"/>
  <c r="O1089" i="3"/>
  <c r="P1089" i="3"/>
  <c r="O1090" i="3"/>
  <c r="P1090" i="3"/>
  <c r="O1091" i="3"/>
  <c r="P1091" i="3"/>
  <c r="O1093" i="3"/>
  <c r="P1093" i="3"/>
  <c r="O1094" i="3"/>
  <c r="P1094" i="3"/>
  <c r="O1095" i="3"/>
  <c r="P1095" i="3"/>
  <c r="O1096" i="3"/>
  <c r="P1096" i="3"/>
  <c r="O1097" i="3"/>
  <c r="P1097" i="3"/>
  <c r="O1098" i="3"/>
  <c r="P1098" i="3"/>
  <c r="O1099" i="3"/>
  <c r="P1099" i="3"/>
  <c r="O1101" i="3"/>
  <c r="P1101" i="3"/>
  <c r="O1102" i="3"/>
  <c r="P1102" i="3"/>
  <c r="O1103" i="3"/>
  <c r="P1103" i="3"/>
  <c r="O1104" i="3"/>
  <c r="P1104" i="3"/>
  <c r="O1105" i="3"/>
  <c r="P1105" i="3"/>
  <c r="O1106" i="3"/>
  <c r="P1106" i="3"/>
  <c r="O1107" i="3"/>
  <c r="P1107" i="3"/>
  <c r="O1109" i="3"/>
  <c r="P1109" i="3"/>
  <c r="O1110" i="3"/>
  <c r="P1110" i="3"/>
  <c r="O1111" i="3"/>
  <c r="P1111" i="3"/>
  <c r="O1112" i="3"/>
  <c r="P1112" i="3"/>
  <c r="O1113" i="3"/>
  <c r="P1113" i="3"/>
  <c r="O1114" i="3"/>
  <c r="P1114" i="3"/>
  <c r="O1115" i="3"/>
  <c r="P1115" i="3"/>
  <c r="O1117" i="3"/>
  <c r="P1117" i="3"/>
  <c r="O1118" i="3"/>
  <c r="P1118" i="3"/>
  <c r="O1119" i="3"/>
  <c r="P1119" i="3"/>
  <c r="O1120" i="3"/>
  <c r="P1120" i="3"/>
  <c r="O1121" i="3"/>
  <c r="P1121" i="3"/>
  <c r="O1122" i="3"/>
  <c r="P1122" i="3"/>
  <c r="O1123" i="3"/>
  <c r="P1123" i="3"/>
  <c r="O1124" i="3"/>
  <c r="P1124" i="3"/>
  <c r="O1125" i="3"/>
  <c r="P1125" i="3"/>
  <c r="O1126" i="3"/>
  <c r="P1126" i="3"/>
  <c r="O1127" i="3"/>
  <c r="P1127" i="3"/>
  <c r="O1129" i="3"/>
  <c r="P1129" i="3"/>
  <c r="O1130" i="3"/>
  <c r="P1130" i="3"/>
  <c r="O1131" i="3"/>
  <c r="P1131" i="3"/>
  <c r="O1132" i="3"/>
  <c r="P1132" i="3"/>
  <c r="O1134" i="3"/>
  <c r="P1134" i="3"/>
  <c r="O1135" i="3"/>
  <c r="P1135" i="3"/>
  <c r="O1136" i="3"/>
  <c r="P1136" i="3"/>
  <c r="O1137" i="3"/>
  <c r="P1137" i="3"/>
  <c r="O1138" i="3"/>
  <c r="P1138" i="3"/>
  <c r="O1139" i="3"/>
  <c r="P1139" i="3"/>
  <c r="O1140" i="3"/>
  <c r="P1140" i="3"/>
  <c r="O1141" i="3"/>
  <c r="P1141" i="3"/>
  <c r="O1142" i="3"/>
  <c r="P1142" i="3"/>
  <c r="O1143" i="3"/>
  <c r="P1143" i="3"/>
  <c r="O1145" i="3"/>
  <c r="P1145" i="3"/>
  <c r="O1146" i="3"/>
  <c r="P1146" i="3"/>
  <c r="O1147" i="3"/>
  <c r="P1147" i="3"/>
  <c r="O1148" i="3"/>
  <c r="P1148" i="3"/>
  <c r="O1150" i="3"/>
  <c r="P1150" i="3"/>
  <c r="O1151" i="3"/>
  <c r="P1151" i="3"/>
  <c r="O1152" i="3"/>
  <c r="P1152" i="3"/>
  <c r="O1153" i="3"/>
  <c r="P1153" i="3"/>
  <c r="O1154" i="3"/>
  <c r="P1154" i="3"/>
  <c r="O1155" i="3"/>
  <c r="P1155" i="3"/>
  <c r="O1156" i="3"/>
  <c r="P1156" i="3"/>
  <c r="O1157" i="3"/>
  <c r="P1157" i="3"/>
  <c r="O1158" i="3"/>
  <c r="P1158" i="3"/>
  <c r="O1159" i="3"/>
  <c r="P1159" i="3"/>
  <c r="O1161" i="3"/>
  <c r="P1161" i="3"/>
  <c r="O1162" i="3"/>
  <c r="P1162" i="3"/>
  <c r="O1163" i="3"/>
  <c r="P1163" i="3"/>
  <c r="O1164" i="3"/>
  <c r="P1164" i="3"/>
  <c r="O1166" i="3"/>
  <c r="P1166" i="3"/>
  <c r="O1167" i="3"/>
  <c r="P1167" i="3"/>
  <c r="O1168" i="3"/>
  <c r="P1168" i="3"/>
  <c r="O1169" i="3"/>
  <c r="P1169" i="3"/>
  <c r="O1170" i="3"/>
  <c r="P1170" i="3"/>
  <c r="O1171" i="3"/>
  <c r="P1171" i="3"/>
  <c r="O1172" i="3"/>
  <c r="P1172" i="3"/>
  <c r="O1173" i="3"/>
  <c r="P1173" i="3"/>
  <c r="O1174" i="3"/>
  <c r="P1174" i="3"/>
  <c r="O1175" i="3"/>
  <c r="P1175" i="3"/>
  <c r="O1177" i="3"/>
  <c r="P1177" i="3"/>
  <c r="O1178" i="3"/>
  <c r="P1178" i="3"/>
  <c r="O1179" i="3"/>
  <c r="P1179" i="3"/>
  <c r="O1180" i="3"/>
  <c r="P1180" i="3"/>
  <c r="O1182" i="3"/>
  <c r="P1182" i="3"/>
  <c r="O1183" i="3"/>
  <c r="P1183" i="3"/>
  <c r="O1184" i="3"/>
  <c r="P1184" i="3"/>
  <c r="O1185" i="3"/>
  <c r="P1185" i="3"/>
  <c r="O1186" i="3"/>
  <c r="P1186" i="3"/>
  <c r="O1187" i="3"/>
  <c r="P1187" i="3"/>
  <c r="O1188" i="3"/>
  <c r="P1188" i="3"/>
  <c r="O1189" i="3"/>
  <c r="P1189" i="3"/>
  <c r="O1190" i="3"/>
  <c r="P1190" i="3"/>
  <c r="O1191" i="3"/>
  <c r="P1191" i="3"/>
  <c r="O1193" i="3"/>
  <c r="P1193" i="3"/>
  <c r="O1194" i="3"/>
  <c r="P1194" i="3"/>
  <c r="O1195" i="3"/>
  <c r="P1195" i="3"/>
  <c r="O1196" i="3"/>
  <c r="P1196" i="3"/>
  <c r="O1198" i="3"/>
  <c r="P1198" i="3"/>
  <c r="O1199" i="3"/>
  <c r="P1199" i="3"/>
  <c r="O1200" i="3"/>
  <c r="P1200" i="3"/>
  <c r="O1201" i="3"/>
  <c r="P1201" i="3"/>
  <c r="O1202" i="3"/>
  <c r="P1202" i="3"/>
  <c r="O1203" i="3"/>
  <c r="P1203" i="3"/>
  <c r="O1204" i="3"/>
  <c r="P1204" i="3"/>
  <c r="O1205" i="3"/>
  <c r="P1205" i="3"/>
  <c r="O1206" i="3"/>
  <c r="P1206" i="3"/>
  <c r="O1207" i="3"/>
  <c r="P1207" i="3"/>
  <c r="O1209" i="3"/>
  <c r="P1209" i="3"/>
  <c r="O1210" i="3"/>
  <c r="P1210" i="3"/>
  <c r="O1211" i="3"/>
  <c r="P1211" i="3"/>
  <c r="O1212" i="3"/>
  <c r="P1212" i="3"/>
  <c r="O1214" i="3"/>
  <c r="P1214" i="3"/>
  <c r="O1215" i="3"/>
  <c r="P1215" i="3"/>
  <c r="O1216" i="3"/>
  <c r="P1216" i="3"/>
  <c r="O1217" i="3"/>
  <c r="P1217" i="3"/>
  <c r="O1218" i="3"/>
  <c r="P1218" i="3"/>
  <c r="O1219" i="3"/>
  <c r="P1219" i="3"/>
  <c r="O1220" i="3"/>
  <c r="P1220" i="3"/>
  <c r="O1221" i="3"/>
  <c r="P1221" i="3"/>
  <c r="O1222" i="3"/>
  <c r="P1222" i="3"/>
  <c r="O1223" i="3"/>
  <c r="P1223" i="3"/>
  <c r="O1225" i="3"/>
  <c r="P1225" i="3"/>
  <c r="O1226" i="3"/>
  <c r="P1226" i="3"/>
  <c r="O1227" i="3"/>
  <c r="P1227" i="3"/>
  <c r="O1228" i="3"/>
  <c r="P1228" i="3"/>
  <c r="O1230" i="3"/>
  <c r="P1230" i="3"/>
  <c r="O1231" i="3"/>
  <c r="P1231" i="3"/>
  <c r="O1232" i="3"/>
  <c r="P1232" i="3"/>
  <c r="O1233" i="3"/>
  <c r="P1233" i="3"/>
  <c r="O1234" i="3"/>
  <c r="P1234" i="3"/>
  <c r="O1235" i="3"/>
  <c r="P1235" i="3"/>
  <c r="O1236" i="3"/>
  <c r="P1236" i="3"/>
  <c r="O1237" i="3"/>
  <c r="P1237" i="3"/>
  <c r="O1238" i="3"/>
  <c r="P1238" i="3"/>
  <c r="O1239" i="3"/>
  <c r="P1239" i="3"/>
  <c r="O1241" i="3"/>
  <c r="P1241" i="3"/>
  <c r="O1242" i="3"/>
  <c r="P1242" i="3"/>
  <c r="O1243" i="3"/>
  <c r="P1243" i="3"/>
  <c r="O1244" i="3"/>
  <c r="P1244" i="3"/>
  <c r="O1246" i="3"/>
  <c r="P1246" i="3"/>
  <c r="O1247" i="3"/>
  <c r="P1247" i="3"/>
  <c r="O1248" i="3"/>
  <c r="P1248" i="3"/>
  <c r="O1249" i="3"/>
  <c r="P1249" i="3"/>
  <c r="O1250" i="3"/>
  <c r="P1250" i="3"/>
  <c r="O1251" i="3"/>
  <c r="P1251" i="3"/>
  <c r="O1252" i="3"/>
  <c r="P1252" i="3"/>
  <c r="O1253" i="3"/>
  <c r="P1253" i="3"/>
  <c r="O1254" i="3"/>
  <c r="P1254" i="3"/>
  <c r="O1255" i="3"/>
  <c r="P1255" i="3"/>
  <c r="O1257" i="3"/>
  <c r="P1257" i="3"/>
  <c r="O1258" i="3"/>
  <c r="P1258" i="3"/>
  <c r="O1259" i="3"/>
  <c r="P1259" i="3"/>
  <c r="O1260" i="3"/>
  <c r="P1260" i="3"/>
  <c r="O1262" i="3"/>
  <c r="P1262" i="3"/>
  <c r="O1263" i="3"/>
  <c r="P1263" i="3"/>
  <c r="O1264" i="3"/>
  <c r="P1264" i="3"/>
  <c r="O1265" i="3"/>
  <c r="P1265" i="3"/>
  <c r="O1266" i="3"/>
  <c r="P1266" i="3"/>
  <c r="O1267" i="3"/>
  <c r="P1267" i="3"/>
  <c r="O1268" i="3"/>
  <c r="P1268" i="3"/>
  <c r="O1269" i="3"/>
  <c r="P1269" i="3"/>
  <c r="O1270" i="3"/>
  <c r="P1270" i="3"/>
  <c r="O1271" i="3"/>
  <c r="P1271" i="3"/>
  <c r="O1273" i="3"/>
  <c r="P1273" i="3"/>
  <c r="O1274" i="3"/>
  <c r="P1274" i="3"/>
  <c r="O1275" i="3"/>
  <c r="P1275" i="3"/>
  <c r="O1276" i="3"/>
  <c r="P1276" i="3"/>
  <c r="O1278" i="3"/>
  <c r="P1278" i="3"/>
  <c r="O1279" i="3"/>
  <c r="P1279" i="3"/>
  <c r="O1280" i="3"/>
  <c r="P1280" i="3"/>
  <c r="O1282" i="3"/>
  <c r="P1282" i="3"/>
  <c r="O1283" i="3"/>
  <c r="P1283" i="3"/>
  <c r="O1284" i="3"/>
  <c r="P1284" i="3"/>
  <c r="O1286" i="3"/>
  <c r="P1286" i="3"/>
  <c r="O1287" i="3"/>
  <c r="P1287" i="3"/>
  <c r="O1288" i="3"/>
  <c r="P1288" i="3"/>
  <c r="O1290" i="3"/>
  <c r="P1290" i="3"/>
  <c r="O1291" i="3"/>
  <c r="P1291" i="3"/>
  <c r="O1292" i="3"/>
  <c r="P1292" i="3"/>
  <c r="O1294" i="3"/>
  <c r="P1294" i="3"/>
  <c r="O1295" i="3"/>
  <c r="P1295" i="3"/>
  <c r="O1296" i="3"/>
  <c r="P1296" i="3"/>
  <c r="O1298" i="3"/>
  <c r="P1298" i="3"/>
  <c r="O1299" i="3"/>
  <c r="P1299" i="3"/>
  <c r="O1300" i="3"/>
  <c r="P1300" i="3"/>
  <c r="O1302" i="3"/>
  <c r="P1302" i="3"/>
  <c r="O1303" i="3"/>
  <c r="P1303" i="3"/>
  <c r="O1304" i="3"/>
  <c r="P1304" i="3"/>
  <c r="O1306" i="3"/>
  <c r="P1306" i="3"/>
  <c r="O1307" i="3"/>
  <c r="P1307" i="3"/>
  <c r="O1308" i="3"/>
  <c r="P1308" i="3"/>
  <c r="O1310" i="3"/>
  <c r="P1310" i="3"/>
  <c r="O1311" i="3"/>
  <c r="P1311" i="3"/>
  <c r="O1312" i="3"/>
  <c r="P1312" i="3"/>
  <c r="O1314" i="3"/>
  <c r="P1314" i="3"/>
  <c r="O1315" i="3"/>
  <c r="P1315" i="3"/>
  <c r="O1316" i="3"/>
  <c r="P1316" i="3"/>
  <c r="O1318" i="3"/>
  <c r="P1318" i="3"/>
  <c r="O1319" i="3"/>
  <c r="P1319" i="3"/>
  <c r="O1320" i="3"/>
  <c r="P1320" i="3"/>
  <c r="O1322" i="3"/>
  <c r="P1322" i="3"/>
  <c r="O1323" i="3"/>
  <c r="P1323" i="3"/>
  <c r="O1324" i="3"/>
  <c r="P1324" i="3"/>
  <c r="O1326" i="3"/>
  <c r="P1326" i="3"/>
  <c r="O1327" i="3"/>
  <c r="P1327" i="3"/>
  <c r="O1328" i="3"/>
  <c r="P1328" i="3"/>
  <c r="O1330" i="3"/>
  <c r="P1330" i="3"/>
  <c r="O1331" i="3"/>
  <c r="P1331" i="3"/>
  <c r="O1332" i="3"/>
  <c r="P1332" i="3"/>
  <c r="O1334" i="3"/>
  <c r="P1334" i="3"/>
  <c r="O1335" i="3"/>
  <c r="P1335" i="3"/>
  <c r="O1336" i="3"/>
  <c r="P1336" i="3"/>
  <c r="O1338" i="3"/>
  <c r="P1338" i="3"/>
  <c r="O1339" i="3"/>
  <c r="P1339" i="3"/>
  <c r="O1340" i="3"/>
  <c r="P1340" i="3"/>
  <c r="O1342" i="3"/>
  <c r="P1342" i="3"/>
  <c r="O1343" i="3"/>
  <c r="P1343" i="3"/>
  <c r="O1344" i="3"/>
  <c r="P1344" i="3"/>
  <c r="O1346" i="3"/>
  <c r="P1346" i="3"/>
  <c r="O1347" i="3"/>
  <c r="P1347" i="3"/>
  <c r="O1348" i="3"/>
  <c r="P1348" i="3"/>
  <c r="O1350" i="3"/>
  <c r="P1350" i="3"/>
  <c r="O1351" i="3"/>
  <c r="P1351" i="3"/>
  <c r="O1352" i="3"/>
  <c r="P1352" i="3"/>
  <c r="O1354" i="3"/>
  <c r="P1354" i="3"/>
  <c r="O1355" i="3"/>
  <c r="P1355" i="3"/>
  <c r="O1356" i="3"/>
  <c r="P1356" i="3"/>
  <c r="O1358" i="3"/>
  <c r="P1358" i="3"/>
  <c r="O1359" i="3"/>
  <c r="P1359" i="3"/>
  <c r="O1360" i="3"/>
  <c r="P1360" i="3"/>
  <c r="O1362" i="3"/>
  <c r="P1362" i="3"/>
  <c r="O1363" i="3"/>
  <c r="P1363" i="3"/>
  <c r="O1364" i="3"/>
  <c r="P1364" i="3"/>
  <c r="O1366" i="3"/>
  <c r="P1366" i="3"/>
  <c r="O1367" i="3"/>
  <c r="P1367" i="3"/>
  <c r="O1368" i="3"/>
  <c r="P1368" i="3"/>
  <c r="O1370" i="3"/>
  <c r="P1370" i="3"/>
  <c r="O1371" i="3"/>
  <c r="P1371" i="3"/>
  <c r="O1372" i="3"/>
  <c r="P1372" i="3"/>
  <c r="O1374" i="3"/>
  <c r="P1374" i="3"/>
  <c r="O1375" i="3"/>
  <c r="P1375" i="3"/>
  <c r="O1376" i="3"/>
  <c r="P1376" i="3"/>
  <c r="O1378" i="3"/>
  <c r="P1378" i="3"/>
  <c r="O1379" i="3"/>
  <c r="P1379" i="3"/>
  <c r="O1380" i="3"/>
  <c r="P1380" i="3"/>
  <c r="O1382" i="3"/>
  <c r="P1382" i="3"/>
  <c r="O1383" i="3"/>
  <c r="P1383" i="3"/>
  <c r="O1384" i="3"/>
  <c r="P1384" i="3"/>
  <c r="O1386" i="3"/>
  <c r="P1386" i="3"/>
  <c r="O1387" i="3"/>
  <c r="P1387" i="3"/>
  <c r="O1388" i="3"/>
  <c r="P1388" i="3"/>
  <c r="O1390" i="3"/>
  <c r="P1390" i="3"/>
  <c r="O1391" i="3"/>
  <c r="P1391" i="3"/>
  <c r="O1392" i="3"/>
  <c r="P1392" i="3"/>
  <c r="O1394" i="3"/>
  <c r="P1394" i="3"/>
  <c r="O1395" i="3"/>
  <c r="P1395" i="3"/>
  <c r="O1396" i="3"/>
  <c r="P1396" i="3"/>
  <c r="O1398" i="3"/>
  <c r="P1398" i="3"/>
  <c r="O1399" i="3"/>
  <c r="P1399" i="3"/>
  <c r="O1400" i="3"/>
  <c r="P1400" i="3"/>
  <c r="O1402" i="3"/>
  <c r="P1402" i="3"/>
  <c r="O1403" i="3"/>
  <c r="P1403" i="3"/>
  <c r="O1404" i="3"/>
  <c r="P1404" i="3"/>
  <c r="O1406" i="3"/>
  <c r="P1406" i="3"/>
  <c r="O1407" i="3"/>
  <c r="P1407" i="3"/>
  <c r="O1408" i="3"/>
  <c r="P1408" i="3"/>
  <c r="O1410" i="3"/>
  <c r="P1410" i="3"/>
  <c r="O1411" i="3"/>
  <c r="P1411" i="3"/>
  <c r="O1412" i="3"/>
  <c r="P1412" i="3"/>
  <c r="O1414" i="3"/>
  <c r="P1414" i="3"/>
  <c r="O1415" i="3"/>
  <c r="P1415" i="3"/>
  <c r="O1416" i="3"/>
  <c r="P1416" i="3"/>
  <c r="O1418" i="3"/>
  <c r="P1418" i="3"/>
  <c r="O1419" i="3"/>
  <c r="P1419" i="3"/>
  <c r="O1420" i="3"/>
  <c r="P1420" i="3"/>
  <c r="O1422" i="3"/>
  <c r="P1422" i="3"/>
  <c r="O1423" i="3"/>
  <c r="P1423" i="3"/>
  <c r="O1424" i="3"/>
  <c r="P1424" i="3"/>
  <c r="O1426" i="3"/>
  <c r="P1426" i="3"/>
  <c r="O1427" i="3"/>
  <c r="P1427" i="3"/>
  <c r="O1428" i="3"/>
  <c r="P1428" i="3"/>
  <c r="O1430" i="3"/>
  <c r="P1430" i="3"/>
  <c r="O1431" i="3"/>
  <c r="P1431" i="3"/>
  <c r="O1432" i="3"/>
  <c r="P1432" i="3"/>
  <c r="O1434" i="3"/>
  <c r="P1434" i="3"/>
  <c r="O1435" i="3"/>
  <c r="P1435" i="3"/>
  <c r="O1436" i="3"/>
  <c r="P1436" i="3"/>
  <c r="O1438" i="3"/>
  <c r="P1438" i="3"/>
  <c r="O1439" i="3"/>
  <c r="P1439" i="3"/>
  <c r="O1440" i="3"/>
  <c r="P1440" i="3"/>
  <c r="O1442" i="3"/>
  <c r="P1442" i="3"/>
  <c r="O1443" i="3"/>
  <c r="P1443" i="3"/>
  <c r="O1444" i="3"/>
  <c r="P1444" i="3"/>
  <c r="O1446" i="3"/>
  <c r="P1446" i="3"/>
  <c r="O1447" i="3"/>
  <c r="P1447" i="3"/>
  <c r="O1448" i="3"/>
  <c r="P1448" i="3"/>
  <c r="O1450" i="3"/>
  <c r="P1450" i="3"/>
  <c r="O1451" i="3"/>
  <c r="P1451" i="3"/>
  <c r="O1452" i="3"/>
  <c r="P1452" i="3"/>
  <c r="O1454" i="3"/>
  <c r="P1454" i="3"/>
  <c r="O1455" i="3"/>
  <c r="P1455" i="3"/>
  <c r="O1456" i="3"/>
  <c r="P1456" i="3"/>
  <c r="O1458" i="3"/>
  <c r="P1458" i="3"/>
  <c r="O1459" i="3"/>
  <c r="P1459" i="3"/>
  <c r="O1460" i="3"/>
  <c r="P1460" i="3"/>
  <c r="O1462" i="3"/>
  <c r="P1462" i="3"/>
  <c r="O1463" i="3"/>
  <c r="P1463" i="3"/>
  <c r="O1464" i="3"/>
  <c r="P1464" i="3"/>
  <c r="O1466" i="3"/>
  <c r="P1466" i="3"/>
  <c r="O1467" i="3"/>
  <c r="P1467" i="3"/>
  <c r="O1468" i="3"/>
  <c r="P1468" i="3"/>
  <c r="O1470" i="3"/>
  <c r="P1470" i="3"/>
  <c r="O1471" i="3"/>
  <c r="P1471" i="3"/>
  <c r="O1472" i="3"/>
  <c r="P1472" i="3"/>
  <c r="O1474" i="3"/>
  <c r="P1474" i="3"/>
  <c r="O1475" i="3"/>
  <c r="P1475" i="3"/>
  <c r="O1476" i="3"/>
  <c r="P1476" i="3"/>
  <c r="O1478" i="3"/>
  <c r="P1478" i="3"/>
  <c r="O1479" i="3"/>
  <c r="P1479" i="3"/>
  <c r="O1480" i="3"/>
  <c r="P1480" i="3"/>
  <c r="O1482" i="3"/>
  <c r="P1482" i="3"/>
  <c r="O1483" i="3"/>
  <c r="P1483" i="3"/>
  <c r="O1484" i="3"/>
  <c r="P1484" i="3"/>
  <c r="O1486" i="3"/>
  <c r="P1486" i="3"/>
  <c r="O1487" i="3"/>
  <c r="P1487" i="3"/>
  <c r="O1488" i="3"/>
  <c r="P1488" i="3"/>
  <c r="O1490" i="3"/>
  <c r="P1490" i="3"/>
  <c r="O1491" i="3"/>
  <c r="P1491" i="3"/>
  <c r="O1492" i="3"/>
  <c r="P1492" i="3"/>
  <c r="O1494" i="3"/>
  <c r="P1494" i="3"/>
  <c r="O1495" i="3"/>
  <c r="P1495" i="3"/>
  <c r="O1496" i="3"/>
  <c r="P1496" i="3"/>
  <c r="O1498" i="3"/>
  <c r="P1498" i="3"/>
  <c r="O1499" i="3"/>
  <c r="P1499" i="3"/>
  <c r="O1500" i="3"/>
  <c r="P1500" i="3"/>
  <c r="O1502" i="3"/>
  <c r="P1502" i="3"/>
  <c r="O3" i="3"/>
  <c r="P3" i="3"/>
  <c r="E13" i="50"/>
  <c r="E12" i="50"/>
  <c r="E11" i="50"/>
  <c r="E10" i="50"/>
  <c r="E9" i="50"/>
  <c r="E8" i="50"/>
  <c r="E7" i="50"/>
  <c r="E6" i="50"/>
  <c r="E5" i="50"/>
  <c r="D1" i="3"/>
  <c r="E101" i="42"/>
  <c r="E100" i="42"/>
  <c r="E99" i="42"/>
  <c r="E98" i="42"/>
  <c r="E97" i="42"/>
  <c r="E96" i="42"/>
  <c r="E95" i="42"/>
  <c r="E94" i="42"/>
  <c r="E93" i="42"/>
  <c r="E92" i="42"/>
  <c r="E91" i="42"/>
  <c r="E90" i="42"/>
  <c r="E89" i="42"/>
  <c r="E88" i="42"/>
  <c r="E87" i="42"/>
  <c r="E86" i="42"/>
  <c r="E85" i="42"/>
  <c r="E84" i="42"/>
  <c r="E83" i="42"/>
  <c r="E82" i="42"/>
  <c r="E81" i="42"/>
  <c r="E80" i="42"/>
  <c r="E79" i="42"/>
  <c r="E78" i="42"/>
  <c r="E77" i="42"/>
  <c r="E76" i="42"/>
  <c r="E75" i="42"/>
  <c r="E74" i="42"/>
  <c r="E73" i="42"/>
  <c r="E72" i="42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2" i="3"/>
  <c r="W203" i="3"/>
  <c r="W204" i="3"/>
  <c r="W205" i="3"/>
  <c r="W206" i="3"/>
  <c r="W207" i="3"/>
  <c r="W208" i="3"/>
  <c r="W209" i="3"/>
  <c r="W210" i="3"/>
  <c r="W211" i="3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7" i="3"/>
  <c r="W228" i="3"/>
  <c r="W229" i="3"/>
  <c r="W230" i="3"/>
  <c r="W231" i="3"/>
  <c r="W232" i="3"/>
  <c r="W233" i="3"/>
  <c r="W234" i="3"/>
  <c r="W235" i="3"/>
  <c r="W236" i="3"/>
  <c r="W237" i="3"/>
  <c r="W238" i="3"/>
  <c r="W239" i="3"/>
  <c r="W240" i="3"/>
  <c r="W241" i="3"/>
  <c r="W242" i="3"/>
  <c r="W243" i="3"/>
  <c r="W244" i="3"/>
  <c r="W245" i="3"/>
  <c r="W246" i="3"/>
  <c r="W247" i="3"/>
  <c r="W248" i="3"/>
  <c r="W249" i="3"/>
  <c r="W250" i="3"/>
  <c r="W251" i="3"/>
  <c r="W252" i="3"/>
  <c r="W253" i="3"/>
  <c r="W254" i="3"/>
  <c r="W255" i="3"/>
  <c r="W256" i="3"/>
  <c r="W257" i="3"/>
  <c r="W258" i="3"/>
  <c r="W259" i="3"/>
  <c r="W260" i="3"/>
  <c r="W261" i="3"/>
  <c r="W262" i="3"/>
  <c r="W263" i="3"/>
  <c r="W264" i="3"/>
  <c r="W265" i="3"/>
  <c r="W266" i="3"/>
  <c r="W267" i="3"/>
  <c r="W268" i="3"/>
  <c r="W269" i="3"/>
  <c r="W270" i="3"/>
  <c r="W271" i="3"/>
  <c r="W272" i="3"/>
  <c r="W273" i="3"/>
  <c r="W274" i="3"/>
  <c r="W275" i="3"/>
  <c r="W276" i="3"/>
  <c r="W277" i="3"/>
  <c r="W278" i="3"/>
  <c r="W279" i="3"/>
  <c r="W280" i="3"/>
  <c r="W281" i="3"/>
  <c r="W282" i="3"/>
  <c r="W283" i="3"/>
  <c r="W284" i="3"/>
  <c r="W285" i="3"/>
  <c r="W286" i="3"/>
  <c r="W287" i="3"/>
  <c r="W288" i="3"/>
  <c r="W289" i="3"/>
  <c r="W290" i="3"/>
  <c r="W291" i="3"/>
  <c r="W292" i="3"/>
  <c r="W293" i="3"/>
  <c r="W294" i="3"/>
  <c r="W295" i="3"/>
  <c r="W296" i="3"/>
  <c r="W297" i="3"/>
  <c r="W298" i="3"/>
  <c r="W299" i="3"/>
  <c r="W300" i="3"/>
  <c r="W301" i="3"/>
  <c r="W302" i="3"/>
  <c r="W303" i="3"/>
  <c r="W304" i="3"/>
  <c r="W305" i="3"/>
  <c r="W306" i="3"/>
  <c r="W307" i="3"/>
  <c r="W308" i="3"/>
  <c r="W309" i="3"/>
  <c r="W310" i="3"/>
  <c r="W311" i="3"/>
  <c r="W312" i="3"/>
  <c r="W313" i="3"/>
  <c r="W314" i="3"/>
  <c r="W315" i="3"/>
  <c r="W316" i="3"/>
  <c r="W317" i="3"/>
  <c r="W318" i="3"/>
  <c r="W319" i="3"/>
  <c r="W320" i="3"/>
  <c r="W321" i="3"/>
  <c r="W322" i="3"/>
  <c r="W323" i="3"/>
  <c r="W324" i="3"/>
  <c r="W325" i="3"/>
  <c r="W326" i="3"/>
  <c r="W327" i="3"/>
  <c r="W328" i="3"/>
  <c r="W329" i="3"/>
  <c r="W330" i="3"/>
  <c r="W331" i="3"/>
  <c r="W332" i="3"/>
  <c r="W333" i="3"/>
  <c r="W334" i="3"/>
  <c r="W335" i="3"/>
  <c r="W336" i="3"/>
  <c r="W337" i="3"/>
  <c r="W338" i="3"/>
  <c r="W339" i="3"/>
  <c r="W340" i="3"/>
  <c r="W341" i="3"/>
  <c r="W342" i="3"/>
  <c r="W343" i="3"/>
  <c r="W344" i="3"/>
  <c r="W345" i="3"/>
  <c r="W346" i="3"/>
  <c r="W347" i="3"/>
  <c r="W348" i="3"/>
  <c r="W349" i="3"/>
  <c r="W350" i="3"/>
  <c r="W351" i="3"/>
  <c r="W352" i="3"/>
  <c r="W353" i="3"/>
  <c r="W354" i="3"/>
  <c r="W355" i="3"/>
  <c r="W356" i="3"/>
  <c r="W357" i="3"/>
  <c r="W358" i="3"/>
  <c r="W359" i="3"/>
  <c r="W360" i="3"/>
  <c r="W361" i="3"/>
  <c r="W362" i="3"/>
  <c r="W363" i="3"/>
  <c r="W364" i="3"/>
  <c r="W365" i="3"/>
  <c r="W366" i="3"/>
  <c r="W367" i="3"/>
  <c r="W368" i="3"/>
  <c r="W369" i="3"/>
  <c r="W370" i="3"/>
  <c r="W371" i="3"/>
  <c r="W372" i="3"/>
  <c r="W373" i="3"/>
  <c r="W374" i="3"/>
  <c r="W375" i="3"/>
  <c r="W376" i="3"/>
  <c r="W377" i="3"/>
  <c r="W378" i="3"/>
  <c r="W379" i="3"/>
  <c r="W380" i="3"/>
  <c r="W381" i="3"/>
  <c r="W382" i="3"/>
  <c r="W383" i="3"/>
  <c r="W384" i="3"/>
  <c r="W385" i="3"/>
  <c r="W386" i="3"/>
  <c r="W387" i="3"/>
  <c r="W388" i="3"/>
  <c r="W389" i="3"/>
  <c r="W390" i="3"/>
  <c r="W391" i="3"/>
  <c r="W392" i="3"/>
  <c r="W393" i="3"/>
  <c r="W394" i="3"/>
  <c r="W395" i="3"/>
  <c r="W396" i="3"/>
  <c r="W397" i="3"/>
  <c r="W398" i="3"/>
  <c r="W399" i="3"/>
  <c r="W400" i="3"/>
  <c r="W401" i="3"/>
  <c r="W402" i="3"/>
  <c r="W403" i="3"/>
  <c r="W404" i="3"/>
  <c r="W405" i="3"/>
  <c r="W406" i="3"/>
  <c r="W407" i="3"/>
  <c r="W408" i="3"/>
  <c r="W409" i="3"/>
  <c r="W410" i="3"/>
  <c r="W411" i="3"/>
  <c r="W412" i="3"/>
  <c r="W413" i="3"/>
  <c r="W414" i="3"/>
  <c r="W415" i="3"/>
  <c r="W416" i="3"/>
  <c r="W417" i="3"/>
  <c r="W418" i="3"/>
  <c r="W419" i="3"/>
  <c r="W420" i="3"/>
  <c r="W421" i="3"/>
  <c r="W422" i="3"/>
  <c r="W423" i="3"/>
  <c r="W424" i="3"/>
  <c r="W425" i="3"/>
  <c r="W426" i="3"/>
  <c r="W427" i="3"/>
  <c r="W428" i="3"/>
  <c r="W429" i="3"/>
  <c r="W430" i="3"/>
  <c r="W431" i="3"/>
  <c r="W432" i="3"/>
  <c r="W433" i="3"/>
  <c r="W434" i="3"/>
  <c r="W435" i="3"/>
  <c r="W436" i="3"/>
  <c r="W437" i="3"/>
  <c r="W438" i="3"/>
  <c r="W439" i="3"/>
  <c r="W440" i="3"/>
  <c r="W441" i="3"/>
  <c r="W442" i="3"/>
  <c r="W443" i="3"/>
  <c r="W444" i="3"/>
  <c r="W445" i="3"/>
  <c r="W446" i="3"/>
  <c r="W447" i="3"/>
  <c r="W448" i="3"/>
  <c r="W449" i="3"/>
  <c r="W450" i="3"/>
  <c r="W451" i="3"/>
  <c r="W452" i="3"/>
  <c r="W453" i="3"/>
  <c r="W454" i="3"/>
  <c r="W455" i="3"/>
  <c r="W456" i="3"/>
  <c r="W457" i="3"/>
  <c r="W458" i="3"/>
  <c r="W459" i="3"/>
  <c r="W460" i="3"/>
  <c r="W461" i="3"/>
  <c r="W462" i="3"/>
  <c r="W463" i="3"/>
  <c r="W464" i="3"/>
  <c r="W465" i="3"/>
  <c r="W466" i="3"/>
  <c r="W467" i="3"/>
  <c r="W468" i="3"/>
  <c r="W469" i="3"/>
  <c r="W470" i="3"/>
  <c r="W471" i="3"/>
  <c r="W472" i="3"/>
  <c r="W473" i="3"/>
  <c r="W474" i="3"/>
  <c r="W475" i="3"/>
  <c r="W476" i="3"/>
  <c r="W477" i="3"/>
  <c r="W478" i="3"/>
  <c r="W479" i="3"/>
  <c r="W480" i="3"/>
  <c r="W481" i="3"/>
  <c r="W482" i="3"/>
  <c r="W483" i="3"/>
  <c r="W484" i="3"/>
  <c r="W485" i="3"/>
  <c r="W486" i="3"/>
  <c r="W487" i="3"/>
  <c r="W488" i="3"/>
  <c r="W489" i="3"/>
  <c r="W490" i="3"/>
  <c r="W491" i="3"/>
  <c r="W492" i="3"/>
  <c r="W493" i="3"/>
  <c r="W494" i="3"/>
  <c r="W495" i="3"/>
  <c r="W496" i="3"/>
  <c r="W497" i="3"/>
  <c r="W498" i="3"/>
  <c r="W499" i="3"/>
  <c r="W500" i="3"/>
  <c r="W501" i="3"/>
  <c r="W502" i="3"/>
  <c r="W503" i="3"/>
  <c r="W504" i="3"/>
  <c r="W505" i="3"/>
  <c r="W506" i="3"/>
  <c r="W507" i="3"/>
  <c r="W508" i="3"/>
  <c r="W509" i="3"/>
  <c r="W510" i="3"/>
  <c r="W511" i="3"/>
  <c r="W512" i="3"/>
  <c r="W513" i="3"/>
  <c r="W514" i="3"/>
  <c r="W515" i="3"/>
  <c r="W516" i="3"/>
  <c r="W517" i="3"/>
  <c r="W518" i="3"/>
  <c r="W519" i="3"/>
  <c r="W520" i="3"/>
  <c r="W521" i="3"/>
  <c r="W522" i="3"/>
  <c r="W523" i="3"/>
  <c r="W524" i="3"/>
  <c r="W525" i="3"/>
  <c r="W526" i="3"/>
  <c r="W527" i="3"/>
  <c r="W528" i="3"/>
  <c r="W529" i="3"/>
  <c r="W530" i="3"/>
  <c r="W531" i="3"/>
  <c r="W532" i="3"/>
  <c r="W533" i="3"/>
  <c r="W534" i="3"/>
  <c r="W535" i="3"/>
  <c r="W536" i="3"/>
  <c r="W537" i="3"/>
  <c r="W538" i="3"/>
  <c r="W539" i="3"/>
  <c r="W540" i="3"/>
  <c r="W541" i="3"/>
  <c r="W542" i="3"/>
  <c r="W543" i="3"/>
  <c r="W544" i="3"/>
  <c r="W545" i="3"/>
  <c r="W546" i="3"/>
  <c r="W547" i="3"/>
  <c r="W548" i="3"/>
  <c r="W549" i="3"/>
  <c r="W550" i="3"/>
  <c r="W551" i="3"/>
  <c r="W552" i="3"/>
  <c r="W553" i="3"/>
  <c r="W554" i="3"/>
  <c r="W555" i="3"/>
  <c r="W556" i="3"/>
  <c r="W557" i="3"/>
  <c r="W558" i="3"/>
  <c r="W559" i="3"/>
  <c r="W560" i="3"/>
  <c r="W561" i="3"/>
  <c r="W562" i="3"/>
  <c r="W563" i="3"/>
  <c r="W564" i="3"/>
  <c r="W565" i="3"/>
  <c r="W566" i="3"/>
  <c r="W567" i="3"/>
  <c r="W568" i="3"/>
  <c r="W569" i="3"/>
  <c r="W570" i="3"/>
  <c r="W571" i="3"/>
  <c r="W572" i="3"/>
  <c r="W573" i="3"/>
  <c r="W574" i="3"/>
  <c r="W575" i="3"/>
  <c r="W576" i="3"/>
  <c r="W577" i="3"/>
  <c r="W578" i="3"/>
  <c r="W579" i="3"/>
  <c r="W580" i="3"/>
  <c r="W581" i="3"/>
  <c r="W582" i="3"/>
  <c r="W583" i="3"/>
  <c r="W584" i="3"/>
  <c r="W585" i="3"/>
  <c r="W586" i="3"/>
  <c r="W587" i="3"/>
  <c r="W588" i="3"/>
  <c r="W589" i="3"/>
  <c r="W590" i="3"/>
  <c r="W591" i="3"/>
  <c r="W592" i="3"/>
  <c r="W593" i="3"/>
  <c r="W594" i="3"/>
  <c r="W595" i="3"/>
  <c r="W596" i="3"/>
  <c r="W597" i="3"/>
  <c r="W598" i="3"/>
  <c r="W599" i="3"/>
  <c r="W600" i="3"/>
  <c r="W601" i="3"/>
  <c r="W602" i="3"/>
  <c r="W603" i="3"/>
  <c r="W604" i="3"/>
  <c r="W605" i="3"/>
  <c r="W606" i="3"/>
  <c r="W607" i="3"/>
  <c r="W608" i="3"/>
  <c r="W609" i="3"/>
  <c r="W610" i="3"/>
  <c r="W611" i="3"/>
  <c r="W612" i="3"/>
  <c r="W613" i="3"/>
  <c r="W614" i="3"/>
  <c r="W615" i="3"/>
  <c r="W616" i="3"/>
  <c r="W617" i="3"/>
  <c r="W618" i="3"/>
  <c r="W619" i="3"/>
  <c r="W620" i="3"/>
  <c r="W621" i="3"/>
  <c r="W622" i="3"/>
  <c r="W623" i="3"/>
  <c r="W624" i="3"/>
  <c r="W625" i="3"/>
  <c r="W626" i="3"/>
  <c r="W627" i="3"/>
  <c r="W628" i="3"/>
  <c r="W629" i="3"/>
  <c r="W630" i="3"/>
  <c r="W631" i="3"/>
  <c r="W632" i="3"/>
  <c r="W633" i="3"/>
  <c r="W634" i="3"/>
  <c r="W635" i="3"/>
  <c r="W636" i="3"/>
  <c r="W637" i="3"/>
  <c r="W638" i="3"/>
  <c r="W639" i="3"/>
  <c r="W640" i="3"/>
  <c r="W641" i="3"/>
  <c r="W642" i="3"/>
  <c r="W643" i="3"/>
  <c r="W644" i="3"/>
  <c r="W645" i="3"/>
  <c r="W646" i="3"/>
  <c r="W647" i="3"/>
  <c r="W648" i="3"/>
  <c r="W649" i="3"/>
  <c r="W650" i="3"/>
  <c r="W651" i="3"/>
  <c r="W652" i="3"/>
  <c r="W653" i="3"/>
  <c r="W654" i="3"/>
  <c r="W655" i="3"/>
  <c r="W656" i="3"/>
  <c r="W657" i="3"/>
  <c r="W658" i="3"/>
  <c r="W659" i="3"/>
  <c r="W660" i="3"/>
  <c r="W661" i="3"/>
  <c r="W662" i="3"/>
  <c r="W663" i="3"/>
  <c r="W664" i="3"/>
  <c r="W665" i="3"/>
  <c r="W666" i="3"/>
  <c r="W667" i="3"/>
  <c r="W668" i="3"/>
  <c r="W669" i="3"/>
  <c r="W670" i="3"/>
  <c r="W671" i="3"/>
  <c r="W672" i="3"/>
  <c r="W673" i="3"/>
  <c r="W674" i="3"/>
  <c r="W675" i="3"/>
  <c r="W676" i="3"/>
  <c r="W677" i="3"/>
  <c r="W678" i="3"/>
  <c r="W679" i="3"/>
  <c r="W680" i="3"/>
  <c r="W681" i="3"/>
  <c r="W682" i="3"/>
  <c r="W683" i="3"/>
  <c r="W684" i="3"/>
  <c r="W685" i="3"/>
  <c r="W686" i="3"/>
  <c r="W687" i="3"/>
  <c r="W688" i="3"/>
  <c r="W689" i="3"/>
  <c r="W690" i="3"/>
  <c r="W691" i="3"/>
  <c r="W692" i="3"/>
  <c r="W693" i="3"/>
  <c r="W694" i="3"/>
  <c r="W695" i="3"/>
  <c r="W696" i="3"/>
  <c r="W697" i="3"/>
  <c r="W698" i="3"/>
  <c r="W699" i="3"/>
  <c r="W700" i="3"/>
  <c r="W701" i="3"/>
  <c r="W702" i="3"/>
  <c r="W703" i="3"/>
  <c r="W704" i="3"/>
  <c r="W705" i="3"/>
  <c r="W706" i="3"/>
  <c r="W707" i="3"/>
  <c r="W708" i="3"/>
  <c r="W709" i="3"/>
  <c r="W710" i="3"/>
  <c r="W711" i="3"/>
  <c r="W712" i="3"/>
  <c r="W713" i="3"/>
  <c r="W714" i="3"/>
  <c r="W715" i="3"/>
  <c r="W716" i="3"/>
  <c r="W717" i="3"/>
  <c r="W718" i="3"/>
  <c r="W719" i="3"/>
  <c r="W720" i="3"/>
  <c r="W721" i="3"/>
  <c r="W722" i="3"/>
  <c r="W723" i="3"/>
  <c r="W724" i="3"/>
  <c r="W725" i="3"/>
  <c r="W726" i="3"/>
  <c r="W727" i="3"/>
  <c r="W728" i="3"/>
  <c r="W729" i="3"/>
  <c r="W730" i="3"/>
  <c r="W731" i="3"/>
  <c r="W732" i="3"/>
  <c r="W733" i="3"/>
  <c r="W734" i="3"/>
  <c r="W735" i="3"/>
  <c r="W736" i="3"/>
  <c r="W737" i="3"/>
  <c r="W738" i="3"/>
  <c r="W739" i="3"/>
  <c r="W740" i="3"/>
  <c r="W741" i="3"/>
  <c r="W742" i="3"/>
  <c r="W743" i="3"/>
  <c r="W744" i="3"/>
  <c r="W745" i="3"/>
  <c r="W746" i="3"/>
  <c r="W747" i="3"/>
  <c r="W748" i="3"/>
  <c r="W749" i="3"/>
  <c r="W750" i="3"/>
  <c r="W751" i="3"/>
  <c r="W752" i="3"/>
  <c r="W753" i="3"/>
  <c r="W754" i="3"/>
  <c r="W755" i="3"/>
  <c r="W756" i="3"/>
  <c r="W757" i="3"/>
  <c r="W758" i="3"/>
  <c r="W759" i="3"/>
  <c r="W760" i="3"/>
  <c r="W761" i="3"/>
  <c r="W762" i="3"/>
  <c r="W763" i="3"/>
  <c r="W764" i="3"/>
  <c r="W765" i="3"/>
  <c r="W766" i="3"/>
  <c r="W767" i="3"/>
  <c r="W768" i="3"/>
  <c r="W769" i="3"/>
  <c r="W770" i="3"/>
  <c r="W771" i="3"/>
  <c r="W772" i="3"/>
  <c r="W773" i="3"/>
  <c r="W774" i="3"/>
  <c r="W775" i="3"/>
  <c r="W776" i="3"/>
  <c r="W777" i="3"/>
  <c r="W778" i="3"/>
  <c r="W779" i="3"/>
  <c r="W780" i="3"/>
  <c r="W781" i="3"/>
  <c r="W782" i="3"/>
  <c r="W783" i="3"/>
  <c r="W784" i="3"/>
  <c r="W785" i="3"/>
  <c r="W786" i="3"/>
  <c r="W787" i="3"/>
  <c r="W788" i="3"/>
  <c r="W789" i="3"/>
  <c r="W790" i="3"/>
  <c r="W791" i="3"/>
  <c r="W792" i="3"/>
  <c r="W793" i="3"/>
  <c r="W794" i="3"/>
  <c r="W795" i="3"/>
  <c r="W796" i="3"/>
  <c r="W797" i="3"/>
  <c r="W798" i="3"/>
  <c r="W799" i="3"/>
  <c r="W800" i="3"/>
  <c r="W801" i="3"/>
  <c r="W802" i="3"/>
  <c r="W803" i="3"/>
  <c r="W804" i="3"/>
  <c r="W805" i="3"/>
  <c r="W806" i="3"/>
  <c r="W807" i="3"/>
  <c r="W808" i="3"/>
  <c r="W809" i="3"/>
  <c r="W810" i="3"/>
  <c r="W811" i="3"/>
  <c r="W812" i="3"/>
  <c r="W813" i="3"/>
  <c r="W814" i="3"/>
  <c r="W815" i="3"/>
  <c r="W816" i="3"/>
  <c r="W817" i="3"/>
  <c r="W818" i="3"/>
  <c r="W819" i="3"/>
  <c r="W820" i="3"/>
  <c r="W821" i="3"/>
  <c r="W822" i="3"/>
  <c r="W823" i="3"/>
  <c r="W824" i="3"/>
  <c r="W825" i="3"/>
  <c r="W826" i="3"/>
  <c r="W827" i="3"/>
  <c r="W828" i="3"/>
  <c r="W829" i="3"/>
  <c r="W830" i="3"/>
  <c r="W831" i="3"/>
  <c r="W832" i="3"/>
  <c r="W833" i="3"/>
  <c r="W834" i="3"/>
  <c r="W835" i="3"/>
  <c r="W836" i="3"/>
  <c r="W837" i="3"/>
  <c r="W838" i="3"/>
  <c r="W839" i="3"/>
  <c r="W840" i="3"/>
  <c r="W841" i="3"/>
  <c r="W842" i="3"/>
  <c r="W843" i="3"/>
  <c r="W844" i="3"/>
  <c r="W845" i="3"/>
  <c r="W846" i="3"/>
  <c r="W847" i="3"/>
  <c r="W848" i="3"/>
  <c r="W849" i="3"/>
  <c r="W850" i="3"/>
  <c r="W851" i="3"/>
  <c r="W852" i="3"/>
  <c r="W853" i="3"/>
  <c r="W854" i="3"/>
  <c r="W855" i="3"/>
  <c r="W856" i="3"/>
  <c r="W857" i="3"/>
  <c r="W858" i="3"/>
  <c r="W859" i="3"/>
  <c r="W860" i="3"/>
  <c r="W861" i="3"/>
  <c r="W862" i="3"/>
  <c r="W863" i="3"/>
  <c r="W864" i="3"/>
  <c r="W865" i="3"/>
  <c r="W866" i="3"/>
  <c r="W867" i="3"/>
  <c r="W868" i="3"/>
  <c r="W869" i="3"/>
  <c r="W870" i="3"/>
  <c r="W871" i="3"/>
  <c r="W872" i="3"/>
  <c r="W873" i="3"/>
  <c r="W874" i="3"/>
  <c r="W875" i="3"/>
  <c r="W876" i="3"/>
  <c r="W877" i="3"/>
  <c r="W878" i="3"/>
  <c r="W879" i="3"/>
  <c r="W880" i="3"/>
  <c r="W881" i="3"/>
  <c r="W882" i="3"/>
  <c r="W883" i="3"/>
  <c r="W884" i="3"/>
  <c r="W885" i="3"/>
  <c r="W886" i="3"/>
  <c r="W887" i="3"/>
  <c r="W888" i="3"/>
  <c r="W889" i="3"/>
  <c r="W890" i="3"/>
  <c r="W891" i="3"/>
  <c r="W892" i="3"/>
  <c r="W893" i="3"/>
  <c r="W894" i="3"/>
  <c r="W895" i="3"/>
  <c r="W896" i="3"/>
  <c r="W897" i="3"/>
  <c r="W898" i="3"/>
  <c r="W899" i="3"/>
  <c r="W900" i="3"/>
  <c r="W901" i="3"/>
  <c r="W902" i="3"/>
  <c r="W903" i="3"/>
  <c r="W904" i="3"/>
  <c r="W905" i="3"/>
  <c r="W906" i="3"/>
  <c r="W907" i="3"/>
  <c r="W908" i="3"/>
  <c r="W909" i="3"/>
  <c r="W910" i="3"/>
  <c r="W911" i="3"/>
  <c r="W912" i="3"/>
  <c r="W913" i="3"/>
  <c r="W914" i="3"/>
  <c r="W915" i="3"/>
  <c r="W916" i="3"/>
  <c r="W917" i="3"/>
  <c r="W918" i="3"/>
  <c r="W919" i="3"/>
  <c r="W920" i="3"/>
  <c r="W921" i="3"/>
  <c r="W922" i="3"/>
  <c r="W923" i="3"/>
  <c r="W924" i="3"/>
  <c r="W925" i="3"/>
  <c r="W926" i="3"/>
  <c r="W927" i="3"/>
  <c r="W928" i="3"/>
  <c r="W929" i="3"/>
  <c r="W930" i="3"/>
  <c r="W931" i="3"/>
  <c r="W932" i="3"/>
  <c r="W933" i="3"/>
  <c r="W934" i="3"/>
  <c r="W935" i="3"/>
  <c r="W936" i="3"/>
  <c r="W937" i="3"/>
  <c r="W938" i="3"/>
  <c r="W939" i="3"/>
  <c r="W940" i="3"/>
  <c r="W941" i="3"/>
  <c r="W942" i="3"/>
  <c r="W943" i="3"/>
  <c r="W944" i="3"/>
  <c r="W945" i="3"/>
  <c r="W946" i="3"/>
  <c r="W947" i="3"/>
  <c r="W948" i="3"/>
  <c r="W949" i="3"/>
  <c r="W950" i="3"/>
  <c r="W951" i="3"/>
  <c r="W952" i="3"/>
  <c r="W953" i="3"/>
  <c r="W954" i="3"/>
  <c r="W955" i="3"/>
  <c r="W956" i="3"/>
  <c r="W957" i="3"/>
  <c r="W958" i="3"/>
  <c r="W959" i="3"/>
  <c r="W960" i="3"/>
  <c r="W961" i="3"/>
  <c r="W962" i="3"/>
  <c r="W963" i="3"/>
  <c r="W964" i="3"/>
  <c r="W965" i="3"/>
  <c r="W966" i="3"/>
  <c r="W967" i="3"/>
  <c r="W968" i="3"/>
  <c r="W969" i="3"/>
  <c r="W970" i="3"/>
  <c r="W971" i="3"/>
  <c r="W972" i="3"/>
  <c r="W973" i="3"/>
  <c r="W974" i="3"/>
  <c r="W975" i="3"/>
  <c r="W976" i="3"/>
  <c r="W977" i="3"/>
  <c r="W978" i="3"/>
  <c r="W979" i="3"/>
  <c r="W980" i="3"/>
  <c r="W981" i="3"/>
  <c r="W982" i="3"/>
  <c r="W983" i="3"/>
  <c r="W984" i="3"/>
  <c r="W985" i="3"/>
  <c r="W986" i="3"/>
  <c r="W987" i="3"/>
  <c r="W988" i="3"/>
  <c r="W989" i="3"/>
  <c r="W990" i="3"/>
  <c r="W991" i="3"/>
  <c r="W992" i="3"/>
  <c r="W993" i="3"/>
  <c r="W994" i="3"/>
  <c r="W995" i="3"/>
  <c r="W996" i="3"/>
  <c r="W997" i="3"/>
  <c r="W998" i="3"/>
  <c r="W999" i="3"/>
  <c r="W1000" i="3"/>
  <c r="W1001" i="3"/>
  <c r="W1002" i="3"/>
  <c r="W1003" i="3"/>
  <c r="W1004" i="3"/>
  <c r="W1005" i="3"/>
  <c r="W1006" i="3"/>
  <c r="W1007" i="3"/>
  <c r="W1008" i="3"/>
  <c r="W1009" i="3"/>
  <c r="W1010" i="3"/>
  <c r="W1011" i="3"/>
  <c r="W1012" i="3"/>
  <c r="W1013" i="3"/>
  <c r="W1014" i="3"/>
  <c r="W1015" i="3"/>
  <c r="W1016" i="3"/>
  <c r="W1017" i="3"/>
  <c r="W1018" i="3"/>
  <c r="W1019" i="3"/>
  <c r="W1020" i="3"/>
  <c r="W1021" i="3"/>
  <c r="W1022" i="3"/>
  <c r="W1023" i="3"/>
  <c r="W1024" i="3"/>
  <c r="W1025" i="3"/>
  <c r="W1026" i="3"/>
  <c r="W1027" i="3"/>
  <c r="W1028" i="3"/>
  <c r="W1029" i="3"/>
  <c r="W1030" i="3"/>
  <c r="W1031" i="3"/>
  <c r="W1032" i="3"/>
  <c r="W1033" i="3"/>
  <c r="W1034" i="3"/>
  <c r="W1035" i="3"/>
  <c r="W1036" i="3"/>
  <c r="W1037" i="3"/>
  <c r="W1038" i="3"/>
  <c r="W1039" i="3"/>
  <c r="W1040" i="3"/>
  <c r="W1041" i="3"/>
  <c r="W1042" i="3"/>
  <c r="W1043" i="3"/>
  <c r="W1044" i="3"/>
  <c r="W1045" i="3"/>
  <c r="W1046" i="3"/>
  <c r="W1047" i="3"/>
  <c r="W1048" i="3"/>
  <c r="W1049" i="3"/>
  <c r="W1050" i="3"/>
  <c r="W1051" i="3"/>
  <c r="W1052" i="3"/>
  <c r="W1053" i="3"/>
  <c r="W1054" i="3"/>
  <c r="W1055" i="3"/>
  <c r="W1056" i="3"/>
  <c r="W1057" i="3"/>
  <c r="W1058" i="3"/>
  <c r="W1059" i="3"/>
  <c r="W1060" i="3"/>
  <c r="W1061" i="3"/>
  <c r="W1062" i="3"/>
  <c r="W1063" i="3"/>
  <c r="W1064" i="3"/>
  <c r="W1065" i="3"/>
  <c r="W1066" i="3"/>
  <c r="W1067" i="3"/>
  <c r="W1068" i="3"/>
  <c r="W1069" i="3"/>
  <c r="W1070" i="3"/>
  <c r="W1071" i="3"/>
  <c r="W1072" i="3"/>
  <c r="W1073" i="3"/>
  <c r="W1074" i="3"/>
  <c r="W1075" i="3"/>
  <c r="W1076" i="3"/>
  <c r="W1077" i="3"/>
  <c r="W1078" i="3"/>
  <c r="W1079" i="3"/>
  <c r="W1080" i="3"/>
  <c r="W1081" i="3"/>
  <c r="W1082" i="3"/>
  <c r="W1083" i="3"/>
  <c r="W1084" i="3"/>
  <c r="W1085" i="3"/>
  <c r="W1086" i="3"/>
  <c r="W1087" i="3"/>
  <c r="W1088" i="3"/>
  <c r="W1089" i="3"/>
  <c r="W1090" i="3"/>
  <c r="W1091" i="3"/>
  <c r="W1092" i="3"/>
  <c r="W1093" i="3"/>
  <c r="W1094" i="3"/>
  <c r="W1095" i="3"/>
  <c r="W1096" i="3"/>
  <c r="W1097" i="3"/>
  <c r="W1098" i="3"/>
  <c r="W1099" i="3"/>
  <c r="W1100" i="3"/>
  <c r="W1101" i="3"/>
  <c r="W1102" i="3"/>
  <c r="W1103" i="3"/>
  <c r="W1104" i="3"/>
  <c r="W1105" i="3"/>
  <c r="W1106" i="3"/>
  <c r="W1107" i="3"/>
  <c r="W1108" i="3"/>
  <c r="W1109" i="3"/>
  <c r="W1110" i="3"/>
  <c r="W1111" i="3"/>
  <c r="W1112" i="3"/>
  <c r="W1113" i="3"/>
  <c r="W1114" i="3"/>
  <c r="W1115" i="3"/>
  <c r="W1116" i="3"/>
  <c r="W1117" i="3"/>
  <c r="W1118" i="3"/>
  <c r="W1119" i="3"/>
  <c r="W1120" i="3"/>
  <c r="W1121" i="3"/>
  <c r="W1122" i="3"/>
  <c r="W1123" i="3"/>
  <c r="W1124" i="3"/>
  <c r="W1125" i="3"/>
  <c r="W1126" i="3"/>
  <c r="W1127" i="3"/>
  <c r="W1128" i="3"/>
  <c r="W1129" i="3"/>
  <c r="W1130" i="3"/>
  <c r="W1131" i="3"/>
  <c r="W1132" i="3"/>
  <c r="W1133" i="3"/>
  <c r="W1134" i="3"/>
  <c r="W1135" i="3"/>
  <c r="W1136" i="3"/>
  <c r="W1137" i="3"/>
  <c r="W1138" i="3"/>
  <c r="W1139" i="3"/>
  <c r="W1140" i="3"/>
  <c r="W1141" i="3"/>
  <c r="W1142" i="3"/>
  <c r="W1143" i="3"/>
  <c r="W1144" i="3"/>
  <c r="W1145" i="3"/>
  <c r="W1146" i="3"/>
  <c r="W1147" i="3"/>
  <c r="W1148" i="3"/>
  <c r="W1149" i="3"/>
  <c r="W1150" i="3"/>
  <c r="W1151" i="3"/>
  <c r="W1152" i="3"/>
  <c r="W1153" i="3"/>
  <c r="W1154" i="3"/>
  <c r="W1155" i="3"/>
  <c r="W1156" i="3"/>
  <c r="W1157" i="3"/>
  <c r="W1158" i="3"/>
  <c r="W1159" i="3"/>
  <c r="W1160" i="3"/>
  <c r="W1161" i="3"/>
  <c r="W1162" i="3"/>
  <c r="W1163" i="3"/>
  <c r="W1164" i="3"/>
  <c r="W1165" i="3"/>
  <c r="W1166" i="3"/>
  <c r="W1167" i="3"/>
  <c r="W1168" i="3"/>
  <c r="W1169" i="3"/>
  <c r="W1170" i="3"/>
  <c r="W1171" i="3"/>
  <c r="W1172" i="3"/>
  <c r="W1173" i="3"/>
  <c r="W1174" i="3"/>
  <c r="W1175" i="3"/>
  <c r="W1176" i="3"/>
  <c r="W1177" i="3"/>
  <c r="W1178" i="3"/>
  <c r="W1179" i="3"/>
  <c r="W1180" i="3"/>
  <c r="W1181" i="3"/>
  <c r="W1182" i="3"/>
  <c r="W1183" i="3"/>
  <c r="W1184" i="3"/>
  <c r="W1185" i="3"/>
  <c r="W1186" i="3"/>
  <c r="W1187" i="3"/>
  <c r="W1188" i="3"/>
  <c r="W1189" i="3"/>
  <c r="W1190" i="3"/>
  <c r="W1191" i="3"/>
  <c r="W1192" i="3"/>
  <c r="W1193" i="3"/>
  <c r="W1194" i="3"/>
  <c r="W1195" i="3"/>
  <c r="W1196" i="3"/>
  <c r="W1197" i="3"/>
  <c r="W1198" i="3"/>
  <c r="W1199" i="3"/>
  <c r="W1200" i="3"/>
  <c r="W1201" i="3"/>
  <c r="W1202" i="3"/>
  <c r="W1203" i="3"/>
  <c r="W1204" i="3"/>
  <c r="W1205" i="3"/>
  <c r="W1206" i="3"/>
  <c r="W1207" i="3"/>
  <c r="W1208" i="3"/>
  <c r="W1209" i="3"/>
  <c r="W1210" i="3"/>
  <c r="W1211" i="3"/>
  <c r="W1212" i="3"/>
  <c r="W1213" i="3"/>
  <c r="W1214" i="3"/>
  <c r="W1215" i="3"/>
  <c r="W1216" i="3"/>
  <c r="W1217" i="3"/>
  <c r="W1218" i="3"/>
  <c r="W1219" i="3"/>
  <c r="W1220" i="3"/>
  <c r="W1221" i="3"/>
  <c r="W1222" i="3"/>
  <c r="W1223" i="3"/>
  <c r="W1224" i="3"/>
  <c r="W1225" i="3"/>
  <c r="W1226" i="3"/>
  <c r="W1227" i="3"/>
  <c r="W1228" i="3"/>
  <c r="W1229" i="3"/>
  <c r="W1230" i="3"/>
  <c r="W1231" i="3"/>
  <c r="W1232" i="3"/>
  <c r="W1233" i="3"/>
  <c r="W1234" i="3"/>
  <c r="W1235" i="3"/>
  <c r="W1236" i="3"/>
  <c r="W1237" i="3"/>
  <c r="W1238" i="3"/>
  <c r="W1239" i="3"/>
  <c r="W1240" i="3"/>
  <c r="W1241" i="3"/>
  <c r="W1242" i="3"/>
  <c r="W1243" i="3"/>
  <c r="W1244" i="3"/>
  <c r="W1245" i="3"/>
  <c r="W1246" i="3"/>
  <c r="W1247" i="3"/>
  <c r="W1248" i="3"/>
  <c r="W1249" i="3"/>
  <c r="W1250" i="3"/>
  <c r="W1251" i="3"/>
  <c r="W1252" i="3"/>
  <c r="W1253" i="3"/>
  <c r="W1254" i="3"/>
  <c r="W1255" i="3"/>
  <c r="W1256" i="3"/>
  <c r="W1257" i="3"/>
  <c r="W1258" i="3"/>
  <c r="W1259" i="3"/>
  <c r="W1260" i="3"/>
  <c r="W1261" i="3"/>
  <c r="W1262" i="3"/>
  <c r="W1263" i="3"/>
  <c r="W1264" i="3"/>
  <c r="W1265" i="3"/>
  <c r="W1266" i="3"/>
  <c r="W1267" i="3"/>
  <c r="W1268" i="3"/>
  <c r="W1269" i="3"/>
  <c r="W1270" i="3"/>
  <c r="W1271" i="3"/>
  <c r="W1272" i="3"/>
  <c r="W1273" i="3"/>
  <c r="W1274" i="3"/>
  <c r="W1275" i="3"/>
  <c r="W1276" i="3"/>
  <c r="W1277" i="3"/>
  <c r="W1278" i="3"/>
  <c r="W1279" i="3"/>
  <c r="W1280" i="3"/>
  <c r="W1281" i="3"/>
  <c r="W1282" i="3"/>
  <c r="W1283" i="3"/>
  <c r="W1284" i="3"/>
  <c r="W1285" i="3"/>
  <c r="W1286" i="3"/>
  <c r="W1287" i="3"/>
  <c r="W1288" i="3"/>
  <c r="W1289" i="3"/>
  <c r="W1290" i="3"/>
  <c r="W1291" i="3"/>
  <c r="W1292" i="3"/>
  <c r="W1293" i="3"/>
  <c r="W1294" i="3"/>
  <c r="W1295" i="3"/>
  <c r="W1296" i="3"/>
  <c r="W1297" i="3"/>
  <c r="W1298" i="3"/>
  <c r="W1299" i="3"/>
  <c r="W1300" i="3"/>
  <c r="W1301" i="3"/>
  <c r="W1302" i="3"/>
  <c r="W1303" i="3"/>
  <c r="W1304" i="3"/>
  <c r="W1305" i="3"/>
  <c r="W1306" i="3"/>
  <c r="W1307" i="3"/>
  <c r="W1308" i="3"/>
  <c r="W1309" i="3"/>
  <c r="W1310" i="3"/>
  <c r="W1311" i="3"/>
  <c r="W1312" i="3"/>
  <c r="W1313" i="3"/>
  <c r="W1314" i="3"/>
  <c r="W1315" i="3"/>
  <c r="W1316" i="3"/>
  <c r="W1317" i="3"/>
  <c r="W1318" i="3"/>
  <c r="W1319" i="3"/>
  <c r="W1320" i="3"/>
  <c r="W1321" i="3"/>
  <c r="W1322" i="3"/>
  <c r="W1323" i="3"/>
  <c r="W1324" i="3"/>
  <c r="W1325" i="3"/>
  <c r="W1326" i="3"/>
  <c r="W1327" i="3"/>
  <c r="W1328" i="3"/>
  <c r="W1329" i="3"/>
  <c r="W1330" i="3"/>
  <c r="W1331" i="3"/>
  <c r="W1332" i="3"/>
  <c r="W1333" i="3"/>
  <c r="W1334" i="3"/>
  <c r="W1335" i="3"/>
  <c r="W1336" i="3"/>
  <c r="W1337" i="3"/>
  <c r="W1338" i="3"/>
  <c r="W1339" i="3"/>
  <c r="W1340" i="3"/>
  <c r="W1341" i="3"/>
  <c r="W1342" i="3"/>
  <c r="W1343" i="3"/>
  <c r="W1344" i="3"/>
  <c r="W1345" i="3"/>
  <c r="W1346" i="3"/>
  <c r="W1347" i="3"/>
  <c r="W1348" i="3"/>
  <c r="W1349" i="3"/>
  <c r="W1350" i="3"/>
  <c r="W1351" i="3"/>
  <c r="W1352" i="3"/>
  <c r="W1353" i="3"/>
  <c r="W1354" i="3"/>
  <c r="W1355" i="3"/>
  <c r="W1356" i="3"/>
  <c r="W1357" i="3"/>
  <c r="W1358" i="3"/>
  <c r="W1359" i="3"/>
  <c r="W1360" i="3"/>
  <c r="W1361" i="3"/>
  <c r="W1362" i="3"/>
  <c r="W1363" i="3"/>
  <c r="W1364" i="3"/>
  <c r="W1365" i="3"/>
  <c r="W1366" i="3"/>
  <c r="W1367" i="3"/>
  <c r="W1368" i="3"/>
  <c r="W1369" i="3"/>
  <c r="W1370" i="3"/>
  <c r="W1371" i="3"/>
  <c r="W1372" i="3"/>
  <c r="W1373" i="3"/>
  <c r="W1374" i="3"/>
  <c r="W1375" i="3"/>
  <c r="W1376" i="3"/>
  <c r="W1377" i="3"/>
  <c r="W1378" i="3"/>
  <c r="W1379" i="3"/>
  <c r="W1380" i="3"/>
  <c r="W1381" i="3"/>
  <c r="W1382" i="3"/>
  <c r="W1383" i="3"/>
  <c r="W1384" i="3"/>
  <c r="W1385" i="3"/>
  <c r="W1386" i="3"/>
  <c r="W1387" i="3"/>
  <c r="W1388" i="3"/>
  <c r="W1389" i="3"/>
  <c r="W1390" i="3"/>
  <c r="W1391" i="3"/>
  <c r="W1392" i="3"/>
  <c r="W1393" i="3"/>
  <c r="W1394" i="3"/>
  <c r="W1395" i="3"/>
  <c r="W1396" i="3"/>
  <c r="W1397" i="3"/>
  <c r="W1398" i="3"/>
  <c r="W1399" i="3"/>
  <c r="W1400" i="3"/>
  <c r="W1401" i="3"/>
  <c r="W1402" i="3"/>
  <c r="W1403" i="3"/>
  <c r="W1404" i="3"/>
  <c r="W1405" i="3"/>
  <c r="W1406" i="3"/>
  <c r="W1407" i="3"/>
  <c r="W1408" i="3"/>
  <c r="W1409" i="3"/>
  <c r="W1410" i="3"/>
  <c r="W1411" i="3"/>
  <c r="W1412" i="3"/>
  <c r="W1413" i="3"/>
  <c r="W1414" i="3"/>
  <c r="W1415" i="3"/>
  <c r="W1416" i="3"/>
  <c r="W1417" i="3"/>
  <c r="W1418" i="3"/>
  <c r="W1419" i="3"/>
  <c r="W1420" i="3"/>
  <c r="W1421" i="3"/>
  <c r="W1422" i="3"/>
  <c r="W1423" i="3"/>
  <c r="W1424" i="3"/>
  <c r="W1425" i="3"/>
  <c r="W1426" i="3"/>
  <c r="W1427" i="3"/>
  <c r="W1428" i="3"/>
  <c r="W1429" i="3"/>
  <c r="W1430" i="3"/>
  <c r="W1431" i="3"/>
  <c r="W1432" i="3"/>
  <c r="W1433" i="3"/>
  <c r="W1434" i="3"/>
  <c r="W1435" i="3"/>
  <c r="W1436" i="3"/>
  <c r="W1437" i="3"/>
  <c r="W1438" i="3"/>
  <c r="W1439" i="3"/>
  <c r="W1440" i="3"/>
  <c r="W1441" i="3"/>
  <c r="W1442" i="3"/>
  <c r="W1443" i="3"/>
  <c r="W1444" i="3"/>
  <c r="W1445" i="3"/>
  <c r="W1446" i="3"/>
  <c r="W1447" i="3"/>
  <c r="W1448" i="3"/>
  <c r="W1449" i="3"/>
  <c r="W1450" i="3"/>
  <c r="W1451" i="3"/>
  <c r="W1452" i="3"/>
  <c r="W1453" i="3"/>
  <c r="W1454" i="3"/>
  <c r="W1455" i="3"/>
  <c r="W1456" i="3"/>
  <c r="W1457" i="3"/>
  <c r="W1458" i="3"/>
  <c r="W1459" i="3"/>
  <c r="W1460" i="3"/>
  <c r="W1461" i="3"/>
  <c r="W1462" i="3"/>
  <c r="W1463" i="3"/>
  <c r="W1464" i="3"/>
  <c r="W1465" i="3"/>
  <c r="W1466" i="3"/>
  <c r="W1467" i="3"/>
  <c r="W1468" i="3"/>
  <c r="W1469" i="3"/>
  <c r="W1470" i="3"/>
  <c r="W1471" i="3"/>
  <c r="W1472" i="3"/>
  <c r="W1473" i="3"/>
  <c r="W1474" i="3"/>
  <c r="W1475" i="3"/>
  <c r="W1476" i="3"/>
  <c r="W1477" i="3"/>
  <c r="W1478" i="3"/>
  <c r="W1479" i="3"/>
  <c r="W1480" i="3"/>
  <c r="W1481" i="3"/>
  <c r="W1482" i="3"/>
  <c r="W1483" i="3"/>
  <c r="W1484" i="3"/>
  <c r="W1485" i="3"/>
  <c r="W1486" i="3"/>
  <c r="W1487" i="3"/>
  <c r="W1488" i="3"/>
  <c r="W1489" i="3"/>
  <c r="W1490" i="3"/>
  <c r="W1491" i="3"/>
  <c r="W1492" i="3"/>
  <c r="W1493" i="3"/>
  <c r="W1494" i="3"/>
  <c r="W1495" i="3"/>
  <c r="W1496" i="3"/>
  <c r="W1497" i="3"/>
  <c r="W1498" i="3"/>
  <c r="W1499" i="3"/>
  <c r="W1500" i="3"/>
  <c r="W1501" i="3"/>
  <c r="W1502" i="3"/>
  <c r="E6" i="42"/>
  <c r="E7" i="42"/>
  <c r="E8" i="42"/>
  <c r="E9" i="42"/>
  <c r="E10" i="42"/>
  <c r="E11" i="42"/>
  <c r="E16" i="42"/>
  <c r="E17" i="42"/>
  <c r="E18" i="42"/>
  <c r="E19" i="42"/>
  <c r="E20" i="42"/>
  <c r="E21" i="42"/>
  <c r="E22" i="42"/>
  <c r="E25" i="42"/>
  <c r="E26" i="42"/>
  <c r="E27" i="42"/>
  <c r="E28" i="42"/>
  <c r="E29" i="42"/>
  <c r="E30" i="42"/>
  <c r="E31" i="42"/>
  <c r="E32" i="42"/>
  <c r="E35" i="42"/>
  <c r="E36" i="42"/>
  <c r="E37" i="42"/>
  <c r="E38" i="42"/>
  <c r="E39" i="42"/>
  <c r="E40" i="42"/>
  <c r="E41" i="42"/>
  <c r="E42" i="42"/>
  <c r="E43" i="42"/>
  <c r="E44" i="42"/>
  <c r="E45" i="42"/>
  <c r="E46" i="42"/>
  <c r="E47" i="42"/>
  <c r="E48" i="42"/>
  <c r="E49" i="42"/>
  <c r="E50" i="42"/>
  <c r="E51" i="42"/>
  <c r="E52" i="42"/>
  <c r="E53" i="42"/>
  <c r="E54" i="42"/>
  <c r="E55" i="42"/>
  <c r="E56" i="42"/>
  <c r="E57" i="42"/>
  <c r="E58" i="42"/>
  <c r="E59" i="42"/>
  <c r="E60" i="42"/>
  <c r="E61" i="42"/>
  <c r="E62" i="42"/>
  <c r="E63" i="42"/>
  <c r="E64" i="42"/>
  <c r="E65" i="42"/>
  <c r="E66" i="42"/>
  <c r="E67" i="42"/>
  <c r="E68" i="42"/>
  <c r="E69" i="42"/>
  <c r="E70" i="42"/>
  <c r="E71" i="42"/>
  <c r="E13" i="42"/>
  <c r="E15" i="42"/>
  <c r="E5" i="42"/>
  <c r="E24" i="42"/>
  <c r="E34" i="42"/>
  <c r="E12" i="42"/>
  <c r="E2" i="42"/>
  <c r="E4" i="42"/>
  <c r="E14" i="42"/>
  <c r="E23" i="42"/>
  <c r="W3" i="3"/>
  <c r="B3" i="3"/>
  <c r="D1003" i="3"/>
  <c r="E1003" i="3"/>
  <c r="I1003" i="3"/>
  <c r="J1003" i="3"/>
  <c r="K1003" i="3"/>
  <c r="L1003" i="3"/>
  <c r="D1004" i="3"/>
  <c r="E1004" i="3"/>
  <c r="I1004" i="3"/>
  <c r="J1004" i="3"/>
  <c r="K1004" i="3"/>
  <c r="L1004" i="3"/>
  <c r="D1005" i="3"/>
  <c r="E1005" i="3"/>
  <c r="I1005" i="3"/>
  <c r="J1005" i="3"/>
  <c r="K1005" i="3"/>
  <c r="L1005" i="3"/>
  <c r="D1006" i="3"/>
  <c r="E1006" i="3"/>
  <c r="I1006" i="3"/>
  <c r="J1006" i="3"/>
  <c r="K1006" i="3"/>
  <c r="L1006" i="3"/>
  <c r="D1007" i="3"/>
  <c r="E1007" i="3"/>
  <c r="I1007" i="3"/>
  <c r="J1007" i="3"/>
  <c r="K1007" i="3"/>
  <c r="L1007" i="3"/>
  <c r="D1008" i="3"/>
  <c r="E1008" i="3"/>
  <c r="I1008" i="3"/>
  <c r="J1008" i="3"/>
  <c r="K1008" i="3"/>
  <c r="L1008" i="3"/>
  <c r="D1009" i="3"/>
  <c r="E1009" i="3"/>
  <c r="I1009" i="3"/>
  <c r="J1009" i="3"/>
  <c r="K1009" i="3"/>
  <c r="L1009" i="3"/>
  <c r="D1010" i="3"/>
  <c r="E1010" i="3"/>
  <c r="I1010" i="3"/>
  <c r="J1010" i="3"/>
  <c r="K1010" i="3"/>
  <c r="L1010" i="3"/>
  <c r="D1011" i="3"/>
  <c r="E1011" i="3"/>
  <c r="I1011" i="3"/>
  <c r="J1011" i="3"/>
  <c r="K1011" i="3"/>
  <c r="L1011" i="3"/>
  <c r="D1012" i="3"/>
  <c r="E1012" i="3"/>
  <c r="I1012" i="3"/>
  <c r="J1012" i="3"/>
  <c r="K1012" i="3"/>
  <c r="L1012" i="3"/>
  <c r="D1013" i="3"/>
  <c r="E1013" i="3"/>
  <c r="I1013" i="3"/>
  <c r="J1013" i="3"/>
  <c r="K1013" i="3"/>
  <c r="L1013" i="3"/>
  <c r="D1014" i="3"/>
  <c r="E1014" i="3"/>
  <c r="I1014" i="3"/>
  <c r="J1014" i="3"/>
  <c r="K1014" i="3"/>
  <c r="L1014" i="3"/>
  <c r="D1015" i="3"/>
  <c r="E1015" i="3"/>
  <c r="I1015" i="3"/>
  <c r="J1015" i="3"/>
  <c r="K1015" i="3"/>
  <c r="L1015" i="3"/>
  <c r="D1016" i="3"/>
  <c r="E1016" i="3"/>
  <c r="I1016" i="3"/>
  <c r="J1016" i="3"/>
  <c r="K1016" i="3"/>
  <c r="L1016" i="3"/>
  <c r="D1017" i="3"/>
  <c r="E1017" i="3"/>
  <c r="I1017" i="3"/>
  <c r="J1017" i="3"/>
  <c r="K1017" i="3"/>
  <c r="L1017" i="3"/>
  <c r="D1018" i="3"/>
  <c r="E1018" i="3"/>
  <c r="I1018" i="3"/>
  <c r="J1018" i="3"/>
  <c r="K1018" i="3"/>
  <c r="L1018" i="3"/>
  <c r="D1019" i="3"/>
  <c r="E1019" i="3"/>
  <c r="I1019" i="3"/>
  <c r="J1019" i="3"/>
  <c r="K1019" i="3"/>
  <c r="L1019" i="3"/>
  <c r="D1020" i="3"/>
  <c r="E1020" i="3"/>
  <c r="I1020" i="3"/>
  <c r="J1020" i="3"/>
  <c r="K1020" i="3"/>
  <c r="L1020" i="3"/>
  <c r="D1021" i="3"/>
  <c r="E1021" i="3"/>
  <c r="I1021" i="3"/>
  <c r="J1021" i="3"/>
  <c r="K1021" i="3"/>
  <c r="L1021" i="3"/>
  <c r="D1022" i="3"/>
  <c r="E1022" i="3"/>
  <c r="I1022" i="3"/>
  <c r="J1022" i="3"/>
  <c r="K1022" i="3"/>
  <c r="L1022" i="3"/>
  <c r="D1023" i="3"/>
  <c r="E1023" i="3"/>
  <c r="I1023" i="3"/>
  <c r="J1023" i="3"/>
  <c r="K1023" i="3"/>
  <c r="L1023" i="3"/>
  <c r="D1024" i="3"/>
  <c r="E1024" i="3"/>
  <c r="I1024" i="3"/>
  <c r="J1024" i="3"/>
  <c r="K1024" i="3"/>
  <c r="L1024" i="3"/>
  <c r="D1025" i="3"/>
  <c r="E1025" i="3"/>
  <c r="I1025" i="3"/>
  <c r="J1025" i="3"/>
  <c r="K1025" i="3"/>
  <c r="L1025" i="3"/>
  <c r="D1026" i="3"/>
  <c r="E1026" i="3"/>
  <c r="I1026" i="3"/>
  <c r="J1026" i="3"/>
  <c r="K1026" i="3"/>
  <c r="L1026" i="3"/>
  <c r="D1027" i="3"/>
  <c r="E1027" i="3"/>
  <c r="I1027" i="3"/>
  <c r="J1027" i="3"/>
  <c r="K1027" i="3"/>
  <c r="L1027" i="3"/>
  <c r="D1028" i="3"/>
  <c r="E1028" i="3"/>
  <c r="I1028" i="3"/>
  <c r="J1028" i="3"/>
  <c r="K1028" i="3"/>
  <c r="L1028" i="3"/>
  <c r="D1029" i="3"/>
  <c r="E1029" i="3"/>
  <c r="I1029" i="3"/>
  <c r="J1029" i="3"/>
  <c r="K1029" i="3"/>
  <c r="L1029" i="3"/>
  <c r="D1030" i="3"/>
  <c r="E1030" i="3"/>
  <c r="I1030" i="3"/>
  <c r="J1030" i="3"/>
  <c r="K1030" i="3"/>
  <c r="L1030" i="3"/>
  <c r="D1031" i="3"/>
  <c r="E1031" i="3"/>
  <c r="I1031" i="3"/>
  <c r="J1031" i="3"/>
  <c r="K1031" i="3"/>
  <c r="L1031" i="3"/>
  <c r="D1032" i="3"/>
  <c r="E1032" i="3"/>
  <c r="I1032" i="3"/>
  <c r="J1032" i="3"/>
  <c r="K1032" i="3"/>
  <c r="L1032" i="3"/>
  <c r="D1033" i="3"/>
  <c r="E1033" i="3"/>
  <c r="I1033" i="3"/>
  <c r="J1033" i="3"/>
  <c r="K1033" i="3"/>
  <c r="L1033" i="3"/>
  <c r="D1034" i="3"/>
  <c r="E1034" i="3"/>
  <c r="I1034" i="3"/>
  <c r="J1034" i="3"/>
  <c r="K1034" i="3"/>
  <c r="L1034" i="3"/>
  <c r="D1035" i="3"/>
  <c r="E1035" i="3"/>
  <c r="I1035" i="3"/>
  <c r="J1035" i="3"/>
  <c r="K1035" i="3"/>
  <c r="L1035" i="3"/>
  <c r="D1036" i="3"/>
  <c r="E1036" i="3"/>
  <c r="I1036" i="3"/>
  <c r="J1036" i="3"/>
  <c r="K1036" i="3"/>
  <c r="L1036" i="3"/>
  <c r="D1037" i="3"/>
  <c r="E1037" i="3"/>
  <c r="I1037" i="3"/>
  <c r="J1037" i="3"/>
  <c r="K1037" i="3"/>
  <c r="L1037" i="3"/>
  <c r="D1038" i="3"/>
  <c r="E1038" i="3"/>
  <c r="I1038" i="3"/>
  <c r="J1038" i="3"/>
  <c r="K1038" i="3"/>
  <c r="L1038" i="3"/>
  <c r="D1039" i="3"/>
  <c r="E1039" i="3"/>
  <c r="I1039" i="3"/>
  <c r="J1039" i="3"/>
  <c r="K1039" i="3"/>
  <c r="L1039" i="3"/>
  <c r="D1040" i="3"/>
  <c r="E1040" i="3"/>
  <c r="I1040" i="3"/>
  <c r="J1040" i="3"/>
  <c r="K1040" i="3"/>
  <c r="L1040" i="3"/>
  <c r="D1041" i="3"/>
  <c r="E1041" i="3"/>
  <c r="I1041" i="3"/>
  <c r="J1041" i="3"/>
  <c r="K1041" i="3"/>
  <c r="L1041" i="3"/>
  <c r="D1042" i="3"/>
  <c r="E1042" i="3"/>
  <c r="I1042" i="3"/>
  <c r="J1042" i="3"/>
  <c r="K1042" i="3"/>
  <c r="L1042" i="3"/>
  <c r="D1043" i="3"/>
  <c r="E1043" i="3"/>
  <c r="I1043" i="3"/>
  <c r="J1043" i="3"/>
  <c r="K1043" i="3"/>
  <c r="L1043" i="3"/>
  <c r="D1044" i="3"/>
  <c r="E1044" i="3"/>
  <c r="I1044" i="3"/>
  <c r="J1044" i="3"/>
  <c r="K1044" i="3"/>
  <c r="L1044" i="3"/>
  <c r="D1045" i="3"/>
  <c r="E1045" i="3"/>
  <c r="I1045" i="3"/>
  <c r="J1045" i="3"/>
  <c r="K1045" i="3"/>
  <c r="L1045" i="3"/>
  <c r="D1046" i="3"/>
  <c r="E1046" i="3"/>
  <c r="I1046" i="3"/>
  <c r="J1046" i="3"/>
  <c r="K1046" i="3"/>
  <c r="L1046" i="3"/>
  <c r="D1047" i="3"/>
  <c r="E1047" i="3"/>
  <c r="I1047" i="3"/>
  <c r="J1047" i="3"/>
  <c r="K1047" i="3"/>
  <c r="L1047" i="3"/>
  <c r="D1048" i="3"/>
  <c r="E1048" i="3"/>
  <c r="I1048" i="3"/>
  <c r="J1048" i="3"/>
  <c r="K1048" i="3"/>
  <c r="L1048" i="3"/>
  <c r="D1049" i="3"/>
  <c r="E1049" i="3"/>
  <c r="I1049" i="3"/>
  <c r="J1049" i="3"/>
  <c r="K1049" i="3"/>
  <c r="L1049" i="3"/>
  <c r="D1050" i="3"/>
  <c r="E1050" i="3"/>
  <c r="I1050" i="3"/>
  <c r="J1050" i="3"/>
  <c r="K1050" i="3"/>
  <c r="L1050" i="3"/>
  <c r="D1051" i="3"/>
  <c r="E1051" i="3"/>
  <c r="I1051" i="3"/>
  <c r="J1051" i="3"/>
  <c r="K1051" i="3"/>
  <c r="L1051" i="3"/>
  <c r="D1052" i="3"/>
  <c r="E1052" i="3"/>
  <c r="I1052" i="3"/>
  <c r="J1052" i="3"/>
  <c r="K1052" i="3"/>
  <c r="L1052" i="3"/>
  <c r="D1053" i="3"/>
  <c r="E1053" i="3"/>
  <c r="I1053" i="3"/>
  <c r="J1053" i="3"/>
  <c r="K1053" i="3"/>
  <c r="L1053" i="3"/>
  <c r="D1054" i="3"/>
  <c r="E1054" i="3"/>
  <c r="I1054" i="3"/>
  <c r="J1054" i="3"/>
  <c r="K1054" i="3"/>
  <c r="L1054" i="3"/>
  <c r="D1055" i="3"/>
  <c r="E1055" i="3"/>
  <c r="I1055" i="3"/>
  <c r="J1055" i="3"/>
  <c r="K1055" i="3"/>
  <c r="L1055" i="3"/>
  <c r="D1056" i="3"/>
  <c r="E1056" i="3"/>
  <c r="I1056" i="3"/>
  <c r="J1056" i="3"/>
  <c r="K1056" i="3"/>
  <c r="L1056" i="3"/>
  <c r="D1057" i="3"/>
  <c r="E1057" i="3"/>
  <c r="I1057" i="3"/>
  <c r="J1057" i="3"/>
  <c r="K1057" i="3"/>
  <c r="L1057" i="3"/>
  <c r="D1058" i="3"/>
  <c r="E1058" i="3"/>
  <c r="I1058" i="3"/>
  <c r="J1058" i="3"/>
  <c r="K1058" i="3"/>
  <c r="L1058" i="3"/>
  <c r="D1059" i="3"/>
  <c r="E1059" i="3"/>
  <c r="I1059" i="3"/>
  <c r="J1059" i="3"/>
  <c r="K1059" i="3"/>
  <c r="L1059" i="3"/>
  <c r="D1060" i="3"/>
  <c r="E1060" i="3"/>
  <c r="I1060" i="3"/>
  <c r="J1060" i="3"/>
  <c r="K1060" i="3"/>
  <c r="L1060" i="3"/>
  <c r="D1061" i="3"/>
  <c r="E1061" i="3"/>
  <c r="I1061" i="3"/>
  <c r="J1061" i="3"/>
  <c r="K1061" i="3"/>
  <c r="L1061" i="3"/>
  <c r="D1062" i="3"/>
  <c r="E1062" i="3"/>
  <c r="I1062" i="3"/>
  <c r="J1062" i="3"/>
  <c r="K1062" i="3"/>
  <c r="L1062" i="3"/>
  <c r="D1063" i="3"/>
  <c r="E1063" i="3"/>
  <c r="I1063" i="3"/>
  <c r="J1063" i="3"/>
  <c r="K1063" i="3"/>
  <c r="L1063" i="3"/>
  <c r="D1064" i="3"/>
  <c r="E1064" i="3"/>
  <c r="I1064" i="3"/>
  <c r="J1064" i="3"/>
  <c r="K1064" i="3"/>
  <c r="L1064" i="3"/>
  <c r="D1065" i="3"/>
  <c r="E1065" i="3"/>
  <c r="I1065" i="3"/>
  <c r="J1065" i="3"/>
  <c r="K1065" i="3"/>
  <c r="L1065" i="3"/>
  <c r="D1066" i="3"/>
  <c r="E1066" i="3"/>
  <c r="I1066" i="3"/>
  <c r="J1066" i="3"/>
  <c r="K1066" i="3"/>
  <c r="L1066" i="3"/>
  <c r="D1067" i="3"/>
  <c r="E1067" i="3"/>
  <c r="I1067" i="3"/>
  <c r="J1067" i="3"/>
  <c r="K1067" i="3"/>
  <c r="L1067" i="3"/>
  <c r="D1068" i="3"/>
  <c r="E1068" i="3"/>
  <c r="I1068" i="3"/>
  <c r="J1068" i="3"/>
  <c r="K1068" i="3"/>
  <c r="L1068" i="3"/>
  <c r="D1069" i="3"/>
  <c r="E1069" i="3"/>
  <c r="I1069" i="3"/>
  <c r="J1069" i="3"/>
  <c r="K1069" i="3"/>
  <c r="L1069" i="3"/>
  <c r="D1070" i="3"/>
  <c r="E1070" i="3"/>
  <c r="I1070" i="3"/>
  <c r="J1070" i="3"/>
  <c r="K1070" i="3"/>
  <c r="L1070" i="3"/>
  <c r="D1071" i="3"/>
  <c r="E1071" i="3"/>
  <c r="I1071" i="3"/>
  <c r="J1071" i="3"/>
  <c r="K1071" i="3"/>
  <c r="L1071" i="3"/>
  <c r="D1072" i="3"/>
  <c r="E1072" i="3"/>
  <c r="I1072" i="3"/>
  <c r="J1072" i="3"/>
  <c r="K1072" i="3"/>
  <c r="L1072" i="3"/>
  <c r="D1073" i="3"/>
  <c r="E1073" i="3"/>
  <c r="I1073" i="3"/>
  <c r="J1073" i="3"/>
  <c r="K1073" i="3"/>
  <c r="L1073" i="3"/>
  <c r="D1074" i="3"/>
  <c r="E1074" i="3"/>
  <c r="I1074" i="3"/>
  <c r="J1074" i="3"/>
  <c r="K1074" i="3"/>
  <c r="L1074" i="3"/>
  <c r="D1075" i="3"/>
  <c r="E1075" i="3"/>
  <c r="I1075" i="3"/>
  <c r="J1075" i="3"/>
  <c r="K1075" i="3"/>
  <c r="L1075" i="3"/>
  <c r="D1076" i="3"/>
  <c r="E1076" i="3"/>
  <c r="I1076" i="3"/>
  <c r="J1076" i="3"/>
  <c r="K1076" i="3"/>
  <c r="L1076" i="3"/>
  <c r="D1077" i="3"/>
  <c r="E1077" i="3"/>
  <c r="I1077" i="3"/>
  <c r="J1077" i="3"/>
  <c r="K1077" i="3"/>
  <c r="L1077" i="3"/>
  <c r="D1078" i="3"/>
  <c r="E1078" i="3"/>
  <c r="I1078" i="3"/>
  <c r="J1078" i="3"/>
  <c r="K1078" i="3"/>
  <c r="L1078" i="3"/>
  <c r="D1079" i="3"/>
  <c r="E1079" i="3"/>
  <c r="I1079" i="3"/>
  <c r="J1079" i="3"/>
  <c r="K1079" i="3"/>
  <c r="L1079" i="3"/>
  <c r="D1080" i="3"/>
  <c r="E1080" i="3"/>
  <c r="I1080" i="3"/>
  <c r="J1080" i="3"/>
  <c r="K1080" i="3"/>
  <c r="L1080" i="3"/>
  <c r="D1081" i="3"/>
  <c r="E1081" i="3"/>
  <c r="I1081" i="3"/>
  <c r="J1081" i="3"/>
  <c r="K1081" i="3"/>
  <c r="L1081" i="3"/>
  <c r="D1082" i="3"/>
  <c r="E1082" i="3"/>
  <c r="I1082" i="3"/>
  <c r="J1082" i="3"/>
  <c r="K1082" i="3"/>
  <c r="L1082" i="3"/>
  <c r="D1083" i="3"/>
  <c r="E1083" i="3"/>
  <c r="I1083" i="3"/>
  <c r="J1083" i="3"/>
  <c r="K1083" i="3"/>
  <c r="L1083" i="3"/>
  <c r="D1084" i="3"/>
  <c r="E1084" i="3"/>
  <c r="I1084" i="3"/>
  <c r="J1084" i="3"/>
  <c r="K1084" i="3"/>
  <c r="L1084" i="3"/>
  <c r="D1085" i="3"/>
  <c r="E1085" i="3"/>
  <c r="I1085" i="3"/>
  <c r="J1085" i="3"/>
  <c r="K1085" i="3"/>
  <c r="L1085" i="3"/>
  <c r="D1086" i="3"/>
  <c r="E1086" i="3"/>
  <c r="I1086" i="3"/>
  <c r="J1086" i="3"/>
  <c r="K1086" i="3"/>
  <c r="L1086" i="3"/>
  <c r="D1087" i="3"/>
  <c r="E1087" i="3"/>
  <c r="I1087" i="3"/>
  <c r="J1087" i="3"/>
  <c r="K1087" i="3"/>
  <c r="L1087" i="3"/>
  <c r="D1088" i="3"/>
  <c r="E1088" i="3"/>
  <c r="I1088" i="3"/>
  <c r="J1088" i="3"/>
  <c r="K1088" i="3"/>
  <c r="L1088" i="3"/>
  <c r="D1089" i="3"/>
  <c r="E1089" i="3"/>
  <c r="I1089" i="3"/>
  <c r="J1089" i="3"/>
  <c r="K1089" i="3"/>
  <c r="L1089" i="3"/>
  <c r="D1090" i="3"/>
  <c r="E1090" i="3"/>
  <c r="I1090" i="3"/>
  <c r="J1090" i="3"/>
  <c r="K1090" i="3"/>
  <c r="L1090" i="3"/>
  <c r="D1091" i="3"/>
  <c r="E1091" i="3"/>
  <c r="I1091" i="3"/>
  <c r="J1091" i="3"/>
  <c r="K1091" i="3"/>
  <c r="L1091" i="3"/>
  <c r="D1092" i="3"/>
  <c r="E1092" i="3"/>
  <c r="I1092" i="3"/>
  <c r="J1092" i="3"/>
  <c r="K1092" i="3"/>
  <c r="L1092" i="3"/>
  <c r="D1093" i="3"/>
  <c r="E1093" i="3"/>
  <c r="I1093" i="3"/>
  <c r="J1093" i="3"/>
  <c r="K1093" i="3"/>
  <c r="L1093" i="3"/>
  <c r="D1094" i="3"/>
  <c r="E1094" i="3"/>
  <c r="I1094" i="3"/>
  <c r="J1094" i="3"/>
  <c r="K1094" i="3"/>
  <c r="L1094" i="3"/>
  <c r="D1095" i="3"/>
  <c r="E1095" i="3"/>
  <c r="I1095" i="3"/>
  <c r="J1095" i="3"/>
  <c r="K1095" i="3"/>
  <c r="L1095" i="3"/>
  <c r="D1096" i="3"/>
  <c r="E1096" i="3"/>
  <c r="I1096" i="3"/>
  <c r="J1096" i="3"/>
  <c r="K1096" i="3"/>
  <c r="L1096" i="3"/>
  <c r="D1097" i="3"/>
  <c r="E1097" i="3"/>
  <c r="I1097" i="3"/>
  <c r="J1097" i="3"/>
  <c r="K1097" i="3"/>
  <c r="L1097" i="3"/>
  <c r="D1098" i="3"/>
  <c r="E1098" i="3"/>
  <c r="I1098" i="3"/>
  <c r="J1098" i="3"/>
  <c r="K1098" i="3"/>
  <c r="L1098" i="3"/>
  <c r="D1099" i="3"/>
  <c r="E1099" i="3"/>
  <c r="I1099" i="3"/>
  <c r="J1099" i="3"/>
  <c r="K1099" i="3"/>
  <c r="L1099" i="3"/>
  <c r="D1100" i="3"/>
  <c r="E1100" i="3"/>
  <c r="I1100" i="3"/>
  <c r="J1100" i="3"/>
  <c r="K1100" i="3"/>
  <c r="L1100" i="3"/>
  <c r="D1101" i="3"/>
  <c r="E1101" i="3"/>
  <c r="I1101" i="3"/>
  <c r="J1101" i="3"/>
  <c r="K1101" i="3"/>
  <c r="L1101" i="3"/>
  <c r="D1102" i="3"/>
  <c r="E1102" i="3"/>
  <c r="I1102" i="3"/>
  <c r="J1102" i="3"/>
  <c r="K1102" i="3"/>
  <c r="L1102" i="3"/>
  <c r="D1103" i="3"/>
  <c r="E1103" i="3"/>
  <c r="I1103" i="3"/>
  <c r="J1103" i="3"/>
  <c r="K1103" i="3"/>
  <c r="L1103" i="3"/>
  <c r="D1104" i="3"/>
  <c r="E1104" i="3"/>
  <c r="I1104" i="3"/>
  <c r="J1104" i="3"/>
  <c r="K1104" i="3"/>
  <c r="L1104" i="3"/>
  <c r="D1105" i="3"/>
  <c r="E1105" i="3"/>
  <c r="I1105" i="3"/>
  <c r="J1105" i="3"/>
  <c r="K1105" i="3"/>
  <c r="L1105" i="3"/>
  <c r="D1106" i="3"/>
  <c r="E1106" i="3"/>
  <c r="I1106" i="3"/>
  <c r="J1106" i="3"/>
  <c r="K1106" i="3"/>
  <c r="L1106" i="3"/>
  <c r="D1107" i="3"/>
  <c r="E1107" i="3"/>
  <c r="I1107" i="3"/>
  <c r="J1107" i="3"/>
  <c r="K1107" i="3"/>
  <c r="L1107" i="3"/>
  <c r="D1108" i="3"/>
  <c r="E1108" i="3"/>
  <c r="I1108" i="3"/>
  <c r="J1108" i="3"/>
  <c r="K1108" i="3"/>
  <c r="L1108" i="3"/>
  <c r="D1109" i="3"/>
  <c r="E1109" i="3"/>
  <c r="I1109" i="3"/>
  <c r="J1109" i="3"/>
  <c r="K1109" i="3"/>
  <c r="L1109" i="3"/>
  <c r="D1110" i="3"/>
  <c r="E1110" i="3"/>
  <c r="I1110" i="3"/>
  <c r="J1110" i="3"/>
  <c r="K1110" i="3"/>
  <c r="L1110" i="3"/>
  <c r="D1111" i="3"/>
  <c r="E1111" i="3"/>
  <c r="I1111" i="3"/>
  <c r="J1111" i="3"/>
  <c r="K1111" i="3"/>
  <c r="L1111" i="3"/>
  <c r="D1112" i="3"/>
  <c r="E1112" i="3"/>
  <c r="I1112" i="3"/>
  <c r="J1112" i="3"/>
  <c r="K1112" i="3"/>
  <c r="L1112" i="3"/>
  <c r="D1113" i="3"/>
  <c r="E1113" i="3"/>
  <c r="I1113" i="3"/>
  <c r="J1113" i="3"/>
  <c r="K1113" i="3"/>
  <c r="L1113" i="3"/>
  <c r="D1114" i="3"/>
  <c r="E1114" i="3"/>
  <c r="I1114" i="3"/>
  <c r="J1114" i="3"/>
  <c r="K1114" i="3"/>
  <c r="L1114" i="3"/>
  <c r="D1115" i="3"/>
  <c r="E1115" i="3"/>
  <c r="I1115" i="3"/>
  <c r="J1115" i="3"/>
  <c r="K1115" i="3"/>
  <c r="L1115" i="3"/>
  <c r="D1116" i="3"/>
  <c r="E1116" i="3"/>
  <c r="I1116" i="3"/>
  <c r="J1116" i="3"/>
  <c r="K1116" i="3"/>
  <c r="L1116" i="3"/>
  <c r="D1117" i="3"/>
  <c r="E1117" i="3"/>
  <c r="I1117" i="3"/>
  <c r="J1117" i="3"/>
  <c r="K1117" i="3"/>
  <c r="L1117" i="3"/>
  <c r="D1118" i="3"/>
  <c r="E1118" i="3"/>
  <c r="I1118" i="3"/>
  <c r="J1118" i="3"/>
  <c r="K1118" i="3"/>
  <c r="L1118" i="3"/>
  <c r="D1119" i="3"/>
  <c r="E1119" i="3"/>
  <c r="I1119" i="3"/>
  <c r="J1119" i="3"/>
  <c r="K1119" i="3"/>
  <c r="L1119" i="3"/>
  <c r="D1120" i="3"/>
  <c r="E1120" i="3"/>
  <c r="I1120" i="3"/>
  <c r="J1120" i="3"/>
  <c r="K1120" i="3"/>
  <c r="L1120" i="3"/>
  <c r="D1121" i="3"/>
  <c r="E1121" i="3"/>
  <c r="I1121" i="3"/>
  <c r="J1121" i="3"/>
  <c r="K1121" i="3"/>
  <c r="L1121" i="3"/>
  <c r="D1122" i="3"/>
  <c r="E1122" i="3"/>
  <c r="I1122" i="3"/>
  <c r="J1122" i="3"/>
  <c r="K1122" i="3"/>
  <c r="L1122" i="3"/>
  <c r="D1123" i="3"/>
  <c r="E1123" i="3"/>
  <c r="I1123" i="3"/>
  <c r="J1123" i="3"/>
  <c r="K1123" i="3"/>
  <c r="L1123" i="3"/>
  <c r="D1124" i="3"/>
  <c r="E1124" i="3"/>
  <c r="I1124" i="3"/>
  <c r="J1124" i="3"/>
  <c r="K1124" i="3"/>
  <c r="L1124" i="3"/>
  <c r="D1125" i="3"/>
  <c r="E1125" i="3"/>
  <c r="I1125" i="3"/>
  <c r="J1125" i="3"/>
  <c r="K1125" i="3"/>
  <c r="L1125" i="3"/>
  <c r="D1126" i="3"/>
  <c r="E1126" i="3"/>
  <c r="I1126" i="3"/>
  <c r="J1126" i="3"/>
  <c r="K1126" i="3"/>
  <c r="L1126" i="3"/>
  <c r="D1127" i="3"/>
  <c r="E1127" i="3"/>
  <c r="I1127" i="3"/>
  <c r="J1127" i="3"/>
  <c r="K1127" i="3"/>
  <c r="L1127" i="3"/>
  <c r="D1128" i="3"/>
  <c r="E1128" i="3"/>
  <c r="I1128" i="3"/>
  <c r="J1128" i="3"/>
  <c r="K1128" i="3"/>
  <c r="L1128" i="3"/>
  <c r="D1129" i="3"/>
  <c r="E1129" i="3"/>
  <c r="I1129" i="3"/>
  <c r="J1129" i="3"/>
  <c r="K1129" i="3"/>
  <c r="L1129" i="3"/>
  <c r="D1130" i="3"/>
  <c r="E1130" i="3"/>
  <c r="I1130" i="3"/>
  <c r="J1130" i="3"/>
  <c r="K1130" i="3"/>
  <c r="L1130" i="3"/>
  <c r="D1131" i="3"/>
  <c r="E1131" i="3"/>
  <c r="I1131" i="3"/>
  <c r="J1131" i="3"/>
  <c r="K1131" i="3"/>
  <c r="L1131" i="3"/>
  <c r="D1132" i="3"/>
  <c r="E1132" i="3"/>
  <c r="I1132" i="3"/>
  <c r="J1132" i="3"/>
  <c r="K1132" i="3"/>
  <c r="L1132" i="3"/>
  <c r="D1133" i="3"/>
  <c r="E1133" i="3"/>
  <c r="I1133" i="3"/>
  <c r="J1133" i="3"/>
  <c r="K1133" i="3"/>
  <c r="L1133" i="3"/>
  <c r="D1134" i="3"/>
  <c r="E1134" i="3"/>
  <c r="I1134" i="3"/>
  <c r="J1134" i="3"/>
  <c r="K1134" i="3"/>
  <c r="L1134" i="3"/>
  <c r="D1135" i="3"/>
  <c r="E1135" i="3"/>
  <c r="I1135" i="3"/>
  <c r="J1135" i="3"/>
  <c r="K1135" i="3"/>
  <c r="L1135" i="3"/>
  <c r="D1136" i="3"/>
  <c r="E1136" i="3"/>
  <c r="I1136" i="3"/>
  <c r="J1136" i="3"/>
  <c r="K1136" i="3"/>
  <c r="L1136" i="3"/>
  <c r="D1137" i="3"/>
  <c r="E1137" i="3"/>
  <c r="I1137" i="3"/>
  <c r="J1137" i="3"/>
  <c r="K1137" i="3"/>
  <c r="L1137" i="3"/>
  <c r="D1138" i="3"/>
  <c r="E1138" i="3"/>
  <c r="I1138" i="3"/>
  <c r="J1138" i="3"/>
  <c r="K1138" i="3"/>
  <c r="L1138" i="3"/>
  <c r="D1139" i="3"/>
  <c r="E1139" i="3"/>
  <c r="I1139" i="3"/>
  <c r="J1139" i="3"/>
  <c r="K1139" i="3"/>
  <c r="L1139" i="3"/>
  <c r="D1140" i="3"/>
  <c r="E1140" i="3"/>
  <c r="I1140" i="3"/>
  <c r="J1140" i="3"/>
  <c r="K1140" i="3"/>
  <c r="L1140" i="3"/>
  <c r="D1141" i="3"/>
  <c r="E1141" i="3"/>
  <c r="I1141" i="3"/>
  <c r="J1141" i="3"/>
  <c r="K1141" i="3"/>
  <c r="L1141" i="3"/>
  <c r="D1142" i="3"/>
  <c r="E1142" i="3"/>
  <c r="I1142" i="3"/>
  <c r="J1142" i="3"/>
  <c r="K1142" i="3"/>
  <c r="L1142" i="3"/>
  <c r="D1143" i="3"/>
  <c r="E1143" i="3"/>
  <c r="I1143" i="3"/>
  <c r="J1143" i="3"/>
  <c r="K1143" i="3"/>
  <c r="L1143" i="3"/>
  <c r="D1144" i="3"/>
  <c r="E1144" i="3"/>
  <c r="I1144" i="3"/>
  <c r="J1144" i="3"/>
  <c r="K1144" i="3"/>
  <c r="L1144" i="3"/>
  <c r="D1145" i="3"/>
  <c r="E1145" i="3"/>
  <c r="I1145" i="3"/>
  <c r="J1145" i="3"/>
  <c r="K1145" i="3"/>
  <c r="L1145" i="3"/>
  <c r="D1146" i="3"/>
  <c r="E1146" i="3"/>
  <c r="I1146" i="3"/>
  <c r="J1146" i="3"/>
  <c r="K1146" i="3"/>
  <c r="L1146" i="3"/>
  <c r="D1147" i="3"/>
  <c r="E1147" i="3"/>
  <c r="I1147" i="3"/>
  <c r="J1147" i="3"/>
  <c r="K1147" i="3"/>
  <c r="L1147" i="3"/>
  <c r="D1148" i="3"/>
  <c r="E1148" i="3"/>
  <c r="I1148" i="3"/>
  <c r="J1148" i="3"/>
  <c r="K1148" i="3"/>
  <c r="L1148" i="3"/>
  <c r="D1149" i="3"/>
  <c r="E1149" i="3"/>
  <c r="I1149" i="3"/>
  <c r="J1149" i="3"/>
  <c r="K1149" i="3"/>
  <c r="L1149" i="3"/>
  <c r="D1150" i="3"/>
  <c r="E1150" i="3"/>
  <c r="I1150" i="3"/>
  <c r="J1150" i="3"/>
  <c r="K1150" i="3"/>
  <c r="L1150" i="3"/>
  <c r="D1151" i="3"/>
  <c r="E1151" i="3"/>
  <c r="I1151" i="3"/>
  <c r="J1151" i="3"/>
  <c r="K1151" i="3"/>
  <c r="L1151" i="3"/>
  <c r="D1152" i="3"/>
  <c r="E1152" i="3"/>
  <c r="I1152" i="3"/>
  <c r="J1152" i="3"/>
  <c r="K1152" i="3"/>
  <c r="L1152" i="3"/>
  <c r="D1153" i="3"/>
  <c r="E1153" i="3"/>
  <c r="I1153" i="3"/>
  <c r="J1153" i="3"/>
  <c r="K1153" i="3"/>
  <c r="L1153" i="3"/>
  <c r="D1154" i="3"/>
  <c r="E1154" i="3"/>
  <c r="I1154" i="3"/>
  <c r="J1154" i="3"/>
  <c r="K1154" i="3"/>
  <c r="L1154" i="3"/>
  <c r="D1155" i="3"/>
  <c r="E1155" i="3"/>
  <c r="I1155" i="3"/>
  <c r="J1155" i="3"/>
  <c r="K1155" i="3"/>
  <c r="L1155" i="3"/>
  <c r="D1156" i="3"/>
  <c r="E1156" i="3"/>
  <c r="I1156" i="3"/>
  <c r="J1156" i="3"/>
  <c r="K1156" i="3"/>
  <c r="L1156" i="3"/>
  <c r="D1157" i="3"/>
  <c r="E1157" i="3"/>
  <c r="I1157" i="3"/>
  <c r="J1157" i="3"/>
  <c r="K1157" i="3"/>
  <c r="L1157" i="3"/>
  <c r="D1158" i="3"/>
  <c r="E1158" i="3"/>
  <c r="I1158" i="3"/>
  <c r="J1158" i="3"/>
  <c r="K1158" i="3"/>
  <c r="L1158" i="3"/>
  <c r="D1159" i="3"/>
  <c r="E1159" i="3"/>
  <c r="I1159" i="3"/>
  <c r="J1159" i="3"/>
  <c r="K1159" i="3"/>
  <c r="L1159" i="3"/>
  <c r="D1160" i="3"/>
  <c r="E1160" i="3"/>
  <c r="I1160" i="3"/>
  <c r="J1160" i="3"/>
  <c r="K1160" i="3"/>
  <c r="L1160" i="3"/>
  <c r="D1161" i="3"/>
  <c r="E1161" i="3"/>
  <c r="I1161" i="3"/>
  <c r="J1161" i="3"/>
  <c r="K1161" i="3"/>
  <c r="L1161" i="3"/>
  <c r="D1162" i="3"/>
  <c r="E1162" i="3"/>
  <c r="I1162" i="3"/>
  <c r="J1162" i="3"/>
  <c r="K1162" i="3"/>
  <c r="L1162" i="3"/>
  <c r="D1163" i="3"/>
  <c r="E1163" i="3"/>
  <c r="I1163" i="3"/>
  <c r="J1163" i="3"/>
  <c r="K1163" i="3"/>
  <c r="L1163" i="3"/>
  <c r="D1164" i="3"/>
  <c r="E1164" i="3"/>
  <c r="I1164" i="3"/>
  <c r="J1164" i="3"/>
  <c r="K1164" i="3"/>
  <c r="L1164" i="3"/>
  <c r="D1165" i="3"/>
  <c r="E1165" i="3"/>
  <c r="I1165" i="3"/>
  <c r="J1165" i="3"/>
  <c r="K1165" i="3"/>
  <c r="L1165" i="3"/>
  <c r="D1166" i="3"/>
  <c r="E1166" i="3"/>
  <c r="I1166" i="3"/>
  <c r="J1166" i="3"/>
  <c r="K1166" i="3"/>
  <c r="L1166" i="3"/>
  <c r="D1167" i="3"/>
  <c r="E1167" i="3"/>
  <c r="I1167" i="3"/>
  <c r="J1167" i="3"/>
  <c r="K1167" i="3"/>
  <c r="L1167" i="3"/>
  <c r="D1168" i="3"/>
  <c r="E1168" i="3"/>
  <c r="I1168" i="3"/>
  <c r="J1168" i="3"/>
  <c r="K1168" i="3"/>
  <c r="L1168" i="3"/>
  <c r="D1169" i="3"/>
  <c r="E1169" i="3"/>
  <c r="I1169" i="3"/>
  <c r="J1169" i="3"/>
  <c r="K1169" i="3"/>
  <c r="L1169" i="3"/>
  <c r="D1170" i="3"/>
  <c r="E1170" i="3"/>
  <c r="I1170" i="3"/>
  <c r="J1170" i="3"/>
  <c r="K1170" i="3"/>
  <c r="L1170" i="3"/>
  <c r="D1171" i="3"/>
  <c r="E1171" i="3"/>
  <c r="I1171" i="3"/>
  <c r="J1171" i="3"/>
  <c r="K1171" i="3"/>
  <c r="L1171" i="3"/>
  <c r="D1172" i="3"/>
  <c r="E1172" i="3"/>
  <c r="I1172" i="3"/>
  <c r="J1172" i="3"/>
  <c r="K1172" i="3"/>
  <c r="L1172" i="3"/>
  <c r="D1173" i="3"/>
  <c r="E1173" i="3"/>
  <c r="I1173" i="3"/>
  <c r="J1173" i="3"/>
  <c r="K1173" i="3"/>
  <c r="L1173" i="3"/>
  <c r="D1174" i="3"/>
  <c r="E1174" i="3"/>
  <c r="I1174" i="3"/>
  <c r="J1174" i="3"/>
  <c r="K1174" i="3"/>
  <c r="L1174" i="3"/>
  <c r="D1175" i="3"/>
  <c r="E1175" i="3"/>
  <c r="I1175" i="3"/>
  <c r="J1175" i="3"/>
  <c r="K1175" i="3"/>
  <c r="L1175" i="3"/>
  <c r="D1176" i="3"/>
  <c r="E1176" i="3"/>
  <c r="I1176" i="3"/>
  <c r="J1176" i="3"/>
  <c r="K1176" i="3"/>
  <c r="L1176" i="3"/>
  <c r="D1177" i="3"/>
  <c r="E1177" i="3"/>
  <c r="I1177" i="3"/>
  <c r="J1177" i="3"/>
  <c r="K1177" i="3"/>
  <c r="L1177" i="3"/>
  <c r="D1178" i="3"/>
  <c r="E1178" i="3"/>
  <c r="I1178" i="3"/>
  <c r="J1178" i="3"/>
  <c r="K1178" i="3"/>
  <c r="L1178" i="3"/>
  <c r="D1179" i="3"/>
  <c r="E1179" i="3"/>
  <c r="I1179" i="3"/>
  <c r="J1179" i="3"/>
  <c r="K1179" i="3"/>
  <c r="L1179" i="3"/>
  <c r="D1180" i="3"/>
  <c r="E1180" i="3"/>
  <c r="I1180" i="3"/>
  <c r="J1180" i="3"/>
  <c r="K1180" i="3"/>
  <c r="L1180" i="3"/>
  <c r="D1181" i="3"/>
  <c r="E1181" i="3"/>
  <c r="I1181" i="3"/>
  <c r="J1181" i="3"/>
  <c r="K1181" i="3"/>
  <c r="L1181" i="3"/>
  <c r="D1182" i="3"/>
  <c r="E1182" i="3"/>
  <c r="I1182" i="3"/>
  <c r="J1182" i="3"/>
  <c r="K1182" i="3"/>
  <c r="L1182" i="3"/>
  <c r="D1183" i="3"/>
  <c r="E1183" i="3"/>
  <c r="I1183" i="3"/>
  <c r="J1183" i="3"/>
  <c r="K1183" i="3"/>
  <c r="L1183" i="3"/>
  <c r="D1184" i="3"/>
  <c r="E1184" i="3"/>
  <c r="I1184" i="3"/>
  <c r="J1184" i="3"/>
  <c r="K1184" i="3"/>
  <c r="L1184" i="3"/>
  <c r="D1185" i="3"/>
  <c r="E1185" i="3"/>
  <c r="I1185" i="3"/>
  <c r="J1185" i="3"/>
  <c r="K1185" i="3"/>
  <c r="L1185" i="3"/>
  <c r="D1186" i="3"/>
  <c r="E1186" i="3"/>
  <c r="I1186" i="3"/>
  <c r="J1186" i="3"/>
  <c r="K1186" i="3"/>
  <c r="L1186" i="3"/>
  <c r="D1187" i="3"/>
  <c r="E1187" i="3"/>
  <c r="I1187" i="3"/>
  <c r="J1187" i="3"/>
  <c r="K1187" i="3"/>
  <c r="L1187" i="3"/>
  <c r="D1188" i="3"/>
  <c r="E1188" i="3"/>
  <c r="I1188" i="3"/>
  <c r="J1188" i="3"/>
  <c r="K1188" i="3"/>
  <c r="L1188" i="3"/>
  <c r="D1189" i="3"/>
  <c r="E1189" i="3"/>
  <c r="I1189" i="3"/>
  <c r="J1189" i="3"/>
  <c r="K1189" i="3"/>
  <c r="L1189" i="3"/>
  <c r="D1190" i="3"/>
  <c r="E1190" i="3"/>
  <c r="I1190" i="3"/>
  <c r="J1190" i="3"/>
  <c r="K1190" i="3"/>
  <c r="L1190" i="3"/>
  <c r="D1191" i="3"/>
  <c r="E1191" i="3"/>
  <c r="I1191" i="3"/>
  <c r="J1191" i="3"/>
  <c r="K1191" i="3"/>
  <c r="L1191" i="3"/>
  <c r="D1192" i="3"/>
  <c r="E1192" i="3"/>
  <c r="I1192" i="3"/>
  <c r="J1192" i="3"/>
  <c r="K1192" i="3"/>
  <c r="L1192" i="3"/>
  <c r="D1193" i="3"/>
  <c r="E1193" i="3"/>
  <c r="I1193" i="3"/>
  <c r="J1193" i="3"/>
  <c r="K1193" i="3"/>
  <c r="L1193" i="3"/>
  <c r="D1194" i="3"/>
  <c r="E1194" i="3"/>
  <c r="I1194" i="3"/>
  <c r="J1194" i="3"/>
  <c r="K1194" i="3"/>
  <c r="L1194" i="3"/>
  <c r="D1195" i="3"/>
  <c r="E1195" i="3"/>
  <c r="I1195" i="3"/>
  <c r="J1195" i="3"/>
  <c r="K1195" i="3"/>
  <c r="L1195" i="3"/>
  <c r="D1196" i="3"/>
  <c r="E1196" i="3"/>
  <c r="I1196" i="3"/>
  <c r="J1196" i="3"/>
  <c r="K1196" i="3"/>
  <c r="L1196" i="3"/>
  <c r="D1197" i="3"/>
  <c r="E1197" i="3"/>
  <c r="I1197" i="3"/>
  <c r="J1197" i="3"/>
  <c r="K1197" i="3"/>
  <c r="L1197" i="3"/>
  <c r="D1198" i="3"/>
  <c r="E1198" i="3"/>
  <c r="I1198" i="3"/>
  <c r="J1198" i="3"/>
  <c r="K1198" i="3"/>
  <c r="L1198" i="3"/>
  <c r="D1199" i="3"/>
  <c r="E1199" i="3"/>
  <c r="I1199" i="3"/>
  <c r="J1199" i="3"/>
  <c r="K1199" i="3"/>
  <c r="L1199" i="3"/>
  <c r="D1200" i="3"/>
  <c r="E1200" i="3"/>
  <c r="I1200" i="3"/>
  <c r="J1200" i="3"/>
  <c r="K1200" i="3"/>
  <c r="L1200" i="3"/>
  <c r="D1201" i="3"/>
  <c r="E1201" i="3"/>
  <c r="I1201" i="3"/>
  <c r="J1201" i="3"/>
  <c r="K1201" i="3"/>
  <c r="L1201" i="3"/>
  <c r="D1202" i="3"/>
  <c r="E1202" i="3"/>
  <c r="I1202" i="3"/>
  <c r="J1202" i="3"/>
  <c r="K1202" i="3"/>
  <c r="L1202" i="3"/>
  <c r="D1203" i="3"/>
  <c r="E1203" i="3"/>
  <c r="I1203" i="3"/>
  <c r="J1203" i="3"/>
  <c r="K1203" i="3"/>
  <c r="L1203" i="3"/>
  <c r="D1204" i="3"/>
  <c r="E1204" i="3"/>
  <c r="I1204" i="3"/>
  <c r="J1204" i="3"/>
  <c r="K1204" i="3"/>
  <c r="L1204" i="3"/>
  <c r="D1205" i="3"/>
  <c r="E1205" i="3"/>
  <c r="I1205" i="3"/>
  <c r="J1205" i="3"/>
  <c r="K1205" i="3"/>
  <c r="L1205" i="3"/>
  <c r="D1206" i="3"/>
  <c r="E1206" i="3"/>
  <c r="I1206" i="3"/>
  <c r="J1206" i="3"/>
  <c r="K1206" i="3"/>
  <c r="L1206" i="3"/>
  <c r="D1207" i="3"/>
  <c r="E1207" i="3"/>
  <c r="I1207" i="3"/>
  <c r="J1207" i="3"/>
  <c r="K1207" i="3"/>
  <c r="L1207" i="3"/>
  <c r="D1208" i="3"/>
  <c r="E1208" i="3"/>
  <c r="I1208" i="3"/>
  <c r="J1208" i="3"/>
  <c r="K1208" i="3"/>
  <c r="L1208" i="3"/>
  <c r="D1209" i="3"/>
  <c r="E1209" i="3"/>
  <c r="I1209" i="3"/>
  <c r="J1209" i="3"/>
  <c r="K1209" i="3"/>
  <c r="L1209" i="3"/>
  <c r="D1210" i="3"/>
  <c r="E1210" i="3"/>
  <c r="I1210" i="3"/>
  <c r="J1210" i="3"/>
  <c r="K1210" i="3"/>
  <c r="L1210" i="3"/>
  <c r="D1211" i="3"/>
  <c r="E1211" i="3"/>
  <c r="I1211" i="3"/>
  <c r="J1211" i="3"/>
  <c r="K1211" i="3"/>
  <c r="L1211" i="3"/>
  <c r="D1212" i="3"/>
  <c r="E1212" i="3"/>
  <c r="I1212" i="3"/>
  <c r="J1212" i="3"/>
  <c r="K1212" i="3"/>
  <c r="L1212" i="3"/>
  <c r="D1213" i="3"/>
  <c r="E1213" i="3"/>
  <c r="I1213" i="3"/>
  <c r="J1213" i="3"/>
  <c r="K1213" i="3"/>
  <c r="L1213" i="3"/>
  <c r="D1214" i="3"/>
  <c r="E1214" i="3"/>
  <c r="I1214" i="3"/>
  <c r="J1214" i="3"/>
  <c r="K1214" i="3"/>
  <c r="L1214" i="3"/>
  <c r="D1215" i="3"/>
  <c r="E1215" i="3"/>
  <c r="I1215" i="3"/>
  <c r="J1215" i="3"/>
  <c r="K1215" i="3"/>
  <c r="L1215" i="3"/>
  <c r="D1216" i="3"/>
  <c r="E1216" i="3"/>
  <c r="I1216" i="3"/>
  <c r="J1216" i="3"/>
  <c r="K1216" i="3"/>
  <c r="L1216" i="3"/>
  <c r="D1217" i="3"/>
  <c r="E1217" i="3"/>
  <c r="I1217" i="3"/>
  <c r="J1217" i="3"/>
  <c r="K1217" i="3"/>
  <c r="L1217" i="3"/>
  <c r="D1218" i="3"/>
  <c r="E1218" i="3"/>
  <c r="I1218" i="3"/>
  <c r="J1218" i="3"/>
  <c r="K1218" i="3"/>
  <c r="L1218" i="3"/>
  <c r="D1219" i="3"/>
  <c r="E1219" i="3"/>
  <c r="I1219" i="3"/>
  <c r="J1219" i="3"/>
  <c r="K1219" i="3"/>
  <c r="L1219" i="3"/>
  <c r="D1220" i="3"/>
  <c r="E1220" i="3"/>
  <c r="I1220" i="3"/>
  <c r="J1220" i="3"/>
  <c r="K1220" i="3"/>
  <c r="L1220" i="3"/>
  <c r="D1221" i="3"/>
  <c r="E1221" i="3"/>
  <c r="I1221" i="3"/>
  <c r="J1221" i="3"/>
  <c r="K1221" i="3"/>
  <c r="L1221" i="3"/>
  <c r="D1222" i="3"/>
  <c r="E1222" i="3"/>
  <c r="I1222" i="3"/>
  <c r="J1222" i="3"/>
  <c r="K1222" i="3"/>
  <c r="L1222" i="3"/>
  <c r="D1223" i="3"/>
  <c r="E1223" i="3"/>
  <c r="I1223" i="3"/>
  <c r="J1223" i="3"/>
  <c r="K1223" i="3"/>
  <c r="L1223" i="3"/>
  <c r="D1224" i="3"/>
  <c r="E1224" i="3"/>
  <c r="I1224" i="3"/>
  <c r="J1224" i="3"/>
  <c r="K1224" i="3"/>
  <c r="L1224" i="3"/>
  <c r="D1225" i="3"/>
  <c r="E1225" i="3"/>
  <c r="I1225" i="3"/>
  <c r="J1225" i="3"/>
  <c r="K1225" i="3"/>
  <c r="L1225" i="3"/>
  <c r="D1226" i="3"/>
  <c r="E1226" i="3"/>
  <c r="I1226" i="3"/>
  <c r="J1226" i="3"/>
  <c r="K1226" i="3"/>
  <c r="L1226" i="3"/>
  <c r="D1227" i="3"/>
  <c r="E1227" i="3"/>
  <c r="I1227" i="3"/>
  <c r="J1227" i="3"/>
  <c r="K1227" i="3"/>
  <c r="L1227" i="3"/>
  <c r="D1228" i="3"/>
  <c r="E1228" i="3"/>
  <c r="I1228" i="3"/>
  <c r="J1228" i="3"/>
  <c r="K1228" i="3"/>
  <c r="L1228" i="3"/>
  <c r="D1229" i="3"/>
  <c r="E1229" i="3"/>
  <c r="I1229" i="3"/>
  <c r="J1229" i="3"/>
  <c r="K1229" i="3"/>
  <c r="L1229" i="3"/>
  <c r="D1230" i="3"/>
  <c r="E1230" i="3"/>
  <c r="I1230" i="3"/>
  <c r="J1230" i="3"/>
  <c r="K1230" i="3"/>
  <c r="L1230" i="3"/>
  <c r="D1231" i="3"/>
  <c r="E1231" i="3"/>
  <c r="I1231" i="3"/>
  <c r="J1231" i="3"/>
  <c r="K1231" i="3"/>
  <c r="L1231" i="3"/>
  <c r="D1232" i="3"/>
  <c r="E1232" i="3"/>
  <c r="I1232" i="3"/>
  <c r="J1232" i="3"/>
  <c r="K1232" i="3"/>
  <c r="L1232" i="3"/>
  <c r="D1233" i="3"/>
  <c r="E1233" i="3"/>
  <c r="I1233" i="3"/>
  <c r="J1233" i="3"/>
  <c r="K1233" i="3"/>
  <c r="L1233" i="3"/>
  <c r="D1234" i="3"/>
  <c r="E1234" i="3"/>
  <c r="I1234" i="3"/>
  <c r="J1234" i="3"/>
  <c r="K1234" i="3"/>
  <c r="L1234" i="3"/>
  <c r="D1235" i="3"/>
  <c r="E1235" i="3"/>
  <c r="I1235" i="3"/>
  <c r="J1235" i="3"/>
  <c r="K1235" i="3"/>
  <c r="L1235" i="3"/>
  <c r="D1236" i="3"/>
  <c r="E1236" i="3"/>
  <c r="I1236" i="3"/>
  <c r="J1236" i="3"/>
  <c r="K1236" i="3"/>
  <c r="L1236" i="3"/>
  <c r="D1237" i="3"/>
  <c r="E1237" i="3"/>
  <c r="I1237" i="3"/>
  <c r="J1237" i="3"/>
  <c r="K1237" i="3"/>
  <c r="L1237" i="3"/>
  <c r="D1238" i="3"/>
  <c r="E1238" i="3"/>
  <c r="I1238" i="3"/>
  <c r="J1238" i="3"/>
  <c r="K1238" i="3"/>
  <c r="L1238" i="3"/>
  <c r="D1239" i="3"/>
  <c r="E1239" i="3"/>
  <c r="I1239" i="3"/>
  <c r="J1239" i="3"/>
  <c r="K1239" i="3"/>
  <c r="L1239" i="3"/>
  <c r="D1240" i="3"/>
  <c r="E1240" i="3"/>
  <c r="I1240" i="3"/>
  <c r="J1240" i="3"/>
  <c r="K1240" i="3"/>
  <c r="L1240" i="3"/>
  <c r="D1241" i="3"/>
  <c r="E1241" i="3"/>
  <c r="I1241" i="3"/>
  <c r="J1241" i="3"/>
  <c r="K1241" i="3"/>
  <c r="L1241" i="3"/>
  <c r="D1242" i="3"/>
  <c r="E1242" i="3"/>
  <c r="I1242" i="3"/>
  <c r="J1242" i="3"/>
  <c r="K1242" i="3"/>
  <c r="L1242" i="3"/>
  <c r="D1243" i="3"/>
  <c r="E1243" i="3"/>
  <c r="I1243" i="3"/>
  <c r="J1243" i="3"/>
  <c r="K1243" i="3"/>
  <c r="L1243" i="3"/>
  <c r="D1244" i="3"/>
  <c r="E1244" i="3"/>
  <c r="I1244" i="3"/>
  <c r="J1244" i="3"/>
  <c r="K1244" i="3"/>
  <c r="L1244" i="3"/>
  <c r="D1245" i="3"/>
  <c r="E1245" i="3"/>
  <c r="I1245" i="3"/>
  <c r="J1245" i="3"/>
  <c r="K1245" i="3"/>
  <c r="L1245" i="3"/>
  <c r="D1246" i="3"/>
  <c r="E1246" i="3"/>
  <c r="I1246" i="3"/>
  <c r="J1246" i="3"/>
  <c r="K1246" i="3"/>
  <c r="L1246" i="3"/>
  <c r="D1247" i="3"/>
  <c r="E1247" i="3"/>
  <c r="I1247" i="3"/>
  <c r="J1247" i="3"/>
  <c r="K1247" i="3"/>
  <c r="L1247" i="3"/>
  <c r="D1248" i="3"/>
  <c r="E1248" i="3"/>
  <c r="I1248" i="3"/>
  <c r="J1248" i="3"/>
  <c r="K1248" i="3"/>
  <c r="L1248" i="3"/>
  <c r="D1249" i="3"/>
  <c r="E1249" i="3"/>
  <c r="I1249" i="3"/>
  <c r="J1249" i="3"/>
  <c r="K1249" i="3"/>
  <c r="L1249" i="3"/>
  <c r="D1250" i="3"/>
  <c r="E1250" i="3"/>
  <c r="I1250" i="3"/>
  <c r="J1250" i="3"/>
  <c r="K1250" i="3"/>
  <c r="L1250" i="3"/>
  <c r="D1251" i="3"/>
  <c r="E1251" i="3"/>
  <c r="I1251" i="3"/>
  <c r="J1251" i="3"/>
  <c r="K1251" i="3"/>
  <c r="L1251" i="3"/>
  <c r="D1252" i="3"/>
  <c r="E1252" i="3"/>
  <c r="I1252" i="3"/>
  <c r="J1252" i="3"/>
  <c r="K1252" i="3"/>
  <c r="L1252" i="3"/>
  <c r="D1253" i="3"/>
  <c r="E1253" i="3"/>
  <c r="I1253" i="3"/>
  <c r="J1253" i="3"/>
  <c r="K1253" i="3"/>
  <c r="L1253" i="3"/>
  <c r="D1254" i="3"/>
  <c r="E1254" i="3"/>
  <c r="I1254" i="3"/>
  <c r="J1254" i="3"/>
  <c r="K1254" i="3"/>
  <c r="L1254" i="3"/>
  <c r="D1255" i="3"/>
  <c r="E1255" i="3"/>
  <c r="I1255" i="3"/>
  <c r="J1255" i="3"/>
  <c r="K1255" i="3"/>
  <c r="L1255" i="3"/>
  <c r="D1256" i="3"/>
  <c r="E1256" i="3"/>
  <c r="I1256" i="3"/>
  <c r="J1256" i="3"/>
  <c r="K1256" i="3"/>
  <c r="L1256" i="3"/>
  <c r="D1257" i="3"/>
  <c r="E1257" i="3"/>
  <c r="I1257" i="3"/>
  <c r="J1257" i="3"/>
  <c r="K1257" i="3"/>
  <c r="L1257" i="3"/>
  <c r="D1258" i="3"/>
  <c r="E1258" i="3"/>
  <c r="I1258" i="3"/>
  <c r="J1258" i="3"/>
  <c r="K1258" i="3"/>
  <c r="L1258" i="3"/>
  <c r="D1259" i="3"/>
  <c r="E1259" i="3"/>
  <c r="I1259" i="3"/>
  <c r="J1259" i="3"/>
  <c r="K1259" i="3"/>
  <c r="L1259" i="3"/>
  <c r="D1260" i="3"/>
  <c r="E1260" i="3"/>
  <c r="I1260" i="3"/>
  <c r="J1260" i="3"/>
  <c r="K1260" i="3"/>
  <c r="L1260" i="3"/>
  <c r="D1261" i="3"/>
  <c r="E1261" i="3"/>
  <c r="I1261" i="3"/>
  <c r="J1261" i="3"/>
  <c r="K1261" i="3"/>
  <c r="L1261" i="3"/>
  <c r="D1262" i="3"/>
  <c r="E1262" i="3"/>
  <c r="I1262" i="3"/>
  <c r="J1262" i="3"/>
  <c r="K1262" i="3"/>
  <c r="L1262" i="3"/>
  <c r="D1263" i="3"/>
  <c r="E1263" i="3"/>
  <c r="I1263" i="3"/>
  <c r="J1263" i="3"/>
  <c r="K1263" i="3"/>
  <c r="L1263" i="3"/>
  <c r="D1264" i="3"/>
  <c r="E1264" i="3"/>
  <c r="I1264" i="3"/>
  <c r="J1264" i="3"/>
  <c r="K1264" i="3"/>
  <c r="L1264" i="3"/>
  <c r="D1265" i="3"/>
  <c r="E1265" i="3"/>
  <c r="I1265" i="3"/>
  <c r="J1265" i="3"/>
  <c r="K1265" i="3"/>
  <c r="L1265" i="3"/>
  <c r="D1266" i="3"/>
  <c r="E1266" i="3"/>
  <c r="I1266" i="3"/>
  <c r="J1266" i="3"/>
  <c r="K1266" i="3"/>
  <c r="L1266" i="3"/>
  <c r="D1267" i="3"/>
  <c r="E1267" i="3"/>
  <c r="I1267" i="3"/>
  <c r="J1267" i="3"/>
  <c r="K1267" i="3"/>
  <c r="L1267" i="3"/>
  <c r="D1268" i="3"/>
  <c r="E1268" i="3"/>
  <c r="I1268" i="3"/>
  <c r="J1268" i="3"/>
  <c r="K1268" i="3"/>
  <c r="L1268" i="3"/>
  <c r="D1269" i="3"/>
  <c r="E1269" i="3"/>
  <c r="I1269" i="3"/>
  <c r="J1269" i="3"/>
  <c r="K1269" i="3"/>
  <c r="L1269" i="3"/>
  <c r="D1270" i="3"/>
  <c r="E1270" i="3"/>
  <c r="I1270" i="3"/>
  <c r="J1270" i="3"/>
  <c r="K1270" i="3"/>
  <c r="L1270" i="3"/>
  <c r="D1271" i="3"/>
  <c r="E1271" i="3"/>
  <c r="I1271" i="3"/>
  <c r="J1271" i="3"/>
  <c r="K1271" i="3"/>
  <c r="L1271" i="3"/>
  <c r="D1272" i="3"/>
  <c r="E1272" i="3"/>
  <c r="I1272" i="3"/>
  <c r="J1272" i="3"/>
  <c r="K1272" i="3"/>
  <c r="L1272" i="3"/>
  <c r="D1273" i="3"/>
  <c r="E1273" i="3"/>
  <c r="I1273" i="3"/>
  <c r="J1273" i="3"/>
  <c r="K1273" i="3"/>
  <c r="L1273" i="3"/>
  <c r="D1274" i="3"/>
  <c r="E1274" i="3"/>
  <c r="I1274" i="3"/>
  <c r="J1274" i="3"/>
  <c r="K1274" i="3"/>
  <c r="L1274" i="3"/>
  <c r="D1275" i="3"/>
  <c r="E1275" i="3"/>
  <c r="I1275" i="3"/>
  <c r="J1275" i="3"/>
  <c r="K1275" i="3"/>
  <c r="L1275" i="3"/>
  <c r="D1276" i="3"/>
  <c r="E1276" i="3"/>
  <c r="I1276" i="3"/>
  <c r="J1276" i="3"/>
  <c r="K1276" i="3"/>
  <c r="L1276" i="3"/>
  <c r="D1277" i="3"/>
  <c r="E1277" i="3"/>
  <c r="I1277" i="3"/>
  <c r="J1277" i="3"/>
  <c r="K1277" i="3"/>
  <c r="L1277" i="3"/>
  <c r="D1278" i="3"/>
  <c r="E1278" i="3"/>
  <c r="I1278" i="3"/>
  <c r="J1278" i="3"/>
  <c r="K1278" i="3"/>
  <c r="L1278" i="3"/>
  <c r="D1279" i="3"/>
  <c r="E1279" i="3"/>
  <c r="I1279" i="3"/>
  <c r="J1279" i="3"/>
  <c r="K1279" i="3"/>
  <c r="L1279" i="3"/>
  <c r="D1280" i="3"/>
  <c r="E1280" i="3"/>
  <c r="I1280" i="3"/>
  <c r="J1280" i="3"/>
  <c r="K1280" i="3"/>
  <c r="L1280" i="3"/>
  <c r="D1281" i="3"/>
  <c r="E1281" i="3"/>
  <c r="I1281" i="3"/>
  <c r="J1281" i="3"/>
  <c r="K1281" i="3"/>
  <c r="L1281" i="3"/>
  <c r="D1282" i="3"/>
  <c r="E1282" i="3"/>
  <c r="I1282" i="3"/>
  <c r="J1282" i="3"/>
  <c r="K1282" i="3"/>
  <c r="L1282" i="3"/>
  <c r="D1283" i="3"/>
  <c r="E1283" i="3"/>
  <c r="I1283" i="3"/>
  <c r="J1283" i="3"/>
  <c r="K1283" i="3"/>
  <c r="L1283" i="3"/>
  <c r="D1284" i="3"/>
  <c r="E1284" i="3"/>
  <c r="I1284" i="3"/>
  <c r="J1284" i="3"/>
  <c r="K1284" i="3"/>
  <c r="L1284" i="3"/>
  <c r="D1285" i="3"/>
  <c r="E1285" i="3"/>
  <c r="I1285" i="3"/>
  <c r="J1285" i="3"/>
  <c r="K1285" i="3"/>
  <c r="L1285" i="3"/>
  <c r="D1286" i="3"/>
  <c r="E1286" i="3"/>
  <c r="I1286" i="3"/>
  <c r="J1286" i="3"/>
  <c r="K1286" i="3"/>
  <c r="L1286" i="3"/>
  <c r="D1287" i="3"/>
  <c r="E1287" i="3"/>
  <c r="I1287" i="3"/>
  <c r="J1287" i="3"/>
  <c r="K1287" i="3"/>
  <c r="L1287" i="3"/>
  <c r="D1288" i="3"/>
  <c r="E1288" i="3"/>
  <c r="I1288" i="3"/>
  <c r="J1288" i="3"/>
  <c r="K1288" i="3"/>
  <c r="L1288" i="3"/>
  <c r="D1289" i="3"/>
  <c r="E1289" i="3"/>
  <c r="I1289" i="3"/>
  <c r="J1289" i="3"/>
  <c r="K1289" i="3"/>
  <c r="L1289" i="3"/>
  <c r="D1290" i="3"/>
  <c r="E1290" i="3"/>
  <c r="I1290" i="3"/>
  <c r="J1290" i="3"/>
  <c r="K1290" i="3"/>
  <c r="L1290" i="3"/>
  <c r="D1291" i="3"/>
  <c r="E1291" i="3"/>
  <c r="I1291" i="3"/>
  <c r="J1291" i="3"/>
  <c r="K1291" i="3"/>
  <c r="L1291" i="3"/>
  <c r="D1292" i="3"/>
  <c r="E1292" i="3"/>
  <c r="I1292" i="3"/>
  <c r="J1292" i="3"/>
  <c r="K1292" i="3"/>
  <c r="L1292" i="3"/>
  <c r="D1293" i="3"/>
  <c r="E1293" i="3"/>
  <c r="I1293" i="3"/>
  <c r="J1293" i="3"/>
  <c r="K1293" i="3"/>
  <c r="L1293" i="3"/>
  <c r="D1294" i="3"/>
  <c r="E1294" i="3"/>
  <c r="I1294" i="3"/>
  <c r="J1294" i="3"/>
  <c r="K1294" i="3"/>
  <c r="L1294" i="3"/>
  <c r="D1295" i="3"/>
  <c r="E1295" i="3"/>
  <c r="I1295" i="3"/>
  <c r="J1295" i="3"/>
  <c r="K1295" i="3"/>
  <c r="L1295" i="3"/>
  <c r="D1296" i="3"/>
  <c r="E1296" i="3"/>
  <c r="I1296" i="3"/>
  <c r="J1296" i="3"/>
  <c r="K1296" i="3"/>
  <c r="L1296" i="3"/>
  <c r="D1297" i="3"/>
  <c r="E1297" i="3"/>
  <c r="I1297" i="3"/>
  <c r="J1297" i="3"/>
  <c r="K1297" i="3"/>
  <c r="L1297" i="3"/>
  <c r="D1298" i="3"/>
  <c r="E1298" i="3"/>
  <c r="I1298" i="3"/>
  <c r="J1298" i="3"/>
  <c r="K1298" i="3"/>
  <c r="L1298" i="3"/>
  <c r="D1299" i="3"/>
  <c r="E1299" i="3"/>
  <c r="I1299" i="3"/>
  <c r="J1299" i="3"/>
  <c r="K1299" i="3"/>
  <c r="L1299" i="3"/>
  <c r="D1300" i="3"/>
  <c r="E1300" i="3"/>
  <c r="I1300" i="3"/>
  <c r="J1300" i="3"/>
  <c r="K1300" i="3"/>
  <c r="L1300" i="3"/>
  <c r="D1301" i="3"/>
  <c r="E1301" i="3"/>
  <c r="I1301" i="3"/>
  <c r="J1301" i="3"/>
  <c r="K1301" i="3"/>
  <c r="L1301" i="3"/>
  <c r="D1302" i="3"/>
  <c r="E1302" i="3"/>
  <c r="I1302" i="3"/>
  <c r="J1302" i="3"/>
  <c r="K1302" i="3"/>
  <c r="L1302" i="3"/>
  <c r="D1303" i="3"/>
  <c r="E1303" i="3"/>
  <c r="I1303" i="3"/>
  <c r="J1303" i="3"/>
  <c r="K1303" i="3"/>
  <c r="L1303" i="3"/>
  <c r="D1304" i="3"/>
  <c r="E1304" i="3"/>
  <c r="I1304" i="3"/>
  <c r="J1304" i="3"/>
  <c r="K1304" i="3"/>
  <c r="L1304" i="3"/>
  <c r="D1305" i="3"/>
  <c r="E1305" i="3"/>
  <c r="I1305" i="3"/>
  <c r="J1305" i="3"/>
  <c r="K1305" i="3"/>
  <c r="L1305" i="3"/>
  <c r="D1306" i="3"/>
  <c r="E1306" i="3"/>
  <c r="I1306" i="3"/>
  <c r="J1306" i="3"/>
  <c r="K1306" i="3"/>
  <c r="L1306" i="3"/>
  <c r="D1307" i="3"/>
  <c r="E1307" i="3"/>
  <c r="I1307" i="3"/>
  <c r="J1307" i="3"/>
  <c r="K1307" i="3"/>
  <c r="L1307" i="3"/>
  <c r="D1308" i="3"/>
  <c r="E1308" i="3"/>
  <c r="I1308" i="3"/>
  <c r="J1308" i="3"/>
  <c r="K1308" i="3"/>
  <c r="L1308" i="3"/>
  <c r="D1309" i="3"/>
  <c r="E1309" i="3"/>
  <c r="I1309" i="3"/>
  <c r="J1309" i="3"/>
  <c r="K1309" i="3"/>
  <c r="L1309" i="3"/>
  <c r="D1310" i="3"/>
  <c r="E1310" i="3"/>
  <c r="I1310" i="3"/>
  <c r="J1310" i="3"/>
  <c r="K1310" i="3"/>
  <c r="L1310" i="3"/>
  <c r="D1311" i="3"/>
  <c r="E1311" i="3"/>
  <c r="I1311" i="3"/>
  <c r="J1311" i="3"/>
  <c r="K1311" i="3"/>
  <c r="L1311" i="3"/>
  <c r="D1312" i="3"/>
  <c r="E1312" i="3"/>
  <c r="I1312" i="3"/>
  <c r="J1312" i="3"/>
  <c r="K1312" i="3"/>
  <c r="L1312" i="3"/>
  <c r="D1313" i="3"/>
  <c r="E1313" i="3"/>
  <c r="I1313" i="3"/>
  <c r="J1313" i="3"/>
  <c r="K1313" i="3"/>
  <c r="L1313" i="3"/>
  <c r="D1314" i="3"/>
  <c r="E1314" i="3"/>
  <c r="I1314" i="3"/>
  <c r="J1314" i="3"/>
  <c r="K1314" i="3"/>
  <c r="L1314" i="3"/>
  <c r="D1315" i="3"/>
  <c r="E1315" i="3"/>
  <c r="I1315" i="3"/>
  <c r="J1315" i="3"/>
  <c r="K1315" i="3"/>
  <c r="L1315" i="3"/>
  <c r="D1316" i="3"/>
  <c r="E1316" i="3"/>
  <c r="I1316" i="3"/>
  <c r="J1316" i="3"/>
  <c r="K1316" i="3"/>
  <c r="L1316" i="3"/>
  <c r="D1317" i="3"/>
  <c r="E1317" i="3"/>
  <c r="I1317" i="3"/>
  <c r="J1317" i="3"/>
  <c r="K1317" i="3"/>
  <c r="L1317" i="3"/>
  <c r="D1318" i="3"/>
  <c r="E1318" i="3"/>
  <c r="I1318" i="3"/>
  <c r="J1318" i="3"/>
  <c r="K1318" i="3"/>
  <c r="L1318" i="3"/>
  <c r="D1319" i="3"/>
  <c r="E1319" i="3"/>
  <c r="I1319" i="3"/>
  <c r="J1319" i="3"/>
  <c r="K1319" i="3"/>
  <c r="L1319" i="3"/>
  <c r="D1320" i="3"/>
  <c r="E1320" i="3"/>
  <c r="I1320" i="3"/>
  <c r="J1320" i="3"/>
  <c r="K1320" i="3"/>
  <c r="L1320" i="3"/>
  <c r="D1321" i="3"/>
  <c r="E1321" i="3"/>
  <c r="I1321" i="3"/>
  <c r="J1321" i="3"/>
  <c r="K1321" i="3"/>
  <c r="L1321" i="3"/>
  <c r="D1322" i="3"/>
  <c r="E1322" i="3"/>
  <c r="I1322" i="3"/>
  <c r="J1322" i="3"/>
  <c r="K1322" i="3"/>
  <c r="L1322" i="3"/>
  <c r="D1323" i="3"/>
  <c r="E1323" i="3"/>
  <c r="I1323" i="3"/>
  <c r="J1323" i="3"/>
  <c r="K1323" i="3"/>
  <c r="L1323" i="3"/>
  <c r="D1324" i="3"/>
  <c r="E1324" i="3"/>
  <c r="I1324" i="3"/>
  <c r="J1324" i="3"/>
  <c r="K1324" i="3"/>
  <c r="L1324" i="3"/>
  <c r="D1325" i="3"/>
  <c r="E1325" i="3"/>
  <c r="I1325" i="3"/>
  <c r="J1325" i="3"/>
  <c r="K1325" i="3"/>
  <c r="L1325" i="3"/>
  <c r="D1326" i="3"/>
  <c r="E1326" i="3"/>
  <c r="I1326" i="3"/>
  <c r="J1326" i="3"/>
  <c r="K1326" i="3"/>
  <c r="L1326" i="3"/>
  <c r="D1327" i="3"/>
  <c r="E1327" i="3"/>
  <c r="I1327" i="3"/>
  <c r="J1327" i="3"/>
  <c r="K1327" i="3"/>
  <c r="L1327" i="3"/>
  <c r="D1328" i="3"/>
  <c r="E1328" i="3"/>
  <c r="I1328" i="3"/>
  <c r="J1328" i="3"/>
  <c r="K1328" i="3"/>
  <c r="L1328" i="3"/>
  <c r="D1329" i="3"/>
  <c r="E1329" i="3"/>
  <c r="I1329" i="3"/>
  <c r="J1329" i="3"/>
  <c r="K1329" i="3"/>
  <c r="L1329" i="3"/>
  <c r="D1330" i="3"/>
  <c r="E1330" i="3"/>
  <c r="I1330" i="3"/>
  <c r="J1330" i="3"/>
  <c r="K1330" i="3"/>
  <c r="L1330" i="3"/>
  <c r="D1331" i="3"/>
  <c r="E1331" i="3"/>
  <c r="I1331" i="3"/>
  <c r="J1331" i="3"/>
  <c r="K1331" i="3"/>
  <c r="L1331" i="3"/>
  <c r="D1332" i="3"/>
  <c r="E1332" i="3"/>
  <c r="I1332" i="3"/>
  <c r="J1332" i="3"/>
  <c r="K1332" i="3"/>
  <c r="L1332" i="3"/>
  <c r="D1333" i="3"/>
  <c r="E1333" i="3"/>
  <c r="I1333" i="3"/>
  <c r="J1333" i="3"/>
  <c r="K1333" i="3"/>
  <c r="L1333" i="3"/>
  <c r="D1334" i="3"/>
  <c r="E1334" i="3"/>
  <c r="I1334" i="3"/>
  <c r="J1334" i="3"/>
  <c r="K1334" i="3"/>
  <c r="L1334" i="3"/>
  <c r="D1335" i="3"/>
  <c r="E1335" i="3"/>
  <c r="I1335" i="3"/>
  <c r="J1335" i="3"/>
  <c r="K1335" i="3"/>
  <c r="L1335" i="3"/>
  <c r="D1336" i="3"/>
  <c r="E1336" i="3"/>
  <c r="I1336" i="3"/>
  <c r="J1336" i="3"/>
  <c r="K1336" i="3"/>
  <c r="L1336" i="3"/>
  <c r="D1337" i="3"/>
  <c r="E1337" i="3"/>
  <c r="I1337" i="3"/>
  <c r="J1337" i="3"/>
  <c r="K1337" i="3"/>
  <c r="L1337" i="3"/>
  <c r="D1338" i="3"/>
  <c r="E1338" i="3"/>
  <c r="I1338" i="3"/>
  <c r="J1338" i="3"/>
  <c r="K1338" i="3"/>
  <c r="L1338" i="3"/>
  <c r="D1339" i="3"/>
  <c r="E1339" i="3"/>
  <c r="I1339" i="3"/>
  <c r="J1339" i="3"/>
  <c r="K1339" i="3"/>
  <c r="L1339" i="3"/>
  <c r="D1340" i="3"/>
  <c r="E1340" i="3"/>
  <c r="I1340" i="3"/>
  <c r="J1340" i="3"/>
  <c r="K1340" i="3"/>
  <c r="L1340" i="3"/>
  <c r="D1341" i="3"/>
  <c r="E1341" i="3"/>
  <c r="I1341" i="3"/>
  <c r="J1341" i="3"/>
  <c r="K1341" i="3"/>
  <c r="L1341" i="3"/>
  <c r="D1342" i="3"/>
  <c r="E1342" i="3"/>
  <c r="I1342" i="3"/>
  <c r="J1342" i="3"/>
  <c r="K1342" i="3"/>
  <c r="L1342" i="3"/>
  <c r="D1343" i="3"/>
  <c r="E1343" i="3"/>
  <c r="I1343" i="3"/>
  <c r="J1343" i="3"/>
  <c r="K1343" i="3"/>
  <c r="L1343" i="3"/>
  <c r="D1344" i="3"/>
  <c r="E1344" i="3"/>
  <c r="I1344" i="3"/>
  <c r="J1344" i="3"/>
  <c r="K1344" i="3"/>
  <c r="L1344" i="3"/>
  <c r="D1345" i="3"/>
  <c r="E1345" i="3"/>
  <c r="I1345" i="3"/>
  <c r="J1345" i="3"/>
  <c r="K1345" i="3"/>
  <c r="L1345" i="3"/>
  <c r="D1346" i="3"/>
  <c r="E1346" i="3"/>
  <c r="I1346" i="3"/>
  <c r="J1346" i="3"/>
  <c r="K1346" i="3"/>
  <c r="L1346" i="3"/>
  <c r="D1347" i="3"/>
  <c r="E1347" i="3"/>
  <c r="I1347" i="3"/>
  <c r="J1347" i="3"/>
  <c r="K1347" i="3"/>
  <c r="L1347" i="3"/>
  <c r="D1348" i="3"/>
  <c r="E1348" i="3"/>
  <c r="I1348" i="3"/>
  <c r="J1348" i="3"/>
  <c r="K1348" i="3"/>
  <c r="L1348" i="3"/>
  <c r="D1349" i="3"/>
  <c r="E1349" i="3"/>
  <c r="I1349" i="3"/>
  <c r="J1349" i="3"/>
  <c r="K1349" i="3"/>
  <c r="L1349" i="3"/>
  <c r="D1350" i="3"/>
  <c r="E1350" i="3"/>
  <c r="I1350" i="3"/>
  <c r="J1350" i="3"/>
  <c r="K1350" i="3"/>
  <c r="L1350" i="3"/>
  <c r="D1351" i="3"/>
  <c r="E1351" i="3"/>
  <c r="I1351" i="3"/>
  <c r="J1351" i="3"/>
  <c r="K1351" i="3"/>
  <c r="L1351" i="3"/>
  <c r="D1352" i="3"/>
  <c r="E1352" i="3"/>
  <c r="I1352" i="3"/>
  <c r="J1352" i="3"/>
  <c r="K1352" i="3"/>
  <c r="L1352" i="3"/>
  <c r="D1353" i="3"/>
  <c r="E1353" i="3"/>
  <c r="I1353" i="3"/>
  <c r="J1353" i="3"/>
  <c r="K1353" i="3"/>
  <c r="L1353" i="3"/>
  <c r="D1354" i="3"/>
  <c r="E1354" i="3"/>
  <c r="I1354" i="3"/>
  <c r="J1354" i="3"/>
  <c r="K1354" i="3"/>
  <c r="L1354" i="3"/>
  <c r="D1355" i="3"/>
  <c r="E1355" i="3"/>
  <c r="I1355" i="3"/>
  <c r="J1355" i="3"/>
  <c r="K1355" i="3"/>
  <c r="L1355" i="3"/>
  <c r="D1356" i="3"/>
  <c r="E1356" i="3"/>
  <c r="I1356" i="3"/>
  <c r="J1356" i="3"/>
  <c r="K1356" i="3"/>
  <c r="L1356" i="3"/>
  <c r="D1357" i="3"/>
  <c r="E1357" i="3"/>
  <c r="I1357" i="3"/>
  <c r="J1357" i="3"/>
  <c r="K1357" i="3"/>
  <c r="L1357" i="3"/>
  <c r="D1358" i="3"/>
  <c r="E1358" i="3"/>
  <c r="I1358" i="3"/>
  <c r="J1358" i="3"/>
  <c r="K1358" i="3"/>
  <c r="L1358" i="3"/>
  <c r="D1359" i="3"/>
  <c r="E1359" i="3"/>
  <c r="I1359" i="3"/>
  <c r="J1359" i="3"/>
  <c r="K1359" i="3"/>
  <c r="L1359" i="3"/>
  <c r="D1360" i="3"/>
  <c r="E1360" i="3"/>
  <c r="I1360" i="3"/>
  <c r="J1360" i="3"/>
  <c r="K1360" i="3"/>
  <c r="L1360" i="3"/>
  <c r="D1361" i="3"/>
  <c r="E1361" i="3"/>
  <c r="I1361" i="3"/>
  <c r="J1361" i="3"/>
  <c r="K1361" i="3"/>
  <c r="L1361" i="3"/>
  <c r="D1362" i="3"/>
  <c r="E1362" i="3"/>
  <c r="I1362" i="3"/>
  <c r="J1362" i="3"/>
  <c r="K1362" i="3"/>
  <c r="L1362" i="3"/>
  <c r="D1363" i="3"/>
  <c r="E1363" i="3"/>
  <c r="I1363" i="3"/>
  <c r="J1363" i="3"/>
  <c r="K1363" i="3"/>
  <c r="L1363" i="3"/>
  <c r="D1364" i="3"/>
  <c r="E1364" i="3"/>
  <c r="I1364" i="3"/>
  <c r="J1364" i="3"/>
  <c r="K1364" i="3"/>
  <c r="L1364" i="3"/>
  <c r="D1365" i="3"/>
  <c r="E1365" i="3"/>
  <c r="I1365" i="3"/>
  <c r="J1365" i="3"/>
  <c r="K1365" i="3"/>
  <c r="L1365" i="3"/>
  <c r="D1366" i="3"/>
  <c r="E1366" i="3"/>
  <c r="I1366" i="3"/>
  <c r="J1366" i="3"/>
  <c r="K1366" i="3"/>
  <c r="L1366" i="3"/>
  <c r="D1367" i="3"/>
  <c r="E1367" i="3"/>
  <c r="I1367" i="3"/>
  <c r="J1367" i="3"/>
  <c r="K1367" i="3"/>
  <c r="L1367" i="3"/>
  <c r="D1368" i="3"/>
  <c r="E1368" i="3"/>
  <c r="I1368" i="3"/>
  <c r="J1368" i="3"/>
  <c r="K1368" i="3"/>
  <c r="L1368" i="3"/>
  <c r="D1369" i="3"/>
  <c r="E1369" i="3"/>
  <c r="I1369" i="3"/>
  <c r="J1369" i="3"/>
  <c r="K1369" i="3"/>
  <c r="L1369" i="3"/>
  <c r="D1370" i="3"/>
  <c r="E1370" i="3"/>
  <c r="I1370" i="3"/>
  <c r="J1370" i="3"/>
  <c r="K1370" i="3"/>
  <c r="L1370" i="3"/>
  <c r="D1371" i="3"/>
  <c r="E1371" i="3"/>
  <c r="I1371" i="3"/>
  <c r="J1371" i="3"/>
  <c r="K1371" i="3"/>
  <c r="L1371" i="3"/>
  <c r="D1372" i="3"/>
  <c r="E1372" i="3"/>
  <c r="I1372" i="3"/>
  <c r="J1372" i="3"/>
  <c r="K1372" i="3"/>
  <c r="L1372" i="3"/>
  <c r="D1373" i="3"/>
  <c r="E1373" i="3"/>
  <c r="I1373" i="3"/>
  <c r="J1373" i="3"/>
  <c r="K1373" i="3"/>
  <c r="L1373" i="3"/>
  <c r="D1374" i="3"/>
  <c r="E1374" i="3"/>
  <c r="I1374" i="3"/>
  <c r="J1374" i="3"/>
  <c r="K1374" i="3"/>
  <c r="L1374" i="3"/>
  <c r="D1375" i="3"/>
  <c r="E1375" i="3"/>
  <c r="I1375" i="3"/>
  <c r="J1375" i="3"/>
  <c r="K1375" i="3"/>
  <c r="L1375" i="3"/>
  <c r="D1376" i="3"/>
  <c r="E1376" i="3"/>
  <c r="I1376" i="3"/>
  <c r="J1376" i="3"/>
  <c r="K1376" i="3"/>
  <c r="L1376" i="3"/>
  <c r="D1377" i="3"/>
  <c r="E1377" i="3"/>
  <c r="I1377" i="3"/>
  <c r="J1377" i="3"/>
  <c r="K1377" i="3"/>
  <c r="L1377" i="3"/>
  <c r="D1378" i="3"/>
  <c r="E1378" i="3"/>
  <c r="I1378" i="3"/>
  <c r="J1378" i="3"/>
  <c r="K1378" i="3"/>
  <c r="L1378" i="3"/>
  <c r="D1379" i="3"/>
  <c r="E1379" i="3"/>
  <c r="I1379" i="3"/>
  <c r="J1379" i="3"/>
  <c r="K1379" i="3"/>
  <c r="L1379" i="3"/>
  <c r="D1380" i="3"/>
  <c r="E1380" i="3"/>
  <c r="I1380" i="3"/>
  <c r="J1380" i="3"/>
  <c r="K1380" i="3"/>
  <c r="L1380" i="3"/>
  <c r="D1381" i="3"/>
  <c r="E1381" i="3"/>
  <c r="I1381" i="3"/>
  <c r="J1381" i="3"/>
  <c r="K1381" i="3"/>
  <c r="L1381" i="3"/>
  <c r="D1382" i="3"/>
  <c r="E1382" i="3"/>
  <c r="I1382" i="3"/>
  <c r="J1382" i="3"/>
  <c r="K1382" i="3"/>
  <c r="L1382" i="3"/>
  <c r="D1383" i="3"/>
  <c r="E1383" i="3"/>
  <c r="I1383" i="3"/>
  <c r="J1383" i="3"/>
  <c r="K1383" i="3"/>
  <c r="L1383" i="3"/>
  <c r="D1384" i="3"/>
  <c r="E1384" i="3"/>
  <c r="I1384" i="3"/>
  <c r="J1384" i="3"/>
  <c r="K1384" i="3"/>
  <c r="L1384" i="3"/>
  <c r="D1385" i="3"/>
  <c r="E1385" i="3"/>
  <c r="I1385" i="3"/>
  <c r="J1385" i="3"/>
  <c r="K1385" i="3"/>
  <c r="L1385" i="3"/>
  <c r="D1386" i="3"/>
  <c r="E1386" i="3"/>
  <c r="I1386" i="3"/>
  <c r="J1386" i="3"/>
  <c r="K1386" i="3"/>
  <c r="L1386" i="3"/>
  <c r="D1387" i="3"/>
  <c r="E1387" i="3"/>
  <c r="I1387" i="3"/>
  <c r="J1387" i="3"/>
  <c r="K1387" i="3"/>
  <c r="L1387" i="3"/>
  <c r="D1388" i="3"/>
  <c r="E1388" i="3"/>
  <c r="I1388" i="3"/>
  <c r="J1388" i="3"/>
  <c r="K1388" i="3"/>
  <c r="L1388" i="3"/>
  <c r="D1389" i="3"/>
  <c r="E1389" i="3"/>
  <c r="I1389" i="3"/>
  <c r="J1389" i="3"/>
  <c r="K1389" i="3"/>
  <c r="L1389" i="3"/>
  <c r="D1390" i="3"/>
  <c r="E1390" i="3"/>
  <c r="I1390" i="3"/>
  <c r="J1390" i="3"/>
  <c r="K1390" i="3"/>
  <c r="L1390" i="3"/>
  <c r="D1391" i="3"/>
  <c r="E1391" i="3"/>
  <c r="I1391" i="3"/>
  <c r="J1391" i="3"/>
  <c r="K1391" i="3"/>
  <c r="L1391" i="3"/>
  <c r="D1392" i="3"/>
  <c r="E1392" i="3"/>
  <c r="I1392" i="3"/>
  <c r="J1392" i="3"/>
  <c r="K1392" i="3"/>
  <c r="L1392" i="3"/>
  <c r="D1393" i="3"/>
  <c r="E1393" i="3"/>
  <c r="I1393" i="3"/>
  <c r="J1393" i="3"/>
  <c r="K1393" i="3"/>
  <c r="L1393" i="3"/>
  <c r="D1394" i="3"/>
  <c r="E1394" i="3"/>
  <c r="I1394" i="3"/>
  <c r="J1394" i="3"/>
  <c r="K1394" i="3"/>
  <c r="L1394" i="3"/>
  <c r="D1395" i="3"/>
  <c r="E1395" i="3"/>
  <c r="I1395" i="3"/>
  <c r="J1395" i="3"/>
  <c r="K1395" i="3"/>
  <c r="L1395" i="3"/>
  <c r="D1396" i="3"/>
  <c r="E1396" i="3"/>
  <c r="I1396" i="3"/>
  <c r="J1396" i="3"/>
  <c r="K1396" i="3"/>
  <c r="L1396" i="3"/>
  <c r="D1397" i="3"/>
  <c r="E1397" i="3"/>
  <c r="I1397" i="3"/>
  <c r="J1397" i="3"/>
  <c r="K1397" i="3"/>
  <c r="L1397" i="3"/>
  <c r="D1398" i="3"/>
  <c r="E1398" i="3"/>
  <c r="I1398" i="3"/>
  <c r="J1398" i="3"/>
  <c r="K1398" i="3"/>
  <c r="L1398" i="3"/>
  <c r="D1399" i="3"/>
  <c r="E1399" i="3"/>
  <c r="I1399" i="3"/>
  <c r="J1399" i="3"/>
  <c r="K1399" i="3"/>
  <c r="L1399" i="3"/>
  <c r="D1400" i="3"/>
  <c r="E1400" i="3"/>
  <c r="I1400" i="3"/>
  <c r="J1400" i="3"/>
  <c r="K1400" i="3"/>
  <c r="L1400" i="3"/>
  <c r="D1401" i="3"/>
  <c r="E1401" i="3"/>
  <c r="I1401" i="3"/>
  <c r="J1401" i="3"/>
  <c r="K1401" i="3"/>
  <c r="L1401" i="3"/>
  <c r="D1402" i="3"/>
  <c r="E1402" i="3"/>
  <c r="I1402" i="3"/>
  <c r="J1402" i="3"/>
  <c r="K1402" i="3"/>
  <c r="L1402" i="3"/>
  <c r="D1403" i="3"/>
  <c r="E1403" i="3"/>
  <c r="I1403" i="3"/>
  <c r="J1403" i="3"/>
  <c r="K1403" i="3"/>
  <c r="L1403" i="3"/>
  <c r="D1404" i="3"/>
  <c r="E1404" i="3"/>
  <c r="I1404" i="3"/>
  <c r="J1404" i="3"/>
  <c r="K1404" i="3"/>
  <c r="L1404" i="3"/>
  <c r="D1405" i="3"/>
  <c r="E1405" i="3"/>
  <c r="I1405" i="3"/>
  <c r="J1405" i="3"/>
  <c r="K1405" i="3"/>
  <c r="L1405" i="3"/>
  <c r="D1406" i="3"/>
  <c r="E1406" i="3"/>
  <c r="I1406" i="3"/>
  <c r="J1406" i="3"/>
  <c r="K1406" i="3"/>
  <c r="L1406" i="3"/>
  <c r="D1407" i="3"/>
  <c r="E1407" i="3"/>
  <c r="I1407" i="3"/>
  <c r="J1407" i="3"/>
  <c r="K1407" i="3"/>
  <c r="L1407" i="3"/>
  <c r="D1408" i="3"/>
  <c r="E1408" i="3"/>
  <c r="I1408" i="3"/>
  <c r="J1408" i="3"/>
  <c r="K1408" i="3"/>
  <c r="L1408" i="3"/>
  <c r="D1409" i="3"/>
  <c r="E1409" i="3"/>
  <c r="I1409" i="3"/>
  <c r="J1409" i="3"/>
  <c r="K1409" i="3"/>
  <c r="L1409" i="3"/>
  <c r="D1410" i="3"/>
  <c r="E1410" i="3"/>
  <c r="I1410" i="3"/>
  <c r="J1410" i="3"/>
  <c r="K1410" i="3"/>
  <c r="L1410" i="3"/>
  <c r="D1411" i="3"/>
  <c r="E1411" i="3"/>
  <c r="I1411" i="3"/>
  <c r="J1411" i="3"/>
  <c r="K1411" i="3"/>
  <c r="L1411" i="3"/>
  <c r="D1412" i="3"/>
  <c r="E1412" i="3"/>
  <c r="I1412" i="3"/>
  <c r="J1412" i="3"/>
  <c r="K1412" i="3"/>
  <c r="L1412" i="3"/>
  <c r="D1413" i="3"/>
  <c r="E1413" i="3"/>
  <c r="I1413" i="3"/>
  <c r="J1413" i="3"/>
  <c r="K1413" i="3"/>
  <c r="L1413" i="3"/>
  <c r="D1414" i="3"/>
  <c r="E1414" i="3"/>
  <c r="I1414" i="3"/>
  <c r="J1414" i="3"/>
  <c r="K1414" i="3"/>
  <c r="L1414" i="3"/>
  <c r="D1415" i="3"/>
  <c r="E1415" i="3"/>
  <c r="I1415" i="3"/>
  <c r="J1415" i="3"/>
  <c r="K1415" i="3"/>
  <c r="L1415" i="3"/>
  <c r="D1416" i="3"/>
  <c r="E1416" i="3"/>
  <c r="I1416" i="3"/>
  <c r="J1416" i="3"/>
  <c r="K1416" i="3"/>
  <c r="L1416" i="3"/>
  <c r="D1417" i="3"/>
  <c r="E1417" i="3"/>
  <c r="I1417" i="3"/>
  <c r="J1417" i="3"/>
  <c r="K1417" i="3"/>
  <c r="L1417" i="3"/>
  <c r="D1418" i="3"/>
  <c r="E1418" i="3"/>
  <c r="I1418" i="3"/>
  <c r="J1418" i="3"/>
  <c r="K1418" i="3"/>
  <c r="L1418" i="3"/>
  <c r="D1419" i="3"/>
  <c r="E1419" i="3"/>
  <c r="I1419" i="3"/>
  <c r="J1419" i="3"/>
  <c r="K1419" i="3"/>
  <c r="L1419" i="3"/>
  <c r="D1420" i="3"/>
  <c r="E1420" i="3"/>
  <c r="I1420" i="3"/>
  <c r="J1420" i="3"/>
  <c r="K1420" i="3"/>
  <c r="L1420" i="3"/>
  <c r="D1421" i="3"/>
  <c r="E1421" i="3"/>
  <c r="I1421" i="3"/>
  <c r="J1421" i="3"/>
  <c r="K1421" i="3"/>
  <c r="L1421" i="3"/>
  <c r="D1422" i="3"/>
  <c r="E1422" i="3"/>
  <c r="I1422" i="3"/>
  <c r="J1422" i="3"/>
  <c r="K1422" i="3"/>
  <c r="L1422" i="3"/>
  <c r="D1423" i="3"/>
  <c r="E1423" i="3"/>
  <c r="I1423" i="3"/>
  <c r="J1423" i="3"/>
  <c r="K1423" i="3"/>
  <c r="L1423" i="3"/>
  <c r="D1424" i="3"/>
  <c r="E1424" i="3"/>
  <c r="I1424" i="3"/>
  <c r="J1424" i="3"/>
  <c r="K1424" i="3"/>
  <c r="L1424" i="3"/>
  <c r="D1425" i="3"/>
  <c r="E1425" i="3"/>
  <c r="I1425" i="3"/>
  <c r="J1425" i="3"/>
  <c r="K1425" i="3"/>
  <c r="L1425" i="3"/>
  <c r="D1426" i="3"/>
  <c r="E1426" i="3"/>
  <c r="I1426" i="3"/>
  <c r="J1426" i="3"/>
  <c r="K1426" i="3"/>
  <c r="L1426" i="3"/>
  <c r="D1427" i="3"/>
  <c r="E1427" i="3"/>
  <c r="I1427" i="3"/>
  <c r="J1427" i="3"/>
  <c r="K1427" i="3"/>
  <c r="L1427" i="3"/>
  <c r="D1428" i="3"/>
  <c r="E1428" i="3"/>
  <c r="I1428" i="3"/>
  <c r="J1428" i="3"/>
  <c r="K1428" i="3"/>
  <c r="L1428" i="3"/>
  <c r="D1429" i="3"/>
  <c r="E1429" i="3"/>
  <c r="I1429" i="3"/>
  <c r="J1429" i="3"/>
  <c r="K1429" i="3"/>
  <c r="L1429" i="3"/>
  <c r="D1430" i="3"/>
  <c r="E1430" i="3"/>
  <c r="I1430" i="3"/>
  <c r="J1430" i="3"/>
  <c r="K1430" i="3"/>
  <c r="L1430" i="3"/>
  <c r="D1431" i="3"/>
  <c r="E1431" i="3"/>
  <c r="I1431" i="3"/>
  <c r="J1431" i="3"/>
  <c r="K1431" i="3"/>
  <c r="L1431" i="3"/>
  <c r="D1432" i="3"/>
  <c r="E1432" i="3"/>
  <c r="I1432" i="3"/>
  <c r="J1432" i="3"/>
  <c r="K1432" i="3"/>
  <c r="L1432" i="3"/>
  <c r="D1433" i="3"/>
  <c r="E1433" i="3"/>
  <c r="I1433" i="3"/>
  <c r="J1433" i="3"/>
  <c r="K1433" i="3"/>
  <c r="L1433" i="3"/>
  <c r="D1434" i="3"/>
  <c r="E1434" i="3"/>
  <c r="I1434" i="3"/>
  <c r="J1434" i="3"/>
  <c r="K1434" i="3"/>
  <c r="L1434" i="3"/>
  <c r="D1435" i="3"/>
  <c r="E1435" i="3"/>
  <c r="I1435" i="3"/>
  <c r="J1435" i="3"/>
  <c r="K1435" i="3"/>
  <c r="L1435" i="3"/>
  <c r="D1436" i="3"/>
  <c r="E1436" i="3"/>
  <c r="I1436" i="3"/>
  <c r="J1436" i="3"/>
  <c r="K1436" i="3"/>
  <c r="L1436" i="3"/>
  <c r="D1437" i="3"/>
  <c r="E1437" i="3"/>
  <c r="I1437" i="3"/>
  <c r="J1437" i="3"/>
  <c r="K1437" i="3"/>
  <c r="L1437" i="3"/>
  <c r="D1438" i="3"/>
  <c r="E1438" i="3"/>
  <c r="I1438" i="3"/>
  <c r="J1438" i="3"/>
  <c r="K1438" i="3"/>
  <c r="L1438" i="3"/>
  <c r="D1439" i="3"/>
  <c r="E1439" i="3"/>
  <c r="I1439" i="3"/>
  <c r="J1439" i="3"/>
  <c r="K1439" i="3"/>
  <c r="L1439" i="3"/>
  <c r="D1440" i="3"/>
  <c r="E1440" i="3"/>
  <c r="I1440" i="3"/>
  <c r="J1440" i="3"/>
  <c r="K1440" i="3"/>
  <c r="L1440" i="3"/>
  <c r="D1441" i="3"/>
  <c r="E1441" i="3"/>
  <c r="I1441" i="3"/>
  <c r="J1441" i="3"/>
  <c r="K1441" i="3"/>
  <c r="L1441" i="3"/>
  <c r="D1442" i="3"/>
  <c r="E1442" i="3"/>
  <c r="I1442" i="3"/>
  <c r="J1442" i="3"/>
  <c r="K1442" i="3"/>
  <c r="L1442" i="3"/>
  <c r="D1443" i="3"/>
  <c r="E1443" i="3"/>
  <c r="I1443" i="3"/>
  <c r="J1443" i="3"/>
  <c r="K1443" i="3"/>
  <c r="L1443" i="3"/>
  <c r="D1444" i="3"/>
  <c r="E1444" i="3"/>
  <c r="I1444" i="3"/>
  <c r="J1444" i="3"/>
  <c r="K1444" i="3"/>
  <c r="L1444" i="3"/>
  <c r="D1445" i="3"/>
  <c r="E1445" i="3"/>
  <c r="I1445" i="3"/>
  <c r="J1445" i="3"/>
  <c r="K1445" i="3"/>
  <c r="L1445" i="3"/>
  <c r="D1446" i="3"/>
  <c r="E1446" i="3"/>
  <c r="I1446" i="3"/>
  <c r="J1446" i="3"/>
  <c r="K1446" i="3"/>
  <c r="L1446" i="3"/>
  <c r="D1447" i="3"/>
  <c r="E1447" i="3"/>
  <c r="I1447" i="3"/>
  <c r="J1447" i="3"/>
  <c r="K1447" i="3"/>
  <c r="L1447" i="3"/>
  <c r="D1448" i="3"/>
  <c r="E1448" i="3"/>
  <c r="I1448" i="3"/>
  <c r="J1448" i="3"/>
  <c r="K1448" i="3"/>
  <c r="L1448" i="3"/>
  <c r="D1449" i="3"/>
  <c r="E1449" i="3"/>
  <c r="I1449" i="3"/>
  <c r="J1449" i="3"/>
  <c r="K1449" i="3"/>
  <c r="L1449" i="3"/>
  <c r="D1450" i="3"/>
  <c r="E1450" i="3"/>
  <c r="I1450" i="3"/>
  <c r="J1450" i="3"/>
  <c r="K1450" i="3"/>
  <c r="L1450" i="3"/>
  <c r="D1451" i="3"/>
  <c r="E1451" i="3"/>
  <c r="I1451" i="3"/>
  <c r="J1451" i="3"/>
  <c r="K1451" i="3"/>
  <c r="L1451" i="3"/>
  <c r="D1452" i="3"/>
  <c r="E1452" i="3"/>
  <c r="I1452" i="3"/>
  <c r="J1452" i="3"/>
  <c r="K1452" i="3"/>
  <c r="L1452" i="3"/>
  <c r="D1453" i="3"/>
  <c r="E1453" i="3"/>
  <c r="I1453" i="3"/>
  <c r="J1453" i="3"/>
  <c r="K1453" i="3"/>
  <c r="L1453" i="3"/>
  <c r="D1454" i="3"/>
  <c r="E1454" i="3"/>
  <c r="I1454" i="3"/>
  <c r="J1454" i="3"/>
  <c r="K1454" i="3"/>
  <c r="L1454" i="3"/>
  <c r="D1455" i="3"/>
  <c r="E1455" i="3"/>
  <c r="I1455" i="3"/>
  <c r="J1455" i="3"/>
  <c r="K1455" i="3"/>
  <c r="L1455" i="3"/>
  <c r="D1456" i="3"/>
  <c r="E1456" i="3"/>
  <c r="I1456" i="3"/>
  <c r="J1456" i="3"/>
  <c r="K1456" i="3"/>
  <c r="L1456" i="3"/>
  <c r="D1457" i="3"/>
  <c r="E1457" i="3"/>
  <c r="I1457" i="3"/>
  <c r="J1457" i="3"/>
  <c r="K1457" i="3"/>
  <c r="L1457" i="3"/>
  <c r="D1458" i="3"/>
  <c r="E1458" i="3"/>
  <c r="I1458" i="3"/>
  <c r="J1458" i="3"/>
  <c r="K1458" i="3"/>
  <c r="L1458" i="3"/>
  <c r="D1459" i="3"/>
  <c r="E1459" i="3"/>
  <c r="I1459" i="3"/>
  <c r="J1459" i="3"/>
  <c r="K1459" i="3"/>
  <c r="L1459" i="3"/>
  <c r="D1460" i="3"/>
  <c r="E1460" i="3"/>
  <c r="I1460" i="3"/>
  <c r="J1460" i="3"/>
  <c r="K1460" i="3"/>
  <c r="L1460" i="3"/>
  <c r="D1461" i="3"/>
  <c r="E1461" i="3"/>
  <c r="I1461" i="3"/>
  <c r="J1461" i="3"/>
  <c r="K1461" i="3"/>
  <c r="L1461" i="3"/>
  <c r="D1462" i="3"/>
  <c r="E1462" i="3"/>
  <c r="I1462" i="3"/>
  <c r="J1462" i="3"/>
  <c r="K1462" i="3"/>
  <c r="L1462" i="3"/>
  <c r="D1463" i="3"/>
  <c r="E1463" i="3"/>
  <c r="I1463" i="3"/>
  <c r="J1463" i="3"/>
  <c r="K1463" i="3"/>
  <c r="L1463" i="3"/>
  <c r="D1464" i="3"/>
  <c r="E1464" i="3"/>
  <c r="I1464" i="3"/>
  <c r="J1464" i="3"/>
  <c r="K1464" i="3"/>
  <c r="L1464" i="3"/>
  <c r="D1465" i="3"/>
  <c r="E1465" i="3"/>
  <c r="I1465" i="3"/>
  <c r="J1465" i="3"/>
  <c r="K1465" i="3"/>
  <c r="L1465" i="3"/>
  <c r="D1466" i="3"/>
  <c r="E1466" i="3"/>
  <c r="I1466" i="3"/>
  <c r="J1466" i="3"/>
  <c r="K1466" i="3"/>
  <c r="L1466" i="3"/>
  <c r="D1467" i="3"/>
  <c r="E1467" i="3"/>
  <c r="I1467" i="3"/>
  <c r="J1467" i="3"/>
  <c r="K1467" i="3"/>
  <c r="L1467" i="3"/>
  <c r="D1468" i="3"/>
  <c r="E1468" i="3"/>
  <c r="I1468" i="3"/>
  <c r="J1468" i="3"/>
  <c r="K1468" i="3"/>
  <c r="L1468" i="3"/>
  <c r="D1469" i="3"/>
  <c r="E1469" i="3"/>
  <c r="I1469" i="3"/>
  <c r="J1469" i="3"/>
  <c r="K1469" i="3"/>
  <c r="L1469" i="3"/>
  <c r="D1470" i="3"/>
  <c r="E1470" i="3"/>
  <c r="I1470" i="3"/>
  <c r="J1470" i="3"/>
  <c r="K1470" i="3"/>
  <c r="L1470" i="3"/>
  <c r="D1471" i="3"/>
  <c r="E1471" i="3"/>
  <c r="I1471" i="3"/>
  <c r="J1471" i="3"/>
  <c r="K1471" i="3"/>
  <c r="L1471" i="3"/>
  <c r="D1472" i="3"/>
  <c r="E1472" i="3"/>
  <c r="I1472" i="3"/>
  <c r="J1472" i="3"/>
  <c r="K1472" i="3"/>
  <c r="L1472" i="3"/>
  <c r="D1473" i="3"/>
  <c r="E1473" i="3"/>
  <c r="I1473" i="3"/>
  <c r="J1473" i="3"/>
  <c r="K1473" i="3"/>
  <c r="L1473" i="3"/>
  <c r="D1474" i="3"/>
  <c r="E1474" i="3"/>
  <c r="I1474" i="3"/>
  <c r="J1474" i="3"/>
  <c r="K1474" i="3"/>
  <c r="L1474" i="3"/>
  <c r="D1475" i="3"/>
  <c r="E1475" i="3"/>
  <c r="I1475" i="3"/>
  <c r="J1475" i="3"/>
  <c r="K1475" i="3"/>
  <c r="L1475" i="3"/>
  <c r="D1476" i="3"/>
  <c r="E1476" i="3"/>
  <c r="I1476" i="3"/>
  <c r="J1476" i="3"/>
  <c r="K1476" i="3"/>
  <c r="L1476" i="3"/>
  <c r="D1477" i="3"/>
  <c r="E1477" i="3"/>
  <c r="I1477" i="3"/>
  <c r="J1477" i="3"/>
  <c r="K1477" i="3"/>
  <c r="L1477" i="3"/>
  <c r="D1478" i="3"/>
  <c r="E1478" i="3"/>
  <c r="I1478" i="3"/>
  <c r="J1478" i="3"/>
  <c r="K1478" i="3"/>
  <c r="L1478" i="3"/>
  <c r="D1479" i="3"/>
  <c r="E1479" i="3"/>
  <c r="I1479" i="3"/>
  <c r="J1479" i="3"/>
  <c r="K1479" i="3"/>
  <c r="L1479" i="3"/>
  <c r="D1480" i="3"/>
  <c r="E1480" i="3"/>
  <c r="I1480" i="3"/>
  <c r="J1480" i="3"/>
  <c r="K1480" i="3"/>
  <c r="L1480" i="3"/>
  <c r="D1481" i="3"/>
  <c r="E1481" i="3"/>
  <c r="I1481" i="3"/>
  <c r="J1481" i="3"/>
  <c r="K1481" i="3"/>
  <c r="L1481" i="3"/>
  <c r="D1482" i="3"/>
  <c r="E1482" i="3"/>
  <c r="I1482" i="3"/>
  <c r="J1482" i="3"/>
  <c r="K1482" i="3"/>
  <c r="L1482" i="3"/>
  <c r="D1483" i="3"/>
  <c r="E1483" i="3"/>
  <c r="I1483" i="3"/>
  <c r="J1483" i="3"/>
  <c r="K1483" i="3"/>
  <c r="L1483" i="3"/>
  <c r="D1484" i="3"/>
  <c r="E1484" i="3"/>
  <c r="I1484" i="3"/>
  <c r="J1484" i="3"/>
  <c r="K1484" i="3"/>
  <c r="L1484" i="3"/>
  <c r="D1485" i="3"/>
  <c r="E1485" i="3"/>
  <c r="I1485" i="3"/>
  <c r="J1485" i="3"/>
  <c r="K1485" i="3"/>
  <c r="L1485" i="3"/>
  <c r="D1486" i="3"/>
  <c r="E1486" i="3"/>
  <c r="I1486" i="3"/>
  <c r="J1486" i="3"/>
  <c r="K1486" i="3"/>
  <c r="L1486" i="3"/>
  <c r="D1487" i="3"/>
  <c r="E1487" i="3"/>
  <c r="I1487" i="3"/>
  <c r="J1487" i="3"/>
  <c r="K1487" i="3"/>
  <c r="L1487" i="3"/>
  <c r="D1488" i="3"/>
  <c r="E1488" i="3"/>
  <c r="I1488" i="3"/>
  <c r="J1488" i="3"/>
  <c r="K1488" i="3"/>
  <c r="L1488" i="3"/>
  <c r="D1489" i="3"/>
  <c r="E1489" i="3"/>
  <c r="I1489" i="3"/>
  <c r="J1489" i="3"/>
  <c r="K1489" i="3"/>
  <c r="L1489" i="3"/>
  <c r="D1490" i="3"/>
  <c r="E1490" i="3"/>
  <c r="I1490" i="3"/>
  <c r="J1490" i="3"/>
  <c r="K1490" i="3"/>
  <c r="L1490" i="3"/>
  <c r="D1491" i="3"/>
  <c r="E1491" i="3"/>
  <c r="I1491" i="3"/>
  <c r="J1491" i="3"/>
  <c r="K1491" i="3"/>
  <c r="L1491" i="3"/>
  <c r="D1492" i="3"/>
  <c r="E1492" i="3"/>
  <c r="I1492" i="3"/>
  <c r="J1492" i="3"/>
  <c r="K1492" i="3"/>
  <c r="L1492" i="3"/>
  <c r="D1493" i="3"/>
  <c r="E1493" i="3"/>
  <c r="I1493" i="3"/>
  <c r="J1493" i="3"/>
  <c r="K1493" i="3"/>
  <c r="L1493" i="3"/>
  <c r="D1494" i="3"/>
  <c r="E1494" i="3"/>
  <c r="I1494" i="3"/>
  <c r="J1494" i="3"/>
  <c r="K1494" i="3"/>
  <c r="L1494" i="3"/>
  <c r="D1495" i="3"/>
  <c r="E1495" i="3"/>
  <c r="I1495" i="3"/>
  <c r="J1495" i="3"/>
  <c r="K1495" i="3"/>
  <c r="L1495" i="3"/>
  <c r="D1496" i="3"/>
  <c r="E1496" i="3"/>
  <c r="I1496" i="3"/>
  <c r="J1496" i="3"/>
  <c r="K1496" i="3"/>
  <c r="L1496" i="3"/>
  <c r="D1497" i="3"/>
  <c r="E1497" i="3"/>
  <c r="I1497" i="3"/>
  <c r="J1497" i="3"/>
  <c r="K1497" i="3"/>
  <c r="L1497" i="3"/>
  <c r="D1498" i="3"/>
  <c r="E1498" i="3"/>
  <c r="I1498" i="3"/>
  <c r="J1498" i="3"/>
  <c r="K1498" i="3"/>
  <c r="L1498" i="3"/>
  <c r="D1499" i="3"/>
  <c r="E1499" i="3"/>
  <c r="I1499" i="3"/>
  <c r="J1499" i="3"/>
  <c r="K1499" i="3"/>
  <c r="L1499" i="3"/>
  <c r="D1500" i="3"/>
  <c r="E1500" i="3"/>
  <c r="I1500" i="3"/>
  <c r="J1500" i="3"/>
  <c r="K1500" i="3"/>
  <c r="L1500" i="3"/>
  <c r="D1501" i="3"/>
  <c r="E1501" i="3"/>
  <c r="I1501" i="3"/>
  <c r="J1501" i="3"/>
  <c r="K1501" i="3"/>
  <c r="L1501" i="3"/>
  <c r="D1502" i="3"/>
  <c r="E1502" i="3"/>
  <c r="I1502" i="3"/>
  <c r="J1502" i="3"/>
  <c r="K1502" i="3"/>
  <c r="L1502" i="3"/>
  <c r="J9" i="3"/>
  <c r="J3" i="3"/>
  <c r="J11" i="3"/>
  <c r="J5" i="3"/>
  <c r="J7" i="3"/>
  <c r="J12" i="3"/>
  <c r="J4" i="3"/>
  <c r="J13" i="3"/>
  <c r="J14" i="3"/>
  <c r="J10" i="3"/>
  <c r="J8" i="3"/>
  <c r="J363" i="3"/>
  <c r="J362" i="3"/>
  <c r="J358" i="3"/>
  <c r="J359" i="3"/>
  <c r="J360" i="3"/>
  <c r="J361" i="3"/>
  <c r="J364" i="3"/>
  <c r="J366" i="3"/>
  <c r="J365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6" i="3"/>
  <c r="L1002" i="3"/>
  <c r="K1002" i="3"/>
  <c r="I1002" i="3"/>
  <c r="E1002" i="3"/>
  <c r="D1002" i="3"/>
  <c r="F2" i="3"/>
  <c r="D368" i="3"/>
  <c r="E368" i="3"/>
  <c r="I368" i="3"/>
  <c r="L368" i="3"/>
  <c r="D371" i="3"/>
  <c r="E371" i="3"/>
  <c r="I371" i="3"/>
  <c r="L371" i="3"/>
  <c r="D695" i="3"/>
  <c r="E695" i="3"/>
  <c r="I695" i="3"/>
  <c r="K695" i="3"/>
  <c r="L695" i="3"/>
  <c r="D677" i="3"/>
  <c r="E677" i="3"/>
  <c r="I677" i="3"/>
  <c r="K677" i="3"/>
  <c r="L677" i="3"/>
  <c r="D272" i="3"/>
  <c r="E272" i="3"/>
  <c r="I272" i="3"/>
  <c r="L272" i="3"/>
  <c r="D275" i="3"/>
  <c r="E275" i="3"/>
  <c r="I275" i="3"/>
  <c r="L275" i="3"/>
  <c r="D113" i="3"/>
  <c r="E113" i="3"/>
  <c r="I113" i="3"/>
  <c r="L113" i="3"/>
  <c r="D520" i="3"/>
  <c r="E520" i="3"/>
  <c r="I520" i="3"/>
  <c r="L520" i="3"/>
  <c r="D102" i="3"/>
  <c r="E102" i="3"/>
  <c r="I102" i="3"/>
  <c r="L102" i="3"/>
  <c r="D605" i="3"/>
  <c r="E605" i="3"/>
  <c r="I605" i="3"/>
  <c r="L605" i="3"/>
  <c r="D607" i="3"/>
  <c r="E607" i="3"/>
  <c r="I607" i="3"/>
  <c r="L607" i="3"/>
  <c r="D523" i="3"/>
  <c r="E523" i="3"/>
  <c r="I523" i="3"/>
  <c r="L523" i="3"/>
  <c r="D276" i="3"/>
  <c r="E276" i="3"/>
  <c r="I276" i="3"/>
  <c r="L276" i="3"/>
  <c r="D518" i="3"/>
  <c r="E518" i="3"/>
  <c r="I518" i="3"/>
  <c r="L518" i="3"/>
  <c r="D514" i="3"/>
  <c r="E514" i="3"/>
  <c r="I514" i="3"/>
  <c r="L514" i="3"/>
  <c r="D302" i="3"/>
  <c r="E302" i="3"/>
  <c r="I302" i="3"/>
  <c r="L302" i="3"/>
  <c r="D374" i="3"/>
  <c r="E374" i="3"/>
  <c r="I374" i="3"/>
  <c r="L374" i="3"/>
  <c r="D268" i="3"/>
  <c r="E268" i="3"/>
  <c r="I268" i="3"/>
  <c r="L268" i="3"/>
  <c r="D384" i="3"/>
  <c r="E384" i="3"/>
  <c r="I384" i="3"/>
  <c r="L384" i="3"/>
  <c r="D449" i="3"/>
  <c r="E449" i="3"/>
  <c r="I449" i="3"/>
  <c r="L449" i="3"/>
  <c r="D72" i="3"/>
  <c r="E72" i="3"/>
  <c r="I72" i="3"/>
  <c r="L72" i="3"/>
  <c r="D240" i="3"/>
  <c r="E240" i="3"/>
  <c r="I240" i="3"/>
  <c r="L240" i="3"/>
  <c r="D387" i="3"/>
  <c r="E387" i="3"/>
  <c r="I387" i="3"/>
  <c r="L387" i="3"/>
  <c r="D388" i="3"/>
  <c r="E388" i="3"/>
  <c r="I388" i="3"/>
  <c r="L388" i="3"/>
  <c r="D378" i="3"/>
  <c r="E378" i="3"/>
  <c r="I378" i="3"/>
  <c r="L378" i="3"/>
  <c r="D623" i="3"/>
  <c r="E623" i="3"/>
  <c r="I623" i="3"/>
  <c r="L623" i="3"/>
  <c r="D296" i="3"/>
  <c r="E296" i="3"/>
  <c r="I296" i="3"/>
  <c r="L296" i="3"/>
  <c r="D507" i="3"/>
  <c r="E507" i="3"/>
  <c r="I507" i="3"/>
  <c r="L507" i="3"/>
  <c r="D533" i="3"/>
  <c r="E533" i="3"/>
  <c r="I533" i="3"/>
  <c r="L533" i="3"/>
  <c r="D493" i="3"/>
  <c r="E493" i="3"/>
  <c r="I493" i="3"/>
  <c r="L493" i="3"/>
  <c r="D638" i="3"/>
  <c r="E638" i="3"/>
  <c r="I638" i="3"/>
  <c r="K638" i="3"/>
  <c r="L638" i="3"/>
  <c r="D306" i="3"/>
  <c r="E306" i="3"/>
  <c r="I306" i="3"/>
  <c r="L306" i="3"/>
  <c r="D310" i="3"/>
  <c r="E310" i="3"/>
  <c r="I310" i="3"/>
  <c r="L310" i="3"/>
  <c r="D362" i="3"/>
  <c r="E362" i="3"/>
  <c r="I362" i="3"/>
  <c r="L362" i="3"/>
  <c r="D433" i="3"/>
  <c r="E433" i="3"/>
  <c r="I433" i="3"/>
  <c r="L433" i="3"/>
  <c r="D686" i="3"/>
  <c r="E686" i="3"/>
  <c r="I686" i="3"/>
  <c r="K686" i="3"/>
  <c r="L686" i="3"/>
  <c r="D702" i="3"/>
  <c r="E702" i="3"/>
  <c r="I702" i="3"/>
  <c r="K702" i="3"/>
  <c r="L702" i="3"/>
  <c r="D706" i="3"/>
  <c r="E706" i="3"/>
  <c r="I706" i="3"/>
  <c r="K706" i="3"/>
  <c r="L706" i="3"/>
  <c r="D410" i="3"/>
  <c r="E410" i="3"/>
  <c r="I410" i="3"/>
  <c r="L410" i="3"/>
  <c r="D394" i="3"/>
  <c r="E394" i="3"/>
  <c r="I394" i="3"/>
  <c r="L394" i="3"/>
  <c r="D395" i="3"/>
  <c r="E395" i="3"/>
  <c r="I395" i="3"/>
  <c r="L395" i="3"/>
  <c r="D429" i="3"/>
  <c r="E429" i="3"/>
  <c r="I429" i="3"/>
  <c r="L429" i="3"/>
  <c r="D372" i="3"/>
  <c r="E372" i="3"/>
  <c r="I372" i="3"/>
  <c r="L372" i="3"/>
  <c r="D587" i="3"/>
  <c r="E587" i="3"/>
  <c r="I587" i="3"/>
  <c r="L587" i="3"/>
  <c r="D721" i="3"/>
  <c r="E721" i="3"/>
  <c r="I721" i="3"/>
  <c r="K721" i="3"/>
  <c r="L721" i="3"/>
  <c r="D185" i="3"/>
  <c r="E185" i="3"/>
  <c r="I185" i="3"/>
  <c r="L185" i="3"/>
  <c r="D563" i="3"/>
  <c r="E563" i="3"/>
  <c r="I563" i="3"/>
  <c r="L563" i="3"/>
  <c r="D418" i="3"/>
  <c r="E418" i="3"/>
  <c r="I418" i="3"/>
  <c r="L418" i="3"/>
  <c r="D546" i="3"/>
  <c r="E546" i="3"/>
  <c r="I546" i="3"/>
  <c r="L546" i="3"/>
  <c r="D434" i="3"/>
  <c r="E434" i="3"/>
  <c r="I434" i="3"/>
  <c r="L434" i="3"/>
  <c r="D51" i="3"/>
  <c r="E51" i="3"/>
  <c r="I51" i="3"/>
  <c r="L51" i="3"/>
  <c r="D491" i="3"/>
  <c r="E491" i="3"/>
  <c r="I491" i="3"/>
  <c r="L491" i="3"/>
  <c r="D62" i="3"/>
  <c r="E62" i="3"/>
  <c r="I62" i="3"/>
  <c r="L62" i="3"/>
  <c r="D184" i="3"/>
  <c r="E184" i="3"/>
  <c r="I184" i="3"/>
  <c r="L184" i="3"/>
  <c r="D716" i="3"/>
  <c r="E716" i="3"/>
  <c r="I716" i="3"/>
  <c r="K716" i="3"/>
  <c r="L716" i="3"/>
  <c r="D427" i="3"/>
  <c r="E427" i="3"/>
  <c r="I427" i="3"/>
  <c r="L427" i="3"/>
  <c r="D724" i="3"/>
  <c r="E724" i="3"/>
  <c r="I724" i="3"/>
  <c r="K724" i="3"/>
  <c r="L724" i="3"/>
  <c r="D567" i="3"/>
  <c r="E567" i="3"/>
  <c r="I567" i="3"/>
  <c r="L567" i="3"/>
  <c r="D195" i="3"/>
  <c r="E195" i="3"/>
  <c r="I195" i="3"/>
  <c r="L195" i="3"/>
  <c r="D495" i="3"/>
  <c r="E495" i="3"/>
  <c r="I495" i="3"/>
  <c r="L495" i="3"/>
  <c r="D173" i="3"/>
  <c r="E173" i="3"/>
  <c r="I173" i="3"/>
  <c r="L173" i="3"/>
  <c r="D562" i="3"/>
  <c r="E562" i="3"/>
  <c r="I562" i="3"/>
  <c r="L562" i="3"/>
  <c r="D65" i="3"/>
  <c r="E65" i="3"/>
  <c r="I65" i="3"/>
  <c r="L65" i="3"/>
  <c r="D729" i="3"/>
  <c r="E729" i="3"/>
  <c r="I729" i="3"/>
  <c r="K729" i="3"/>
  <c r="L729" i="3"/>
  <c r="D502" i="3"/>
  <c r="E502" i="3"/>
  <c r="I502" i="3"/>
  <c r="L502" i="3"/>
  <c r="D569" i="3"/>
  <c r="E569" i="3"/>
  <c r="I569" i="3"/>
  <c r="L569" i="3"/>
  <c r="D727" i="3"/>
  <c r="E727" i="3"/>
  <c r="I727" i="3"/>
  <c r="K727" i="3"/>
  <c r="L727" i="3"/>
  <c r="D289" i="3"/>
  <c r="E289" i="3"/>
  <c r="I289" i="3"/>
  <c r="L289" i="3"/>
  <c r="D271" i="3"/>
  <c r="E271" i="3"/>
  <c r="I271" i="3"/>
  <c r="L271" i="3"/>
  <c r="D391" i="3"/>
  <c r="E391" i="3"/>
  <c r="I391" i="3"/>
  <c r="L391" i="3"/>
  <c r="D385" i="3"/>
  <c r="E385" i="3"/>
  <c r="I385" i="3"/>
  <c r="L385" i="3"/>
  <c r="D627" i="3"/>
  <c r="E627" i="3"/>
  <c r="I627" i="3"/>
  <c r="L627" i="3"/>
  <c r="D691" i="3"/>
  <c r="E691" i="3"/>
  <c r="I691" i="3"/>
  <c r="K691" i="3"/>
  <c r="L691" i="3"/>
  <c r="D688" i="3"/>
  <c r="E688" i="3"/>
  <c r="I688" i="3"/>
  <c r="K688" i="3"/>
  <c r="L688" i="3"/>
  <c r="D628" i="3"/>
  <c r="E628" i="3"/>
  <c r="I628" i="3"/>
  <c r="L628" i="3"/>
  <c r="D50" i="3"/>
  <c r="E50" i="3"/>
  <c r="I50" i="3"/>
  <c r="L50" i="3"/>
  <c r="D26" i="3"/>
  <c r="E26" i="3"/>
  <c r="I26" i="3"/>
  <c r="L26" i="3"/>
  <c r="D58" i="3"/>
  <c r="E58" i="3"/>
  <c r="I58" i="3"/>
  <c r="L58" i="3"/>
  <c r="D443" i="3"/>
  <c r="E443" i="3"/>
  <c r="I443" i="3"/>
  <c r="L443" i="3"/>
  <c r="D458" i="3"/>
  <c r="E458" i="3"/>
  <c r="I458" i="3"/>
  <c r="L458" i="3"/>
  <c r="D476" i="3"/>
  <c r="E476" i="3"/>
  <c r="I476" i="3"/>
  <c r="L476" i="3"/>
  <c r="D132" i="3"/>
  <c r="E132" i="3"/>
  <c r="I132" i="3"/>
  <c r="L132" i="3"/>
  <c r="D253" i="3"/>
  <c r="E253" i="3"/>
  <c r="I253" i="3"/>
  <c r="L253" i="3"/>
  <c r="D148" i="3"/>
  <c r="E148" i="3"/>
  <c r="I148" i="3"/>
  <c r="L148" i="3"/>
  <c r="D544" i="3"/>
  <c r="E544" i="3"/>
  <c r="I544" i="3"/>
  <c r="L544" i="3"/>
  <c r="D540" i="3"/>
  <c r="E540" i="3"/>
  <c r="I540" i="3"/>
  <c r="L540" i="3"/>
  <c r="D542" i="3"/>
  <c r="E542" i="3"/>
  <c r="I542" i="3"/>
  <c r="L542" i="3"/>
  <c r="D654" i="3"/>
  <c r="E654" i="3"/>
  <c r="I654" i="3"/>
  <c r="K654" i="3"/>
  <c r="L654" i="3"/>
  <c r="D710" i="3"/>
  <c r="E710" i="3"/>
  <c r="I710" i="3"/>
  <c r="K710" i="3"/>
  <c r="L710" i="3"/>
  <c r="D715" i="3"/>
  <c r="E715" i="3"/>
  <c r="I715" i="3"/>
  <c r="K715" i="3"/>
  <c r="L715" i="3"/>
  <c r="D406" i="3"/>
  <c r="E406" i="3"/>
  <c r="I406" i="3"/>
  <c r="L406" i="3"/>
  <c r="D18" i="3"/>
  <c r="E18" i="3"/>
  <c r="I18" i="3"/>
  <c r="L18" i="3"/>
  <c r="D47" i="3"/>
  <c r="E47" i="3"/>
  <c r="I47" i="3"/>
  <c r="L47" i="3"/>
  <c r="D15" i="3"/>
  <c r="E15" i="3"/>
  <c r="I15" i="3"/>
  <c r="L15" i="3"/>
  <c r="D178" i="3"/>
  <c r="E178" i="3"/>
  <c r="I178" i="3"/>
  <c r="L178" i="3"/>
  <c r="D423" i="3"/>
  <c r="E423" i="3"/>
  <c r="I423" i="3"/>
  <c r="L423" i="3"/>
  <c r="D479" i="3"/>
  <c r="E479" i="3"/>
  <c r="I479" i="3"/>
  <c r="L479" i="3"/>
  <c r="D483" i="3"/>
  <c r="E483" i="3"/>
  <c r="I483" i="3"/>
  <c r="L483" i="3"/>
  <c r="D651" i="3"/>
  <c r="E651" i="3"/>
  <c r="I651" i="3"/>
  <c r="K651" i="3"/>
  <c r="L651" i="3"/>
  <c r="D376" i="3"/>
  <c r="E376" i="3"/>
  <c r="I376" i="3"/>
  <c r="L376" i="3"/>
  <c r="D165" i="3"/>
  <c r="E165" i="3"/>
  <c r="I165" i="3"/>
  <c r="L165" i="3"/>
  <c r="D692" i="3"/>
  <c r="E692" i="3"/>
  <c r="I692" i="3"/>
  <c r="K692" i="3"/>
  <c r="L692" i="3"/>
  <c r="D679" i="3"/>
  <c r="E679" i="3"/>
  <c r="I679" i="3"/>
  <c r="K679" i="3"/>
  <c r="L679" i="3"/>
  <c r="D694" i="3"/>
  <c r="E694" i="3"/>
  <c r="I694" i="3"/>
  <c r="K694" i="3"/>
  <c r="L694" i="3"/>
  <c r="D303" i="3"/>
  <c r="E303" i="3"/>
  <c r="I303" i="3"/>
  <c r="L303" i="3"/>
  <c r="D301" i="3"/>
  <c r="E301" i="3"/>
  <c r="I301" i="3"/>
  <c r="L301" i="3"/>
  <c r="D366" i="3"/>
  <c r="E366" i="3"/>
  <c r="I366" i="3"/>
  <c r="L366" i="3"/>
  <c r="D177" i="3"/>
  <c r="E177" i="3"/>
  <c r="I177" i="3"/>
  <c r="L177" i="3"/>
  <c r="D300" i="3"/>
  <c r="E300" i="3"/>
  <c r="I300" i="3"/>
  <c r="L300" i="3"/>
  <c r="D294" i="3"/>
  <c r="E294" i="3"/>
  <c r="I294" i="3"/>
  <c r="L294" i="3"/>
  <c r="D270" i="3"/>
  <c r="E270" i="3"/>
  <c r="I270" i="3"/>
  <c r="L270" i="3"/>
  <c r="D357" i="3"/>
  <c r="E357" i="3"/>
  <c r="I357" i="3"/>
  <c r="L357" i="3"/>
  <c r="D524" i="3"/>
  <c r="E524" i="3"/>
  <c r="I524" i="3"/>
  <c r="L524" i="3"/>
  <c r="D522" i="3"/>
  <c r="E522" i="3"/>
  <c r="I522" i="3"/>
  <c r="L522" i="3"/>
  <c r="D633" i="3"/>
  <c r="E633" i="3"/>
  <c r="I633" i="3"/>
  <c r="K633" i="3"/>
  <c r="L633" i="3"/>
  <c r="D618" i="3"/>
  <c r="E618" i="3"/>
  <c r="I618" i="3"/>
  <c r="L618" i="3"/>
  <c r="D570" i="3"/>
  <c r="E570" i="3"/>
  <c r="I570" i="3"/>
  <c r="L570" i="3"/>
  <c r="D471" i="3"/>
  <c r="E471" i="3"/>
  <c r="I471" i="3"/>
  <c r="L471" i="3"/>
  <c r="D472" i="3"/>
  <c r="E472" i="3"/>
  <c r="I472" i="3"/>
  <c r="L472" i="3"/>
  <c r="D501" i="3"/>
  <c r="E501" i="3"/>
  <c r="I501" i="3"/>
  <c r="L501" i="3"/>
  <c r="D488" i="3"/>
  <c r="E488" i="3"/>
  <c r="I488" i="3"/>
  <c r="L488" i="3"/>
  <c r="D497" i="3"/>
  <c r="E497" i="3"/>
  <c r="I497" i="3"/>
  <c r="L497" i="3"/>
  <c r="D498" i="3"/>
  <c r="E498" i="3"/>
  <c r="I498" i="3"/>
  <c r="L498" i="3"/>
  <c r="D77" i="3"/>
  <c r="E77" i="3"/>
  <c r="I77" i="3"/>
  <c r="L77" i="3"/>
  <c r="D186" i="3"/>
  <c r="E186" i="3"/>
  <c r="I186" i="3"/>
  <c r="L186" i="3"/>
  <c r="D179" i="3"/>
  <c r="E179" i="3"/>
  <c r="I179" i="3"/>
  <c r="L179" i="3"/>
  <c r="D194" i="3"/>
  <c r="E194" i="3"/>
  <c r="I194" i="3"/>
  <c r="L194" i="3"/>
  <c r="D722" i="3"/>
  <c r="E722" i="3"/>
  <c r="I722" i="3"/>
  <c r="K722" i="3"/>
  <c r="L722" i="3"/>
  <c r="D719" i="3"/>
  <c r="E719" i="3"/>
  <c r="I719" i="3"/>
  <c r="K719" i="3"/>
  <c r="L719" i="3"/>
  <c r="D92" i="3"/>
  <c r="E92" i="3"/>
  <c r="I92" i="3"/>
  <c r="L92" i="3"/>
  <c r="D431" i="3"/>
  <c r="E431" i="3"/>
  <c r="I431" i="3"/>
  <c r="L431" i="3"/>
  <c r="D456" i="3"/>
  <c r="E456" i="3"/>
  <c r="I456" i="3"/>
  <c r="L456" i="3"/>
  <c r="D25" i="3"/>
  <c r="E25" i="3"/>
  <c r="I25" i="3"/>
  <c r="L25" i="3"/>
  <c r="D338" i="3"/>
  <c r="E338" i="3"/>
  <c r="I338" i="3"/>
  <c r="L338" i="3"/>
  <c r="D604" i="3"/>
  <c r="E604" i="3"/>
  <c r="I604" i="3"/>
  <c r="L604" i="3"/>
  <c r="D46" i="3"/>
  <c r="E46" i="3"/>
  <c r="I46" i="3"/>
  <c r="L46" i="3"/>
  <c r="D135" i="3"/>
  <c r="E135" i="3"/>
  <c r="I135" i="3"/>
  <c r="L135" i="3"/>
  <c r="D155" i="3"/>
  <c r="E155" i="3"/>
  <c r="I155" i="3"/>
  <c r="L155" i="3"/>
  <c r="D161" i="3"/>
  <c r="E161" i="3"/>
  <c r="I161" i="3"/>
  <c r="L161" i="3"/>
  <c r="D197" i="3"/>
  <c r="E197" i="3"/>
  <c r="I197" i="3"/>
  <c r="L197" i="3"/>
  <c r="D566" i="3"/>
  <c r="E566" i="3"/>
  <c r="I566" i="3"/>
  <c r="L566" i="3"/>
  <c r="D568" i="3"/>
  <c r="E568" i="3"/>
  <c r="I568" i="3"/>
  <c r="L568" i="3"/>
  <c r="D500" i="3"/>
  <c r="E500" i="3"/>
  <c r="I500" i="3"/>
  <c r="L500" i="3"/>
  <c r="D206" i="3"/>
  <c r="E206" i="3"/>
  <c r="I206" i="3"/>
  <c r="L206" i="3"/>
  <c r="D622" i="3"/>
  <c r="E622" i="3"/>
  <c r="I622" i="3"/>
  <c r="L622" i="3"/>
  <c r="D383" i="3"/>
  <c r="E383" i="3"/>
  <c r="I383" i="3"/>
  <c r="L383" i="3"/>
  <c r="D379" i="3"/>
  <c r="E379" i="3"/>
  <c r="I379" i="3"/>
  <c r="L379" i="3"/>
  <c r="D295" i="3"/>
  <c r="E295" i="3"/>
  <c r="I295" i="3"/>
  <c r="L295" i="3"/>
  <c r="D299" i="3"/>
  <c r="E299" i="3"/>
  <c r="I299" i="3"/>
  <c r="L299" i="3"/>
  <c r="D625" i="3"/>
  <c r="E625" i="3"/>
  <c r="I625" i="3"/>
  <c r="L625" i="3"/>
  <c r="D619" i="3"/>
  <c r="E619" i="3"/>
  <c r="I619" i="3"/>
  <c r="L619" i="3"/>
  <c r="D629" i="3"/>
  <c r="E629" i="3"/>
  <c r="I629" i="3"/>
  <c r="L629" i="3"/>
  <c r="D287" i="3"/>
  <c r="E287" i="3"/>
  <c r="I287" i="3"/>
  <c r="L287" i="3"/>
  <c r="D120" i="3"/>
  <c r="E120" i="3"/>
  <c r="I120" i="3"/>
  <c r="L120" i="3"/>
  <c r="D19" i="3"/>
  <c r="E19" i="3"/>
  <c r="I19" i="3"/>
  <c r="L19" i="3"/>
  <c r="D5" i="3"/>
  <c r="E5" i="3"/>
  <c r="I5" i="3"/>
  <c r="L5" i="3"/>
  <c r="D7" i="3"/>
  <c r="E7" i="3"/>
  <c r="I7" i="3"/>
  <c r="L7" i="3"/>
  <c r="D14" i="3"/>
  <c r="E14" i="3"/>
  <c r="I14" i="3"/>
  <c r="L14" i="3"/>
  <c r="D34" i="3"/>
  <c r="E34" i="3"/>
  <c r="I34" i="3"/>
  <c r="L34" i="3"/>
  <c r="D440" i="3"/>
  <c r="E440" i="3"/>
  <c r="I440" i="3"/>
  <c r="L440" i="3"/>
  <c r="D448" i="3"/>
  <c r="E448" i="3"/>
  <c r="I448" i="3"/>
  <c r="L448" i="3"/>
  <c r="D230" i="3"/>
  <c r="E230" i="3"/>
  <c r="I230" i="3"/>
  <c r="L230" i="3"/>
  <c r="D203" i="3"/>
  <c r="E203" i="3"/>
  <c r="I203" i="3"/>
  <c r="L203" i="3"/>
  <c r="D227" i="3"/>
  <c r="E227" i="3"/>
  <c r="I227" i="3"/>
  <c r="L227" i="3"/>
  <c r="D205" i="3"/>
  <c r="E205" i="3"/>
  <c r="I205" i="3"/>
  <c r="L205" i="3"/>
  <c r="D588" i="3"/>
  <c r="E588" i="3"/>
  <c r="I588" i="3"/>
  <c r="L588" i="3"/>
  <c r="D591" i="3"/>
  <c r="E591" i="3"/>
  <c r="I591" i="3"/>
  <c r="L591" i="3"/>
  <c r="D584" i="3"/>
  <c r="E584" i="3"/>
  <c r="I584" i="3"/>
  <c r="L584" i="3"/>
  <c r="D336" i="3"/>
  <c r="E336" i="3"/>
  <c r="I336" i="3"/>
  <c r="L336" i="3"/>
  <c r="D319" i="3"/>
  <c r="E319" i="3"/>
  <c r="I319" i="3"/>
  <c r="L319" i="3"/>
  <c r="D328" i="3"/>
  <c r="E328" i="3"/>
  <c r="I328" i="3"/>
  <c r="L328" i="3"/>
  <c r="D335" i="3"/>
  <c r="E335" i="3"/>
  <c r="I335" i="3"/>
  <c r="L335" i="3"/>
  <c r="D322" i="3"/>
  <c r="E322" i="3"/>
  <c r="I322" i="3"/>
  <c r="L322" i="3"/>
  <c r="D326" i="3"/>
  <c r="E326" i="3"/>
  <c r="I326" i="3"/>
  <c r="L326" i="3"/>
  <c r="D644" i="3"/>
  <c r="E644" i="3"/>
  <c r="I644" i="3"/>
  <c r="K644" i="3"/>
  <c r="L644" i="3"/>
  <c r="D652" i="3"/>
  <c r="E652" i="3"/>
  <c r="I652" i="3"/>
  <c r="K652" i="3"/>
  <c r="L652" i="3"/>
  <c r="D660" i="3"/>
  <c r="E660" i="3"/>
  <c r="I660" i="3"/>
  <c r="K660" i="3"/>
  <c r="L660" i="3"/>
  <c r="D658" i="3"/>
  <c r="E658" i="3"/>
  <c r="I658" i="3"/>
  <c r="K658" i="3"/>
  <c r="L658" i="3"/>
  <c r="D656" i="3"/>
  <c r="E656" i="3"/>
  <c r="I656" i="3"/>
  <c r="K656" i="3"/>
  <c r="L656" i="3"/>
  <c r="D486" i="3"/>
  <c r="E486" i="3"/>
  <c r="I486" i="3"/>
  <c r="L486" i="3"/>
  <c r="D490" i="3"/>
  <c r="E490" i="3"/>
  <c r="I490" i="3"/>
  <c r="L490" i="3"/>
  <c r="D422" i="3"/>
  <c r="E422" i="3"/>
  <c r="I422" i="3"/>
  <c r="L422" i="3"/>
  <c r="D189" i="3"/>
  <c r="E189" i="3"/>
  <c r="I189" i="3"/>
  <c r="L189" i="3"/>
  <c r="D95" i="3"/>
  <c r="E95" i="3"/>
  <c r="I95" i="3"/>
  <c r="L95" i="3"/>
  <c r="D193" i="3"/>
  <c r="E193" i="3"/>
  <c r="I193" i="3"/>
  <c r="L193" i="3"/>
  <c r="D199" i="3"/>
  <c r="E199" i="3"/>
  <c r="I199" i="3"/>
  <c r="L199" i="3"/>
  <c r="D430" i="3"/>
  <c r="E430" i="3"/>
  <c r="I430" i="3"/>
  <c r="L430" i="3"/>
  <c r="D312" i="3"/>
  <c r="E312" i="3"/>
  <c r="I312" i="3"/>
  <c r="L312" i="3"/>
  <c r="D717" i="3"/>
  <c r="E717" i="3"/>
  <c r="I717" i="3"/>
  <c r="K717" i="3"/>
  <c r="L717" i="3"/>
  <c r="D169" i="3"/>
  <c r="E169" i="3"/>
  <c r="I169" i="3"/>
  <c r="L169" i="3"/>
  <c r="D683" i="3"/>
  <c r="E683" i="3"/>
  <c r="I683" i="3"/>
  <c r="K683" i="3"/>
  <c r="L683" i="3"/>
  <c r="D191" i="3"/>
  <c r="E191" i="3"/>
  <c r="I191" i="3"/>
  <c r="L191" i="3"/>
  <c r="D105" i="3"/>
  <c r="E105" i="3"/>
  <c r="I105" i="3"/>
  <c r="L105" i="3"/>
  <c r="D98" i="3"/>
  <c r="E98" i="3"/>
  <c r="I98" i="3"/>
  <c r="L98" i="3"/>
  <c r="D128" i="3"/>
  <c r="E128" i="3"/>
  <c r="I128" i="3"/>
  <c r="L128" i="3"/>
  <c r="D506" i="3"/>
  <c r="E506" i="3"/>
  <c r="I506" i="3"/>
  <c r="L506" i="3"/>
  <c r="D631" i="3"/>
  <c r="E631" i="3"/>
  <c r="I631" i="3"/>
  <c r="L631" i="3"/>
  <c r="D626" i="3"/>
  <c r="E626" i="3"/>
  <c r="I626" i="3"/>
  <c r="L626" i="3"/>
  <c r="D636" i="3"/>
  <c r="E636" i="3"/>
  <c r="I636" i="3"/>
  <c r="K636" i="3"/>
  <c r="L636" i="3"/>
  <c r="D286" i="3"/>
  <c r="E286" i="3"/>
  <c r="I286" i="3"/>
  <c r="L286" i="3"/>
  <c r="D292" i="3"/>
  <c r="E292" i="3"/>
  <c r="I292" i="3"/>
  <c r="L292" i="3"/>
  <c r="D266" i="3"/>
  <c r="E266" i="3"/>
  <c r="I266" i="3"/>
  <c r="L266" i="3"/>
  <c r="D352" i="3"/>
  <c r="E352" i="3"/>
  <c r="I352" i="3"/>
  <c r="L352" i="3"/>
  <c r="D419" i="3"/>
  <c r="E419" i="3"/>
  <c r="I419" i="3"/>
  <c r="L419" i="3"/>
  <c r="D676" i="3"/>
  <c r="E676" i="3"/>
  <c r="I676" i="3"/>
  <c r="K676" i="3"/>
  <c r="L676" i="3"/>
  <c r="D670" i="3"/>
  <c r="E670" i="3"/>
  <c r="I670" i="3"/>
  <c r="K670" i="3"/>
  <c r="L670" i="3"/>
  <c r="D445" i="3"/>
  <c r="E445" i="3"/>
  <c r="I445" i="3"/>
  <c r="L445" i="3"/>
  <c r="D309" i="3"/>
  <c r="E309" i="3"/>
  <c r="I309" i="3"/>
  <c r="L309" i="3"/>
  <c r="D304" i="3"/>
  <c r="E304" i="3"/>
  <c r="I304" i="3"/>
  <c r="L304" i="3"/>
  <c r="D307" i="3"/>
  <c r="E307" i="3"/>
  <c r="I307" i="3"/>
  <c r="L307" i="3"/>
  <c r="D645" i="3"/>
  <c r="E645" i="3"/>
  <c r="I645" i="3"/>
  <c r="K645" i="3"/>
  <c r="L645" i="3"/>
  <c r="D109" i="3"/>
  <c r="E109" i="3"/>
  <c r="I109" i="3"/>
  <c r="L109" i="3"/>
  <c r="D288" i="3"/>
  <c r="E288" i="3"/>
  <c r="I288" i="3"/>
  <c r="L288" i="3"/>
  <c r="D127" i="3"/>
  <c r="E127" i="3"/>
  <c r="I127" i="3"/>
  <c r="L127" i="3"/>
  <c r="D125" i="3"/>
  <c r="E125" i="3"/>
  <c r="I125" i="3"/>
  <c r="L125" i="3"/>
  <c r="D730" i="3"/>
  <c r="E730" i="3"/>
  <c r="I730" i="3"/>
  <c r="K730" i="3"/>
  <c r="L730" i="3"/>
  <c r="D297" i="3"/>
  <c r="E297" i="3"/>
  <c r="I297" i="3"/>
  <c r="L297" i="3"/>
  <c r="D585" i="3"/>
  <c r="E585" i="3"/>
  <c r="I585" i="3"/>
  <c r="L585" i="3"/>
  <c r="D731" i="3"/>
  <c r="E731" i="3"/>
  <c r="I731" i="3"/>
  <c r="K731" i="3"/>
  <c r="L731" i="3"/>
  <c r="D732" i="3"/>
  <c r="E732" i="3"/>
  <c r="I732" i="3"/>
  <c r="K732" i="3"/>
  <c r="L732" i="3"/>
  <c r="D733" i="3"/>
  <c r="E733" i="3"/>
  <c r="I733" i="3"/>
  <c r="K733" i="3"/>
  <c r="L733" i="3"/>
  <c r="D734" i="3"/>
  <c r="E734" i="3"/>
  <c r="I734" i="3"/>
  <c r="K734" i="3"/>
  <c r="L734" i="3"/>
  <c r="D735" i="3"/>
  <c r="E735" i="3"/>
  <c r="I735" i="3"/>
  <c r="K735" i="3"/>
  <c r="L735" i="3"/>
  <c r="D736" i="3"/>
  <c r="E736" i="3"/>
  <c r="I736" i="3"/>
  <c r="K736" i="3"/>
  <c r="L736" i="3"/>
  <c r="D737" i="3"/>
  <c r="E737" i="3"/>
  <c r="I737" i="3"/>
  <c r="K737" i="3"/>
  <c r="L737" i="3"/>
  <c r="D738" i="3"/>
  <c r="E738" i="3"/>
  <c r="I738" i="3"/>
  <c r="K738" i="3"/>
  <c r="L738" i="3"/>
  <c r="D740" i="3"/>
  <c r="E740" i="3"/>
  <c r="I740" i="3"/>
  <c r="K740" i="3"/>
  <c r="L740" i="3"/>
  <c r="D739" i="3"/>
  <c r="E739" i="3"/>
  <c r="I739" i="3"/>
  <c r="K739" i="3"/>
  <c r="L739" i="3"/>
  <c r="D741" i="3"/>
  <c r="E741" i="3"/>
  <c r="I741" i="3"/>
  <c r="K741" i="3"/>
  <c r="L741" i="3"/>
  <c r="D742" i="3"/>
  <c r="E742" i="3"/>
  <c r="I742" i="3"/>
  <c r="K742" i="3"/>
  <c r="L742" i="3"/>
  <c r="D744" i="3"/>
  <c r="E744" i="3"/>
  <c r="I744" i="3"/>
  <c r="K744" i="3"/>
  <c r="L744" i="3"/>
  <c r="D745" i="3"/>
  <c r="E745" i="3"/>
  <c r="I745" i="3"/>
  <c r="K745" i="3"/>
  <c r="L745" i="3"/>
  <c r="D746" i="3"/>
  <c r="E746" i="3"/>
  <c r="I746" i="3"/>
  <c r="K746" i="3"/>
  <c r="L746" i="3"/>
  <c r="D749" i="3"/>
  <c r="E749" i="3"/>
  <c r="I749" i="3"/>
  <c r="K749" i="3"/>
  <c r="L749" i="3"/>
  <c r="D748" i="3"/>
  <c r="E748" i="3"/>
  <c r="I748" i="3"/>
  <c r="K748" i="3"/>
  <c r="L748" i="3"/>
  <c r="D743" i="3"/>
  <c r="E743" i="3"/>
  <c r="I743" i="3"/>
  <c r="K743" i="3"/>
  <c r="L743" i="3"/>
  <c r="D753" i="3"/>
  <c r="E753" i="3"/>
  <c r="I753" i="3"/>
  <c r="K753" i="3"/>
  <c r="L753" i="3"/>
  <c r="D752" i="3"/>
  <c r="E752" i="3"/>
  <c r="I752" i="3"/>
  <c r="K752" i="3"/>
  <c r="L752" i="3"/>
  <c r="D751" i="3"/>
  <c r="E751" i="3"/>
  <c r="I751" i="3"/>
  <c r="K751" i="3"/>
  <c r="L751" i="3"/>
  <c r="D750" i="3"/>
  <c r="E750" i="3"/>
  <c r="I750" i="3"/>
  <c r="K750" i="3"/>
  <c r="L750" i="3"/>
  <c r="D747" i="3"/>
  <c r="E747" i="3"/>
  <c r="I747" i="3"/>
  <c r="K747" i="3"/>
  <c r="L747" i="3"/>
  <c r="D755" i="3"/>
  <c r="E755" i="3"/>
  <c r="I755" i="3"/>
  <c r="K755" i="3"/>
  <c r="L755" i="3"/>
  <c r="D756" i="3"/>
  <c r="E756" i="3"/>
  <c r="I756" i="3"/>
  <c r="K756" i="3"/>
  <c r="L756" i="3"/>
  <c r="D754" i="3"/>
  <c r="E754" i="3"/>
  <c r="I754" i="3"/>
  <c r="K754" i="3"/>
  <c r="L754" i="3"/>
  <c r="D757" i="3"/>
  <c r="E757" i="3"/>
  <c r="I757" i="3"/>
  <c r="K757" i="3"/>
  <c r="L757" i="3"/>
  <c r="D758" i="3"/>
  <c r="E758" i="3"/>
  <c r="I758" i="3"/>
  <c r="K758" i="3"/>
  <c r="L758" i="3"/>
  <c r="D760" i="3"/>
  <c r="E760" i="3"/>
  <c r="I760" i="3"/>
  <c r="K760" i="3"/>
  <c r="L760" i="3"/>
  <c r="D621" i="3"/>
  <c r="E621" i="3"/>
  <c r="I621" i="3"/>
  <c r="L621" i="3"/>
  <c r="D761" i="3"/>
  <c r="E761" i="3"/>
  <c r="I761" i="3"/>
  <c r="K761" i="3"/>
  <c r="L761" i="3"/>
  <c r="D759" i="3"/>
  <c r="E759" i="3"/>
  <c r="I759" i="3"/>
  <c r="K759" i="3"/>
  <c r="L759" i="3"/>
  <c r="D709" i="3"/>
  <c r="E709" i="3"/>
  <c r="I709" i="3"/>
  <c r="K709" i="3"/>
  <c r="L709" i="3"/>
  <c r="D274" i="3"/>
  <c r="E274" i="3"/>
  <c r="I274" i="3"/>
  <c r="L274" i="3"/>
  <c r="D182" i="3"/>
  <c r="E182" i="3"/>
  <c r="I182" i="3"/>
  <c r="L182" i="3"/>
  <c r="D63" i="3"/>
  <c r="E63" i="3"/>
  <c r="I63" i="3"/>
  <c r="L63" i="3"/>
  <c r="D346" i="3"/>
  <c r="E346" i="3"/>
  <c r="I346" i="3"/>
  <c r="L346" i="3"/>
  <c r="D111" i="3"/>
  <c r="E111" i="3"/>
  <c r="I111" i="3"/>
  <c r="L111" i="3"/>
  <c r="D122" i="3"/>
  <c r="E122" i="3"/>
  <c r="I122" i="3"/>
  <c r="L122" i="3"/>
  <c r="D43" i="3"/>
  <c r="E43" i="3"/>
  <c r="I43" i="3"/>
  <c r="L43" i="3"/>
  <c r="D663" i="3"/>
  <c r="E663" i="3"/>
  <c r="I663" i="3"/>
  <c r="K663" i="3"/>
  <c r="L663" i="3"/>
  <c r="D762" i="3"/>
  <c r="E762" i="3"/>
  <c r="I762" i="3"/>
  <c r="K762" i="3"/>
  <c r="L762" i="3"/>
  <c r="D763" i="3"/>
  <c r="E763" i="3"/>
  <c r="I763" i="3"/>
  <c r="K763" i="3"/>
  <c r="L763" i="3"/>
  <c r="D764" i="3"/>
  <c r="E764" i="3"/>
  <c r="I764" i="3"/>
  <c r="K764" i="3"/>
  <c r="L764" i="3"/>
  <c r="D765" i="3"/>
  <c r="E765" i="3"/>
  <c r="I765" i="3"/>
  <c r="K765" i="3"/>
  <c r="L765" i="3"/>
  <c r="D766" i="3"/>
  <c r="E766" i="3"/>
  <c r="I766" i="3"/>
  <c r="K766" i="3"/>
  <c r="L766" i="3"/>
  <c r="D767" i="3"/>
  <c r="E767" i="3"/>
  <c r="I767" i="3"/>
  <c r="K767" i="3"/>
  <c r="L767" i="3"/>
  <c r="D768" i="3"/>
  <c r="E768" i="3"/>
  <c r="I768" i="3"/>
  <c r="K768" i="3"/>
  <c r="L768" i="3"/>
  <c r="D769" i="3"/>
  <c r="E769" i="3"/>
  <c r="I769" i="3"/>
  <c r="K769" i="3"/>
  <c r="L769" i="3"/>
  <c r="D770" i="3"/>
  <c r="E770" i="3"/>
  <c r="I770" i="3"/>
  <c r="K770" i="3"/>
  <c r="L770" i="3"/>
  <c r="D771" i="3"/>
  <c r="E771" i="3"/>
  <c r="I771" i="3"/>
  <c r="K771" i="3"/>
  <c r="L771" i="3"/>
  <c r="D772" i="3"/>
  <c r="E772" i="3"/>
  <c r="I772" i="3"/>
  <c r="K772" i="3"/>
  <c r="L772" i="3"/>
  <c r="D773" i="3"/>
  <c r="E773" i="3"/>
  <c r="I773" i="3"/>
  <c r="K773" i="3"/>
  <c r="L773" i="3"/>
  <c r="D774" i="3"/>
  <c r="E774" i="3"/>
  <c r="I774" i="3"/>
  <c r="K774" i="3"/>
  <c r="L774" i="3"/>
  <c r="D775" i="3"/>
  <c r="E775" i="3"/>
  <c r="I775" i="3"/>
  <c r="K775" i="3"/>
  <c r="L775" i="3"/>
  <c r="D776" i="3"/>
  <c r="E776" i="3"/>
  <c r="I776" i="3"/>
  <c r="K776" i="3"/>
  <c r="L776" i="3"/>
  <c r="D777" i="3"/>
  <c r="E777" i="3"/>
  <c r="I777" i="3"/>
  <c r="K777" i="3"/>
  <c r="L777" i="3"/>
  <c r="D778" i="3"/>
  <c r="E778" i="3"/>
  <c r="I778" i="3"/>
  <c r="K778" i="3"/>
  <c r="L778" i="3"/>
  <c r="D779" i="3"/>
  <c r="E779" i="3"/>
  <c r="I779" i="3"/>
  <c r="K779" i="3"/>
  <c r="L779" i="3"/>
  <c r="D780" i="3"/>
  <c r="E780" i="3"/>
  <c r="I780" i="3"/>
  <c r="K780" i="3"/>
  <c r="L780" i="3"/>
  <c r="D781" i="3"/>
  <c r="E781" i="3"/>
  <c r="I781" i="3"/>
  <c r="K781" i="3"/>
  <c r="L781" i="3"/>
  <c r="D782" i="3"/>
  <c r="E782" i="3"/>
  <c r="I782" i="3"/>
  <c r="K782" i="3"/>
  <c r="L782" i="3"/>
  <c r="D783" i="3"/>
  <c r="E783" i="3"/>
  <c r="I783" i="3"/>
  <c r="K783" i="3"/>
  <c r="L783" i="3"/>
  <c r="D784" i="3"/>
  <c r="E784" i="3"/>
  <c r="I784" i="3"/>
  <c r="K784" i="3"/>
  <c r="L784" i="3"/>
  <c r="D785" i="3"/>
  <c r="E785" i="3"/>
  <c r="I785" i="3"/>
  <c r="K785" i="3"/>
  <c r="L785" i="3"/>
  <c r="D786" i="3"/>
  <c r="E786" i="3"/>
  <c r="I786" i="3"/>
  <c r="K786" i="3"/>
  <c r="L786" i="3"/>
  <c r="D787" i="3"/>
  <c r="E787" i="3"/>
  <c r="I787" i="3"/>
  <c r="K787" i="3"/>
  <c r="L787" i="3"/>
  <c r="D788" i="3"/>
  <c r="E788" i="3"/>
  <c r="I788" i="3"/>
  <c r="K788" i="3"/>
  <c r="L788" i="3"/>
  <c r="D789" i="3"/>
  <c r="E789" i="3"/>
  <c r="I789" i="3"/>
  <c r="K789" i="3"/>
  <c r="L789" i="3"/>
  <c r="D790" i="3"/>
  <c r="E790" i="3"/>
  <c r="I790" i="3"/>
  <c r="K790" i="3"/>
  <c r="L790" i="3"/>
  <c r="D791" i="3"/>
  <c r="E791" i="3"/>
  <c r="I791" i="3"/>
  <c r="K791" i="3"/>
  <c r="L791" i="3"/>
  <c r="D792" i="3"/>
  <c r="E792" i="3"/>
  <c r="I792" i="3"/>
  <c r="K792" i="3"/>
  <c r="L792" i="3"/>
  <c r="D793" i="3"/>
  <c r="E793" i="3"/>
  <c r="I793" i="3"/>
  <c r="K793" i="3"/>
  <c r="L793" i="3"/>
  <c r="D794" i="3"/>
  <c r="E794" i="3"/>
  <c r="I794" i="3"/>
  <c r="K794" i="3"/>
  <c r="L794" i="3"/>
  <c r="D795" i="3"/>
  <c r="E795" i="3"/>
  <c r="I795" i="3"/>
  <c r="K795" i="3"/>
  <c r="L795" i="3"/>
  <c r="D796" i="3"/>
  <c r="E796" i="3"/>
  <c r="I796" i="3"/>
  <c r="K796" i="3"/>
  <c r="L796" i="3"/>
  <c r="D797" i="3"/>
  <c r="E797" i="3"/>
  <c r="I797" i="3"/>
  <c r="K797" i="3"/>
  <c r="L797" i="3"/>
  <c r="D798" i="3"/>
  <c r="E798" i="3"/>
  <c r="I798" i="3"/>
  <c r="K798" i="3"/>
  <c r="L798" i="3"/>
  <c r="D799" i="3"/>
  <c r="E799" i="3"/>
  <c r="I799" i="3"/>
  <c r="K799" i="3"/>
  <c r="L799" i="3"/>
  <c r="D800" i="3"/>
  <c r="E800" i="3"/>
  <c r="I800" i="3"/>
  <c r="K800" i="3"/>
  <c r="L800" i="3"/>
  <c r="D801" i="3"/>
  <c r="E801" i="3"/>
  <c r="I801" i="3"/>
  <c r="K801" i="3"/>
  <c r="L801" i="3"/>
  <c r="D802" i="3"/>
  <c r="E802" i="3"/>
  <c r="I802" i="3"/>
  <c r="K802" i="3"/>
  <c r="L802" i="3"/>
  <c r="D803" i="3"/>
  <c r="E803" i="3"/>
  <c r="I803" i="3"/>
  <c r="K803" i="3"/>
  <c r="L803" i="3"/>
  <c r="D804" i="3"/>
  <c r="E804" i="3"/>
  <c r="I804" i="3"/>
  <c r="K804" i="3"/>
  <c r="L804" i="3"/>
  <c r="D805" i="3"/>
  <c r="E805" i="3"/>
  <c r="I805" i="3"/>
  <c r="K805" i="3"/>
  <c r="L805" i="3"/>
  <c r="D806" i="3"/>
  <c r="E806" i="3"/>
  <c r="I806" i="3"/>
  <c r="K806" i="3"/>
  <c r="L806" i="3"/>
  <c r="D807" i="3"/>
  <c r="E807" i="3"/>
  <c r="I807" i="3"/>
  <c r="K807" i="3"/>
  <c r="L807" i="3"/>
  <c r="D808" i="3"/>
  <c r="E808" i="3"/>
  <c r="I808" i="3"/>
  <c r="K808" i="3"/>
  <c r="L808" i="3"/>
  <c r="D809" i="3"/>
  <c r="E809" i="3"/>
  <c r="I809" i="3"/>
  <c r="K809" i="3"/>
  <c r="L809" i="3"/>
  <c r="D810" i="3"/>
  <c r="E810" i="3"/>
  <c r="I810" i="3"/>
  <c r="K810" i="3"/>
  <c r="L810" i="3"/>
  <c r="D811" i="3"/>
  <c r="E811" i="3"/>
  <c r="I811" i="3"/>
  <c r="K811" i="3"/>
  <c r="L811" i="3"/>
  <c r="D812" i="3"/>
  <c r="E812" i="3"/>
  <c r="I812" i="3"/>
  <c r="K812" i="3"/>
  <c r="L812" i="3"/>
  <c r="D813" i="3"/>
  <c r="E813" i="3"/>
  <c r="I813" i="3"/>
  <c r="K813" i="3"/>
  <c r="L813" i="3"/>
  <c r="D814" i="3"/>
  <c r="E814" i="3"/>
  <c r="I814" i="3"/>
  <c r="K814" i="3"/>
  <c r="L814" i="3"/>
  <c r="D815" i="3"/>
  <c r="E815" i="3"/>
  <c r="I815" i="3"/>
  <c r="K815" i="3"/>
  <c r="L815" i="3"/>
  <c r="D816" i="3"/>
  <c r="E816" i="3"/>
  <c r="I816" i="3"/>
  <c r="K816" i="3"/>
  <c r="L816" i="3"/>
  <c r="D817" i="3"/>
  <c r="E817" i="3"/>
  <c r="I817" i="3"/>
  <c r="K817" i="3"/>
  <c r="L817" i="3"/>
  <c r="D818" i="3"/>
  <c r="E818" i="3"/>
  <c r="I818" i="3"/>
  <c r="K818" i="3"/>
  <c r="L818" i="3"/>
  <c r="D819" i="3"/>
  <c r="E819" i="3"/>
  <c r="I819" i="3"/>
  <c r="K819" i="3"/>
  <c r="L819" i="3"/>
  <c r="D820" i="3"/>
  <c r="E820" i="3"/>
  <c r="I820" i="3"/>
  <c r="K820" i="3"/>
  <c r="L820" i="3"/>
  <c r="D821" i="3"/>
  <c r="E821" i="3"/>
  <c r="I821" i="3"/>
  <c r="K821" i="3"/>
  <c r="L821" i="3"/>
  <c r="D822" i="3"/>
  <c r="E822" i="3"/>
  <c r="I822" i="3"/>
  <c r="K822" i="3"/>
  <c r="L822" i="3"/>
  <c r="D823" i="3"/>
  <c r="E823" i="3"/>
  <c r="I823" i="3"/>
  <c r="K823" i="3"/>
  <c r="L823" i="3"/>
  <c r="D824" i="3"/>
  <c r="E824" i="3"/>
  <c r="I824" i="3"/>
  <c r="K824" i="3"/>
  <c r="L824" i="3"/>
  <c r="D825" i="3"/>
  <c r="E825" i="3"/>
  <c r="I825" i="3"/>
  <c r="K825" i="3"/>
  <c r="L825" i="3"/>
  <c r="D826" i="3"/>
  <c r="E826" i="3"/>
  <c r="I826" i="3"/>
  <c r="K826" i="3"/>
  <c r="L826" i="3"/>
  <c r="D827" i="3"/>
  <c r="E827" i="3"/>
  <c r="I827" i="3"/>
  <c r="K827" i="3"/>
  <c r="L827" i="3"/>
  <c r="D828" i="3"/>
  <c r="E828" i="3"/>
  <c r="I828" i="3"/>
  <c r="K828" i="3"/>
  <c r="L828" i="3"/>
  <c r="D829" i="3"/>
  <c r="E829" i="3"/>
  <c r="I829" i="3"/>
  <c r="K829" i="3"/>
  <c r="L829" i="3"/>
  <c r="D830" i="3"/>
  <c r="E830" i="3"/>
  <c r="I830" i="3"/>
  <c r="K830" i="3"/>
  <c r="L830" i="3"/>
  <c r="D831" i="3"/>
  <c r="E831" i="3"/>
  <c r="I831" i="3"/>
  <c r="K831" i="3"/>
  <c r="L831" i="3"/>
  <c r="D832" i="3"/>
  <c r="E832" i="3"/>
  <c r="I832" i="3"/>
  <c r="K832" i="3"/>
  <c r="L832" i="3"/>
  <c r="D833" i="3"/>
  <c r="E833" i="3"/>
  <c r="I833" i="3"/>
  <c r="K833" i="3"/>
  <c r="L833" i="3"/>
  <c r="D834" i="3"/>
  <c r="E834" i="3"/>
  <c r="I834" i="3"/>
  <c r="K834" i="3"/>
  <c r="L834" i="3"/>
  <c r="D835" i="3"/>
  <c r="E835" i="3"/>
  <c r="I835" i="3"/>
  <c r="K835" i="3"/>
  <c r="L835" i="3"/>
  <c r="D836" i="3"/>
  <c r="E836" i="3"/>
  <c r="I836" i="3"/>
  <c r="K836" i="3"/>
  <c r="L836" i="3"/>
  <c r="D837" i="3"/>
  <c r="E837" i="3"/>
  <c r="I837" i="3"/>
  <c r="K837" i="3"/>
  <c r="L837" i="3"/>
  <c r="D838" i="3"/>
  <c r="E838" i="3"/>
  <c r="I838" i="3"/>
  <c r="K838" i="3"/>
  <c r="L838" i="3"/>
  <c r="D839" i="3"/>
  <c r="E839" i="3"/>
  <c r="I839" i="3"/>
  <c r="K839" i="3"/>
  <c r="L839" i="3"/>
  <c r="D840" i="3"/>
  <c r="E840" i="3"/>
  <c r="I840" i="3"/>
  <c r="K840" i="3"/>
  <c r="L840" i="3"/>
  <c r="D841" i="3"/>
  <c r="E841" i="3"/>
  <c r="I841" i="3"/>
  <c r="K841" i="3"/>
  <c r="L841" i="3"/>
  <c r="D842" i="3"/>
  <c r="E842" i="3"/>
  <c r="I842" i="3"/>
  <c r="K842" i="3"/>
  <c r="L842" i="3"/>
  <c r="D843" i="3"/>
  <c r="E843" i="3"/>
  <c r="I843" i="3"/>
  <c r="K843" i="3"/>
  <c r="L843" i="3"/>
  <c r="D844" i="3"/>
  <c r="E844" i="3"/>
  <c r="I844" i="3"/>
  <c r="K844" i="3"/>
  <c r="L844" i="3"/>
  <c r="D845" i="3"/>
  <c r="E845" i="3"/>
  <c r="I845" i="3"/>
  <c r="K845" i="3"/>
  <c r="L845" i="3"/>
  <c r="D846" i="3"/>
  <c r="E846" i="3"/>
  <c r="I846" i="3"/>
  <c r="K846" i="3"/>
  <c r="L846" i="3"/>
  <c r="D847" i="3"/>
  <c r="E847" i="3"/>
  <c r="I847" i="3"/>
  <c r="K847" i="3"/>
  <c r="L847" i="3"/>
  <c r="D848" i="3"/>
  <c r="E848" i="3"/>
  <c r="I848" i="3"/>
  <c r="K848" i="3"/>
  <c r="L848" i="3"/>
  <c r="D849" i="3"/>
  <c r="E849" i="3"/>
  <c r="I849" i="3"/>
  <c r="K849" i="3"/>
  <c r="L849" i="3"/>
  <c r="D850" i="3"/>
  <c r="E850" i="3"/>
  <c r="I850" i="3"/>
  <c r="K850" i="3"/>
  <c r="L850" i="3"/>
  <c r="D851" i="3"/>
  <c r="E851" i="3"/>
  <c r="I851" i="3"/>
  <c r="K851" i="3"/>
  <c r="L851" i="3"/>
  <c r="D852" i="3"/>
  <c r="E852" i="3"/>
  <c r="I852" i="3"/>
  <c r="K852" i="3"/>
  <c r="L852" i="3"/>
  <c r="D853" i="3"/>
  <c r="E853" i="3"/>
  <c r="I853" i="3"/>
  <c r="K853" i="3"/>
  <c r="L853" i="3"/>
  <c r="D854" i="3"/>
  <c r="E854" i="3"/>
  <c r="I854" i="3"/>
  <c r="K854" i="3"/>
  <c r="L854" i="3"/>
  <c r="D855" i="3"/>
  <c r="E855" i="3"/>
  <c r="I855" i="3"/>
  <c r="K855" i="3"/>
  <c r="L855" i="3"/>
  <c r="D856" i="3"/>
  <c r="E856" i="3"/>
  <c r="I856" i="3"/>
  <c r="K856" i="3"/>
  <c r="L856" i="3"/>
  <c r="D857" i="3"/>
  <c r="E857" i="3"/>
  <c r="I857" i="3"/>
  <c r="K857" i="3"/>
  <c r="L857" i="3"/>
  <c r="D858" i="3"/>
  <c r="E858" i="3"/>
  <c r="I858" i="3"/>
  <c r="K858" i="3"/>
  <c r="L858" i="3"/>
  <c r="D859" i="3"/>
  <c r="E859" i="3"/>
  <c r="I859" i="3"/>
  <c r="K859" i="3"/>
  <c r="L859" i="3"/>
  <c r="D860" i="3"/>
  <c r="E860" i="3"/>
  <c r="I860" i="3"/>
  <c r="K860" i="3"/>
  <c r="L860" i="3"/>
  <c r="D861" i="3"/>
  <c r="E861" i="3"/>
  <c r="I861" i="3"/>
  <c r="K861" i="3"/>
  <c r="L861" i="3"/>
  <c r="D862" i="3"/>
  <c r="E862" i="3"/>
  <c r="I862" i="3"/>
  <c r="K862" i="3"/>
  <c r="L862" i="3"/>
  <c r="D863" i="3"/>
  <c r="E863" i="3"/>
  <c r="I863" i="3"/>
  <c r="K863" i="3"/>
  <c r="L863" i="3"/>
  <c r="D864" i="3"/>
  <c r="E864" i="3"/>
  <c r="I864" i="3"/>
  <c r="K864" i="3"/>
  <c r="L864" i="3"/>
  <c r="D865" i="3"/>
  <c r="E865" i="3"/>
  <c r="I865" i="3"/>
  <c r="K865" i="3"/>
  <c r="L865" i="3"/>
  <c r="D866" i="3"/>
  <c r="E866" i="3"/>
  <c r="I866" i="3"/>
  <c r="K866" i="3"/>
  <c r="L866" i="3"/>
  <c r="D867" i="3"/>
  <c r="E867" i="3"/>
  <c r="I867" i="3"/>
  <c r="K867" i="3"/>
  <c r="L867" i="3"/>
  <c r="D868" i="3"/>
  <c r="E868" i="3"/>
  <c r="I868" i="3"/>
  <c r="K868" i="3"/>
  <c r="L868" i="3"/>
  <c r="D869" i="3"/>
  <c r="E869" i="3"/>
  <c r="I869" i="3"/>
  <c r="K869" i="3"/>
  <c r="L869" i="3"/>
  <c r="D870" i="3"/>
  <c r="E870" i="3"/>
  <c r="I870" i="3"/>
  <c r="K870" i="3"/>
  <c r="L870" i="3"/>
  <c r="D871" i="3"/>
  <c r="E871" i="3"/>
  <c r="I871" i="3"/>
  <c r="K871" i="3"/>
  <c r="L871" i="3"/>
  <c r="D872" i="3"/>
  <c r="E872" i="3"/>
  <c r="I872" i="3"/>
  <c r="K872" i="3"/>
  <c r="L872" i="3"/>
  <c r="D873" i="3"/>
  <c r="E873" i="3"/>
  <c r="I873" i="3"/>
  <c r="K873" i="3"/>
  <c r="L873" i="3"/>
  <c r="D874" i="3"/>
  <c r="E874" i="3"/>
  <c r="I874" i="3"/>
  <c r="K874" i="3"/>
  <c r="L874" i="3"/>
  <c r="D875" i="3"/>
  <c r="E875" i="3"/>
  <c r="I875" i="3"/>
  <c r="K875" i="3"/>
  <c r="L875" i="3"/>
  <c r="D876" i="3"/>
  <c r="E876" i="3"/>
  <c r="I876" i="3"/>
  <c r="K876" i="3"/>
  <c r="L876" i="3"/>
  <c r="D877" i="3"/>
  <c r="E877" i="3"/>
  <c r="I877" i="3"/>
  <c r="K877" i="3"/>
  <c r="L877" i="3"/>
  <c r="D878" i="3"/>
  <c r="E878" i="3"/>
  <c r="I878" i="3"/>
  <c r="K878" i="3"/>
  <c r="L878" i="3"/>
  <c r="D879" i="3"/>
  <c r="E879" i="3"/>
  <c r="I879" i="3"/>
  <c r="K879" i="3"/>
  <c r="L879" i="3"/>
  <c r="D880" i="3"/>
  <c r="E880" i="3"/>
  <c r="I880" i="3"/>
  <c r="K880" i="3"/>
  <c r="L880" i="3"/>
  <c r="D881" i="3"/>
  <c r="E881" i="3"/>
  <c r="I881" i="3"/>
  <c r="K881" i="3"/>
  <c r="L881" i="3"/>
  <c r="D882" i="3"/>
  <c r="E882" i="3"/>
  <c r="I882" i="3"/>
  <c r="K882" i="3"/>
  <c r="L882" i="3"/>
  <c r="D883" i="3"/>
  <c r="E883" i="3"/>
  <c r="I883" i="3"/>
  <c r="K883" i="3"/>
  <c r="L883" i="3"/>
  <c r="D884" i="3"/>
  <c r="E884" i="3"/>
  <c r="I884" i="3"/>
  <c r="K884" i="3"/>
  <c r="L884" i="3"/>
  <c r="D885" i="3"/>
  <c r="E885" i="3"/>
  <c r="I885" i="3"/>
  <c r="K885" i="3"/>
  <c r="L885" i="3"/>
  <c r="D886" i="3"/>
  <c r="E886" i="3"/>
  <c r="I886" i="3"/>
  <c r="K886" i="3"/>
  <c r="L886" i="3"/>
  <c r="D887" i="3"/>
  <c r="E887" i="3"/>
  <c r="I887" i="3"/>
  <c r="K887" i="3"/>
  <c r="L887" i="3"/>
  <c r="D888" i="3"/>
  <c r="E888" i="3"/>
  <c r="I888" i="3"/>
  <c r="K888" i="3"/>
  <c r="L888" i="3"/>
  <c r="D889" i="3"/>
  <c r="E889" i="3"/>
  <c r="I889" i="3"/>
  <c r="K889" i="3"/>
  <c r="L889" i="3"/>
  <c r="D890" i="3"/>
  <c r="E890" i="3"/>
  <c r="I890" i="3"/>
  <c r="K890" i="3"/>
  <c r="L890" i="3"/>
  <c r="D891" i="3"/>
  <c r="E891" i="3"/>
  <c r="I891" i="3"/>
  <c r="K891" i="3"/>
  <c r="L891" i="3"/>
  <c r="D892" i="3"/>
  <c r="E892" i="3"/>
  <c r="I892" i="3"/>
  <c r="K892" i="3"/>
  <c r="L892" i="3"/>
  <c r="D893" i="3"/>
  <c r="E893" i="3"/>
  <c r="I893" i="3"/>
  <c r="K893" i="3"/>
  <c r="L893" i="3"/>
  <c r="D894" i="3"/>
  <c r="E894" i="3"/>
  <c r="I894" i="3"/>
  <c r="K894" i="3"/>
  <c r="L894" i="3"/>
  <c r="D895" i="3"/>
  <c r="E895" i="3"/>
  <c r="I895" i="3"/>
  <c r="K895" i="3"/>
  <c r="L895" i="3"/>
  <c r="D896" i="3"/>
  <c r="E896" i="3"/>
  <c r="I896" i="3"/>
  <c r="K896" i="3"/>
  <c r="L896" i="3"/>
  <c r="D897" i="3"/>
  <c r="E897" i="3"/>
  <c r="I897" i="3"/>
  <c r="K897" i="3"/>
  <c r="L897" i="3"/>
  <c r="D898" i="3"/>
  <c r="E898" i="3"/>
  <c r="I898" i="3"/>
  <c r="K898" i="3"/>
  <c r="L898" i="3"/>
  <c r="D899" i="3"/>
  <c r="E899" i="3"/>
  <c r="I899" i="3"/>
  <c r="K899" i="3"/>
  <c r="L899" i="3"/>
  <c r="D900" i="3"/>
  <c r="E900" i="3"/>
  <c r="I900" i="3"/>
  <c r="K900" i="3"/>
  <c r="L900" i="3"/>
  <c r="D901" i="3"/>
  <c r="E901" i="3"/>
  <c r="I901" i="3"/>
  <c r="K901" i="3"/>
  <c r="L901" i="3"/>
  <c r="D902" i="3"/>
  <c r="E902" i="3"/>
  <c r="I902" i="3"/>
  <c r="K902" i="3"/>
  <c r="L902" i="3"/>
  <c r="D903" i="3"/>
  <c r="E903" i="3"/>
  <c r="I903" i="3"/>
  <c r="K903" i="3"/>
  <c r="L903" i="3"/>
  <c r="D904" i="3"/>
  <c r="E904" i="3"/>
  <c r="I904" i="3"/>
  <c r="K904" i="3"/>
  <c r="L904" i="3"/>
  <c r="D905" i="3"/>
  <c r="E905" i="3"/>
  <c r="I905" i="3"/>
  <c r="K905" i="3"/>
  <c r="L905" i="3"/>
  <c r="D906" i="3"/>
  <c r="E906" i="3"/>
  <c r="I906" i="3"/>
  <c r="K906" i="3"/>
  <c r="L906" i="3"/>
  <c r="D907" i="3"/>
  <c r="E907" i="3"/>
  <c r="I907" i="3"/>
  <c r="K907" i="3"/>
  <c r="L907" i="3"/>
  <c r="D908" i="3"/>
  <c r="E908" i="3"/>
  <c r="I908" i="3"/>
  <c r="K908" i="3"/>
  <c r="L908" i="3"/>
  <c r="D909" i="3"/>
  <c r="E909" i="3"/>
  <c r="I909" i="3"/>
  <c r="K909" i="3"/>
  <c r="L909" i="3"/>
  <c r="D910" i="3"/>
  <c r="E910" i="3"/>
  <c r="I910" i="3"/>
  <c r="K910" i="3"/>
  <c r="L910" i="3"/>
  <c r="D911" i="3"/>
  <c r="E911" i="3"/>
  <c r="I911" i="3"/>
  <c r="K911" i="3"/>
  <c r="L911" i="3"/>
  <c r="D912" i="3"/>
  <c r="E912" i="3"/>
  <c r="I912" i="3"/>
  <c r="K912" i="3"/>
  <c r="L912" i="3"/>
  <c r="D913" i="3"/>
  <c r="E913" i="3"/>
  <c r="I913" i="3"/>
  <c r="K913" i="3"/>
  <c r="L913" i="3"/>
  <c r="D914" i="3"/>
  <c r="E914" i="3"/>
  <c r="I914" i="3"/>
  <c r="K914" i="3"/>
  <c r="L914" i="3"/>
  <c r="D915" i="3"/>
  <c r="E915" i="3"/>
  <c r="I915" i="3"/>
  <c r="K915" i="3"/>
  <c r="L915" i="3"/>
  <c r="D916" i="3"/>
  <c r="E916" i="3"/>
  <c r="I916" i="3"/>
  <c r="K916" i="3"/>
  <c r="L916" i="3"/>
  <c r="D917" i="3"/>
  <c r="E917" i="3"/>
  <c r="I917" i="3"/>
  <c r="K917" i="3"/>
  <c r="L917" i="3"/>
  <c r="D918" i="3"/>
  <c r="E918" i="3"/>
  <c r="I918" i="3"/>
  <c r="K918" i="3"/>
  <c r="L918" i="3"/>
  <c r="D919" i="3"/>
  <c r="E919" i="3"/>
  <c r="I919" i="3"/>
  <c r="K919" i="3"/>
  <c r="L919" i="3"/>
  <c r="D920" i="3"/>
  <c r="E920" i="3"/>
  <c r="I920" i="3"/>
  <c r="K920" i="3"/>
  <c r="L920" i="3"/>
  <c r="D921" i="3"/>
  <c r="E921" i="3"/>
  <c r="I921" i="3"/>
  <c r="K921" i="3"/>
  <c r="L921" i="3"/>
  <c r="D922" i="3"/>
  <c r="E922" i="3"/>
  <c r="I922" i="3"/>
  <c r="K922" i="3"/>
  <c r="L922" i="3"/>
  <c r="D923" i="3"/>
  <c r="E923" i="3"/>
  <c r="I923" i="3"/>
  <c r="K923" i="3"/>
  <c r="L923" i="3"/>
  <c r="D924" i="3"/>
  <c r="E924" i="3"/>
  <c r="I924" i="3"/>
  <c r="K924" i="3"/>
  <c r="L924" i="3"/>
  <c r="D925" i="3"/>
  <c r="E925" i="3"/>
  <c r="I925" i="3"/>
  <c r="K925" i="3"/>
  <c r="L925" i="3"/>
  <c r="D926" i="3"/>
  <c r="E926" i="3"/>
  <c r="I926" i="3"/>
  <c r="K926" i="3"/>
  <c r="L926" i="3"/>
  <c r="D927" i="3"/>
  <c r="E927" i="3"/>
  <c r="I927" i="3"/>
  <c r="K927" i="3"/>
  <c r="L927" i="3"/>
  <c r="D928" i="3"/>
  <c r="E928" i="3"/>
  <c r="I928" i="3"/>
  <c r="K928" i="3"/>
  <c r="L928" i="3"/>
  <c r="D929" i="3"/>
  <c r="E929" i="3"/>
  <c r="I929" i="3"/>
  <c r="K929" i="3"/>
  <c r="L929" i="3"/>
  <c r="D930" i="3"/>
  <c r="E930" i="3"/>
  <c r="I930" i="3"/>
  <c r="K930" i="3"/>
  <c r="L930" i="3"/>
  <c r="D931" i="3"/>
  <c r="E931" i="3"/>
  <c r="I931" i="3"/>
  <c r="K931" i="3"/>
  <c r="L931" i="3"/>
  <c r="D932" i="3"/>
  <c r="E932" i="3"/>
  <c r="I932" i="3"/>
  <c r="K932" i="3"/>
  <c r="L932" i="3"/>
  <c r="D933" i="3"/>
  <c r="E933" i="3"/>
  <c r="I933" i="3"/>
  <c r="K933" i="3"/>
  <c r="L933" i="3"/>
  <c r="D934" i="3"/>
  <c r="E934" i="3"/>
  <c r="I934" i="3"/>
  <c r="K934" i="3"/>
  <c r="L934" i="3"/>
  <c r="D935" i="3"/>
  <c r="E935" i="3"/>
  <c r="I935" i="3"/>
  <c r="K935" i="3"/>
  <c r="L935" i="3"/>
  <c r="D936" i="3"/>
  <c r="E936" i="3"/>
  <c r="I936" i="3"/>
  <c r="K936" i="3"/>
  <c r="L936" i="3"/>
  <c r="D937" i="3"/>
  <c r="E937" i="3"/>
  <c r="I937" i="3"/>
  <c r="K937" i="3"/>
  <c r="L937" i="3"/>
  <c r="D938" i="3"/>
  <c r="E938" i="3"/>
  <c r="I938" i="3"/>
  <c r="K938" i="3"/>
  <c r="L938" i="3"/>
  <c r="D939" i="3"/>
  <c r="E939" i="3"/>
  <c r="I939" i="3"/>
  <c r="K939" i="3"/>
  <c r="L939" i="3"/>
  <c r="D940" i="3"/>
  <c r="E940" i="3"/>
  <c r="I940" i="3"/>
  <c r="K940" i="3"/>
  <c r="L940" i="3"/>
  <c r="D941" i="3"/>
  <c r="E941" i="3"/>
  <c r="I941" i="3"/>
  <c r="K941" i="3"/>
  <c r="L941" i="3"/>
  <c r="D942" i="3"/>
  <c r="E942" i="3"/>
  <c r="I942" i="3"/>
  <c r="K942" i="3"/>
  <c r="L942" i="3"/>
  <c r="D943" i="3"/>
  <c r="E943" i="3"/>
  <c r="I943" i="3"/>
  <c r="K943" i="3"/>
  <c r="L943" i="3"/>
  <c r="D944" i="3"/>
  <c r="E944" i="3"/>
  <c r="I944" i="3"/>
  <c r="K944" i="3"/>
  <c r="L944" i="3"/>
  <c r="D945" i="3"/>
  <c r="E945" i="3"/>
  <c r="I945" i="3"/>
  <c r="K945" i="3"/>
  <c r="L945" i="3"/>
  <c r="D946" i="3"/>
  <c r="E946" i="3"/>
  <c r="I946" i="3"/>
  <c r="K946" i="3"/>
  <c r="L946" i="3"/>
  <c r="D947" i="3"/>
  <c r="E947" i="3"/>
  <c r="I947" i="3"/>
  <c r="K947" i="3"/>
  <c r="L947" i="3"/>
  <c r="D948" i="3"/>
  <c r="E948" i="3"/>
  <c r="I948" i="3"/>
  <c r="K948" i="3"/>
  <c r="L948" i="3"/>
  <c r="D949" i="3"/>
  <c r="E949" i="3"/>
  <c r="I949" i="3"/>
  <c r="K949" i="3"/>
  <c r="L949" i="3"/>
  <c r="D950" i="3"/>
  <c r="E950" i="3"/>
  <c r="I950" i="3"/>
  <c r="K950" i="3"/>
  <c r="L950" i="3"/>
  <c r="D951" i="3"/>
  <c r="E951" i="3"/>
  <c r="I951" i="3"/>
  <c r="K951" i="3"/>
  <c r="L951" i="3"/>
  <c r="D952" i="3"/>
  <c r="E952" i="3"/>
  <c r="I952" i="3"/>
  <c r="K952" i="3"/>
  <c r="L952" i="3"/>
  <c r="D953" i="3"/>
  <c r="E953" i="3"/>
  <c r="I953" i="3"/>
  <c r="K953" i="3"/>
  <c r="L953" i="3"/>
  <c r="D954" i="3"/>
  <c r="E954" i="3"/>
  <c r="I954" i="3"/>
  <c r="K954" i="3"/>
  <c r="L954" i="3"/>
  <c r="D955" i="3"/>
  <c r="E955" i="3"/>
  <c r="I955" i="3"/>
  <c r="K955" i="3"/>
  <c r="L955" i="3"/>
  <c r="D956" i="3"/>
  <c r="E956" i="3"/>
  <c r="I956" i="3"/>
  <c r="K956" i="3"/>
  <c r="L956" i="3"/>
  <c r="D957" i="3"/>
  <c r="E957" i="3"/>
  <c r="I957" i="3"/>
  <c r="K957" i="3"/>
  <c r="L957" i="3"/>
  <c r="D958" i="3"/>
  <c r="E958" i="3"/>
  <c r="I958" i="3"/>
  <c r="K958" i="3"/>
  <c r="L958" i="3"/>
  <c r="D959" i="3"/>
  <c r="E959" i="3"/>
  <c r="I959" i="3"/>
  <c r="K959" i="3"/>
  <c r="L959" i="3"/>
  <c r="D960" i="3"/>
  <c r="E960" i="3"/>
  <c r="I960" i="3"/>
  <c r="K960" i="3"/>
  <c r="L960" i="3"/>
  <c r="D961" i="3"/>
  <c r="E961" i="3"/>
  <c r="I961" i="3"/>
  <c r="K961" i="3"/>
  <c r="L961" i="3"/>
  <c r="D962" i="3"/>
  <c r="E962" i="3"/>
  <c r="I962" i="3"/>
  <c r="K962" i="3"/>
  <c r="L962" i="3"/>
  <c r="D963" i="3"/>
  <c r="E963" i="3"/>
  <c r="I963" i="3"/>
  <c r="K963" i="3"/>
  <c r="L963" i="3"/>
  <c r="D964" i="3"/>
  <c r="E964" i="3"/>
  <c r="I964" i="3"/>
  <c r="K964" i="3"/>
  <c r="L964" i="3"/>
  <c r="D965" i="3"/>
  <c r="E965" i="3"/>
  <c r="I965" i="3"/>
  <c r="K965" i="3"/>
  <c r="L965" i="3"/>
  <c r="D966" i="3"/>
  <c r="E966" i="3"/>
  <c r="I966" i="3"/>
  <c r="K966" i="3"/>
  <c r="L966" i="3"/>
  <c r="D967" i="3"/>
  <c r="E967" i="3"/>
  <c r="I967" i="3"/>
  <c r="K967" i="3"/>
  <c r="L967" i="3"/>
  <c r="D968" i="3"/>
  <c r="E968" i="3"/>
  <c r="I968" i="3"/>
  <c r="K968" i="3"/>
  <c r="L968" i="3"/>
  <c r="D969" i="3"/>
  <c r="E969" i="3"/>
  <c r="I969" i="3"/>
  <c r="K969" i="3"/>
  <c r="L969" i="3"/>
  <c r="D970" i="3"/>
  <c r="E970" i="3"/>
  <c r="I970" i="3"/>
  <c r="K970" i="3"/>
  <c r="L970" i="3"/>
  <c r="D971" i="3"/>
  <c r="E971" i="3"/>
  <c r="I971" i="3"/>
  <c r="K971" i="3"/>
  <c r="L971" i="3"/>
  <c r="D972" i="3"/>
  <c r="E972" i="3"/>
  <c r="I972" i="3"/>
  <c r="K972" i="3"/>
  <c r="L972" i="3"/>
  <c r="D973" i="3"/>
  <c r="E973" i="3"/>
  <c r="I973" i="3"/>
  <c r="K973" i="3"/>
  <c r="L973" i="3"/>
  <c r="D974" i="3"/>
  <c r="E974" i="3"/>
  <c r="I974" i="3"/>
  <c r="K974" i="3"/>
  <c r="L974" i="3"/>
  <c r="D975" i="3"/>
  <c r="E975" i="3"/>
  <c r="I975" i="3"/>
  <c r="K975" i="3"/>
  <c r="L975" i="3"/>
  <c r="D976" i="3"/>
  <c r="E976" i="3"/>
  <c r="I976" i="3"/>
  <c r="K976" i="3"/>
  <c r="L976" i="3"/>
  <c r="D977" i="3"/>
  <c r="E977" i="3"/>
  <c r="I977" i="3"/>
  <c r="K977" i="3"/>
  <c r="L977" i="3"/>
  <c r="D978" i="3"/>
  <c r="E978" i="3"/>
  <c r="I978" i="3"/>
  <c r="K978" i="3"/>
  <c r="L978" i="3"/>
  <c r="D979" i="3"/>
  <c r="E979" i="3"/>
  <c r="I979" i="3"/>
  <c r="K979" i="3"/>
  <c r="L979" i="3"/>
  <c r="D980" i="3"/>
  <c r="E980" i="3"/>
  <c r="I980" i="3"/>
  <c r="K980" i="3"/>
  <c r="L980" i="3"/>
  <c r="D981" i="3"/>
  <c r="E981" i="3"/>
  <c r="I981" i="3"/>
  <c r="K981" i="3"/>
  <c r="L981" i="3"/>
  <c r="D982" i="3"/>
  <c r="E982" i="3"/>
  <c r="I982" i="3"/>
  <c r="K982" i="3"/>
  <c r="L982" i="3"/>
  <c r="D983" i="3"/>
  <c r="E983" i="3"/>
  <c r="I983" i="3"/>
  <c r="K983" i="3"/>
  <c r="L983" i="3"/>
  <c r="D984" i="3"/>
  <c r="E984" i="3"/>
  <c r="I984" i="3"/>
  <c r="K984" i="3"/>
  <c r="L984" i="3"/>
  <c r="D985" i="3"/>
  <c r="E985" i="3"/>
  <c r="I985" i="3"/>
  <c r="K985" i="3"/>
  <c r="L985" i="3"/>
  <c r="D986" i="3"/>
  <c r="E986" i="3"/>
  <c r="I986" i="3"/>
  <c r="K986" i="3"/>
  <c r="L986" i="3"/>
  <c r="D987" i="3"/>
  <c r="E987" i="3"/>
  <c r="I987" i="3"/>
  <c r="K987" i="3"/>
  <c r="L987" i="3"/>
  <c r="D988" i="3"/>
  <c r="E988" i="3"/>
  <c r="I988" i="3"/>
  <c r="K988" i="3"/>
  <c r="L988" i="3"/>
  <c r="D989" i="3"/>
  <c r="E989" i="3"/>
  <c r="I989" i="3"/>
  <c r="K989" i="3"/>
  <c r="L989" i="3"/>
  <c r="D990" i="3"/>
  <c r="E990" i="3"/>
  <c r="I990" i="3"/>
  <c r="K990" i="3"/>
  <c r="L990" i="3"/>
  <c r="D991" i="3"/>
  <c r="E991" i="3"/>
  <c r="I991" i="3"/>
  <c r="K991" i="3"/>
  <c r="L991" i="3"/>
  <c r="D992" i="3"/>
  <c r="E992" i="3"/>
  <c r="I992" i="3"/>
  <c r="K992" i="3"/>
  <c r="L992" i="3"/>
  <c r="D993" i="3"/>
  <c r="E993" i="3"/>
  <c r="I993" i="3"/>
  <c r="K993" i="3"/>
  <c r="L993" i="3"/>
  <c r="D994" i="3"/>
  <c r="E994" i="3"/>
  <c r="I994" i="3"/>
  <c r="K994" i="3"/>
  <c r="L994" i="3"/>
  <c r="D995" i="3"/>
  <c r="E995" i="3"/>
  <c r="I995" i="3"/>
  <c r="K995" i="3"/>
  <c r="L995" i="3"/>
  <c r="D996" i="3"/>
  <c r="E996" i="3"/>
  <c r="I996" i="3"/>
  <c r="K996" i="3"/>
  <c r="L996" i="3"/>
  <c r="D997" i="3"/>
  <c r="E997" i="3"/>
  <c r="I997" i="3"/>
  <c r="K997" i="3"/>
  <c r="L997" i="3"/>
  <c r="D998" i="3"/>
  <c r="E998" i="3"/>
  <c r="I998" i="3"/>
  <c r="K998" i="3"/>
  <c r="L998" i="3"/>
  <c r="D999" i="3"/>
  <c r="E999" i="3"/>
  <c r="I999" i="3"/>
  <c r="K999" i="3"/>
  <c r="L999" i="3"/>
  <c r="D1000" i="3"/>
  <c r="E1000" i="3"/>
  <c r="I1000" i="3"/>
  <c r="K1000" i="3"/>
  <c r="L1000" i="3"/>
  <c r="D1001" i="3"/>
  <c r="E1001" i="3"/>
  <c r="I1001" i="3"/>
  <c r="K1001" i="3"/>
  <c r="L1001" i="3"/>
  <c r="I682" i="3"/>
  <c r="K682" i="3"/>
  <c r="I257" i="3"/>
  <c r="I342" i="3"/>
  <c r="I725" i="3"/>
  <c r="K725" i="3"/>
  <c r="I402" i="3"/>
  <c r="I279" i="3"/>
  <c r="I639" i="3"/>
  <c r="K639" i="3"/>
  <c r="I657" i="3"/>
  <c r="I241" i="3"/>
  <c r="I81" i="3"/>
  <c r="I666" i="3"/>
  <c r="I436" i="3"/>
  <c r="I343" i="3"/>
  <c r="I262" i="3"/>
  <c r="I339" i="3"/>
  <c r="I640" i="3"/>
  <c r="I609" i="3"/>
  <c r="K609" i="3"/>
  <c r="I637" i="3"/>
  <c r="K637" i="3"/>
  <c r="I396" i="3"/>
  <c r="I33" i="3"/>
  <c r="I671" i="3"/>
  <c r="K671" i="3"/>
  <c r="I250" i="3"/>
  <c r="I138" i="3"/>
  <c r="I361" i="3"/>
  <c r="I212" i="3"/>
  <c r="I509" i="3"/>
  <c r="I590" i="3"/>
  <c r="I381" i="3"/>
  <c r="I632" i="3"/>
  <c r="I108" i="3"/>
  <c r="I162" i="3"/>
  <c r="I614" i="3"/>
  <c r="I265" i="3"/>
  <c r="I364" i="3"/>
  <c r="I369" i="3"/>
  <c r="I689" i="3"/>
  <c r="I356" i="3"/>
  <c r="I669" i="3"/>
  <c r="K669" i="3"/>
  <c r="I360" i="3"/>
  <c r="I505" i="3"/>
  <c r="I107" i="3"/>
  <c r="I634" i="3"/>
  <c r="K634" i="3"/>
  <c r="I141" i="3"/>
  <c r="I641" i="3"/>
  <c r="I101" i="3"/>
  <c r="I508" i="3"/>
  <c r="I499" i="3"/>
  <c r="I531" i="3"/>
  <c r="I512" i="3"/>
  <c r="I504" i="3"/>
  <c r="I119" i="3"/>
  <c r="I103" i="3"/>
  <c r="I106" i="3"/>
  <c r="I142" i="3"/>
  <c r="I260" i="3"/>
  <c r="I259" i="3"/>
  <c r="I269" i="3"/>
  <c r="I606" i="3"/>
  <c r="K606" i="3"/>
  <c r="I672" i="3"/>
  <c r="I359" i="3"/>
  <c r="I277" i="3"/>
  <c r="I117" i="3"/>
  <c r="I675" i="3"/>
  <c r="I254" i="3"/>
  <c r="I630" i="3"/>
  <c r="I681" i="3"/>
  <c r="K681" i="3"/>
  <c r="I659" i="3"/>
  <c r="K659" i="3"/>
  <c r="I579" i="3"/>
  <c r="I341" i="3"/>
  <c r="I86" i="3"/>
  <c r="I582" i="3"/>
  <c r="I196" i="3"/>
  <c r="I332" i="3"/>
  <c r="K332" i="3"/>
  <c r="I93" i="3"/>
  <c r="I425" i="3"/>
  <c r="I67" i="3"/>
  <c r="I528" i="3"/>
  <c r="I221" i="3"/>
  <c r="I333" i="3"/>
  <c r="I242" i="3"/>
  <c r="I9" i="3"/>
  <c r="I586" i="3"/>
  <c r="I593" i="3"/>
  <c r="I207" i="3"/>
  <c r="I574" i="3"/>
  <c r="I245" i="3"/>
  <c r="I183" i="3"/>
  <c r="I60" i="3"/>
  <c r="I124" i="3"/>
  <c r="I143" i="3"/>
  <c r="I405" i="3"/>
  <c r="I697" i="3"/>
  <c r="I687" i="3"/>
  <c r="K687" i="3"/>
  <c r="I373" i="3"/>
  <c r="I463" i="3"/>
  <c r="I44" i="3"/>
  <c r="I705" i="3"/>
  <c r="K705" i="3"/>
  <c r="I174" i="3"/>
  <c r="I700" i="3"/>
  <c r="I59" i="3"/>
  <c r="I160" i="3"/>
  <c r="I20" i="3"/>
  <c r="I42" i="3"/>
  <c r="I529" i="3"/>
  <c r="I680" i="3"/>
  <c r="K680" i="3"/>
  <c r="I693" i="3"/>
  <c r="K693" i="3"/>
  <c r="I126" i="3"/>
  <c r="I235" i="3"/>
  <c r="I347" i="3"/>
  <c r="K347" i="3"/>
  <c r="I351" i="3"/>
  <c r="K351" i="3"/>
  <c r="I382" i="3"/>
  <c r="I525" i="3"/>
  <c r="I513" i="3"/>
  <c r="I647" i="3"/>
  <c r="I673" i="3"/>
  <c r="I516" i="3"/>
  <c r="I4" i="3"/>
  <c r="I447" i="3"/>
  <c r="I325" i="3"/>
  <c r="I655" i="3"/>
  <c r="K655" i="3"/>
  <c r="I667" i="3"/>
  <c r="K667" i="3"/>
  <c r="I649" i="3"/>
  <c r="K649" i="3"/>
  <c r="I536" i="3"/>
  <c r="I345" i="3"/>
  <c r="I298" i="3"/>
  <c r="I511" i="3"/>
  <c r="I153" i="3"/>
  <c r="I420" i="3"/>
  <c r="I16" i="3"/>
  <c r="I10" i="3"/>
  <c r="K10" i="3"/>
  <c r="I439" i="3"/>
  <c r="I442" i="3"/>
  <c r="I23" i="3"/>
  <c r="I29" i="3"/>
  <c r="I31" i="3"/>
  <c r="I22" i="3"/>
  <c r="I40" i="3"/>
  <c r="I32" i="3"/>
  <c r="I209" i="3"/>
  <c r="I229" i="3"/>
  <c r="I223" i="3"/>
  <c r="I226" i="3"/>
  <c r="K226" i="3"/>
  <c r="I214" i="3"/>
  <c r="I222" i="3"/>
  <c r="I603" i="3"/>
  <c r="I249" i="3"/>
  <c r="I224" i="3"/>
  <c r="I231" i="3"/>
  <c r="I218" i="3"/>
  <c r="I318" i="3"/>
  <c r="K318" i="3"/>
  <c r="I337" i="3"/>
  <c r="I452" i="3"/>
  <c r="I441" i="3"/>
  <c r="I461" i="3"/>
  <c r="I453" i="3"/>
  <c r="I459" i="3"/>
  <c r="I455" i="3"/>
  <c r="I581" i="3"/>
  <c r="I597" i="3"/>
  <c r="I602" i="3"/>
  <c r="I596" i="3"/>
  <c r="I578" i="3"/>
  <c r="K578" i="3"/>
  <c r="I202" i="3"/>
  <c r="I228" i="3"/>
  <c r="I213" i="3"/>
  <c r="I238" i="3"/>
  <c r="I239" i="3"/>
  <c r="I248" i="3"/>
  <c r="I580" i="3"/>
  <c r="I330" i="3"/>
  <c r="I252" i="3"/>
  <c r="I247" i="3"/>
  <c r="I75" i="3"/>
  <c r="I217" i="3"/>
  <c r="I454" i="3"/>
  <c r="I233" i="3"/>
  <c r="I349" i="3"/>
  <c r="I350" i="3"/>
  <c r="K350" i="3"/>
  <c r="I576" i="3"/>
  <c r="I460" i="3"/>
  <c r="I363" i="3"/>
  <c r="I464" i="3"/>
  <c r="K464" i="3"/>
  <c r="I293" i="3"/>
  <c r="I156" i="3"/>
  <c r="I100" i="3"/>
  <c r="I610" i="3"/>
  <c r="K610" i="3"/>
  <c r="I646" i="3"/>
  <c r="K646" i="3"/>
  <c r="I571" i="3"/>
  <c r="I73" i="3"/>
  <c r="I13" i="3"/>
  <c r="K13" i="3"/>
  <c r="I187" i="3"/>
  <c r="I317" i="3"/>
  <c r="I278" i="3"/>
  <c r="I674" i="3"/>
  <c r="I354" i="3"/>
  <c r="I503" i="3"/>
  <c r="I538" i="3"/>
  <c r="I280" i="3"/>
  <c r="K280" i="3"/>
  <c r="I620" i="3"/>
  <c r="I323" i="3"/>
  <c r="I457" i="3"/>
  <c r="I290" i="3"/>
  <c r="I285" i="3"/>
  <c r="I377" i="3"/>
  <c r="I367" i="3"/>
  <c r="I358" i="3"/>
  <c r="K358" i="3"/>
  <c r="I617" i="3"/>
  <c r="I690" i="3"/>
  <c r="K690" i="3"/>
  <c r="I685" i="3"/>
  <c r="K685" i="3"/>
  <c r="I114" i="3"/>
  <c r="I438" i="3"/>
  <c r="I446" i="3"/>
  <c r="I413" i="3"/>
  <c r="I411" i="3"/>
  <c r="I713" i="3"/>
  <c r="I401" i="3"/>
  <c r="I526" i="3"/>
  <c r="I134" i="3"/>
  <c r="K134" i="3"/>
  <c r="I642" i="3"/>
  <c r="K642" i="3"/>
  <c r="I315" i="3"/>
  <c r="I340" i="3"/>
  <c r="I220" i="3"/>
  <c r="I192" i="3"/>
  <c r="I283" i="3"/>
  <c r="I390" i="3"/>
  <c r="I308" i="3"/>
  <c r="K308" i="3"/>
  <c r="I282" i="3"/>
  <c r="I129" i="3"/>
  <c r="I71" i="3"/>
  <c r="I355" i="3"/>
  <c r="I435" i="3"/>
  <c r="I510" i="3"/>
  <c r="I133" i="3"/>
  <c r="I313" i="3"/>
  <c r="I539" i="3"/>
  <c r="I534" i="3"/>
  <c r="I147" i="3"/>
  <c r="I305" i="3"/>
  <c r="I311" i="3"/>
  <c r="I82" i="3"/>
  <c r="I80" i="3"/>
  <c r="I99" i="3"/>
  <c r="I484" i="3"/>
  <c r="I541" i="3"/>
  <c r="I572" i="3"/>
  <c r="I188" i="3"/>
  <c r="I577" i="3"/>
  <c r="I251" i="3"/>
  <c r="I139" i="3"/>
  <c r="I517" i="3"/>
  <c r="I635" i="3"/>
  <c r="I291" i="3"/>
  <c r="I353" i="3"/>
  <c r="I389" i="3"/>
  <c r="I88" i="3"/>
  <c r="I97" i="3"/>
  <c r="I39" i="3"/>
  <c r="I181" i="3"/>
  <c r="I237" i="3"/>
  <c r="I599" i="3"/>
  <c r="I592" i="3"/>
  <c r="I334" i="3"/>
  <c r="I17" i="3"/>
  <c r="I6" i="3"/>
  <c r="I450" i="3"/>
  <c r="I244" i="3"/>
  <c r="I211" i="3"/>
  <c r="I583" i="3"/>
  <c r="I598" i="3"/>
  <c r="I321" i="3"/>
  <c r="I428" i="3"/>
  <c r="I348" i="3"/>
  <c r="I167" i="3"/>
  <c r="I543" i="3"/>
  <c r="K543" i="3"/>
  <c r="I703" i="3"/>
  <c r="I403" i="3"/>
  <c r="I171" i="3"/>
  <c r="I190" i="3"/>
  <c r="I375" i="3"/>
  <c r="I45" i="3"/>
  <c r="I462" i="3"/>
  <c r="I172" i="3"/>
  <c r="I66" i="3"/>
  <c r="I565" i="3"/>
  <c r="I668" i="3"/>
  <c r="K668" i="3"/>
  <c r="I664" i="3"/>
  <c r="I662" i="3"/>
  <c r="I665" i="3"/>
  <c r="K665" i="3"/>
  <c r="I589" i="3"/>
  <c r="I600" i="3"/>
  <c r="K600" i="3"/>
  <c r="I236" i="3"/>
  <c r="I243" i="3"/>
  <c r="I615" i="3"/>
  <c r="I653" i="3"/>
  <c r="I386" i="3"/>
  <c r="I397" i="3"/>
  <c r="I726" i="3"/>
  <c r="K726" i="3"/>
  <c r="I204" i="3"/>
  <c r="I151" i="3"/>
  <c r="I170" i="3"/>
  <c r="I496" i="3"/>
  <c r="I556" i="3"/>
  <c r="K556" i="3"/>
  <c r="I552" i="3"/>
  <c r="I157" i="3"/>
  <c r="I594" i="3"/>
  <c r="I104" i="3"/>
  <c r="I704" i="3"/>
  <c r="I643" i="3"/>
  <c r="K643" i="3"/>
  <c r="I234" i="3"/>
  <c r="I601" i="3"/>
  <c r="K601" i="3"/>
  <c r="I219" i="3"/>
  <c r="I708" i="3"/>
  <c r="K708" i="3"/>
  <c r="I426" i="3"/>
  <c r="I392" i="3"/>
  <c r="I94" i="3"/>
  <c r="I415" i="3"/>
  <c r="I494" i="3"/>
  <c r="I87" i="3"/>
  <c r="I208" i="3"/>
  <c r="I314" i="3"/>
  <c r="I200" i="3"/>
  <c r="I468" i="3"/>
  <c r="I329" i="3"/>
  <c r="I137" i="3"/>
  <c r="I201" i="3"/>
  <c r="I573" i="3"/>
  <c r="I320" i="3"/>
  <c r="I650" i="3"/>
  <c r="K650" i="3"/>
  <c r="I400" i="3"/>
  <c r="I478" i="3"/>
  <c r="I112" i="3"/>
  <c r="I115" i="3"/>
  <c r="I57" i="3"/>
  <c r="I79" i="3"/>
  <c r="I83" i="3"/>
  <c r="I12" i="3"/>
  <c r="I150" i="3"/>
  <c r="I152" i="3"/>
  <c r="I684" i="3"/>
  <c r="I551" i="3"/>
  <c r="I55" i="3"/>
  <c r="I176" i="3"/>
  <c r="I723" i="3"/>
  <c r="I166" i="3"/>
  <c r="I225" i="3"/>
  <c r="I407" i="3"/>
  <c r="I432" i="3"/>
  <c r="I215" i="3"/>
  <c r="I256" i="3"/>
  <c r="I467" i="3"/>
  <c r="I146" i="3"/>
  <c r="I481" i="3"/>
  <c r="I216" i="3"/>
  <c r="I408" i="3"/>
  <c r="I515" i="3"/>
  <c r="I52" i="3"/>
  <c r="I210" i="3"/>
  <c r="I718" i="3"/>
  <c r="I414" i="3"/>
  <c r="I537" i="3"/>
  <c r="I158" i="3"/>
  <c r="I159" i="3"/>
  <c r="I465" i="3"/>
  <c r="I480" i="3"/>
  <c r="I49" i="3"/>
  <c r="I68" i="3"/>
  <c r="I85" i="3"/>
  <c r="I530" i="3"/>
  <c r="I527" i="3"/>
  <c r="I489" i="3"/>
  <c r="I714" i="3"/>
  <c r="I707" i="3"/>
  <c r="K707" i="3"/>
  <c r="I561" i="3"/>
  <c r="I711" i="3"/>
  <c r="I3" i="3"/>
  <c r="I417" i="3"/>
  <c r="I548" i="3"/>
  <c r="I535" i="3"/>
  <c r="K535" i="3"/>
  <c r="I121" i="3"/>
  <c r="I521" i="3"/>
  <c r="I144" i="3"/>
  <c r="I198" i="3"/>
  <c r="I564" i="3"/>
  <c r="I485" i="3"/>
  <c r="I409" i="3"/>
  <c r="I720" i="3"/>
  <c r="I154" i="3"/>
  <c r="I37" i="3"/>
  <c r="I648" i="3"/>
  <c r="K648" i="3"/>
  <c r="I437" i="3"/>
  <c r="I595" i="3"/>
  <c r="I466" i="3"/>
  <c r="I54" i="3"/>
  <c r="I61" i="3"/>
  <c r="I393" i="3"/>
  <c r="I492" i="3"/>
  <c r="I96" i="3"/>
  <c r="I90" i="3"/>
  <c r="I474" i="3"/>
  <c r="I470" i="3"/>
  <c r="I131" i="3"/>
  <c r="I547" i="3"/>
  <c r="K547" i="3"/>
  <c r="I550" i="3"/>
  <c r="I149" i="3"/>
  <c r="I91" i="3"/>
  <c r="I145" i="3"/>
  <c r="I316" i="3"/>
  <c r="I324" i="3"/>
  <c r="I416" i="3"/>
  <c r="I699" i="3"/>
  <c r="I549" i="3"/>
  <c r="I327" i="3"/>
  <c r="I380" i="3"/>
  <c r="I284" i="3"/>
  <c r="I255" i="3"/>
  <c r="I281" i="3"/>
  <c r="I258" i="3"/>
  <c r="I545" i="3"/>
  <c r="K545" i="3"/>
  <c r="I76" i="3"/>
  <c r="I557" i="3"/>
  <c r="I559" i="3"/>
  <c r="I555" i="3"/>
  <c r="I70" i="3"/>
  <c r="I168" i="3"/>
  <c r="I11" i="3"/>
  <c r="I78" i="3"/>
  <c r="I728" i="3"/>
  <c r="I130" i="3"/>
  <c r="I28" i="3"/>
  <c r="I89" i="3"/>
  <c r="I74" i="3"/>
  <c r="I444" i="3"/>
  <c r="I163" i="3"/>
  <c r="I553" i="3"/>
  <c r="K553" i="3"/>
  <c r="I554" i="3"/>
  <c r="I575" i="3"/>
  <c r="I712" i="3"/>
  <c r="K712" i="3"/>
  <c r="I398" i="3"/>
  <c r="K398" i="3"/>
  <c r="I24" i="3"/>
  <c r="I175" i="3"/>
  <c r="I35" i="3"/>
  <c r="I8" i="3"/>
  <c r="I38" i="3"/>
  <c r="I36" i="3"/>
  <c r="I451" i="3"/>
  <c r="I232" i="3"/>
  <c r="K232" i="3"/>
  <c r="I331" i="3"/>
  <c r="I661" i="3"/>
  <c r="K661" i="3"/>
  <c r="I30" i="3"/>
  <c r="I273" i="3"/>
  <c r="K273" i="3"/>
  <c r="I424" i="3"/>
  <c r="I84" i="3"/>
  <c r="I399" i="3"/>
  <c r="I469" i="3"/>
  <c r="I482" i="3"/>
  <c r="I21" i="3"/>
  <c r="I477" i="3"/>
  <c r="I27" i="3"/>
  <c r="K27" i="3"/>
  <c r="I64" i="3"/>
  <c r="I475" i="3"/>
  <c r="I56" i="3"/>
  <c r="I69" i="3"/>
  <c r="K69" i="3"/>
  <c r="I404" i="3"/>
  <c r="I164" i="3"/>
  <c r="I473" i="3"/>
  <c r="I560" i="3"/>
  <c r="K560" i="3"/>
  <c r="I53" i="3"/>
  <c r="I558" i="3"/>
  <c r="I180" i="3"/>
  <c r="I701" i="3"/>
  <c r="I136" i="3"/>
  <c r="I344" i="3"/>
  <c r="I698" i="3"/>
  <c r="K698" i="3"/>
  <c r="I412" i="3"/>
  <c r="K412" i="3"/>
  <c r="I608" i="3"/>
  <c r="I519" i="3"/>
  <c r="I48" i="3"/>
  <c r="I487" i="3"/>
  <c r="K487" i="3"/>
  <c r="I140" i="3"/>
  <c r="I118" i="3"/>
  <c r="I123" i="3"/>
  <c r="I116" i="3"/>
  <c r="I110" i="3"/>
  <c r="I261" i="3"/>
  <c r="I264" i="3"/>
  <c r="I421" i="3"/>
  <c r="K421" i="3"/>
  <c r="I532" i="3"/>
  <c r="I624" i="3"/>
  <c r="I612" i="3"/>
  <c r="I611" i="3"/>
  <c r="K611" i="3"/>
  <c r="I696" i="3"/>
  <c r="I678" i="3"/>
  <c r="K678" i="3"/>
  <c r="I370" i="3"/>
  <c r="I267" i="3"/>
  <c r="K267" i="3"/>
  <c r="I616" i="3"/>
  <c r="I263" i="3"/>
  <c r="I613" i="3"/>
  <c r="I246" i="3"/>
  <c r="K246" i="3"/>
  <c r="I365" i="3"/>
  <c r="D682" i="3"/>
  <c r="E682" i="3"/>
  <c r="D257" i="3"/>
  <c r="E257" i="3"/>
  <c r="D342" i="3"/>
  <c r="E342" i="3"/>
  <c r="D725" i="3"/>
  <c r="E725" i="3"/>
  <c r="D402" i="3"/>
  <c r="E402" i="3"/>
  <c r="D279" i="3"/>
  <c r="E279" i="3"/>
  <c r="D639" i="3"/>
  <c r="E639" i="3"/>
  <c r="D657" i="3"/>
  <c r="E657" i="3"/>
  <c r="D241" i="3"/>
  <c r="E241" i="3"/>
  <c r="D81" i="3"/>
  <c r="E81" i="3"/>
  <c r="D666" i="3"/>
  <c r="E666" i="3"/>
  <c r="D436" i="3"/>
  <c r="E436" i="3"/>
  <c r="D343" i="3"/>
  <c r="E343" i="3"/>
  <c r="D262" i="3"/>
  <c r="E262" i="3"/>
  <c r="D339" i="3"/>
  <c r="E339" i="3"/>
  <c r="D640" i="3"/>
  <c r="E640" i="3"/>
  <c r="D609" i="3"/>
  <c r="E609" i="3"/>
  <c r="D637" i="3"/>
  <c r="E637" i="3"/>
  <c r="D396" i="3"/>
  <c r="E396" i="3"/>
  <c r="D33" i="3"/>
  <c r="E33" i="3"/>
  <c r="D671" i="3"/>
  <c r="E671" i="3"/>
  <c r="D250" i="3"/>
  <c r="E250" i="3"/>
  <c r="D138" i="3"/>
  <c r="E138" i="3"/>
  <c r="D361" i="3"/>
  <c r="E361" i="3"/>
  <c r="D212" i="3"/>
  <c r="E212" i="3"/>
  <c r="D509" i="3"/>
  <c r="E509" i="3"/>
  <c r="D590" i="3"/>
  <c r="E590" i="3"/>
  <c r="D381" i="3"/>
  <c r="E381" i="3"/>
  <c r="D632" i="3"/>
  <c r="E632" i="3"/>
  <c r="D108" i="3"/>
  <c r="E108" i="3"/>
  <c r="D162" i="3"/>
  <c r="E162" i="3"/>
  <c r="D614" i="3"/>
  <c r="E614" i="3"/>
  <c r="D265" i="3"/>
  <c r="E265" i="3"/>
  <c r="D364" i="3"/>
  <c r="E364" i="3"/>
  <c r="D369" i="3"/>
  <c r="E369" i="3"/>
  <c r="D689" i="3"/>
  <c r="E689" i="3"/>
  <c r="D356" i="3"/>
  <c r="E356" i="3"/>
  <c r="D669" i="3"/>
  <c r="E669" i="3"/>
  <c r="D360" i="3"/>
  <c r="E360" i="3"/>
  <c r="D505" i="3"/>
  <c r="E505" i="3"/>
  <c r="D107" i="3"/>
  <c r="E107" i="3"/>
  <c r="D634" i="3"/>
  <c r="E634" i="3"/>
  <c r="D141" i="3"/>
  <c r="E141" i="3"/>
  <c r="D641" i="3"/>
  <c r="E641" i="3"/>
  <c r="D101" i="3"/>
  <c r="E101" i="3"/>
  <c r="D508" i="3"/>
  <c r="E508" i="3"/>
  <c r="D499" i="3"/>
  <c r="E499" i="3"/>
  <c r="D531" i="3"/>
  <c r="E531" i="3"/>
  <c r="D512" i="3"/>
  <c r="E512" i="3"/>
  <c r="D504" i="3"/>
  <c r="E504" i="3"/>
  <c r="D119" i="3"/>
  <c r="E119" i="3"/>
  <c r="D103" i="3"/>
  <c r="E103" i="3"/>
  <c r="D106" i="3"/>
  <c r="E106" i="3"/>
  <c r="D142" i="3"/>
  <c r="E142" i="3"/>
  <c r="D260" i="3"/>
  <c r="E260" i="3"/>
  <c r="D259" i="3"/>
  <c r="E259" i="3"/>
  <c r="D269" i="3"/>
  <c r="E269" i="3"/>
  <c r="D606" i="3"/>
  <c r="E606" i="3"/>
  <c r="D672" i="3"/>
  <c r="E672" i="3"/>
  <c r="D359" i="3"/>
  <c r="E359" i="3"/>
  <c r="D277" i="3"/>
  <c r="E277" i="3"/>
  <c r="D117" i="3"/>
  <c r="E117" i="3"/>
  <c r="D675" i="3"/>
  <c r="E675" i="3"/>
  <c r="D254" i="3"/>
  <c r="E254" i="3"/>
  <c r="D630" i="3"/>
  <c r="E630" i="3"/>
  <c r="D681" i="3"/>
  <c r="E681" i="3"/>
  <c r="D659" i="3"/>
  <c r="E659" i="3"/>
  <c r="D579" i="3"/>
  <c r="E579" i="3"/>
  <c r="D341" i="3"/>
  <c r="E341" i="3"/>
  <c r="D86" i="3"/>
  <c r="E86" i="3"/>
  <c r="D582" i="3"/>
  <c r="E582" i="3"/>
  <c r="D196" i="3"/>
  <c r="E196" i="3"/>
  <c r="D332" i="3"/>
  <c r="E332" i="3"/>
  <c r="D93" i="3"/>
  <c r="E93" i="3"/>
  <c r="D425" i="3"/>
  <c r="E425" i="3"/>
  <c r="D67" i="3"/>
  <c r="E67" i="3"/>
  <c r="D528" i="3"/>
  <c r="E528" i="3"/>
  <c r="D221" i="3"/>
  <c r="E221" i="3"/>
  <c r="D333" i="3"/>
  <c r="E333" i="3"/>
  <c r="D242" i="3"/>
  <c r="E242" i="3"/>
  <c r="D9" i="3"/>
  <c r="E9" i="3"/>
  <c r="D586" i="3"/>
  <c r="E586" i="3"/>
  <c r="D593" i="3"/>
  <c r="E593" i="3"/>
  <c r="D207" i="3"/>
  <c r="E207" i="3"/>
  <c r="D574" i="3"/>
  <c r="E574" i="3"/>
  <c r="D245" i="3"/>
  <c r="E245" i="3"/>
  <c r="D183" i="3"/>
  <c r="E183" i="3"/>
  <c r="D60" i="3"/>
  <c r="E60" i="3"/>
  <c r="D124" i="3"/>
  <c r="E124" i="3"/>
  <c r="D143" i="3"/>
  <c r="E143" i="3"/>
  <c r="D405" i="3"/>
  <c r="E405" i="3"/>
  <c r="D697" i="3"/>
  <c r="E697" i="3"/>
  <c r="D687" i="3"/>
  <c r="E687" i="3"/>
  <c r="D373" i="3"/>
  <c r="E373" i="3"/>
  <c r="D463" i="3"/>
  <c r="E463" i="3"/>
  <c r="D44" i="3"/>
  <c r="E44" i="3"/>
  <c r="D705" i="3"/>
  <c r="E705" i="3"/>
  <c r="D174" i="3"/>
  <c r="E174" i="3"/>
  <c r="D700" i="3"/>
  <c r="E700" i="3"/>
  <c r="D59" i="3"/>
  <c r="E59" i="3"/>
  <c r="D160" i="3"/>
  <c r="E160" i="3"/>
  <c r="D20" i="3"/>
  <c r="E20" i="3"/>
  <c r="D42" i="3"/>
  <c r="E42" i="3"/>
  <c r="D529" i="3"/>
  <c r="E529" i="3"/>
  <c r="D680" i="3"/>
  <c r="E680" i="3"/>
  <c r="D693" i="3"/>
  <c r="E693" i="3"/>
  <c r="D126" i="3"/>
  <c r="E126" i="3"/>
  <c r="D235" i="3"/>
  <c r="E235" i="3"/>
  <c r="D347" i="3"/>
  <c r="E347" i="3"/>
  <c r="D351" i="3"/>
  <c r="E351" i="3"/>
  <c r="D382" i="3"/>
  <c r="E382" i="3"/>
  <c r="D525" i="3"/>
  <c r="E525" i="3"/>
  <c r="D513" i="3"/>
  <c r="E513" i="3"/>
  <c r="D647" i="3"/>
  <c r="E647" i="3"/>
  <c r="D673" i="3"/>
  <c r="E673" i="3"/>
  <c r="D516" i="3"/>
  <c r="E516" i="3"/>
  <c r="D4" i="3"/>
  <c r="E4" i="3"/>
  <c r="D447" i="3"/>
  <c r="E447" i="3"/>
  <c r="D325" i="3"/>
  <c r="E325" i="3"/>
  <c r="D655" i="3"/>
  <c r="E655" i="3"/>
  <c r="D667" i="3"/>
  <c r="E667" i="3"/>
  <c r="D649" i="3"/>
  <c r="E649" i="3"/>
  <c r="D536" i="3"/>
  <c r="E536" i="3"/>
  <c r="D345" i="3"/>
  <c r="E345" i="3"/>
  <c r="D298" i="3"/>
  <c r="E298" i="3"/>
  <c r="D511" i="3"/>
  <c r="E511" i="3"/>
  <c r="D153" i="3"/>
  <c r="E153" i="3"/>
  <c r="D420" i="3"/>
  <c r="E420" i="3"/>
  <c r="D16" i="3"/>
  <c r="E16" i="3"/>
  <c r="D10" i="3"/>
  <c r="E10" i="3"/>
  <c r="D439" i="3"/>
  <c r="E439" i="3"/>
  <c r="D442" i="3"/>
  <c r="E442" i="3"/>
  <c r="D23" i="3"/>
  <c r="E23" i="3"/>
  <c r="D29" i="3"/>
  <c r="E29" i="3"/>
  <c r="D31" i="3"/>
  <c r="E31" i="3"/>
  <c r="D22" i="3"/>
  <c r="E22" i="3"/>
  <c r="D40" i="3"/>
  <c r="E40" i="3"/>
  <c r="D32" i="3"/>
  <c r="E32" i="3"/>
  <c r="D209" i="3"/>
  <c r="E209" i="3"/>
  <c r="D229" i="3"/>
  <c r="E229" i="3"/>
  <c r="D223" i="3"/>
  <c r="E223" i="3"/>
  <c r="D226" i="3"/>
  <c r="E226" i="3"/>
  <c r="D214" i="3"/>
  <c r="E214" i="3"/>
  <c r="D222" i="3"/>
  <c r="E222" i="3"/>
  <c r="D603" i="3"/>
  <c r="E603" i="3"/>
  <c r="D249" i="3"/>
  <c r="E249" i="3"/>
  <c r="D224" i="3"/>
  <c r="E224" i="3"/>
  <c r="D231" i="3"/>
  <c r="E231" i="3"/>
  <c r="D218" i="3"/>
  <c r="E218" i="3"/>
  <c r="D318" i="3"/>
  <c r="E318" i="3"/>
  <c r="D337" i="3"/>
  <c r="E337" i="3"/>
  <c r="D452" i="3"/>
  <c r="E452" i="3"/>
  <c r="D441" i="3"/>
  <c r="E441" i="3"/>
  <c r="D461" i="3"/>
  <c r="E461" i="3"/>
  <c r="D453" i="3"/>
  <c r="E453" i="3"/>
  <c r="D459" i="3"/>
  <c r="E459" i="3"/>
  <c r="D455" i="3"/>
  <c r="E455" i="3"/>
  <c r="D581" i="3"/>
  <c r="E581" i="3"/>
  <c r="D597" i="3"/>
  <c r="E597" i="3"/>
  <c r="D602" i="3"/>
  <c r="E602" i="3"/>
  <c r="D596" i="3"/>
  <c r="E596" i="3"/>
  <c r="D578" i="3"/>
  <c r="E578" i="3"/>
  <c r="D202" i="3"/>
  <c r="E202" i="3"/>
  <c r="D228" i="3"/>
  <c r="E228" i="3"/>
  <c r="D213" i="3"/>
  <c r="E213" i="3"/>
  <c r="D238" i="3"/>
  <c r="E238" i="3"/>
  <c r="D239" i="3"/>
  <c r="E239" i="3"/>
  <c r="D248" i="3"/>
  <c r="E248" i="3"/>
  <c r="D580" i="3"/>
  <c r="E580" i="3"/>
  <c r="D330" i="3"/>
  <c r="E330" i="3"/>
  <c r="D252" i="3"/>
  <c r="E252" i="3"/>
  <c r="D247" i="3"/>
  <c r="E247" i="3"/>
  <c r="D75" i="3"/>
  <c r="E75" i="3"/>
  <c r="D217" i="3"/>
  <c r="E217" i="3"/>
  <c r="D454" i="3"/>
  <c r="E454" i="3"/>
  <c r="D233" i="3"/>
  <c r="E233" i="3"/>
  <c r="D349" i="3"/>
  <c r="E349" i="3"/>
  <c r="D350" i="3"/>
  <c r="E350" i="3"/>
  <c r="D576" i="3"/>
  <c r="E576" i="3"/>
  <c r="D460" i="3"/>
  <c r="E460" i="3"/>
  <c r="D363" i="3"/>
  <c r="E363" i="3"/>
  <c r="D464" i="3"/>
  <c r="E464" i="3"/>
  <c r="D293" i="3"/>
  <c r="E293" i="3"/>
  <c r="D156" i="3"/>
  <c r="E156" i="3"/>
  <c r="D100" i="3"/>
  <c r="E100" i="3"/>
  <c r="D610" i="3"/>
  <c r="E610" i="3"/>
  <c r="D646" i="3"/>
  <c r="E646" i="3"/>
  <c r="D571" i="3"/>
  <c r="E571" i="3"/>
  <c r="D73" i="3"/>
  <c r="E73" i="3"/>
  <c r="D13" i="3"/>
  <c r="E13" i="3"/>
  <c r="D187" i="3"/>
  <c r="E187" i="3"/>
  <c r="D317" i="3"/>
  <c r="E317" i="3"/>
  <c r="D278" i="3"/>
  <c r="E278" i="3"/>
  <c r="D674" i="3"/>
  <c r="E674" i="3"/>
  <c r="D354" i="3"/>
  <c r="E354" i="3"/>
  <c r="D503" i="3"/>
  <c r="E503" i="3"/>
  <c r="D538" i="3"/>
  <c r="E538" i="3"/>
  <c r="D280" i="3"/>
  <c r="E280" i="3"/>
  <c r="D620" i="3"/>
  <c r="E620" i="3"/>
  <c r="D323" i="3"/>
  <c r="E323" i="3"/>
  <c r="D457" i="3"/>
  <c r="E457" i="3"/>
  <c r="D290" i="3"/>
  <c r="E290" i="3"/>
  <c r="D285" i="3"/>
  <c r="E285" i="3"/>
  <c r="D377" i="3"/>
  <c r="E377" i="3"/>
  <c r="D367" i="3"/>
  <c r="E367" i="3"/>
  <c r="D358" i="3"/>
  <c r="E358" i="3"/>
  <c r="D617" i="3"/>
  <c r="E617" i="3"/>
  <c r="D690" i="3"/>
  <c r="E690" i="3"/>
  <c r="D685" i="3"/>
  <c r="E685" i="3"/>
  <c r="D114" i="3"/>
  <c r="E114" i="3"/>
  <c r="D438" i="3"/>
  <c r="E438" i="3"/>
  <c r="D446" i="3"/>
  <c r="E446" i="3"/>
  <c r="D413" i="3"/>
  <c r="E413" i="3"/>
  <c r="D411" i="3"/>
  <c r="E411" i="3"/>
  <c r="D713" i="3"/>
  <c r="E713" i="3"/>
  <c r="D401" i="3"/>
  <c r="E401" i="3"/>
  <c r="D526" i="3"/>
  <c r="E526" i="3"/>
  <c r="D134" i="3"/>
  <c r="E134" i="3"/>
  <c r="D642" i="3"/>
  <c r="E642" i="3"/>
  <c r="D315" i="3"/>
  <c r="E315" i="3"/>
  <c r="D340" i="3"/>
  <c r="E340" i="3"/>
  <c r="D220" i="3"/>
  <c r="E220" i="3"/>
  <c r="D192" i="3"/>
  <c r="E192" i="3"/>
  <c r="D283" i="3"/>
  <c r="E283" i="3"/>
  <c r="D390" i="3"/>
  <c r="E390" i="3"/>
  <c r="D308" i="3"/>
  <c r="E308" i="3"/>
  <c r="D282" i="3"/>
  <c r="E282" i="3"/>
  <c r="D129" i="3"/>
  <c r="E129" i="3"/>
  <c r="D71" i="3"/>
  <c r="E71" i="3"/>
  <c r="D355" i="3"/>
  <c r="E355" i="3"/>
  <c r="D435" i="3"/>
  <c r="E435" i="3"/>
  <c r="D510" i="3"/>
  <c r="E510" i="3"/>
  <c r="D133" i="3"/>
  <c r="E133" i="3"/>
  <c r="D313" i="3"/>
  <c r="E313" i="3"/>
  <c r="D539" i="3"/>
  <c r="E539" i="3"/>
  <c r="D534" i="3"/>
  <c r="E534" i="3"/>
  <c r="D147" i="3"/>
  <c r="E147" i="3"/>
  <c r="D305" i="3"/>
  <c r="E305" i="3"/>
  <c r="D311" i="3"/>
  <c r="E311" i="3"/>
  <c r="D82" i="3"/>
  <c r="E82" i="3"/>
  <c r="D80" i="3"/>
  <c r="E80" i="3"/>
  <c r="D99" i="3"/>
  <c r="E99" i="3"/>
  <c r="D484" i="3"/>
  <c r="E484" i="3"/>
  <c r="D541" i="3"/>
  <c r="E541" i="3"/>
  <c r="D572" i="3"/>
  <c r="E572" i="3"/>
  <c r="D188" i="3"/>
  <c r="E188" i="3"/>
  <c r="D577" i="3"/>
  <c r="E577" i="3"/>
  <c r="D251" i="3"/>
  <c r="E251" i="3"/>
  <c r="D139" i="3"/>
  <c r="E139" i="3"/>
  <c r="D517" i="3"/>
  <c r="E517" i="3"/>
  <c r="D635" i="3"/>
  <c r="E635" i="3"/>
  <c r="D291" i="3"/>
  <c r="E291" i="3"/>
  <c r="D353" i="3"/>
  <c r="E353" i="3"/>
  <c r="D389" i="3"/>
  <c r="E389" i="3"/>
  <c r="D88" i="3"/>
  <c r="E88" i="3"/>
  <c r="D97" i="3"/>
  <c r="E97" i="3"/>
  <c r="D39" i="3"/>
  <c r="E39" i="3"/>
  <c r="D181" i="3"/>
  <c r="E181" i="3"/>
  <c r="D237" i="3"/>
  <c r="E237" i="3"/>
  <c r="D599" i="3"/>
  <c r="E599" i="3"/>
  <c r="D592" i="3"/>
  <c r="E592" i="3"/>
  <c r="D334" i="3"/>
  <c r="E334" i="3"/>
  <c r="D17" i="3"/>
  <c r="E17" i="3"/>
  <c r="D6" i="3"/>
  <c r="E6" i="3"/>
  <c r="D450" i="3"/>
  <c r="E450" i="3"/>
  <c r="D244" i="3"/>
  <c r="E244" i="3"/>
  <c r="D211" i="3"/>
  <c r="E211" i="3"/>
  <c r="D583" i="3"/>
  <c r="E583" i="3"/>
  <c r="D598" i="3"/>
  <c r="E598" i="3"/>
  <c r="D321" i="3"/>
  <c r="E321" i="3"/>
  <c r="D428" i="3"/>
  <c r="E428" i="3"/>
  <c r="D348" i="3"/>
  <c r="E348" i="3"/>
  <c r="D167" i="3"/>
  <c r="E167" i="3"/>
  <c r="D543" i="3"/>
  <c r="E543" i="3"/>
  <c r="D703" i="3"/>
  <c r="E703" i="3"/>
  <c r="D403" i="3"/>
  <c r="E403" i="3"/>
  <c r="D171" i="3"/>
  <c r="E171" i="3"/>
  <c r="D190" i="3"/>
  <c r="E190" i="3"/>
  <c r="D375" i="3"/>
  <c r="E375" i="3"/>
  <c r="D45" i="3"/>
  <c r="E45" i="3"/>
  <c r="D462" i="3"/>
  <c r="E462" i="3"/>
  <c r="D172" i="3"/>
  <c r="E172" i="3"/>
  <c r="D66" i="3"/>
  <c r="E66" i="3"/>
  <c r="D565" i="3"/>
  <c r="E565" i="3"/>
  <c r="D668" i="3"/>
  <c r="E668" i="3"/>
  <c r="D664" i="3"/>
  <c r="E664" i="3"/>
  <c r="D662" i="3"/>
  <c r="E662" i="3"/>
  <c r="D665" i="3"/>
  <c r="E665" i="3"/>
  <c r="D589" i="3"/>
  <c r="E589" i="3"/>
  <c r="D600" i="3"/>
  <c r="E600" i="3"/>
  <c r="D236" i="3"/>
  <c r="E236" i="3"/>
  <c r="D243" i="3"/>
  <c r="E243" i="3"/>
  <c r="D615" i="3"/>
  <c r="E615" i="3"/>
  <c r="D653" i="3"/>
  <c r="E653" i="3"/>
  <c r="D386" i="3"/>
  <c r="E386" i="3"/>
  <c r="D397" i="3"/>
  <c r="E397" i="3"/>
  <c r="D726" i="3"/>
  <c r="E726" i="3"/>
  <c r="D204" i="3"/>
  <c r="E204" i="3"/>
  <c r="D151" i="3"/>
  <c r="E151" i="3"/>
  <c r="D170" i="3"/>
  <c r="E170" i="3"/>
  <c r="D496" i="3"/>
  <c r="E496" i="3"/>
  <c r="D556" i="3"/>
  <c r="E556" i="3"/>
  <c r="D552" i="3"/>
  <c r="E552" i="3"/>
  <c r="D157" i="3"/>
  <c r="E157" i="3"/>
  <c r="D594" i="3"/>
  <c r="E594" i="3"/>
  <c r="D104" i="3"/>
  <c r="E104" i="3"/>
  <c r="D704" i="3"/>
  <c r="E704" i="3"/>
  <c r="D643" i="3"/>
  <c r="E643" i="3"/>
  <c r="D234" i="3"/>
  <c r="E234" i="3"/>
  <c r="D601" i="3"/>
  <c r="E601" i="3"/>
  <c r="D219" i="3"/>
  <c r="E219" i="3"/>
  <c r="D708" i="3"/>
  <c r="E708" i="3"/>
  <c r="D426" i="3"/>
  <c r="E426" i="3"/>
  <c r="D392" i="3"/>
  <c r="E392" i="3"/>
  <c r="D94" i="3"/>
  <c r="E94" i="3"/>
  <c r="D415" i="3"/>
  <c r="E415" i="3"/>
  <c r="D494" i="3"/>
  <c r="E494" i="3"/>
  <c r="D87" i="3"/>
  <c r="E87" i="3"/>
  <c r="D208" i="3"/>
  <c r="E208" i="3"/>
  <c r="D314" i="3"/>
  <c r="E314" i="3"/>
  <c r="D200" i="3"/>
  <c r="E200" i="3"/>
  <c r="D468" i="3"/>
  <c r="E468" i="3"/>
  <c r="D329" i="3"/>
  <c r="E329" i="3"/>
  <c r="D137" i="3"/>
  <c r="E137" i="3"/>
  <c r="D201" i="3"/>
  <c r="E201" i="3"/>
  <c r="D573" i="3"/>
  <c r="E573" i="3"/>
  <c r="D320" i="3"/>
  <c r="E320" i="3"/>
  <c r="D650" i="3"/>
  <c r="E650" i="3"/>
  <c r="D400" i="3"/>
  <c r="E400" i="3"/>
  <c r="D478" i="3"/>
  <c r="E478" i="3"/>
  <c r="D112" i="3"/>
  <c r="E112" i="3"/>
  <c r="D115" i="3"/>
  <c r="E115" i="3"/>
  <c r="D57" i="3"/>
  <c r="E57" i="3"/>
  <c r="D79" i="3"/>
  <c r="E79" i="3"/>
  <c r="D83" i="3"/>
  <c r="E83" i="3"/>
  <c r="D12" i="3"/>
  <c r="E12" i="3"/>
  <c r="D150" i="3"/>
  <c r="E150" i="3"/>
  <c r="D152" i="3"/>
  <c r="E152" i="3"/>
  <c r="D684" i="3"/>
  <c r="E684" i="3"/>
  <c r="D551" i="3"/>
  <c r="E551" i="3"/>
  <c r="D55" i="3"/>
  <c r="E55" i="3"/>
  <c r="D176" i="3"/>
  <c r="E176" i="3"/>
  <c r="D723" i="3"/>
  <c r="E723" i="3"/>
  <c r="D166" i="3"/>
  <c r="E166" i="3"/>
  <c r="D225" i="3"/>
  <c r="E225" i="3"/>
  <c r="D407" i="3"/>
  <c r="E407" i="3"/>
  <c r="D432" i="3"/>
  <c r="E432" i="3"/>
  <c r="D215" i="3"/>
  <c r="E215" i="3"/>
  <c r="D256" i="3"/>
  <c r="E256" i="3"/>
  <c r="D467" i="3"/>
  <c r="E467" i="3"/>
  <c r="D146" i="3"/>
  <c r="E146" i="3"/>
  <c r="D481" i="3"/>
  <c r="E481" i="3"/>
  <c r="D216" i="3"/>
  <c r="E216" i="3"/>
  <c r="D408" i="3"/>
  <c r="E408" i="3"/>
  <c r="D515" i="3"/>
  <c r="E515" i="3"/>
  <c r="D52" i="3"/>
  <c r="E52" i="3"/>
  <c r="D210" i="3"/>
  <c r="E210" i="3"/>
  <c r="D718" i="3"/>
  <c r="E718" i="3"/>
  <c r="D414" i="3"/>
  <c r="E414" i="3"/>
  <c r="D537" i="3"/>
  <c r="E537" i="3"/>
  <c r="D158" i="3"/>
  <c r="E158" i="3"/>
  <c r="D159" i="3"/>
  <c r="E159" i="3"/>
  <c r="D465" i="3"/>
  <c r="E465" i="3"/>
  <c r="D480" i="3"/>
  <c r="E480" i="3"/>
  <c r="D49" i="3"/>
  <c r="E49" i="3"/>
  <c r="D68" i="3"/>
  <c r="E68" i="3"/>
  <c r="D85" i="3"/>
  <c r="E85" i="3"/>
  <c r="D530" i="3"/>
  <c r="E530" i="3"/>
  <c r="D527" i="3"/>
  <c r="E527" i="3"/>
  <c r="D489" i="3"/>
  <c r="E489" i="3"/>
  <c r="D714" i="3"/>
  <c r="E714" i="3"/>
  <c r="D707" i="3"/>
  <c r="E707" i="3"/>
  <c r="D561" i="3"/>
  <c r="E561" i="3"/>
  <c r="D711" i="3"/>
  <c r="E711" i="3"/>
  <c r="D3" i="3"/>
  <c r="E3" i="3"/>
  <c r="D417" i="3"/>
  <c r="E417" i="3"/>
  <c r="D548" i="3"/>
  <c r="E548" i="3"/>
  <c r="D535" i="3"/>
  <c r="E535" i="3"/>
  <c r="D121" i="3"/>
  <c r="E121" i="3"/>
  <c r="D521" i="3"/>
  <c r="E521" i="3"/>
  <c r="D144" i="3"/>
  <c r="E144" i="3"/>
  <c r="D198" i="3"/>
  <c r="E198" i="3"/>
  <c r="D564" i="3"/>
  <c r="E564" i="3"/>
  <c r="D485" i="3"/>
  <c r="E485" i="3"/>
  <c r="D409" i="3"/>
  <c r="E409" i="3"/>
  <c r="D720" i="3"/>
  <c r="E720" i="3"/>
  <c r="D154" i="3"/>
  <c r="E154" i="3"/>
  <c r="D37" i="3"/>
  <c r="E37" i="3"/>
  <c r="D648" i="3"/>
  <c r="E648" i="3"/>
  <c r="D437" i="3"/>
  <c r="E437" i="3"/>
  <c r="D595" i="3"/>
  <c r="E595" i="3"/>
  <c r="D466" i="3"/>
  <c r="E466" i="3"/>
  <c r="D54" i="3"/>
  <c r="E54" i="3"/>
  <c r="D61" i="3"/>
  <c r="E61" i="3"/>
  <c r="D393" i="3"/>
  <c r="E393" i="3"/>
  <c r="D492" i="3"/>
  <c r="E492" i="3"/>
  <c r="D96" i="3"/>
  <c r="E96" i="3"/>
  <c r="D90" i="3"/>
  <c r="E90" i="3"/>
  <c r="D474" i="3"/>
  <c r="E474" i="3"/>
  <c r="D470" i="3"/>
  <c r="E470" i="3"/>
  <c r="D131" i="3"/>
  <c r="E131" i="3"/>
  <c r="D547" i="3"/>
  <c r="E547" i="3"/>
  <c r="D550" i="3"/>
  <c r="E550" i="3"/>
  <c r="D149" i="3"/>
  <c r="E149" i="3"/>
  <c r="D91" i="3"/>
  <c r="E91" i="3"/>
  <c r="D145" i="3"/>
  <c r="E145" i="3"/>
  <c r="D316" i="3"/>
  <c r="E316" i="3"/>
  <c r="D324" i="3"/>
  <c r="E324" i="3"/>
  <c r="D416" i="3"/>
  <c r="E416" i="3"/>
  <c r="D699" i="3"/>
  <c r="E699" i="3"/>
  <c r="D549" i="3"/>
  <c r="E549" i="3"/>
  <c r="D327" i="3"/>
  <c r="E327" i="3"/>
  <c r="D380" i="3"/>
  <c r="E380" i="3"/>
  <c r="D284" i="3"/>
  <c r="E284" i="3"/>
  <c r="D255" i="3"/>
  <c r="E255" i="3"/>
  <c r="D281" i="3"/>
  <c r="E281" i="3"/>
  <c r="D258" i="3"/>
  <c r="E258" i="3"/>
  <c r="D545" i="3"/>
  <c r="E545" i="3"/>
  <c r="D76" i="3"/>
  <c r="E76" i="3"/>
  <c r="D557" i="3"/>
  <c r="E557" i="3"/>
  <c r="D559" i="3"/>
  <c r="E559" i="3"/>
  <c r="D555" i="3"/>
  <c r="E555" i="3"/>
  <c r="D70" i="3"/>
  <c r="E70" i="3"/>
  <c r="D168" i="3"/>
  <c r="E168" i="3"/>
  <c r="D11" i="3"/>
  <c r="E11" i="3"/>
  <c r="D78" i="3"/>
  <c r="E78" i="3"/>
  <c r="D728" i="3"/>
  <c r="E728" i="3"/>
  <c r="D130" i="3"/>
  <c r="E130" i="3"/>
  <c r="D28" i="3"/>
  <c r="E28" i="3"/>
  <c r="D89" i="3"/>
  <c r="E89" i="3"/>
  <c r="D74" i="3"/>
  <c r="E74" i="3"/>
  <c r="D444" i="3"/>
  <c r="E444" i="3"/>
  <c r="D163" i="3"/>
  <c r="E163" i="3"/>
  <c r="D553" i="3"/>
  <c r="E553" i="3"/>
  <c r="D554" i="3"/>
  <c r="E554" i="3"/>
  <c r="D575" i="3"/>
  <c r="E575" i="3"/>
  <c r="D712" i="3"/>
  <c r="E712" i="3"/>
  <c r="D398" i="3"/>
  <c r="E398" i="3"/>
  <c r="D24" i="3"/>
  <c r="E24" i="3"/>
  <c r="D175" i="3"/>
  <c r="E175" i="3"/>
  <c r="D35" i="3"/>
  <c r="E35" i="3"/>
  <c r="D8" i="3"/>
  <c r="E8" i="3"/>
  <c r="D38" i="3"/>
  <c r="E38" i="3"/>
  <c r="D36" i="3"/>
  <c r="E36" i="3"/>
  <c r="D451" i="3"/>
  <c r="E451" i="3"/>
  <c r="D232" i="3"/>
  <c r="E232" i="3"/>
  <c r="D331" i="3"/>
  <c r="E331" i="3"/>
  <c r="D661" i="3"/>
  <c r="E661" i="3"/>
  <c r="D30" i="3"/>
  <c r="E30" i="3"/>
  <c r="D273" i="3"/>
  <c r="E273" i="3"/>
  <c r="D424" i="3"/>
  <c r="E424" i="3"/>
  <c r="D84" i="3"/>
  <c r="E84" i="3"/>
  <c r="D399" i="3"/>
  <c r="E399" i="3"/>
  <c r="D469" i="3"/>
  <c r="E469" i="3"/>
  <c r="D482" i="3"/>
  <c r="E482" i="3"/>
  <c r="D21" i="3"/>
  <c r="E21" i="3"/>
  <c r="D477" i="3"/>
  <c r="E477" i="3"/>
  <c r="D27" i="3"/>
  <c r="E27" i="3"/>
  <c r="D64" i="3"/>
  <c r="E64" i="3"/>
  <c r="D475" i="3"/>
  <c r="E475" i="3"/>
  <c r="D56" i="3"/>
  <c r="E56" i="3"/>
  <c r="D69" i="3"/>
  <c r="E69" i="3"/>
  <c r="D404" i="3"/>
  <c r="E404" i="3"/>
  <c r="D164" i="3"/>
  <c r="E164" i="3"/>
  <c r="D473" i="3"/>
  <c r="E473" i="3"/>
  <c r="D560" i="3"/>
  <c r="E560" i="3"/>
  <c r="D53" i="3"/>
  <c r="E53" i="3"/>
  <c r="D558" i="3"/>
  <c r="E558" i="3"/>
  <c r="D180" i="3"/>
  <c r="E180" i="3"/>
  <c r="D701" i="3"/>
  <c r="E701" i="3"/>
  <c r="D136" i="3"/>
  <c r="E136" i="3"/>
  <c r="D344" i="3"/>
  <c r="E344" i="3"/>
  <c r="D698" i="3"/>
  <c r="E698" i="3"/>
  <c r="D412" i="3"/>
  <c r="E412" i="3"/>
  <c r="D608" i="3"/>
  <c r="E608" i="3"/>
  <c r="D519" i="3"/>
  <c r="E519" i="3"/>
  <c r="D48" i="3"/>
  <c r="E48" i="3"/>
  <c r="D487" i="3"/>
  <c r="E487" i="3"/>
  <c r="D140" i="3"/>
  <c r="E140" i="3"/>
  <c r="D118" i="3"/>
  <c r="E118" i="3"/>
  <c r="D123" i="3"/>
  <c r="E123" i="3"/>
  <c r="D116" i="3"/>
  <c r="E116" i="3"/>
  <c r="D110" i="3"/>
  <c r="E110" i="3"/>
  <c r="D261" i="3"/>
  <c r="E261" i="3"/>
  <c r="D264" i="3"/>
  <c r="E264" i="3"/>
  <c r="D421" i="3"/>
  <c r="E421" i="3"/>
  <c r="D532" i="3"/>
  <c r="E532" i="3"/>
  <c r="D624" i="3"/>
  <c r="E624" i="3"/>
  <c r="D612" i="3"/>
  <c r="E612" i="3"/>
  <c r="D611" i="3"/>
  <c r="E611" i="3"/>
  <c r="D696" i="3"/>
  <c r="E696" i="3"/>
  <c r="D678" i="3"/>
  <c r="E678" i="3"/>
  <c r="D370" i="3"/>
  <c r="E370" i="3"/>
  <c r="D267" i="3"/>
  <c r="E267" i="3"/>
  <c r="D616" i="3"/>
  <c r="E616" i="3"/>
  <c r="D263" i="3"/>
  <c r="E263" i="3"/>
  <c r="D613" i="3"/>
  <c r="E613" i="3"/>
  <c r="D246" i="3"/>
  <c r="E246" i="3"/>
  <c r="D365" i="3"/>
  <c r="E365" i="3"/>
  <c r="I41" i="3"/>
  <c r="E41" i="3"/>
  <c r="D41" i="3"/>
  <c r="K666" i="3"/>
  <c r="K640" i="3"/>
  <c r="K138" i="3"/>
  <c r="K590" i="3"/>
  <c r="K162" i="3"/>
  <c r="K614" i="3"/>
  <c r="K369" i="3"/>
  <c r="K689" i="3"/>
  <c r="K360" i="3"/>
  <c r="K641" i="3"/>
  <c r="K531" i="3"/>
  <c r="K260" i="3"/>
  <c r="K672" i="3"/>
  <c r="K675" i="3"/>
  <c r="K579" i="3"/>
  <c r="K425" i="3"/>
  <c r="K333" i="3"/>
  <c r="K593" i="3"/>
  <c r="K405" i="3"/>
  <c r="K697" i="3"/>
  <c r="K463" i="3"/>
  <c r="K700" i="3"/>
  <c r="K42" i="3"/>
  <c r="K382" i="3"/>
  <c r="K647" i="3"/>
  <c r="K673" i="3"/>
  <c r="K536" i="3"/>
  <c r="K511" i="3"/>
  <c r="K153" i="3"/>
  <c r="K439" i="3"/>
  <c r="K29" i="3"/>
  <c r="K31" i="3"/>
  <c r="K214" i="3"/>
  <c r="K249" i="3"/>
  <c r="K224" i="3"/>
  <c r="K337" i="3"/>
  <c r="K581" i="3"/>
  <c r="K597" i="3"/>
  <c r="K602" i="3"/>
  <c r="K202" i="3"/>
  <c r="K239" i="3"/>
  <c r="K454" i="3"/>
  <c r="K576" i="3"/>
  <c r="K674" i="3"/>
  <c r="K538" i="3"/>
  <c r="K411" i="3"/>
  <c r="K713" i="3"/>
  <c r="K539" i="3"/>
  <c r="K484" i="3"/>
  <c r="K577" i="3"/>
  <c r="K635" i="3"/>
  <c r="K237" i="3"/>
  <c r="K211" i="3"/>
  <c r="K703" i="3"/>
  <c r="K375" i="3"/>
  <c r="K664" i="3"/>
  <c r="K662" i="3"/>
  <c r="K653" i="3"/>
  <c r="K151" i="3"/>
  <c r="K552" i="3"/>
  <c r="K704" i="3"/>
  <c r="K94" i="3"/>
  <c r="K329" i="3"/>
  <c r="K573" i="3"/>
  <c r="K320" i="3"/>
  <c r="K83" i="3"/>
  <c r="K684" i="3"/>
  <c r="K723" i="3"/>
  <c r="K146" i="3"/>
  <c r="K718" i="3"/>
  <c r="K465" i="3"/>
  <c r="K714" i="3"/>
  <c r="K711" i="3"/>
  <c r="K3" i="3"/>
  <c r="K121" i="3"/>
  <c r="K564" i="3"/>
  <c r="K720" i="3"/>
  <c r="K595" i="3"/>
  <c r="K474" i="3"/>
  <c r="K550" i="3"/>
  <c r="K699" i="3"/>
  <c r="K549" i="3"/>
  <c r="K255" i="3"/>
  <c r="K76" i="3"/>
  <c r="K555" i="3"/>
  <c r="K70" i="3"/>
  <c r="K728" i="3"/>
  <c r="K554" i="3"/>
  <c r="K469" i="3"/>
  <c r="K701" i="3"/>
  <c r="K608" i="3"/>
  <c r="K116" i="3"/>
  <c r="K532" i="3"/>
  <c r="K696" i="3"/>
  <c r="K616" i="3"/>
  <c r="K657" i="3"/>
  <c r="L170" i="3"/>
  <c r="L496" i="3"/>
  <c r="L556" i="3"/>
  <c r="L552" i="3"/>
  <c r="L157" i="3"/>
  <c r="L594" i="3"/>
  <c r="L104" i="3"/>
  <c r="L704" i="3"/>
  <c r="L643" i="3"/>
  <c r="L234" i="3"/>
  <c r="L601" i="3"/>
  <c r="L219" i="3"/>
  <c r="L708" i="3"/>
  <c r="L426" i="3"/>
  <c r="L392" i="3"/>
  <c r="L94" i="3"/>
  <c r="L415" i="3"/>
  <c r="L494" i="3"/>
  <c r="L87" i="3"/>
  <c r="L208" i="3"/>
  <c r="L314" i="3"/>
  <c r="L200" i="3"/>
  <c r="L468" i="3"/>
  <c r="L329" i="3"/>
  <c r="L137" i="3"/>
  <c r="L201" i="3"/>
  <c r="L573" i="3"/>
  <c r="L320" i="3"/>
  <c r="L650" i="3"/>
  <c r="L400" i="3"/>
  <c r="L478" i="3"/>
  <c r="L112" i="3"/>
  <c r="L115" i="3"/>
  <c r="L57" i="3"/>
  <c r="L79" i="3"/>
  <c r="L83" i="3"/>
  <c r="L12" i="3"/>
  <c r="L150" i="3"/>
  <c r="L152" i="3"/>
  <c r="L684" i="3"/>
  <c r="L551" i="3"/>
  <c r="L55" i="3"/>
  <c r="L176" i="3"/>
  <c r="L723" i="3"/>
  <c r="L166" i="3"/>
  <c r="L225" i="3"/>
  <c r="L407" i="3"/>
  <c r="L432" i="3"/>
  <c r="L215" i="3"/>
  <c r="L256" i="3"/>
  <c r="L467" i="3"/>
  <c r="L146" i="3"/>
  <c r="L481" i="3"/>
  <c r="L216" i="3"/>
  <c r="L408" i="3"/>
  <c r="L515" i="3"/>
  <c r="L52" i="3"/>
  <c r="L210" i="3"/>
  <c r="L718" i="3"/>
  <c r="L414" i="3"/>
  <c r="L537" i="3"/>
  <c r="L158" i="3"/>
  <c r="L159" i="3"/>
  <c r="L465" i="3"/>
  <c r="L480" i="3"/>
  <c r="L49" i="3"/>
  <c r="L68" i="3"/>
  <c r="L85" i="3"/>
  <c r="L530" i="3"/>
  <c r="L527" i="3"/>
  <c r="L489" i="3"/>
  <c r="L714" i="3"/>
  <c r="L707" i="3"/>
  <c r="L561" i="3"/>
  <c r="L711" i="3"/>
  <c r="L3" i="3"/>
  <c r="L417" i="3"/>
  <c r="L548" i="3"/>
  <c r="L535" i="3"/>
  <c r="L121" i="3"/>
  <c r="L521" i="3"/>
  <c r="L144" i="3"/>
  <c r="L198" i="3"/>
  <c r="L564" i="3"/>
  <c r="L485" i="3"/>
  <c r="L409" i="3"/>
  <c r="L720" i="3"/>
  <c r="L154" i="3"/>
  <c r="L37" i="3"/>
  <c r="L648" i="3"/>
  <c r="L437" i="3"/>
  <c r="L595" i="3"/>
  <c r="L466" i="3"/>
  <c r="L54" i="3"/>
  <c r="L61" i="3"/>
  <c r="L393" i="3"/>
  <c r="L492" i="3"/>
  <c r="L96" i="3"/>
  <c r="L90" i="3"/>
  <c r="L474" i="3"/>
  <c r="L470" i="3"/>
  <c r="L131" i="3"/>
  <c r="L547" i="3"/>
  <c r="L550" i="3"/>
  <c r="L149" i="3"/>
  <c r="L91" i="3"/>
  <c r="L145" i="3"/>
  <c r="L316" i="3"/>
  <c r="L324" i="3"/>
  <c r="L416" i="3"/>
  <c r="L699" i="3"/>
  <c r="L549" i="3"/>
  <c r="L327" i="3"/>
  <c r="L380" i="3"/>
  <c r="L284" i="3"/>
  <c r="L255" i="3"/>
  <c r="L281" i="3"/>
  <c r="L258" i="3"/>
  <c r="L545" i="3"/>
  <c r="L76" i="3"/>
  <c r="L557" i="3"/>
  <c r="L559" i="3"/>
  <c r="L555" i="3"/>
  <c r="L70" i="3"/>
  <c r="L168" i="3"/>
  <c r="L11" i="3"/>
  <c r="L78" i="3"/>
  <c r="L728" i="3"/>
  <c r="L130" i="3"/>
  <c r="L28" i="3"/>
  <c r="L89" i="3"/>
  <c r="L74" i="3"/>
  <c r="L444" i="3"/>
  <c r="L163" i="3"/>
  <c r="L553" i="3"/>
  <c r="L554" i="3"/>
  <c r="L575" i="3"/>
  <c r="L712" i="3"/>
  <c r="L398" i="3"/>
  <c r="L24" i="3"/>
  <c r="L175" i="3"/>
  <c r="L35" i="3"/>
  <c r="L8" i="3"/>
  <c r="L38" i="3"/>
  <c r="L36" i="3"/>
  <c r="L451" i="3"/>
  <c r="L232" i="3"/>
  <c r="L331" i="3"/>
  <c r="L661" i="3"/>
  <c r="L30" i="3"/>
  <c r="L273" i="3"/>
  <c r="L424" i="3"/>
  <c r="L84" i="3"/>
  <c r="L399" i="3"/>
  <c r="L469" i="3"/>
  <c r="L482" i="3"/>
  <c r="L21" i="3"/>
  <c r="L477" i="3"/>
  <c r="L27" i="3"/>
  <c r="L64" i="3"/>
  <c r="L475" i="3"/>
  <c r="L56" i="3"/>
  <c r="L69" i="3"/>
  <c r="L404" i="3"/>
  <c r="L164" i="3"/>
  <c r="L473" i="3"/>
  <c r="L560" i="3"/>
  <c r="L53" i="3"/>
  <c r="L558" i="3"/>
  <c r="L180" i="3"/>
  <c r="L701" i="3"/>
  <c r="L136" i="3"/>
  <c r="L344" i="3"/>
  <c r="L698" i="3"/>
  <c r="L412" i="3"/>
  <c r="L608" i="3"/>
  <c r="L519" i="3"/>
  <c r="L48" i="3"/>
  <c r="L487" i="3"/>
  <c r="L140" i="3"/>
  <c r="L118" i="3"/>
  <c r="L123" i="3"/>
  <c r="L116" i="3"/>
  <c r="L110" i="3"/>
  <c r="L261" i="3"/>
  <c r="L264" i="3"/>
  <c r="L421" i="3"/>
  <c r="L532" i="3"/>
  <c r="L624" i="3"/>
  <c r="L612" i="3"/>
  <c r="L611" i="3"/>
  <c r="L696" i="3"/>
  <c r="L678" i="3"/>
  <c r="L370" i="3"/>
  <c r="L267" i="3"/>
  <c r="L616" i="3"/>
  <c r="L263" i="3"/>
  <c r="L613" i="3"/>
  <c r="L246" i="3"/>
  <c r="L365" i="3"/>
  <c r="L499" i="3"/>
  <c r="L639" i="3"/>
  <c r="L508" i="3"/>
  <c r="L359" i="3"/>
  <c r="L640" i="3"/>
  <c r="L212" i="3"/>
  <c r="L574" i="3"/>
  <c r="L343" i="3"/>
  <c r="L647" i="3"/>
  <c r="L117" i="3"/>
  <c r="L221" i="3"/>
  <c r="L606" i="3"/>
  <c r="L687" i="3"/>
  <c r="L160" i="3"/>
  <c r="L632" i="3"/>
  <c r="L705" i="3"/>
  <c r="L196" i="3"/>
  <c r="L675" i="3"/>
  <c r="L153" i="3"/>
  <c r="L81" i="3"/>
  <c r="L700" i="3"/>
  <c r="L32" i="3"/>
  <c r="L341" i="3"/>
  <c r="L529" i="3"/>
  <c r="L235" i="3"/>
  <c r="L103" i="3"/>
  <c r="L4" i="3"/>
  <c r="L60" i="3"/>
  <c r="L655" i="3"/>
  <c r="L162" i="3"/>
  <c r="L333" i="3"/>
  <c r="L361" i="3"/>
  <c r="L257" i="3"/>
  <c r="L447" i="3"/>
  <c r="L59" i="3"/>
  <c r="L505" i="3"/>
  <c r="L16" i="3"/>
  <c r="L586" i="3"/>
  <c r="L339" i="3"/>
  <c r="L67" i="3"/>
  <c r="L23" i="3"/>
  <c r="L637" i="3"/>
  <c r="L250" i="3"/>
  <c r="L138" i="3"/>
  <c r="L513" i="3"/>
  <c r="L516" i="3"/>
  <c r="L609" i="3"/>
  <c r="L463" i="3"/>
  <c r="L672" i="3"/>
  <c r="L439" i="3"/>
  <c r="L659" i="3"/>
  <c r="L697" i="3"/>
  <c r="L402" i="3"/>
  <c r="L364" i="3"/>
  <c r="L279" i="3"/>
  <c r="L504" i="3"/>
  <c r="L673" i="3"/>
  <c r="L325" i="3"/>
  <c r="L298" i="3"/>
  <c r="L107" i="3"/>
  <c r="L174" i="3"/>
  <c r="L183" i="3"/>
  <c r="L436" i="3"/>
  <c r="L31" i="3"/>
  <c r="L108" i="3"/>
  <c r="L590" i="3"/>
  <c r="L20" i="3"/>
  <c r="L381" i="3"/>
  <c r="L657" i="3"/>
  <c r="L242" i="3"/>
  <c r="L269" i="3"/>
  <c r="L682" i="3"/>
  <c r="L671" i="3"/>
  <c r="L209" i="3"/>
  <c r="L29" i="3"/>
  <c r="L693" i="3"/>
  <c r="L41" i="3"/>
  <c r="L207" i="3"/>
  <c r="L40" i="3"/>
  <c r="L86" i="3"/>
  <c r="L351" i="3"/>
  <c r="L245" i="3"/>
  <c r="L666" i="3"/>
  <c r="L531" i="3"/>
  <c r="L641" i="3"/>
  <c r="L106" i="3"/>
  <c r="L396" i="3"/>
  <c r="L669" i="3"/>
  <c r="L579" i="3"/>
  <c r="L582" i="3"/>
  <c r="L680" i="3"/>
  <c r="L277" i="3"/>
  <c r="L262" i="3"/>
  <c r="L254" i="3"/>
  <c r="L525" i="3"/>
  <c r="L512" i="3"/>
  <c r="L593" i="3"/>
  <c r="L382" i="3"/>
  <c r="L630" i="3"/>
  <c r="L259" i="3"/>
  <c r="L369" i="3"/>
  <c r="L260" i="3"/>
  <c r="L442" i="3"/>
  <c r="L241" i="3"/>
  <c r="L373" i="3"/>
  <c r="L634" i="3"/>
  <c r="L119" i="3"/>
  <c r="L689" i="3"/>
  <c r="L22" i="3"/>
  <c r="L360" i="3"/>
  <c r="L93" i="3"/>
  <c r="L511" i="3"/>
  <c r="L33" i="3"/>
  <c r="L345" i="3"/>
  <c r="L126" i="3"/>
  <c r="L536" i="3"/>
  <c r="L509" i="3"/>
  <c r="L143" i="3"/>
  <c r="L667" i="3"/>
  <c r="L420" i="3"/>
  <c r="L101" i="3"/>
  <c r="L614" i="3"/>
  <c r="L9" i="3"/>
  <c r="L649" i="3"/>
  <c r="L42" i="3"/>
  <c r="L725" i="3"/>
  <c r="L265" i="3"/>
  <c r="L332" i="3"/>
  <c r="L425" i="3"/>
  <c r="L10" i="3"/>
  <c r="L124" i="3"/>
  <c r="L528" i="3"/>
  <c r="L681" i="3"/>
  <c r="L356" i="3"/>
  <c r="L347" i="3"/>
  <c r="L342" i="3"/>
  <c r="L141" i="3"/>
  <c r="L44" i="3"/>
  <c r="L142" i="3"/>
  <c r="L229" i="3"/>
  <c r="L223" i="3"/>
  <c r="L226" i="3"/>
  <c r="L214" i="3"/>
  <c r="L222" i="3"/>
  <c r="L603" i="3"/>
  <c r="L249" i="3"/>
  <c r="L224" i="3"/>
  <c r="L231" i="3"/>
  <c r="L218" i="3"/>
  <c r="L318" i="3"/>
  <c r="L337" i="3"/>
  <c r="L452" i="3"/>
  <c r="L441" i="3"/>
  <c r="L461" i="3"/>
  <c r="L453" i="3"/>
  <c r="L459" i="3"/>
  <c r="L455" i="3"/>
  <c r="L581" i="3"/>
  <c r="L597" i="3"/>
  <c r="L602" i="3"/>
  <c r="L596" i="3"/>
  <c r="L578" i="3"/>
  <c r="L202" i="3"/>
  <c r="L228" i="3"/>
  <c r="L213" i="3"/>
  <c r="L238" i="3"/>
  <c r="L239" i="3"/>
  <c r="L248" i="3"/>
  <c r="L580" i="3"/>
  <c r="L330" i="3"/>
  <c r="L252" i="3"/>
  <c r="L247" i="3"/>
  <c r="L75" i="3"/>
  <c r="L217" i="3"/>
  <c r="L454" i="3"/>
  <c r="L233" i="3"/>
  <c r="L349" i="3"/>
  <c r="L350" i="3"/>
  <c r="L576" i="3"/>
  <c r="L460" i="3"/>
  <c r="L363" i="3"/>
  <c r="L464" i="3"/>
  <c r="L293" i="3"/>
  <c r="L156" i="3"/>
  <c r="L100" i="3"/>
  <c r="L610" i="3"/>
  <c r="L646" i="3"/>
  <c r="L571" i="3"/>
  <c r="L73" i="3"/>
  <c r="L13" i="3"/>
  <c r="L187" i="3"/>
  <c r="L317" i="3"/>
  <c r="L278" i="3"/>
  <c r="L674" i="3"/>
  <c r="L354" i="3"/>
  <c r="L503" i="3"/>
  <c r="L538" i="3"/>
  <c r="L280" i="3"/>
  <c r="L620" i="3"/>
  <c r="L323" i="3"/>
  <c r="L457" i="3"/>
  <c r="L290" i="3"/>
  <c r="L285" i="3"/>
  <c r="L377" i="3"/>
  <c r="L367" i="3"/>
  <c r="L358" i="3"/>
  <c r="L617" i="3"/>
  <c r="L690" i="3"/>
  <c r="L685" i="3"/>
  <c r="L114" i="3"/>
  <c r="L438" i="3"/>
  <c r="L446" i="3"/>
  <c r="L413" i="3"/>
  <c r="L411" i="3"/>
  <c r="L713" i="3"/>
  <c r="L401" i="3"/>
  <c r="L526" i="3"/>
  <c r="L134" i="3"/>
  <c r="L642" i="3"/>
  <c r="L315" i="3"/>
  <c r="L340" i="3"/>
  <c r="L220" i="3"/>
  <c r="L192" i="3"/>
  <c r="L283" i="3"/>
  <c r="L390" i="3"/>
  <c r="L308" i="3"/>
  <c r="L282" i="3"/>
  <c r="L129" i="3"/>
  <c r="L71" i="3"/>
  <c r="L355" i="3"/>
  <c r="L435" i="3"/>
  <c r="L510" i="3"/>
  <c r="L133" i="3"/>
  <c r="L313" i="3"/>
  <c r="L539" i="3"/>
  <c r="L534" i="3"/>
  <c r="L147" i="3"/>
  <c r="L305" i="3"/>
  <c r="L311" i="3"/>
  <c r="L82" i="3"/>
  <c r="L80" i="3"/>
  <c r="L99" i="3"/>
  <c r="L484" i="3"/>
  <c r="L541" i="3"/>
  <c r="L572" i="3"/>
  <c r="L188" i="3"/>
  <c r="L577" i="3"/>
  <c r="L251" i="3"/>
  <c r="L139" i="3"/>
  <c r="L517" i="3"/>
  <c r="L635" i="3"/>
  <c r="L291" i="3"/>
  <c r="L353" i="3"/>
  <c r="L389" i="3"/>
  <c r="L88" i="3"/>
  <c r="L97" i="3"/>
  <c r="L39" i="3"/>
  <c r="L181" i="3"/>
  <c r="L237" i="3"/>
  <c r="L599" i="3"/>
  <c r="L592" i="3"/>
  <c r="L334" i="3"/>
  <c r="L17" i="3"/>
  <c r="L6" i="3"/>
  <c r="L450" i="3"/>
  <c r="L244" i="3"/>
  <c r="L211" i="3"/>
  <c r="L583" i="3"/>
  <c r="L598" i="3"/>
  <c r="L321" i="3"/>
  <c r="L428" i="3"/>
  <c r="L348" i="3"/>
  <c r="L167" i="3"/>
  <c r="L543" i="3"/>
  <c r="L703" i="3"/>
  <c r="L403" i="3"/>
  <c r="L171" i="3"/>
  <c r="L190" i="3"/>
  <c r="L375" i="3"/>
  <c r="L45" i="3"/>
  <c r="L462" i="3"/>
  <c r="L172" i="3"/>
  <c r="L66" i="3"/>
  <c r="L565" i="3"/>
  <c r="L668" i="3"/>
  <c r="L664" i="3"/>
  <c r="L662" i="3"/>
  <c r="L665" i="3"/>
  <c r="L589" i="3"/>
  <c r="L600" i="3"/>
  <c r="L236" i="3"/>
  <c r="L243" i="3"/>
  <c r="L615" i="3"/>
  <c r="L653" i="3"/>
  <c r="L386" i="3"/>
  <c r="L397" i="3"/>
  <c r="L726" i="3"/>
  <c r="L204" i="3"/>
  <c r="L151" i="3"/>
  <c r="L405" i="3"/>
  <c r="J616" i="3"/>
  <c r="J532" i="3"/>
  <c r="J110" i="3"/>
  <c r="J140" i="3"/>
  <c r="J608" i="3"/>
  <c r="J136" i="3"/>
  <c r="J53" i="3"/>
  <c r="J404" i="3"/>
  <c r="J64" i="3"/>
  <c r="J482" i="3"/>
  <c r="J424" i="3"/>
  <c r="J331" i="3"/>
  <c r="J38" i="3"/>
  <c r="J24" i="3"/>
  <c r="J554" i="3"/>
  <c r="J74" i="3"/>
  <c r="J70" i="3"/>
  <c r="J76" i="3"/>
  <c r="J255" i="3"/>
  <c r="J549" i="3"/>
  <c r="J316" i="3"/>
  <c r="J550" i="3"/>
  <c r="J474" i="3"/>
  <c r="J393" i="3"/>
  <c r="J595" i="3"/>
  <c r="J154" i="3"/>
  <c r="J564" i="3"/>
  <c r="J121" i="3"/>
  <c r="J85" i="3"/>
  <c r="J465" i="3"/>
  <c r="J414" i="3"/>
  <c r="J515" i="3"/>
  <c r="J146" i="3"/>
  <c r="J432" i="3"/>
  <c r="J83" i="3"/>
  <c r="J112" i="3"/>
  <c r="J320" i="3"/>
  <c r="J329" i="3"/>
  <c r="J208" i="3"/>
  <c r="J94" i="3"/>
  <c r="J219" i="3"/>
  <c r="J552" i="3"/>
  <c r="J151" i="3"/>
  <c r="J386" i="3"/>
  <c r="J236" i="3"/>
  <c r="J66" i="3"/>
  <c r="J375" i="3"/>
  <c r="J428" i="3"/>
  <c r="J211" i="3"/>
  <c r="J17" i="3"/>
  <c r="J237" i="3"/>
  <c r="J88" i="3"/>
  <c r="J577" i="3"/>
  <c r="J484" i="3"/>
  <c r="J311" i="3"/>
  <c r="J539" i="3"/>
  <c r="J435" i="3"/>
  <c r="J282" i="3"/>
  <c r="J192" i="3"/>
  <c r="J438" i="3"/>
  <c r="J285" i="3"/>
  <c r="J354" i="3"/>
  <c r="J187" i="3"/>
  <c r="J293" i="3"/>
  <c r="J576" i="3"/>
  <c r="J454" i="3"/>
  <c r="J252" i="3"/>
  <c r="J239" i="3"/>
  <c r="J202" i="3"/>
  <c r="J597" i="3"/>
  <c r="J453" i="3"/>
  <c r="J337" i="3"/>
  <c r="J224" i="3"/>
  <c r="J214" i="3"/>
  <c r="J209" i="3"/>
  <c r="J31" i="3"/>
  <c r="J439" i="3"/>
  <c r="J153" i="3"/>
  <c r="J536" i="3"/>
  <c r="J325" i="3"/>
  <c r="J382" i="3"/>
  <c r="J126" i="3"/>
  <c r="J42" i="3"/>
  <c r="J463" i="3"/>
  <c r="J405" i="3"/>
  <c r="J183" i="3"/>
  <c r="J593" i="3"/>
  <c r="J333" i="3"/>
  <c r="J425" i="3"/>
  <c r="J260" i="3"/>
  <c r="J119" i="3"/>
  <c r="J499" i="3"/>
  <c r="J141" i="3"/>
  <c r="J369" i="3"/>
  <c r="J162" i="3"/>
  <c r="J590" i="3"/>
  <c r="J138" i="3"/>
  <c r="J396" i="3"/>
  <c r="J339" i="3"/>
  <c r="J342" i="3"/>
  <c r="J346" i="3"/>
  <c r="J125" i="3"/>
  <c r="J445" i="3"/>
  <c r="J352" i="3"/>
  <c r="J128" i="3"/>
  <c r="J430" i="3"/>
  <c r="J189" i="3"/>
  <c r="J328" i="3"/>
  <c r="J203" i="3"/>
  <c r="J34" i="3"/>
  <c r="J19" i="3"/>
  <c r="J379" i="3"/>
  <c r="J500" i="3"/>
  <c r="J161" i="3"/>
  <c r="J431" i="3"/>
  <c r="J194" i="3"/>
  <c r="J498" i="3"/>
  <c r="J472" i="3"/>
  <c r="J270" i="3"/>
  <c r="J178" i="3"/>
  <c r="J406" i="3"/>
  <c r="J253" i="3"/>
  <c r="J443" i="3"/>
  <c r="J385" i="3"/>
  <c r="J65" i="3"/>
  <c r="J195" i="3"/>
  <c r="J51" i="3"/>
  <c r="J372" i="3"/>
  <c r="J410" i="3"/>
  <c r="J433" i="3"/>
  <c r="J296" i="3"/>
  <c r="J387" i="3"/>
  <c r="J384" i="3"/>
  <c r="J514" i="3"/>
  <c r="J113" i="3"/>
  <c r="J246" i="3"/>
  <c r="J267" i="3"/>
  <c r="J611" i="3"/>
  <c r="J421" i="3"/>
  <c r="J116" i="3"/>
  <c r="J487" i="3"/>
  <c r="J412" i="3"/>
  <c r="J560" i="3"/>
  <c r="J69" i="3"/>
  <c r="J27" i="3"/>
  <c r="J469" i="3"/>
  <c r="J273" i="3"/>
  <c r="J232" i="3"/>
  <c r="J398" i="3"/>
  <c r="J553" i="3"/>
  <c r="J89" i="3"/>
  <c r="J78" i="3"/>
  <c r="J555" i="3"/>
  <c r="J545" i="3"/>
  <c r="J284" i="3"/>
  <c r="J145" i="3"/>
  <c r="J547" i="3"/>
  <c r="J90" i="3"/>
  <c r="J61" i="3"/>
  <c r="J437" i="3"/>
  <c r="J198" i="3"/>
  <c r="J535" i="3"/>
  <c r="J489" i="3"/>
  <c r="J68" i="3"/>
  <c r="J159" i="3"/>
  <c r="J408" i="3"/>
  <c r="J467" i="3"/>
  <c r="J407" i="3"/>
  <c r="J176" i="3"/>
  <c r="J152" i="3"/>
  <c r="J79" i="3"/>
  <c r="J478" i="3"/>
  <c r="J573" i="3"/>
  <c r="J468" i="3"/>
  <c r="J87" i="3"/>
  <c r="J392" i="3"/>
  <c r="J601" i="3"/>
  <c r="J104" i="3"/>
  <c r="J556" i="3"/>
  <c r="J204" i="3"/>
  <c r="J600" i="3"/>
  <c r="J172" i="3"/>
  <c r="J190" i="3"/>
  <c r="J543" i="3"/>
  <c r="J321" i="3"/>
  <c r="J244" i="3"/>
  <c r="J334" i="3"/>
  <c r="J181" i="3"/>
  <c r="J389" i="3"/>
  <c r="J517" i="3"/>
  <c r="J188" i="3"/>
  <c r="J99" i="3"/>
  <c r="J305" i="3"/>
  <c r="J313" i="3"/>
  <c r="J355" i="3"/>
  <c r="J308" i="3"/>
  <c r="J220" i="3"/>
  <c r="J134" i="3"/>
  <c r="J411" i="3"/>
  <c r="J114" i="3"/>
  <c r="J290" i="3"/>
  <c r="J280" i="3"/>
  <c r="J610" i="3"/>
  <c r="J464" i="3"/>
  <c r="J350" i="3"/>
  <c r="J217" i="3"/>
  <c r="J330" i="3"/>
  <c r="J238" i="3"/>
  <c r="J578" i="3"/>
  <c r="J581" i="3"/>
  <c r="J461" i="3"/>
  <c r="J318" i="3"/>
  <c r="J249" i="3"/>
  <c r="J226" i="3"/>
  <c r="J32" i="3"/>
  <c r="J29" i="3"/>
  <c r="J511" i="3"/>
  <c r="J447" i="3"/>
  <c r="J351" i="3"/>
  <c r="J20" i="3"/>
  <c r="J174" i="3"/>
  <c r="J373" i="3"/>
  <c r="J143" i="3"/>
  <c r="J245" i="3"/>
  <c r="J221" i="3"/>
  <c r="J93" i="3"/>
  <c r="J86" i="3"/>
  <c r="J117" i="3"/>
  <c r="J606" i="3"/>
  <c r="J142" i="3"/>
  <c r="J504" i="3"/>
  <c r="J508" i="3"/>
  <c r="J108" i="3"/>
  <c r="J509" i="3"/>
  <c r="J250" i="3"/>
  <c r="J262" i="3"/>
  <c r="J81" i="3"/>
  <c r="J279" i="3"/>
  <c r="J257" i="3"/>
  <c r="J111" i="3"/>
  <c r="J274" i="3"/>
  <c r="J109" i="3"/>
  <c r="J309" i="3"/>
  <c r="J419" i="3"/>
  <c r="J286" i="3"/>
  <c r="J506" i="3"/>
  <c r="J191" i="3"/>
  <c r="J312" i="3"/>
  <c r="J95" i="3"/>
  <c r="J486" i="3"/>
  <c r="J335" i="3"/>
  <c r="J227" i="3"/>
  <c r="J440" i="3"/>
  <c r="J295" i="3"/>
  <c r="J206" i="3"/>
  <c r="J197" i="3"/>
  <c r="J46" i="3"/>
  <c r="J456" i="3"/>
  <c r="J77" i="3"/>
  <c r="J501" i="3"/>
  <c r="J357" i="3"/>
  <c r="J177" i="3"/>
  <c r="J376" i="3"/>
  <c r="J423" i="3"/>
  <c r="J18" i="3"/>
  <c r="J148" i="3"/>
  <c r="J458" i="3"/>
  <c r="J50" i="3"/>
  <c r="J289" i="3"/>
  <c r="J495" i="3"/>
  <c r="J427" i="3"/>
  <c r="J491" i="3"/>
  <c r="J418" i="3"/>
  <c r="J394" i="3"/>
  <c r="J306" i="3"/>
  <c r="J507" i="3"/>
  <c r="J388" i="3"/>
  <c r="J449" i="3"/>
  <c r="J302" i="3"/>
  <c r="J523" i="3"/>
  <c r="J520" i="3"/>
  <c r="J370" i="3"/>
  <c r="J264" i="3"/>
  <c r="J123" i="3"/>
  <c r="J48" i="3"/>
  <c r="J180" i="3"/>
  <c r="J473" i="3"/>
  <c r="J56" i="3"/>
  <c r="J477" i="3"/>
  <c r="J399" i="3"/>
  <c r="J30" i="3"/>
  <c r="J451" i="3"/>
  <c r="J35" i="3"/>
  <c r="J163" i="3"/>
  <c r="J28" i="3"/>
  <c r="J258" i="3"/>
  <c r="J380" i="3"/>
  <c r="J416" i="3"/>
  <c r="J91" i="3"/>
  <c r="J131" i="3"/>
  <c r="J96" i="3"/>
  <c r="J54" i="3"/>
  <c r="J409" i="3"/>
  <c r="J144" i="3"/>
  <c r="J527" i="3"/>
  <c r="J49" i="3"/>
  <c r="J158" i="3"/>
  <c r="J210" i="3"/>
  <c r="J216" i="3"/>
  <c r="J256" i="3"/>
  <c r="J225" i="3"/>
  <c r="J55" i="3"/>
  <c r="J150" i="3"/>
  <c r="J57" i="3"/>
  <c r="J400" i="3"/>
  <c r="J201" i="3"/>
  <c r="J200" i="3"/>
  <c r="J494" i="3"/>
  <c r="J426" i="3"/>
  <c r="J234" i="3"/>
  <c r="J496" i="3"/>
  <c r="J462" i="3"/>
  <c r="J171" i="3"/>
  <c r="J167" i="3"/>
  <c r="J450" i="3"/>
  <c r="J39" i="3"/>
  <c r="J353" i="3"/>
  <c r="J139" i="3"/>
  <c r="J80" i="3"/>
  <c r="J147" i="3"/>
  <c r="J133" i="3"/>
  <c r="J71" i="3"/>
  <c r="J390" i="3"/>
  <c r="J340" i="3"/>
  <c r="J526" i="3"/>
  <c r="J413" i="3"/>
  <c r="J367" i="3"/>
  <c r="J457" i="3"/>
  <c r="J538" i="3"/>
  <c r="J278" i="3"/>
  <c r="J73" i="3"/>
  <c r="J100" i="3"/>
  <c r="J349" i="3"/>
  <c r="J75" i="3"/>
  <c r="J213" i="3"/>
  <c r="J455" i="3"/>
  <c r="J441" i="3"/>
  <c r="J218" i="3"/>
  <c r="J223" i="3"/>
  <c r="J40" i="3"/>
  <c r="J23" i="3"/>
  <c r="J16" i="3"/>
  <c r="J298" i="3"/>
  <c r="J513" i="3"/>
  <c r="J347" i="3"/>
  <c r="J160" i="3"/>
  <c r="J124" i="3"/>
  <c r="J528" i="3"/>
  <c r="J332" i="3"/>
  <c r="J341" i="3"/>
  <c r="J277" i="3"/>
  <c r="J269" i="3"/>
  <c r="J106" i="3"/>
  <c r="J512" i="3"/>
  <c r="J101" i="3"/>
  <c r="J107" i="3"/>
  <c r="J356" i="3"/>
  <c r="J265" i="3"/>
  <c r="J212" i="3"/>
  <c r="J609" i="3"/>
  <c r="J343" i="3"/>
  <c r="J241" i="3"/>
  <c r="J402" i="3"/>
  <c r="J122" i="3"/>
  <c r="J182" i="3"/>
  <c r="J297" i="3"/>
  <c r="J288" i="3"/>
  <c r="J304" i="3"/>
  <c r="J292" i="3"/>
  <c r="J105" i="3"/>
  <c r="J193" i="3"/>
  <c r="J490" i="3"/>
  <c r="J322" i="3"/>
  <c r="J336" i="3"/>
  <c r="J205" i="3"/>
  <c r="J448" i="3"/>
  <c r="J287" i="3"/>
  <c r="J299" i="3"/>
  <c r="J135" i="3"/>
  <c r="J25" i="3"/>
  <c r="J186" i="3"/>
  <c r="J488" i="3"/>
  <c r="J524" i="3"/>
  <c r="J300" i="3"/>
  <c r="J303" i="3"/>
  <c r="J165" i="3"/>
  <c r="J479" i="3"/>
  <c r="J47" i="3"/>
  <c r="J476" i="3"/>
  <c r="J26" i="3"/>
  <c r="J271" i="3"/>
  <c r="J502" i="3"/>
  <c r="J173" i="3"/>
  <c r="J62" i="3"/>
  <c r="J395" i="3"/>
  <c r="J310" i="3"/>
  <c r="J378" i="3"/>
  <c r="J72" i="3"/>
  <c r="J374" i="3"/>
  <c r="J276" i="3"/>
  <c r="J102" i="3"/>
  <c r="J272" i="3"/>
  <c r="J368" i="3"/>
  <c r="J41" i="3"/>
  <c r="J263" i="3"/>
  <c r="J261" i="3"/>
  <c r="J118" i="3"/>
  <c r="J519" i="3"/>
  <c r="J344" i="3"/>
  <c r="J164" i="3"/>
  <c r="J475" i="3"/>
  <c r="J21" i="3"/>
  <c r="J84" i="3"/>
  <c r="J36" i="3"/>
  <c r="J175" i="3"/>
  <c r="J444" i="3"/>
  <c r="J130" i="3"/>
  <c r="J168" i="3"/>
  <c r="J281" i="3"/>
  <c r="J327" i="3"/>
  <c r="J324" i="3"/>
  <c r="J149" i="3"/>
  <c r="J470" i="3"/>
  <c r="J492" i="3"/>
  <c r="J466" i="3"/>
  <c r="J37" i="3"/>
  <c r="J485" i="3"/>
  <c r="J521" i="3"/>
  <c r="J417" i="3"/>
  <c r="J480" i="3"/>
  <c r="J52" i="3"/>
  <c r="J481" i="3"/>
  <c r="J215" i="3"/>
  <c r="J166" i="3"/>
  <c r="J115" i="3"/>
  <c r="J137" i="3"/>
  <c r="J314" i="3"/>
  <c r="J415" i="3"/>
  <c r="J157" i="3"/>
  <c r="J170" i="3"/>
  <c r="J397" i="3"/>
  <c r="J243" i="3"/>
  <c r="J45" i="3"/>
  <c r="J403" i="3"/>
  <c r="J348" i="3"/>
  <c r="J97" i="3"/>
  <c r="J291" i="3"/>
  <c r="J251" i="3"/>
  <c r="J82" i="3"/>
  <c r="J510" i="3"/>
  <c r="J129" i="3"/>
  <c r="J283" i="3"/>
  <c r="J315" i="3"/>
  <c r="J401" i="3"/>
  <c r="J446" i="3"/>
  <c r="J377" i="3"/>
  <c r="J323" i="3"/>
  <c r="J503" i="3"/>
  <c r="J317" i="3"/>
  <c r="J156" i="3"/>
  <c r="J460" i="3"/>
  <c r="J233" i="3"/>
  <c r="J247" i="3"/>
  <c r="J248" i="3"/>
  <c r="J228" i="3"/>
  <c r="J602" i="3"/>
  <c r="J459" i="3"/>
  <c r="J452" i="3"/>
  <c r="J231" i="3"/>
  <c r="J222" i="3"/>
  <c r="J229" i="3"/>
  <c r="J22" i="3"/>
  <c r="J442" i="3"/>
  <c r="J420" i="3"/>
  <c r="J345" i="3"/>
  <c r="J516" i="3"/>
  <c r="J525" i="3"/>
  <c r="J235" i="3"/>
  <c r="J529" i="3"/>
  <c r="J59" i="3"/>
  <c r="J44" i="3"/>
  <c r="J60" i="3"/>
  <c r="J207" i="3"/>
  <c r="J242" i="3"/>
  <c r="J67" i="3"/>
  <c r="J196" i="3"/>
  <c r="J579" i="3"/>
  <c r="J254" i="3"/>
  <c r="J259" i="3"/>
  <c r="J103" i="3"/>
  <c r="J531" i="3"/>
  <c r="J505" i="3"/>
  <c r="J614" i="3"/>
  <c r="J381" i="3"/>
  <c r="J33" i="3"/>
  <c r="J436" i="3"/>
  <c r="J43" i="3"/>
  <c r="J63" i="3"/>
  <c r="J127" i="3"/>
  <c r="J307" i="3"/>
  <c r="J266" i="3"/>
  <c r="J98" i="3"/>
  <c r="J169" i="3"/>
  <c r="J199" i="3"/>
  <c r="J422" i="3"/>
  <c r="J326" i="3"/>
  <c r="J319" i="3"/>
  <c r="J230" i="3"/>
  <c r="J120" i="3"/>
  <c r="J383" i="3"/>
  <c r="J155" i="3"/>
  <c r="J338" i="3"/>
  <c r="J92" i="3"/>
  <c r="J179" i="3"/>
  <c r="J497" i="3"/>
  <c r="J471" i="3"/>
  <c r="J522" i="3"/>
  <c r="J294" i="3"/>
  <c r="J301" i="3"/>
  <c r="J483" i="3"/>
  <c r="J15" i="3"/>
  <c r="J132" i="3"/>
  <c r="J58" i="3"/>
  <c r="J391" i="3"/>
  <c r="J184" i="3"/>
  <c r="J434" i="3"/>
  <c r="J185" i="3"/>
  <c r="J429" i="3"/>
  <c r="J493" i="3"/>
  <c r="J240" i="3"/>
  <c r="J268" i="3"/>
  <c r="J518" i="3"/>
  <c r="J275" i="3"/>
  <c r="J371" i="3"/>
  <c r="K620" i="3"/>
  <c r="K582" i="3"/>
  <c r="K591" i="3"/>
  <c r="K604" i="3"/>
  <c r="K542" i="3"/>
  <c r="K628" i="3"/>
  <c r="K563" i="3"/>
  <c r="K586" i="3"/>
  <c r="K621" i="3"/>
  <c r="K629" i="3"/>
  <c r="K618" i="3"/>
  <c r="K627" i="3"/>
  <c r="K613" i="3"/>
  <c r="K612" i="3"/>
  <c r="K548" i="3"/>
  <c r="K561" i="3"/>
  <c r="K594" i="3"/>
  <c r="K598" i="3"/>
  <c r="K572" i="3"/>
  <c r="K596" i="3"/>
  <c r="K574" i="3"/>
  <c r="K632" i="3"/>
  <c r="K631" i="3"/>
  <c r="K622" i="3"/>
  <c r="K544" i="3"/>
  <c r="K546" i="3"/>
  <c r="K533" i="3"/>
  <c r="K624" i="3"/>
  <c r="K558" i="3"/>
  <c r="K575" i="3"/>
  <c r="K530" i="3"/>
  <c r="K583" i="3"/>
  <c r="K599" i="3"/>
  <c r="K534" i="3"/>
  <c r="K571" i="3"/>
  <c r="K626" i="3"/>
  <c r="K588" i="3"/>
  <c r="K625" i="3"/>
  <c r="K540" i="3"/>
  <c r="K567" i="3"/>
  <c r="K605" i="3"/>
  <c r="K8" i="3"/>
  <c r="K365" i="3"/>
  <c r="K110" i="3"/>
  <c r="K53" i="3"/>
  <c r="K64" i="3"/>
  <c r="K424" i="3"/>
  <c r="K38" i="3"/>
  <c r="K154" i="3"/>
  <c r="K85" i="3"/>
  <c r="K515" i="3"/>
  <c r="K219" i="3"/>
  <c r="K236" i="3"/>
  <c r="K66" i="3"/>
  <c r="K428" i="3"/>
  <c r="K88" i="3"/>
  <c r="K311" i="3"/>
  <c r="K213" i="3"/>
  <c r="K235" i="3"/>
  <c r="K223" i="3"/>
  <c r="K140" i="3"/>
  <c r="K136" i="3"/>
  <c r="K404" i="3"/>
  <c r="K482" i="3"/>
  <c r="K331" i="3"/>
  <c r="K24" i="3"/>
  <c r="K316" i="3"/>
  <c r="K393" i="3"/>
  <c r="K414" i="3"/>
  <c r="K432" i="3"/>
  <c r="K112" i="3"/>
  <c r="K208" i="3"/>
  <c r="K386" i="3"/>
  <c r="K17" i="3"/>
  <c r="K435" i="3"/>
  <c r="K354" i="3"/>
  <c r="K252" i="3"/>
  <c r="K453" i="3"/>
  <c r="K209" i="3"/>
  <c r="K325" i="3"/>
  <c r="K509" i="3"/>
  <c r="K78" i="3"/>
  <c r="K61" i="3"/>
  <c r="K489" i="3"/>
  <c r="K159" i="3"/>
  <c r="K408" i="3"/>
  <c r="K407" i="3"/>
  <c r="K152" i="3"/>
  <c r="K478" i="3"/>
  <c r="K468" i="3"/>
  <c r="K392" i="3"/>
  <c r="K104" i="3"/>
  <c r="K204" i="3"/>
  <c r="K172" i="3"/>
  <c r="K244" i="3"/>
  <c r="K181" i="3"/>
  <c r="K517" i="3"/>
  <c r="K99" i="3"/>
  <c r="K313" i="3"/>
  <c r="K220" i="3"/>
  <c r="K114" i="3"/>
  <c r="K238" i="3"/>
  <c r="K89" i="3"/>
  <c r="K284" i="3"/>
  <c r="K145" i="3"/>
  <c r="K90" i="3"/>
  <c r="K437" i="3"/>
  <c r="K198" i="3"/>
  <c r="K68" i="3"/>
  <c r="K467" i="3"/>
  <c r="K176" i="3"/>
  <c r="K79" i="3"/>
  <c r="K87" i="3"/>
  <c r="K190" i="3"/>
  <c r="K321" i="3"/>
  <c r="K334" i="3"/>
  <c r="K389" i="3"/>
  <c r="K188" i="3"/>
  <c r="K305" i="3"/>
  <c r="K355" i="3"/>
  <c r="K290" i="3"/>
  <c r="K330" i="3"/>
  <c r="K74" i="3"/>
  <c r="K370" i="3"/>
  <c r="K264" i="3"/>
  <c r="K123" i="3"/>
  <c r="K48" i="3"/>
  <c r="K180" i="3"/>
  <c r="K473" i="3"/>
  <c r="K56" i="3"/>
  <c r="K477" i="3"/>
  <c r="K399" i="3"/>
  <c r="K30" i="3"/>
  <c r="K451" i="3"/>
  <c r="K35" i="3"/>
  <c r="K163" i="3"/>
  <c r="K28" i="3"/>
  <c r="K11" i="3"/>
  <c r="K258" i="3"/>
  <c r="K380" i="3"/>
  <c r="K416" i="3"/>
  <c r="K91" i="3"/>
  <c r="K131" i="3"/>
  <c r="K96" i="3"/>
  <c r="K54" i="3"/>
  <c r="K409" i="3"/>
  <c r="K144" i="3"/>
  <c r="K527" i="3"/>
  <c r="K49" i="3"/>
  <c r="K158" i="3"/>
  <c r="K210" i="3"/>
  <c r="K216" i="3"/>
  <c r="K256" i="3"/>
  <c r="K225" i="3"/>
  <c r="K55" i="3"/>
  <c r="K150" i="3"/>
  <c r="K57" i="3"/>
  <c r="K400" i="3"/>
  <c r="K201" i="3"/>
  <c r="K200" i="3"/>
  <c r="K494" i="3"/>
  <c r="K426" i="3"/>
  <c r="K234" i="3"/>
  <c r="K496" i="3"/>
  <c r="K462" i="3"/>
  <c r="K171" i="3"/>
  <c r="K167" i="3"/>
  <c r="K450" i="3"/>
  <c r="K39" i="3"/>
  <c r="K353" i="3"/>
  <c r="K139" i="3"/>
  <c r="K80" i="3"/>
  <c r="K147" i="3"/>
  <c r="K133" i="3"/>
  <c r="K71" i="3"/>
  <c r="K390" i="3"/>
  <c r="K340" i="3"/>
  <c r="K526" i="3"/>
  <c r="K413" i="3"/>
  <c r="K367" i="3"/>
  <c r="K457" i="3"/>
  <c r="K278" i="3"/>
  <c r="K73" i="3"/>
  <c r="K100" i="3"/>
  <c r="K363" i="3"/>
  <c r="K349" i="3"/>
  <c r="K75" i="3"/>
  <c r="K455" i="3"/>
  <c r="K441" i="3"/>
  <c r="K218" i="3"/>
  <c r="K40" i="3"/>
  <c r="K23" i="3"/>
  <c r="K16" i="3"/>
  <c r="K298" i="3"/>
  <c r="K4" i="3"/>
  <c r="K513" i="3"/>
  <c r="K20" i="3"/>
  <c r="K174" i="3"/>
  <c r="K373" i="3"/>
  <c r="K143" i="3"/>
  <c r="K245" i="3"/>
  <c r="K221" i="3"/>
  <c r="K93" i="3"/>
  <c r="K86" i="3"/>
  <c r="K117" i="3"/>
  <c r="K142" i="3"/>
  <c r="K504" i="3"/>
  <c r="K508" i="3"/>
  <c r="K364" i="3"/>
  <c r="K108" i="3"/>
  <c r="K250" i="3"/>
  <c r="K262" i="3"/>
  <c r="K81" i="3"/>
  <c r="K279" i="3"/>
  <c r="K257" i="3"/>
  <c r="K263" i="3"/>
  <c r="K261" i="3"/>
  <c r="K118" i="3"/>
  <c r="K519" i="3"/>
  <c r="K344" i="3"/>
  <c r="K164" i="3"/>
  <c r="K475" i="3"/>
  <c r="K21" i="3"/>
  <c r="K84" i="3"/>
  <c r="K36" i="3"/>
  <c r="K175" i="3"/>
  <c r="K444" i="3"/>
  <c r="K130" i="3"/>
  <c r="K168" i="3"/>
  <c r="K281" i="3"/>
  <c r="K327" i="3"/>
  <c r="K324" i="3"/>
  <c r="K149" i="3"/>
  <c r="K470" i="3"/>
  <c r="K492" i="3"/>
  <c r="K466" i="3"/>
  <c r="K37" i="3"/>
  <c r="K485" i="3"/>
  <c r="K521" i="3"/>
  <c r="K417" i="3"/>
  <c r="K480" i="3"/>
  <c r="K52" i="3"/>
  <c r="K481" i="3"/>
  <c r="K215" i="3"/>
  <c r="K166" i="3"/>
  <c r="K12" i="3"/>
  <c r="K115" i="3"/>
  <c r="K137" i="3"/>
  <c r="K314" i="3"/>
  <c r="K415" i="3"/>
  <c r="K157" i="3"/>
  <c r="K170" i="3"/>
  <c r="K397" i="3"/>
  <c r="K243" i="3"/>
  <c r="K45" i="3"/>
  <c r="K403" i="3"/>
  <c r="K348" i="3"/>
  <c r="K97" i="3"/>
  <c r="K291" i="3"/>
  <c r="K251" i="3"/>
  <c r="K82" i="3"/>
  <c r="K510" i="3"/>
  <c r="K129" i="3"/>
  <c r="K283" i="3"/>
  <c r="K315" i="3"/>
  <c r="K401" i="3"/>
  <c r="K446" i="3"/>
  <c r="K377" i="3"/>
  <c r="K323" i="3"/>
  <c r="K503" i="3"/>
  <c r="K317" i="3"/>
  <c r="K156" i="3"/>
  <c r="K460" i="3"/>
  <c r="K233" i="3"/>
  <c r="K247" i="3"/>
  <c r="K248" i="3"/>
  <c r="K228" i="3"/>
  <c r="K459" i="3"/>
  <c r="K452" i="3"/>
  <c r="K231" i="3"/>
  <c r="K222" i="3"/>
  <c r="K229" i="3"/>
  <c r="K22" i="3"/>
  <c r="K442" i="3"/>
  <c r="K420" i="3"/>
  <c r="K345" i="3"/>
  <c r="K516" i="3"/>
  <c r="K525" i="3"/>
  <c r="K160" i="3"/>
  <c r="K124" i="3"/>
  <c r="K9" i="3"/>
  <c r="K528" i="3"/>
  <c r="K341" i="3"/>
  <c r="K277" i="3"/>
  <c r="K269" i="3"/>
  <c r="K106" i="3"/>
  <c r="K512" i="3"/>
  <c r="K101" i="3"/>
  <c r="K107" i="3"/>
  <c r="K356" i="3"/>
  <c r="K265" i="3"/>
  <c r="K212" i="3"/>
  <c r="K343" i="3"/>
  <c r="K241" i="3"/>
  <c r="K402" i="3"/>
  <c r="K41" i="3"/>
  <c r="K282" i="3"/>
  <c r="K192" i="3"/>
  <c r="K438" i="3"/>
  <c r="K285" i="3"/>
  <c r="K187" i="3"/>
  <c r="K293" i="3"/>
  <c r="K529" i="3"/>
  <c r="K59" i="3"/>
  <c r="K44" i="3"/>
  <c r="K60" i="3"/>
  <c r="K207" i="3"/>
  <c r="K242" i="3"/>
  <c r="K67" i="3"/>
  <c r="K196" i="3"/>
  <c r="K254" i="3"/>
  <c r="K359" i="3"/>
  <c r="K259" i="3"/>
  <c r="K103" i="3"/>
  <c r="K505" i="3"/>
  <c r="K381" i="3"/>
  <c r="K361" i="3"/>
  <c r="K33" i="3"/>
  <c r="K436" i="3"/>
  <c r="K217" i="3"/>
  <c r="K461" i="3"/>
  <c r="K32" i="3"/>
  <c r="K447" i="3"/>
  <c r="K126" i="3"/>
  <c r="K183" i="3"/>
  <c r="K119" i="3"/>
  <c r="K499" i="3"/>
  <c r="K141" i="3"/>
  <c r="K396" i="3"/>
  <c r="K339" i="3"/>
  <c r="K342" i="3"/>
  <c r="K43" i="3"/>
  <c r="K122" i="3"/>
  <c r="K111" i="3"/>
  <c r="K346" i="3"/>
  <c r="K63" i="3"/>
  <c r="K182" i="3"/>
  <c r="K274" i="3"/>
  <c r="K297" i="3"/>
  <c r="K125" i="3"/>
  <c r="K127" i="3"/>
  <c r="K288" i="3"/>
  <c r="K109" i="3"/>
  <c r="K307" i="3"/>
  <c r="K304" i="3"/>
  <c r="K309" i="3"/>
  <c r="K445" i="3"/>
  <c r="K419" i="3"/>
  <c r="K352" i="3"/>
  <c r="K266" i="3"/>
  <c r="K292" i="3"/>
  <c r="K286" i="3"/>
  <c r="K506" i="3"/>
  <c r="K128" i="3"/>
  <c r="K98" i="3"/>
  <c r="K105" i="3"/>
  <c r="K191" i="3"/>
  <c r="K169" i="3"/>
  <c r="K312" i="3"/>
  <c r="K430" i="3"/>
  <c r="K199" i="3"/>
  <c r="K193" i="3"/>
  <c r="K95" i="3"/>
  <c r="K189" i="3"/>
  <c r="K422" i="3"/>
  <c r="K490" i="3"/>
  <c r="K486" i="3"/>
  <c r="K326" i="3"/>
  <c r="K322" i="3"/>
  <c r="K335" i="3"/>
  <c r="K328" i="3"/>
  <c r="K319" i="3"/>
  <c r="K336" i="3"/>
  <c r="K205" i="3"/>
  <c r="K227" i="3"/>
  <c r="K203" i="3"/>
  <c r="K230" i="3"/>
  <c r="K448" i="3"/>
  <c r="K440" i="3"/>
  <c r="K34" i="3"/>
  <c r="K14" i="3"/>
  <c r="K7" i="3"/>
  <c r="K5" i="3"/>
  <c r="K19" i="3"/>
  <c r="K120" i="3"/>
  <c r="K287" i="3"/>
  <c r="K299" i="3"/>
  <c r="K295" i="3"/>
  <c r="K379" i="3"/>
  <c r="K383" i="3"/>
  <c r="K206" i="3"/>
  <c r="K500" i="3"/>
  <c r="K197" i="3"/>
  <c r="K161" i="3"/>
  <c r="K155" i="3"/>
  <c r="K135" i="3"/>
  <c r="K46" i="3"/>
  <c r="K338" i="3"/>
  <c r="K25" i="3"/>
  <c r="K456" i="3"/>
  <c r="K431" i="3"/>
  <c r="K92" i="3"/>
  <c r="K194" i="3"/>
  <c r="K179" i="3"/>
  <c r="K186" i="3"/>
  <c r="K77" i="3"/>
  <c r="K498" i="3"/>
  <c r="K497" i="3"/>
  <c r="K488" i="3"/>
  <c r="K501" i="3"/>
  <c r="K472" i="3"/>
  <c r="K471" i="3"/>
  <c r="K522" i="3"/>
  <c r="K524" i="3"/>
  <c r="K357" i="3"/>
  <c r="K270" i="3"/>
  <c r="K294" i="3"/>
  <c r="K300" i="3"/>
  <c r="K177" i="3"/>
  <c r="K366" i="3"/>
  <c r="K301" i="3"/>
  <c r="K303" i="3"/>
  <c r="K165" i="3"/>
  <c r="K376" i="3"/>
  <c r="K483" i="3"/>
  <c r="K479" i="3"/>
  <c r="K423" i="3"/>
  <c r="K178" i="3"/>
  <c r="K15" i="3"/>
  <c r="K47" i="3"/>
  <c r="K18" i="3"/>
  <c r="K406" i="3"/>
  <c r="K148" i="3"/>
  <c r="K253" i="3"/>
  <c r="K132" i="3"/>
  <c r="K476" i="3"/>
  <c r="K458" i="3"/>
  <c r="K443" i="3"/>
  <c r="K58" i="3"/>
  <c r="K26" i="3"/>
  <c r="K50" i="3"/>
  <c r="K385" i="3"/>
  <c r="K391" i="3"/>
  <c r="K271" i="3"/>
  <c r="K289" i="3"/>
  <c r="K502" i="3"/>
  <c r="K65" i="3"/>
  <c r="K173" i="3"/>
  <c r="K495" i="3"/>
  <c r="K195" i="3"/>
  <c r="K427" i="3"/>
  <c r="K184" i="3"/>
  <c r="K62" i="3"/>
  <c r="K491" i="3"/>
  <c r="K51" i="3"/>
  <c r="K434" i="3"/>
  <c r="K418" i="3"/>
  <c r="K185" i="3"/>
  <c r="K372" i="3"/>
  <c r="K429" i="3"/>
  <c r="K395" i="3"/>
  <c r="K394" i="3"/>
  <c r="K410" i="3"/>
  <c r="K433" i="3"/>
  <c r="K362" i="3"/>
  <c r="K310" i="3"/>
  <c r="K306" i="3"/>
  <c r="K493" i="3"/>
  <c r="K507" i="3"/>
  <c r="K296" i="3"/>
  <c r="K378" i="3"/>
  <c r="K388" i="3"/>
  <c r="K387" i="3"/>
  <c r="K240" i="3"/>
  <c r="K72" i="3"/>
  <c r="K449" i="3"/>
  <c r="K384" i="3"/>
  <c r="K268" i="3"/>
  <c r="K374" i="3"/>
  <c r="K302" i="3"/>
  <c r="K514" i="3"/>
  <c r="K518" i="3"/>
  <c r="K276" i="3"/>
  <c r="K523" i="3"/>
  <c r="K102" i="3"/>
  <c r="K520" i="3"/>
  <c r="K113" i="3"/>
  <c r="K275" i="3"/>
  <c r="K272" i="3"/>
  <c r="K371" i="3"/>
  <c r="K368" i="3"/>
  <c r="K6" i="3"/>
  <c r="J623" i="3"/>
  <c r="J562" i="3"/>
  <c r="J568" i="3"/>
  <c r="J585" i="3"/>
  <c r="J551" i="3"/>
  <c r="J570" i="3"/>
  <c r="J615" i="3"/>
  <c r="J584" i="3"/>
  <c r="J607" i="3"/>
  <c r="K562" i="3"/>
  <c r="J540" i="3"/>
  <c r="K568" i="3"/>
  <c r="J625" i="3"/>
  <c r="J588" i="3"/>
  <c r="J626" i="3"/>
  <c r="K585" i="3"/>
  <c r="J571" i="3"/>
  <c r="J534" i="3"/>
  <c r="J599" i="3"/>
  <c r="K551" i="3"/>
  <c r="J575" i="3"/>
  <c r="J558" i="3"/>
  <c r="K570" i="3"/>
  <c r="J631" i="3"/>
  <c r="J574" i="3"/>
  <c r="J596" i="3"/>
  <c r="K615" i="3"/>
  <c r="J594" i="3"/>
  <c r="J548" i="3"/>
  <c r="J618" i="3"/>
  <c r="K584" i="3"/>
  <c r="J586" i="3"/>
  <c r="K607" i="3"/>
  <c r="J628" i="3"/>
  <c r="J542" i="3"/>
  <c r="J591" i="3"/>
  <c r="J620" i="3"/>
  <c r="J541" i="3"/>
  <c r="J565" i="3"/>
  <c r="J566" i="3"/>
  <c r="J630" i="3"/>
  <c r="J580" i="3"/>
  <c r="J592" i="3"/>
  <c r="J587" i="3"/>
  <c r="J569" i="3"/>
  <c r="J537" i="3"/>
  <c r="J557" i="3"/>
  <c r="J603" i="3"/>
  <c r="J589" i="3"/>
  <c r="J559" i="3"/>
  <c r="J619" i="3"/>
  <c r="J617" i="3"/>
  <c r="J605" i="3"/>
  <c r="K623" i="3"/>
  <c r="K569" i="3"/>
  <c r="K541" i="3"/>
  <c r="J583" i="3"/>
  <c r="K565" i="3"/>
  <c r="K537" i="3"/>
  <c r="J530" i="3"/>
  <c r="K557" i="3"/>
  <c r="J624" i="3"/>
  <c r="J533" i="3"/>
  <c r="K566" i="3"/>
  <c r="K630" i="3"/>
  <c r="K603" i="3"/>
  <c r="K580" i="3"/>
  <c r="J572" i="3"/>
  <c r="K592" i="3"/>
  <c r="J598" i="3"/>
  <c r="K589" i="3"/>
  <c r="J561" i="3"/>
  <c r="K559" i="3"/>
  <c r="J612" i="3"/>
  <c r="K587" i="3"/>
  <c r="J627" i="3"/>
  <c r="J563" i="3"/>
  <c r="J604" i="3"/>
  <c r="K619" i="3"/>
  <c r="J582" i="3"/>
  <c r="K617" i="3"/>
  <c r="J567" i="3"/>
  <c r="J546" i="3"/>
  <c r="J544" i="3"/>
  <c r="J622" i="3"/>
  <c r="J632" i="3"/>
  <c r="J613" i="3"/>
  <c r="J629" i="3"/>
  <c r="J621" i="3"/>
  <c r="E33" i="42"/>
  <c r="E3" i="42"/>
  <c r="AA153" i="3" s="1"/>
  <c r="I1" i="3"/>
  <c r="B4" i="3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B565" i="3" s="1"/>
  <c r="B566" i="3" s="1"/>
  <c r="B567" i="3" s="1"/>
  <c r="B568" i="3" s="1"/>
  <c r="B569" i="3" s="1"/>
  <c r="B570" i="3" s="1"/>
  <c r="B571" i="3" s="1"/>
  <c r="B572" i="3" s="1"/>
  <c r="B573" i="3" s="1"/>
  <c r="B574" i="3" s="1"/>
  <c r="B575" i="3" s="1"/>
  <c r="B576" i="3" s="1"/>
  <c r="B577" i="3" s="1"/>
  <c r="B578" i="3" s="1"/>
  <c r="B579" i="3" s="1"/>
  <c r="B580" i="3" s="1"/>
  <c r="B581" i="3" s="1"/>
  <c r="B582" i="3" s="1"/>
  <c r="B583" i="3" s="1"/>
  <c r="B584" i="3" s="1"/>
  <c r="B585" i="3" s="1"/>
  <c r="B586" i="3" s="1"/>
  <c r="B587" i="3" s="1"/>
  <c r="B588" i="3" s="1"/>
  <c r="B589" i="3" s="1"/>
  <c r="B590" i="3" s="1"/>
  <c r="B591" i="3" s="1"/>
  <c r="B592" i="3" s="1"/>
  <c r="B593" i="3" s="1"/>
  <c r="B594" i="3" s="1"/>
  <c r="B595" i="3" s="1"/>
  <c r="B596" i="3" s="1"/>
  <c r="B597" i="3" s="1"/>
  <c r="B598" i="3" s="1"/>
  <c r="B599" i="3" s="1"/>
  <c r="B600" i="3" s="1"/>
  <c r="B601" i="3" s="1"/>
  <c r="B602" i="3" s="1"/>
  <c r="B603" i="3" s="1"/>
  <c r="B604" i="3" s="1"/>
  <c r="B605" i="3" s="1"/>
  <c r="B606" i="3" s="1"/>
  <c r="B607" i="3" s="1"/>
  <c r="B608" i="3" s="1"/>
  <c r="B609" i="3" s="1"/>
  <c r="B610" i="3" s="1"/>
  <c r="B611" i="3" s="1"/>
  <c r="B612" i="3" s="1"/>
  <c r="B613" i="3" s="1"/>
  <c r="B614" i="3" s="1"/>
  <c r="B615" i="3" s="1"/>
  <c r="B616" i="3" s="1"/>
  <c r="B617" i="3" s="1"/>
  <c r="B618" i="3" s="1"/>
  <c r="B619" i="3" s="1"/>
  <c r="B620" i="3" s="1"/>
  <c r="B621" i="3" s="1"/>
  <c r="B622" i="3" s="1"/>
  <c r="B623" i="3" s="1"/>
  <c r="B624" i="3" s="1"/>
  <c r="B625" i="3" s="1"/>
  <c r="B626" i="3" s="1"/>
  <c r="B627" i="3" s="1"/>
  <c r="B628" i="3" s="1"/>
  <c r="B629" i="3" s="1"/>
  <c r="B630" i="3" s="1"/>
  <c r="B631" i="3" s="1"/>
  <c r="B632" i="3" s="1"/>
  <c r="B633" i="3" s="1"/>
  <c r="B634" i="3" s="1"/>
  <c r="B635" i="3" s="1"/>
  <c r="B636" i="3" s="1"/>
  <c r="B637" i="3" s="1"/>
  <c r="B638" i="3" s="1"/>
  <c r="B639" i="3" s="1"/>
  <c r="B640" i="3" s="1"/>
  <c r="B641" i="3" s="1"/>
  <c r="B642" i="3" s="1"/>
  <c r="B643" i="3" s="1"/>
  <c r="B644" i="3" s="1"/>
  <c r="B645" i="3" s="1"/>
  <c r="B646" i="3" s="1"/>
  <c r="B647" i="3" s="1"/>
  <c r="B648" i="3" s="1"/>
  <c r="B649" i="3" s="1"/>
  <c r="B650" i="3" s="1"/>
  <c r="B651" i="3" s="1"/>
  <c r="B652" i="3" s="1"/>
  <c r="B653" i="3" s="1"/>
  <c r="B654" i="3" s="1"/>
  <c r="B655" i="3" s="1"/>
  <c r="B656" i="3" s="1"/>
  <c r="B657" i="3" s="1"/>
  <c r="B658" i="3" s="1"/>
  <c r="B659" i="3" s="1"/>
  <c r="B660" i="3" s="1"/>
  <c r="B661" i="3" s="1"/>
  <c r="B662" i="3" s="1"/>
  <c r="B663" i="3" s="1"/>
  <c r="B664" i="3" s="1"/>
  <c r="B665" i="3" s="1"/>
  <c r="B666" i="3" s="1"/>
  <c r="B667" i="3" s="1"/>
  <c r="B668" i="3" s="1"/>
  <c r="B669" i="3" s="1"/>
  <c r="B670" i="3" s="1"/>
  <c r="B671" i="3" s="1"/>
  <c r="B672" i="3" s="1"/>
  <c r="B673" i="3" s="1"/>
  <c r="B674" i="3" s="1"/>
  <c r="B675" i="3" s="1"/>
  <c r="B676" i="3" s="1"/>
  <c r="B677" i="3" s="1"/>
  <c r="B678" i="3" s="1"/>
  <c r="B679" i="3" s="1"/>
  <c r="B680" i="3" s="1"/>
  <c r="B681" i="3" s="1"/>
  <c r="B682" i="3" s="1"/>
  <c r="B683" i="3" s="1"/>
  <c r="B684" i="3" s="1"/>
  <c r="B685" i="3" s="1"/>
  <c r="B686" i="3" s="1"/>
  <c r="B687" i="3" s="1"/>
  <c r="B688" i="3" s="1"/>
  <c r="B689" i="3" s="1"/>
  <c r="B690" i="3" s="1"/>
  <c r="B691" i="3" s="1"/>
  <c r="B692" i="3" s="1"/>
  <c r="B693" i="3" s="1"/>
  <c r="B694" i="3" s="1"/>
  <c r="B695" i="3" s="1"/>
  <c r="B696" i="3" s="1"/>
  <c r="B697" i="3" s="1"/>
  <c r="B698" i="3" s="1"/>
  <c r="B699" i="3" s="1"/>
  <c r="B700" i="3" s="1"/>
  <c r="B701" i="3" s="1"/>
  <c r="B702" i="3" s="1"/>
  <c r="B703" i="3" s="1"/>
  <c r="B704" i="3" s="1"/>
  <c r="B705" i="3" s="1"/>
  <c r="B706" i="3" s="1"/>
  <c r="B707" i="3" s="1"/>
  <c r="B708" i="3" s="1"/>
  <c r="B709" i="3" s="1"/>
  <c r="B710" i="3" s="1"/>
  <c r="B711" i="3" s="1"/>
  <c r="B712" i="3" s="1"/>
  <c r="B713" i="3" s="1"/>
  <c r="B714" i="3" s="1"/>
  <c r="B715" i="3" s="1"/>
  <c r="B716" i="3" s="1"/>
  <c r="B717" i="3" s="1"/>
  <c r="B718" i="3" s="1"/>
  <c r="B719" i="3" s="1"/>
  <c r="B720" i="3" s="1"/>
  <c r="B721" i="3" s="1"/>
  <c r="B722" i="3" s="1"/>
  <c r="B723" i="3" s="1"/>
  <c r="B724" i="3" s="1"/>
  <c r="B725" i="3" s="1"/>
  <c r="B726" i="3" s="1"/>
  <c r="B727" i="3" s="1"/>
  <c r="B728" i="3" s="1"/>
  <c r="B729" i="3" s="1"/>
  <c r="B730" i="3" s="1"/>
  <c r="B731" i="3" s="1"/>
  <c r="B732" i="3" s="1"/>
  <c r="B733" i="3" s="1"/>
  <c r="B734" i="3" s="1"/>
  <c r="B735" i="3" s="1"/>
  <c r="B736" i="3" s="1"/>
  <c r="B737" i="3" s="1"/>
  <c r="B738" i="3" s="1"/>
  <c r="B739" i="3" s="1"/>
  <c r="B740" i="3" s="1"/>
  <c r="B741" i="3" s="1"/>
  <c r="B742" i="3" s="1"/>
  <c r="B743" i="3" s="1"/>
  <c r="B744" i="3" s="1"/>
  <c r="B745" i="3" s="1"/>
  <c r="B746" i="3" s="1"/>
  <c r="B747" i="3" s="1"/>
  <c r="B748" i="3" s="1"/>
  <c r="B749" i="3" s="1"/>
  <c r="B750" i="3" s="1"/>
  <c r="B751" i="3" s="1"/>
  <c r="B752" i="3" s="1"/>
  <c r="B753" i="3" s="1"/>
  <c r="B754" i="3" s="1"/>
  <c r="B755" i="3" s="1"/>
  <c r="B756" i="3" s="1"/>
  <c r="B757" i="3" s="1"/>
  <c r="B758" i="3" s="1"/>
  <c r="B759" i="3" s="1"/>
  <c r="B760" i="3" s="1"/>
  <c r="B761" i="3" s="1"/>
  <c r="B762" i="3" s="1"/>
  <c r="B763" i="3" s="1"/>
  <c r="B764" i="3" s="1"/>
  <c r="B765" i="3" s="1"/>
  <c r="B766" i="3" s="1"/>
  <c r="B767" i="3" s="1"/>
  <c r="B768" i="3" s="1"/>
  <c r="B769" i="3" s="1"/>
  <c r="B770" i="3" s="1"/>
  <c r="B771" i="3" s="1"/>
  <c r="B772" i="3" s="1"/>
  <c r="B773" i="3" s="1"/>
  <c r="B774" i="3" s="1"/>
  <c r="B775" i="3" s="1"/>
  <c r="B776" i="3" s="1"/>
  <c r="B777" i="3" s="1"/>
  <c r="B778" i="3" s="1"/>
  <c r="B779" i="3" s="1"/>
  <c r="B780" i="3" s="1"/>
  <c r="B781" i="3" s="1"/>
  <c r="B782" i="3" s="1"/>
  <c r="B783" i="3" s="1"/>
  <c r="B784" i="3" s="1"/>
  <c r="B785" i="3" s="1"/>
  <c r="B786" i="3" s="1"/>
  <c r="B787" i="3" s="1"/>
  <c r="B788" i="3" s="1"/>
  <c r="B789" i="3" s="1"/>
  <c r="B790" i="3" s="1"/>
  <c r="B791" i="3" s="1"/>
  <c r="B792" i="3" s="1"/>
  <c r="B793" i="3" s="1"/>
  <c r="B794" i="3" s="1"/>
  <c r="B795" i="3" s="1"/>
  <c r="B796" i="3" s="1"/>
  <c r="B797" i="3" s="1"/>
  <c r="B798" i="3" s="1"/>
  <c r="B799" i="3" s="1"/>
  <c r="B800" i="3" s="1"/>
  <c r="B801" i="3" s="1"/>
  <c r="B802" i="3" s="1"/>
  <c r="B803" i="3" s="1"/>
  <c r="B804" i="3" s="1"/>
  <c r="B805" i="3" s="1"/>
  <c r="B806" i="3" s="1"/>
  <c r="B807" i="3" s="1"/>
  <c r="B808" i="3" s="1"/>
  <c r="B809" i="3" s="1"/>
  <c r="B810" i="3" s="1"/>
  <c r="B811" i="3" s="1"/>
  <c r="B812" i="3" s="1"/>
  <c r="B813" i="3" s="1"/>
  <c r="B814" i="3" s="1"/>
  <c r="B815" i="3" s="1"/>
  <c r="B816" i="3" s="1"/>
  <c r="B817" i="3" s="1"/>
  <c r="B818" i="3" s="1"/>
  <c r="B819" i="3" s="1"/>
  <c r="B820" i="3" s="1"/>
  <c r="B821" i="3" s="1"/>
  <c r="B822" i="3" s="1"/>
  <c r="B823" i="3" s="1"/>
  <c r="B824" i="3" s="1"/>
  <c r="B825" i="3" s="1"/>
  <c r="B826" i="3" s="1"/>
  <c r="B827" i="3" s="1"/>
  <c r="B828" i="3" s="1"/>
  <c r="B829" i="3" s="1"/>
  <c r="B830" i="3" s="1"/>
  <c r="B831" i="3" s="1"/>
  <c r="B832" i="3" s="1"/>
  <c r="B833" i="3" s="1"/>
  <c r="B834" i="3" s="1"/>
  <c r="B835" i="3" s="1"/>
  <c r="B836" i="3" s="1"/>
  <c r="B837" i="3" s="1"/>
  <c r="B838" i="3" s="1"/>
  <c r="B839" i="3" s="1"/>
  <c r="B840" i="3" s="1"/>
  <c r="B841" i="3" s="1"/>
  <c r="B842" i="3" s="1"/>
  <c r="B843" i="3" s="1"/>
  <c r="B844" i="3" s="1"/>
  <c r="B845" i="3" s="1"/>
  <c r="B846" i="3" s="1"/>
  <c r="B847" i="3" s="1"/>
  <c r="B848" i="3" s="1"/>
  <c r="B849" i="3" s="1"/>
  <c r="B850" i="3" s="1"/>
  <c r="B851" i="3" s="1"/>
  <c r="B852" i="3" s="1"/>
  <c r="B853" i="3" s="1"/>
  <c r="B854" i="3" s="1"/>
  <c r="B855" i="3" s="1"/>
  <c r="B856" i="3" s="1"/>
  <c r="B857" i="3" s="1"/>
  <c r="B858" i="3" s="1"/>
  <c r="B859" i="3" s="1"/>
  <c r="B860" i="3" s="1"/>
  <c r="B861" i="3" s="1"/>
  <c r="B862" i="3" s="1"/>
  <c r="B863" i="3" s="1"/>
  <c r="B864" i="3" s="1"/>
  <c r="B865" i="3" s="1"/>
  <c r="B866" i="3" s="1"/>
  <c r="B867" i="3" s="1"/>
  <c r="B868" i="3" s="1"/>
  <c r="B869" i="3" s="1"/>
  <c r="B870" i="3" s="1"/>
  <c r="B871" i="3" s="1"/>
  <c r="B872" i="3" s="1"/>
  <c r="B873" i="3" s="1"/>
  <c r="B874" i="3" s="1"/>
  <c r="B875" i="3" s="1"/>
  <c r="B876" i="3" s="1"/>
  <c r="B877" i="3" s="1"/>
  <c r="B878" i="3" s="1"/>
  <c r="B879" i="3" s="1"/>
  <c r="B880" i="3" s="1"/>
  <c r="B881" i="3" s="1"/>
  <c r="B882" i="3" s="1"/>
  <c r="B883" i="3" s="1"/>
  <c r="B884" i="3" s="1"/>
  <c r="B885" i="3" s="1"/>
  <c r="B886" i="3" s="1"/>
  <c r="B887" i="3" s="1"/>
  <c r="B888" i="3" s="1"/>
  <c r="B889" i="3" s="1"/>
  <c r="B890" i="3" s="1"/>
  <c r="B891" i="3" s="1"/>
  <c r="B892" i="3" s="1"/>
  <c r="B893" i="3" s="1"/>
  <c r="B894" i="3" s="1"/>
  <c r="B895" i="3" s="1"/>
  <c r="B896" i="3" s="1"/>
  <c r="B897" i="3" s="1"/>
  <c r="B898" i="3" s="1"/>
  <c r="B899" i="3" s="1"/>
  <c r="B900" i="3" s="1"/>
  <c r="B901" i="3" s="1"/>
  <c r="B902" i="3" s="1"/>
  <c r="B903" i="3" s="1"/>
  <c r="B904" i="3" s="1"/>
  <c r="B905" i="3" s="1"/>
  <c r="B906" i="3" s="1"/>
  <c r="B907" i="3" s="1"/>
  <c r="B908" i="3" s="1"/>
  <c r="B909" i="3" s="1"/>
  <c r="B910" i="3" s="1"/>
  <c r="B911" i="3" s="1"/>
  <c r="B912" i="3" s="1"/>
  <c r="B913" i="3" s="1"/>
  <c r="B914" i="3" s="1"/>
  <c r="B915" i="3" s="1"/>
  <c r="B916" i="3" s="1"/>
  <c r="B917" i="3" s="1"/>
  <c r="B918" i="3" s="1"/>
  <c r="B919" i="3" s="1"/>
  <c r="B920" i="3" s="1"/>
  <c r="B921" i="3" s="1"/>
  <c r="B922" i="3" s="1"/>
  <c r="B923" i="3" s="1"/>
  <c r="B924" i="3" s="1"/>
  <c r="B925" i="3" s="1"/>
  <c r="B926" i="3" s="1"/>
  <c r="B927" i="3" s="1"/>
  <c r="B928" i="3" s="1"/>
  <c r="B929" i="3" s="1"/>
  <c r="B930" i="3" s="1"/>
  <c r="B931" i="3" s="1"/>
  <c r="B932" i="3" s="1"/>
  <c r="B933" i="3" s="1"/>
  <c r="B934" i="3" s="1"/>
  <c r="B935" i="3" s="1"/>
  <c r="B936" i="3" s="1"/>
  <c r="B937" i="3" s="1"/>
  <c r="B938" i="3" s="1"/>
  <c r="B939" i="3" s="1"/>
  <c r="B940" i="3" s="1"/>
  <c r="B941" i="3" s="1"/>
  <c r="B942" i="3" s="1"/>
  <c r="B943" i="3" s="1"/>
  <c r="B944" i="3" s="1"/>
  <c r="B945" i="3" s="1"/>
  <c r="B946" i="3" s="1"/>
  <c r="B947" i="3" s="1"/>
  <c r="B948" i="3" s="1"/>
  <c r="B949" i="3" s="1"/>
  <c r="B950" i="3" s="1"/>
  <c r="B951" i="3" s="1"/>
  <c r="B952" i="3" s="1"/>
  <c r="B953" i="3" s="1"/>
  <c r="B954" i="3" s="1"/>
  <c r="B955" i="3" s="1"/>
  <c r="B956" i="3" s="1"/>
  <c r="B957" i="3" s="1"/>
  <c r="B958" i="3" s="1"/>
  <c r="B959" i="3" s="1"/>
  <c r="B960" i="3" s="1"/>
  <c r="B961" i="3" s="1"/>
  <c r="B962" i="3" s="1"/>
  <c r="B963" i="3" s="1"/>
  <c r="B964" i="3" s="1"/>
  <c r="B965" i="3" s="1"/>
  <c r="B966" i="3" s="1"/>
  <c r="B967" i="3" s="1"/>
  <c r="B968" i="3" s="1"/>
  <c r="B969" i="3" s="1"/>
  <c r="B970" i="3" s="1"/>
  <c r="B971" i="3" s="1"/>
  <c r="B972" i="3" s="1"/>
  <c r="B973" i="3" s="1"/>
  <c r="B974" i="3" s="1"/>
  <c r="B975" i="3" s="1"/>
  <c r="B976" i="3" s="1"/>
  <c r="B977" i="3" s="1"/>
  <c r="B978" i="3" s="1"/>
  <c r="B979" i="3" s="1"/>
  <c r="B980" i="3" s="1"/>
  <c r="B981" i="3" s="1"/>
  <c r="B982" i="3" s="1"/>
  <c r="B983" i="3" s="1"/>
  <c r="B984" i="3" s="1"/>
  <c r="B985" i="3" s="1"/>
  <c r="B986" i="3" s="1"/>
  <c r="B987" i="3" s="1"/>
  <c r="B988" i="3" s="1"/>
  <c r="B989" i="3" s="1"/>
  <c r="B990" i="3" s="1"/>
  <c r="B991" i="3" s="1"/>
  <c r="B992" i="3" s="1"/>
  <c r="B993" i="3" s="1"/>
  <c r="B994" i="3" s="1"/>
  <c r="B995" i="3" s="1"/>
  <c r="B996" i="3" s="1"/>
  <c r="B997" i="3" s="1"/>
  <c r="B998" i="3" s="1"/>
  <c r="B999" i="3" s="1"/>
  <c r="B1000" i="3" s="1"/>
  <c r="B1001" i="3" s="1"/>
  <c r="B1002" i="3" s="1"/>
  <c r="B1003" i="3" s="1"/>
  <c r="B1004" i="3" s="1"/>
  <c r="B1005" i="3" s="1"/>
  <c r="B1006" i="3" s="1"/>
  <c r="B1007" i="3" s="1"/>
  <c r="B1008" i="3" s="1"/>
  <c r="B1009" i="3" s="1"/>
  <c r="B1010" i="3" s="1"/>
  <c r="B1011" i="3" s="1"/>
  <c r="B1012" i="3" s="1"/>
  <c r="B1013" i="3" s="1"/>
  <c r="B1014" i="3" s="1"/>
  <c r="B1015" i="3" s="1"/>
  <c r="B1016" i="3" s="1"/>
  <c r="B1017" i="3" s="1"/>
  <c r="B1018" i="3" s="1"/>
  <c r="B1019" i="3" s="1"/>
  <c r="B1020" i="3" s="1"/>
  <c r="B1021" i="3" s="1"/>
  <c r="B1022" i="3" s="1"/>
  <c r="B1023" i="3" s="1"/>
  <c r="B1024" i="3" s="1"/>
  <c r="B1025" i="3" s="1"/>
  <c r="B1026" i="3" s="1"/>
  <c r="B1027" i="3" s="1"/>
  <c r="B1028" i="3" s="1"/>
  <c r="B1029" i="3" s="1"/>
  <c r="B1030" i="3" s="1"/>
  <c r="B1031" i="3" s="1"/>
  <c r="B1032" i="3" s="1"/>
  <c r="B1033" i="3" s="1"/>
  <c r="B1034" i="3" s="1"/>
  <c r="B1035" i="3" s="1"/>
  <c r="B1036" i="3" s="1"/>
  <c r="B1037" i="3" s="1"/>
  <c r="B1038" i="3" s="1"/>
  <c r="B1039" i="3" s="1"/>
  <c r="B1040" i="3" s="1"/>
  <c r="B1041" i="3" s="1"/>
  <c r="B1042" i="3" s="1"/>
  <c r="B1043" i="3" s="1"/>
  <c r="B1044" i="3" s="1"/>
  <c r="B1045" i="3" s="1"/>
  <c r="B1046" i="3" s="1"/>
  <c r="B1047" i="3" s="1"/>
  <c r="B1048" i="3" s="1"/>
  <c r="B1049" i="3" s="1"/>
  <c r="B1050" i="3" s="1"/>
  <c r="B1051" i="3" s="1"/>
  <c r="B1052" i="3" s="1"/>
  <c r="B1053" i="3" s="1"/>
  <c r="B1054" i="3" s="1"/>
  <c r="B1055" i="3" s="1"/>
  <c r="B1056" i="3" s="1"/>
  <c r="B1057" i="3" s="1"/>
  <c r="B1058" i="3" s="1"/>
  <c r="B1059" i="3" s="1"/>
  <c r="B1060" i="3" s="1"/>
  <c r="B1061" i="3" s="1"/>
  <c r="B1062" i="3" s="1"/>
  <c r="B1063" i="3" s="1"/>
  <c r="B1064" i="3" s="1"/>
  <c r="B1065" i="3" s="1"/>
  <c r="B1066" i="3" s="1"/>
  <c r="B1067" i="3" s="1"/>
  <c r="B1068" i="3" s="1"/>
  <c r="B1069" i="3" s="1"/>
  <c r="B1070" i="3" s="1"/>
  <c r="B1071" i="3" s="1"/>
  <c r="B1072" i="3" s="1"/>
  <c r="B1073" i="3" s="1"/>
  <c r="B1074" i="3" s="1"/>
  <c r="B1075" i="3" s="1"/>
  <c r="B1076" i="3" s="1"/>
  <c r="B1077" i="3" s="1"/>
  <c r="B1078" i="3" s="1"/>
  <c r="B1079" i="3" s="1"/>
  <c r="B1080" i="3" s="1"/>
  <c r="B1081" i="3" s="1"/>
  <c r="B1082" i="3" s="1"/>
  <c r="B1083" i="3" s="1"/>
  <c r="B1084" i="3" s="1"/>
  <c r="B1085" i="3" s="1"/>
  <c r="B1086" i="3" s="1"/>
  <c r="B1087" i="3" s="1"/>
  <c r="B1088" i="3" s="1"/>
  <c r="B1089" i="3" s="1"/>
  <c r="B1090" i="3" s="1"/>
  <c r="B1091" i="3" s="1"/>
  <c r="B1092" i="3" s="1"/>
  <c r="B1093" i="3" s="1"/>
  <c r="B1094" i="3" s="1"/>
  <c r="B1095" i="3" s="1"/>
  <c r="B1096" i="3" s="1"/>
  <c r="B1097" i="3" s="1"/>
  <c r="B1098" i="3" s="1"/>
  <c r="B1099" i="3" s="1"/>
  <c r="B1100" i="3" s="1"/>
  <c r="B1101" i="3" s="1"/>
  <c r="B1102" i="3" s="1"/>
  <c r="B1103" i="3" s="1"/>
  <c r="B1104" i="3" s="1"/>
  <c r="B1105" i="3" s="1"/>
  <c r="B1106" i="3" s="1"/>
  <c r="B1107" i="3" s="1"/>
  <c r="B1108" i="3" s="1"/>
  <c r="B1109" i="3" s="1"/>
  <c r="B1110" i="3" s="1"/>
  <c r="B1111" i="3" s="1"/>
  <c r="B1112" i="3" s="1"/>
  <c r="B1113" i="3" s="1"/>
  <c r="B1114" i="3" s="1"/>
  <c r="B1115" i="3" s="1"/>
  <c r="B1116" i="3" s="1"/>
  <c r="B1117" i="3" s="1"/>
  <c r="B1118" i="3" s="1"/>
  <c r="B1119" i="3" s="1"/>
  <c r="B1120" i="3" s="1"/>
  <c r="B1121" i="3" s="1"/>
  <c r="B1122" i="3" s="1"/>
  <c r="B1123" i="3" s="1"/>
  <c r="B1124" i="3" s="1"/>
  <c r="B1125" i="3" s="1"/>
  <c r="B1126" i="3" s="1"/>
  <c r="B1127" i="3" s="1"/>
  <c r="B1128" i="3" s="1"/>
  <c r="B1129" i="3" s="1"/>
  <c r="B1130" i="3" s="1"/>
  <c r="B1131" i="3" s="1"/>
  <c r="B1132" i="3" s="1"/>
  <c r="B1133" i="3" s="1"/>
  <c r="B1134" i="3" s="1"/>
  <c r="B1135" i="3" s="1"/>
  <c r="B1136" i="3" s="1"/>
  <c r="B1137" i="3" s="1"/>
  <c r="B1138" i="3" s="1"/>
  <c r="B1139" i="3" s="1"/>
  <c r="B1140" i="3" s="1"/>
  <c r="B1141" i="3" s="1"/>
  <c r="B1142" i="3" s="1"/>
  <c r="B1143" i="3" s="1"/>
  <c r="B1144" i="3" s="1"/>
  <c r="B1145" i="3" s="1"/>
  <c r="B1146" i="3" s="1"/>
  <c r="B1147" i="3" s="1"/>
  <c r="B1148" i="3" s="1"/>
  <c r="B1149" i="3" s="1"/>
  <c r="B1150" i="3" s="1"/>
  <c r="B1151" i="3" s="1"/>
  <c r="B1152" i="3" s="1"/>
  <c r="B1153" i="3" s="1"/>
  <c r="B1154" i="3" s="1"/>
  <c r="B1155" i="3" s="1"/>
  <c r="B1156" i="3" s="1"/>
  <c r="B1157" i="3" s="1"/>
  <c r="B1158" i="3" s="1"/>
  <c r="B1159" i="3" s="1"/>
  <c r="B1160" i="3" s="1"/>
  <c r="B1161" i="3" s="1"/>
  <c r="B1162" i="3" s="1"/>
  <c r="B1163" i="3" s="1"/>
  <c r="B1164" i="3" s="1"/>
  <c r="B1165" i="3" s="1"/>
  <c r="B1166" i="3" s="1"/>
  <c r="B1167" i="3" s="1"/>
  <c r="B1168" i="3" s="1"/>
  <c r="B1169" i="3" s="1"/>
  <c r="B1170" i="3" s="1"/>
  <c r="B1171" i="3" s="1"/>
  <c r="B1172" i="3" s="1"/>
  <c r="B1173" i="3" s="1"/>
  <c r="B1174" i="3" s="1"/>
  <c r="B1175" i="3" s="1"/>
  <c r="B1176" i="3" s="1"/>
  <c r="B1177" i="3" s="1"/>
  <c r="B1178" i="3" s="1"/>
  <c r="B1179" i="3" s="1"/>
  <c r="B1180" i="3" s="1"/>
  <c r="B1181" i="3" s="1"/>
  <c r="B1182" i="3" s="1"/>
  <c r="B1183" i="3" s="1"/>
  <c r="B1184" i="3" s="1"/>
  <c r="B1185" i="3" s="1"/>
  <c r="B1186" i="3" s="1"/>
  <c r="B1187" i="3" s="1"/>
  <c r="B1188" i="3" s="1"/>
  <c r="B1189" i="3" s="1"/>
  <c r="B1190" i="3" s="1"/>
  <c r="B1191" i="3" s="1"/>
  <c r="B1192" i="3" s="1"/>
  <c r="B1193" i="3" s="1"/>
  <c r="B1194" i="3" s="1"/>
  <c r="B1195" i="3" s="1"/>
  <c r="B1196" i="3" s="1"/>
  <c r="B1197" i="3" s="1"/>
  <c r="B1198" i="3" s="1"/>
  <c r="B1199" i="3" s="1"/>
  <c r="B1200" i="3" s="1"/>
  <c r="B1201" i="3" s="1"/>
  <c r="B1202" i="3" s="1"/>
  <c r="B1203" i="3" s="1"/>
  <c r="B1204" i="3" s="1"/>
  <c r="B1205" i="3" s="1"/>
  <c r="B1206" i="3" s="1"/>
  <c r="B1207" i="3" s="1"/>
  <c r="B1208" i="3" s="1"/>
  <c r="B1209" i="3" s="1"/>
  <c r="B1210" i="3" s="1"/>
  <c r="B1211" i="3" s="1"/>
  <c r="B1212" i="3" s="1"/>
  <c r="B1213" i="3" s="1"/>
  <c r="B1214" i="3" s="1"/>
  <c r="B1215" i="3" s="1"/>
  <c r="B1216" i="3" s="1"/>
  <c r="B1217" i="3" s="1"/>
  <c r="B1218" i="3" s="1"/>
  <c r="B1219" i="3" s="1"/>
  <c r="B1220" i="3" s="1"/>
  <c r="B1221" i="3" s="1"/>
  <c r="B1222" i="3" s="1"/>
  <c r="B1223" i="3" s="1"/>
  <c r="B1224" i="3" s="1"/>
  <c r="B1225" i="3" s="1"/>
  <c r="B1226" i="3" s="1"/>
  <c r="B1227" i="3" s="1"/>
  <c r="B1228" i="3" s="1"/>
  <c r="B1229" i="3" s="1"/>
  <c r="B1230" i="3" s="1"/>
  <c r="B1231" i="3" s="1"/>
  <c r="B1232" i="3" s="1"/>
  <c r="B1233" i="3" s="1"/>
  <c r="B1234" i="3" s="1"/>
  <c r="B1235" i="3" s="1"/>
  <c r="B1236" i="3" s="1"/>
  <c r="B1237" i="3" s="1"/>
  <c r="B1238" i="3" s="1"/>
  <c r="B1239" i="3" s="1"/>
  <c r="B1240" i="3" s="1"/>
  <c r="B1241" i="3" s="1"/>
  <c r="B1242" i="3" s="1"/>
  <c r="B1243" i="3" s="1"/>
  <c r="B1244" i="3" s="1"/>
  <c r="B1245" i="3" s="1"/>
  <c r="B1246" i="3" s="1"/>
  <c r="B1247" i="3" s="1"/>
  <c r="B1248" i="3" s="1"/>
  <c r="B1249" i="3" s="1"/>
  <c r="B1250" i="3" s="1"/>
  <c r="B1251" i="3" s="1"/>
  <c r="B1252" i="3" s="1"/>
  <c r="B1253" i="3" s="1"/>
  <c r="B1254" i="3" s="1"/>
  <c r="B1255" i="3" s="1"/>
  <c r="B1256" i="3" s="1"/>
  <c r="B1257" i="3" s="1"/>
  <c r="B1258" i="3" s="1"/>
  <c r="B1259" i="3" s="1"/>
  <c r="B1260" i="3" s="1"/>
  <c r="B1261" i="3" s="1"/>
  <c r="B1262" i="3" s="1"/>
  <c r="B1263" i="3" s="1"/>
  <c r="B1264" i="3" s="1"/>
  <c r="B1265" i="3" s="1"/>
  <c r="B1266" i="3" s="1"/>
  <c r="B1267" i="3" s="1"/>
  <c r="B1268" i="3" s="1"/>
  <c r="B1269" i="3" s="1"/>
  <c r="B1270" i="3" s="1"/>
  <c r="B1271" i="3" s="1"/>
  <c r="B1272" i="3" s="1"/>
  <c r="B1273" i="3" s="1"/>
  <c r="B1274" i="3" s="1"/>
  <c r="B1275" i="3" s="1"/>
  <c r="B1276" i="3" s="1"/>
  <c r="B1277" i="3" s="1"/>
  <c r="B1278" i="3" s="1"/>
  <c r="B1279" i="3" s="1"/>
  <c r="B1280" i="3" s="1"/>
  <c r="B1281" i="3" s="1"/>
  <c r="B1282" i="3" s="1"/>
  <c r="B1283" i="3" s="1"/>
  <c r="B1284" i="3" s="1"/>
  <c r="B1285" i="3" s="1"/>
  <c r="B1286" i="3" s="1"/>
  <c r="B1287" i="3" s="1"/>
  <c r="B1288" i="3" s="1"/>
  <c r="B1289" i="3" s="1"/>
  <c r="B1290" i="3" s="1"/>
  <c r="B1291" i="3" s="1"/>
  <c r="B1292" i="3" s="1"/>
  <c r="B1293" i="3" s="1"/>
  <c r="B1294" i="3" s="1"/>
  <c r="B1295" i="3" s="1"/>
  <c r="B1296" i="3" s="1"/>
  <c r="B1297" i="3" s="1"/>
  <c r="B1298" i="3" s="1"/>
  <c r="B1299" i="3" s="1"/>
  <c r="B1300" i="3" s="1"/>
  <c r="B1301" i="3" s="1"/>
  <c r="B1302" i="3" s="1"/>
  <c r="B1303" i="3" s="1"/>
  <c r="B1304" i="3" s="1"/>
  <c r="B1305" i="3" s="1"/>
  <c r="B1306" i="3" s="1"/>
  <c r="B1307" i="3" s="1"/>
  <c r="B1308" i="3" s="1"/>
  <c r="B1309" i="3" s="1"/>
  <c r="B1310" i="3" s="1"/>
  <c r="B1311" i="3" s="1"/>
  <c r="B1312" i="3" s="1"/>
  <c r="B1313" i="3" s="1"/>
  <c r="B1314" i="3" s="1"/>
  <c r="B1315" i="3" s="1"/>
  <c r="B1316" i="3" s="1"/>
  <c r="B1317" i="3" s="1"/>
  <c r="B1318" i="3" s="1"/>
  <c r="B1319" i="3" s="1"/>
  <c r="B1320" i="3" s="1"/>
  <c r="B1321" i="3" s="1"/>
  <c r="B1322" i="3" s="1"/>
  <c r="B1323" i="3" s="1"/>
  <c r="B1324" i="3" s="1"/>
  <c r="B1325" i="3" s="1"/>
  <c r="B1326" i="3" s="1"/>
  <c r="B1327" i="3" s="1"/>
  <c r="B1328" i="3" s="1"/>
  <c r="B1329" i="3" s="1"/>
  <c r="B1330" i="3" s="1"/>
  <c r="B1331" i="3" s="1"/>
  <c r="B1332" i="3" s="1"/>
  <c r="B1333" i="3" s="1"/>
  <c r="B1334" i="3" s="1"/>
  <c r="B1335" i="3" s="1"/>
  <c r="B1336" i="3" s="1"/>
  <c r="B1337" i="3" s="1"/>
  <c r="B1338" i="3" s="1"/>
  <c r="B1339" i="3" s="1"/>
  <c r="B1340" i="3" s="1"/>
  <c r="B1341" i="3" s="1"/>
  <c r="B1342" i="3" s="1"/>
  <c r="B1343" i="3" s="1"/>
  <c r="B1344" i="3" s="1"/>
  <c r="B1345" i="3" s="1"/>
  <c r="B1346" i="3" s="1"/>
  <c r="B1347" i="3" s="1"/>
  <c r="B1348" i="3" s="1"/>
  <c r="B1349" i="3" s="1"/>
  <c r="B1350" i="3" s="1"/>
  <c r="B1351" i="3" s="1"/>
  <c r="B1352" i="3" s="1"/>
  <c r="B1353" i="3" s="1"/>
  <c r="B1354" i="3" s="1"/>
  <c r="B1355" i="3" s="1"/>
  <c r="B1356" i="3" s="1"/>
  <c r="B1357" i="3" s="1"/>
  <c r="B1358" i="3" s="1"/>
  <c r="B1359" i="3" s="1"/>
  <c r="B1360" i="3" s="1"/>
  <c r="B1361" i="3" s="1"/>
  <c r="B1362" i="3" s="1"/>
  <c r="B1363" i="3" s="1"/>
  <c r="B1364" i="3" s="1"/>
  <c r="B1365" i="3" s="1"/>
  <c r="B1366" i="3" s="1"/>
  <c r="B1367" i="3" s="1"/>
  <c r="B1368" i="3" s="1"/>
  <c r="B1369" i="3" s="1"/>
  <c r="B1370" i="3" s="1"/>
  <c r="B1371" i="3" s="1"/>
  <c r="B1372" i="3" s="1"/>
  <c r="B1373" i="3" s="1"/>
  <c r="B1374" i="3" s="1"/>
  <c r="B1375" i="3" s="1"/>
  <c r="B1376" i="3" s="1"/>
  <c r="B1377" i="3" s="1"/>
  <c r="B1378" i="3" s="1"/>
  <c r="B1379" i="3" s="1"/>
  <c r="B1380" i="3" s="1"/>
  <c r="B1381" i="3" s="1"/>
  <c r="B1382" i="3" s="1"/>
  <c r="B1383" i="3" s="1"/>
  <c r="B1384" i="3" s="1"/>
  <c r="B1385" i="3" s="1"/>
  <c r="B1386" i="3" s="1"/>
  <c r="B1387" i="3" s="1"/>
  <c r="B1388" i="3" s="1"/>
  <c r="B1389" i="3" s="1"/>
  <c r="B1390" i="3" s="1"/>
  <c r="B1391" i="3" s="1"/>
  <c r="B1392" i="3" s="1"/>
  <c r="B1393" i="3" s="1"/>
  <c r="B1394" i="3" s="1"/>
  <c r="B1395" i="3" s="1"/>
  <c r="B1396" i="3" s="1"/>
  <c r="B1397" i="3" s="1"/>
  <c r="B1398" i="3" s="1"/>
  <c r="B1399" i="3" s="1"/>
  <c r="B1400" i="3" s="1"/>
  <c r="B1401" i="3" s="1"/>
  <c r="B1402" i="3" s="1"/>
  <c r="B1403" i="3" s="1"/>
  <c r="B1404" i="3" s="1"/>
  <c r="B1405" i="3" s="1"/>
  <c r="B1406" i="3" s="1"/>
  <c r="B1407" i="3" s="1"/>
  <c r="B1408" i="3" s="1"/>
  <c r="B1409" i="3" s="1"/>
  <c r="B1410" i="3" s="1"/>
  <c r="B1411" i="3" s="1"/>
  <c r="B1412" i="3" s="1"/>
  <c r="B1413" i="3" s="1"/>
  <c r="B1414" i="3" s="1"/>
  <c r="B1415" i="3" s="1"/>
  <c r="B1416" i="3" s="1"/>
  <c r="B1417" i="3" s="1"/>
  <c r="B1418" i="3" s="1"/>
  <c r="B1419" i="3" s="1"/>
  <c r="B1420" i="3" s="1"/>
  <c r="B1421" i="3" s="1"/>
  <c r="B1422" i="3" s="1"/>
  <c r="B1423" i="3" s="1"/>
  <c r="B1424" i="3" s="1"/>
  <c r="B1425" i="3" s="1"/>
  <c r="B1426" i="3" s="1"/>
  <c r="B1427" i="3" s="1"/>
  <c r="B1428" i="3" s="1"/>
  <c r="B1429" i="3" s="1"/>
  <c r="B1430" i="3" s="1"/>
  <c r="B1431" i="3" s="1"/>
  <c r="B1432" i="3" s="1"/>
  <c r="B1433" i="3" s="1"/>
  <c r="B1434" i="3" s="1"/>
  <c r="B1435" i="3" s="1"/>
  <c r="B1436" i="3" s="1"/>
  <c r="B1437" i="3" s="1"/>
  <c r="B1438" i="3" s="1"/>
  <c r="B1439" i="3" s="1"/>
  <c r="B1440" i="3" s="1"/>
  <c r="B1441" i="3" s="1"/>
  <c r="B1442" i="3" s="1"/>
  <c r="B1443" i="3" s="1"/>
  <c r="B1444" i="3" s="1"/>
  <c r="B1445" i="3" s="1"/>
  <c r="B1446" i="3" s="1"/>
  <c r="B1447" i="3" s="1"/>
  <c r="B1448" i="3" s="1"/>
  <c r="B1449" i="3" s="1"/>
  <c r="B1450" i="3" s="1"/>
  <c r="B1451" i="3" s="1"/>
  <c r="B1452" i="3" s="1"/>
  <c r="B1453" i="3" s="1"/>
  <c r="B1454" i="3" s="1"/>
  <c r="B1455" i="3" s="1"/>
  <c r="B1456" i="3" s="1"/>
  <c r="B1457" i="3" s="1"/>
  <c r="B1458" i="3" s="1"/>
  <c r="B1459" i="3" s="1"/>
  <c r="B1460" i="3" s="1"/>
  <c r="B1461" i="3" s="1"/>
  <c r="B1462" i="3" s="1"/>
  <c r="B1463" i="3" s="1"/>
  <c r="B1464" i="3" s="1"/>
  <c r="B1465" i="3" s="1"/>
  <c r="B1466" i="3" s="1"/>
  <c r="B1467" i="3" s="1"/>
  <c r="B1468" i="3" s="1"/>
  <c r="B1469" i="3" s="1"/>
  <c r="B1470" i="3" s="1"/>
  <c r="B1471" i="3" s="1"/>
  <c r="B1472" i="3" s="1"/>
  <c r="B1473" i="3" s="1"/>
  <c r="B1474" i="3" s="1"/>
  <c r="B1475" i="3" s="1"/>
  <c r="B1476" i="3" s="1"/>
  <c r="B1477" i="3" s="1"/>
  <c r="B1478" i="3" s="1"/>
  <c r="B1479" i="3" s="1"/>
  <c r="B1480" i="3" s="1"/>
  <c r="B1481" i="3" s="1"/>
  <c r="B1482" i="3" s="1"/>
  <c r="B1483" i="3" s="1"/>
  <c r="B1484" i="3" s="1"/>
  <c r="B1485" i="3" s="1"/>
  <c r="B1486" i="3" s="1"/>
  <c r="B1487" i="3" s="1"/>
  <c r="B1488" i="3" s="1"/>
  <c r="B1489" i="3" s="1"/>
  <c r="B1490" i="3" s="1"/>
  <c r="B1491" i="3" s="1"/>
  <c r="B1492" i="3" s="1"/>
  <c r="B1493" i="3" s="1"/>
  <c r="B1494" i="3" s="1"/>
  <c r="B1495" i="3" s="1"/>
  <c r="B1496" i="3" s="1"/>
  <c r="B1497" i="3" s="1"/>
  <c r="B1498" i="3" s="1"/>
  <c r="B1499" i="3" s="1"/>
  <c r="B1500" i="3" s="1"/>
  <c r="B1501" i="3" s="1"/>
  <c r="B1502" i="3" s="1"/>
  <c r="AB108" i="3"/>
  <c r="AA642" i="3"/>
  <c r="Z1016" i="3"/>
  <c r="AA1241" i="3"/>
  <c r="AB1407" i="3"/>
  <c r="AB662" i="3"/>
  <c r="AB716" i="3"/>
  <c r="Z706" i="3"/>
  <c r="AB1495" i="3"/>
  <c r="AA636" i="3"/>
  <c r="AA741" i="3"/>
  <c r="Z1474" i="3"/>
  <c r="AB154" i="3"/>
  <c r="AA564" i="3"/>
  <c r="AB849" i="3"/>
  <c r="AB597" i="3"/>
  <c r="AB779" i="3"/>
  <c r="AA950" i="3"/>
  <c r="AA800" i="3"/>
  <c r="AB780" i="3"/>
  <c r="Z973" i="3"/>
  <c r="AA994" i="3"/>
  <c r="AB596" i="3"/>
  <c r="Z777" i="3"/>
  <c r="AA888" i="3"/>
  <c r="AA952" i="3"/>
  <c r="Z830" i="3"/>
  <c r="Z894" i="3"/>
  <c r="AA915" i="3"/>
  <c r="AA1001" i="3"/>
  <c r="Z966" i="3"/>
  <c r="AA987" i="3"/>
  <c r="Z482" i="3"/>
  <c r="Z94" i="3"/>
  <c r="Z484" i="3"/>
  <c r="Z590" i="3"/>
  <c r="AB464" i="3"/>
  <c r="AA549" i="3"/>
  <c r="Z1425" i="3"/>
  <c r="AB255" i="3"/>
  <c r="AA19" i="3"/>
  <c r="AA22" i="3"/>
  <c r="AB1204" i="3"/>
  <c r="Z1334" i="3"/>
  <c r="AA317" i="3"/>
  <c r="AA1239" i="3"/>
  <c r="AA362" i="3"/>
  <c r="AB525" i="3"/>
  <c r="Z675" i="3"/>
  <c r="AB530" i="3"/>
  <c r="AA658" i="3"/>
  <c r="AB743" i="3"/>
  <c r="AB770" i="3"/>
  <c r="Z856" i="3"/>
  <c r="AB1063" i="3"/>
  <c r="AB1482" i="3"/>
  <c r="AA334" i="3"/>
  <c r="AB164" i="3"/>
  <c r="AA416" i="3"/>
  <c r="AB497" i="3"/>
  <c r="AA713" i="3"/>
  <c r="AA496" i="3"/>
  <c r="AA712" i="3"/>
  <c r="AB500" i="3"/>
  <c r="AB1382" i="3"/>
  <c r="AB1384" i="3"/>
  <c r="AA128" i="3"/>
  <c r="AA230" i="3"/>
  <c r="AB156" i="3"/>
  <c r="AB242" i="3"/>
  <c r="AB489" i="3"/>
  <c r="AB573" i="3"/>
  <c r="AA488" i="3"/>
  <c r="AA574" i="3"/>
  <c r="AB492" i="3"/>
  <c r="AB578" i="3"/>
  <c r="Z710" i="3"/>
  <c r="AA495" i="3"/>
  <c r="AA579" i="3"/>
  <c r="AB639" i="3"/>
  <c r="AA682" i="3"/>
  <c r="AB719" i="3"/>
  <c r="AA746" i="3"/>
  <c r="Z773" i="3"/>
  <c r="Z805" i="3"/>
  <c r="AB831" i="3"/>
  <c r="AA858" i="3"/>
  <c r="AA890" i="3"/>
  <c r="Z917" i="3"/>
  <c r="AB943" i="3"/>
  <c r="AB746" i="3"/>
  <c r="AA773" i="3"/>
  <c r="Z800" i="3"/>
  <c r="Z832" i="3"/>
  <c r="AB858" i="3"/>
  <c r="AA885" i="3"/>
  <c r="AA917" i="3"/>
  <c r="Z944" i="3"/>
  <c r="Z743" i="3"/>
  <c r="Z775" i="3"/>
  <c r="AB801" i="3"/>
  <c r="AA828" i="3"/>
  <c r="AA860" i="3"/>
  <c r="Z887" i="3"/>
  <c r="Z1114" i="3"/>
  <c r="AA1184" i="3"/>
  <c r="Z1226" i="3"/>
  <c r="AB1339" i="3"/>
  <c r="AB1341" i="3"/>
  <c r="Z1342" i="3"/>
  <c r="AB1343" i="3"/>
  <c r="AB70" i="3"/>
  <c r="AA325" i="3"/>
  <c r="AB243" i="3"/>
  <c r="AA364" i="3"/>
  <c r="AA112" i="3"/>
  <c r="AA180" i="3"/>
  <c r="AA222" i="3"/>
  <c r="AA264" i="3"/>
  <c r="AA308" i="3"/>
  <c r="AA350" i="3"/>
  <c r="AB387" i="3"/>
  <c r="AB106" i="3"/>
  <c r="AB148" i="3"/>
  <c r="AB190" i="3"/>
  <c r="AB234" i="3"/>
  <c r="AB276" i="3"/>
  <c r="AB318" i="3"/>
  <c r="Z361" i="3"/>
  <c r="AA400" i="3"/>
  <c r="AB437" i="3"/>
  <c r="AB481" i="3"/>
  <c r="AB523" i="3"/>
  <c r="AB565" i="3"/>
  <c r="AB609" i="3"/>
  <c r="AA645" i="3"/>
  <c r="AA673" i="3"/>
  <c r="AB702" i="3"/>
  <c r="AA438" i="3"/>
  <c r="AA480" i="3"/>
  <c r="AA524" i="3"/>
  <c r="AA566" i="3"/>
  <c r="AA608" i="3"/>
  <c r="AB645" i="3"/>
  <c r="AB673" i="3"/>
  <c r="AB701" i="3"/>
  <c r="AB442" i="3"/>
  <c r="AB484" i="3"/>
  <c r="AB526" i="3"/>
  <c r="AB570" i="3"/>
  <c r="AB612" i="3"/>
  <c r="AA647" i="3"/>
  <c r="AB676" i="3"/>
  <c r="AB704" i="3"/>
  <c r="AA443" i="3"/>
  <c r="AA487" i="3"/>
  <c r="AA529" i="3"/>
  <c r="AA571" i="3"/>
  <c r="AA605" i="3"/>
  <c r="AB635" i="3"/>
  <c r="Z657" i="3"/>
  <c r="AA678" i="3"/>
  <c r="AB699" i="3"/>
  <c r="Z721" i="3"/>
  <c r="AA742" i="3"/>
  <c r="AB763" i="3"/>
  <c r="Z785" i="3"/>
  <c r="AA806" i="3"/>
  <c r="AB827" i="3"/>
  <c r="Z849" i="3"/>
  <c r="AA870" i="3"/>
  <c r="AB891" i="3"/>
  <c r="Z913" i="3"/>
  <c r="AA934" i="3"/>
  <c r="AB726" i="3"/>
  <c r="Z748" i="3"/>
  <c r="AA769" i="3"/>
  <c r="AB790" i="3"/>
  <c r="Z812" i="3"/>
  <c r="AA833" i="3"/>
  <c r="AB854" i="3"/>
  <c r="Z876" i="3"/>
  <c r="AA897" i="3"/>
  <c r="AB918" i="3"/>
  <c r="Z940" i="3"/>
  <c r="AB733" i="3"/>
  <c r="Z755" i="3"/>
  <c r="AA776" i="3"/>
  <c r="AB586" i="3"/>
  <c r="AA715" i="3"/>
  <c r="AA585" i="3"/>
  <c r="AA686" i="3"/>
  <c r="AB771" i="3"/>
  <c r="Z857" i="3"/>
  <c r="AA942" i="3"/>
  <c r="AB798" i="3"/>
  <c r="Z884" i="3"/>
  <c r="AB741" i="3"/>
  <c r="Z811" i="3"/>
  <c r="AB853" i="3"/>
  <c r="AB885" i="3"/>
  <c r="AA908" i="3"/>
  <c r="AB929" i="3"/>
  <c r="Z951" i="3"/>
  <c r="AA743" i="3"/>
  <c r="AB764" i="3"/>
  <c r="Z786" i="3"/>
  <c r="AA807" i="3"/>
  <c r="AB828" i="3"/>
  <c r="Z850" i="3"/>
  <c r="AA871" i="3"/>
  <c r="AB892" i="3"/>
  <c r="Z914" i="3"/>
  <c r="AA935" i="3"/>
  <c r="AA957" i="3"/>
  <c r="AB978" i="3"/>
  <c r="Z1000" i="3"/>
  <c r="Z971" i="3"/>
  <c r="AA992" i="3"/>
  <c r="AB964" i="3"/>
  <c r="Z986" i="3"/>
  <c r="Z957" i="3"/>
  <c r="AA978" i="3"/>
  <c r="AB999" i="3"/>
  <c r="Z329" i="3"/>
  <c r="Z282" i="3"/>
  <c r="Z597" i="3"/>
  <c r="Z246" i="3"/>
  <c r="Z114" i="3"/>
  <c r="Z29" i="3"/>
  <c r="Z312" i="3"/>
  <c r="AB636" i="3"/>
  <c r="AA471" i="3"/>
  <c r="AA625" i="3"/>
  <c r="Z713" i="3"/>
  <c r="AA798" i="3"/>
  <c r="AB883" i="3"/>
  <c r="Z740" i="3"/>
  <c r="AA825" i="3"/>
  <c r="AB910" i="3"/>
  <c r="AA768" i="3"/>
  <c r="AA824" i="3"/>
  <c r="Z867" i="3"/>
  <c r="AB893" i="3"/>
  <c r="Z915" i="3"/>
  <c r="AA936" i="3"/>
  <c r="AB728" i="3"/>
  <c r="Z750" i="3"/>
  <c r="AA771" i="3"/>
  <c r="AB792" i="3"/>
  <c r="Z814" i="3"/>
  <c r="AA835" i="3"/>
  <c r="AB856" i="3"/>
  <c r="Z878" i="3"/>
  <c r="AA899" i="3"/>
  <c r="AB920" i="3"/>
  <c r="Z942" i="3"/>
  <c r="Z964" i="3"/>
  <c r="AA985" i="3"/>
  <c r="AA956" i="3"/>
  <c r="AB977" i="3"/>
  <c r="Z999" i="3"/>
  <c r="AA971" i="3"/>
  <c r="AB992" i="3"/>
  <c r="AB963" i="3"/>
  <c r="Z985" i="3"/>
  <c r="Z532" i="3"/>
  <c r="Z331" i="3"/>
  <c r="Z550" i="3"/>
  <c r="Z515" i="3"/>
  <c r="Z552" i="3"/>
  <c r="Z539" i="3"/>
  <c r="Z214" i="3"/>
  <c r="Z126" i="3"/>
  <c r="Z260" i="3"/>
  <c r="Z396" i="3"/>
  <c r="Z328" i="3"/>
  <c r="Z194" i="3"/>
  <c r="Z385" i="3"/>
  <c r="Z116" i="3"/>
  <c r="Z78" i="3"/>
  <c r="Z437" i="3"/>
  <c r="Z407" i="3"/>
  <c r="Z392" i="3"/>
  <c r="Z543" i="3"/>
  <c r="Z99" i="3"/>
  <c r="Z280" i="3"/>
  <c r="Z447" i="3"/>
  <c r="Z93" i="3"/>
  <c r="Z262" i="3"/>
  <c r="Z227" i="3"/>
  <c r="Z423" i="3"/>
  <c r="Z302" i="3"/>
  <c r="AB644" i="3"/>
  <c r="AA481" i="3"/>
  <c r="Z633" i="3"/>
  <c r="AA718" i="3"/>
  <c r="AB803" i="3"/>
  <c r="Z889" i="3"/>
  <c r="AA745" i="3"/>
  <c r="AB830" i="3"/>
  <c r="Z916" i="3"/>
  <c r="AB773" i="3"/>
  <c r="Z827" i="3"/>
  <c r="AA868" i="3"/>
  <c r="Z895" i="3"/>
  <c r="AA916" i="3"/>
  <c r="AB937" i="3"/>
  <c r="Z730" i="3"/>
  <c r="AA751" i="3"/>
  <c r="AB772" i="3"/>
  <c r="Z794" i="3"/>
  <c r="AA815" i="3"/>
  <c r="AB836" i="3"/>
  <c r="Z858" i="3"/>
  <c r="AA879" i="3"/>
  <c r="AB900" i="3"/>
  <c r="Z922" i="3"/>
  <c r="AA943" i="3"/>
  <c r="AA965" i="3"/>
  <c r="AB986" i="3"/>
  <c r="AB957" i="3"/>
  <c r="Z979" i="3"/>
  <c r="AA1000" i="3"/>
  <c r="AB972" i="3"/>
  <c r="Z994" i="3"/>
  <c r="Z965" i="3"/>
  <c r="AA986" i="3"/>
  <c r="Z70" i="3"/>
  <c r="Z237" i="3"/>
  <c r="Z453" i="3"/>
  <c r="Z431" i="3"/>
  <c r="Z560" i="3"/>
  <c r="Z389" i="3"/>
  <c r="Z143" i="3"/>
  <c r="Z77" i="3"/>
  <c r="AA651" i="3"/>
  <c r="AA1029" i="3"/>
  <c r="AB1050" i="3"/>
  <c r="Z1072" i="3"/>
  <c r="AA1093" i="3"/>
  <c r="AB1502" i="3"/>
  <c r="Z1023" i="3"/>
  <c r="AA1044" i="3"/>
  <c r="AB1065" i="3"/>
  <c r="Z1087" i="3"/>
  <c r="AA1108" i="3"/>
  <c r="AB1016" i="3"/>
  <c r="Z1038" i="3"/>
  <c r="AA1059" i="3"/>
  <c r="AB1080" i="3"/>
  <c r="Z1102" i="3"/>
  <c r="AB1011" i="3"/>
  <c r="Z1033" i="3"/>
  <c r="AA1054" i="3"/>
  <c r="AB1075" i="3"/>
  <c r="Z1097" i="3"/>
  <c r="Z1118" i="3"/>
  <c r="AA1139" i="3"/>
  <c r="AB1160" i="3"/>
  <c r="Z1182" i="3"/>
  <c r="AA1203" i="3"/>
  <c r="AA1005" i="3"/>
  <c r="AA1033" i="3"/>
  <c r="AB1062" i="3"/>
  <c r="AB1090" i="3"/>
  <c r="AB1005" i="3"/>
  <c r="Z1035" i="3"/>
  <c r="Z1063" i="3"/>
  <c r="Z1091" i="3"/>
  <c r="AA1007" i="3"/>
  <c r="AA1035" i="3"/>
  <c r="AA1063" i="3"/>
  <c r="AB1092" i="3"/>
  <c r="Z1009" i="3"/>
  <c r="Z1037" i="3"/>
  <c r="AA1066" i="3"/>
  <c r="AA1094" i="3"/>
  <c r="Z1122" i="3"/>
  <c r="AA1151" i="3"/>
  <c r="AA1179" i="3"/>
  <c r="AA1207" i="3"/>
  <c r="Z1121" i="3"/>
  <c r="AA1142" i="3"/>
  <c r="AB1163" i="3"/>
  <c r="Z1185" i="3"/>
  <c r="AA1206" i="3"/>
  <c r="AA1113" i="3"/>
  <c r="AB1134" i="3"/>
  <c r="Z1156" i="3"/>
  <c r="AA1177" i="3"/>
  <c r="AB1198" i="3"/>
  <c r="Z1220" i="3"/>
  <c r="AB1129" i="3"/>
  <c r="Z1151" i="3"/>
  <c r="AA1172" i="3"/>
  <c r="AB1193" i="3"/>
  <c r="Z1215" i="3"/>
  <c r="Z1235" i="3"/>
  <c r="AA1256" i="3"/>
  <c r="AB1277" i="3"/>
  <c r="Z1299" i="3"/>
  <c r="AA1320" i="3"/>
  <c r="AA1227" i="3"/>
  <c r="AB1248" i="3"/>
  <c r="Z1028" i="3"/>
  <c r="AA1065" i="3"/>
  <c r="AB1102" i="3"/>
  <c r="AB1029" i="3"/>
  <c r="Z1067" i="3"/>
  <c r="AA1104" i="3"/>
  <c r="Z1030" i="3"/>
  <c r="AA1067" i="3"/>
  <c r="AB1104" i="3"/>
  <c r="AB1031" i="3"/>
  <c r="Z1069" i="3"/>
  <c r="AA1106" i="3"/>
  <c r="Z1146" i="3"/>
  <c r="AA1183" i="3"/>
  <c r="AB1220" i="3"/>
  <c r="AA1138" i="3"/>
  <c r="AB1034" i="3"/>
  <c r="Z1056" i="3"/>
  <c r="AA1077" i="3"/>
  <c r="AB1098" i="3"/>
  <c r="Z1007" i="3"/>
  <c r="AA1028" i="3"/>
  <c r="AB1049" i="3"/>
  <c r="Z1071" i="3"/>
  <c r="AA1092" i="3"/>
  <c r="AB1501" i="3"/>
  <c r="Z1022" i="3"/>
  <c r="AA1043" i="3"/>
  <c r="AB1064" i="3"/>
  <c r="Z1086" i="3"/>
  <c r="AA1107" i="3"/>
  <c r="Z1017" i="3"/>
  <c r="AA1038" i="3"/>
  <c r="AB1059" i="3"/>
  <c r="Z1081" i="3"/>
  <c r="AA1102" i="3"/>
  <c r="AA1123" i="3"/>
  <c r="AB1144" i="3"/>
  <c r="Z1166" i="3"/>
  <c r="AA1187" i="3"/>
  <c r="AB1208" i="3"/>
  <c r="Z1012" i="3"/>
  <c r="AA1041" i="3"/>
  <c r="AA1069" i="3"/>
  <c r="AA1097" i="3"/>
  <c r="AB1013" i="3"/>
  <c r="AB1041" i="3"/>
  <c r="AB1069" i="3"/>
  <c r="Z1099" i="3"/>
  <c r="Z1014" i="3"/>
  <c r="Z1042" i="3"/>
  <c r="AA1071" i="3"/>
  <c r="AA1099" i="3"/>
  <c r="AB1015" i="3"/>
  <c r="Z1045" i="3"/>
  <c r="Z1073" i="3"/>
  <c r="Z1101" i="3"/>
  <c r="Z1130" i="3"/>
  <c r="Z1158" i="3"/>
  <c r="Z1186" i="3"/>
  <c r="AA1215" i="3"/>
  <c r="AA1126" i="3"/>
  <c r="AB1147" i="3"/>
  <c r="Z1169" i="3"/>
  <c r="AA1190" i="3"/>
  <c r="AB1211" i="3"/>
  <c r="AB1118" i="3"/>
  <c r="Z1140" i="3"/>
  <c r="AA1161" i="3"/>
  <c r="AB1182" i="3"/>
  <c r="Z1204" i="3"/>
  <c r="AB1113" i="3"/>
  <c r="Z1135" i="3"/>
  <c r="AA1156" i="3"/>
  <c r="AB1177" i="3"/>
  <c r="Z1199" i="3"/>
  <c r="AA1220" i="3"/>
  <c r="AA1240" i="3"/>
  <c r="AB1261" i="3"/>
  <c r="Z1283" i="3"/>
  <c r="AA1304" i="3"/>
  <c r="AB1325" i="3"/>
  <c r="AB1232" i="3"/>
  <c r="Z1501" i="3"/>
  <c r="AA1037" i="3"/>
  <c r="AB1074" i="3"/>
  <c r="AA1501" i="3"/>
  <c r="AB1037" i="3"/>
  <c r="Z1075" i="3"/>
  <c r="Z1002" i="3"/>
  <c r="AA1039" i="3"/>
  <c r="Z1040" i="3"/>
  <c r="AB1082" i="3"/>
  <c r="AA1012" i="3"/>
  <c r="Z1055" i="3"/>
  <c r="AB1097" i="3"/>
  <c r="AA1027" i="3"/>
  <c r="Z1070" i="3"/>
  <c r="Z1502" i="3"/>
  <c r="AB1043" i="3"/>
  <c r="AA1086" i="3"/>
  <c r="AB1128" i="3"/>
  <c r="AA1171" i="3"/>
  <c r="Z1214" i="3"/>
  <c r="Z1048" i="3"/>
  <c r="AA1105" i="3"/>
  <c r="AA1048" i="3"/>
  <c r="AB1105" i="3"/>
  <c r="Z1050" i="3"/>
  <c r="Z1106" i="3"/>
  <c r="AB1051" i="3"/>
  <c r="Z1109" i="3"/>
  <c r="AB1164" i="3"/>
  <c r="Z1222" i="3"/>
  <c r="Z1153" i="3"/>
  <c r="AB1195" i="3"/>
  <c r="Z1124" i="3"/>
  <c r="AB1166" i="3"/>
  <c r="AA1209" i="3"/>
  <c r="AA1140" i="3"/>
  <c r="Z1183" i="3"/>
  <c r="AB1225" i="3"/>
  <c r="Z1267" i="3"/>
  <c r="AB1309" i="3"/>
  <c r="Z1238" i="3"/>
  <c r="AB1046" i="3"/>
  <c r="AB1009" i="3"/>
  <c r="AB1085" i="3"/>
  <c r="AA1047" i="3"/>
  <c r="AA1095" i="3"/>
  <c r="Z1041" i="3"/>
  <c r="Z1089" i="3"/>
  <c r="AA1135" i="3"/>
  <c r="AA1191" i="3"/>
  <c r="AB1123" i="3"/>
  <c r="AB1159" i="3"/>
  <c r="AB1187" i="3"/>
  <c r="AB1215" i="3"/>
  <c r="AB1130" i="3"/>
  <c r="AB1158" i="3"/>
  <c r="AB1186" i="3"/>
  <c r="Z1216" i="3"/>
  <c r="AA1132" i="3"/>
  <c r="AA1160" i="3"/>
  <c r="AB1189" i="3"/>
  <c r="AB1217" i="3"/>
  <c r="AA1244" i="3"/>
  <c r="AB1273" i="3"/>
  <c r="AB1301" i="3"/>
  <c r="AB1329" i="3"/>
  <c r="AB1244" i="3"/>
  <c r="AA1267" i="3"/>
  <c r="AB1288" i="3"/>
  <c r="Z1310" i="3"/>
  <c r="AA1331" i="3"/>
  <c r="AA1238" i="3"/>
  <c r="AB1259" i="3"/>
  <c r="Z1281" i="3"/>
  <c r="AA1302" i="3"/>
  <c r="AB1323" i="3"/>
  <c r="Z1232" i="3"/>
  <c r="AA1253" i="3"/>
  <c r="AB1274" i="3"/>
  <c r="Z1296" i="3"/>
  <c r="AA1317" i="3"/>
  <c r="AB1338" i="3"/>
  <c r="AB1358" i="3"/>
  <c r="Z1380" i="3"/>
  <c r="AA1401" i="3"/>
  <c r="AB1422" i="3"/>
  <c r="Z1444" i="3"/>
  <c r="AA1465" i="3"/>
  <c r="AB1486" i="3"/>
  <c r="Z11" i="3"/>
  <c r="AA41" i="3"/>
  <c r="AA73" i="3"/>
  <c r="AB1345" i="3"/>
  <c r="Z1367" i="3"/>
  <c r="AA1388" i="3"/>
  <c r="AB1409" i="3"/>
  <c r="Z1431" i="3"/>
  <c r="AA1452" i="3"/>
  <c r="AB1473" i="3"/>
  <c r="Z1495" i="3"/>
  <c r="AB21" i="3"/>
  <c r="AB53" i="3"/>
  <c r="AB85" i="3"/>
  <c r="Z1354" i="3"/>
  <c r="AA1375" i="3"/>
  <c r="AB1396" i="3"/>
  <c r="Z1418" i="3"/>
  <c r="AA1439" i="3"/>
  <c r="AB1460" i="3"/>
  <c r="Z1482" i="3"/>
  <c r="AA6" i="3"/>
  <c r="AA34" i="3"/>
  <c r="AA66" i="3"/>
  <c r="Z1341" i="3"/>
  <c r="AA1362" i="3"/>
  <c r="AB1383" i="3"/>
  <c r="Z1405" i="3"/>
  <c r="AA1426" i="3"/>
  <c r="AB1447" i="3"/>
  <c r="Z1469" i="3"/>
  <c r="Z3" i="3"/>
  <c r="Z1044" i="3"/>
  <c r="Z1096" i="3"/>
  <c r="AA1032" i="3"/>
  <c r="Z1083" i="3"/>
  <c r="AA1023" i="3"/>
  <c r="AB1072" i="3"/>
  <c r="AA1010" i="3"/>
  <c r="AA1062" i="3"/>
  <c r="AB1111" i="3"/>
  <c r="Z1162" i="3"/>
  <c r="AB1212" i="3"/>
  <c r="Z1141" i="3"/>
  <c r="AA1178" i="3"/>
  <c r="AA1218" i="3"/>
  <c r="AA1141" i="3"/>
  <c r="AB1178" i="3"/>
  <c r="AA1217" i="3"/>
  <c r="Z1143" i="3"/>
  <c r="AA1180" i="3"/>
  <c r="Z1219" i="3"/>
  <c r="Z1255" i="3"/>
  <c r="AA1292" i="3"/>
  <c r="AA1332" i="3"/>
  <c r="Z1254" i="3"/>
  <c r="Z1282" i="3"/>
  <c r="AA1311" i="3"/>
  <c r="AA1339" i="3"/>
  <c r="Z1253" i="3"/>
  <c r="AA1282" i="3"/>
  <c r="AA1310" i="3"/>
  <c r="AA1338" i="3"/>
  <c r="AB1254" i="3"/>
  <c r="AB1282" i="3"/>
  <c r="AB1310" i="3"/>
  <c r="Z1340" i="3"/>
  <c r="AB1366" i="3"/>
  <c r="AB1394" i="3"/>
  <c r="Z1424" i="3"/>
  <c r="Z1452" i="3"/>
  <c r="Z1480" i="3"/>
  <c r="AA12" i="3"/>
  <c r="AA53" i="3"/>
  <c r="AA95" i="3"/>
  <c r="AA1368" i="3"/>
  <c r="AA1396" i="3"/>
  <c r="AA1424" i="3"/>
  <c r="AB1453" i="3"/>
  <c r="AB1481" i="3"/>
  <c r="AB12" i="3"/>
  <c r="AB55" i="3"/>
  <c r="AB1340" i="3"/>
  <c r="AB1368" i="3"/>
  <c r="Z1398" i="3"/>
  <c r="Z1426" i="3"/>
  <c r="Z1454" i="3"/>
  <c r="AA1483" i="3"/>
  <c r="AA1045" i="3"/>
  <c r="Z1104" i="3"/>
  <c r="Z1039" i="3"/>
  <c r="Z1103" i="3"/>
  <c r="AB1048" i="3"/>
  <c r="AB1096" i="3"/>
  <c r="Z1049" i="3"/>
  <c r="AB1107" i="3"/>
  <c r="AA1155" i="3"/>
  <c r="AA1219" i="3"/>
  <c r="Z1076" i="3"/>
  <c r="Z1027" i="3"/>
  <c r="AA1112" i="3"/>
  <c r="Z1078" i="3"/>
  <c r="AA1030" i="3"/>
  <c r="AA1115" i="3"/>
  <c r="Z1194" i="3"/>
  <c r="Z1137" i="3"/>
  <c r="Z1201" i="3"/>
  <c r="AA1145" i="3"/>
  <c r="AA1193" i="3"/>
  <c r="AB1145" i="3"/>
  <c r="AA1204" i="3"/>
  <c r="Z1251" i="3"/>
  <c r="Z1315" i="3"/>
  <c r="AA1009" i="3"/>
  <c r="AB1094" i="3"/>
  <c r="Z1095" i="3"/>
  <c r="AB1076" i="3"/>
  <c r="Z1021" i="3"/>
  <c r="AA1098" i="3"/>
  <c r="AA1163" i="3"/>
  <c r="Z1117" i="3"/>
  <c r="AA1166" i="3"/>
  <c r="AA1202" i="3"/>
  <c r="AB1122" i="3"/>
  <c r="AA1165" i="3"/>
  <c r="AA1201" i="3"/>
  <c r="AB1125" i="3"/>
  <c r="AA1168" i="3"/>
  <c r="Z1203" i="3"/>
  <c r="AB1237" i="3"/>
  <c r="AA1280" i="3"/>
  <c r="AA1316" i="3"/>
  <c r="AB1236" i="3"/>
  <c r="AB1272" i="3"/>
  <c r="AA1299" i="3"/>
  <c r="Z1326" i="3"/>
  <c r="AB1243" i="3"/>
  <c r="AA1270" i="3"/>
  <c r="Z1297" i="3"/>
  <c r="Z1329" i="3"/>
  <c r="AB1242" i="3"/>
  <c r="AA1269" i="3"/>
  <c r="AA1301" i="3"/>
  <c r="Z1328" i="3"/>
  <c r="AA1353" i="3"/>
  <c r="AA1385" i="3"/>
  <c r="Z1412" i="3"/>
  <c r="AB1438" i="3"/>
  <c r="AB1470" i="3"/>
  <c r="AA1497" i="3"/>
  <c r="AA33" i="3"/>
  <c r="AA81" i="3"/>
  <c r="AA1356" i="3"/>
  <c r="Z1383" i="3"/>
  <c r="Z1415" i="3"/>
  <c r="AB1441" i="3"/>
  <c r="AA1468" i="3"/>
  <c r="AA1500" i="3"/>
  <c r="AB37" i="3"/>
  <c r="AB77" i="3"/>
  <c r="AA1359" i="3"/>
  <c r="Z1386" i="3"/>
  <c r="AB1412" i="3"/>
  <c r="AB1444" i="3"/>
  <c r="AA1471" i="3"/>
  <c r="Z1498" i="3"/>
  <c r="AA42" i="3"/>
  <c r="AA82" i="3"/>
  <c r="Z1357" i="3"/>
  <c r="Z1389" i="3"/>
  <c r="AB1415" i="3"/>
  <c r="AA1442" i="3"/>
  <c r="AA1474" i="3"/>
  <c r="AA1021" i="3"/>
  <c r="AA1081" i="3"/>
  <c r="AB1045" i="3"/>
  <c r="AB1109" i="3"/>
  <c r="AB1060" i="3"/>
  <c r="Z1025" i="3"/>
  <c r="Z1085" i="3"/>
  <c r="AB1148" i="3"/>
  <c r="Z1113" i="3"/>
  <c r="Z1161" i="3"/>
  <c r="AB1207" i="3"/>
  <c r="AA1149" i="3"/>
  <c r="AA1197" i="3"/>
  <c r="AB1133" i="3"/>
  <c r="Z1191" i="3"/>
  <c r="AA1236" i="3"/>
  <c r="AA1284" i="3"/>
  <c r="AA1225" i="3"/>
  <c r="AB1268" i="3"/>
  <c r="AA1303" i="3"/>
  <c r="AB1231" i="3"/>
  <c r="AB1267" i="3"/>
  <c r="AB1303" i="3"/>
  <c r="AA1233" i="3"/>
  <c r="Z1268" i="3"/>
  <c r="Z1304" i="3"/>
  <c r="AA1345" i="3"/>
  <c r="AA1381" i="3"/>
  <c r="Z1416" i="3"/>
  <c r="AB1458" i="3"/>
  <c r="AB1494" i="3"/>
  <c r="AA43" i="3"/>
  <c r="Z1347" i="3"/>
  <c r="AB1381" i="3"/>
  <c r="AB1417" i="3"/>
  <c r="AA1460" i="3"/>
  <c r="AA1496" i="3"/>
  <c r="AB43" i="3"/>
  <c r="AA1347" i="3"/>
  <c r="AA1383" i="3"/>
  <c r="AA1419" i="3"/>
  <c r="Z1462" i="3"/>
  <c r="AB1496" i="3"/>
  <c r="AA36" i="3"/>
  <c r="AA78" i="3"/>
  <c r="AB1355" i="3"/>
  <c r="Z1385" i="3"/>
  <c r="Z1413" i="3"/>
  <c r="Z1441" i="3"/>
  <c r="AA1470" i="3"/>
  <c r="AA1494" i="3"/>
  <c r="AB20" i="3"/>
  <c r="AB52" i="3"/>
  <c r="AB84" i="3"/>
  <c r="AA115" i="3"/>
  <c r="AA147" i="3"/>
  <c r="AA179" i="3"/>
  <c r="AA211" i="3"/>
  <c r="AA243" i="3"/>
  <c r="AA275" i="3"/>
  <c r="AA307" i="3"/>
  <c r="AA339" i="3"/>
  <c r="AB366" i="3"/>
  <c r="AB398" i="3"/>
  <c r="AB97" i="3"/>
  <c r="AB129" i="3"/>
  <c r="AB161" i="3"/>
  <c r="AB193" i="3"/>
  <c r="AB225" i="3"/>
  <c r="AB257" i="3"/>
  <c r="AB289" i="3"/>
  <c r="AB1038" i="3"/>
  <c r="AA1089" i="3"/>
  <c r="AB1025" i="3"/>
  <c r="Z1079" i="3"/>
  <c r="AA1015" i="3"/>
  <c r="Z1066" i="3"/>
  <c r="Z1005" i="3"/>
  <c r="AB1055" i="3"/>
  <c r="Z1105" i="3"/>
  <c r="AB1156" i="3"/>
  <c r="Z1206" i="3"/>
  <c r="AB1135" i="3"/>
  <c r="AB1175" i="3"/>
  <c r="Z1213" i="3"/>
  <c r="Z1136" i="3"/>
  <c r="AB1174" i="3"/>
  <c r="Z1212" i="3"/>
  <c r="AB1137" i="3"/>
  <c r="AA1176" i="3"/>
  <c r="AB1213" i="3"/>
  <c r="AB1249" i="3"/>
  <c r="AB1289" i="3"/>
  <c r="Z1327" i="3"/>
  <c r="Z1250" i="3"/>
  <c r="AA1279" i="3"/>
  <c r="AA1307" i="3"/>
  <c r="AA1335" i="3"/>
  <c r="AA1250" i="3"/>
  <c r="AA1278" i="3"/>
  <c r="AA1306" i="3"/>
  <c r="AB1335" i="3"/>
  <c r="AB1250" i="3"/>
  <c r="AB1278" i="3"/>
  <c r="Z1308" i="3"/>
  <c r="Z1336" i="3"/>
  <c r="AB1362" i="3"/>
  <c r="Z1392" i="3"/>
  <c r="Z1420" i="3"/>
  <c r="Z1448" i="3"/>
  <c r="AA1477" i="3"/>
  <c r="AA8" i="3"/>
  <c r="AA47" i="3"/>
  <c r="AA91" i="3"/>
  <c r="AA1364" i="3"/>
  <c r="AA1392" i="3"/>
  <c r="AB1421" i="3"/>
  <c r="AB1449" i="3"/>
  <c r="AB1477" i="3"/>
  <c r="Z10" i="3"/>
  <c r="AB49" i="3"/>
  <c r="AB91" i="3"/>
  <c r="Z1366" i="3"/>
  <c r="Z1394" i="3"/>
  <c r="Z1422" i="3"/>
  <c r="AA1451" i="3"/>
  <c r="AA1479" i="3"/>
  <c r="AA10" i="3"/>
  <c r="AA52" i="3"/>
  <c r="AA94" i="3"/>
  <c r="AA1366" i="3"/>
  <c r="AB1395" i="3"/>
  <c r="AB1423" i="3"/>
  <c r="AB1451" i="3"/>
  <c r="Z1481" i="3"/>
  <c r="AA5" i="3"/>
  <c r="AB32" i="3"/>
  <c r="AB64" i="3"/>
  <c r="AB96" i="3"/>
  <c r="AA127" i="3"/>
  <c r="AA159" i="3"/>
  <c r="AA191" i="3"/>
  <c r="AA223" i="3"/>
  <c r="AA255" i="3"/>
  <c r="AA287" i="3"/>
  <c r="AA319" i="3"/>
  <c r="AA351" i="3"/>
  <c r="AB378" i="3"/>
  <c r="AB410" i="3"/>
  <c r="AB109" i="3"/>
  <c r="AB141" i="3"/>
  <c r="AB173" i="3"/>
  <c r="AB205" i="3"/>
  <c r="AB237" i="3"/>
  <c r="AB269" i="3"/>
  <c r="AA1061" i="3"/>
  <c r="AA1109" i="3"/>
  <c r="AA1060" i="3"/>
  <c r="Z1006" i="3"/>
  <c r="Z1054" i="3"/>
  <c r="AA1006" i="3"/>
  <c r="Z1065" i="3"/>
  <c r="AB1112" i="3"/>
  <c r="AB1176" i="3"/>
  <c r="Z1020" i="3"/>
  <c r="Z1084" i="3"/>
  <c r="AA1056" i="3"/>
  <c r="AB1020" i="3"/>
  <c r="AB1084" i="3"/>
  <c r="AA1058" i="3"/>
  <c r="AB1136" i="3"/>
  <c r="AB1200" i="3"/>
  <c r="AA1158" i="3"/>
  <c r="Z1217" i="3"/>
  <c r="AB1150" i="3"/>
  <c r="AB1214" i="3"/>
  <c r="AB1161" i="3"/>
  <c r="AB1209" i="3"/>
  <c r="AA1272" i="3"/>
  <c r="Z1331" i="3"/>
  <c r="AA1017" i="3"/>
  <c r="Z1019" i="3"/>
  <c r="Z1010" i="3"/>
  <c r="AA1087" i="3"/>
  <c r="AA1050" i="3"/>
  <c r="AB1116" i="3"/>
  <c r="Z1174" i="3"/>
  <c r="AA1130" i="3"/>
  <c r="Z1173" i="3"/>
  <c r="Z1209" i="3"/>
  <c r="AA1137" i="3"/>
  <c r="AA1173" i="3"/>
  <c r="Z1208" i="3"/>
  <c r="Z1139" i="3"/>
  <c r="Z1175" i="3"/>
  <c r="Z1211" i="3"/>
  <c r="AA1252" i="3"/>
  <c r="Z1287" i="3"/>
  <c r="Z1323" i="3"/>
  <c r="AA1251" i="3"/>
  <c r="Z1278" i="3"/>
  <c r="AB1304" i="3"/>
  <c r="AB1336" i="3"/>
  <c r="Z1249" i="3"/>
  <c r="AB1275" i="3"/>
  <c r="AB1307" i="3"/>
  <c r="AA1334" i="3"/>
  <c r="Z1248" i="3"/>
  <c r="Z1280" i="3"/>
  <c r="AB1306" i="3"/>
  <c r="AA1333" i="3"/>
  <c r="Z1364" i="3"/>
  <c r="AB1390" i="3"/>
  <c r="AA1417" i="3"/>
  <c r="AA1449" i="3"/>
  <c r="Z1476" i="3"/>
  <c r="AB5" i="3"/>
  <c r="AA49" i="3"/>
  <c r="AA89" i="3"/>
  <c r="AB1361" i="3"/>
  <c r="AB1393" i="3"/>
  <c r="AA1420" i="3"/>
  <c r="Z1447" i="3"/>
  <c r="Z1479" i="3"/>
  <c r="AB8" i="3"/>
  <c r="AB45" i="3"/>
  <c r="AB93" i="3"/>
  <c r="AB1364" i="3"/>
  <c r="AA1391" i="3"/>
  <c r="AA1423" i="3"/>
  <c r="Z1450" i="3"/>
  <c r="AB1476" i="3"/>
  <c r="AB11" i="3"/>
  <c r="AA50" i="3"/>
  <c r="AA90" i="3"/>
  <c r="AB1367" i="3"/>
  <c r="AA1394" i="3"/>
  <c r="Z1421" i="3"/>
  <c r="Z1453" i="3"/>
  <c r="AB1479" i="3"/>
  <c r="AA1013" i="3"/>
  <c r="AB1066" i="3"/>
  <c r="AB1017" i="3"/>
  <c r="AA1076" i="3"/>
  <c r="AA1011" i="3"/>
  <c r="AA1075" i="3"/>
  <c r="AA1022" i="3"/>
  <c r="AA1070" i="3"/>
  <c r="Z1134" i="3"/>
  <c r="AB1192" i="3"/>
  <c r="AB1026" i="3"/>
  <c r="Z1112" i="3"/>
  <c r="AB1077" i="3"/>
  <c r="AB1028" i="3"/>
  <c r="AA1002" i="3"/>
  <c r="AB1079" i="3"/>
  <c r="AA1143" i="3"/>
  <c r="AB1115" i="3"/>
  <c r="AA1174" i="3"/>
  <c r="AA1222" i="3"/>
  <c r="AA1413" i="3"/>
  <c r="AA1377" i="3"/>
  <c r="AA1341" i="3"/>
  <c r="Z1300" i="3"/>
  <c r="AA1265" i="3"/>
  <c r="AA1229" i="3"/>
  <c r="AB1299" i="3"/>
  <c r="AB1263" i="3"/>
  <c r="Z1229" i="3"/>
  <c r="AB1300" i="3"/>
  <c r="AB1264" i="3"/>
  <c r="Z1335" i="3"/>
  <c r="Z1279" i="3"/>
  <c r="AA1232" i="3"/>
  <c r="AB1185" i="3"/>
  <c r="AA1128" i="3"/>
  <c r="Z1192" i="3"/>
  <c r="AB1146" i="3"/>
  <c r="AB1203" i="3"/>
  <c r="AB1155" i="3"/>
  <c r="Z1218" i="3"/>
  <c r="Z1142" i="3"/>
  <c r="AA1082" i="3"/>
  <c r="AA1018" i="3"/>
  <c r="AB1052" i="3"/>
  <c r="AB1101" i="3"/>
  <c r="AA1040" i="3"/>
  <c r="AB1078" i="3"/>
  <c r="AB1014" i="3"/>
  <c r="AB265" i="3"/>
  <c r="AB217" i="3"/>
  <c r="AB177" i="3"/>
  <c r="AB137" i="3"/>
  <c r="AB422" i="3"/>
  <c r="AB382" i="3"/>
  <c r="AA347" i="3"/>
  <c r="AA299" i="3"/>
  <c r="AA259" i="3"/>
  <c r="AA219" i="3"/>
  <c r="AA171" i="3"/>
  <c r="AA131" i="3"/>
  <c r="AB92" i="3"/>
  <c r="AB44" i="3"/>
  <c r="Z8" i="3"/>
  <c r="Z1477" i="3"/>
  <c r="AA1434" i="3"/>
  <c r="AA1398" i="3"/>
  <c r="AB1363" i="3"/>
  <c r="AA68" i="3"/>
  <c r="AA14" i="3"/>
  <c r="AB1468" i="3"/>
  <c r="AA1411" i="3"/>
  <c r="Z1362" i="3"/>
  <c r="AB65" i="3"/>
  <c r="AA1488" i="3"/>
  <c r="Z1439" i="3"/>
  <c r="AB1389" i="3"/>
  <c r="AA85" i="3"/>
  <c r="AA21" i="3"/>
  <c r="AB1466" i="3"/>
  <c r="AA1409" i="3"/>
  <c r="Z1360" i="3"/>
  <c r="AB1318" i="3"/>
  <c r="AA1261" i="3"/>
  <c r="Z1325" i="3"/>
  <c r="AA1274" i="3"/>
  <c r="AB1332" i="3"/>
  <c r="Z1290" i="3"/>
  <c r="AA1235" i="3"/>
  <c r="Z1275" i="3"/>
  <c r="AA1208" i="3"/>
  <c r="AA1152" i="3"/>
  <c r="AA1189" i="3"/>
  <c r="AA1121" i="3"/>
  <c r="AA1170" i="3"/>
  <c r="AA1199" i="3"/>
  <c r="AB1124" i="3"/>
  <c r="AB1035" i="3"/>
  <c r="Z1046" i="3"/>
  <c r="AA1072" i="3"/>
  <c r="Z1108" i="3"/>
  <c r="AB1006" i="3"/>
  <c r="Z1437" i="3"/>
  <c r="AA1378" i="3"/>
  <c r="AA74" i="3"/>
  <c r="AB1492" i="3"/>
  <c r="Z1434" i="3"/>
  <c r="AB1380" i="3"/>
  <c r="AB69" i="3"/>
  <c r="AB1489" i="3"/>
  <c r="AA1436" i="3"/>
  <c r="AB1377" i="3"/>
  <c r="AA65" i="3"/>
  <c r="Z1492" i="3"/>
  <c r="AA1433" i="3"/>
  <c r="AB1374" i="3"/>
  <c r="AB1322" i="3"/>
  <c r="Z1264" i="3"/>
  <c r="AA1318" i="3"/>
  <c r="Z1265" i="3"/>
  <c r="AB1320" i="3"/>
  <c r="Z1262" i="3"/>
  <c r="AA1308" i="3"/>
  <c r="Z1231" i="3"/>
  <c r="AB1153" i="3"/>
  <c r="AB1194" i="3"/>
  <c r="Z1116" i="3"/>
  <c r="AB1151" i="3"/>
  <c r="Z1154" i="3"/>
  <c r="Z1013" i="3"/>
  <c r="AB1057" i="3"/>
  <c r="AA1243" i="3"/>
  <c r="AB1245" i="3"/>
  <c r="AA1124" i="3"/>
  <c r="AA1129" i="3"/>
  <c r="AB1087" i="3"/>
  <c r="AA1020" i="3"/>
  <c r="AB1091" i="3"/>
  <c r="AB1081" i="3"/>
  <c r="AA1405" i="3"/>
  <c r="AB1370" i="3"/>
  <c r="AA1329" i="3"/>
  <c r="AA1293" i="3"/>
  <c r="AA1257" i="3"/>
  <c r="AB1327" i="3"/>
  <c r="Z1293" i="3"/>
  <c r="Z1257" i="3"/>
  <c r="AB1328" i="3"/>
  <c r="AB1292" i="3"/>
  <c r="Z1258" i="3"/>
  <c r="AB1317" i="3"/>
  <c r="AB1269" i="3"/>
  <c r="Z1223" i="3"/>
  <c r="AB1165" i="3"/>
  <c r="AA1120" i="3"/>
  <c r="Z1184" i="3"/>
  <c r="AB1126" i="3"/>
  <c r="Z1193" i="3"/>
  <c r="AA1146" i="3"/>
  <c r="AA1195" i="3"/>
  <c r="AA1131" i="3"/>
  <c r="AB1067" i="3"/>
  <c r="AA1103" i="3"/>
  <c r="AB1040" i="3"/>
  <c r="AB1089" i="3"/>
  <c r="Z1015" i="3"/>
  <c r="Z1064" i="3"/>
  <c r="AA1502" i="3"/>
  <c r="AB249" i="3"/>
  <c r="AB209" i="3"/>
  <c r="AB169" i="3"/>
  <c r="AB121" i="3"/>
  <c r="AB414" i="3"/>
  <c r="AB374" i="3"/>
  <c r="AA331" i="3"/>
  <c r="AA291" i="3"/>
  <c r="AA251" i="3"/>
  <c r="AA203" i="3"/>
  <c r="AA163" i="3"/>
  <c r="AA123" i="3"/>
  <c r="AB76" i="3"/>
  <c r="AB36" i="3"/>
  <c r="AB1499" i="3"/>
  <c r="AA1462" i="3"/>
  <c r="AB1427" i="3"/>
  <c r="AB1391" i="3"/>
  <c r="Z1349" i="3"/>
  <c r="AA56" i="3"/>
  <c r="AB7" i="3"/>
  <c r="AA1447" i="3"/>
  <c r="AB1404" i="3"/>
  <c r="AA1355" i="3"/>
  <c r="AB33" i="3"/>
  <c r="Z1475" i="3"/>
  <c r="AA1432" i="3"/>
  <c r="Z1375" i="3"/>
  <c r="AA75" i="3"/>
  <c r="AA4" i="3"/>
  <c r="AA1445" i="3"/>
  <c r="AB1402" i="3"/>
  <c r="Z1352" i="3"/>
  <c r="AA1297" i="3"/>
  <c r="AB1246" i="3"/>
  <c r="Z1317" i="3"/>
  <c r="Z1261" i="3"/>
  <c r="AB1324" i="3"/>
  <c r="AA1275" i="3"/>
  <c r="AB1321" i="3"/>
  <c r="AA1264" i="3"/>
  <c r="AA1200" i="3"/>
  <c r="Z1123" i="3"/>
  <c r="AA1169" i="3"/>
  <c r="AA1226" i="3"/>
  <c r="AA1150" i="3"/>
  <c r="AB1188" i="3"/>
  <c r="AB1099" i="3"/>
  <c r="Z1110" i="3"/>
  <c r="Z1034" i="3"/>
  <c r="Z1059" i="3"/>
  <c r="AB1070" i="3"/>
  <c r="AA3" i="3"/>
  <c r="AB1431" i="3"/>
  <c r="Z1373" i="3"/>
  <c r="AA58" i="3"/>
  <c r="AA1487" i="3"/>
  <c r="AB1428" i="3"/>
  <c r="Z1370" i="3"/>
  <c r="AB61" i="3"/>
  <c r="AA1484" i="3"/>
  <c r="AB1425" i="3"/>
  <c r="AA1372" i="3"/>
  <c r="AA57" i="3"/>
  <c r="AA1481" i="3"/>
  <c r="Z1428" i="3"/>
  <c r="AA1369" i="3"/>
  <c r="Z1312" i="3"/>
  <c r="AB1258" i="3"/>
  <c r="Z1313" i="3"/>
  <c r="AA1254" i="3"/>
  <c r="AA1315" i="3"/>
  <c r="AB1256" i="3"/>
  <c r="Z1295" i="3"/>
  <c r="AA1224" i="3"/>
  <c r="Z1147" i="3"/>
  <c r="Z1180" i="3"/>
  <c r="AB1223" i="3"/>
  <c r="Z1145" i="3"/>
  <c r="Z1126" i="3"/>
  <c r="AB1003" i="3"/>
  <c r="Z1047" i="3"/>
  <c r="AA1336" i="3"/>
  <c r="AB1229" i="3"/>
  <c r="Z1119" i="3"/>
  <c r="AB1179" i="3"/>
  <c r="AB1023" i="3"/>
  <c r="AB1054" i="3"/>
  <c r="AB1027" i="3"/>
  <c r="AB1033" i="3"/>
  <c r="AB1018" i="3"/>
  <c r="AB1002" i="3"/>
  <c r="Z1008" i="3"/>
  <c r="AB866" i="3" l="1"/>
  <c r="Z1171" i="3"/>
  <c r="AB1316" i="3"/>
  <c r="Z1176" i="3"/>
  <c r="AA1491" i="3"/>
  <c r="Z362" i="3"/>
  <c r="AB428" i="3"/>
  <c r="AA1026" i="3"/>
  <c r="AB1140" i="3"/>
  <c r="AB493" i="3"/>
  <c r="AB498" i="3"/>
  <c r="AB727" i="3"/>
  <c r="Z840" i="3"/>
  <c r="AA1313" i="3"/>
  <c r="AB142" i="3"/>
  <c r="Z1291" i="3"/>
  <c r="AA1223" i="3"/>
  <c r="AA329" i="3"/>
  <c r="Z1391" i="3"/>
  <c r="AA411" i="3"/>
  <c r="AA689" i="3"/>
  <c r="AB692" i="3"/>
  <c r="AB839" i="3"/>
  <c r="AA724" i="3"/>
  <c r="AA357" i="3"/>
  <c r="Z1068" i="3"/>
  <c r="Z1361" i="3"/>
  <c r="AB1298" i="3"/>
  <c r="AB562" i="3"/>
  <c r="Z872" i="3"/>
  <c r="AB174" i="3"/>
  <c r="AA508" i="3"/>
  <c r="Z1442" i="3"/>
  <c r="AB252" i="3"/>
  <c r="AA584" i="3"/>
  <c r="AA587" i="3"/>
  <c r="AB82" i="3"/>
  <c r="AA1133" i="3"/>
  <c r="AA402" i="3"/>
  <c r="AB679" i="3"/>
  <c r="AA1181" i="3"/>
  <c r="AB433" i="3"/>
  <c r="AB436" i="3"/>
  <c r="AA245" i="3"/>
  <c r="AA336" i="3"/>
  <c r="AB348" i="3"/>
  <c r="AA665" i="3"/>
  <c r="AA664" i="3"/>
  <c r="AA667" i="3"/>
  <c r="AA650" i="3"/>
  <c r="Z821" i="3"/>
  <c r="AB762" i="3"/>
  <c r="AA933" i="3"/>
  <c r="AA876" i="3"/>
  <c r="AB1121" i="3"/>
  <c r="AA217" i="3"/>
  <c r="AB195" i="3"/>
  <c r="AA671" i="3"/>
  <c r="Z936" i="3"/>
  <c r="AB238" i="3"/>
  <c r="AA572" i="3"/>
  <c r="AB54" i="3"/>
  <c r="AB316" i="3"/>
  <c r="Z643" i="3"/>
  <c r="AA634" i="3"/>
  <c r="AB879" i="3"/>
  <c r="Z880" i="3"/>
  <c r="AB881" i="3"/>
  <c r="AA9" i="3"/>
  <c r="AA296" i="3"/>
  <c r="AB308" i="3"/>
  <c r="AB638" i="3"/>
  <c r="AB637" i="3"/>
  <c r="AB640" i="3"/>
  <c r="AA629" i="3"/>
  <c r="Z801" i="3"/>
  <c r="AB742" i="3"/>
  <c r="AA913" i="3"/>
  <c r="Z665" i="3"/>
  <c r="Z843" i="3"/>
  <c r="Z802" i="3"/>
  <c r="AA732" i="3"/>
  <c r="AA474" i="3"/>
  <c r="AA407" i="3"/>
  <c r="AB1108" i="3"/>
  <c r="AA1490" i="3"/>
  <c r="AB204" i="3"/>
  <c r="AA1055" i="3"/>
  <c r="AB1228" i="3"/>
  <c r="AA277" i="3"/>
  <c r="AB654" i="3"/>
  <c r="AB656" i="3"/>
  <c r="Z813" i="3"/>
  <c r="AA925" i="3"/>
  <c r="AB38" i="3"/>
  <c r="AB128" i="3"/>
  <c r="AA1352" i="3"/>
  <c r="AA1230" i="3"/>
  <c r="AA429" i="3"/>
  <c r="Z1393" i="3"/>
  <c r="AB130" i="3"/>
  <c r="AA548" i="3"/>
  <c r="AA553" i="3"/>
  <c r="Z925" i="3"/>
  <c r="AB809" i="3"/>
  <c r="AA184" i="3"/>
  <c r="AB1365" i="3"/>
  <c r="AA104" i="3"/>
  <c r="AB140" i="3"/>
  <c r="AA563" i="3"/>
  <c r="Z815" i="3"/>
  <c r="AB346" i="3"/>
  <c r="Z663" i="3"/>
  <c r="AB319" i="3"/>
  <c r="AA418" i="3"/>
  <c r="Z715" i="3"/>
  <c r="AB687" i="3"/>
  <c r="AA1186" i="3"/>
  <c r="AA1448" i="3"/>
  <c r="Z704" i="3"/>
  <c r="AA850" i="3"/>
  <c r="AB147" i="3"/>
  <c r="AB603" i="3"/>
  <c r="AA1090" i="3"/>
  <c r="AA421" i="3"/>
  <c r="AB134" i="3"/>
  <c r="AB467" i="3"/>
  <c r="AA468" i="3"/>
  <c r="AB470" i="3"/>
  <c r="AA473" i="3"/>
  <c r="AA714" i="3"/>
  <c r="Z885" i="3"/>
  <c r="AB826" i="3"/>
  <c r="AB769" i="3"/>
  <c r="AA1078" i="3"/>
  <c r="AB191" i="3"/>
  <c r="AA1291" i="3"/>
  <c r="AB515" i="3"/>
  <c r="AA738" i="3"/>
  <c r="AA1425" i="3"/>
  <c r="AB485" i="3"/>
  <c r="AB490" i="3"/>
  <c r="AA220" i="3"/>
  <c r="AB563" i="3"/>
  <c r="AB566" i="3"/>
  <c r="Z741" i="3"/>
  <c r="Z736" i="3"/>
  <c r="AB737" i="3"/>
  <c r="AB1284" i="3"/>
  <c r="AB345" i="3"/>
  <c r="AB419" i="3"/>
  <c r="AA432" i="3"/>
  <c r="Z724" i="3"/>
  <c r="AB427" i="3"/>
  <c r="AA433" i="3"/>
  <c r="AA694" i="3"/>
  <c r="Z865" i="3"/>
  <c r="AB806" i="3"/>
  <c r="AB749" i="3"/>
  <c r="Z921" i="3"/>
  <c r="AA924" i="3"/>
  <c r="Z866" i="3"/>
  <c r="Z987" i="3"/>
  <c r="Z239" i="3"/>
  <c r="AB691" i="3"/>
  <c r="AA856" i="3"/>
  <c r="AB406" i="3"/>
  <c r="Z1338" i="3"/>
  <c r="Z1365" i="3"/>
  <c r="AA185" i="3"/>
  <c r="AB1199" i="3"/>
  <c r="AA477" i="3"/>
  <c r="AB1416" i="3"/>
  <c r="AA1461" i="3"/>
  <c r="AA342" i="3"/>
  <c r="AA494" i="3"/>
  <c r="AA499" i="3"/>
  <c r="AA898" i="3"/>
  <c r="Z783" i="3"/>
  <c r="AA102" i="3"/>
  <c r="AB560" i="3"/>
  <c r="Z1493" i="3"/>
  <c r="AA1344" i="3"/>
  <c r="AB1171" i="3"/>
  <c r="AB376" i="3"/>
  <c r="AA382" i="3"/>
  <c r="AB689" i="3"/>
  <c r="Z669" i="3"/>
  <c r="AA781" i="3"/>
  <c r="AB1143" i="3"/>
  <c r="AA356" i="3"/>
  <c r="AB331" i="3"/>
  <c r="AA1290" i="3"/>
  <c r="AB557" i="3"/>
  <c r="AB759" i="3"/>
  <c r="Z1427" i="3"/>
  <c r="AB507" i="3"/>
  <c r="AB510" i="3"/>
  <c r="AA240" i="3"/>
  <c r="AB585" i="3"/>
  <c r="AB588" i="3"/>
  <c r="AB632" i="3"/>
  <c r="AB1401" i="3"/>
  <c r="AB107" i="3"/>
  <c r="AA704" i="3"/>
  <c r="Z792" i="3"/>
  <c r="AB371" i="3"/>
  <c r="AB431" i="3"/>
  <c r="Z1496" i="3"/>
  <c r="AA166" i="3"/>
  <c r="AB178" i="3"/>
  <c r="AB509" i="3"/>
  <c r="AA510" i="3"/>
  <c r="AB514" i="3"/>
  <c r="AA515" i="3"/>
  <c r="AB735" i="3"/>
  <c r="AA906" i="3"/>
  <c r="Z848" i="3"/>
  <c r="Z791" i="3"/>
  <c r="AB317" i="3"/>
  <c r="AA1046" i="3"/>
  <c r="AA23" i="3"/>
  <c r="Z668" i="3"/>
  <c r="AB823" i="3"/>
  <c r="AA165" i="3"/>
  <c r="AB571" i="3"/>
  <c r="Z1011" i="3"/>
  <c r="AA304" i="3"/>
  <c r="Z644" i="3"/>
  <c r="Z646" i="3"/>
  <c r="AB767" i="3"/>
  <c r="Z768" i="3"/>
  <c r="AA764" i="3"/>
  <c r="Z1284" i="3"/>
  <c r="AA427" i="3"/>
  <c r="AB138" i="3"/>
  <c r="AB469" i="3"/>
  <c r="AA470" i="3"/>
  <c r="AB474" i="3"/>
  <c r="AA475" i="3"/>
  <c r="AB715" i="3"/>
  <c r="AA886" i="3"/>
  <c r="Z828" i="3"/>
  <c r="Z771" i="3"/>
  <c r="AA777" i="3"/>
  <c r="AB945" i="3"/>
  <c r="AA887" i="3"/>
  <c r="AA959" i="3"/>
  <c r="Z333" i="3"/>
  <c r="Z1001" i="3"/>
  <c r="Z980" i="3"/>
  <c r="AB808" i="3"/>
  <c r="AA889" i="3"/>
  <c r="Z109" i="3"/>
  <c r="AA973" i="3"/>
  <c r="AA545" i="3"/>
  <c r="AA597" i="3"/>
  <c r="AB266" i="3"/>
  <c r="AA853" i="3"/>
  <c r="AB230" i="3"/>
  <c r="AB850" i="3"/>
  <c r="AA517" i="3"/>
  <c r="AB799" i="3"/>
  <c r="Z636" i="3"/>
  <c r="AA604" i="3"/>
  <c r="AA160" i="3"/>
  <c r="AB714" i="3"/>
  <c r="AA196" i="3"/>
  <c r="Z1245" i="3"/>
  <c r="AA754" i="3"/>
  <c r="Z1277" i="3"/>
  <c r="AA302" i="3"/>
  <c r="AB653" i="3"/>
  <c r="Z1120" i="3"/>
  <c r="AA514" i="3"/>
  <c r="AB744" i="3"/>
  <c r="Z804" i="3"/>
  <c r="Z433" i="3"/>
  <c r="AA951" i="3"/>
  <c r="Z892" i="3"/>
  <c r="AB602" i="3"/>
  <c r="AA254" i="3"/>
  <c r="Z853" i="3"/>
  <c r="AB79" i="3"/>
  <c r="AB518" i="3"/>
  <c r="Z855" i="3"/>
  <c r="AA627" i="3"/>
  <c r="AB306" i="3"/>
  <c r="AB270" i="3"/>
  <c r="AB388" i="3"/>
  <c r="AB407" i="3"/>
  <c r="AA930" i="3"/>
  <c r="AB160" i="3"/>
  <c r="AB550" i="3"/>
  <c r="AB1347" i="3"/>
  <c r="Z1100" i="3"/>
  <c r="AB332" i="3"/>
  <c r="AA1412" i="3"/>
  <c r="AB29" i="3"/>
  <c r="AA598" i="3"/>
  <c r="AA16" i="3"/>
  <c r="AA569" i="3"/>
  <c r="AA486" i="3"/>
  <c r="Z1127" i="3"/>
  <c r="Z912" i="3"/>
  <c r="AA639" i="3"/>
  <c r="AA294" i="3"/>
  <c r="Z735" i="3"/>
  <c r="Z1266" i="3"/>
  <c r="AB1313" i="3"/>
  <c r="AA558" i="3"/>
  <c r="AB1369" i="3"/>
  <c r="AB547" i="3"/>
  <c r="AB321" i="3"/>
  <c r="AB754" i="3"/>
  <c r="AA205" i="3"/>
  <c r="AA1228" i="3"/>
  <c r="Z512" i="3"/>
  <c r="Z518" i="3"/>
  <c r="Z470" i="3"/>
  <c r="Z623" i="3"/>
  <c r="Z256" i="3"/>
  <c r="Z368" i="3"/>
  <c r="Z439" i="3"/>
  <c r="Z502" i="3"/>
  <c r="Z575" i="3"/>
  <c r="Z540" i="3"/>
  <c r="Z403" i="3"/>
  <c r="Z267" i="3"/>
  <c r="Z1224" i="3"/>
  <c r="Z1228" i="3"/>
  <c r="AA460" i="3"/>
  <c r="Z881" i="3"/>
  <c r="AB897" i="3"/>
  <c r="AA960" i="3"/>
  <c r="Z197" i="3"/>
  <c r="Z868" i="3"/>
  <c r="AA739" i="3"/>
  <c r="Z910" i="3"/>
  <c r="Z982" i="3"/>
  <c r="Z428" i="3"/>
  <c r="Z253" i="3"/>
  <c r="Z104" i="3"/>
  <c r="Z142" i="3"/>
  <c r="AA439" i="3"/>
  <c r="AB766" i="3"/>
  <c r="Z883" i="3"/>
  <c r="AA767" i="3"/>
  <c r="AB884" i="3"/>
  <c r="AA997" i="3"/>
  <c r="AB89" i="3"/>
  <c r="AB817" i="3"/>
  <c r="AB545" i="3"/>
  <c r="Z753" i="3"/>
  <c r="AB926" i="3"/>
  <c r="Z946" i="3"/>
  <c r="Z508" i="3"/>
  <c r="AA761" i="3"/>
  <c r="AB941" i="3"/>
  <c r="AA883" i="3"/>
  <c r="AA955" i="3"/>
  <c r="Z432" i="3"/>
  <c r="Z161" i="3"/>
  <c r="Z152" i="3"/>
  <c r="Z373" i="3"/>
  <c r="AB606" i="3"/>
  <c r="AA910" i="3"/>
  <c r="AA848" i="3"/>
  <c r="Z746" i="3"/>
  <c r="AA863" i="3"/>
  <c r="AA1162" i="3"/>
  <c r="Z1457" i="3"/>
  <c r="AA630" i="3"/>
  <c r="AA737" i="3"/>
  <c r="AA940" i="3"/>
  <c r="Z954" i="3"/>
  <c r="Z694" i="3"/>
  <c r="AB725" i="3"/>
  <c r="AB760" i="3"/>
  <c r="AA931" i="3"/>
  <c r="Z953" i="3"/>
  <c r="Z454" i="3"/>
  <c r="Z387" i="3"/>
  <c r="Z172" i="3"/>
  <c r="Z111" i="3"/>
  <c r="AA567" i="3"/>
  <c r="AA809" i="3"/>
  <c r="AA900" i="3"/>
  <c r="AA783" i="3"/>
  <c r="AA895" i="3"/>
  <c r="Z963" i="3"/>
  <c r="AB871" i="3"/>
  <c r="AA872" i="3"/>
  <c r="Z734" i="3"/>
  <c r="Z178" i="3"/>
  <c r="AB723" i="3"/>
  <c r="Z596" i="3"/>
  <c r="Z451" i="3"/>
  <c r="Z607" i="3"/>
  <c r="Z548" i="3"/>
  <c r="Z627" i="3"/>
  <c r="Z479" i="3"/>
  <c r="Z34" i="3"/>
  <c r="Z107" i="3"/>
  <c r="Z67" i="3"/>
  <c r="Z298" i="3"/>
  <c r="Z41" i="3"/>
  <c r="Z956" i="3"/>
  <c r="AB335" i="3"/>
  <c r="AA405" i="3"/>
  <c r="AB462" i="3"/>
  <c r="AB822" i="3"/>
  <c r="Z754" i="3"/>
  <c r="AB996" i="3"/>
  <c r="AA555" i="3"/>
  <c r="Z803" i="3"/>
  <c r="Z782" i="3"/>
  <c r="AA953" i="3"/>
  <c r="AA974" i="3"/>
  <c r="Z153" i="3"/>
  <c r="Z412" i="3"/>
  <c r="Z181" i="3"/>
  <c r="Z506" i="3"/>
  <c r="AA654" i="3"/>
  <c r="AA873" i="3"/>
  <c r="Z911" i="3"/>
  <c r="AA799" i="3"/>
  <c r="AA911" i="3"/>
  <c r="AB973" i="3"/>
  <c r="AB625" i="3"/>
  <c r="Z1455" i="3"/>
  <c r="AA544" i="3"/>
  <c r="AB923" i="3"/>
  <c r="Z919" i="3"/>
  <c r="AB981" i="3"/>
  <c r="Z666" i="3"/>
  <c r="Z932" i="3"/>
  <c r="AA755" i="3"/>
  <c r="Z926" i="3"/>
  <c r="Z998" i="3"/>
  <c r="Z354" i="3"/>
  <c r="Z372" i="3"/>
  <c r="Z204" i="3"/>
  <c r="Z509" i="3"/>
  <c r="AA523" i="3"/>
  <c r="Z788" i="3"/>
  <c r="AB889" i="3"/>
  <c r="Z778" i="3"/>
  <c r="Z890" i="3"/>
  <c r="Z661" i="3"/>
  <c r="AA286" i="3"/>
  <c r="Z634" i="3"/>
  <c r="Z908" i="3"/>
  <c r="AB796" i="3"/>
  <c r="Z989" i="3"/>
  <c r="AA670" i="3"/>
  <c r="Z436" i="3"/>
  <c r="Z605" i="3"/>
  <c r="Z492" i="3"/>
  <c r="Z530" i="3"/>
  <c r="Z371" i="3"/>
  <c r="Z584" i="3"/>
  <c r="Z160" i="3"/>
  <c r="Z39" i="3"/>
  <c r="Z52" i="3"/>
  <c r="Z527" i="3"/>
  <c r="Z191" i="3"/>
  <c r="AA808" i="3"/>
  <c r="AB678" i="3"/>
  <c r="AB126" i="3"/>
  <c r="AA465" i="3"/>
  <c r="AB765" i="3"/>
  <c r="AA839" i="3"/>
  <c r="Z17" i="3"/>
  <c r="AB755" i="3"/>
  <c r="AA880" i="3"/>
  <c r="AB824" i="3"/>
  <c r="Z996" i="3"/>
  <c r="Z404" i="3"/>
  <c r="Z369" i="3"/>
  <c r="Z145" i="3"/>
  <c r="Z134" i="3"/>
  <c r="Z427" i="3"/>
  <c r="Z761" i="3"/>
  <c r="AA752" i="3"/>
  <c r="Z943" i="3"/>
  <c r="Z826" i="3"/>
  <c r="Z938" i="3"/>
  <c r="AB956" i="3"/>
  <c r="Z682" i="3"/>
  <c r="AA200" i="3"/>
  <c r="AB548" i="3"/>
  <c r="AA865" i="3"/>
  <c r="AA775" i="3"/>
  <c r="AB967" i="3"/>
  <c r="Z649" i="3"/>
  <c r="Z835" i="3"/>
  <c r="Z798" i="3"/>
  <c r="AA969" i="3"/>
  <c r="AA990" i="3"/>
  <c r="Z463" i="3"/>
  <c r="Z232" i="3"/>
  <c r="Z517" i="3"/>
  <c r="Z456" i="3"/>
  <c r="AB675" i="3"/>
  <c r="AB894" i="3"/>
  <c r="AB921" i="3"/>
  <c r="AB804" i="3"/>
  <c r="AB916" i="3"/>
  <c r="AB874" i="3"/>
  <c r="AB298" i="3"/>
  <c r="AA621" i="3"/>
  <c r="AB643" i="3"/>
  <c r="Z882" i="3"/>
  <c r="Z195" i="3"/>
  <c r="Z841" i="3"/>
  <c r="AA904" i="3"/>
  <c r="Z846" i="3"/>
  <c r="Z967" i="3"/>
  <c r="Z74" i="3"/>
  <c r="Z352" i="3"/>
  <c r="Z535" i="3"/>
  <c r="Z238" i="3"/>
  <c r="Z388" i="3"/>
  <c r="Z825" i="3"/>
  <c r="AB805" i="3"/>
  <c r="AB724" i="3"/>
  <c r="Z842" i="3"/>
  <c r="AB954" i="3"/>
  <c r="AA967" i="3"/>
  <c r="Z688" i="3"/>
  <c r="Z486" i="3"/>
  <c r="AB976" i="3"/>
  <c r="Z117" i="3"/>
  <c r="Z762" i="3"/>
  <c r="Z978" i="3"/>
  <c r="Z224" i="3"/>
  <c r="AB574" i="3"/>
  <c r="AB787" i="3"/>
  <c r="Z900" i="3"/>
  <c r="Z891" i="3"/>
  <c r="Z455" i="3"/>
  <c r="Z180" i="3"/>
  <c r="AB991" i="3"/>
  <c r="Z756" i="3"/>
  <c r="AB925" i="3"/>
  <c r="Z379" i="3"/>
  <c r="AB867" i="3"/>
  <c r="AB970" i="3"/>
  <c r="AA551" i="3"/>
  <c r="AB819" i="3"/>
  <c r="Z24" i="3"/>
  <c r="Z306" i="3"/>
  <c r="AA831" i="3"/>
  <c r="AB795" i="3"/>
  <c r="AB782" i="3"/>
  <c r="AB888" i="3"/>
  <c r="Z112" i="3"/>
  <c r="Z478" i="3"/>
  <c r="AB672" i="3"/>
  <c r="Z859" i="3"/>
  <c r="AB868" i="3"/>
  <c r="AA999" i="3"/>
  <c r="AB846" i="3"/>
  <c r="AB700" i="3"/>
  <c r="AA968" i="3"/>
  <c r="Z51" i="3"/>
  <c r="AA609" i="3"/>
  <c r="AB814" i="3"/>
  <c r="AA912" i="3"/>
  <c r="AB768" i="3"/>
  <c r="Z343" i="3"/>
  <c r="Z460" i="3"/>
  <c r="Z416" i="3"/>
  <c r="Z759" i="3"/>
  <c r="AB924" i="3"/>
  <c r="AA867" i="3"/>
  <c r="Z408" i="3"/>
  <c r="AB837" i="3"/>
  <c r="AA983" i="3"/>
  <c r="Z658" i="3"/>
  <c r="Z899" i="3"/>
  <c r="Z342" i="3"/>
  <c r="AA782" i="3"/>
  <c r="AA440" i="3"/>
  <c r="AA832" i="3"/>
  <c r="AB845" i="3"/>
  <c r="AB974" i="3"/>
  <c r="Z183" i="3"/>
  <c r="Z313" i="3"/>
  <c r="Z697" i="3"/>
  <c r="Z927" i="3"/>
  <c r="AA927" i="3"/>
  <c r="AB1142" i="3"/>
  <c r="AB904" i="3"/>
  <c r="Z875" i="3"/>
  <c r="AA970" i="3"/>
  <c r="Z321" i="3"/>
  <c r="AA702" i="3"/>
  <c r="AB757" i="3"/>
  <c r="AB933" i="3"/>
  <c r="Z790" i="3"/>
  <c r="AA875" i="3"/>
  <c r="AA961" i="3"/>
  <c r="AA996" i="3"/>
  <c r="AA982" i="3"/>
  <c r="Z85" i="3"/>
  <c r="Z536" i="3"/>
  <c r="Z498" i="3"/>
  <c r="Z61" i="3"/>
  <c r="Z220" i="3"/>
  <c r="Z780" i="3"/>
  <c r="AB789" i="3"/>
  <c r="Z31" i="3"/>
  <c r="AA601" i="3"/>
  <c r="Z906" i="3"/>
  <c r="AB975" i="3"/>
  <c r="Z384" i="3"/>
  <c r="AA491" i="3"/>
  <c r="AA894" i="3"/>
  <c r="Z779" i="3"/>
  <c r="AB917" i="3"/>
  <c r="Z774" i="3"/>
  <c r="AA859" i="3"/>
  <c r="AB944" i="3"/>
  <c r="AA980" i="3"/>
  <c r="AA966" i="3"/>
  <c r="Z474" i="3"/>
  <c r="AB950" i="3"/>
  <c r="AB873" i="3"/>
  <c r="Z499" i="3"/>
  <c r="AB739" i="3"/>
  <c r="AB932" i="3"/>
  <c r="Z981" i="3"/>
  <c r="Z547" i="3"/>
  <c r="AA535" i="3"/>
  <c r="AB915" i="3"/>
  <c r="AB797" i="3"/>
  <c r="Z923" i="3"/>
  <c r="AA779" i="3"/>
  <c r="AB864" i="3"/>
  <c r="Z950" i="3"/>
  <c r="AB985" i="3"/>
  <c r="AB971" i="3"/>
  <c r="Z595" i="3"/>
  <c r="Z209" i="3"/>
  <c r="Z19" i="3"/>
  <c r="Z555" i="3"/>
  <c r="Z305" i="3"/>
  <c r="Z862" i="3"/>
  <c r="Z219" i="3"/>
  <c r="Z851" i="3"/>
  <c r="AA977" i="3"/>
  <c r="Z311" i="3"/>
  <c r="Z487" i="3"/>
  <c r="Z461" i="3"/>
  <c r="AB784" i="3"/>
  <c r="Z353" i="3"/>
  <c r="Z516" i="3"/>
  <c r="AB459" i="3"/>
  <c r="Z581" i="3"/>
  <c r="AA988" i="3"/>
  <c r="Z20" i="3"/>
  <c r="AB740" i="3"/>
  <c r="AA789" i="3"/>
  <c r="AB860" i="3"/>
  <c r="AB840" i="3"/>
  <c r="Z90" i="3"/>
  <c r="Z795" i="3"/>
  <c r="Z871" i="3"/>
  <c r="Z968" i="3"/>
  <c r="Z947" i="3"/>
  <c r="AB960" i="3"/>
  <c r="Z472" i="3"/>
  <c r="Z245" i="3"/>
  <c r="AB931" i="3"/>
  <c r="AB756" i="3"/>
  <c r="AA981" i="3"/>
  <c r="AA838" i="3"/>
  <c r="Z386" i="3"/>
  <c r="Z874" i="3"/>
  <c r="Z997" i="3"/>
  <c r="Z295" i="3"/>
  <c r="Z873" i="3"/>
  <c r="Z819" i="3"/>
  <c r="Z726" i="3"/>
  <c r="AA811" i="3"/>
  <c r="AB896" i="3"/>
  <c r="AB982" i="3"/>
  <c r="AB968" i="3"/>
  <c r="Z616" i="3"/>
  <c r="Z208" i="3"/>
  <c r="Z593" i="3"/>
  <c r="Z410" i="3"/>
  <c r="Z467" i="3"/>
  <c r="Z358" i="3"/>
  <c r="AB732" i="3"/>
  <c r="AB776" i="3"/>
  <c r="Z514" i="3"/>
  <c r="Z852" i="3"/>
  <c r="Z976" i="3"/>
  <c r="Z608" i="3"/>
  <c r="Z290" i="3"/>
  <c r="AA638" i="3"/>
  <c r="AB750" i="3"/>
  <c r="AB829" i="3"/>
  <c r="Z939" i="3"/>
  <c r="AA795" i="3"/>
  <c r="AB880" i="3"/>
  <c r="AB966" i="3"/>
  <c r="AB952" i="3"/>
  <c r="AB987" i="3"/>
  <c r="Z789" i="3"/>
  <c r="Z818" i="3"/>
  <c r="AA819" i="3"/>
  <c r="Z545" i="3"/>
  <c r="Z731" i="3"/>
  <c r="Z992" i="3"/>
  <c r="Z83" i="3"/>
  <c r="Z249" i="3"/>
  <c r="AB659" i="3"/>
  <c r="Z772" i="3"/>
  <c r="AA840" i="3"/>
  <c r="AA944" i="3"/>
  <c r="AB800" i="3"/>
  <c r="Z886" i="3"/>
  <c r="Z972" i="3"/>
  <c r="Z958" i="3"/>
  <c r="Z993" i="3"/>
  <c r="Z146" i="3"/>
  <c r="Z42" i="3"/>
  <c r="Z443" i="3"/>
  <c r="Z489" i="3"/>
  <c r="Z610" i="3"/>
  <c r="Z68" i="3"/>
  <c r="Z32" i="3"/>
  <c r="AB949" i="3"/>
  <c r="AA963" i="3"/>
  <c r="Z382" i="3"/>
  <c r="AA710" i="3"/>
  <c r="AB852" i="3"/>
  <c r="Z217" i="3"/>
  <c r="AA803" i="3"/>
  <c r="AA937" i="3"/>
  <c r="Z468" i="3"/>
  <c r="AA729" i="3"/>
  <c r="Z854" i="3"/>
  <c r="Z975" i="3"/>
  <c r="Z316" i="3"/>
  <c r="Z128" i="3"/>
  <c r="Z334" i="3"/>
  <c r="AA513" i="3"/>
  <c r="Z419" i="3"/>
  <c r="AB988" i="3"/>
  <c r="AB618" i="3"/>
  <c r="AA921" i="3"/>
  <c r="AB752" i="3"/>
  <c r="AA923" i="3"/>
  <c r="AA995" i="3"/>
  <c r="Z690" i="3"/>
  <c r="Z140" i="3"/>
  <c r="AB820" i="3"/>
  <c r="Z203" i="3"/>
  <c r="AA830" i="3"/>
  <c r="AB901" i="3"/>
  <c r="AA843" i="3"/>
  <c r="AA964" i="3"/>
  <c r="Z554" i="3"/>
  <c r="Z346" i="3"/>
  <c r="Z600" i="3"/>
  <c r="Z952" i="3"/>
  <c r="AA891" i="3"/>
  <c r="Z406" i="3"/>
  <c r="Z221" i="3"/>
  <c r="Z18" i="3"/>
  <c r="Z80" i="3"/>
  <c r="Z444" i="3"/>
  <c r="Z401" i="3"/>
  <c r="Z196" i="3"/>
  <c r="Z625" i="3"/>
  <c r="Z632" i="3"/>
  <c r="Z200" i="3"/>
  <c r="Z101" i="3"/>
  <c r="Z173" i="3"/>
  <c r="Z98" i="3"/>
  <c r="Z592" i="3"/>
  <c r="AA378" i="3"/>
  <c r="AA735" i="3"/>
  <c r="AA766" i="3"/>
  <c r="AA827" i="3"/>
  <c r="Z64" i="3"/>
  <c r="Z445" i="3"/>
  <c r="Z190" i="3"/>
  <c r="Z250" i="3"/>
  <c r="Z449" i="3"/>
  <c r="Z303" i="3"/>
  <c r="Z480" i="3"/>
  <c r="Z248" i="3"/>
  <c r="Z307" i="3"/>
  <c r="Z591" i="3"/>
  <c r="Z477" i="3"/>
  <c r="Z367" i="3"/>
  <c r="Z182" i="3"/>
  <c r="Z129" i="3"/>
  <c r="Z522" i="3"/>
  <c r="Z598" i="3"/>
  <c r="Z374" i="3"/>
  <c r="Z215" i="3"/>
  <c r="Z520" i="3"/>
  <c r="AB708" i="3"/>
  <c r="AA763" i="3"/>
  <c r="AB955" i="3"/>
  <c r="Z425" i="3"/>
  <c r="Z176" i="3"/>
  <c r="Z606" i="3"/>
  <c r="Z491" i="3"/>
  <c r="Z73" i="3"/>
  <c r="Z149" i="3"/>
  <c r="Z503" i="3"/>
  <c r="Z381" i="3"/>
  <c r="Z558" i="3"/>
  <c r="Z50" i="3"/>
  <c r="Z496" i="3"/>
  <c r="Z212" i="3"/>
  <c r="Z25" i="3"/>
  <c r="AA926" i="3"/>
  <c r="AB212" i="3"/>
  <c r="AA948" i="3"/>
  <c r="AB995" i="3"/>
  <c r="Z810" i="3"/>
  <c r="Z960" i="3"/>
  <c r="AB861" i="3"/>
  <c r="Z918" i="3"/>
  <c r="Z990" i="3"/>
  <c r="Z577" i="3"/>
  <c r="Z421" i="3"/>
  <c r="AB115" i="3"/>
  <c r="AA947" i="3"/>
  <c r="AB905" i="3"/>
  <c r="Z435" i="3"/>
  <c r="Z723" i="3"/>
  <c r="AB869" i="3"/>
  <c r="AB816" i="3"/>
  <c r="Z988" i="3"/>
  <c r="Z110" i="3"/>
  <c r="Z549" i="3"/>
  <c r="Z308" i="3"/>
  <c r="Z995" i="3"/>
  <c r="Z46" i="3"/>
  <c r="AA857" i="3"/>
  <c r="AB736" i="3"/>
  <c r="AA907" i="3"/>
  <c r="AA979" i="3"/>
  <c r="Z236" i="3"/>
  <c r="Z113" i="3"/>
  <c r="Z928" i="3"/>
  <c r="Z681" i="3"/>
  <c r="AA998" i="3"/>
  <c r="Z198" i="3"/>
  <c r="Z108" i="3"/>
  <c r="Z507" i="3"/>
  <c r="Z347" i="3"/>
  <c r="Z37" i="3"/>
  <c r="Z233" i="3"/>
  <c r="Z63" i="3"/>
  <c r="Z628" i="3"/>
  <c r="Z473" i="3"/>
  <c r="Z526" i="3"/>
  <c r="Z402" i="3"/>
  <c r="Z291" i="3"/>
  <c r="Z92" i="3"/>
  <c r="Z624" i="3"/>
  <c r="Z69" i="3"/>
  <c r="Z962" i="3"/>
  <c r="AB878" i="3"/>
  <c r="AB912" i="3"/>
  <c r="Z320" i="3"/>
  <c r="Z65" i="3"/>
  <c r="Z350" i="3"/>
  <c r="Z309" i="3"/>
  <c r="Z48" i="3"/>
  <c r="Z276" i="3"/>
  <c r="Z170" i="3"/>
  <c r="Z22" i="3"/>
  <c r="Z184" i="3"/>
  <c r="Z537" i="3"/>
  <c r="Z96" i="3"/>
  <c r="Z441" i="3"/>
  <c r="Z322" i="3"/>
  <c r="AB564" i="3"/>
  <c r="Z279" i="3"/>
  <c r="AA989" i="3"/>
  <c r="AB832" i="3"/>
  <c r="Z424" i="3"/>
  <c r="Z601" i="3"/>
  <c r="Z244" i="3"/>
  <c r="Z206" i="3"/>
  <c r="AA731" i="3"/>
  <c r="Z974" i="3"/>
  <c r="AB990" i="3"/>
  <c r="Z576" i="3"/>
  <c r="AB877" i="3"/>
  <c r="AA993" i="3"/>
  <c r="Z119" i="3"/>
  <c r="AA816" i="3"/>
  <c r="Z339" i="3"/>
  <c r="Z95" i="3"/>
  <c r="Z261" i="3"/>
  <c r="Z235" i="3"/>
  <c r="Z617" i="3"/>
  <c r="Z124" i="3"/>
  <c r="Z579" i="3"/>
  <c r="Z57" i="3"/>
  <c r="Z357" i="3"/>
  <c r="AB984" i="3"/>
  <c r="Z159" i="3"/>
  <c r="Z289" i="3"/>
  <c r="Z327" i="3"/>
  <c r="Z103" i="3"/>
  <c r="Z148" i="3"/>
  <c r="Z356" i="3"/>
  <c r="Z259" i="3"/>
  <c r="Z557" i="3"/>
  <c r="Z118" i="3"/>
  <c r="Z905" i="3"/>
  <c r="Z270" i="3"/>
  <c r="AB848" i="3"/>
  <c r="Z151" i="3"/>
  <c r="Z89" i="3"/>
  <c r="Z81" i="3"/>
  <c r="Z35" i="3"/>
  <c r="Z164" i="3"/>
  <c r="Z602" i="3"/>
  <c r="Z493" i="3"/>
  <c r="Z563" i="3"/>
  <c r="Z538" i="3"/>
  <c r="Z205" i="3"/>
  <c r="Z525" i="3"/>
  <c r="Z268" i="3"/>
  <c r="Z163" i="3"/>
  <c r="Z344" i="3"/>
  <c r="Z629" i="3"/>
  <c r="Z265" i="3"/>
  <c r="Z391" i="3"/>
  <c r="Z26" i="3"/>
  <c r="Z269" i="3"/>
  <c r="Z167" i="3"/>
  <c r="Z123" i="3"/>
  <c r="Z588" i="3"/>
  <c r="Z44" i="3"/>
  <c r="Z417" i="3"/>
  <c r="Z15" i="3"/>
  <c r="Z28" i="3"/>
  <c r="Z137" i="3"/>
  <c r="Z355" i="3"/>
  <c r="Z937" i="3"/>
  <c r="Z125" i="3"/>
  <c r="AB997" i="3"/>
  <c r="AB876" i="3"/>
  <c r="Z935" i="3"/>
  <c r="AB734" i="3"/>
  <c r="AA760" i="3"/>
  <c r="AA817" i="3"/>
  <c r="AB875" i="3"/>
  <c r="Z705" i="3"/>
  <c r="AA455" i="3"/>
  <c r="AB452" i="3"/>
  <c r="AA448" i="3"/>
  <c r="AB449" i="3"/>
  <c r="AB116" i="3"/>
  <c r="AA383" i="3"/>
  <c r="AB1283" i="3"/>
  <c r="AB753" i="3"/>
  <c r="AA874" i="3"/>
  <c r="AB531" i="3"/>
  <c r="AA1255" i="3"/>
  <c r="AA241" i="3"/>
  <c r="Z729" i="3"/>
  <c r="AA929" i="3"/>
  <c r="AB758" i="3"/>
  <c r="Z817" i="3"/>
  <c r="AA646" i="3"/>
  <c r="Z662" i="3"/>
  <c r="Z659" i="3"/>
  <c r="Z660" i="3"/>
  <c r="AB340" i="3"/>
  <c r="AA328" i="3"/>
  <c r="AA197" i="3"/>
  <c r="AB1024" i="3"/>
  <c r="AA901" i="3"/>
  <c r="AA730" i="3"/>
  <c r="AB368" i="3"/>
  <c r="AA447" i="3"/>
  <c r="Z611" i="3"/>
  <c r="Z970" i="3"/>
  <c r="Z898" i="3"/>
  <c r="AA727" i="3"/>
  <c r="Z820" i="3"/>
  <c r="AB781" i="3"/>
  <c r="AB838" i="3"/>
  <c r="Z897" i="3"/>
  <c r="AA726" i="3"/>
  <c r="AA497" i="3"/>
  <c r="AB494" i="3"/>
  <c r="AA492" i="3"/>
  <c r="AB491" i="3"/>
  <c r="AB158" i="3"/>
  <c r="AA134" i="3"/>
  <c r="AA1397" i="3"/>
  <c r="AA780" i="3"/>
  <c r="Z933" i="3"/>
  <c r="AA532" i="3"/>
  <c r="AB415" i="3"/>
  <c r="AB19" i="3"/>
  <c r="AA725" i="3"/>
  <c r="Z725" i="3"/>
  <c r="AB524" i="3"/>
  <c r="AB521" i="3"/>
  <c r="AA176" i="3"/>
  <c r="AB446" i="3"/>
  <c r="Z434" i="3"/>
  <c r="Z293" i="3"/>
  <c r="Z553" i="3"/>
  <c r="Z211" i="3"/>
  <c r="AA939" i="3"/>
  <c r="Z187" i="3"/>
  <c r="AA688" i="3"/>
  <c r="AB788" i="3"/>
  <c r="Z809" i="3"/>
  <c r="Z838" i="3"/>
  <c r="Z38" i="3"/>
  <c r="Z177" i="3"/>
  <c r="AA679" i="3"/>
  <c r="Z758" i="3"/>
  <c r="AB1000" i="3"/>
  <c r="Z27" i="3"/>
  <c r="AA793" i="3"/>
  <c r="Z556" i="3"/>
  <c r="Z418" i="3"/>
  <c r="Z415" i="3"/>
  <c r="Z497" i="3"/>
  <c r="Z380" i="3"/>
  <c r="Z193" i="3"/>
  <c r="Z58" i="3"/>
  <c r="Z983" i="3"/>
  <c r="AA884" i="3"/>
  <c r="Z285" i="3"/>
  <c r="Z511" i="3"/>
  <c r="Z171" i="3"/>
  <c r="Z251" i="3"/>
  <c r="Z585" i="3"/>
  <c r="Z225" i="3"/>
  <c r="Z186" i="3"/>
  <c r="Z169" i="3"/>
  <c r="Z399" i="3"/>
  <c r="Z130" i="3"/>
  <c r="Z393" i="3"/>
  <c r="AB851" i="3"/>
  <c r="Z934" i="3"/>
  <c r="Z252" i="3"/>
  <c r="Z188" i="3"/>
  <c r="Z286" i="3"/>
  <c r="Z450" i="3"/>
  <c r="Z166" i="3"/>
  <c r="Z420" i="3"/>
  <c r="Z570" i="3"/>
  <c r="Z30" i="3"/>
  <c r="Z223" i="3"/>
  <c r="Z524" i="3"/>
  <c r="Z33" i="3"/>
  <c r="Z586" i="3"/>
  <c r="Z40" i="3"/>
  <c r="Z281" i="3"/>
  <c r="Z429" i="3"/>
  <c r="Z612" i="3"/>
  <c r="Z471" i="3"/>
  <c r="Z488" i="3"/>
  <c r="Z16" i="3"/>
  <c r="Z201" i="3"/>
  <c r="Z546" i="3"/>
  <c r="Z568" i="3"/>
  <c r="Z228" i="3"/>
  <c r="Z475" i="3"/>
  <c r="Z231" i="3"/>
  <c r="Z580" i="3"/>
  <c r="Z271" i="3"/>
  <c r="Z500" i="3"/>
  <c r="AB948" i="3"/>
  <c r="Z66" i="3"/>
  <c r="Z955" i="3"/>
  <c r="Z834" i="3"/>
  <c r="AA892" i="3"/>
  <c r="Z793" i="3"/>
  <c r="AA945" i="3"/>
  <c r="AB774" i="3"/>
  <c r="Z833" i="3"/>
  <c r="AA662" i="3"/>
  <c r="AA683" i="3"/>
  <c r="AA680" i="3"/>
  <c r="AA681" i="3"/>
  <c r="AA368" i="3"/>
  <c r="AA359" i="3"/>
  <c r="AB384" i="3"/>
  <c r="AA1182" i="3"/>
  <c r="AB922" i="3"/>
  <c r="AA762" i="3"/>
  <c r="AA188" i="3"/>
  <c r="Z701" i="3"/>
  <c r="AA784" i="3"/>
  <c r="AA503" i="3"/>
  <c r="AB886" i="3"/>
  <c r="Z945" i="3"/>
  <c r="AA774" i="3"/>
  <c r="AA589" i="3"/>
  <c r="AB590" i="3"/>
  <c r="AA588" i="3"/>
  <c r="AB587" i="3"/>
  <c r="AB254" i="3"/>
  <c r="AA244" i="3"/>
  <c r="AB1456" i="3"/>
  <c r="AA844" i="3"/>
  <c r="AB842" i="3"/>
  <c r="AA537" i="3"/>
  <c r="AA624" i="3"/>
  <c r="AA246" i="3"/>
  <c r="Z438" i="3"/>
  <c r="AA976" i="3"/>
  <c r="AA855" i="3"/>
  <c r="AB913" i="3"/>
  <c r="AA878" i="3"/>
  <c r="Z739" i="3"/>
  <c r="Z796" i="3"/>
  <c r="AA854" i="3"/>
  <c r="AB683" i="3"/>
  <c r="AA711" i="3"/>
  <c r="AB709" i="3"/>
  <c r="AA709" i="3"/>
  <c r="AA410" i="3"/>
  <c r="AB399" i="3"/>
  <c r="AB303" i="3"/>
  <c r="AB1257" i="3"/>
  <c r="AA949" i="3"/>
  <c r="AB815" i="3"/>
  <c r="AB198" i="3"/>
  <c r="AA813" i="3"/>
  <c r="AA691" i="3"/>
  <c r="AB895" i="3"/>
  <c r="AB655" i="3"/>
  <c r="AA672" i="3"/>
  <c r="AA358" i="3"/>
  <c r="AA309" i="3"/>
  <c r="AA614" i="3"/>
  <c r="AB282" i="3"/>
  <c r="Z751" i="3"/>
  <c r="AA435" i="3"/>
  <c r="AA214" i="3"/>
  <c r="AB135" i="3"/>
  <c r="AB1251" i="3"/>
  <c r="AA616" i="3"/>
  <c r="AB284" i="3"/>
  <c r="AA1386" i="3"/>
  <c r="AA540" i="3"/>
  <c r="AB206" i="3"/>
  <c r="AB898" i="3"/>
  <c r="AB614" i="3"/>
  <c r="Z1470" i="3"/>
  <c r="Z12" i="3"/>
  <c r="AB1083" i="3"/>
  <c r="AA922" i="3"/>
  <c r="AA698" i="3"/>
  <c r="AB438" i="3"/>
  <c r="AB435" i="3"/>
  <c r="AA360" i="3"/>
  <c r="AB677" i="3"/>
  <c r="AB363" i="3"/>
  <c r="AA836" i="3"/>
  <c r="AA599" i="3"/>
  <c r="AB226" i="3"/>
  <c r="Z1060" i="3"/>
  <c r="AB31" i="3"/>
  <c r="Z1172" i="3"/>
  <c r="Z1144" i="3"/>
  <c r="AB1226" i="3"/>
  <c r="AB1457" i="3"/>
  <c r="AA1458" i="3"/>
  <c r="Z1189" i="3"/>
  <c r="AB1239" i="3"/>
  <c r="AA31" i="3"/>
  <c r="AA1475" i="3"/>
  <c r="AB60" i="3"/>
  <c r="Z578" i="3"/>
  <c r="AB961" i="3"/>
  <c r="Z501" i="3"/>
  <c r="AA449" i="3"/>
  <c r="AB953" i="3"/>
  <c r="Z138" i="3"/>
  <c r="AA975" i="3"/>
  <c r="AA984" i="3"/>
  <c r="Z836" i="3"/>
  <c r="Z902" i="3"/>
  <c r="AB367" i="3"/>
  <c r="AA932" i="3"/>
  <c r="Z745" i="3"/>
  <c r="Z822" i="3"/>
  <c r="Z53" i="3"/>
  <c r="Z79" i="3"/>
  <c r="Z806" i="3"/>
  <c r="Z411" i="3"/>
  <c r="Z216" i="3"/>
  <c r="Z97" i="3"/>
  <c r="Z562" i="3"/>
  <c r="Z158" i="3"/>
  <c r="Z135" i="3"/>
  <c r="Z534" i="3"/>
  <c r="Z318" i="3"/>
  <c r="Z742" i="3"/>
  <c r="Z405" i="3"/>
  <c r="Z86" i="3"/>
  <c r="Z390" i="3"/>
  <c r="Z377" i="3"/>
  <c r="Z626" i="3"/>
  <c r="AA747" i="3"/>
  <c r="Z141" i="3"/>
  <c r="AA954" i="3"/>
  <c r="AA903" i="3"/>
  <c r="Z222" i="3"/>
  <c r="Z621" i="3"/>
  <c r="Z335" i="3"/>
  <c r="Z426" i="3"/>
  <c r="Z185" i="3"/>
  <c r="Z466" i="3"/>
  <c r="AA736" i="3"/>
  <c r="Z189" i="3"/>
  <c r="Z440" i="3"/>
  <c r="Z243" i="3"/>
  <c r="Z566" i="3"/>
  <c r="Z277" i="3"/>
  <c r="Z326" i="3"/>
  <c r="Z299" i="3"/>
  <c r="Z481" i="3"/>
  <c r="Z505" i="3"/>
  <c r="Z100" i="3"/>
  <c r="Z619" i="3"/>
  <c r="Z323" i="3"/>
  <c r="Z292" i="3"/>
  <c r="Z495" i="3"/>
  <c r="AA814" i="3"/>
  <c r="AB962" i="3"/>
  <c r="AB821" i="3"/>
  <c r="AB902" i="3"/>
  <c r="AA790" i="3"/>
  <c r="AB622" i="3"/>
  <c r="AB619" i="3"/>
  <c r="AA276" i="3"/>
  <c r="AB865" i="3"/>
  <c r="AA611" i="3"/>
  <c r="AB441" i="3"/>
  <c r="Z787" i="3"/>
  <c r="AA902" i="3"/>
  <c r="AA507" i="3"/>
  <c r="AA502" i="3"/>
  <c r="AB170" i="3"/>
  <c r="AA1453" i="3"/>
  <c r="AB730" i="3"/>
  <c r="AB292" i="3"/>
  <c r="Z136" i="3"/>
  <c r="AB812" i="3"/>
  <c r="AB707" i="3"/>
  <c r="AA753" i="3"/>
  <c r="Z641" i="3"/>
  <c r="AA652" i="3"/>
  <c r="AB330" i="3"/>
  <c r="AA133" i="3"/>
  <c r="Z896" i="3"/>
  <c r="AA1384" i="3"/>
  <c r="AA837" i="3"/>
  <c r="AA527" i="3"/>
  <c r="AB188" i="3"/>
  <c r="AA444" i="3"/>
  <c r="AB313" i="3"/>
  <c r="AB695" i="3"/>
  <c r="AB187" i="3"/>
  <c r="Z1168" i="3"/>
  <c r="AB450" i="3"/>
  <c r="AB114" i="3"/>
  <c r="AB542" i="3"/>
  <c r="AA374" i="3"/>
  <c r="Z728" i="3"/>
  <c r="AB611" i="3"/>
  <c r="AA1024" i="3"/>
  <c r="AA458" i="3"/>
  <c r="AA810" i="3"/>
  <c r="AB610" i="3"/>
  <c r="AB274" i="3"/>
  <c r="AA1327" i="3"/>
  <c r="AB529" i="3"/>
  <c r="AA893" i="3"/>
  <c r="AA600" i="3"/>
  <c r="Z1292" i="3"/>
  <c r="Z1094" i="3"/>
  <c r="AA1019" i="3"/>
  <c r="AB1227" i="3"/>
  <c r="AA1343" i="3"/>
  <c r="AA1083" i="3"/>
  <c r="Z1246" i="3"/>
  <c r="Z1403" i="3"/>
  <c r="AA1406" i="3"/>
  <c r="AA315" i="3"/>
  <c r="AA1025" i="3"/>
  <c r="AA1118" i="3"/>
  <c r="AB1297" i="3"/>
  <c r="Z1272" i="3"/>
  <c r="AB1498" i="3"/>
  <c r="AA1428" i="3"/>
  <c r="AA1351" i="3"/>
  <c r="AB1500" i="3"/>
  <c r="AA1430" i="3"/>
  <c r="AB1293" i="3"/>
  <c r="AA1196" i="3"/>
  <c r="Z1348" i="3"/>
  <c r="AB1348" i="3"/>
  <c r="AB1021" i="3"/>
  <c r="Z1115" i="3"/>
  <c r="Z1240" i="3"/>
  <c r="Z1411" i="3"/>
  <c r="AA1342" i="3"/>
  <c r="AA155" i="3"/>
  <c r="AB153" i="3"/>
  <c r="Z1090" i="3"/>
  <c r="AA1221" i="3"/>
  <c r="AA1242" i="3"/>
  <c r="AB1434" i="3"/>
  <c r="AB1357" i="3"/>
  <c r="AB17" i="3"/>
  <c r="AB1436" i="3"/>
  <c r="AB1359" i="3"/>
  <c r="AB10" i="3"/>
  <c r="AA175" i="3"/>
  <c r="AB1172" i="3"/>
  <c r="Z1181" i="3"/>
  <c r="AA1286" i="3"/>
  <c r="Z1399" i="3"/>
  <c r="AB1399" i="3"/>
  <c r="AA1122" i="3"/>
  <c r="AB1296" i="3"/>
  <c r="AA1473" i="3"/>
  <c r="AB1432" i="3"/>
  <c r="AA13" i="3"/>
  <c r="AA355" i="3"/>
  <c r="AA1101" i="3"/>
  <c r="Z1165" i="3"/>
  <c r="AA1231" i="3"/>
  <c r="AB1314" i="3"/>
  <c r="AA27" i="3"/>
  <c r="Z1443" i="3"/>
  <c r="AB1372" i="3"/>
  <c r="AA30" i="3"/>
  <c r="Z1445" i="3"/>
  <c r="AA103" i="3"/>
  <c r="AA1194" i="3"/>
  <c r="Z1133" i="3"/>
  <c r="AB28" i="3"/>
  <c r="AB1240" i="3"/>
  <c r="AA1379" i="3"/>
  <c r="AA111" i="3"/>
  <c r="AA335" i="3"/>
  <c r="AB165" i="3"/>
  <c r="AB325" i="3"/>
  <c r="AA114" i="3"/>
  <c r="AA242" i="3"/>
  <c r="Z366" i="3"/>
  <c r="AB168" i="3"/>
  <c r="AB296" i="3"/>
  <c r="AA420" i="3"/>
  <c r="AB543" i="3"/>
  <c r="AB658" i="3"/>
  <c r="AB1290" i="3"/>
  <c r="AB1295" i="3"/>
  <c r="AB113" i="3"/>
  <c r="AB1398" i="3"/>
  <c r="Z1345" i="3"/>
  <c r="AA207" i="3"/>
  <c r="AB386" i="3"/>
  <c r="AB221" i="3"/>
  <c r="Z363" i="3"/>
  <c r="AA154" i="3"/>
  <c r="AA282" i="3"/>
  <c r="Z154" i="3"/>
  <c r="Z961" i="3"/>
  <c r="AA896" i="3"/>
  <c r="AB942" i="3"/>
  <c r="Z414" i="3"/>
  <c r="Z587" i="3"/>
  <c r="Z202" i="3"/>
  <c r="Z519" i="3"/>
  <c r="Z332" i="3"/>
  <c r="Z574" i="3"/>
  <c r="AB667" i="3"/>
  <c r="Z907" i="3"/>
  <c r="Z296" i="3"/>
  <c r="Z523" i="3"/>
  <c r="Z510" i="3"/>
  <c r="Z603" i="3"/>
  <c r="Z288" i="3"/>
  <c r="Z301" i="3"/>
  <c r="Z102" i="3"/>
  <c r="Z165" i="3"/>
  <c r="Z168" i="3"/>
  <c r="Z71" i="3"/>
  <c r="Z542" i="3"/>
  <c r="Z45" i="3"/>
  <c r="Z349" i="3"/>
  <c r="Z257" i="3"/>
  <c r="Z464" i="3"/>
  <c r="AA919" i="3"/>
  <c r="AA905" i="3"/>
  <c r="Z860" i="3"/>
  <c r="AB747" i="3"/>
  <c r="AB538" i="3"/>
  <c r="AB533" i="3"/>
  <c r="AA190" i="3"/>
  <c r="Z807" i="3"/>
  <c r="AB534" i="3"/>
  <c r="AB1173" i="3"/>
  <c r="AA744" i="3"/>
  <c r="AB859" i="3"/>
  <c r="AA719" i="3"/>
  <c r="Z716" i="3"/>
  <c r="AB409" i="3"/>
  <c r="AB1333" i="3"/>
  <c r="AB847" i="3"/>
  <c r="AA756" i="3"/>
  <c r="AA962" i="3"/>
  <c r="Z770" i="3"/>
  <c r="AA459" i="3"/>
  <c r="AB939" i="3"/>
  <c r="AA581" i="3"/>
  <c r="AA576" i="3"/>
  <c r="AB244" i="3"/>
  <c r="AA1399" i="3"/>
  <c r="Z816" i="3"/>
  <c r="AA454" i="3"/>
  <c r="AB778" i="3"/>
  <c r="Z674" i="3"/>
  <c r="AA348" i="3"/>
  <c r="AB613" i="3"/>
  <c r="AA1296" i="3"/>
  <c r="AB434" i="3"/>
  <c r="AB25" i="3"/>
  <c r="AA177" i="3"/>
  <c r="AA446" i="3"/>
  <c r="AA272" i="3"/>
  <c r="AA684" i="3"/>
  <c r="AA248" i="3"/>
  <c r="AA786" i="3"/>
  <c r="AB258" i="3"/>
  <c r="Z1288" i="3"/>
  <c r="AB810" i="3"/>
  <c r="AB751" i="3"/>
  <c r="AA606" i="3"/>
  <c r="AB102" i="3"/>
  <c r="AB532" i="3"/>
  <c r="AB196" i="3"/>
  <c r="AB951" i="3"/>
  <c r="AB601" i="3"/>
  <c r="AB1475" i="3"/>
  <c r="AB1032" i="3"/>
  <c r="Z1202" i="3"/>
  <c r="AB1342" i="3"/>
  <c r="AA1455" i="3"/>
  <c r="Z1138" i="3"/>
  <c r="AB1331" i="3"/>
  <c r="Z6" i="3"/>
  <c r="AB1483" i="3"/>
  <c r="AB390" i="3"/>
  <c r="AA1052" i="3"/>
  <c r="Z1221" i="3"/>
  <c r="AA1271" i="3"/>
  <c r="AA1349" i="3"/>
  <c r="AA59" i="3"/>
  <c r="AA1464" i="3"/>
  <c r="AA1387" i="3"/>
  <c r="AA62" i="3"/>
  <c r="AA1091" i="3"/>
  <c r="Z1058" i="3"/>
  <c r="Z1230" i="3"/>
  <c r="Z1460" i="3"/>
  <c r="Z1466" i="3"/>
  <c r="Z1098" i="3"/>
  <c r="Z1247" i="3"/>
  <c r="Z1332" i="3"/>
  <c r="AB23" i="3"/>
  <c r="AB1419" i="3"/>
  <c r="AA235" i="3"/>
  <c r="AB241" i="3"/>
  <c r="AA1119" i="3"/>
  <c r="AB1205" i="3"/>
  <c r="Z1321" i="3"/>
  <c r="AA1469" i="3"/>
  <c r="AA1400" i="3"/>
  <c r="AB71" i="3"/>
  <c r="AB1472" i="3"/>
  <c r="AA1402" i="3"/>
  <c r="AB48" i="3"/>
  <c r="AA215" i="3"/>
  <c r="Z1167" i="3"/>
  <c r="AB1222" i="3"/>
  <c r="AA1285" i="3"/>
  <c r="Z14" i="3"/>
  <c r="Z1032" i="3"/>
  <c r="Z1132" i="3"/>
  <c r="Z1289" i="3"/>
  <c r="AB1353" i="3"/>
  <c r="AA24" i="3"/>
  <c r="AA99" i="3"/>
  <c r="AB105" i="3"/>
  <c r="AA1003" i="3"/>
  <c r="AB1154" i="3"/>
  <c r="Z1314" i="3"/>
  <c r="Z1384" i="3"/>
  <c r="AA79" i="3"/>
  <c r="AB1485" i="3"/>
  <c r="AB1408" i="3"/>
  <c r="AA84" i="3"/>
  <c r="AA1486" i="3"/>
  <c r="AA143" i="3"/>
  <c r="AB1291" i="3"/>
  <c r="Z1318" i="3"/>
  <c r="AA361" i="3"/>
  <c r="AB629" i="3"/>
  <c r="Z398" i="3"/>
  <c r="Z959" i="3"/>
  <c r="AB928" i="3"/>
  <c r="Z274" i="3"/>
  <c r="Z213" i="3"/>
  <c r="AB998" i="3"/>
  <c r="Z59" i="3"/>
  <c r="Z395" i="3"/>
  <c r="Z413" i="3"/>
  <c r="AA847" i="3"/>
  <c r="AB969" i="3"/>
  <c r="Z330" i="3"/>
  <c r="Z476" i="3"/>
  <c r="Z60" i="3"/>
  <c r="Z409" i="3"/>
  <c r="Z175" i="3"/>
  <c r="Z589" i="3"/>
  <c r="Z485" i="3"/>
  <c r="Z541" i="3"/>
  <c r="Z490" i="3"/>
  <c r="Z49" i="3"/>
  <c r="Z230" i="3"/>
  <c r="Z62" i="3"/>
  <c r="Z155" i="3"/>
  <c r="Z564" i="3"/>
  <c r="AB983" i="3"/>
  <c r="AA791" i="3"/>
  <c r="AA617" i="3"/>
  <c r="Z732" i="3"/>
  <c r="AA613" i="3"/>
  <c r="AA620" i="3"/>
  <c r="AB286" i="3"/>
  <c r="Z1401" i="3"/>
  <c r="Z864" i="3"/>
  <c r="AB458" i="3"/>
  <c r="AA841" i="3"/>
  <c r="Z844" i="3"/>
  <c r="AB731" i="3"/>
  <c r="AB506" i="3"/>
  <c r="AB501" i="3"/>
  <c r="AA156" i="3"/>
  <c r="AB785" i="3"/>
  <c r="Z679" i="3"/>
  <c r="AB183" i="3"/>
  <c r="Z984" i="3"/>
  <c r="AA864" i="3"/>
  <c r="Z924" i="3"/>
  <c r="AB811" i="3"/>
  <c r="AA655" i="3"/>
  <c r="Z652" i="3"/>
  <c r="AA318" i="3"/>
  <c r="AA1049" i="3"/>
  <c r="AB703" i="3"/>
  <c r="AB444" i="3"/>
  <c r="Z837" i="3"/>
  <c r="AA520" i="3"/>
  <c r="AA77" i="3"/>
  <c r="AB443" i="3"/>
  <c r="Z808" i="3"/>
  <c r="AB425" i="3"/>
  <c r="AA1116" i="3"/>
  <c r="Z670" i="3"/>
  <c r="AB617" i="3"/>
  <c r="AA379" i="3"/>
  <c r="Z684" i="3"/>
  <c r="AB1484" i="3"/>
  <c r="AA607" i="3"/>
  <c r="AB62" i="3"/>
  <c r="AA152" i="3"/>
  <c r="Z752" i="3"/>
  <c r="AA603" i="3"/>
  <c r="AA436" i="3"/>
  <c r="AA262" i="3"/>
  <c r="AA528" i="3"/>
  <c r="AA238" i="3"/>
  <c r="Z781" i="3"/>
  <c r="AB35" i="3"/>
  <c r="AA1245" i="3"/>
  <c r="AA1084" i="3"/>
  <c r="AB1181" i="3"/>
  <c r="AB1454" i="3"/>
  <c r="AA1346" i="3"/>
  <c r="AB1206" i="3"/>
  <c r="AA1325" i="3"/>
  <c r="AB1376" i="3"/>
  <c r="AA139" i="3"/>
  <c r="AB145" i="3"/>
  <c r="AA1079" i="3"/>
  <c r="AB1202" i="3"/>
  <c r="AB1235" i="3"/>
  <c r="AB1426" i="3"/>
  <c r="AB1349" i="3"/>
  <c r="Z1499" i="3"/>
  <c r="Z1430" i="3"/>
  <c r="Z1353" i="3"/>
  <c r="AB1056" i="3"/>
  <c r="AA1211" i="3"/>
  <c r="Z1233" i="3"/>
  <c r="Z1351" i="3"/>
  <c r="AB1351" i="3"/>
  <c r="AA1175" i="3"/>
  <c r="AB1260" i="3"/>
  <c r="AA1437" i="3"/>
  <c r="Z1390" i="3"/>
  <c r="Z1489" i="3"/>
  <c r="AA323" i="3"/>
  <c r="Z1052" i="3"/>
  <c r="AB1127" i="3"/>
  <c r="Z1307" i="3"/>
  <c r="AB1286" i="3"/>
  <c r="AA15" i="3"/>
  <c r="Z1435" i="3"/>
  <c r="Z1358" i="3"/>
  <c r="AA20" i="3"/>
  <c r="AA1438" i="3"/>
  <c r="AB88" i="3"/>
  <c r="Z1024" i="3"/>
  <c r="AA1057" i="3"/>
  <c r="Z1259" i="3"/>
  <c r="Z1396" i="3"/>
  <c r="Z1402" i="3"/>
  <c r="AA1096" i="3"/>
  <c r="Z1163" i="3"/>
  <c r="Z1276" i="3"/>
  <c r="AB1445" i="3"/>
  <c r="AA1370" i="3"/>
  <c r="AA187" i="3"/>
  <c r="AB185" i="3"/>
  <c r="Z1029" i="3"/>
  <c r="AA1148" i="3"/>
  <c r="AB1271" i="3"/>
  <c r="AA1441" i="3"/>
  <c r="Z1371" i="3"/>
  <c r="AB27" i="3"/>
  <c r="AA1443" i="3"/>
  <c r="AA1374" i="3"/>
  <c r="AB16" i="3"/>
  <c r="AA183" i="3"/>
  <c r="AA1404" i="3"/>
  <c r="Z1488" i="3"/>
  <c r="Z1003" i="3"/>
  <c r="AA37" i="3"/>
  <c r="AB1459" i="3"/>
  <c r="AA247" i="3"/>
  <c r="AB418" i="3"/>
  <c r="AB253" i="3"/>
  <c r="AA385" i="3"/>
  <c r="AA178" i="3"/>
  <c r="AA306" i="3"/>
  <c r="AB104" i="3"/>
  <c r="AB232" i="3"/>
  <c r="AB359" i="3"/>
  <c r="AB479" i="3"/>
  <c r="AB607" i="3"/>
  <c r="AA1188" i="3"/>
  <c r="AB1058" i="3"/>
  <c r="AA46" i="3"/>
  <c r="Z1164" i="3"/>
  <c r="AA1492" i="3"/>
  <c r="AB40" i="3"/>
  <c r="AA303" i="3"/>
  <c r="AB133" i="3"/>
  <c r="AB301" i="3"/>
  <c r="AA425" i="3"/>
  <c r="AA218" i="3"/>
  <c r="AA346" i="3"/>
  <c r="AB144" i="3"/>
  <c r="AB272" i="3"/>
  <c r="AA396" i="3"/>
  <c r="Z192" i="3"/>
  <c r="Z561" i="3"/>
  <c r="Z255" i="3"/>
  <c r="Z150" i="3"/>
  <c r="Z571" i="3"/>
  <c r="Z613" i="3"/>
  <c r="AB748" i="3"/>
  <c r="AA534" i="3"/>
  <c r="AB453" i="3"/>
  <c r="AA716" i="3"/>
  <c r="AA366" i="3"/>
  <c r="AA881" i="3"/>
  <c r="AA232" i="3"/>
  <c r="AB783" i="3"/>
  <c r="AA866" i="3"/>
  <c r="AB445" i="3"/>
  <c r="AA612" i="3"/>
  <c r="AA441" i="3"/>
  <c r="AA1427" i="3"/>
  <c r="AA1288" i="3"/>
  <c r="Z1227" i="3"/>
  <c r="AB233" i="3"/>
  <c r="AB1462" i="3"/>
  <c r="AB1387" i="3"/>
  <c r="Z1463" i="3"/>
  <c r="AA63" i="3"/>
  <c r="AA1064" i="3"/>
  <c r="AA69" i="3"/>
  <c r="Z1473" i="3"/>
  <c r="AA1283" i="3"/>
  <c r="Z1303" i="3"/>
  <c r="AA267" i="3"/>
  <c r="Z1236" i="3"/>
  <c r="Z1486" i="3"/>
  <c r="AA1410" i="3"/>
  <c r="AA1456" i="3"/>
  <c r="AA295" i="3"/>
  <c r="AB293" i="3"/>
  <c r="AA210" i="3"/>
  <c r="AB136" i="3"/>
  <c r="AA388" i="3"/>
  <c r="AA637" i="3"/>
  <c r="Z1160" i="3"/>
  <c r="Z1322" i="3"/>
  <c r="AA119" i="3"/>
  <c r="AB181" i="3"/>
  <c r="AA122" i="3"/>
  <c r="AB373" i="3"/>
  <c r="AB208" i="3"/>
  <c r="Z365" i="3"/>
  <c r="AB519" i="3"/>
  <c r="AB642" i="3"/>
  <c r="AA434" i="3"/>
  <c r="AA562" i="3"/>
  <c r="Z671" i="3"/>
  <c r="AB480" i="3"/>
  <c r="AB608" i="3"/>
  <c r="AB1406" i="3"/>
  <c r="AA1289" i="3"/>
  <c r="AB201" i="3"/>
  <c r="Z1456" i="3"/>
  <c r="Z1381" i="3"/>
  <c r="AA231" i="3"/>
  <c r="AB394" i="3"/>
  <c r="AB229" i="3"/>
  <c r="AA369" i="3"/>
  <c r="AA162" i="3"/>
  <c r="AA290" i="3"/>
  <c r="AB413" i="3"/>
  <c r="AB216" i="3"/>
  <c r="AB344" i="3"/>
  <c r="AB463" i="3"/>
  <c r="AB591" i="3"/>
  <c r="AB690" i="3"/>
  <c r="AA506" i="3"/>
  <c r="AB633" i="3"/>
  <c r="Z719" i="3"/>
  <c r="AB552" i="3"/>
  <c r="AA1312" i="3"/>
  <c r="AA167" i="3"/>
  <c r="AA138" i="3"/>
  <c r="AB320" i="3"/>
  <c r="AB722" i="3"/>
  <c r="AB665" i="3"/>
  <c r="AB600" i="3"/>
  <c r="AA707" i="3"/>
  <c r="AA533" i="3"/>
  <c r="Z1018" i="3"/>
  <c r="Z1177" i="3"/>
  <c r="AB1253" i="3"/>
  <c r="AB1279" i="3"/>
  <c r="AA1393" i="3"/>
  <c r="Z1395" i="3"/>
  <c r="AA1395" i="3"/>
  <c r="Z1397" i="3"/>
  <c r="AA129" i="3"/>
  <c r="AB380" i="3"/>
  <c r="AB299" i="3"/>
  <c r="AA132" i="3"/>
  <c r="AA25" i="3"/>
  <c r="Z1417" i="3"/>
  <c r="AA377" i="3"/>
  <c r="AB224" i="3"/>
  <c r="Z696" i="3"/>
  <c r="Z1497" i="3"/>
  <c r="AB256" i="3"/>
  <c r="AA586" i="3"/>
  <c r="AB592" i="3"/>
  <c r="AA445" i="3"/>
  <c r="Z1092" i="3"/>
  <c r="Z1157" i="3"/>
  <c r="Z1234" i="3"/>
  <c r="AA1309" i="3"/>
  <c r="AA1380" i="3"/>
  <c r="AA1467" i="3"/>
  <c r="AB34" i="3"/>
  <c r="AA365" i="3"/>
  <c r="AB353" i="3"/>
  <c r="AA1068" i="3"/>
  <c r="Z1149" i="3"/>
  <c r="AB1224" i="3"/>
  <c r="AA1258" i="3"/>
  <c r="Z1372" i="3"/>
  <c r="AB1373" i="3"/>
  <c r="Z1374" i="3"/>
  <c r="AB1375" i="3"/>
  <c r="AA105" i="3"/>
  <c r="Z360" i="3"/>
  <c r="AB279" i="3"/>
  <c r="AA116" i="3"/>
  <c r="Z1062" i="3"/>
  <c r="AA1210" i="3"/>
  <c r="AB1285" i="3"/>
  <c r="Z1305" i="3"/>
  <c r="AB1418" i="3"/>
  <c r="Z1419" i="3"/>
  <c r="AB1420" i="3"/>
  <c r="AA1422" i="3"/>
  <c r="AA157" i="3"/>
  <c r="AB408" i="3"/>
  <c r="AB1061" i="3"/>
  <c r="AB1354" i="3"/>
  <c r="AB86" i="3"/>
  <c r="AA118" i="3"/>
  <c r="AA310" i="3"/>
  <c r="AB150" i="3"/>
  <c r="AA1074" i="3"/>
  <c r="AA106" i="3"/>
  <c r="AA717" i="3"/>
  <c r="AB440" i="3"/>
  <c r="AB680" i="3"/>
  <c r="AA541" i="3"/>
  <c r="Z1057" i="3"/>
  <c r="Z1159" i="3"/>
  <c r="AA1294" i="3"/>
  <c r="AB1478" i="3"/>
  <c r="AB73" i="3"/>
  <c r="AB1411" i="3"/>
  <c r="AA225" i="3"/>
  <c r="AB223" i="3"/>
  <c r="AA142" i="3"/>
  <c r="AB1095" i="3"/>
  <c r="AA1205" i="3"/>
  <c r="Z1274" i="3"/>
  <c r="AA1273" i="3"/>
  <c r="Z1500" i="3"/>
  <c r="AB4" i="3"/>
  <c r="Z5" i="3"/>
  <c r="AA1498" i="3"/>
  <c r="AA249" i="3"/>
  <c r="AB989" i="3"/>
  <c r="Z72" i="3"/>
  <c r="Z345" i="3"/>
  <c r="Z351" i="3"/>
  <c r="Z315" i="3"/>
  <c r="Z241" i="3"/>
  <c r="Z452" i="3"/>
  <c r="AB628" i="3"/>
  <c r="AB202" i="3"/>
  <c r="AB899" i="3"/>
  <c r="AA422" i="3"/>
  <c r="Z1309" i="3"/>
  <c r="Z769" i="3"/>
  <c r="Z839" i="3"/>
  <c r="Z672" i="3"/>
  <c r="AB423" i="3"/>
  <c r="Z1269" i="3"/>
  <c r="AB1334" i="3"/>
  <c r="AB605" i="3"/>
  <c r="AB604" i="3"/>
  <c r="AB1337" i="3"/>
  <c r="AB1430" i="3"/>
  <c r="Z1093" i="3"/>
  <c r="AB1385" i="3"/>
  <c r="Z1188" i="3"/>
  <c r="AB1463" i="3"/>
  <c r="Z1490" i="3"/>
  <c r="AA1117" i="3"/>
  <c r="Z1471" i="3"/>
  <c r="AA135" i="3"/>
  <c r="AA17" i="3"/>
  <c r="AA1373" i="3"/>
  <c r="AB273" i="3"/>
  <c r="Z1484" i="3"/>
  <c r="Z1409" i="3"/>
  <c r="AB1440" i="3"/>
  <c r="AA40" i="3"/>
  <c r="AB370" i="3"/>
  <c r="AB357" i="3"/>
  <c r="AA274" i="3"/>
  <c r="AB200" i="3"/>
  <c r="AB447" i="3"/>
  <c r="Z680" i="3"/>
  <c r="AA1360" i="3"/>
  <c r="Z1343" i="3"/>
  <c r="AA263" i="3"/>
  <c r="AB261" i="3"/>
  <c r="AA186" i="3"/>
  <c r="AB405" i="3"/>
  <c r="AB240" i="3"/>
  <c r="AA428" i="3"/>
  <c r="AB551" i="3"/>
  <c r="Z664" i="3"/>
  <c r="AA466" i="3"/>
  <c r="AA594" i="3"/>
  <c r="AA692" i="3"/>
  <c r="AB512" i="3"/>
  <c r="Z1088" i="3"/>
  <c r="AA1407" i="3"/>
  <c r="Z1467" i="3"/>
  <c r="AA1042" i="3"/>
  <c r="Z1379" i="3"/>
  <c r="AB1491" i="3"/>
  <c r="AA271" i="3"/>
  <c r="AB101" i="3"/>
  <c r="AB277" i="3"/>
  <c r="AA401" i="3"/>
  <c r="AA194" i="3"/>
  <c r="AA322" i="3"/>
  <c r="AB120" i="3"/>
  <c r="AB248" i="3"/>
  <c r="AA372" i="3"/>
  <c r="AB495" i="3"/>
  <c r="AB623" i="3"/>
  <c r="Z712" i="3"/>
  <c r="AA538" i="3"/>
  <c r="Z655" i="3"/>
  <c r="AB456" i="3"/>
  <c r="AB584" i="3"/>
  <c r="AA283" i="3"/>
  <c r="Z364" i="3"/>
  <c r="AA266" i="3"/>
  <c r="AB439" i="3"/>
  <c r="AA490" i="3"/>
  <c r="AA708" i="3"/>
  <c r="AA643" i="3"/>
  <c r="AA437" i="3"/>
  <c r="AA565" i="3"/>
  <c r="AB1007" i="3"/>
  <c r="AB1138" i="3"/>
  <c r="AA1328" i="3"/>
  <c r="Z1337" i="3"/>
  <c r="AB1450" i="3"/>
  <c r="Z1451" i="3"/>
  <c r="AB1452" i="3"/>
  <c r="AA1454" i="3"/>
  <c r="AA193" i="3"/>
  <c r="AB111" i="3"/>
  <c r="AB343" i="3"/>
  <c r="AB1030" i="3"/>
  <c r="Z1388" i="3"/>
  <c r="AA239" i="3"/>
  <c r="AA170" i="3"/>
  <c r="AB352" i="3"/>
  <c r="AA450" i="3"/>
  <c r="AB117" i="3"/>
  <c r="AB503" i="3"/>
  <c r="AA660" i="3"/>
  <c r="AB648" i="3"/>
  <c r="AA485" i="3"/>
  <c r="Z1107" i="3"/>
  <c r="AA1157" i="3"/>
  <c r="AB1308" i="3"/>
  <c r="AB1378" i="3"/>
  <c r="AB1465" i="3"/>
  <c r="AA54" i="3"/>
  <c r="AA113" i="3"/>
  <c r="AB127" i="3"/>
  <c r="AA403" i="3"/>
  <c r="Z1082" i="3"/>
  <c r="Z1225" i="3"/>
  <c r="Z969" i="3"/>
  <c r="Z229" i="3"/>
  <c r="Z105" i="3"/>
  <c r="Z272" i="3"/>
  <c r="Z582" i="3"/>
  <c r="Z258" i="3"/>
  <c r="Z870" i="3"/>
  <c r="AA918" i="3"/>
  <c r="AB1397" i="3"/>
  <c r="AA801" i="3"/>
  <c r="AB323" i="3"/>
  <c r="AB940" i="3"/>
  <c r="AB580" i="3"/>
  <c r="AA451" i="3"/>
  <c r="Z1190" i="3"/>
  <c r="AA1472" i="3"/>
  <c r="AB539" i="3"/>
  <c r="AB1352" i="3"/>
  <c r="AA80" i="3"/>
  <c r="AB14" i="3"/>
  <c r="AA1340" i="3"/>
  <c r="AA88" i="3"/>
  <c r="Z1195" i="3"/>
  <c r="AB59" i="3"/>
  <c r="Z1152" i="3"/>
  <c r="AA1198" i="3"/>
  <c r="AB68" i="3"/>
  <c r="Z1286" i="3"/>
  <c r="AB1400" i="3"/>
  <c r="Z1150" i="3"/>
  <c r="AA18" i="3"/>
  <c r="AB75" i="3"/>
  <c r="AB1168" i="3"/>
  <c r="Z1407" i="3"/>
  <c r="AB56" i="3"/>
  <c r="AB1183" i="3"/>
  <c r="AB24" i="3"/>
  <c r="AB125" i="3"/>
  <c r="AA417" i="3"/>
  <c r="AA338" i="3"/>
  <c r="AB264" i="3"/>
  <c r="AB511" i="3"/>
  <c r="AB1117" i="3"/>
  <c r="AA107" i="3"/>
  <c r="AA1415" i="3"/>
  <c r="AA343" i="3"/>
  <c r="AB333" i="3"/>
  <c r="AA250" i="3"/>
  <c r="AB112" i="3"/>
  <c r="AB304" i="3"/>
  <c r="AB455" i="3"/>
  <c r="AB583" i="3"/>
  <c r="AA685" i="3"/>
  <c r="AA498" i="3"/>
  <c r="AA626" i="3"/>
  <c r="AB713" i="3"/>
  <c r="AB544" i="3"/>
  <c r="AA1085" i="3"/>
  <c r="AB1008" i="3"/>
  <c r="Z1377" i="3"/>
  <c r="AB1157" i="3"/>
  <c r="AB39" i="3"/>
  <c r="AB72" i="3"/>
  <c r="AA311" i="3"/>
  <c r="AB149" i="3"/>
  <c r="AB309" i="3"/>
  <c r="AA98" i="3"/>
  <c r="AA226" i="3"/>
  <c r="AA354" i="3"/>
  <c r="AB152" i="3"/>
  <c r="AB280" i="3"/>
  <c r="AA404" i="3"/>
  <c r="AB527" i="3"/>
  <c r="Z648" i="3"/>
  <c r="AA442" i="3"/>
  <c r="AA570" i="3"/>
  <c r="AA676" i="3"/>
  <c r="AB488" i="3"/>
  <c r="AB616" i="3"/>
  <c r="Z1244" i="3"/>
  <c r="AB197" i="3"/>
  <c r="AB389" i="3"/>
  <c r="AB567" i="3"/>
  <c r="AA554" i="3"/>
  <c r="AB472" i="3"/>
  <c r="AB664" i="3"/>
  <c r="AA469" i="3"/>
  <c r="AB1042" i="3"/>
  <c r="AA1110" i="3"/>
  <c r="AA1213" i="3"/>
  <c r="AB1280" i="3"/>
  <c r="AA1281" i="3"/>
  <c r="AB9" i="3"/>
  <c r="AA11" i="3"/>
  <c r="Z13" i="3"/>
  <c r="AB6" i="3"/>
  <c r="AA257" i="3"/>
  <c r="AB175" i="3"/>
  <c r="AA381" i="3"/>
  <c r="AA1016" i="3"/>
  <c r="AB281" i="3"/>
  <c r="AB402" i="3"/>
  <c r="AA298" i="3"/>
  <c r="AB471" i="3"/>
  <c r="AA26" i="3"/>
  <c r="AA409" i="3"/>
  <c r="AA701" i="3"/>
  <c r="AB432" i="3"/>
  <c r="AA675" i="3"/>
  <c r="AA525" i="3"/>
  <c r="AA1034" i="3"/>
  <c r="AB1141" i="3"/>
  <c r="AA1266" i="3"/>
  <c r="Z1464" i="3"/>
  <c r="AB51" i="3"/>
  <c r="AA1382" i="3"/>
  <c r="AA209" i="3"/>
  <c r="AB207" i="3"/>
  <c r="AA120" i="3"/>
  <c r="AB1071" i="3"/>
  <c r="AA1185" i="3"/>
  <c r="AA1259" i="3"/>
  <c r="Z1260" i="3"/>
  <c r="AA1485" i="3"/>
  <c r="Z1487" i="3"/>
  <c r="AB1488" i="3"/>
  <c r="AB1487" i="3"/>
  <c r="AA233" i="3"/>
  <c r="AB151" i="3"/>
  <c r="AB365" i="3"/>
  <c r="AB1086" i="3"/>
  <c r="AB1152" i="3"/>
  <c r="AA1136" i="3"/>
  <c r="Z1306" i="3"/>
  <c r="AA1305" i="3"/>
  <c r="AA45" i="3"/>
  <c r="AB47" i="3"/>
  <c r="AA48" i="3"/>
  <c r="AB30" i="3"/>
  <c r="AA285" i="3"/>
  <c r="AB203" i="3"/>
  <c r="AB1201" i="3"/>
  <c r="AB1356" i="3"/>
  <c r="AB259" i="3"/>
  <c r="AA224" i="3"/>
  <c r="AB391" i="3"/>
  <c r="AB236" i="3"/>
  <c r="AB80" i="3"/>
  <c r="AB288" i="3"/>
  <c r="AA610" i="3"/>
  <c r="AB624" i="3"/>
  <c r="AA453" i="3"/>
  <c r="AA1004" i="3"/>
  <c r="Z1197" i="3"/>
  <c r="AB1252" i="3"/>
  <c r="Z1324" i="3"/>
  <c r="AA1408" i="3"/>
  <c r="AB1480" i="3"/>
  <c r="AB50" i="3"/>
  <c r="AB396" i="3"/>
  <c r="AB361" i="3"/>
  <c r="AB1093" i="3"/>
  <c r="AB1167" i="3"/>
  <c r="Z1243" i="3"/>
  <c r="Z1273" i="3"/>
  <c r="AB1386" i="3"/>
  <c r="Z1387" i="3"/>
  <c r="AB1388" i="3"/>
  <c r="AA1390" i="3"/>
  <c r="AA121" i="3"/>
  <c r="AB372" i="3"/>
  <c r="AB295" i="3"/>
  <c r="AA126" i="3"/>
  <c r="AB1088" i="3"/>
  <c r="AB1114" i="3"/>
  <c r="AB1305" i="3"/>
  <c r="AB1319" i="3"/>
  <c r="Z199" i="3"/>
  <c r="AA539" i="3"/>
  <c r="Z763" i="3"/>
  <c r="AB620" i="3"/>
  <c r="AA110" i="3"/>
  <c r="AB1464" i="3"/>
  <c r="Z1356" i="3"/>
  <c r="Z1449" i="3"/>
  <c r="AA1321" i="3"/>
  <c r="AB397" i="3"/>
  <c r="Z1026" i="3"/>
  <c r="AA314" i="3"/>
  <c r="AB615" i="3"/>
  <c r="AB448" i="3"/>
  <c r="AA195" i="3"/>
  <c r="AB358" i="3"/>
  <c r="AA258" i="3"/>
  <c r="AB430" i="3"/>
  <c r="AA602" i="3"/>
  <c r="Z1494" i="3"/>
  <c r="AA618" i="3"/>
  <c r="Z1031" i="3"/>
  <c r="AA1337" i="3"/>
  <c r="AB66" i="3"/>
  <c r="AB1004" i="3"/>
  <c r="AB599" i="3"/>
  <c r="AB504" i="3"/>
  <c r="AB1233" i="3"/>
  <c r="AB1467" i="3"/>
  <c r="Z1170" i="3"/>
  <c r="AB1315" i="3"/>
  <c r="AB1429" i="3"/>
  <c r="Z1433" i="3"/>
  <c r="AB420" i="3"/>
  <c r="AA158" i="3"/>
  <c r="AB1170" i="3"/>
  <c r="AA1249" i="3"/>
  <c r="AA1476" i="3"/>
  <c r="AA1478" i="3"/>
  <c r="AB139" i="3"/>
  <c r="Z1355" i="3"/>
  <c r="AA182" i="3"/>
  <c r="AB194" i="3"/>
  <c r="AB360" i="3"/>
  <c r="AB528" i="3"/>
  <c r="AB3" i="3"/>
  <c r="Z1271" i="3"/>
  <c r="AA71" i="3"/>
  <c r="AA1482" i="3"/>
  <c r="AB311" i="3"/>
  <c r="AB1196" i="3"/>
  <c r="Z1330" i="3"/>
  <c r="AA83" i="3"/>
  <c r="AA86" i="3"/>
  <c r="AA313" i="3"/>
  <c r="AB337" i="3"/>
  <c r="AB1110" i="3"/>
  <c r="AA1154" i="3"/>
  <c r="AA1263" i="3"/>
  <c r="Z1320" i="3"/>
  <c r="AA67" i="3"/>
  <c r="AB67" i="3"/>
  <c r="AA70" i="3"/>
  <c r="AB46" i="3"/>
  <c r="AA301" i="3"/>
  <c r="AB219" i="3"/>
  <c r="AA1276" i="3"/>
  <c r="Z1414" i="3"/>
  <c r="AB307" i="3"/>
  <c r="AA236" i="3"/>
  <c r="AB401" i="3"/>
  <c r="AB246" i="3"/>
  <c r="AA234" i="3"/>
  <c r="AB496" i="3"/>
  <c r="AA557" i="3"/>
  <c r="AA1216" i="3"/>
  <c r="AA29" i="3"/>
  <c r="AB1439" i="3"/>
  <c r="AB271" i="3"/>
  <c r="AA1147" i="3"/>
  <c r="Z1302" i="3"/>
  <c r="AA39" i="3"/>
  <c r="AA44" i="3"/>
  <c r="AA281" i="3"/>
  <c r="AA397" i="3"/>
  <c r="AA1114" i="3"/>
  <c r="AA1234" i="3"/>
  <c r="AA1348" i="3"/>
  <c r="AA1350" i="3"/>
  <c r="AA333" i="3"/>
  <c r="Z1298" i="3"/>
  <c r="AB351" i="3"/>
  <c r="AB98" i="3"/>
  <c r="AA370" i="3"/>
  <c r="AB537" i="3"/>
  <c r="AB682" i="3"/>
  <c r="AA536" i="3"/>
  <c r="Z683" i="3"/>
  <c r="AB540" i="3"/>
  <c r="AB684" i="3"/>
  <c r="AA543" i="3"/>
  <c r="AB663" i="3"/>
  <c r="Z749" i="3"/>
  <c r="AA834" i="3"/>
  <c r="AB919" i="3"/>
  <c r="Z776" i="3"/>
  <c r="AA861" i="3"/>
  <c r="AB946" i="3"/>
  <c r="AA804" i="3"/>
  <c r="AA1167" i="3"/>
  <c r="AA55" i="3"/>
  <c r="AA293" i="3"/>
  <c r="AA174" i="3"/>
  <c r="AA344" i="3"/>
  <c r="Z1198" i="3"/>
  <c r="AB631" i="3"/>
  <c r="AA659" i="3"/>
  <c r="AB1068" i="3"/>
  <c r="Z1237" i="3"/>
  <c r="AB1493" i="3"/>
  <c r="AA161" i="3"/>
  <c r="AA100" i="3"/>
  <c r="Z1148" i="3"/>
  <c r="AB1230" i="3"/>
  <c r="Z1459" i="3"/>
  <c r="Z1461" i="3"/>
  <c r="AB119" i="3"/>
  <c r="Z1036" i="3"/>
  <c r="AB1210" i="3"/>
  <c r="AA1277" i="3"/>
  <c r="AA7" i="3"/>
  <c r="Z4" i="3"/>
  <c r="AB171" i="3"/>
  <c r="AB1469" i="3"/>
  <c r="AA204" i="3"/>
  <c r="AB214" i="3"/>
  <c r="AA424" i="3"/>
  <c r="AB589" i="3"/>
  <c r="AB718" i="3"/>
  <c r="AA590" i="3"/>
  <c r="AB717" i="3"/>
  <c r="AB594" i="3"/>
  <c r="AB720" i="3"/>
  <c r="AA591" i="3"/>
  <c r="AA690" i="3"/>
  <c r="AB775" i="3"/>
  <c r="Z861" i="3"/>
  <c r="AA946" i="3"/>
  <c r="AB802" i="3"/>
  <c r="Z888" i="3"/>
  <c r="AB745" i="3"/>
  <c r="Z831" i="3"/>
  <c r="AB1221" i="3"/>
  <c r="AA1371" i="3"/>
  <c r="AB275" i="3"/>
  <c r="AA228" i="3"/>
  <c r="AB393" i="3"/>
  <c r="AA578" i="3"/>
  <c r="AB1139" i="3"/>
  <c r="Z1438" i="3"/>
  <c r="Z1043" i="3"/>
  <c r="AA1357" i="3"/>
  <c r="AB90" i="3"/>
  <c r="AB1036" i="3"/>
  <c r="Z1404" i="3"/>
  <c r="AA141" i="3"/>
  <c r="AB22" i="3"/>
  <c r="AB310" i="3"/>
  <c r="Z640" i="3"/>
  <c r="AA640" i="3"/>
  <c r="Z642" i="3"/>
  <c r="AA631" i="3"/>
  <c r="AA802" i="3"/>
  <c r="Z744" i="3"/>
  <c r="AB914" i="3"/>
  <c r="AB857" i="3"/>
  <c r="Z1429" i="3"/>
  <c r="AA280" i="3"/>
  <c r="AB218" i="3"/>
  <c r="AA384" i="3"/>
  <c r="AB549" i="3"/>
  <c r="Z692" i="3"/>
  <c r="AA550" i="3"/>
  <c r="Z691" i="3"/>
  <c r="AB554" i="3"/>
  <c r="AA1326" i="3"/>
  <c r="AB1443" i="3"/>
  <c r="AA399" i="3"/>
  <c r="AA284" i="3"/>
  <c r="AB124" i="3"/>
  <c r="AB294" i="3"/>
  <c r="AB457" i="3"/>
  <c r="AB627" i="3"/>
  <c r="AA456" i="3"/>
  <c r="AA628" i="3"/>
  <c r="AB460" i="3"/>
  <c r="AB630" i="3"/>
  <c r="AA463" i="3"/>
  <c r="AA619" i="3"/>
  <c r="AA279" i="3"/>
  <c r="AA461" i="3"/>
  <c r="AB1350" i="3"/>
  <c r="AB412" i="3"/>
  <c r="Z1263" i="3"/>
  <c r="AA1403" i="3"/>
  <c r="AB305" i="3"/>
  <c r="AA1324" i="3"/>
  <c r="AB1448" i="3"/>
  <c r="AB1039" i="3"/>
  <c r="AA332" i="3"/>
  <c r="AB483" i="3"/>
  <c r="AA484" i="3"/>
  <c r="AB486" i="3"/>
  <c r="AA489" i="3"/>
  <c r="AA722" i="3"/>
  <c r="Z893" i="3"/>
  <c r="AB834" i="3"/>
  <c r="AB777" i="3"/>
  <c r="Z1256" i="3"/>
  <c r="AA415" i="3"/>
  <c r="AB132" i="3"/>
  <c r="AB314" i="3"/>
  <c r="AB475" i="3"/>
  <c r="AA641" i="3"/>
  <c r="AA476" i="3"/>
  <c r="AB641" i="3"/>
  <c r="AB478" i="3"/>
  <c r="Z1200" i="3"/>
  <c r="AB1497" i="3"/>
  <c r="AB163" i="3"/>
  <c r="AA208" i="3"/>
  <c r="AB375" i="3"/>
  <c r="AB220" i="3"/>
  <c r="AA386" i="3"/>
  <c r="AB553" i="3"/>
  <c r="AA693" i="3"/>
  <c r="AA552" i="3"/>
  <c r="AB693" i="3"/>
  <c r="AB556" i="3"/>
  <c r="AA695" i="3"/>
  <c r="AA559" i="3"/>
  <c r="AB671" i="3"/>
  <c r="Z757" i="3"/>
  <c r="AA842" i="3"/>
  <c r="AB927" i="3"/>
  <c r="Z784" i="3"/>
  <c r="AA869" i="3"/>
  <c r="Z727" i="3"/>
  <c r="AA812" i="3"/>
  <c r="AA1036" i="3"/>
  <c r="AA653" i="3"/>
  <c r="Z1436" i="3"/>
  <c r="Z1242" i="3"/>
  <c r="Z359" i="3"/>
  <c r="AA28" i="3"/>
  <c r="AB379" i="3"/>
  <c r="AA516" i="3"/>
  <c r="AA521" i="3"/>
  <c r="Z909" i="3"/>
  <c r="AB793" i="3"/>
  <c r="AA144" i="3"/>
  <c r="AB324" i="3"/>
  <c r="AA649" i="3"/>
  <c r="AA648" i="3"/>
  <c r="AA1164" i="3"/>
  <c r="AB227" i="3"/>
  <c r="AB385" i="3"/>
  <c r="AA398" i="3"/>
  <c r="Z700" i="3"/>
  <c r="AA700" i="3"/>
  <c r="AA703" i="3"/>
  <c r="Z677" i="3"/>
  <c r="AA794" i="3"/>
  <c r="AB911" i="3"/>
  <c r="AB794" i="3"/>
  <c r="AB906" i="3"/>
  <c r="AA796" i="3"/>
  <c r="AA1014" i="3"/>
  <c r="AB13" i="3"/>
  <c r="AA261" i="3"/>
  <c r="AA168" i="3"/>
  <c r="AA340" i="3"/>
  <c r="AB180" i="3"/>
  <c r="AB350" i="3"/>
  <c r="AB513" i="3"/>
  <c r="AB666" i="3"/>
  <c r="AA512" i="3"/>
  <c r="Z667" i="3"/>
  <c r="AB516" i="3"/>
  <c r="AB668" i="3"/>
  <c r="AA519" i="3"/>
  <c r="AB651" i="3"/>
  <c r="Z737" i="3"/>
  <c r="AA822" i="3"/>
  <c r="AB907" i="3"/>
  <c r="Z764" i="3"/>
  <c r="AA849" i="3"/>
  <c r="AB934" i="3"/>
  <c r="AA792" i="3"/>
  <c r="AA750" i="3"/>
  <c r="AB862" i="3"/>
  <c r="Z879" i="3"/>
  <c r="Z738" i="3"/>
  <c r="AA823" i="3"/>
  <c r="AB908" i="3"/>
  <c r="AB994" i="3"/>
  <c r="AB980" i="3"/>
  <c r="Z121" i="3"/>
  <c r="Z469" i="3"/>
  <c r="Z722" i="3"/>
  <c r="AA862" i="3"/>
  <c r="Z747" i="3"/>
  <c r="AB909" i="3"/>
  <c r="Z766" i="3"/>
  <c r="AA851" i="3"/>
  <c r="AB936" i="3"/>
  <c r="AA972" i="3"/>
  <c r="AA958" i="3"/>
  <c r="Z76" i="3"/>
  <c r="Z337" i="3"/>
  <c r="Z430" i="3"/>
  <c r="AB1197" i="3"/>
  <c r="AB1120" i="3"/>
  <c r="AA265" i="3"/>
  <c r="AA87" i="3"/>
  <c r="AB329" i="3"/>
  <c r="Z676" i="3"/>
  <c r="Z678" i="3"/>
  <c r="Z829" i="3"/>
  <c r="AA941" i="3"/>
  <c r="AA229" i="3"/>
  <c r="AB250" i="3"/>
  <c r="AB581" i="3"/>
  <c r="AA582" i="3"/>
  <c r="Z1111" i="3"/>
  <c r="AA117" i="3"/>
  <c r="AA316" i="3"/>
  <c r="AB326" i="3"/>
  <c r="AB650" i="3"/>
  <c r="Z651" i="3"/>
  <c r="AB652" i="3"/>
  <c r="AA734" i="3"/>
  <c r="Z115" i="3"/>
  <c r="AA757" i="3"/>
  <c r="AB577" i="3"/>
  <c r="AB841" i="3"/>
  <c r="AA1008" i="3"/>
  <c r="AA1237" i="3"/>
  <c r="AA72" i="3"/>
  <c r="AB1241" i="3"/>
  <c r="AA199" i="3"/>
  <c r="AB328" i="3"/>
  <c r="AA1466" i="3"/>
  <c r="AB176" i="3"/>
  <c r="AB706" i="3"/>
  <c r="AB576" i="3"/>
  <c r="Z1285" i="3"/>
  <c r="AB189" i="3"/>
  <c r="AB381" i="3"/>
  <c r="AB559" i="3"/>
  <c r="AB697" i="3"/>
  <c r="AB349" i="3"/>
  <c r="AB536" i="3"/>
  <c r="Z1210" i="3"/>
  <c r="AA93" i="3"/>
  <c r="AA321" i="3"/>
  <c r="AB1490" i="3"/>
  <c r="AB1180" i="3"/>
  <c r="Z702" i="3"/>
  <c r="AB1238" i="3"/>
  <c r="AA289" i="3"/>
  <c r="AB1149" i="3"/>
  <c r="Z1316" i="3"/>
  <c r="AB63" i="3"/>
  <c r="AB42" i="3"/>
  <c r="AB215" i="3"/>
  <c r="AB1073" i="3"/>
  <c r="AA1212" i="3"/>
  <c r="AA1361" i="3"/>
  <c r="AA1363" i="3"/>
  <c r="AB94" i="3"/>
  <c r="AB267" i="3"/>
  <c r="AA1358" i="3"/>
  <c r="AA268" i="3"/>
  <c r="AB278" i="3"/>
  <c r="AB535" i="3"/>
  <c r="Z654" i="3"/>
  <c r="AB1044" i="3"/>
  <c r="AA1323" i="3"/>
  <c r="AA1480" i="3"/>
  <c r="AA145" i="3"/>
  <c r="AA413" i="3"/>
  <c r="Z1128" i="3"/>
  <c r="AA1330" i="3"/>
  <c r="AA1444" i="3"/>
  <c r="AA1446" i="3"/>
  <c r="AB103" i="3"/>
  <c r="AA375" i="3"/>
  <c r="AA1100" i="3"/>
  <c r="AB1190" i="3"/>
  <c r="AA1319" i="3"/>
  <c r="Z1376" i="3"/>
  <c r="AA1376" i="3"/>
  <c r="Z1378" i="3"/>
  <c r="AB1379" i="3"/>
  <c r="AA109" i="3"/>
  <c r="AB362" i="3"/>
  <c r="AB283" i="3"/>
  <c r="AA1298" i="3"/>
  <c r="AA1414" i="3"/>
  <c r="AA389" i="3"/>
  <c r="AA278" i="3"/>
  <c r="AB118" i="3"/>
  <c r="AB290" i="3"/>
  <c r="AA412" i="3"/>
  <c r="Z638" i="3"/>
  <c r="AA1080" i="3"/>
  <c r="AA1295" i="3"/>
  <c r="AB1437" i="3"/>
  <c r="AA97" i="3"/>
  <c r="AA391" i="3"/>
  <c r="Z1205" i="3"/>
  <c r="Z1301" i="3"/>
  <c r="AA1416" i="3"/>
  <c r="AA1418" i="3"/>
  <c r="AB404" i="3"/>
  <c r="AA148" i="3"/>
  <c r="AA1153" i="3"/>
  <c r="AB1234" i="3"/>
  <c r="AB1461" i="3"/>
  <c r="Z1465" i="3"/>
  <c r="AB123" i="3"/>
  <c r="AA35" i="3"/>
  <c r="AA172" i="3"/>
  <c r="AB182" i="3"/>
  <c r="AA414" i="3"/>
  <c r="AB579" i="3"/>
  <c r="AB710" i="3"/>
  <c r="AA580" i="3"/>
  <c r="Z711" i="3"/>
  <c r="AB582" i="3"/>
  <c r="Z714" i="3"/>
  <c r="AA583" i="3"/>
  <c r="Z685" i="3"/>
  <c r="AA770" i="3"/>
  <c r="AB855" i="3"/>
  <c r="Z941" i="3"/>
  <c r="AA797" i="3"/>
  <c r="AB882" i="3"/>
  <c r="AA740" i="3"/>
  <c r="AB825" i="3"/>
  <c r="AA1144" i="3"/>
  <c r="AB57" i="3"/>
  <c r="AB211" i="3"/>
  <c r="AA216" i="3"/>
  <c r="AB383" i="3"/>
  <c r="AB1413" i="3"/>
  <c r="AA546" i="3"/>
  <c r="Z718" i="3"/>
  <c r="AB1119" i="3"/>
  <c r="AB1266" i="3"/>
  <c r="AB1424" i="3"/>
  <c r="AA337" i="3"/>
  <c r="AB1106" i="3"/>
  <c r="Z1187" i="3"/>
  <c r="Z1344" i="3"/>
  <c r="Z1346" i="3"/>
  <c r="AB74" i="3"/>
  <c r="AB247" i="3"/>
  <c r="AB1012" i="3"/>
  <c r="AA1248" i="3"/>
  <c r="AA1389" i="3"/>
  <c r="AB1392" i="3"/>
  <c r="AA125" i="3"/>
  <c r="AB297" i="3"/>
  <c r="AB1471" i="3"/>
  <c r="AA288" i="3"/>
  <c r="AB300" i="3"/>
  <c r="AB461" i="3"/>
  <c r="AA633" i="3"/>
  <c r="AA462" i="3"/>
  <c r="AA632" i="3"/>
  <c r="AB466" i="3"/>
  <c r="AA635" i="3"/>
  <c r="AA467" i="3"/>
  <c r="AA623" i="3"/>
  <c r="AB711" i="3"/>
  <c r="Z797" i="3"/>
  <c r="AA882" i="3"/>
  <c r="AB738" i="3"/>
  <c r="Z824" i="3"/>
  <c r="AA909" i="3"/>
  <c r="Z767" i="3"/>
  <c r="AA852" i="3"/>
  <c r="AB1255" i="3"/>
  <c r="AB1371" i="3"/>
  <c r="AA373" i="3"/>
  <c r="AA270" i="3"/>
  <c r="AB110" i="3"/>
  <c r="AB568" i="3"/>
  <c r="Z1311" i="3"/>
  <c r="AB18" i="3"/>
  <c r="Z1129" i="3"/>
  <c r="Z1359" i="3"/>
  <c r="AA345" i="3"/>
  <c r="AB1191" i="3"/>
  <c r="AB1405" i="3"/>
  <c r="AB392" i="3"/>
  <c r="AA431" i="3"/>
  <c r="AA392" i="3"/>
  <c r="AA697" i="3"/>
  <c r="AA696" i="3"/>
  <c r="AA699" i="3"/>
  <c r="AA674" i="3"/>
  <c r="Z845" i="3"/>
  <c r="AB786" i="3"/>
  <c r="AB729" i="3"/>
  <c r="AB1219" i="3"/>
  <c r="AB416" i="3"/>
  <c r="AA363" i="3"/>
  <c r="AB260" i="3"/>
  <c r="AA426" i="3"/>
  <c r="AB593" i="3"/>
  <c r="Z720" i="3"/>
  <c r="AA592" i="3"/>
  <c r="AA720" i="3"/>
  <c r="AB1100" i="3"/>
  <c r="Z1440" i="3"/>
  <c r="AA181" i="3"/>
  <c r="AA150" i="3"/>
  <c r="AA326" i="3"/>
  <c r="AB166" i="3"/>
  <c r="AB338" i="3"/>
  <c r="AB499" i="3"/>
  <c r="AA657" i="3"/>
  <c r="AA500" i="3"/>
  <c r="AB657" i="3"/>
  <c r="AB502" i="3"/>
  <c r="AB660" i="3"/>
  <c r="AA505" i="3"/>
  <c r="Z645" i="3"/>
  <c r="AA380" i="3"/>
  <c r="AB1053" i="3"/>
  <c r="Z1423" i="3"/>
  <c r="AA371" i="3"/>
  <c r="AB1287" i="3"/>
  <c r="AB1403" i="3"/>
  <c r="AA136" i="3"/>
  <c r="Z1333" i="3"/>
  <c r="AA1450" i="3"/>
  <c r="Z1468" i="3"/>
  <c r="AB172" i="3"/>
  <c r="AB569" i="3"/>
  <c r="AA568" i="3"/>
  <c r="AB572" i="3"/>
  <c r="AA575" i="3"/>
  <c r="Z765" i="3"/>
  <c r="AB935" i="3"/>
  <c r="AA877" i="3"/>
  <c r="AA820" i="3"/>
  <c r="Z1483" i="3"/>
  <c r="AA206" i="3"/>
  <c r="AB186" i="3"/>
  <c r="AB356" i="3"/>
  <c r="AB517" i="3"/>
  <c r="AB670" i="3"/>
  <c r="AA518" i="3"/>
  <c r="AB669" i="3"/>
  <c r="AB522" i="3"/>
  <c r="Z1270" i="3"/>
  <c r="AA1499" i="3"/>
  <c r="AB339" i="3"/>
  <c r="AA252" i="3"/>
  <c r="AB417" i="3"/>
  <c r="AB262" i="3"/>
  <c r="AA430" i="3"/>
  <c r="AB595" i="3"/>
  <c r="AA721" i="3"/>
  <c r="AA596" i="3"/>
  <c r="AB721" i="3"/>
  <c r="AB598" i="3"/>
  <c r="AB429" i="3"/>
  <c r="AA595" i="3"/>
  <c r="Z693" i="3"/>
  <c r="AA778" i="3"/>
  <c r="AB863" i="3"/>
  <c r="Z949" i="3"/>
  <c r="AA805" i="3"/>
  <c r="AB890" i="3"/>
  <c r="AA748" i="3"/>
  <c r="AB833" i="3"/>
  <c r="AB1216" i="3"/>
  <c r="Z703" i="3"/>
  <c r="Z1369" i="3"/>
  <c r="Z1472" i="3"/>
  <c r="AA1127" i="3"/>
  <c r="AA269" i="3"/>
  <c r="AB354" i="3"/>
  <c r="AA668" i="3"/>
  <c r="Z653" i="3"/>
  <c r="AA765" i="3"/>
  <c r="Z1074" i="3"/>
  <c r="AA324" i="3"/>
  <c r="AA406" i="3"/>
  <c r="AA705" i="3"/>
  <c r="AB705" i="3"/>
  <c r="AB1326" i="3"/>
  <c r="AA108" i="3"/>
  <c r="AB146" i="3"/>
  <c r="AB477" i="3"/>
  <c r="AA478" i="3"/>
  <c r="AB482" i="3"/>
  <c r="AA483" i="3"/>
  <c r="Z709" i="3"/>
  <c r="AA826" i="3"/>
  <c r="AA938" i="3"/>
  <c r="AA821" i="3"/>
  <c r="AB938" i="3"/>
  <c r="Z823" i="3"/>
  <c r="AB1218" i="3"/>
  <c r="AB15" i="3"/>
  <c r="AB179" i="3"/>
  <c r="AA212" i="3"/>
  <c r="AB377" i="3"/>
  <c r="AB222" i="3"/>
  <c r="AA390" i="3"/>
  <c r="AB555" i="3"/>
  <c r="AB694" i="3"/>
  <c r="AA556" i="3"/>
  <c r="Z695" i="3"/>
  <c r="AB558" i="3"/>
  <c r="Z698" i="3"/>
  <c r="AA561" i="3"/>
  <c r="Z673" i="3"/>
  <c r="AA758" i="3"/>
  <c r="AB843" i="3"/>
  <c r="Z929" i="3"/>
  <c r="AA785" i="3"/>
  <c r="AB870" i="3"/>
  <c r="AA728" i="3"/>
  <c r="AA687" i="3"/>
  <c r="AB835" i="3"/>
  <c r="Z948" i="3"/>
  <c r="Z903" i="3"/>
  <c r="AA759" i="3"/>
  <c r="AB844" i="3"/>
  <c r="Z930" i="3"/>
  <c r="AB965" i="3"/>
  <c r="AB1001" i="3"/>
  <c r="Z88" i="3"/>
  <c r="Z226" i="3"/>
  <c r="AA593" i="3"/>
  <c r="AB947" i="3"/>
  <c r="AB813" i="3"/>
  <c r="Z931" i="3"/>
  <c r="AA787" i="3"/>
  <c r="AB872" i="3"/>
  <c r="AB958" i="3"/>
  <c r="AB993" i="3"/>
  <c r="AB979" i="3"/>
  <c r="Z465" i="3"/>
  <c r="Z325" i="3"/>
  <c r="AB87" i="3"/>
  <c r="AA1493" i="3"/>
  <c r="AA1287" i="3"/>
  <c r="AA387" i="3"/>
  <c r="AA92" i="3"/>
  <c r="AB411" i="3"/>
  <c r="AA526" i="3"/>
  <c r="AA531" i="3"/>
  <c r="AA914" i="3"/>
  <c r="Z799" i="3"/>
  <c r="AA164" i="3"/>
  <c r="AB334" i="3"/>
  <c r="Z656" i="3"/>
  <c r="AA656" i="3"/>
  <c r="Z1239" i="3"/>
  <c r="AB291" i="3"/>
  <c r="AB395" i="3"/>
  <c r="AA408" i="3"/>
  <c r="Z708" i="3"/>
  <c r="Z707" i="3"/>
  <c r="Z273" i="3"/>
  <c r="Z127" i="3"/>
  <c r="Z689" i="3"/>
  <c r="AB235" i="3"/>
  <c r="Z869" i="3"/>
  <c r="AA227" i="3"/>
  <c r="AA1246" i="3"/>
  <c r="Z1061" i="3"/>
  <c r="AB81" i="3"/>
  <c r="AB213" i="3"/>
  <c r="AB575" i="3"/>
  <c r="AB426" i="3"/>
  <c r="AB336" i="3"/>
  <c r="AA530" i="3"/>
  <c r="AB1265" i="3"/>
  <c r="Z1458" i="3"/>
  <c r="AB341" i="3"/>
  <c r="AB184" i="3"/>
  <c r="AA669" i="3"/>
  <c r="AB520" i="3"/>
  <c r="AB192" i="3"/>
  <c r="Z686" i="3"/>
  <c r="Z1179" i="3"/>
  <c r="AB95" i="3"/>
  <c r="AB239" i="3"/>
  <c r="AB245" i="3"/>
  <c r="AA330" i="3"/>
  <c r="AA573" i="3"/>
  <c r="AA51" i="3"/>
  <c r="AB287" i="3"/>
  <c r="AA1300" i="3"/>
  <c r="AA1429" i="3"/>
  <c r="AA1431" i="3"/>
  <c r="AA169" i="3"/>
  <c r="AB327" i="3"/>
  <c r="Z1053" i="3"/>
  <c r="AA1247" i="3"/>
  <c r="AB1474" i="3"/>
  <c r="Z1478" i="3"/>
  <c r="AA221" i="3"/>
  <c r="Z1125" i="3"/>
  <c r="AA341" i="3"/>
  <c r="AA352" i="3"/>
  <c r="AA1260" i="3"/>
  <c r="AA522" i="3"/>
  <c r="AB712" i="3"/>
  <c r="AB1184" i="3"/>
  <c r="Z1252" i="3"/>
  <c r="Z1410" i="3"/>
  <c r="AA305" i="3"/>
  <c r="Z1080" i="3"/>
  <c r="AB1169" i="3"/>
  <c r="AB1330" i="3"/>
  <c r="AB83" i="3"/>
  <c r="AB58" i="3"/>
  <c r="AB167" i="3"/>
  <c r="AA419" i="3"/>
  <c r="Z1077" i="3"/>
  <c r="Z1155" i="3"/>
  <c r="AA1262" i="3"/>
  <c r="Z1432" i="3"/>
  <c r="AB1433" i="3"/>
  <c r="AA1435" i="3"/>
  <c r="AB1435" i="3"/>
  <c r="AA173" i="3"/>
  <c r="AB424" i="3"/>
  <c r="AA1051" i="3"/>
  <c r="AB1410" i="3"/>
  <c r="AA149" i="3"/>
  <c r="AA140" i="3"/>
  <c r="AA320" i="3"/>
  <c r="AB162" i="3"/>
  <c r="AB1455" i="3"/>
  <c r="AA482" i="3"/>
  <c r="AB696" i="3"/>
  <c r="AB1132" i="3"/>
  <c r="AA1322" i="3"/>
  <c r="AA1367" i="3"/>
  <c r="AA273" i="3"/>
  <c r="Z1004" i="3"/>
  <c r="Z1131" i="3"/>
  <c r="AB1302" i="3"/>
  <c r="AB41" i="3"/>
  <c r="AB26" i="3"/>
  <c r="AB199" i="3"/>
  <c r="Z1051" i="3"/>
  <c r="AA1192" i="3"/>
  <c r="AB1346" i="3"/>
  <c r="Z1350" i="3"/>
  <c r="AB78" i="3"/>
  <c r="AB251" i="3"/>
  <c r="AA38" i="3"/>
  <c r="AA256" i="3"/>
  <c r="AB268" i="3"/>
  <c r="AB451" i="3"/>
  <c r="AB621" i="3"/>
  <c r="AA452" i="3"/>
  <c r="AA622" i="3"/>
  <c r="AB454" i="3"/>
  <c r="AB626" i="3"/>
  <c r="AA457" i="3"/>
  <c r="AA615" i="3"/>
  <c r="AA706" i="3"/>
  <c r="AB791" i="3"/>
  <c r="Z877" i="3"/>
  <c r="AA733" i="3"/>
  <c r="AB818" i="3"/>
  <c r="Z904" i="3"/>
  <c r="AB761" i="3"/>
  <c r="Z847" i="3"/>
  <c r="AB1312" i="3"/>
  <c r="AA60" i="3"/>
  <c r="AB355" i="3"/>
  <c r="AA260" i="3"/>
  <c r="AB100" i="3"/>
  <c r="AB285" i="3"/>
  <c r="Z687" i="3"/>
  <c r="AA509" i="3"/>
  <c r="Z1196" i="3"/>
  <c r="AA1421" i="3"/>
  <c r="AA1354" i="3"/>
  <c r="AB159" i="3"/>
  <c r="AB1019" i="3"/>
  <c r="Z1339" i="3"/>
  <c r="AA1457" i="3"/>
  <c r="AA1459" i="3"/>
  <c r="AA201" i="3"/>
  <c r="AB347" i="3"/>
  <c r="AB1103" i="3"/>
  <c r="AB1276" i="3"/>
  <c r="Z7" i="3"/>
  <c r="Z9" i="3"/>
  <c r="AA253" i="3"/>
  <c r="AB1162" i="3"/>
  <c r="AB131" i="3"/>
  <c r="AB369" i="3"/>
  <c r="AB342" i="3"/>
  <c r="AB505" i="3"/>
  <c r="AA661" i="3"/>
  <c r="AA504" i="3"/>
  <c r="AB661" i="3"/>
  <c r="AB508" i="3"/>
  <c r="AA663" i="3"/>
  <c r="AA511" i="3"/>
  <c r="AB647" i="3"/>
  <c r="Z733" i="3"/>
  <c r="AA818" i="3"/>
  <c r="AB903" i="3"/>
  <c r="Z760" i="3"/>
  <c r="AA845" i="3"/>
  <c r="AB930" i="3"/>
  <c r="AA788" i="3"/>
  <c r="AA1088" i="3"/>
  <c r="Z1368" i="3"/>
  <c r="AA101" i="3"/>
  <c r="AA124" i="3"/>
  <c r="AA312" i="3"/>
  <c r="AB1344" i="3"/>
  <c r="AA723" i="3"/>
  <c r="AB1294" i="3"/>
  <c r="AA353" i="3"/>
  <c r="Z1207" i="3"/>
  <c r="AB1360" i="3"/>
  <c r="AB263" i="3"/>
  <c r="AA1268" i="3"/>
  <c r="Z1406" i="3"/>
  <c r="AA1073" i="3"/>
  <c r="AA300" i="3"/>
  <c r="AB473" i="3"/>
  <c r="AA472" i="3"/>
  <c r="AB476" i="3"/>
  <c r="AA479" i="3"/>
  <c r="Z717" i="3"/>
  <c r="AB887" i="3"/>
  <c r="AA829" i="3"/>
  <c r="AA772" i="3"/>
  <c r="AB1311" i="3"/>
  <c r="AA395" i="3"/>
  <c r="AB122" i="3"/>
  <c r="AB302" i="3"/>
  <c r="AB465" i="3"/>
  <c r="AB634" i="3"/>
  <c r="AA464" i="3"/>
  <c r="Z635" i="3"/>
  <c r="AB468" i="3"/>
  <c r="AA1125" i="3"/>
  <c r="AA1440" i="3"/>
  <c r="AB99" i="3"/>
  <c r="AA198" i="3"/>
  <c r="AB364" i="3"/>
  <c r="AB210" i="3"/>
  <c r="AA376" i="3"/>
  <c r="AB541" i="3"/>
  <c r="AB686" i="3"/>
  <c r="AA542" i="3"/>
  <c r="AB685" i="3"/>
  <c r="AB546" i="3"/>
  <c r="AB688" i="3"/>
  <c r="AA547" i="3"/>
  <c r="AA666" i="3"/>
  <c r="Z639" i="3"/>
  <c r="AA1214" i="3"/>
  <c r="AA1495" i="3"/>
  <c r="AA1031" i="3"/>
  <c r="Z1400" i="3"/>
  <c r="AA137" i="3"/>
  <c r="AA1111" i="3"/>
  <c r="AB1446" i="3"/>
  <c r="AA189" i="3"/>
  <c r="AA213" i="3"/>
  <c r="AB322" i="3"/>
  <c r="AB646" i="3"/>
  <c r="Z647" i="3"/>
  <c r="Z650" i="3"/>
  <c r="Z637" i="3"/>
  <c r="AB807" i="3"/>
  <c r="AA749" i="3"/>
  <c r="Z920" i="3"/>
  <c r="Z863" i="3"/>
  <c r="Z1485" i="3"/>
  <c r="AA292" i="3"/>
  <c r="AB228" i="3"/>
  <c r="AA394" i="3"/>
  <c r="AB561" i="3"/>
  <c r="AB698" i="3"/>
  <c r="AA560" i="3"/>
  <c r="Z699" i="3"/>
  <c r="AB1022" i="3"/>
  <c r="AB1270" i="3"/>
  <c r="AB1414" i="3"/>
  <c r="AA32" i="3"/>
  <c r="AA644" i="3"/>
  <c r="AA192" i="3"/>
  <c r="AB155" i="3"/>
  <c r="Z1491" i="3"/>
  <c r="Z1178" i="3"/>
  <c r="Z1446" i="3"/>
  <c r="AB143" i="3"/>
  <c r="AA493" i="3"/>
  <c r="AA367" i="3"/>
  <c r="Z1363" i="3"/>
  <c r="AA297" i="3"/>
  <c r="AA1053" i="3"/>
  <c r="AB421" i="3"/>
  <c r="AA501" i="3"/>
  <c r="AB312" i="3"/>
  <c r="AB649" i="3"/>
  <c r="AA146" i="3"/>
  <c r="AA1314" i="3"/>
  <c r="AA991" i="3"/>
  <c r="AA1463" i="3"/>
  <c r="AB315" i="3"/>
  <c r="AB1281" i="3"/>
  <c r="AA1365" i="3"/>
  <c r="AA327" i="3"/>
  <c r="AB400" i="3"/>
  <c r="AA237" i="3"/>
  <c r="AA1489" i="3"/>
  <c r="AB1010" i="3"/>
  <c r="AB1442" i="3"/>
  <c r="AA76" i="3"/>
  <c r="AB681" i="3"/>
  <c r="Z1241" i="3"/>
  <c r="AB1247" i="3"/>
  <c r="AA64" i="3"/>
  <c r="Z1382" i="3"/>
  <c r="AA423" i="3"/>
  <c r="AB674" i="3"/>
  <c r="AA130" i="3"/>
  <c r="AB487" i="3"/>
  <c r="AB1131" i="3"/>
  <c r="AA677" i="3"/>
  <c r="AB959" i="3"/>
  <c r="AB1262" i="3"/>
  <c r="AB231" i="3"/>
  <c r="Z1319" i="3"/>
  <c r="Z1408" i="3"/>
  <c r="AB157" i="3"/>
  <c r="AA349" i="3"/>
  <c r="AA1134" i="3"/>
  <c r="AA61" i="3"/>
  <c r="AA1159" i="3"/>
  <c r="AA96" i="3"/>
  <c r="Z1294" i="3"/>
  <c r="AA151" i="3"/>
  <c r="AA393" i="3"/>
  <c r="AB1047" i="3"/>
  <c r="AB403" i="3"/>
  <c r="Z348" i="3"/>
  <c r="Z266" i="3"/>
  <c r="Z620" i="3"/>
  <c r="Z131" i="3"/>
  <c r="Z340" i="3"/>
  <c r="Z122" i="3"/>
  <c r="Z521" i="3"/>
  <c r="Z599" i="3"/>
  <c r="Z448" i="3"/>
  <c r="Z573" i="3"/>
  <c r="Z284" i="3"/>
  <c r="Z36" i="3"/>
  <c r="Z567" i="3"/>
  <c r="Z43" i="3"/>
  <c r="Z324" i="3"/>
  <c r="Z442" i="3"/>
  <c r="Z615" i="3"/>
  <c r="Z458" i="3"/>
  <c r="Z234" i="3"/>
  <c r="Z297" i="3"/>
  <c r="AA846" i="3"/>
  <c r="Z397" i="3"/>
  <c r="Z604" i="3"/>
  <c r="Z179" i="3"/>
  <c r="Z264" i="3"/>
  <c r="Z462" i="3"/>
  <c r="Z370" i="3"/>
  <c r="Z504" i="3"/>
  <c r="Z157" i="3"/>
  <c r="Z147" i="3"/>
  <c r="Z446" i="3"/>
  <c r="Z569" i="3"/>
  <c r="Z304" i="3"/>
  <c r="Z319" i="3"/>
  <c r="Z901" i="3"/>
  <c r="AA202" i="3"/>
  <c r="Z375" i="3"/>
  <c r="Z91" i="3"/>
  <c r="Z275" i="3"/>
  <c r="Z287" i="3"/>
  <c r="Z378" i="3"/>
  <c r="Z317" i="3"/>
  <c r="Z240" i="3"/>
  <c r="Z572" i="3"/>
  <c r="Z210" i="3"/>
  <c r="Z75" i="3"/>
  <c r="Z336" i="3"/>
  <c r="Z383" i="3"/>
  <c r="Z583" i="3"/>
  <c r="Z338" i="3"/>
  <c r="AA928" i="3"/>
  <c r="Z174" i="3"/>
  <c r="Z283" i="3"/>
  <c r="Z400" i="3"/>
  <c r="Z565" i="3"/>
  <c r="Z314" i="3"/>
  <c r="Z531" i="3"/>
  <c r="Z594" i="3"/>
  <c r="Z56" i="3"/>
  <c r="Z139" i="3"/>
  <c r="Z310" i="3"/>
  <c r="Z162" i="3"/>
  <c r="Z263" i="3"/>
  <c r="Z55" i="3"/>
  <c r="Z533" i="3"/>
  <c r="Z120" i="3"/>
  <c r="Z47" i="3"/>
  <c r="Z528" i="3"/>
  <c r="Z156" i="3"/>
  <c r="Z614" i="3"/>
  <c r="Z609" i="3"/>
  <c r="Z278" i="3"/>
  <c r="Z254" i="3"/>
  <c r="Z394" i="3"/>
  <c r="Z977" i="3"/>
  <c r="Z559" i="3"/>
  <c r="Z207" i="3"/>
  <c r="Z84" i="3"/>
  <c r="Z459" i="3"/>
  <c r="Z551" i="3"/>
  <c r="Z622" i="3"/>
  <c r="Z494" i="3"/>
  <c r="Z513" i="3"/>
  <c r="Z300" i="3"/>
  <c r="Z294" i="3"/>
  <c r="Z544" i="3"/>
  <c r="Z631" i="3"/>
  <c r="Z991" i="3"/>
  <c r="Z376" i="3"/>
  <c r="Z242" i="3"/>
  <c r="Z106" i="3"/>
  <c r="Z341" i="3"/>
  <c r="Z82" i="3"/>
  <c r="Z422" i="3"/>
  <c r="Z630" i="3"/>
  <c r="Z54" i="3"/>
  <c r="Z457" i="3"/>
  <c r="Z483" i="3"/>
  <c r="Z23" i="3"/>
  <c r="Z247" i="3"/>
  <c r="Z218" i="3"/>
  <c r="AA577" i="3"/>
  <c r="Z529" i="3"/>
  <c r="Z87" i="3"/>
  <c r="Z132" i="3"/>
  <c r="Z133" i="3"/>
  <c r="Z618" i="3"/>
  <c r="Z21" i="3"/>
  <c r="AA920" i="3"/>
  <c r="Z14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Kostas Koutsaftis</author>
  </authors>
  <commentList>
    <comment ref="C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61"/>
          </rPr>
          <t>Συμπληρώνετε μόνο τις κίτρινες στήλες. Όλες οι άλλες περιέχουν μακροεντολές.</t>
        </r>
      </text>
    </comment>
    <comment ref="H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161"/>
          </rPr>
          <t>Η κατάταξη του αθλητή στην Κατηγορία που δηλώνει, χρήσιμο μόνο στα Ε4</t>
        </r>
      </text>
    </comment>
    <comment ref="P2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161"/>
          </rPr>
          <t>Υποχρέωση για
(Δ)ελτίο Ταυτότητας
(Κ)άρτα αθλητή</t>
        </r>
      </text>
    </comment>
    <comment ref="Q2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161"/>
          </rPr>
          <t>Αν λείπει Έδρα συμπληρώστε στο Φύλλο Validations</t>
        </r>
      </text>
    </comment>
    <comment ref="R2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161"/>
          </rPr>
          <t>Αν λείπει Κατηγορία συμπληρώστε στο Φύλλο Validations</t>
        </r>
      </text>
    </comment>
    <comment ref="S2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161"/>
          </rPr>
          <t>Αν λείπει Έδρα συμπληρώστε στο Φύλλο Validations</t>
        </r>
      </text>
    </comment>
    <comment ref="T2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161"/>
          </rPr>
          <t>Αν λείπει Κατηγορία συμπληρώστε στο Φύλλο Validations</t>
        </r>
      </text>
    </comment>
    <comment ref="U2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161"/>
          </rPr>
          <t>Αν λείπει Έδρα συμπληρώστε στο Φύλλο Validations</t>
        </r>
      </text>
    </comment>
    <comment ref="V2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161"/>
          </rPr>
          <t>Αν λείπει Κατηγορία συμπληρώστε στο Φύλλο Validations</t>
        </r>
      </text>
    </comment>
  </commentList>
</comments>
</file>

<file path=xl/sharedStrings.xml><?xml version="1.0" encoding="utf-8"?>
<sst xmlns="http://schemas.openxmlformats.org/spreadsheetml/2006/main" count="44714" uniqueCount="11388">
  <si>
    <t>Ονοματεπώνυμο</t>
  </si>
  <si>
    <t>Α.Μ.</t>
  </si>
  <si>
    <t>Σύλλογος</t>
  </si>
  <si>
    <t>b12</t>
  </si>
  <si>
    <t>ΜΑΝΟΠΟΥΛΟΣ ΝΙΚΟΛΑΟΣ</t>
  </si>
  <si>
    <t>ΦΟΥΖΑΣ ΧΑΡΑΛΑΜΠΟΣ</t>
  </si>
  <si>
    <t>ΤΑΜΙΩΛΑΚΗΣ ΧΡΥΣΟΒΑΛΑΝΤΗΣ</t>
  </si>
  <si>
    <t>ΝΙΚΟΛΟΥΛΗΣ ΧΡΗΣΤΟΣ</t>
  </si>
  <si>
    <t>ΜΠΑΛΑΦΑΣ ΠΑΥΛΟΣ-ΛΟΥΙΣ</t>
  </si>
  <si>
    <t>ΚΥΠΡΙΩΤΗΣ ΕΥΑΓΓΕΛΟΣ</t>
  </si>
  <si>
    <t>ΝΤΙΝΤΟ ΑΛΕΞΑΝΔΡΟΣ</t>
  </si>
  <si>
    <t>ΠΟΥΤΗΣ ΣΤΥΛΙΑΝΟΣ</t>
  </si>
  <si>
    <t>ΤΡΙΑΝΤΑΦΥΛΛΟΥ ΝΤΑΝΙΕΛ</t>
  </si>
  <si>
    <t>ΚΑΛΛΙΣΤΡΟΣ ΑΛΕΞΙΟΣ</t>
  </si>
  <si>
    <t>ΣΤΑΜΟΥΛΟΣ ΦΩΤΙΟΣ</t>
  </si>
  <si>
    <t>ΤΕΡΛΕΜΕΣ ΚΩΝΣΤΑΝΤΙΝΟΣ</t>
  </si>
  <si>
    <t>ΚΩΣΤΑΡΙΔΗΣ ΙΑΣΟΝΑΣ-ΚΩΝΣΤΑΝΤΙΝΟΣ</t>
  </si>
  <si>
    <t>ΧΡΙΣΤΑΝΑΣ ΔΗΜΗΤΡΗΣ</t>
  </si>
  <si>
    <t>ΠΑΦΗΣ ΚΩΝΣΤΑΝΤΙΝΟΣ</t>
  </si>
  <si>
    <t>ΠΑΡΙΣΣΗΣ ΑΝΑΣΤΑΣΙΟΣ</t>
  </si>
  <si>
    <t>ΚΑΡΑΧΑΛΙΟΣ ΑΓΓΕΛΟΣ</t>
  </si>
  <si>
    <t>ΚΟΝΤΑΡΑΚΗΣ ΑΝΔΡΕΑΣ</t>
  </si>
  <si>
    <t>ΒΑΣΙΛΑΚΗΣ ΕΥΣΤΑΘΙΟΣ-ΗΛΙΑΣ</t>
  </si>
  <si>
    <t>ΚΩΣΤΟΥΡΟΣ ΔΗΜΗΤΡΙΟΣ</t>
  </si>
  <si>
    <t>ΜΑΤΣΑΜΑΚΗΣ ΑΝΤΩΝΙΟΣ</t>
  </si>
  <si>
    <t>ΖΑΧΙΩΤΗΣ ΦΙΛΙΠΠΟΣ</t>
  </si>
  <si>
    <t>ΚΑΡΑΜΑΝΗΣ ΟΡΕΣΤΗΣ</t>
  </si>
  <si>
    <t>ΧΑΡΑΛΑΜΠΙΔΗΣ ΚΩΝΣΤΑΝΤΙΝΟΣ</t>
  </si>
  <si>
    <t>ΣΠΗΛΙΩΤΟΠΟΥΛΟΣ ΚΩΝΣΤΑΝΤΙΝΟΣ</t>
  </si>
  <si>
    <t>ΚΑΡΑΓΙΑΝΝΗΣ ΠΑΝΤΕΛΗΣ</t>
  </si>
  <si>
    <t>ΣΕΡΕΜΕΤΑΣ ΚΩΝΣΤΑΝΤΙΝΟΣ</t>
  </si>
  <si>
    <t>ΚΩΝΣΤΑΝΤΑΡΑΚΗΣ ΑΝΔΡΕΑΣ</t>
  </si>
  <si>
    <t>ΔΗΜΗΤΡΙΟΥ ΛΕΩΝ</t>
  </si>
  <si>
    <t>ΧΙΛΗΣ ΓΕΩΡΓΙΟΣ</t>
  </si>
  <si>
    <t>ΓΚΕΛΗΣ ΚΩΝΣΤΑΝΤΙΝΟΣ</t>
  </si>
  <si>
    <t>ΣΙΜΑΤΟΣ ΓΕΩΡΓΙΟΣ</t>
  </si>
  <si>
    <t>ΚΟΥΣΑΡΙΔΗΣ ΔΗΜΗΤΡΙΟΣ</t>
  </si>
  <si>
    <t>ΜΠΙΝΟΠΟΥΛΟΣ ΔΗΜΗΤΡΗΣ</t>
  </si>
  <si>
    <t>ΝΑΣΣΗΣ-ΝΤΑΝΙΑΣ ΙΩΑΝΝΗΣ</t>
  </si>
  <si>
    <t>ΤΣΑΓΛΙΩΤΗΣ ΑΝΤΩΝΗΣ</t>
  </si>
  <si>
    <t>ΠΑΠΑΚΩΣΤΟΠΟΥΛΟΣ ΣΤΥΛΙΑΝΟΣ</t>
  </si>
  <si>
    <t>ΜΗΤΣΟΠΟΥΛΟΣ ΠΕΡΙΚΛΗΣ</t>
  </si>
  <si>
    <t>ΠΑΠΑΧΑΤΖΗΣ ΟΡΕΣΤΗΣ-ΑΝΤΩΝΙΟΣ</t>
  </si>
  <si>
    <t>ΔΙΑΜΑΝΤΟΠΟΥΛΟΣ ΛΕΩΝΙΔΑΣ</t>
  </si>
  <si>
    <t>ΙΑΚΩΒΙΔΗΣ ΜΗΝΑΣ</t>
  </si>
  <si>
    <t>ΠΑΝΤΑΖΙΔΗΣ ΧΡΗΣΤΟΣ</t>
  </si>
  <si>
    <t>ΓΕΩΡΓΟΠΟΥΛΟΣ ΦΙΛΙΠΠΟΣ</t>
  </si>
  <si>
    <t>ΜΑΡΙΝΟΠΟΥΛΟΣ ΣΠΥΡΟΣ</t>
  </si>
  <si>
    <t>ΠΑΠΑΔΟΠΟΥΛΟΣ ΔΗΜΗΤΡΙΟΣ</t>
  </si>
  <si>
    <t>ΔΙΓΕΝΑΚΗΣ ΑΛΕΞΑΝΔΡΟΣ</t>
  </si>
  <si>
    <t>ΒΕΡΡΟΣ ΚΩΝΣΤΑΝΤΙΝΟΣ</t>
  </si>
  <si>
    <t>ΣΑΚΕΛΛΑΡΙΔΗΣ ΓΕΩΡΓΙΟΣ</t>
  </si>
  <si>
    <t>ΟΥΣΤΑΜΠΑΣΙΔΗΣ ΝΙΚΟΣ</t>
  </si>
  <si>
    <t>ΠΗΛΙΧΟΣ ΑΝΑΣΤΑΣΙΟΣ</t>
  </si>
  <si>
    <t>ΑΝΕΣΙΔΗΣ ΔΗΜΗΤΡΙΟΣ</t>
  </si>
  <si>
    <t>ΛΙΑΤΣΟΣ ΠΑΝΑΓΙΩΤΗΣ</t>
  </si>
  <si>
    <t>ΣΤΕΦΑΝΙΔΗΣ ΒΑΣΙΛΕΙΟΣ</t>
  </si>
  <si>
    <t>ΠΑΠΑΝΙΚΟΣ ΑΛΚΙΒΙΑΔΗΣ</t>
  </si>
  <si>
    <t>ΤΣΑΤΣΟΥΛΗΣ ΑΘΑΝΑΣΙΟΣ</t>
  </si>
  <si>
    <t>ΧΑΤΖΗΝΙΚΟΛΑΟΥ ΔΙΟΝΥΣΙΟΣ-ΤΣΑΜΠΙΚΟΣ</t>
  </si>
  <si>
    <t>ΤΖΙΦΑΣ-ΚΡΑΤΗΡΑΣ ΖΗΣΗΣ</t>
  </si>
  <si>
    <t>ΒΟΛΤΥΡΑΚΗΣ ΒΑΣΙΛΗΣ</t>
  </si>
  <si>
    <t>ΚΩΣΤΙΔΗΣ ΗΛΙΑΣ</t>
  </si>
  <si>
    <t>ΝΤΙΒΑΝΙΔΗΣ ΑΝΑΣΤΑΣΙΟΣ</t>
  </si>
  <si>
    <t>ΒΛΑΧΟΣ ΚΩΝΣΤΑΝΤΙΝΟΣ</t>
  </si>
  <si>
    <t>ΔΕΛΑΚΗΣ ΔΗΜΗΤΡΗΣ</t>
  </si>
  <si>
    <t>ΚΩΝΣΤΑΝΤΙΝΙΔΗΣ ΗΛΙΑΣ</t>
  </si>
  <si>
    <t>ΑΛΕΞΙΟΥ ΦΙΛΙΠΠΟΣ</t>
  </si>
  <si>
    <t>ΖΕΡΒΟΣ ΓΕΩΡΓΙΟΣ</t>
  </si>
  <si>
    <t>ΚΟΥΤΣΟΥΠΙΑΣ ΙΩΑΝΝΗΣ</t>
  </si>
  <si>
    <t>ΓΚΑΓΚΑΟΥΔΑΚΗΣ ΣΤΥΛΙΑΝΟΣ</t>
  </si>
  <si>
    <t>ΙΒΑΝΟΥΔΗΣ ΔΗΜΗΤΡΙΟΣ</t>
  </si>
  <si>
    <t>ΚΑΒΑΛΛΙΕΡΟΣ ΑΛΕΞΙΟΣ</t>
  </si>
  <si>
    <t>ΜΗΤΡΟΠΑΠΑΣ ΗΛΙΑΣ</t>
  </si>
  <si>
    <t>ΜΠΟΥΡΑΣ ΙΩΑΝΝΗΣ</t>
  </si>
  <si>
    <t>ΝΟΥΧΑΚΗΣ ΓΕΩΡΓΙΟΣ</t>
  </si>
  <si>
    <t>ΣΙΔΗΡΟΠΟΥΛΟΣ ΡΑΦΑΗΛ</t>
  </si>
  <si>
    <t>ΒΛΑΧΟΣ ΝΕΚΤΑΡΙΟΣ</t>
  </si>
  <si>
    <t>ΜΠΟΓΡΗΣ ΕΥΑΓΓΕΛΟΣ</t>
  </si>
  <si>
    <t>ΣΚΟΥΠΑΣ ΣΩΤΗΡΙΟΣ</t>
  </si>
  <si>
    <t>ΔΡΟΣΟΣ ΘΩΜΑΣ</t>
  </si>
  <si>
    <t>ΠΑΠΠΑΣ ΓΕΩΡΓΙΟΣ</t>
  </si>
  <si>
    <t>ΣΒΗΓΚΑΣ ΚΩΝΣΤΑΝΤΙΝΟΣ</t>
  </si>
  <si>
    <t>ΑΣΤΡΕΙΝΙΔΗΣ ΦΙΛΙΠΠΟΣ</t>
  </si>
  <si>
    <t>ΧΑΡΑΛΑΜΠΙΔΗΣ ΜΑΡΙΟΣ</t>
  </si>
  <si>
    <t>ΧΡΙΣΤΟΔΟΥΛΟΠΟΥΛΟΣ ΧΡΗΣΤΟΣ-ΠΑΝΑΓΙΩΤΗΣ</t>
  </si>
  <si>
    <t>ΚΑΜΠΑΝΟΣ ΕΥΘΥΜΙΟΣ</t>
  </si>
  <si>
    <t>ΚΟΥΣΟΥΝΑΔΗΣ ΘΕΟΔΩΡΟΣ-ΧΑΡΑΛΑΜΠΟΣ</t>
  </si>
  <si>
    <t>ΠΑΠΠΑΣ ΚΩΝΣΤΑΝΤΙΝΟΣ</t>
  </si>
  <si>
    <t>ΑΔΑΛΟΓΛΟΥ ΑΧΙΛΛΕΑΣ</t>
  </si>
  <si>
    <t>ΛΑΜΠΡΟΠΟΥΛΟΣ ΚΛΕΟΜΒΡΟΤΟΣ</t>
  </si>
  <si>
    <t>ΜΠΑΛΑΤΣΙΝΟΣ ΓΕΡΑΣΙΜΟΣ</t>
  </si>
  <si>
    <t>ΣΑΒΒΑΣ ΓΕΩΡΓΙΟΣ</t>
  </si>
  <si>
    <t>ΤΖΩΡΤΖΟΣ ΜΑΡΙΟΣ</t>
  </si>
  <si>
    <t>ΜΠΑΚΝΗΣ ΓΕΩΡΓΙΟΣ</t>
  </si>
  <si>
    <t>ΕΥΑΓΓΕΛΟΥ ΧΑΡΙΛΑΟΣ</t>
  </si>
  <si>
    <t>ΚΟΥΡΣΑΡΗΣ ΓΙΩΡΓΟΣ</t>
  </si>
  <si>
    <t>ΛΑΣΚΑΡΑΤΟΣ ΠΑΥΛΟΣ</t>
  </si>
  <si>
    <t>ΜΗΤΤΑΡΗΣ ΝΙΚΟΛΑΟΣ</t>
  </si>
  <si>
    <t>ΣΑΚΟΓΙΑΝΝΗΣ ΒΑΠΤΙΣΤΗΣ</t>
  </si>
  <si>
    <t>ΑΝΑΣΤΟΠΟΥΛΟΣ ΝΙΚΟΛΑΟΣ</t>
  </si>
  <si>
    <t>ΚΑΣΤΑΜΟΝΙΤΗΣ ΑΛΚΙΝΟΟΣ-ΠΑΝΑΓΙΩΤΗΣ</t>
  </si>
  <si>
    <t>ΠΑΤΕΡΑΚΗΣ ΚΩΝΣΤΑΝΤΙΝΟΣ</t>
  </si>
  <si>
    <t>ΣΛΟΥΜ-ΤΡΑΚΑΣ ΡΑΦΑΕΛ</t>
  </si>
  <si>
    <t>ΑΝΔΡΟΥΛΑΚΗΣ ΚΩΝΣΤΑΝΤΙΝΟΣ</t>
  </si>
  <si>
    <t>ΔΗΜΗΤΡΙΟΥ ΑΡΙΣΤΕΙΔΗΣ</t>
  </si>
  <si>
    <t>ΚΑΡΑΓΙΑΝΝΙΔΗΣ ΣΤΥΛΙΑΝΟΣ</t>
  </si>
  <si>
    <t>ΜΗΛΙΩΝΗΣ ΚΩΝΣΤΑΝΤΙΝΟΣ</t>
  </si>
  <si>
    <t>ΠΑΠΟΥΤΣΗΣ ΚΩΝΣΤΑΝΤΙΝΟΣ</t>
  </si>
  <si>
    <t>ΣΑΒΒΑΚΗΣ ΔΗΜΗΤΡΗΣ</t>
  </si>
  <si>
    <t>ΣΤΑΜΟΥΛΟΣ ΓΙΑΝΝΗΣ</t>
  </si>
  <si>
    <t>ΤΡΙΑΝΤΑΦΥΛΛΙΔΗΣ ΑΒΡΑΑΜ</t>
  </si>
  <si>
    <t>ΧΩΡΙΝΟΣ ΑΛΕΞΑΝΔΡΟΣ</t>
  </si>
  <si>
    <t>ΓΙΩΤΗΣ ΧΑΡΑΛΑΜΠΟΣ</t>
  </si>
  <si>
    <t>ΖΑΦΕΙΡΟΠΟΥΛΟΣ ΓΙΩΡΓΟΣ</t>
  </si>
  <si>
    <t>ΚΟΥΝΤΟΥΡΑΚΗΣ ΙΩΑΝΝΗΣ</t>
  </si>
  <si>
    <t>ΜΙΧΑΛΟΠΟΥΛΟΣ ΠΑΣΧΑΛΗΣ</t>
  </si>
  <si>
    <t>ΜΠΑΛΑΝΟΣ ΓΕΩΡΓΙΟΣ</t>
  </si>
  <si>
    <t>ΠΑΠΟΥΝΙΔΗΣ ΟΡΕΣΤΗΣ</t>
  </si>
  <si>
    <t>ΠΑΤΙΝΙΩΤΗΣ ΓΕΩΡΓΙΟΣ</t>
  </si>
  <si>
    <t>ΤΡΙΑΝΤΑΦΥΛΛΙΔΗΣ-ΚΟΥΛΟΥΡΙΩΤΗΣ ΕΥΣΤΑΘΙΟΣ</t>
  </si>
  <si>
    <t>ΒΑΣΙΛΕΙΑΔΗΣ ΙΩΑΝΝΗΣ-ΜΑΞΙΜΟΣ</t>
  </si>
  <si>
    <t>ΝΙΚΟΛΟΠΟΥΛΟΣ ΑΛΕΞΑΝΔΡΟΣ</t>
  </si>
  <si>
    <t>ΣΠΗΛΙΩΤΟΠΟΥΛΟΣ ΔΗΜΗΤΡΙΟΣ</t>
  </si>
  <si>
    <t>ΑΓΓΕΛΗΣ ΜΙΧΑΗΛ</t>
  </si>
  <si>
    <t>ΑΝΤΩΝΙΑΔΗΣ ΦΩΤΙΟΣ-ΑΝΔΡΕΑΣ</t>
  </si>
  <si>
    <t>ΖΩΤΟΣ ΧΡΗΣΤΟΣ</t>
  </si>
  <si>
    <t>ΜΟΥΡΓΚΟΣ ΧΑΡΑΛΑΜΠΟΣ</t>
  </si>
  <si>
    <t>ΜΟΥΣΑΒΕΡΕΣ ΚΩΝΣΤΑΝΤΙΝΟΣ</t>
  </si>
  <si>
    <t>ΜΠΑΛΚΟΓΛΟΥ ΚΥΡΙΑΖΗΣ</t>
  </si>
  <si>
    <t>ΝΤΑΛΛΗΣ ΕΥΑΓΓΕΛΟΣ</t>
  </si>
  <si>
    <t>ΡΟΔΟΠΟΥΛΟΣ ΣΑΒΒΑΣ</t>
  </si>
  <si>
    <t>ΒΑΣΙΛΟΓΛΟΥ-ΚΑΜΕΝΙΔΗΣ ΙΩΑΝΝΗΣ</t>
  </si>
  <si>
    <t>ΖΗΚΟΣ ΔΗΜΗΤΡΙΟΣ</t>
  </si>
  <si>
    <t>ΜΑΛΙΝΔΡΕΤΟΣ ΜΙΧΑΗΛ</t>
  </si>
  <si>
    <t>ΦΑϊΤΣΑΣ ΝΙΚΟΛΑ</t>
  </si>
  <si>
    <t>ΧΑΡΑΛΑΜΠΙΔΗΣ ΘΕΟΦΙΛΟΣ</t>
  </si>
  <si>
    <t>ΓΚΟΝΟΣ ΑΝΑΣΤΑΣΙΟΣ</t>
  </si>
  <si>
    <t>ΚΕΛΑΪΔΟΠΟΥΛΟΣ ΑΝΔΡΕΑΣ</t>
  </si>
  <si>
    <t>ΚΟΒΑΝΙΔΗΣ ΠΕΡΙΚΛΗΣ</t>
  </si>
  <si>
    <t>ΚΥΡΜΙΖΑΚΗΣ ΕΜΜΑΝΟΥΗΛ</t>
  </si>
  <si>
    <t>ΚΩΝΣΤΑΝΤΙΝΟΥ ΛΑΜΠΡΟΣ</t>
  </si>
  <si>
    <t>ΚΩΣΤΑΡΑΣ ΓΕΩΡΓΙΟΣ</t>
  </si>
  <si>
    <t>ΜΗΤΡΟΠΟΥΛΟΣ ΝΙΚΟΛΑΟΣ</t>
  </si>
  <si>
    <t>ΠΟΛΥΖΟΣ ΔΗΜΟΣΘΕΝΗΣ</t>
  </si>
  <si>
    <t>ΤΖΩΡΤΖΗΣ ΧΡΗΣΤΟΣ-ΜΙΧΑΗΛ</t>
  </si>
  <si>
    <t>ΦΟΡΤΟΥΝΑΣ ΑΛΕΞΑΝΔΡΟΣ</t>
  </si>
  <si>
    <t>ΑΓΓΕΛΟΠΟΥΛΟΣ ΠΑΝΑΓΙΩΤΗΣ</t>
  </si>
  <si>
    <t>ΕΣΕΡΙΔΗΣ ΝΙΚΟΛΑΟΣ</t>
  </si>
  <si>
    <t>ΚΑΡΑΣ ΑΓΓΕΛΟΣ</t>
  </si>
  <si>
    <t>ΚΟΥΡΣΑΡΗΣ ΝΙΚΗΤΑΣ</t>
  </si>
  <si>
    <t>ΚΟΥΤΡΑΚΗΣ ΝΙΚΟΛΑΟΣ</t>
  </si>
  <si>
    <t>ΜΠΟΥΡΤΖΟΣ ΠΑΝΑΓΙΩΤΗΣ</t>
  </si>
  <si>
    <t>ΠΑΠΑΣΠΥΡΟΠΟΥΛΟΣ ΓΕΩΡΓΙΟΣ</t>
  </si>
  <si>
    <t>ΠΑΠΠΑΣ ΕΥΑΓΓΕΛΟΣ</t>
  </si>
  <si>
    <t>ΣΤΑΝΕΛΛΟΣ ΚΩΝΣΤΑΝΤΙΝΟΣ</t>
  </si>
  <si>
    <t>ΣΥΡΡΑΚΟΣ ΝΙΚΟΛΑΟΣ</t>
  </si>
  <si>
    <t>ΤΖΟΚΑΣ ΣΠΥΡΙΔΩΝ</t>
  </si>
  <si>
    <t>ΦΩΤΕΙΝΟΠΟΥΛΟΣ ΑΘΑΝΑΣΙΟΣ</t>
  </si>
  <si>
    <t>ΑΝΔΡΙΟΠΟΥΛΟΣ ΒΑΣΙΛΕΙΟΣ-ΛΟΥΚΑΣ</t>
  </si>
  <si>
    <t>ΔΑΜΑΣΙΩΤΗΣ ΕΥΑΓΓΕΛΟΣ</t>
  </si>
  <si>
    <t>ΕΥΦΡΑΙΜΟΓΛΟΥ-ΜΠΟΤΑΣΗΣ ΛΑΖΑΡΟΣ</t>
  </si>
  <si>
    <t>ΚΑΛΠΑΤΖΙΔΗΣ ΗΡΑΚΛΗΣ</t>
  </si>
  <si>
    <t>ΚΟΝΤΗΣ ΑΝΑΣΤΑΣΙΟΣ</t>
  </si>
  <si>
    <t>ΚΟΤΤΑΣ ΕΠΑΜΕΙΝΩΝΔΑΣ</t>
  </si>
  <si>
    <t>ΛΟΥΚΑΣ ΣΤΕΡΓΙΟΣ</t>
  </si>
  <si>
    <t>ΜΑΓΚΟΥΤΑΣ ΓΕΩΡΓΙΟΣ</t>
  </si>
  <si>
    <t>ΜΑΝΟΣ ΓΕΩΡΓΙΟΣ</t>
  </si>
  <si>
    <t>ΣΑΡΡΗΣ ΕΛΕΥΘΕΡΙΟΣ</t>
  </si>
  <si>
    <t>ΑΝΑΝΙΑΔΗΣ ΜΙΧΑΛΗΣ</t>
  </si>
  <si>
    <t>ΓΑΪΤΑΝΑΡΟΣ ΓΕΩΡΓΙΟΣ</t>
  </si>
  <si>
    <t>ΓΚΕΚΑΣ ΓΕΩΡΓΙΟΣ</t>
  </si>
  <si>
    <t>ΓΡΑΠΑΤΣΑΣ ΦΑΝΟΥΡΙΟΣ</t>
  </si>
  <si>
    <t>ΔΙΑΜΑΝΤΟΠΟΥΛΟΣ ΠΑΥΛΟΣ</t>
  </si>
  <si>
    <t>ΚΑΡΑΜΑΝΗΣ ΚΩΝΣΤΑΝΤΙΝΟΣ</t>
  </si>
  <si>
    <t>ΚΑΡΑΜΑΝΟΣ ΝΙΚΟΛΑΟΣ</t>
  </si>
  <si>
    <t>ΚΟΛΟΒΟΣ ΑΝΔΡΕΑΣ</t>
  </si>
  <si>
    <t>ΚΩΣΤΑΣ ΛΑΜΠΡΟΣ</t>
  </si>
  <si>
    <t>ΛΕΥΘΕΡΙΩΤΗΣ ΠΑΝΑΓΙΩΤΗΣ</t>
  </si>
  <si>
    <t>ΛΟΓΟΘΕΤΗΣ ΧΑΡΑΛΑΜΠΟΣ</t>
  </si>
  <si>
    <t>ΜΑΓΚΟΥΤΑΣ ΜΑΡΛΟΝ</t>
  </si>
  <si>
    <t>ΜΑΜΑΗΣ ΙΩΑΝΝΗΣ</t>
  </si>
  <si>
    <t>ΜΠΑΛΑΤΖΑΡΑΣ ΑΠΟΣΤΟΛΟΣ</t>
  </si>
  <si>
    <t>ΝΟΜΙΚΟΣ ΠΑΝΤΕΛΗΣ</t>
  </si>
  <si>
    <t>ΠΟΛΥΜΕΡΟΠΟΥΛΟΣ ΠΑΝΑΓΙΩΤΗΣ</t>
  </si>
  <si>
    <t>ΤΣΙΓΓΙΡΟΠΟΥΛΟΣ ΧΡΗΣΤΟΣ</t>
  </si>
  <si>
    <t>ΧΡΗΣΤΑΚΗΣ ΑΝΑΣΤΑΣΙΟΣ</t>
  </si>
  <si>
    <t>ΔΙΑΜΑΝΤΟΠΟΥΛΟΣ-ΓΚΑΜΑΛΕΤΣΟΣ ΒΑΣΙΛΕΙΟΣ</t>
  </si>
  <si>
    <t>ΘΕΟΔΩΡΑΤΟΣ ΔΙΟΝΥΣΙΟΣ</t>
  </si>
  <si>
    <t>ΚΑΡΑΜΑΝΟΣ ΒΑΣΙΛΕΙΟΣ</t>
  </si>
  <si>
    <t>ΚΟΥΤΣΟΧΙΩΝΗΣ ΟΔΥΣΣΕΑΣ</t>
  </si>
  <si>
    <t>ΚΡΩΦΟΡΝΤ ΘΩΜΑΣ-ΛΩΡΕΝΣ</t>
  </si>
  <si>
    <t>ΛΑΦΙΑΤΗΣ ΕΥΣΤΡΑΤΙΟΣ</t>
  </si>
  <si>
    <t>ΛΙΟΛΙΟΣ ΝΙΚΟΛΑΟΣ</t>
  </si>
  <si>
    <t>ΜΠΙΛΛΙΑΣ ΘΕΟΔΩΡΟΣ</t>
  </si>
  <si>
    <t>ΞΥΝΟΣ ΑΘΑΝΑΣΙΟΣ</t>
  </si>
  <si>
    <t>ΠΑΝΑΓΗΣ ΕΜΜΑΝΟΥΗΛ</t>
  </si>
  <si>
    <t>ΠΕΤΡΑΚΗΣ ΓΙΩΡΓΟΣ</t>
  </si>
  <si>
    <t>ΣΥΜΕΩΝΙΔΗΣ ΙΑΣΩΝ</t>
  </si>
  <si>
    <t>ΦΛΩΡΟΠΟΥΛΟΣ ΧΡΙΣΤΟΦΟΡΟΣ</t>
  </si>
  <si>
    <t>ΧΑΤΖΗΣΑΒΒΑΣ ΧΡΗΣΤΟΣ</t>
  </si>
  <si>
    <t>ΧΟΥΣΟΣ ΠΑΝΑΓΙΩΤΗΣ</t>
  </si>
  <si>
    <t>ΤΣΑΚΜΑΚΙΔΗΣ ΑΠΟΣΤΟΛΟΣ</t>
  </si>
  <si>
    <t>ΝΑΝΟΥΡΗΣ ΓΕΩΡΓΙΟΣ</t>
  </si>
  <si>
    <t>b14</t>
  </si>
  <si>
    <t>ΣΚΟΡΙΛΑΣ ΑΛΕΞΑΝΔΡΟΣ</t>
  </si>
  <si>
    <t>ΣΑΚΕΛΛΑΡΙΔΗΣ ΜΙΧΑΛΗΣ</t>
  </si>
  <si>
    <t>ΤΑΡΑΜΟΝΛΗΣ ΔΗΜΟΣΘΕΝΗΣ</t>
  </si>
  <si>
    <t>ΚΟΥΤΣΙΚΟΣ ΒΑΣΙΛΕΙΟΣ</t>
  </si>
  <si>
    <t>ΚΑΡΔΑΡΗΣ ΑΝΔΡΕΑΣ</t>
  </si>
  <si>
    <t>ΖΕΡΔΙΛΑΣ ΑΙΤΟΡ</t>
  </si>
  <si>
    <t>ΦΩΤΕΙΝΟΠΟΥΛΟΣ ΙΩΑΝΝΗΣ</t>
  </si>
  <si>
    <t>ΘΑΝΟΣ ΑΡΙΣΤΟΤΕΛΗΣ</t>
  </si>
  <si>
    <t>ΚΟΥΤΣΟΥΜΠΑΣ ΔΗΜΗΤΡΙΟΣ</t>
  </si>
  <si>
    <t>ΛΑΠΠΑΣ ΘΕΟΔΟΣΙΟΣ</t>
  </si>
  <si>
    <t>ΡΑΠΤΗΣ ΝΙΚΟΛΑΟΣ</t>
  </si>
  <si>
    <t>ΡΟΖΟΣ ΝΙΚΟΛΑΟΣ</t>
  </si>
  <si>
    <t>ΤΣΙΤΣΙΠΑΣ ΠΕΤΡΟΣ</t>
  </si>
  <si>
    <t>ΧΡΙΣΤΟΔΟΥΛΟΥ ΒΕΛΙΣΣΑΡΙΟΣ</t>
  </si>
  <si>
    <t>ΠΑΠΑΪΩΑΝΝΟΥ ΟΔΥΣΣΕΑΣ</t>
  </si>
  <si>
    <t>ΙΩΑΝΝΙΔΗΣ ΠΕΤΡΟΣ</t>
  </si>
  <si>
    <t>ΚΟΥΔΟΥΝΑΣ ΜΙΛΤΙΑΔΗΣ</t>
  </si>
  <si>
    <t>ΕΞΙΖΙΔΗΣ-ΜΑΓΙΕΡ ΤΖΕΪΣΟΝ-ΒΙΛΛΥ</t>
  </si>
  <si>
    <t>ΤΡΙΚΚΑΣ-ΨΩΜΑΣ ΝΙΚΟΛΑΟΣ</t>
  </si>
  <si>
    <t>ΔΑΓΚΛΗΣ ΧΡΗΣΤΟΣ-ΠΑΝΑΓΙΩΤΗΣ</t>
  </si>
  <si>
    <t>ΜΠΑΛΤΑΣ ΜΑΞΙΜΟΣ</t>
  </si>
  <si>
    <t>ΦΡΑΓΚΙΣΤΑΣ ΕΥΑΓΓΕΛΟΣ</t>
  </si>
  <si>
    <t>ΜΠΑΜΠΑΡΟΥΤΣΗΣ ΓΕΩΡΓΙΟΣ</t>
  </si>
  <si>
    <t>ΔΡΑΚΟΣ ΑΘΑΝΑΣΙΟΣ</t>
  </si>
  <si>
    <t>ΨΑΡΙΑΔΗΣ ΜΙΧΑΛΗΣ</t>
  </si>
  <si>
    <t>ΤΣΙΚΟΒ ΑΛΕΞΑΝΔΡΟΣ</t>
  </si>
  <si>
    <t>ΓΚΙΘΚΟΠΟΥΛΟΣ ΑΡΙΣΤΟΤΕΛΗΣ</t>
  </si>
  <si>
    <t>ΑΝΑΓΝΩΣΤΟΠΟΥΛΟΣ ΔΗΜΗΤΡΗΣ</t>
  </si>
  <si>
    <t>ΜΙΣΔΡΑΧΗΣ ΛΕΑΝΔΡΟΣ</t>
  </si>
  <si>
    <t>ΚΟΥΤΡΟΥΜΠΗΣ ΝΙΚΟΛΑΟΣ</t>
  </si>
  <si>
    <t>ΜΕΝΕΞΕΛΗΣ ΟΔΥΣΣΕΑΣ</t>
  </si>
  <si>
    <t>ΚΟΤΖΑΜΑΝΗΣ ΝΙΚΟΛΑΟΣ</t>
  </si>
  <si>
    <t>ΠΕΝΤΟΥΣΗΣ ΠΑΡΙΣ</t>
  </si>
  <si>
    <t>ΡΑΠΤΗΣ ΚΩΝΣΤΑΝΤΙΝΟΣ</t>
  </si>
  <si>
    <t>ΠΙΓΓΟΣ ΓΕΩΡΓΙΟΣ</t>
  </si>
  <si>
    <t>ΣΠΥΡΟΠΟΥΛΟΣ ΑΘΑΝΑΣΙΟΣ</t>
  </si>
  <si>
    <t>ΧΑΛΚΙΔΗΣ ΘΕΟΔΩΡΟΣ</t>
  </si>
  <si>
    <t>ΣΤΕΡΓΙΟΥΛΑΣ ΧΡΗΣΤΟΣ-ΜΑΡΙΟΣ</t>
  </si>
  <si>
    <t>ΤΕΡΤΙΓΚΑΣ ΔΗΜΗΤΡΙΟΣ</t>
  </si>
  <si>
    <t>ΑΡΒΑΝΙΤΗΣ ΑΛΕΞΑΝΔΡΟΣ</t>
  </si>
  <si>
    <t>ΤΣΙΒΟΥΡΑΚΗΣ ΑΝΤΩΝΙΟΣ</t>
  </si>
  <si>
    <t>ΡΟΥΜΠΗΣ ΑΛΕΞΑΝΔΡΟΣ</t>
  </si>
  <si>
    <t>ΛΟΥΚΑΣ ΑΛΕΞΑΝΔΡΟΣ-ΠΑΝΑΓΙΩΤΗΣ</t>
  </si>
  <si>
    <t>ΜΠΑΤΣΙΚΑΣ ΜΙΧΑΗΛ</t>
  </si>
  <si>
    <t>ΜΙΧΑΗΛΙΔΗΣ ΕΥΣΤΡΑΤΙΟΣ</t>
  </si>
  <si>
    <t>ΠΑΥΛΙΔΗΣ ΘΕΟΔΟΣΙΟΣ</t>
  </si>
  <si>
    <t>ΤΖΑΝΑΚΗΣ ΚΥΡΙΑΚΟΣ</t>
  </si>
  <si>
    <t>ΒΡΕΤΤΟΣ ΣΤΕΦΑΝΟΣ</t>
  </si>
  <si>
    <t>ΠΟΥΛΑΚΗΣ ΜΙΛΤΙΑΔΗΣ</t>
  </si>
  <si>
    <t>ΣΤΑΝΕΛΛΟΣ ΜΙΧΑΗΛ</t>
  </si>
  <si>
    <t>ΡΟΥΣΜΕΝΗΣ ΑΝΑΣΤΑΣΙΟΣ</t>
  </si>
  <si>
    <t>ΣΤΑΥΡΟΥ ΕΛΕΥΘΕΡΙΟΣ-ΕΜΜΑΝΟΥΗΛ</t>
  </si>
  <si>
    <t>ΜΟΡΦΟΝΙΟΣ ΓΕΩΡΓΙΟΣ</t>
  </si>
  <si>
    <t>ΔΡΑΚΟΣ ΑΝΔΡΕΑΣ</t>
  </si>
  <si>
    <t>ΚΑΡΑΘΑΝΑΣΗΣ ΒΑΣΙΛΕΙΟΣ</t>
  </si>
  <si>
    <t>ΜΠΑΜΠΑΡΟΥΤΣΗΣ ΦΩΤΙΟΣ</t>
  </si>
  <si>
    <t>ΕΥΤΥΧΙΟΥ ΧΑΡΑΛΑΜΠΟΣ</t>
  </si>
  <si>
    <t>ΞΥΛΑΣ ΙΩΑΝΝΗΣ</t>
  </si>
  <si>
    <t>ΤΣΑΚΑΛΑΚΗΣ ΝΙΚΟΛΑΟΣ</t>
  </si>
  <si>
    <t>ΒΟΥΤΣΙΝΟΣ ΣΤΕΦΑΝΟΣ</t>
  </si>
  <si>
    <t>ΓΡΗΓΟΡΙΟΥ ΑΝΑΣΤΑΣΙΟΣ</t>
  </si>
  <si>
    <t>ΚΑΡΑΓΕΩΡΓΑΣ ΑΣΗΜΑΚΗΣ</t>
  </si>
  <si>
    <t>ΤΖΑΝΗΣ ΑΡΙΣΤΕΙΔΗΣ</t>
  </si>
  <si>
    <t>ΣΙΤΑΡΙΔΗΣ ΚΥΡΙΑΚΟΣ</t>
  </si>
  <si>
    <t>ΠΑΠΑΚΩΝΣΤΑΝΤΙΝΟΥ ΜΑΡΙΟΣ</t>
  </si>
  <si>
    <t>ΛΑΖΟΠΟΥΛΟΣ ΛΑΜΠΡΟΣ</t>
  </si>
  <si>
    <t>ΣΑΡΑΝΤΙΝΟΣ ΣΤΡΑΤΗΣ-ΓΡΗΓΟΡΗΣ</t>
  </si>
  <si>
    <t>ΤΣΙΛΙΜΠΗΣ ΧΡΗΣΤΟΣ</t>
  </si>
  <si>
    <t>ΚΑΡΑΓΙΑΝΝΗΣ ΜΙΧΑΛΗΣ</t>
  </si>
  <si>
    <t>ΠΑΠΑΠΑΝΑΓΙΩΤΟΥ ΔΗΜΗΤΡΗΣ-ΑΛΕΞΑΝΔΡΟΣ</t>
  </si>
  <si>
    <t>ΜΠΙΝΟΠΟΥΛΟΣ ΙΩΑΝΝΗΣ</t>
  </si>
  <si>
    <t>ΠΑΠΙΓΓΙΩΤΗΣ ΔΗΜΗΤΡΙΟΣ</t>
  </si>
  <si>
    <t>ΧΑΤΖΗΑΠΟΣΤΟΛΟΥ ΑΧΙΛΛΕΑΣ</t>
  </si>
  <si>
    <t>ΚΥΡΙΑΚΟΠΟΥΛΟΣ ΠΕΡΙΚΛΗΣ</t>
  </si>
  <si>
    <t>ΜΑΝΟΥΣΑΚΗΣ ΔΗΜΗΤΡΙΟΣ-ΠΑΝΑΓΙΩΤΗΣ</t>
  </si>
  <si>
    <t>ΑΝΑΣΤΑΣΙΑΔΗΣ ΦΩΤΙΟΣ</t>
  </si>
  <si>
    <t>ΓΚΕΡΕΚΟΣ ΣΠΥΡΙΔΩΝ</t>
  </si>
  <si>
    <t>ΚΟΥΡΤΙΔΗΣ ΙΣΑΑΚ</t>
  </si>
  <si>
    <t>ΑΡΑΝΙΤΗΣ ΚΩΝΣΤΑΝΤΙΝΟΣ</t>
  </si>
  <si>
    <t>ΚΑΒΑΛΛΙΕΡΟΣ ΚΩΝΣΤΑΝΤΙΝΟΣ</t>
  </si>
  <si>
    <t>ΣΦΙΚΤΗΣ ΠΑΝΑΓΙΩΤΗΣ</t>
  </si>
  <si>
    <t>ΞΑΡΧΑΣ ΑΘΑΝΑΣΙΟΣ</t>
  </si>
  <si>
    <t>ΜΙΝΤΑΣ ΝΙΚΟΛΑΟΣ</t>
  </si>
  <si>
    <t>ΜΠΕΛΤΖΕΝΙΤΗΣ ΙΩΑΝΝΗΣ</t>
  </si>
  <si>
    <t>ΖΑΓΟΡΑΙΟΣ ΚΩΝΣΤΑΝΤΙΝΟΣ</t>
  </si>
  <si>
    <t>ΧΡΟΝΟΠΟΥΛΟΣ ΔΗΜΗΤΡΙΟΣ</t>
  </si>
  <si>
    <t>ΓΑΤΟΥΔΗΣ-ΜΑΛΙΝΔΡΕΤΟΣ ΝΙΚΟΛΑΟΣ</t>
  </si>
  <si>
    <t>ΚΩΝΣΤΑΝΤΑΡΑΚΗΣ ΑΝΤΩΝΙΟΣ</t>
  </si>
  <si>
    <t>ΝΤΟΥΛΗΣ ΜΙΧΑΗΛ</t>
  </si>
  <si>
    <t>ΠΑΠΟΥΛΙΑΣ ΣΩΚΡΑΤΗΣ</t>
  </si>
  <si>
    <t>ΒΑΡΒΕΡΑΚΗΣ ΓΕΩΡΓΙΟΣ</t>
  </si>
  <si>
    <t>ΠΑΠΑΓΕΩΡΓΙΟΥ ΣΤΕΦΑΝΟΣ-ΑΧΙΛΛΕΑΣ</t>
  </si>
  <si>
    <t>ΧΑΡΑΛΑΜΠΙΔΗΣ ΓΕΩΡΓΙΟΣ</t>
  </si>
  <si>
    <t>ΤΣΑΝΤΕΚΙΔΗΣ ΑΧΙΛΛΕΑΣ</t>
  </si>
  <si>
    <t>ΤΣΑΡΠΑΛΗΣ ΗΛΙΑΣ</t>
  </si>
  <si>
    <t>ΤΣΙΑΛΟΣ ΛΕΩΝΙΔΑΣ</t>
  </si>
  <si>
    <t>ΦΟΥΝΤΗΣ ΚΩΝΣΤΑΝΤΙΝΟΣ</t>
  </si>
  <si>
    <t>ΜΠΑΡΜΠΑΡΗΣ ΣΤΥΛΙΑΝΟΣ</t>
  </si>
  <si>
    <t>ΡΟΥΣΣΟΣ ΜΩΥΣ</t>
  </si>
  <si>
    <t>ΕΛΕΥΘΕΡΙΑΔΗΣ ΑΝΕΣΤΗΣ</t>
  </si>
  <si>
    <t>ΠΑΠΥΡΑΚΗΣ ΚΩΣΤΑΣ</t>
  </si>
  <si>
    <t>ΑΛΕΞΑΚΗΣ ΠΕΤΡΟΣ</t>
  </si>
  <si>
    <t>ΔΡΑΚΟΠΟΥΛΟΣ ΠΕΤΡΟΣ-ΑΠΟΣΤΟΛΟΣ</t>
  </si>
  <si>
    <t>ΚΑΖΙΑΛΕΣ ΕΥΑΓΓΕΛΟΣ</t>
  </si>
  <si>
    <t>ΚΑΝΕΛΛΟΠΟΥΛΟΣ ΠΕΤΡΟΣ</t>
  </si>
  <si>
    <t>ΚΟΝΤΟΓΙΩΡΓΑΚΗΣ ΕΜΜΑΝΟΥΗΛ</t>
  </si>
  <si>
    <t>ΜΕΛΙΣΣΙΝΟΣ ΔΗΜΗΤΡΙΟΣ</t>
  </si>
  <si>
    <t>ΒΡΕΤΤΟΣ ΓΙΩΡΓΟΣ</t>
  </si>
  <si>
    <t>ΠΑΛΗΚΙΔΗΣ ΑΛΕΞΑΝΔΡΟΣ</t>
  </si>
  <si>
    <t>ΑΡΒΑΝΙΤΗΣ ΓΕΩΡΓΙΟΣ</t>
  </si>
  <si>
    <t>ΔΗΜΗΤΡΙΑΔΗΣ ΓΙΩΡΓΟΣ</t>
  </si>
  <si>
    <t>ΚΟΣΜΙΔΗΣ ΓΕΩΡΓΙΟΣ</t>
  </si>
  <si>
    <t>ΠΛΙΟΓΚΑΣ ΗΛΙΑΣ</t>
  </si>
  <si>
    <t>ΤΣΑΓΚΑΝΟΣ ΓΕΩΡΓΙΟΣ</t>
  </si>
  <si>
    <t>ΚΑΜΑΡΑΣ ΡΑΦΑΗΛ-ΚΩΝΣΤΑΝΤΙΝΟΣ</t>
  </si>
  <si>
    <t>ΜΟΤΣΙΑΣ ΚΩΝΣΤΑΝΤΙΝΟΣ</t>
  </si>
  <si>
    <t>ΤΣΙΩΤΑΣ ΣΩΤΗΡΙΟΣ-ΑΛΕΞΑΝΔΡΟΣ</t>
  </si>
  <si>
    <t>ΚΑΖΑΝΤΖΗΣ ΓΕΡΑΣΙΜΟΣ</t>
  </si>
  <si>
    <t>ΚΥΡΛΑΣ ΣΤΑΥΡΟΣ</t>
  </si>
  <si>
    <t>ΠΙΣΣΑΣ ΝΙΚΟΛΑΟΣ</t>
  </si>
  <si>
    <t>ΚΙΟΥΡΤΗΣ ΔΗΜΗΤΡΙΟΣ</t>
  </si>
  <si>
    <t>ΡΩΪΜΠΑΣ ΑΛΕΞΑΝΔΡΟΣ</t>
  </si>
  <si>
    <t>ΣΦΕΝΔΟΥΡΑΚΗΣ ΜΑΡΙΟΣ</t>
  </si>
  <si>
    <t>ΖΕΡΒΟΥΔΑΚΗΣ ΒΙΚΤΩΡΑΣ</t>
  </si>
  <si>
    <t>ΒΕΡΓΟΣ ΒΑΣΙΛΕΙΟΣ</t>
  </si>
  <si>
    <t>ΚΑΛΟΓΕΡΟΠΟΥΛΟΣ ΘΕΟΔΩΡΟΣ</t>
  </si>
  <si>
    <t>ΚΩΛΕΤΣΗΣ ΛΑΜΠΡΟΣ</t>
  </si>
  <si>
    <t>ΜΙΧΑΛΟΠΟΥΛΟΣ ΝΙΚΟΛΑΟΣ</t>
  </si>
  <si>
    <t>ΜΠΕΣΜΠΑΛΤΑ ΑΛΕΞΑΝΔΡΟΣ</t>
  </si>
  <si>
    <t>ΜΩΡΑΪΤΙΝΗΣ ΦΟΙΒΟΣ</t>
  </si>
  <si>
    <t>ΣΠΗΛΙΩΤΟΠΟΥΛΟΣ ΠΑΝΑΓΙΩΤΗΣ</t>
  </si>
  <si>
    <t>ΧΟΥΜΗΣ ΔΗΜΗΤΡΗΣ</t>
  </si>
  <si>
    <t>ΚΟΥΡΗΣ ΠΑΝΑΓΙΩΤΗΣ</t>
  </si>
  <si>
    <t>ΑΛΕΞΙΟΥ ΓΕΩΡΓΙΟΣ</t>
  </si>
  <si>
    <t>ΔΙΑΜΑΝΤΙΔΗΣ ΔΙΑΜΑΝΤΗΣ</t>
  </si>
  <si>
    <t>ΧΑΤΖΗΓΙΑΝΝΗΣ ΣΤΑΥΡΟΣ</t>
  </si>
  <si>
    <t>ΚΟΥΣΤΕΝΗΣ ΚΩΝΣΤΑΝΤΙΝΟΣ</t>
  </si>
  <si>
    <t>ΓΙΑΤΣΟΣ ΠΟΛΥΜΕΡΟΣ-ΠΑΝΑΓΙΩΤΗΣ</t>
  </si>
  <si>
    <t>ΖΑΧΑΡΑΚΗΣ ΜΙΧΑΗΛ</t>
  </si>
  <si>
    <t>ΚΟΥΦΟΠΟΥΛΟΣ ΕΜΜΑΝΟΥΗΛ</t>
  </si>
  <si>
    <t>ΠΑΝΤΕΛΙΟΣ ΝΙΚΟΛΑΟΣ</t>
  </si>
  <si>
    <t>ΥΦΑΝΤΗΣ ΧΑΡΑΛΑΜΠΟΣ</t>
  </si>
  <si>
    <t>ΜΠΙΣΑΡΑ-ΜΑΪΛΙΑΝΗΣ ΑΝΤΑΜ</t>
  </si>
  <si>
    <t>ΠΑΣΧΑΛΙΔΗΣ ΜΑΡΙΟΣ</t>
  </si>
  <si>
    <t>ΧΑΛΒΑΤΖΗΣ ΕΥΑΓΓΕΛΟΣ</t>
  </si>
  <si>
    <t>ΚΑΣΑΠΗΣ ΣΤΥΛΙΑΝΟΣ</t>
  </si>
  <si>
    <t>ΜΠΙΛΗΣ ΣΤΑΥΡΟΣ</t>
  </si>
  <si>
    <t>ΑΦΟΡΔΑΚΟΣ ΒΑΓΓΕΛΗΣ</t>
  </si>
  <si>
    <t>ΚΑΝΤΖΑΒΕΛΟΣ ΜΙΧΑΗΛ</t>
  </si>
  <si>
    <t>ΚΑΠΝΙΑΣ ΕΥΑΓΓΕΛΟΣ</t>
  </si>
  <si>
    <t>ΚΑΡΑΓΙΑΝΝΗΣ ΑΘΑΝΑΣΙΟΣ</t>
  </si>
  <si>
    <t>ΜΑΚΡΥΔΗΜΑΣ ΒΑΣΙΛΕΙΟΣ</t>
  </si>
  <si>
    <t>ΘΗΛΥΖΑΣ ΓΙΩΡΓΟΣ</t>
  </si>
  <si>
    <t>ΒΡΕΚΟΣ ΔΗΜΗΤΡΗΣ</t>
  </si>
  <si>
    <t>ΙΩΑΝΝΙΔΗΣ ΓΕΡΑΣΙΜΟΣ</t>
  </si>
  <si>
    <t>ΤΣΟΠΑΝΕΛΗΣ ΑΡΙΣΤΕΙΔΗΣ</t>
  </si>
  <si>
    <t>ΖΑΠΑΝΤΗΣ ΒΑΣΙΛΕΙΟΣ</t>
  </si>
  <si>
    <t>ΟΙΚΟΝΟΜΟΥ ΝΙΚΟΛΑΟΣ</t>
  </si>
  <si>
    <t>ΠΛΑΤΗΣ ΕΛΕΥΘΕΡΙΟΣ</t>
  </si>
  <si>
    <t>ΠΛΑΤΗΣ ΚΩΝΣΤΑΝΤΙΝΟΣ</t>
  </si>
  <si>
    <t>ΣΔΡΑΚΑΣ ΧΡΗΣΤΟΣ</t>
  </si>
  <si>
    <t>ΤΡΟΥΠΤΣΙΔΗΣ ΣΩΚΡΑΤΗΣ</t>
  </si>
  <si>
    <t>ΠΑΠΑΔΕΑΣ ΠΑΝΑΓΙΩΤΗΣ</t>
  </si>
  <si>
    <t>ΔΟΞΙΑΔΗΣ ΓΕΩΡΓΙΟΣ</t>
  </si>
  <si>
    <t>ΘΟΥΛΙΩΤΗΣ ΜΙΧΑΛΗΣ</t>
  </si>
  <si>
    <t>ΤΟΚΜΑΚΗΣ ΗΛΙΑΣ</t>
  </si>
  <si>
    <t>ΘΕΟΧΑΡΗΣ ΒΑΣΙΛΕΙΟΣ</t>
  </si>
  <si>
    <t>ΑΛΕΞΑΝΔΡΗΣ ΝΙΚΗΦΟΡΟΣ</t>
  </si>
  <si>
    <t>ΣΑΝΤΑΣ ΧΡΗΣΤΟΣ</t>
  </si>
  <si>
    <t>ΚΟΥΚΟΥΒΕΛΟΣ ΑΝΤΩΝΙΟΣ</t>
  </si>
  <si>
    <t>ΣΚΑΡΤΣΙΛΑΣ ΑΝΤΩΝΙΟΣ</t>
  </si>
  <si>
    <t>ΤΖΕΝΕΤΟΠΟΥΛΟΣ ΜΑΤΕΟ</t>
  </si>
  <si>
    <t>ΤΡΙΑΝΤΑΦΥΛΛΗΣ ΔΑΝΙΗΛ</t>
  </si>
  <si>
    <t>ΖΕΡΒΟΓΙΑΝΝΗΣ ΝΙΚΟΛΑΟΣ</t>
  </si>
  <si>
    <t>ΚΑΒΑΛΛΙΕΡΟΣ ΝΙΚΟΛΑΟΣ</t>
  </si>
  <si>
    <t>ΠΑΠΠΑΣ ΜΑΡΙΟΣ</t>
  </si>
  <si>
    <t>ΤΖΙΝΗΣ ΝΙΚΟΛΑΟΣ</t>
  </si>
  <si>
    <t>ΜΠΟΥΤΑΣ ΒΑΣΙΛΕΙΟΣ</t>
  </si>
  <si>
    <t>ΒΙΤΑΛΗΣ ΠΕΤΡΟΣ</t>
  </si>
  <si>
    <t>ΒΟΥΖΙΚΗΣ ΠΑΥΛΟΣ</t>
  </si>
  <si>
    <t>ΛΑΜΠΡΟΠΟΥΛΟΣ ΠΑΝΑΓΙΩΤΗΣ</t>
  </si>
  <si>
    <t>ΜΟΥΖΟΥΚΟΣ ΙΩΑΝΝΗΣ</t>
  </si>
  <si>
    <t>ΜΥΛΩΝΑΣ ΚΩΝΣΤΑΝΤΙΝΟΣ-ΜΑΡΚΟΣ</t>
  </si>
  <si>
    <t>ΠΑΝΤΖΟΣ ΙΩΑΝΝΗΣ</t>
  </si>
  <si>
    <t>ΠΑΠΑΔΑΚΗΣ ΑΛΕΞΑΝΔΡΟΣ</t>
  </si>
  <si>
    <t>ΠΑΠΑΝΙΚΟΛΑΟΥ ΑΘΑΝΑΣΙΟΣ</t>
  </si>
  <si>
    <t>ΠΑΠΙΟΠΟΥΛΟΣ ΝΙΚΟΣ-ΔΗΜΗΤΡΗΣ</t>
  </si>
  <si>
    <t>ΚΑΡΠΟΔΙΝΗΣ ΑΛΕΞΑΝΔΡΟΣ</t>
  </si>
  <si>
    <t>ΚΙΣΤΗΣ ΓΕΩΡΓΙΟΣ</t>
  </si>
  <si>
    <t>ΣΙΔΗΡΟΠΟΥΛΟΣ ΠΑΝΑΓΙΩΤΗΣ</t>
  </si>
  <si>
    <t>ΒΑΜΒΑΚΑΣ ΒΑΣΙΛΕΙΟΣ</t>
  </si>
  <si>
    <t>ΓΚΟΡΟΓΙΑΣ ΔΗΜΗΤΡΙΟΣ</t>
  </si>
  <si>
    <t>ΖΑΦΕΙΡΙΟΥ ΙΩΑΝΝΗΣ</t>
  </si>
  <si>
    <t>ΛΑΜΠΡΗΣ ΙΩΑΝΝΗΣ</t>
  </si>
  <si>
    <t>ΝΙΚΟΛΕΤΟΣ ΚΩΝΣΤΑΝΤΙΝΟΣ</t>
  </si>
  <si>
    <t>ΠΑΠΑΔΟΠΟΥΛΟΣ ΜΑΞΙΜΟΣ</t>
  </si>
  <si>
    <t>ΠΑΥΛΟΠΟΥΛΟΣ ΔΙΟΝΥΣΙΟΣ</t>
  </si>
  <si>
    <t>ΤΕΛΙΟΥΣΗΣ ΓΙΩΡΓΟΣ</t>
  </si>
  <si>
    <t>ΦΙΛΙΠΠΟΥ ΣΤΑΜΑΤΗΣ</t>
  </si>
  <si>
    <t>ΓΡΑΜΜΑΤΙΚΟΥΛΗΣ ΓΕΩΡΓΙΟΣ</t>
  </si>
  <si>
    <t>ΚΑΛΔΗΣ ΑΝΔΡΕΑΣ</t>
  </si>
  <si>
    <t>ΚΛΑΔΗΣ ΔΗΜΗΤΡΙΟΣ</t>
  </si>
  <si>
    <t>ΤΟΥΡΝΑΤΖΗΣ ΑΘΑΝΑΣΙΟΣ</t>
  </si>
  <si>
    <t>ΑΝΤΩΝΟΠΟΥΛΟΣ ΚΩΝΣΤΑΝΤΙΝΟΣ</t>
  </si>
  <si>
    <t>ΒΑΡΕΛΑΣ ΚΩΝΣΤΑΝΤΙΝΟΣ</t>
  </si>
  <si>
    <t>ΓΑΡΕΦΗΣ ΠΑΥΛΟΣ</t>
  </si>
  <si>
    <t>ΖΕΡΒΟΣ ΙΩΑΝΝΗΣ</t>
  </si>
  <si>
    <t>ΣΑΡΤΣΙΔΗΣ ΜΗΝΑΣ</t>
  </si>
  <si>
    <t>ΤΡΙΑΡΙΔΗΣ ΔΗΜΗΤΡΙΟΣ</t>
  </si>
  <si>
    <t>ΤΣΙΡΟΓΙΑΝΝΗΣ ΑΡΙΣΤΟΓΕΝΗΣ</t>
  </si>
  <si>
    <t>ΧΑΛΙΑΜΑΛΙΑΣ ΕΠΑΜΕΙΝΩΝΔΑΣ</t>
  </si>
  <si>
    <t>ΧΑΡΟΒΑΣ ΑΝΤΩΝΙΟΣ</t>
  </si>
  <si>
    <t>ΘΩΜΑΣ ΡΑΦΑΗΛ</t>
  </si>
  <si>
    <t>ΤΕΝΤΕΣΚΙ ΑΝΑΣΤΑΣΙΟΣ</t>
  </si>
  <si>
    <t>ΑΓΑΘΟΣ ΙΩΑΝΝΗΣ</t>
  </si>
  <si>
    <t>ΚΟΥΤΑΛΑΚΗΣ ΝΙΚΟΛΑΟΣ-ΑΡΗΣ</t>
  </si>
  <si>
    <t>ΜΑΚΡΗΣ ΔΗΜΗΤΡΙΟΣ-ΜΕΛΕΤΙΟΣ</t>
  </si>
  <si>
    <t>ΜΑΛΛΑΣ ΑΝΤΩΝΙΟΣ</t>
  </si>
  <si>
    <t>ΠΟΛΙΤΗΣ ΧΡΙΣΤΟΣ</t>
  </si>
  <si>
    <t>ΠΡΑΤΙΚΑΚΗΣ ΕΜΜΑΝΟΥΗΛ</t>
  </si>
  <si>
    <t>ΣΠΑΝΟΥΔΑΚΗΣ ΠΑΥΛΟΣ-ΓΕΩΡΓΙΟΣ</t>
  </si>
  <si>
    <t>ΣΤΕΦΑΝΙΔΗΣ ΑΝΤΩΝΗΣ</t>
  </si>
  <si>
    <t>ΔΗΜΗΤΡΟΠΟΥΛΟΣ ΠΑΝΑΓΙΩΤΗΣ</t>
  </si>
  <si>
    <t>ΚΡΟΜΜΥΔΑΚΗΣ ΣΤΕΛΙΟΣ</t>
  </si>
  <si>
    <t>ΠΕΤΡΙΔΗΣ ΓΕΩΡΓΙΟΣ</t>
  </si>
  <si>
    <t>ΤΑΛΙΟΥΡΗΣ ΓΕΩΡΓΙΟΣ</t>
  </si>
  <si>
    <t>ΤΖΙΕΡΑΣ ΙΑΣΟΝΑΣ</t>
  </si>
  <si>
    <t>ΦΡΑΓΓΙΑΣ ΓΕΩΡΓΙΟΣ</t>
  </si>
  <si>
    <t>ΚΑΛΑΡΑΣ ΠΑΝΤΕΛΗΣ</t>
  </si>
  <si>
    <t>ΠΟΥΛΚΑ ΜΑΡΙΑ-ΕΛΕΝΗ</t>
  </si>
  <si>
    <t>ΑΛΕΚΤΟΡΙΔΗΣ ΟΡΕΣΤΗΣ</t>
  </si>
  <si>
    <t>ΑΝΤΩΝΑΚΟΣ ΧΑΡΑΛΑΜΠΟΣ</t>
  </si>
  <si>
    <t>ΓΚΕΣΟΥΛΗΣ ΑΡΙΣΤΟΤΕΛΗΣ</t>
  </si>
  <si>
    <t>ΓΡΗΓΟΡΑΚΗΣ ΚΙΜΩΝ</t>
  </si>
  <si>
    <t>ΕΥΑΓΓΕΛΙΔΗΣ ΕΥΑΓΓΕΛΟΣ</t>
  </si>
  <si>
    <t>ΙΩΑΝΝΙΔΗΣ ΜΙΧΑΗΛ</t>
  </si>
  <si>
    <t>ΚΑΡΑΓΙΑΝΝΟΥΔΗΣ ΝΙΚΗΤΑΣ</t>
  </si>
  <si>
    <t>ΚΑΡΑΜΑΟΥΝΑΣ ΑΡΙΣΤΟΤΕΛΗΣ</t>
  </si>
  <si>
    <t>ΚΑΡΑΠΑΣ ΚΛΕΩΝ</t>
  </si>
  <si>
    <t>ΚΟΥΤΕΛΕΚΟΣ ΚΩΝΣΤΑΝΤΙΝΟΣ</t>
  </si>
  <si>
    <t>ΚΩΤΣΑΝΤΑΣ ΑΝΤΩΝΗΣ</t>
  </si>
  <si>
    <t>ΜΑΓΕΙΡΑΣ ΑΘΑΝΑΣΙΟΣ</t>
  </si>
  <si>
    <t>ΜΕΓΑΛΙΟΣ ΓΕΩΡΓΙΟΣ</t>
  </si>
  <si>
    <t>ΣΙΓΑΝΟΣ ΕΜΜΑΝΟΥΗΛ</t>
  </si>
  <si>
    <t>ΣΥΜΕΩΝΙΔΗΣ ΑΛΕΞΑΝΔΡΟΣ</t>
  </si>
  <si>
    <t>ΤΣΑΚΙΡΗΣ ΙΩΑΝΝΗΣ</t>
  </si>
  <si>
    <t>ΤΣΙΑΤΟΥΡΑΣ ΑΝΤΩΝΗΣ</t>
  </si>
  <si>
    <t>ΧΑΤΖΗΣΤΑΥΡΟΥ ΧΑΡΑΛΑΜΠΟΣ</t>
  </si>
  <si>
    <t>ΚΑΦΙΡΗΣ ΑΓΓΕΛΟΣ</t>
  </si>
  <si>
    <t>ΡΗΓΟΥΤΣΟΣ ΑΝΤΩΝΗΣ</t>
  </si>
  <si>
    <t>ΤΣΙΧΡΙΝΤΖΗΣ ΚΩΝΣΤΑΝΤΙΝΟΣ</t>
  </si>
  <si>
    <t>ΓΡΗΓΟΡΙΑΔΗΣ ΓΕΩΡΓΙΟΣ</t>
  </si>
  <si>
    <t>ΚΑΤΣΟΥΛΑΚΗΣ ΕΜΜΑΝΟΥΗΛ</t>
  </si>
  <si>
    <t>ΜΠΟΖΟΝΕΛΟΣ ΠΑΝΟΣ-ΗΛΙΑΣ</t>
  </si>
  <si>
    <t>ΣΙΑΝΗΣ ΘΑΝΑΣΗΣ</t>
  </si>
  <si>
    <t>ΤΣΙΧΡΙΤΖΗΣ ΣΩΚΡΑΤΗΣ-ΦΙΛΙΠΠΟΣ</t>
  </si>
  <si>
    <t>ΠΑΝΑΚΑ ΝΕΦΕΛΗ</t>
  </si>
  <si>
    <t>ΑΓΓΕΛΟΠΟΥΛΟΣ ΧΡΗΣΤΟΣ</t>
  </si>
  <si>
    <t>ΚΟΗΣ ΑΝΔΡΕΑΣ</t>
  </si>
  <si>
    <t>ΚΟΛΙΟΠΟΥΛΟΣ ΣΠΥΡΙΔΩΝ</t>
  </si>
  <si>
    <t>ΜΠΑΡΚΑΣ ΙΑΣΟΝΑΣ</t>
  </si>
  <si>
    <t>ΟΞΥΖΟΓΛΟΥ ΑΝΤΩΝΗΣ</t>
  </si>
  <si>
    <t>ΠΑΠΑΔΟΠΟΥΛΟΣ ΘΕΟΔΩΡΟΣ</t>
  </si>
  <si>
    <t>ΠΑΠΑΚΩΝΣΤΑΝΤΙΝΟΥ ΜΑΡΙΟΣ-ΧΡΗΣΤΟΣ</t>
  </si>
  <si>
    <t>ΣΔΡΑΚΑΣ ΚΩΝΣΤΑΝΤΙΝΟΣ</t>
  </si>
  <si>
    <t>ΤΖΩΡΤΖΗΣ ΚΥΡΙΑΚΟΣ</t>
  </si>
  <si>
    <t>ΤΣΙΑΜΑΣ ΑΘΑΝΑΣΙΟΣ</t>
  </si>
  <si>
    <t>ΤΣΙΑΜΑΣ ΝΙΚΟΣ</t>
  </si>
  <si>
    <t>ΙΩΑΝΝΙΔΟΥ ΣΤΕΛΛΑ</t>
  </si>
  <si>
    <t>ΛΟΥΚΟΠΟΥΛΟΣ ΓΕΩΡΓΙΟΣ</t>
  </si>
  <si>
    <t>ΠΑΠΑΓΙΑΝΑΚΟΠΟΥΛΟΣ ΝΙΚΟΛΑΟΣ</t>
  </si>
  <si>
    <t>ΤΡΙΑΝΤΑΦΥΛΛΙΔΟΥ ΜΑΡΙΑ</t>
  </si>
  <si>
    <t>ΤΡΟΧΟΠΟΥΛΟΣ ΓΕΩΡΓΙΟΣ</t>
  </si>
  <si>
    <t>ΚΑΝΕΛΛΟΠΟΥΛΟΣ ΔΗΜΗΤΡΗΣ</t>
  </si>
  <si>
    <t>ΚΟΥΜΠΑΡΟΣ ΙΩΑΝΝΗΣ</t>
  </si>
  <si>
    <t>ΛΙΑΚΑΤΣΙΔΑΣ ΙΩΑΝΝΗΣ</t>
  </si>
  <si>
    <t>ΜΑΪΣΤΡΟΣ ΚΩΝΣΤΑΝΤΙΝΟΣ</t>
  </si>
  <si>
    <t>ΜΑΡΙΝΟΣ ΝΙΚΟΛΑΟΣ</t>
  </si>
  <si>
    <t>ΜΟΥΣΤΑΚΗΣ ΙΑΣΩΝ</t>
  </si>
  <si>
    <t>ΜΠΕΛΛΟΣ ΝΙΚΟΛΑΣ</t>
  </si>
  <si>
    <t>ΡΗΓΑΣ ΑΘΑΝΑΣΙΟΣ</t>
  </si>
  <si>
    <t>ΣΕΚΛΕΙΖΙΩΤΗΣ ΒΑΣΙΛΗΣ</t>
  </si>
  <si>
    <t>ΣΙΟΥΛΗΣ ΒΑΣΙΛΗΣ</t>
  </si>
  <si>
    <t>ΤΡΙΑΝΤΑΦΥΛΛΙΔΗΣ ΑΚΗΣ-ΝΙΚΟΛΑΟΣ</t>
  </si>
  <si>
    <t>b16</t>
  </si>
  <si>
    <t>ΑΝΤΩΝΟΠΟΥΛΟΣ ΧΡΗΣΤΟΣ</t>
  </si>
  <si>
    <t>ΚΩΣΤΑΡΑΣ ΠΑΝΑΓΙΩΤΗΣ</t>
  </si>
  <si>
    <t>ΚΑΠΙΡΗΣ ΣΤΑΜΑΤΗΣ</t>
  </si>
  <si>
    <t>ΠΙΤΣΙΝΗΣ ΔΗΜΗΤΡΙΟΣ</t>
  </si>
  <si>
    <t>ΑΝΔΡΩΝΗΣ ΙΩΑΝΝΗΣ</t>
  </si>
  <si>
    <t>ΝΑΟΥΜ ΣΠΥΡΙΔΩΝ</t>
  </si>
  <si>
    <t>ΒΑΡΔΑΚΗΣ ΒΑΣΙΛΕΙΟΣ</t>
  </si>
  <si>
    <t>ΝΙΑΡΧΟΣ ΝΙΚΗΤΑΣ</t>
  </si>
  <si>
    <t>ΚΟΤΣΑΡΙΝΗΣ ΒΑΣΙΛΕΙΟΣ</t>
  </si>
  <si>
    <t>ΝΑΣΙΟΠΟΥΛΟΣ ΓΕΩΡΓΙΟΣ</t>
  </si>
  <si>
    <t>ΣΗΜΑΙΟΦΟΡΙΔΗΣ ΧΑΡΑΛΑΜΠΟΣ</t>
  </si>
  <si>
    <t>ΦΟΥΖΑΣ ΑΝΑΣΤΑΣΙΟΣ</t>
  </si>
  <si>
    <t>ΤΣΑΡΚΝΙΑΣ ΣΤΕΡΓΙΟΣ</t>
  </si>
  <si>
    <t>ΦΡΙΣΗΡΑΣ ΣΤΕΦΑΝΟΣ</t>
  </si>
  <si>
    <t>ΤΣΟΜΛΕΚΤΣΟΓΛΟΥ ΝΙΚΟΛΑΟΣ</t>
  </si>
  <si>
    <t>ΧΟΝΔΡΟΣ ΙΑΣΩΝ-ΣΤΥΛΙΑΝΟΣ</t>
  </si>
  <si>
    <t>ΚΑΡΑΜΗΤΡΟΥΣΗΣ ΑΝΤΩΝΙΟΣ</t>
  </si>
  <si>
    <t>ΝΙΚΟΛΑΚΟΠΟΥΛΟΣ ΒΑΣΙΛΕΙΟΣ</t>
  </si>
  <si>
    <t>ΤΖΙΑΣΤΟΥΔΗΣ ΧΡΗΣΤΟΣ</t>
  </si>
  <si>
    <t>ΠΑΤΕΡΑΣ ΔΙΑΜΑΝΤΗΣ</t>
  </si>
  <si>
    <t>ΕΣΚΙΟΓΛΟΥ ΣΤΕΦΑΝΟΣ</t>
  </si>
  <si>
    <t>ΤΣΕΚΟΥΡΑΣ ΚΩΝΣΤΑΝΤΙΝΟΣ</t>
  </si>
  <si>
    <t>ΧΑΤΖΗΣ ΣΤΕΦΑΝΟΣ-ΡΑΦΑΗΛ</t>
  </si>
  <si>
    <t>ΤΣΕΚΜΕΖΟΓΛΟΥ ΑΝΕΣΤΗΣ</t>
  </si>
  <si>
    <t>ΦΑΣΙΛΗΣ ΚΥΡΙΑΚΟΣ</t>
  </si>
  <si>
    <t>ΧΑΝΤΖΟΠΟΥΛΟΣ ΑΡΙΣΤΟΤΕΛΗΣ</t>
  </si>
  <si>
    <t>ΜΟΥΣΤΑΚΗΣ ΑΠΟΣΤΟΛΟΣ</t>
  </si>
  <si>
    <t>ΜΟΥΣΑΣ ΔΗΜΟΣΘΕΝΗΣ</t>
  </si>
  <si>
    <t>ΑΝΑΣΤΑΣΙΟΥ ΚΩΝΣΤΑΝΤΙΝΟΣ</t>
  </si>
  <si>
    <t>ΧΩΡΙΑΝΟΠΟΥΛΟΣ ΣΤΕΦΑΝΟΣ</t>
  </si>
  <si>
    <t>ΦΤΟΥΛΗΣ ΜΑΝΩΛΗΣ</t>
  </si>
  <si>
    <t>ΝΙΚΟΛΑΪΔΗΣ ΦΟΙΒΟΣ</t>
  </si>
  <si>
    <t>ΧΑΤΖΗΝΙΚΟΛΑΟΥ ΕΥΡΙΠΙΔΗΣ</t>
  </si>
  <si>
    <t>ΧΑΤΖΗΝΙΚΟΛΑΟΥ ΝΙΚΟΣ</t>
  </si>
  <si>
    <t>ΤΣΟΥΜΑΝΗΣ ΓΕΩΡΓΙΟΣ-ΕΥΣΤΑΘΙΟΣ</t>
  </si>
  <si>
    <t>ΤΣΙΓΓΕΛΗΣ ΚΩΝΣΤΑΝΤΙΝΟΣ</t>
  </si>
  <si>
    <t>ΤΣΟΤΡΑΣ ΧΡΗΣΤΟΣ</t>
  </si>
  <si>
    <t>ΨΑΡΑΥΤΗΣ ΝΙΚΟΛΑΟΣ</t>
  </si>
  <si>
    <t>b18</t>
  </si>
  <si>
    <t>ΚΑΝΕΛΛΟΠΟΥΛΟΣ ΑΛΕΞΑΝΔΡΟΣ</t>
  </si>
  <si>
    <t>ΠΑΤΡΙΚΙΟΣ ΝΙΚΟΛΑΟΣ</t>
  </si>
  <si>
    <t>g12</t>
  </si>
  <si>
    <t>ΣΑΚΕΛΛΑΡΙΔΗ ΣΑΠΦΩ</t>
  </si>
  <si>
    <t>ΓΡΙΒΑ ΒΑΣΙΛΕΙΑ</t>
  </si>
  <si>
    <t>ΠΑΠΑΚΩΝΣΤΑΝΤΙΝΟΥ ΕΛΕΝΑ-ΜΑΡΙΑ</t>
  </si>
  <si>
    <t>ΓΙΑΝΝΑΚΟΥ ΙΩΑΝΝΑ</t>
  </si>
  <si>
    <t>ΝΤΑΝΟΥ ΧΡΙΣΤΙΝΑ</t>
  </si>
  <si>
    <t>ΚΑΠΕΛΛΑ ΜΥΡΤΩ</t>
  </si>
  <si>
    <t>ΚΥΠΡΑΙΟΥ ΣΤΕΦΑΝΙΑ-ΒΑΣΙΛΙΚΗ</t>
  </si>
  <si>
    <t>ΠΑΡΑΣΚΕΥΟΥΔΗ ΑΝΑΣΤΑΣΙΑ</t>
  </si>
  <si>
    <t>ΖΟΥΜΠΑ ΕΥΤΥΧΙΑ</t>
  </si>
  <si>
    <t>ΒΛΑΧΟΥ ΛΥΔΙΑ</t>
  </si>
  <si>
    <t>ΦΑΣΟΥΛΑ ΕΛΕΝΗ</t>
  </si>
  <si>
    <t>ΠΑΠΑΔΗΜΗΤΡΗ ΠΑΡΑΣΚΕΥΗ</t>
  </si>
  <si>
    <t>ΚΑΡΥΜΠΙΔΟΥ ΕΥΓΕΝΙΑ</t>
  </si>
  <si>
    <t>ΖΑΧΑΡΑΚΗ ΙΩΑΝΝΑ</t>
  </si>
  <si>
    <t>ΧΟΛΕΒΑ ΕΛΕΝΗ-ΜΑΡΙΑ</t>
  </si>
  <si>
    <t>ΑΝΔΡΙΟΠΟΥΛΟΥ ΑΓΓΕΛΙΚΗ-ΑΘΑΝΑΣΙΑ</t>
  </si>
  <si>
    <t>ΔΙΑΚΟΥΜΑΚΟΥ ΟΛΓΑ</t>
  </si>
  <si>
    <t>ΑΝΑΓΝΩΣΤΟΥ ΑΙΚΑΤΕΡΙΝΗ</t>
  </si>
  <si>
    <t>ΜΠΟΣΕΡΩ ΝΕΦΕΛΗ</t>
  </si>
  <si>
    <t>ΚΑΝΔΡΕΛΗ ΠΑΡΑΣΚΕΥΗ-ΜΑΡΙΝΑ</t>
  </si>
  <si>
    <t>ΖΑΦΕΙΡΗ ΝΕΦΕΛΗ</t>
  </si>
  <si>
    <t>ΚΑΡΑΝΑΓΝΩΣΤΗ ΜΑΡΙΑ</t>
  </si>
  <si>
    <t>ΒΕΛΙΒΑΣΑΚΗ ΧΑΡΙΚΛΕΙΑ</t>
  </si>
  <si>
    <t>ΧΑΝΤΑΒΑ ΘΕΟΔΩΡΑ</t>
  </si>
  <si>
    <t>ΠΡΙΝΙΑΝΑΚΗ ΕΥΑΓΓΕΛΙΑ</t>
  </si>
  <si>
    <t>ΓΑΝΙΤΗ ΖΩΗ</t>
  </si>
  <si>
    <t>ΝΑΣΤΟΥ ΕΙΡΗΝΗ</t>
  </si>
  <si>
    <t>ΒΟΓΙΑΤΖΟΓΛΟΥ ΜΑΡΙΑΝΝΑ</t>
  </si>
  <si>
    <t>ΔΕΛΗΓΙΑΝΝΗ ΕΛΛΗ-ΕΥΤΥΧΙΑ</t>
  </si>
  <si>
    <t>ΚΑΣΣΙΔΟΥ ΚΩΝΣΤΑΝΤΙΝΑ</t>
  </si>
  <si>
    <t>ΒΑΡΒΕΡΑΚΗ ΜΑΡΙΑ</t>
  </si>
  <si>
    <t>ΣΠΥΡΟΥ ΖΩΗ</t>
  </si>
  <si>
    <t>ΚΙΤΣΗ ΜΕΛΠΟΜΕΝΗ</t>
  </si>
  <si>
    <t>ΚΩΤΣΙΟΥ ΜΑΡΙΑ-ΑΣΠΑΣΙΑ</t>
  </si>
  <si>
    <t>ΤΟΥΛΑΤΟΥ ΦΙΟΡΟΥΛΑ</t>
  </si>
  <si>
    <t>ΚΟΥΛΟΥΜΠΟΥ ΑΓΓΕΛΙΚΗ</t>
  </si>
  <si>
    <t>ΜΠΙΛΛΗ ΧΡΙΣΤΙΝΑ</t>
  </si>
  <si>
    <t>ΔΕΣΚΟΥΛΙΔΟΥ ΧΡΥΣΑΝΘΗ</t>
  </si>
  <si>
    <t>ΜΠΑΚΕΛΛΑ ΑΙΚΑΤΕΡΙΝΗ</t>
  </si>
  <si>
    <t>ΠΟΤΣΗ ΓΕΩΡΓΙΑ-ΖΩΗ</t>
  </si>
  <si>
    <t>ΓΡΑΜΜΑΤΙΚΑΚΗ ΧΑΡΑΛΑΜΠΙΑ</t>
  </si>
  <si>
    <t>ΚΟΥΛΟΥΚΥΘΑ ΣΗΜΕΛΑ-ΑΡΕΤΗ</t>
  </si>
  <si>
    <t>ΖΑΦΕΙΡΟΠΟΥΛΟΥ ΚΑΤΕΡΙΝΑ</t>
  </si>
  <si>
    <t>ΒΛΑΣΤΟΥ ΜΑΡΙΑ-ΕΥΑΓΓΕΛΙΑ</t>
  </si>
  <si>
    <t>ΚΑΤΡΑΛΗ ΑΝΝΑ</t>
  </si>
  <si>
    <t>ΚΟΥΚΟΥΒΕ ΖΩΗ</t>
  </si>
  <si>
    <t>ΚΟΥΤΣΟΥΜΠΑ ΙΩΑΝΝΑ</t>
  </si>
  <si>
    <t>ΣΤΑΜΟΥΛΟΥ ΑΝΝΑ-ΜΑΡΙΑ</t>
  </si>
  <si>
    <t>ΠΟΛΙΟΥΔΑΚΗ ΑΝΝΑ-ΜΑΡΙΑ</t>
  </si>
  <si>
    <t>ΓΕΡΟΜΑΡΚΑΚΗ ΑΝΑΣΤΑΣΙΑ</t>
  </si>
  <si>
    <t>ΔΕΣΚΟΥΛΙΔΟΥ ΙΩΑΝΝΑ</t>
  </si>
  <si>
    <t>ΠΑΡΑΣΚΕΥΑ ΑΝΤΩΝΙΑ</t>
  </si>
  <si>
    <t>ΜΕΛΛΟΥ ΑΝΑΣΤΑΣΙΑ</t>
  </si>
  <si>
    <t>ΤΖΟΚΑ ΜΥΡΤΩ-ΙΩΑΝΝΑ</t>
  </si>
  <si>
    <t>ΑΤΜΑΤΣΙΔΟΥ ΑΙΚΑΤΕΡΙΝΗ</t>
  </si>
  <si>
    <t>ΠΙΤΤΑΡΑ ΑΡΤΕΜΙΣ</t>
  </si>
  <si>
    <t>ΣΤΑΜΑΤΗ ΔΗΜΗΤΡΑ-ΝΕΦΕΛΗ</t>
  </si>
  <si>
    <t>ΣΤΕΡΓΙΟΠΟΥΛΟΥ ΑΘΗΝΑ</t>
  </si>
  <si>
    <t>ΨΑΡΑΚΗ ΑΜΑΛΙΑ-ΜΑΡΙΝΑ</t>
  </si>
  <si>
    <t>ΒΕΡΓΟΥ ΕΥΑΓΓΕΛΙΑ</t>
  </si>
  <si>
    <t>ΣΑΜΑΡΑ ΒΑΣΙΛΙΚΗ-ΜΑΓΔΑΛΗΝΗ</t>
  </si>
  <si>
    <t>ΦΟΥΝΤΟΥΛΗ ΑΛΕΞΑΝΔΡΑ</t>
  </si>
  <si>
    <t>ΤΣΕΠΛΕΤΙΔΟΥ ΜΑΡΙΑ</t>
  </si>
  <si>
    <t>ΓΑΡΕΦΗ ΣΟΦΙΑ</t>
  </si>
  <si>
    <t>ΑΝΔΡΕΑΝΙΔΗ ΒΑΣΙΛΙΚΗ</t>
  </si>
  <si>
    <t>ΑΡΒΑΝΙΤΙΔΟΥ ΕΛΕΝΗ</t>
  </si>
  <si>
    <t>ΜΠΕΡΗ ΣΤΑΥΡΙΝΑ</t>
  </si>
  <si>
    <t>ΠΑΛΤΟΓΛΟΥ ΕΛΙΣΣΑΒΕΤ</t>
  </si>
  <si>
    <t>ΣΠΥΡΟΠΟΥΛΟΥ ΜΑΡΙΑΝΘΗ</t>
  </si>
  <si>
    <t>ΦΑΚΑ ΔΗΜΗΤΡΑ</t>
  </si>
  <si>
    <t>ΑΔΑΜΟΠΟΥΛΟΥ ΑΝΑΣΤΑΣΙΑ</t>
  </si>
  <si>
    <t>ΠΑΠΑΔΟΠΟΥΛΟΥ ΕΥΘΥΜΙΑ-ΜΑΡΙΑ</t>
  </si>
  <si>
    <t>ΓΕΩΡΓΑΝΤΖΕΛΗ ΚΩΝΣΤΑΝΤΙΝΑ-ΚΥΡΙΑΚΗ</t>
  </si>
  <si>
    <t>ΚΥΡΙΤΣΗ ΠΑΡΑΣΚΕΥΗ</t>
  </si>
  <si>
    <t>ΓΚΟΓΚΙΔΟΥ ΙΣΙΔΩΡΑ</t>
  </si>
  <si>
    <t>ΚΑΚΑΡΙΔΗ ΜΑΡΙΑ-ΖΑΝΑ</t>
  </si>
  <si>
    <t>ΚΟΥΛΑ ΙΣΜΗΝΗ</t>
  </si>
  <si>
    <t>ΣΕΡΠΑΝΟΥ ΓΕΩΡΓΙΑ</t>
  </si>
  <si>
    <t>ΑΓΓΕΛΟΠΟΥΛΟΥ ΙΩΑΝΝΑ</t>
  </si>
  <si>
    <t>ΒΑΓΓΕΛΑΤΟΥ ΕΥΑΓΓΕΛΙΑ</t>
  </si>
  <si>
    <t>ΚΑΚΑΒΑ ΛΑΜΠΡΙΝΗ</t>
  </si>
  <si>
    <t>ΚΑΤΣΟΥΔΑ ΑΣΠΑΣΙΑ</t>
  </si>
  <si>
    <t>ΚΩΣΤΟΥΣΗ ΜΑΡΙΑ</t>
  </si>
  <si>
    <t>ΜΑΡΚΟΥΤΣΑ ΕΛΕΝΗ-ΑΝΝΑ</t>
  </si>
  <si>
    <t>ΠΕΤΑΣΗ ΣΤΕΛΛΑ</t>
  </si>
  <si>
    <t>ΕΠΑΓΓΕΛΗ ΓΕΩΡΓΙΑ</t>
  </si>
  <si>
    <t>ΚΟΥΜΕΡΤΑ ΝΕΡΑΤΖΙΑ</t>
  </si>
  <si>
    <t>ΦΑΪΣΤ ΕΛΕΝΗ-ΛΕΟΚΑΝΤΙΑ</t>
  </si>
  <si>
    <t>ΦΡΑΓΓΟΠΟΥΛΟΥ ΧΡΙΣΤΙΝΑ</t>
  </si>
  <si>
    <t>ΚΕΝΤΕΡ ΜΑΡΙΑ-ΛΟΥΙΖΑ</t>
  </si>
  <si>
    <t>ΚΛΑΔΕΥΤΗΡΑ ΔΑΝΑΗ</t>
  </si>
  <si>
    <t>ΣΤΡΑΝΤΖΙΑ ΑΝΑΣΤΑΣΙΑ</t>
  </si>
  <si>
    <t>ΧΑΤΖΗΑΠΟΣΤΟΛΟΥ ΕΛΕΝΗ</t>
  </si>
  <si>
    <t>ΘΕΟΧΑΡΗ ΜΑΡΙΑ</t>
  </si>
  <si>
    <t>ΚΑΛΟΚΥΡΗ ΜΑΡΙΑ</t>
  </si>
  <si>
    <t>ΜΑΡΑΓΚΟΥ ΜΑΡΓΑΡΙΤΑ</t>
  </si>
  <si>
    <t>ΜΑΡΑΓΚΟΥ ΝΙΚΟΛΕΤΤΑ</t>
  </si>
  <si>
    <t>ΝΙΚΗΤΑΚΗ ΜΑΡΙΑ</t>
  </si>
  <si>
    <t>ΠΑΠΑΦΙΛΙΠΠΟΥ ΠΑΡΑΣΚΕΥΗ-ΙΩΑΝΝΑ</t>
  </si>
  <si>
    <t>ΠΕΤΑΣΗ ΕΛΠΙΔΑ</t>
  </si>
  <si>
    <t>ΠΟΙΜΕΝΙΔΟΥ ΔΕΣΠΟΙΝΑ</t>
  </si>
  <si>
    <t>ΤΖΩΡΤΖΟΠΟΥΛΟΥ ΕΛΕΥΘΕΡΙΑ</t>
  </si>
  <si>
    <t>ΑΜΑΝΑΤΙΔΗ ΕΛΙΣΑΒΕΤ</t>
  </si>
  <si>
    <t>ΒΑΣΙΛΕΙΑΔΟΥ ΡΑΦΑΗΛΙΑ-ΓΕΩΡΓΙΑ</t>
  </si>
  <si>
    <t>ΓΙΑΝΝΑΤΟΥ ΑΓΓΕΛΙΚΗ</t>
  </si>
  <si>
    <t>ΚΑΜΠΟΥΡΙΔΟΥ ΑΙΚΑΤΕΡΙΝΗ</t>
  </si>
  <si>
    <t>ΜΕΡΤΖΑΝΙΔΟΥ ΙΩΑΝΝΑ</t>
  </si>
  <si>
    <t>ΝΑΛΜΠΑΝΤΗ ΝΙΚΟΛΕΤΤΑ-ΙΣΜΗΝΗ</t>
  </si>
  <si>
    <t>ΤΣΟΜΠΑΝΙΔΟΥ ΝΙΚΟΛΕΤΑ</t>
  </si>
  <si>
    <t>ΜΑΚΡΗ ΜΥΡΣΙΝΗ</t>
  </si>
  <si>
    <t>ΜΠΟΥΡΙΚΑ ΚΑΛΛΙΟΠΗ</t>
  </si>
  <si>
    <t>ΞΑΝΘΟΠΟΥΛΟΥ ΚΩΝΣΤΑΝΤΙΝΑ</t>
  </si>
  <si>
    <t>ΠΟΡΙΑΖΗ ΕΥΑΝΘΙΑ</t>
  </si>
  <si>
    <t>ΣΙΑ ΑΝΑΣΤΑΣΙΑ</t>
  </si>
  <si>
    <t>ΓΕΙΤΟΝΑ ΒΑϊΑ</t>
  </si>
  <si>
    <t>ΚΑΡΑΒΙΩΤΗ ΕΛΕΝΗ</t>
  </si>
  <si>
    <t>ΜΑΪΣΤΡΟΥ ΜΟΣΧΑ</t>
  </si>
  <si>
    <t>ΜΕΤΑΛΛΗΝΟΥ ΤΕΡΕΖΑ</t>
  </si>
  <si>
    <t>ΜΠΟΥΜΠΟΥΛΗ ΑΛΕΞΑΝΔΡΑ</t>
  </si>
  <si>
    <t>ΝΤΕΛΛΑ ΧΑϊΔΩ</t>
  </si>
  <si>
    <t>ΠΟΛΥΡΑΒΑ ΣΩΤΗΡΙΑ</t>
  </si>
  <si>
    <t>ΒΕΡΓΟΥ ΑΦΡΟΔΙΤΗ</t>
  </si>
  <si>
    <t>ΚΑΠΕΤΑΝΙΚΟΛΑ ΡΑΦΑΕΛΑ-ΜΑΡΙΑ</t>
  </si>
  <si>
    <t>ΚΑΡΑΔΗΜΑ ΕΛΕΥΘΕΡΙΑ</t>
  </si>
  <si>
    <t>ΚΙΤΣΗ ΑΘΗΝΑ</t>
  </si>
  <si>
    <t>ΛΑΓΟΥ ΧΡΙΣΤΙΝΑ</t>
  </si>
  <si>
    <t>ΠΛΑΤΑΝΙΤΗ ΕΛΕΝΗ</t>
  </si>
  <si>
    <t>ΣΟΥΔΗ ΜΑΡΙΑ</t>
  </si>
  <si>
    <t>ΣΟΥΡΛΙΓΚΑ ΔΗΜΗΤΡΑ</t>
  </si>
  <si>
    <t>ΑΛΕΞΟΠΟΥΛΟΥ ΜΑΡΙΑ</t>
  </si>
  <si>
    <t>ΑΛΕΞΟΥΔΗ ΦΑΝΗ</t>
  </si>
  <si>
    <t>ΓΑΤΟΥ ΜΑΡΙΑ</t>
  </si>
  <si>
    <t>ΓΕΩΡΓΙΑΔΟΥ ΜΑΡΙΑ</t>
  </si>
  <si>
    <t>ΚΑΔΟΓΛΟΥ ΔΕΣΠΟΙΝΑ</t>
  </si>
  <si>
    <t>ΚΑΛΟΓΡΑ ΒΑΣΙΛΙΚΗ</t>
  </si>
  <si>
    <t>ΚΑΛΦΑΝΤΗ ΔΗΜΗΤΡΑ</t>
  </si>
  <si>
    <t>ΚΑΤΣΙΜΑΡΔΟΥ ΕΛΕΝΗ</t>
  </si>
  <si>
    <t>ΠΡΟΔΡΟΜΙΔΗ ΕΛΕΥΘΕΡΙΑ</t>
  </si>
  <si>
    <t>ΣΑΡΡΗ ΑΜΑΛΙΑ-ΜΑΡΙΑ</t>
  </si>
  <si>
    <t>ΤΙΜΠΙΛΗ ΒΑΣΙΛΙΚΗ</t>
  </si>
  <si>
    <t>ΤΣΟΥΡΟΥ ΣΟΦΙΑ</t>
  </si>
  <si>
    <t>ΧΙΩΤΙΝΗ ΑΝΝΑ-ΜΑΡΙΑ</t>
  </si>
  <si>
    <t>ΓΕΩΡΓΟΠΟΥΛΟΥ ΝΑΤΑΛΙΑ</t>
  </si>
  <si>
    <t>ΓΚΙΤΕΡΣΟΥ ΑΙΚΑΤΕΡΙΝΗ</t>
  </si>
  <si>
    <t>ΔΡΑΓΟΜΑΝΟΒΙΤΣ ΕΛΙΣΑΒΕΤ</t>
  </si>
  <si>
    <t>ΚΑΡΑΓΙΑΝΝΑΚΙΔΟΥ ΜΑΡΙΑ</t>
  </si>
  <si>
    <t>ΚΥΡΙΑΚΙΔΟΥ ΑΛΕΞΑΝΔΡΑ</t>
  </si>
  <si>
    <t>ΜΑΥΡΟΜΑΤΗ ΝΑΤΑΛΙΑ-ΧΡΙΣΤΙΝΑ</t>
  </si>
  <si>
    <t>ΜΠΑΛΛΗ ΓΕΩΡΓΙΑ</t>
  </si>
  <si>
    <t>ΜΠΑΛΛΗ ΔΑΦΝΗ</t>
  </si>
  <si>
    <t>ΜΠΑΛΟΥΜΗ ΒΑΣΙΛΙΚΗ-ΚΩΝΣΤΑΝΤΙΝΑ</t>
  </si>
  <si>
    <t>ΜΠΟΥΡΝΟΥΞΟΥΖΗ ΑΝΑΣΤΑΣΙΑ</t>
  </si>
  <si>
    <t>ΠΑΠΑΓΕΩΡΓΙΟΥ ΜΥΡΤΩ</t>
  </si>
  <si>
    <t>ΠΑΠΑΔΡΕΑΔΗ ΒΑΣΙΛΙΚΗ</t>
  </si>
  <si>
    <t>ΣΑΚΕΤΑ ΔΗΜΗΤΡΑ</t>
  </si>
  <si>
    <t>ΣΠΥΡΟΠΟΥΛΟΥ ΙΡΙΔΑ</t>
  </si>
  <si>
    <t>ΤΟΠΑΤΣΗ ΑΝΔΡΙΑΝΑ</t>
  </si>
  <si>
    <t>ΧΙΩΤΙΝΗ ΜΑΡΙΝΑ</t>
  </si>
  <si>
    <t>ΑΝΑΣΤΑΣΟΠΟΥΛΟΥ ΗΡΩ</t>
  </si>
  <si>
    <t>ΠΡΑΤΣΟΥΛΑΚΗ ΑΘΗΝΑ</t>
  </si>
  <si>
    <t>ΚΩΣΤΑ ΔΗΜΗΤΡΑ</t>
  </si>
  <si>
    <t>g14</t>
  </si>
  <si>
    <t>ΚΑΡΒΟΥΝΗ ΒΑΣΙΛΙΚΗ</t>
  </si>
  <si>
    <t>ΝΙΚΟΛΟΠΟΥΛΟΥ ΝΑΤΑΛΙΑ</t>
  </si>
  <si>
    <t>ΠΕΤΡΟΥΛΑ ΔΑΝΑΗ</t>
  </si>
  <si>
    <t>ΑΡΚΑΔΙΑΝΟΥ ΑΝΝΑ</t>
  </si>
  <si>
    <t>ΓΡΙΒΑ ΒΑΡΒΑΡΑ</t>
  </si>
  <si>
    <t>ΑΝΤΩΝΑΚΗ ΕΜΜΑΝΟΥΕΛΑ</t>
  </si>
  <si>
    <t>ΧΑΡΑΛΑΜΠΙΔΗ ΓΑΒΡΙΕΛΛΑ</t>
  </si>
  <si>
    <t>ΣΤΑΜΑΤΟΓΙΑΝΝΟΠΟΥΛΟΥ ΒΑΣΙΛΙΚΗ</t>
  </si>
  <si>
    <t>ΚΟΚΚΙΝΑΚΗ ΕΥΑΓΓΕΛΙΑ</t>
  </si>
  <si>
    <t>ΦΟΥΛΟΠ ΡΑΦΑΗΛΙΑ-ΝΙΚΟΛΕΤΑ</t>
  </si>
  <si>
    <t>ΚΟΚΚΙΝΑΚΗ ΕΥΓΕΝΙΑ</t>
  </si>
  <si>
    <t>ΕΥΘΥΜΙΑΔΟΥ ΜΑΓΔΑΛΗΝΗ</t>
  </si>
  <si>
    <t>ΓΚΟΓΚΟΥ ΕΛΕΥΘΕΡΙΑ</t>
  </si>
  <si>
    <t>ΚΑΝΕΛΛΟΠΟΥΛΟΥ ΜΑΡΙΛΗ</t>
  </si>
  <si>
    <t>ΓΚΟΥΣΚΟΥ ΚΑΛΛΙΟΠΗ</t>
  </si>
  <si>
    <t>ΑΝΤΩΝΙΟΥ-ΚΑΡΑΔΕΜΗΤΡΟΥ ΝΙΚΟΛΕΤΑ</t>
  </si>
  <si>
    <t>ΑΡΓΥΡΟΚΑΣΤΡΙΤΗ ΜΑΡΙΑΝΝΑ</t>
  </si>
  <si>
    <t>ΚΑΛΛΙΣΤΡΟΥ ΜΑΡΙΑ</t>
  </si>
  <si>
    <t>ΑΝΑΓΝΩΣΤΟΥ ΕΥΑΓΓΕΛΙΑ</t>
  </si>
  <si>
    <t>ΚΑΜΠΙΩΤΗ ΑΘΗΝΑ</t>
  </si>
  <si>
    <t>ΤΣΙΑΡΑ ΕΥΘΥΜΙΑ</t>
  </si>
  <si>
    <t>ΓΑΚΗ ΕΛΕΝΑ</t>
  </si>
  <si>
    <t>ΑΛΦΑΝΤΗ ΑΝΑΣΤΑΣΙΑ</t>
  </si>
  <si>
    <t>ΜΕΣΟΧΩΡΙΤΗ ΓΑΛΑΤΕΙΑ</t>
  </si>
  <si>
    <t>ΚΩΣΤΑ-ΦΩΤΗ ΑΛΕΞΑΝΔΡΑ</t>
  </si>
  <si>
    <t>ΚΑΜΠΑΝΤΑΗ ΕΛΕΝΗ</t>
  </si>
  <si>
    <t>ΜΠΑΛΑΣΚΑ ΒΑΣΙΛΙΚΗ</t>
  </si>
  <si>
    <t>ΚΑΡΠΟΥΖΑ ΣΟΦΙΑ</t>
  </si>
  <si>
    <t>ΚΙΖΙΡΑΚΟΥ ΔΗΜΗΤΡΑ</t>
  </si>
  <si>
    <t>ΜΕΤΑΞΟΠΟΥΛΟΥ ΣΤΕΦΑΝΙΑ-ΕΛΕΝΑ</t>
  </si>
  <si>
    <t>ΑΓΓΕΛΑΚΗ ΝΙΚΟΛΕΤΤΑ</t>
  </si>
  <si>
    <t>ΖΑΡΑΡΗ ΚΥΡΙΑΚΗ</t>
  </si>
  <si>
    <t>ΒΑΣΙΛΕΙΑΔΗ ΔΕΣΠΟΙΝΑ</t>
  </si>
  <si>
    <t>ΜΑΝΑΟΥ-ΓΙΑΝΝΟΥΣΗ ΑΛΚΥΟΝΗ-ΜΑΡΙΑ</t>
  </si>
  <si>
    <t>ΜΑΡΝΕΛΛΟΥ ΜΑΡΙΑ</t>
  </si>
  <si>
    <t>ΜΕΤΑΞΑ ΚΛΕΙΩ</t>
  </si>
  <si>
    <t>ΑΣΗΜΑΚΗ ΜΑΡΙΝΑ</t>
  </si>
  <si>
    <t>ΜΙΟΥΜΠΗ ΜΥΡΙΑΜ</t>
  </si>
  <si>
    <t>ΤΟΛΗ ΚΛΕΙΩ-ΝΙΚΟΛΕΤΑ</t>
  </si>
  <si>
    <t>ΜΕΤΑΞΑ ΔΙΟΝΥΣΙΑ-ΜΥΡΤΩ</t>
  </si>
  <si>
    <t>ΤΖΙΦΑ-ΚΡΑΤΗΡΑ ΖΩΗ</t>
  </si>
  <si>
    <t>ΣΤΑΜΟΥΛΗ ΦΡΕΙΔΕΡΙΚΗ</t>
  </si>
  <si>
    <t>ΜΠΟΥΚΟΥΒΑΛΑ ΦΩΤΕΙΝΗ</t>
  </si>
  <si>
    <t>ΜΑΜΑΗ ΕΒΕΛΙΝΑ</t>
  </si>
  <si>
    <t>ΚΟΥΚΛΑΚΗ ΕΥΓΕΝΙΑ</t>
  </si>
  <si>
    <t>ΤΣΕΡΕΓΚΟΥΝΗ ΜΑΡΙΑ</t>
  </si>
  <si>
    <t>ΜΙΧΑΗΛΙΔΟΥ ΚΩΝΣΤΑΝΤΙΝΑ</t>
  </si>
  <si>
    <t>ΚΑΡΑΒΑ ΖΩΗ</t>
  </si>
  <si>
    <t>ΚΑΡΒΟΥΝΑ ΜΑΡΙΑΝΝΑ</t>
  </si>
  <si>
    <t>ΣΜΥΡΛΟΓΛΟΥ ΧΡΙΣΤΙΝΑ-ΙΩΑΝΝΑ</t>
  </si>
  <si>
    <t>ΣΙΜΩΝΙΔΟΥ ΑΝΝΑ</t>
  </si>
  <si>
    <t>ΠΑΝΤΟΥΡΑΡΟΥ ΜΑΡΙΑ-ΛΟΥΙΖΑ</t>
  </si>
  <si>
    <t>ΧΑΤΖΗΣΤΟΥΓΙΑΝΝΗ ΣΟΦΙΑ-ΜΑΡΙΑ</t>
  </si>
  <si>
    <t>ΠΑΡΑΣΚΕΥΑ ΑΝΤΙΓΟΝΗ</t>
  </si>
  <si>
    <t>ΚΟΥΡΙΔΑΚΗ ΑΘΗΝΑ</t>
  </si>
  <si>
    <t>ΑΡΓΥΡΙΟΥ ΑΙΚΑΤΕΡΙΝΗ</t>
  </si>
  <si>
    <t>ΠΟΣΤΑΝΤΖΙΑΝ ΜΑΡΚΕΛΛΑ</t>
  </si>
  <si>
    <t>ΣΠΥΡΟΠΟΥΛΟΥ ΗΡΩ-ΧΡΙΣΤΙΝΑ</t>
  </si>
  <si>
    <t>ΑΓΙΩΤΗ ΕΛΕΝΗ</t>
  </si>
  <si>
    <t>ΤΣΙΟΛΑΚΙΔΟΥ ΒΑΣΙΛΙΚΗ</t>
  </si>
  <si>
    <t>ΡΕΝΤΟΥΜΗ ΜΑΡΙΑ</t>
  </si>
  <si>
    <t>ΤΟΠΟΥΖΙΔΟΥ ΝΙΚΟΛΕΤΑ</t>
  </si>
  <si>
    <t>ΑΝΔΡΕΟΠΟΥΛΟΥ ΝΕΦΕΛΗ</t>
  </si>
  <si>
    <t>ΑΓΑΚΕΧΑΓΙΑ ΖΩΗ</t>
  </si>
  <si>
    <t>ΤΡΙΑΝΤΑΦΥΛΙΔΟΥ-ΚΟΥΛΟΥΡΙΩΤΟΥ ΚΑΛΛΙΟΠΗ</t>
  </si>
  <si>
    <t>ΔΕΤΣΗ ΜΑΡΙΑΝ</t>
  </si>
  <si>
    <t>ΤΕΖΑΨΙΔΟΥ ΔΗΜΗΤΡΑ</t>
  </si>
  <si>
    <t>ΠΑΤΡΩΝΙΔΗ ΕΙΡΗΝΗ-ΑΣΗΜΙΝΑ</t>
  </si>
  <si>
    <t>ΜΩΥΣΙΑΔΗ ΣΤΕΦΑΝΙΑ</t>
  </si>
  <si>
    <t>ΒΡΥΩΝΗ ΒΑΣΙΛΙΚΗ</t>
  </si>
  <si>
    <t>ΓΙΤΣΟΠΟΥΛΟΥ ΜΑΡΙΑ-ΕΛΕΝΗ</t>
  </si>
  <si>
    <t>ΜΠΑΡΜΠΑΡΗ ΑΡΙΣΤΕΑ</t>
  </si>
  <si>
    <t>ΠΑΛΑΙΟΛΟΓΟΥ ΕΥΡΥΔΙΚΗ</t>
  </si>
  <si>
    <t>ΣΤΑΥΡΑΚΗ ΚΩΝΣΤΑΝΤΙΝΑ</t>
  </si>
  <si>
    <t>ΚΥΒΡΑΝΟΓΛΟΥ ΜΑΡΚΕΛΛΑ</t>
  </si>
  <si>
    <t>ΝΕΔΕΛΤΣΟΥ ΠΑΥΛΙΝΑ</t>
  </si>
  <si>
    <t>ΧΑΛΑΡΗ ΑΝΝΑ</t>
  </si>
  <si>
    <t>ΣΙΑΪΝΗ ΑΘΑΝΑΣΙΑ</t>
  </si>
  <si>
    <t>ΠΑΠΑΔΟΠΟΥΛΟΥ ΕΛΕΥΘΕΡΙΑ</t>
  </si>
  <si>
    <t>ΜΠΟΥΡΑ ΑΣΗΜΙΝΑ</t>
  </si>
  <si>
    <t>ΚΑΠΕΤΑΝΑΚΗ ΕΛΕΝΗ</t>
  </si>
  <si>
    <t>ΚΑΡΙΠΙΔΟΥ ΘΕΟΔΩΡΑ</t>
  </si>
  <si>
    <t>ΤΣΑΓΓΑΡΗ-ΝΤΥΜΠΑΛΣΚΑ ΕΛΙΣΣΑΒΕΤ</t>
  </si>
  <si>
    <t>ΝΙΚΟΛΑΪΔΟΥ ΕΛΕΝΗ</t>
  </si>
  <si>
    <t>ΠΑΝΗ ΒΑΣΙΛΙΚΗ</t>
  </si>
  <si>
    <t>ΠΑΛΛΗ ΧΡΙΣΤΙΝΑ</t>
  </si>
  <si>
    <t>ΤΣΟΤΣΟΛΗ ΑΙΚΑΤΕΡΙΝΗ</t>
  </si>
  <si>
    <t>ΑΝΤΩΝΙΑΔΟΥ-ΣΑΜΑΡΤΖΙΔΟΥ ΣΟΦΙΑ-ΜΑΡΤΙΝΑ</t>
  </si>
  <si>
    <t>ΚΑΡΑΜΑΝΛΗ ΜΑΡΙΑ</t>
  </si>
  <si>
    <t>ΚΙΜΟΓΛΟΥ ΜΑΡΙΑ-ΑΝΝΑ</t>
  </si>
  <si>
    <t>ΚΡΟΝΤΗΡΑ ΕΛΕΝΗ</t>
  </si>
  <si>
    <t>ΠΑΥΛΙΔΟΥ ΠΑΡΘΕΝΑ</t>
  </si>
  <si>
    <t>ΔΡΟΥΓΚΑ ΕΛΕΥΘΕΡΙΑ</t>
  </si>
  <si>
    <t>ΜΑΓΓΙΝΑ ΔΗΜΗΤΡΑ</t>
  </si>
  <si>
    <t>ΑΝΔΡΕΑΣΙΔΟΥ ΦΩΤΕΙΝΗ</t>
  </si>
  <si>
    <t>ΔΡΑΚΟΥ ΑΝΔΡΙΑΝΝΑ</t>
  </si>
  <si>
    <t>ΚΑΤΣΙΜΑΝΗ ΠΟΛΥΞΕΝΗ</t>
  </si>
  <si>
    <t>ΚΡΗΤΙΚΟΥ ΕΜΜΑΝΟΥΕΛΛΑ</t>
  </si>
  <si>
    <t>ΖΕΡΒΑ ΕΥΑΓΓΕΛΙΑ</t>
  </si>
  <si>
    <t>ΚΑΜΠΟΥΡΗ ΓΡΑΜΜΑΤΙΚΗ</t>
  </si>
  <si>
    <t>ΜΑΓΕΙΡΟΠΟΥΛΟΥ ΜΑΡΙΛΙΑ-ΑΓΛΑΪΑ</t>
  </si>
  <si>
    <t>ΠΑΠΑΔΟΠΟΥΛΟΥ ΙΩΑΝΝΑ</t>
  </si>
  <si>
    <t>ΤΡΑΪΚΑΠΗ ΕΥΑΓΓΕΛΙΑ</t>
  </si>
  <si>
    <t>ΦΙΛΙΔΟΥ ΑΝΝΑ</t>
  </si>
  <si>
    <t>ΓΚΙΘΚΟΠΟΥΛΟΥ ΕΛΕΝΗ</t>
  </si>
  <si>
    <t>ΣΤΕΡΓΙΟΠΟΥΛΟΥ ΖΩΗ</t>
  </si>
  <si>
    <t>ΑΓΙΟΥΣ ΟΛΓΑ-ΜΑΡΙΑ</t>
  </si>
  <si>
    <t>ΜΑΥΡΟΓΙΑΝΝΑΚΗ ΔΗΜΗΤΡΑ</t>
  </si>
  <si>
    <t>ΣΙΟΥΝΑ ΑΘΗΝΑ</t>
  </si>
  <si>
    <t>ΓΑΛΑΝΟΥ ΟΥΡΑΝΙΑ-ΝΑΤΑΛΙΑ</t>
  </si>
  <si>
    <t>ΑΣΤΡΕΙΝΙΔΗ ΑΛΕΞΑΝΔΡΑ</t>
  </si>
  <si>
    <t>ΚΑΡΑΓΕΩΡΓΟΥ ΜΑΡΙΑ</t>
  </si>
  <si>
    <t>ΜΟΥΡΤΖΑΚΗ ΧΑΡΙΚΛΕΙΑ</t>
  </si>
  <si>
    <t>ΒΛΑΧΟΥΤΣΗ ΠΕΤΡΟΥΛΑ</t>
  </si>
  <si>
    <t>ΓΕΩΡΓΟΥΣΗ ΠΑΝΑΓΙΩΤΑ</t>
  </si>
  <si>
    <t>ΚΑΡΑΔΗΜΟΥ ΜΑΡΙΛΕΝΑ</t>
  </si>
  <si>
    <t>ΝΙΚΟΛΑΟΥ ΑΘΗΝΑ</t>
  </si>
  <si>
    <t>ΒΡΥΖΑ ΔΑΦΝΗ</t>
  </si>
  <si>
    <t>ΓΙΑΝΝΟΠΟΥΛΟΥ ΦΩΤΕΙΝΗ</t>
  </si>
  <si>
    <t>ΦΡΑΓΚΙΣΤΑ ΙΖΑΜΠΕΛΛΑ</t>
  </si>
  <si>
    <t>ΑΛΕΞΟΠΟΥΛΟΥ ΙΩΑΝΝΑ</t>
  </si>
  <si>
    <t>ΑΣΗΜΟΠΟΥΛΟΥ ΑΙΚΑΤΕΡΙΝΗ</t>
  </si>
  <si>
    <t>ΛΑΜΠΡΟΥ ΕΛΕΝΗ</t>
  </si>
  <si>
    <t>ΤΣΕΣΜΕΤΖΗ ΜΑΡΙΑΝΘΗ</t>
  </si>
  <si>
    <t>ΕΠΑΓΓΕΛΗ ΒΕΡΑ</t>
  </si>
  <si>
    <t>ΜΠΑΖΟΥ ΑΝΤΩΝΙΑ-ΕΛΕΝΗ</t>
  </si>
  <si>
    <t>ΣΠΕΝΤΖΑ ΕΛΕΝΗ</t>
  </si>
  <si>
    <t>ΑΓΓΕΛΟΠΟΥΛΟΥ ΧΡΙΣΤΙΝΑ-ΠΑΡΑΣΚΕΥΗ</t>
  </si>
  <si>
    <t>ΖΑΓΑΡΗ ΦΡΕΙΔΕΡΙΚΗ</t>
  </si>
  <si>
    <t>ΚΩΝΣΤΑΝΤΙΝΟΥ ΙΩΑΝΝΑ</t>
  </si>
  <si>
    <t>ΕΞΑΡΧΟΥ ΘΕΟΔΩΡΑ</t>
  </si>
  <si>
    <t>ΚΑΡΑΒΑΝΑ ΙΩΑΝΝΑ</t>
  </si>
  <si>
    <t>ΔΙΟΛΗ ΣΤΑΜΑΤΙΝΑ</t>
  </si>
  <si>
    <t>ΠΙΕΤΑ ΜΑΡΙΑ</t>
  </si>
  <si>
    <t>ΤΖΩΡΤΖΗ-ΝΤΕ-ΠΑΘ ΙΣΑΒΕΛΛΑ</t>
  </si>
  <si>
    <t>ΤΟΜΑΖΑΝΗ ΜΑΡΙΑ-ΜΑΓΔΑΛΗΝΗ</t>
  </si>
  <si>
    <t>ΜΑΝΩΛΑΚΗ ΓΕΩΡΓΙΑ-ΕΛΕΝΗ</t>
  </si>
  <si>
    <t>ΜΗΤΣΟΥ ΚΥΡΙΑΚΗ</t>
  </si>
  <si>
    <t>ΤΖΙΒΕΛΕΚΗ ΕΛΕΝΗ-ΘΕΟΔΩΡΑ</t>
  </si>
  <si>
    <t>ΚΩΝΣΤΑΝΤΟΠΟΥΛΟΥ ΓΕΩΡΓΙΑ</t>
  </si>
  <si>
    <t>ΓΚΑΜΠΑΕΡΙΔΟΥ ΑΝΝΑ-ΜΑΡΙΑ</t>
  </si>
  <si>
    <t>ΚΑΡΑΓΕΩΡΓΙΟΥ ΑΝΝΑ</t>
  </si>
  <si>
    <t>ΣΥΡΙΝΟΓΛΟΥ ΚΑΛΛΙΡΟΗ</t>
  </si>
  <si>
    <t>ΔΟΥΚΑ ΜΑΡΙΑ</t>
  </si>
  <si>
    <t>ΓΚΕΚΑ ΒΑΣΙΛΙΚΗ</t>
  </si>
  <si>
    <t>ΛΑΝΤΖΗ ΛΟΥΙΖΑ</t>
  </si>
  <si>
    <t>ΜΑΚΡΥΝΑΚΗ ΜΕΛΙΝΑ</t>
  </si>
  <si>
    <t>ΣΚΟΥΤΕΛΗ ΣΕΡΑΦΕΙΝΑ</t>
  </si>
  <si>
    <t>ΧΑΪΖΙΝΧΑ ΕΛΙΖΑ</t>
  </si>
  <si>
    <t>ΜΑΥΡΙΔΟΥ ΜΑΡΙΝΑ</t>
  </si>
  <si>
    <t>ΠΡΙΤΣΚΑ ΙΩΑΝΝΑ</t>
  </si>
  <si>
    <t>ΑΡΑΜΠΑΤΖΗ ΑΝΝΑ-ΝΕΚΤΑΡΙΑ</t>
  </si>
  <si>
    <t>ΜΑΛΤΕΖΟΥ ΣΟΦΙΑ-ΠΑΝΑΓΙΩΤΑ</t>
  </si>
  <si>
    <t>ΠΑΠΑΗΛΙΟΥ ΒΑΣΙΛΙΚΗ</t>
  </si>
  <si>
    <t>ΠΑΥΛΙΔΗ ΝΙΚΟΛΕΤΑ</t>
  </si>
  <si>
    <t>ΒΕΡΓΕΤΗ ΕΛΕΝΗ</t>
  </si>
  <si>
    <t>ΠΛΑΤΣΑ ΜΑΡΙΑΝΘΗ-ΗΛΙΑΝΑ</t>
  </si>
  <si>
    <t>ΕΥΘΥΜΙΟΥ ΒΑΣΙΛΙΚΗ-ΑΝΑΣΤΑΣΙΑ</t>
  </si>
  <si>
    <t>ΚΑΤΣΟΜΑΛΛΟΥ ΛΥΔΙΑ-ΔΗΜΗΤΡΑ</t>
  </si>
  <si>
    <t>ΚΟΡΝΑΡΟΥ ΒΑΣΙΛΙΚΗ</t>
  </si>
  <si>
    <t>ΜΟΥΡΤΙΔΟΥ ΔΕΣΠΟΙΝΑ</t>
  </si>
  <si>
    <t>ΠΑΝΤΕΛΙΔΗ ΕΛΕΥΘΕΡΙΑ</t>
  </si>
  <si>
    <t>ΣΤΑΜΑΤΗ ΕΝΑΤΙΝΑ-ΑΘΗΝΑ</t>
  </si>
  <si>
    <t>ΧΑΤΖΗΜΠΑΤΖΑΚΗ ΑΝΝΑ</t>
  </si>
  <si>
    <t>ΠΑΝΤΑΒΟΥ-ΚΛΑΔΗ ΙΩΑΝΝΑ</t>
  </si>
  <si>
    <t>ΠΑΠΠΑ ΕΥΓΕΝΙΑ</t>
  </si>
  <si>
    <t>ΤΖΙΟΒΑ ΜΑΡΙΑ-ΑΝΝΕΤΑ</t>
  </si>
  <si>
    <t>ΧΡΥΣΟΥΛΑΚΗ ΕΥΑΓΓΕΛΙΑ</t>
  </si>
  <si>
    <t>ΖΙΩΓΑ ΑΝΔΡΟΜΑΧΗ</t>
  </si>
  <si>
    <t>ΛΑΖΑΡΟΠΟΥΛΟΥ ΜΑΡΙΑ-ΦΩΤΕΙΝΗ</t>
  </si>
  <si>
    <t>ΣΤΑΥΡΟΠΟΥΛΟΥ ΣΤΥΛΙΑΝΗ</t>
  </si>
  <si>
    <t>ΕΞΑΡΧΟΥ ΠΑΝΑΓΙΩΤΑ</t>
  </si>
  <si>
    <t>ΚΟΥΤΕΛΕΚΟΥ ΚΑΣΣΙΑΝΗ</t>
  </si>
  <si>
    <t>ΡΑΠΤΗ ΕΥΘΥΜΙΑ</t>
  </si>
  <si>
    <t>ΧΡΗΣΤΟΥ ΒΑΣΙΛΙΚΗ</t>
  </si>
  <si>
    <t>ΚΟΥΤΣΙΚΟΠΟΥΛΟΥ ΜΑΡΙΑΝΘΗ</t>
  </si>
  <si>
    <t>ΜΗΤΡΟΠΟΥΛΟΥ ΧΡΙΣΤΙΑΝΝΑ-ΕΥΑΓΓΕΛΙΑ</t>
  </si>
  <si>
    <t>ΜΥΛΩΝΑ ΛΗΔΑ-ΣΤΥΛΙΑΝΗ</t>
  </si>
  <si>
    <t>ΡΕΜΜΑ ΑΙΚΑΤΕΡΙΝΗ</t>
  </si>
  <si>
    <t>ΨΩΜΑΚΑ ΙΩΑΝΝΑ</t>
  </si>
  <si>
    <t>ΑΝΔΡΙΟΛΑ ΜΑΡΙΑ</t>
  </si>
  <si>
    <t>ΓΚΟΥΛΗ ΣΤΑΥΡΟΥΛΑ</t>
  </si>
  <si>
    <t>ΚΟΥΤΗ ΕΙΡΗΝΗ</t>
  </si>
  <si>
    <t>ΛΟΥΓΚΑ ΜΑΡΙΑ</t>
  </si>
  <si>
    <t>ΠΑΠΑΔΕΑ ΔΗΜΗΤΡΑ</t>
  </si>
  <si>
    <t>ΠΑΠΠΑ ΑΘΑΝΑΣΙΑ</t>
  </si>
  <si>
    <t>ΣΕΡΓΟΥΛΟΠΟΥΛΟΥ ΜΑΡΙΑ-ΕΛΕΝΗ</t>
  </si>
  <si>
    <t>ΣΩΤΗΡΑ ΚΛΕΟΠΑΤΡΑ</t>
  </si>
  <si>
    <t>ΤΖΙΟΥΜΗ ΓΕΩΡΓΙΑ</t>
  </si>
  <si>
    <t>ΑΝΤΩΝΙΑΔΟΥ ΑΡΙΑΔΝΗ</t>
  </si>
  <si>
    <t>ΒΑΡΑΜΠΟΥΤΗ ΦΩΤΕΙΝΗ</t>
  </si>
  <si>
    <t>ΚΑΡΑΝΤΩΝΗ ΣΟΦΙΑ-ΑΙΚΑΤΕΡΙΝΗ</t>
  </si>
  <si>
    <t>ΚΙΟΦΕΝΤΖΟΓΛΟΥ ΔΕΣΠΟΙΝΑ</t>
  </si>
  <si>
    <t>ΜΗΛΙΟΠΟΥΛΟΥ ΣΟΦΙΑ</t>
  </si>
  <si>
    <t>ΜΟΥΖΑΚΗ ΑΝΑΣΤΑΣΙΑ</t>
  </si>
  <si>
    <t>ΞΕΝΑΚΗ ΙΩΑΝΝΑ</t>
  </si>
  <si>
    <t>ΓΑΝΙΤΗ ΚΑΛΛΙΟΠΗ</t>
  </si>
  <si>
    <t>ΚΑΚΑΚΗ ΚΟΜΗΣΑ-ΣΤΑΥΡΟΥΛΑ</t>
  </si>
  <si>
    <t>ΚΑΡΚΑΛΕΤΣΗ ΕΡΜΙΟΝΗ-ΘΕΟΠΟΥΛΑ</t>
  </si>
  <si>
    <t>ΚΑΤΣΗ ΒΑΣΙΛΙΚΗ</t>
  </si>
  <si>
    <t>ΚΑΤΩΠΟΔΗ ΣΟΦΙΑ</t>
  </si>
  <si>
    <t>ΚΩΣΤΟΠΟΥΛΟΥ ΧΡΙΣΤΙΝΑ</t>
  </si>
  <si>
    <t>ΛΥΤΡΑ ΕΛΕΝΗ</t>
  </si>
  <si>
    <t>ΠΟΠΗ ΔΕΣΠΟΙΝΑ</t>
  </si>
  <si>
    <t>ΣΙΟΝΤΗ ΜΕΛΙΝΑ</t>
  </si>
  <si>
    <t>ΧΟΡΒΑΛΗ ΜΥΡΤΩ</t>
  </si>
  <si>
    <t>ΓΕΩΡΓΑΝΤΖΕΛΗ ΑΝΝΑ</t>
  </si>
  <si>
    <t>ΓΙΑΛΕΛΗ ΝΙΚΟΛΙΤΣΑ</t>
  </si>
  <si>
    <t>ΓΙΑΝΝΕΤΟΥ ΑΜΑΛΙΑ</t>
  </si>
  <si>
    <t>ΚΑΒΑΣΑΚΑΛΗ ΜΑΡΙΑ</t>
  </si>
  <si>
    <t>ΚΑΡΙΠΙΔΟΥ ΕΛΕΝΗ</t>
  </si>
  <si>
    <t>ΜΕΡΤΖΑΝΗ ΣΤΥΛΙΑΝΗ</t>
  </si>
  <si>
    <t>ΜΙΧΑΛΑΚΗ ΑΓΓΕΛΙΚΗ</t>
  </si>
  <si>
    <t>ΓΩΓΟΥΛΟΥ ΜΑΡΙΑ-ΕΥΣΤΡΑΤΙΑ</t>
  </si>
  <si>
    <t>ΖΗΚΟΠΟΥΛΟΥ ΝΕΦΕΛΗ</t>
  </si>
  <si>
    <t>ΚΕΦΑΛΙΑΚΟΥ ΝΑΤΑΛΙΑ</t>
  </si>
  <si>
    <t>ΚΩΝΣΤΑΝΤΙΝΙΔΟΥ ΝΑΤΑΛΙΑ</t>
  </si>
  <si>
    <t>ΠΑΠΑΕΥΘΥΜΙΟΥ ΕΥΑΓΓΕΛΙΑ-ΦΑΙΔΡΑ</t>
  </si>
  <si>
    <t>ΧΡΙΣΤΟΔΟΥΛΟΥ ΙΩΑΝΝΑ</t>
  </si>
  <si>
    <t>ΚΑΡΑΛΗ ΟΥΡΑΝΙΑ</t>
  </si>
  <si>
    <t>ΛΟΥΚΑ ΒΙΡΓΙΝΙΑ</t>
  </si>
  <si>
    <t>ΡΑΠΑΤΖΙΚΟΥ ΘΕΟΦΑΝΙΑ</t>
  </si>
  <si>
    <t>ΑΒΡΑΜΙΔΟΥ ΠΑΝΑΓΙΩΤΑ</t>
  </si>
  <si>
    <t>ΑΡΓΥΡΟΠΟΥΛΟΥ ΔΕΣΠΟΙΝΑ</t>
  </si>
  <si>
    <t>ΖΑΠΡΟΥ ΒΙΚΤΩΡΙΑ</t>
  </si>
  <si>
    <t>ΖΕΡΒΟΥ ΚΥΡΑΝΗ</t>
  </si>
  <si>
    <t>ΚΑΨΑΛΗ ΑΝΘΗ</t>
  </si>
  <si>
    <t>ΞΕΝΟΥ-ΓΑΒΡΙΕΛΗ ΑΘΗΝΑ</t>
  </si>
  <si>
    <t>ΠΑΠΑΓΡΗΓΟΡΙΟΥ ΠΑΣΧΑΛΙΤΣΑ</t>
  </si>
  <si>
    <t>ΤΣΟΛΟΥΔΗ ΧΡΙΣΤΙΝΑ</t>
  </si>
  <si>
    <t>ΤΣΟΥΚΑΛΑ ΝΑΝΣΥ-ΔΕΣΠΟΙΝΑ</t>
  </si>
  <si>
    <t>ΑΝΤΩΝΟΠΟΥΛΟΥ ΠΗΝΕΛΟΠΗ</t>
  </si>
  <si>
    <t>ΑΡΒΑΝΙΤΗ ΣΟΦΙΑ</t>
  </si>
  <si>
    <t>ΚΑΛΑΝΤΖΗ ΝΕΚΤΑΡΙΑ</t>
  </si>
  <si>
    <t>ΚΑΣΣΑΡΗ ΜΕΛΙΝΑ</t>
  </si>
  <si>
    <t>ΚΟΥΜΠΑΡΟΥ ΜΑΡΙΝΑ</t>
  </si>
  <si>
    <t>ΜΠΡΚΟΒΙΤΣ ΜΑΡΙΑ</t>
  </si>
  <si>
    <t>ΠΑΥΛΙΔΟΥ ΕΛΕΝΗ-ΜΑΡΙΑ</t>
  </si>
  <si>
    <t>ΠΙΤΣΙΛΗ ΔΑΝΑΗ-ΣΩΣΑΝΑ</t>
  </si>
  <si>
    <t>g16</t>
  </si>
  <si>
    <t>ΑΔΑΛΟΓΛΟΥ ΜΑΓΔΑΛΗΝΗ</t>
  </si>
  <si>
    <t>ΝΑΟΥΜ ΜΑΡΙΑ</t>
  </si>
  <si>
    <t>ΠΟΤΣΗ ΜΑΡΙΑ</t>
  </si>
  <si>
    <t>ΛΟΥΚΟΓΙΩΡΓΑΚΗ ΝΙΚΗ</t>
  </si>
  <si>
    <t>ΧΑΡΣΟΥΛΑ ΑΙΚΑΤΕΡΙΝΗ</t>
  </si>
  <si>
    <t>ΘΩΔΗ ΝΙΚΗ</t>
  </si>
  <si>
    <t>ΤΣΙΑΡΑ ΙΩΑΝΝΑ</t>
  </si>
  <si>
    <t>ΛΑΘΟΥΡΗ ΙΩΑΝΝΑ</t>
  </si>
  <si>
    <t>ΤΣΕΛΟΥ ΑΘΑΝΑΣΙΑ</t>
  </si>
  <si>
    <t>ΜΑΔΕΝΛΙΔΟΥ ΕΛΕΝΗ</t>
  </si>
  <si>
    <t>ΤΖΑΝΟΠΟΥΛΟΥ ΑΦΡΟΔΙΤΗ</t>
  </si>
  <si>
    <t>ΓΕΩΡΓΟΠΟΥΛΟΥ ΑΝΑΣΤΑΣΙΑ</t>
  </si>
  <si>
    <t>ΝΑΣΙΟΠΟΥΛΟΥ ΑΓΓΕΛΙΚΗ</t>
  </si>
  <si>
    <t>ΚΑΡΠΟΥΖΗ ΟΛΥΜΠΙΑ</t>
  </si>
  <si>
    <t>ΤΣΕΡΕΓΚΟΥΝΗ ΑΝΑΣΤΑΣΙΑ-ΑΓΑΘΗ</t>
  </si>
  <si>
    <t>ΤΣΑΓΚΑΡΑΚΗ ΑΘΗΝΑ</t>
  </si>
  <si>
    <t>ΑΡΒΑΝΙΤΗ ΑΙΚΑΤΕΡΙΝΗ</t>
  </si>
  <si>
    <t>ΑΝΤΩΝΙΟΥ ΘΕΟΔΩΡΑ</t>
  </si>
  <si>
    <t>ΤΟΠΟΥΖΙΔΟΥ ΕΛΕΝΗ</t>
  </si>
  <si>
    <t>ΜΠΟΜΠΟΛΑΚΗ ΙΩΑΝΝΑ</t>
  </si>
  <si>
    <t>ΠΑΠΑΔΟΠΟΥΛΟΥ ΔΑΝΑΗ</t>
  </si>
  <si>
    <t>ΜΑΝΟΥΡΗ ΜΑΡΙΑ</t>
  </si>
  <si>
    <t>ΧΕΛΙΔΩΝΗ ΚΑΛΛΙΟΠΗ</t>
  </si>
  <si>
    <t>ΚΑΡΒΟΥΝΗ ΧΑΡΑΛΑΜΠΙΑ</t>
  </si>
  <si>
    <t>ΔΟΥΡΟΥ ΑΝΑΣΤΑΣΙΑ</t>
  </si>
  <si>
    <t>ΧΑΪΔΗ ΜΑΡΙΝΑ-ΚΩΝΣΤΑΝΤΙΝΑ</t>
  </si>
  <si>
    <t>ΧΑΤΖΗΚΥΡΙΑΚΟΥ ΙΩΑΝΝΑ</t>
  </si>
  <si>
    <t>ΧΑΤΖΗΙΩΑΝΝΟΥ ΠΕΡΣΕΦΟΝΗ</t>
  </si>
  <si>
    <t>g18</t>
  </si>
  <si>
    <t>b10</t>
  </si>
  <si>
    <t>g10</t>
  </si>
  <si>
    <t>ΖΑΧΑΡΟΓΙΩΡΓΑΣ ΙΩΑΝΝΗΣ</t>
  </si>
  <si>
    <t>ΣΤΑΥΡΑΚΑΣ ΑΔΑΜΑΝΤΙΟΣ</t>
  </si>
  <si>
    <t>ΠΑΛΙΟΥΡΑΣ ΔΗΜΗΤΡΙΟΣ</t>
  </si>
  <si>
    <t>ΧΑΤΖΗΓΕΩΡΓΙΟΥ ΜΙΧΑΛΗΣ</t>
  </si>
  <si>
    <t>ΚΩΝΣΤΑΝΤΕΛΟΣ ΚΩΝΣΤΑΝΤΙΝΟΣ</t>
  </si>
  <si>
    <t>ΜΗΤΣΑΚΟΣ ΘΕΟΔΩΡΟΣ</t>
  </si>
  <si>
    <t>ΠΑΠΑΧΑΡΑΛΑΜΠΙΔΗΣ ΠΑΡΑΣΚΕΥΑΣ</t>
  </si>
  <si>
    <t>ΔΗΜΗΤΡΙΑΔΗΣ ΦΙΛΙΠΠΟΣ</t>
  </si>
  <si>
    <t>ΜΑΥΡΙΑΣ ΙΑΣΟΝΑΣ</t>
  </si>
  <si>
    <t>ΜΑΝΤΩΝΑΝΑΚΗΣ ΚΩΝΣΤΑΝΤΙΝΟΣ</t>
  </si>
  <si>
    <t>ΚΑΣΣΗΣ ΙΩΑΝΝΗΣ</t>
  </si>
  <si>
    <t>ΣΑΧΤΑΡΙΔΗΣ ΠΑΝΑΓΙΩΤΗΣ</t>
  </si>
  <si>
    <t>ΦΑΣΟΥΛΑΣ ΝΙΚΟΛΑΟΣ</t>
  </si>
  <si>
    <t>ΑΝΔΡΩΝΗΣ ΑΛΕΞΑΝΔΡΟΣ</t>
  </si>
  <si>
    <t>ΒΑΛΑΡΗΣ ΓΕΩΡΓΙΟΣ</t>
  </si>
  <si>
    <t>ΒΑΡΔΙΑΜΠΑΣΗΣ ΓΕΩΡΓΙΟΣ</t>
  </si>
  <si>
    <t>ΚΥΡΙΤΣΗΣ ΓΕΩΡΓΙΟΣ</t>
  </si>
  <si>
    <t>ΚΑΠΟΛΟΣ ΝΙΚΟΛΑΟΣ</t>
  </si>
  <si>
    <t>ΤΣΑΛΔΑΡΗΣ ΠΑΝΑΓΙΩΤΗΣ</t>
  </si>
  <si>
    <t>ΤΣΙΟΥΡΛΗΣ ΑΝΔΡΕΑΣ</t>
  </si>
  <si>
    <t>ΓΚΑΛΙΟΣ ΓΕΩΡΓΙΟΣ</t>
  </si>
  <si>
    <t>ΖΗΣΟΠΟΥΛΟΣ ΑΝΑΣΤΑΣΙΟΣ</t>
  </si>
  <si>
    <t>ΖΗΣΟΠΟΥΛΟΣ ΕΥΑΓΓΕΛΟΣ</t>
  </si>
  <si>
    <t>ΤΣΙΦΤΣΗΣ ΜΙΧΑΗΛ</t>
  </si>
  <si>
    <t>ΑΓΓΟΥΡΗΣ ΚΩΝΣΤΑΝΤΙΝΟΣ</t>
  </si>
  <si>
    <t>ΒΕΡΓΙΔΗΣ ΓΙΩΡΓΟΣ</t>
  </si>
  <si>
    <t>ΕΥΣΤΑΘΙΟΥ ΙΩΑΝΝΗΣ</t>
  </si>
  <si>
    <t>ΚΟΥΤΣΙΟΥΜΑΡΗΣ ΣΤΥΛΙΑΝΟΣ</t>
  </si>
  <si>
    <t>ΜΠΟΓΑΤΙΝΗΣ ΜΑΛΑΜΑΣ</t>
  </si>
  <si>
    <t>ΑΠΟΣΤΟΛΟΠΟΥΛΟΣ ΠΑΝΑΓΙΩΤΗΣ</t>
  </si>
  <si>
    <t>ΑΡΑΜΠΑΤΖΗΣ ΓΕΩΡΓΙΟΣ</t>
  </si>
  <si>
    <t>ΔΡΟΣΟΣ ΒΑΣΙΛΕΙΟΣ</t>
  </si>
  <si>
    <t>ΙΑΚΩΒΑΚΗΣ ΤΗΛΕΜΑΧΟΣ</t>
  </si>
  <si>
    <t>ΚΑΤΣΟΥΛΗΣ ΝΙΚΟΛΑΟΣ</t>
  </si>
  <si>
    <t>ΚΟΥΤΣΟΥΡΑΣ ΧΑΡΑΛΑΜΠΟΣ</t>
  </si>
  <si>
    <t>ΚΡΥΩΝΑΣ ΙΩΑΝΝΗΣ</t>
  </si>
  <si>
    <t>ΜΠΕΛΤΖΕΝΙΤΗΣ ΝΙΚΟΛΑΟΣ</t>
  </si>
  <si>
    <t>ΝΙΚΗΦΟΡΙΔΗΣ ΒΑΣΙΛΕΙΟΣ</t>
  </si>
  <si>
    <t>ΠΑΠΑΣΤΑΥΡΟΣ ΑΝΤΩΝΙΟΣ</t>
  </si>
  <si>
    <t>ΣΟΥΡΕΛΗΣ ΣΠΥΡΙΔΩΝ</t>
  </si>
  <si>
    <t>ΣΤΑΜΑΤΟΠΟΥΛΟΣ ΙΩΑΝΝΗΣ</t>
  </si>
  <si>
    <t>ΤΖΕΛΑΤΗΣ ΗΛΙΑΣ</t>
  </si>
  <si>
    <t>ΤΣΑΛΟΠΟΥΛΟΣ ΓΕΩΡΓΙΟΣ</t>
  </si>
  <si>
    <t>ΤΣΑΡΠΑΛΗΣ ΔΗΜΗΤΡΙΟΣ</t>
  </si>
  <si>
    <t>ΧΑΤΖΗΧΡΗΣΤΟΣ ΑΛΕΞΑΝΔΡΟΣ</t>
  </si>
  <si>
    <t>ΨΑΡΟΥΔΑΚΗΣ ΒΑΣΙΛΕΙΟΣ</t>
  </si>
  <si>
    <t>ΑΡΒΑΝΙΤΗΣ ΚΩΝΣΤΑΝΤΙΝΟΣ</t>
  </si>
  <si>
    <t>ΒΑΣΙΛΕΙΑΔΗΣ ΔΗΜΗΤΡΙΟΣ</t>
  </si>
  <si>
    <t>ΒΑΣΙΛΕΙΟΥ ΔΗΜΗΤΡΗΣ</t>
  </si>
  <si>
    <t>ΓΑΡΥΦΑΛΑΣ ΑΝΑΣΤΑΣΙΟΣ</t>
  </si>
  <si>
    <t>ΓΕΡΟΔΗΜΟΣ ΑΠΟΣΤΟΛΟΣ-ΠΑΝΤΕΛΕΗΜΩΝ</t>
  </si>
  <si>
    <t>ΗΛΙΑΔΗΣ ΣΥΜΕΩΝ</t>
  </si>
  <si>
    <t>ΚΑΚΟΛΥΡΗΣ ΓΙΩΡΓΟΣ</t>
  </si>
  <si>
    <t>ΚΑΛΔΙΡΗΣ ΙΩΑΝΝΗΣ</t>
  </si>
  <si>
    <t>ΚΑΡΑΜΠΟΥΤΑΣ ΔΗΜΗΤΡΙΟΣ</t>
  </si>
  <si>
    <t>ΚΑΡΕΛΑΣ ΓΕΩΡΓΙΟΣ</t>
  </si>
  <si>
    <t>ΚΑΨΙΩΧΑΣ ΔΗΜΗΤΡΙΟΣ</t>
  </si>
  <si>
    <t>ΚΗΤΖΙΔΗΣ ΣΠΥΡΟΣ-ΡΑΦΑΗΛ</t>
  </si>
  <si>
    <t>ΚΟΚΚΟΡΗΣ ΓΕΩΡΓΙΟΣ</t>
  </si>
  <si>
    <t>ΚΟΥΑΡΤΑ ΣΤΕΦΑΝΟΣ-ΜΗΝΑΣ</t>
  </si>
  <si>
    <t>ΛΩΡΙΔΑΣ ΑΛΕΞΗΣ</t>
  </si>
  <si>
    <t>ΜΑΣΤΟΡΟΠΟΥΛΟΣ ΔΗΜΗΤΡΗΣ</t>
  </si>
  <si>
    <t>ΜΑΣΤΡΟΚΩΣΤΑΣ ΣΤΑΥΡΟΣ</t>
  </si>
  <si>
    <t>ΜΟΡΦΙΔΗΣ ΘΕΟΔΟΣΙΟΣ</t>
  </si>
  <si>
    <t>ΜΠΕΝΟΣ ΑΘΑΝΑΣΙΟΣ</t>
  </si>
  <si>
    <t>ΝΕΪΣ ΜΑΡΚ-ΠΗΤΕΡ</t>
  </si>
  <si>
    <t>ΝΙΚΟΛΕΤΟΣ ΝΙΚΟΛΑΟΣ</t>
  </si>
  <si>
    <t>ΠΑΝΑΓΙΩΤΙΔΗΣ ΙΩΑΝΝΗΣ</t>
  </si>
  <si>
    <t>ΠΑΠΑΔΟΠΟΥΛΟΣ ΓΕΩΡΓΙΟΣ</t>
  </si>
  <si>
    <t>ΠΑΠΑΔΟΠΟΥΛΟΥ ΝΙΚΗΤΑΣ</t>
  </si>
  <si>
    <t>ΠΑΠΑΪΩΑΝΝΟΥ ΑΡΗΣ</t>
  </si>
  <si>
    <t>ΠΕΤΡΟΠΟΥΛΟΣ ΒΑΣΙΛΕΙΟΣ</t>
  </si>
  <si>
    <t>ΠΛΟΥΜΗΣ ΝΙΚΟΛΑΟΣ</t>
  </si>
  <si>
    <t>ΠΥΡΙΝΗΣ ΕΥΑΓΓΕΛΟΣ</t>
  </si>
  <si>
    <t>ΣΚΑΛΙΜΗΣ-ΠΑΛΛΙΔΗΣ ΣΙΜΟΣ</t>
  </si>
  <si>
    <t>ΣΤΑΥΡΙΔΗΣ ΘΕΜΙΣΤΟΚΛΗΣ</t>
  </si>
  <si>
    <t>ΤΣΙΜΠΟΣ ΙΟΥΛΙΟΣ</t>
  </si>
  <si>
    <t>ΔΙΔΩΝΑΚΗΣ ΑΝΤΩΝΙΟΣ</t>
  </si>
  <si>
    <t>ΚΟΤΤΑΚΗΣ ΣΤΕΦΑΝΟΣ</t>
  </si>
  <si>
    <t>ΠΑΝΤΗΣ ΔΗΜΗΤΡΙΟΣ</t>
  </si>
  <si>
    <t>ΣΠΥΡΙΔΟΠΟΥΛΟΣ ΣΤΑΥΡΟΣ</t>
  </si>
  <si>
    <t>ΤΖΕΝΕΤΟΠΟΥΛΟΣ ΔΗΜΗΤΡΙΟΣ-ΠΑΟΛΟ</t>
  </si>
  <si>
    <t>ΤΣΕΛΕΠΗΣ ΑΝΑΣΤΑΣΙΟΣ</t>
  </si>
  <si>
    <t>ΓΚΟΝΤΣΑΡΗΣ ΔΗΜΗΤΡΙΟΣ</t>
  </si>
  <si>
    <t>ΜΠΑΜΠΙΝΙΩΤΗΣ ΙΩΑΝΝΗΣ</t>
  </si>
  <si>
    <t>ΒΑΝΤΣΙΑΣ ΓΕΩΡΓΙΟΣ</t>
  </si>
  <si>
    <t>ΚΑΣΤΡΙΤΣΕΑΣ ΑΡΙΣΤΟΦΑΝΗΣ</t>
  </si>
  <si>
    <t>ΟΙΚΟΝΟΜΟΥ-ΠΕΤΡΟΒΙΤΣ ΝΙΚΟΛΑΟΣ</t>
  </si>
  <si>
    <t>ΒΟΓΙΑΤΖΗΣ ΙΩΑΝΝΗΣ</t>
  </si>
  <si>
    <t>ΙΩΑΝΝΙΔΗΣ ΘΕΟΔΩΡΟΣ</t>
  </si>
  <si>
    <t>ΚΑΛΕΣΗΣ ΣΤΕΦΑΝΟΣ</t>
  </si>
  <si>
    <t>ΜΑΡΓΑΡΙΤΗΣ ΟΡΕΣΤΗΣ</t>
  </si>
  <si>
    <t>ΜΑΡΚΑΚΗΣ ΦΩΤΗΣ</t>
  </si>
  <si>
    <t>ΤΣΑΝΤΙΚΟΣ ΧΡΗΣΤΟΣ</t>
  </si>
  <si>
    <t>ΒΡΟΧΑΡΗΣ ΔΗΜΗΤΡΙΟΣ</t>
  </si>
  <si>
    <t>ΓΚΑΛΙΜΑΝΗΣ ΘΕΜΙΣΤΟΚΛΗΣ-ΜΑΡΙΟΣ</t>
  </si>
  <si>
    <t>ΚΑΡΑΒΕΛΑΚΗΣ ΒΑΣΙΛΕΙΟΣ</t>
  </si>
  <si>
    <t>ΚΟΝΤΟΒΑΣ ΠΑΝΑΓΙΩΤΗΣ</t>
  </si>
  <si>
    <t>ΛΥΔΑΚΑΚΗΣ ΔΗΜΗΤΡΙΟΣ</t>
  </si>
  <si>
    <t>ΜΑΝΑΚΟΥΛΗΣ ΔΗΜΗΤΡΙΟΣ</t>
  </si>
  <si>
    <t>ΜΑΝΕΤΑΣ ΧΡΗΣΤΟΣ</t>
  </si>
  <si>
    <t>ΠΑΡΑΣΚΕΥΟΠΟΥΛΟΣ ΠΑΝΑΓΙΩΤΗΣ</t>
  </si>
  <si>
    <t>ΠΑΤΟΒ ΜΑΡΤΙΝ</t>
  </si>
  <si>
    <t>ΣΤΑΓΚΟΥΡΑΚΗΣ ΣΤΕΦΑΝΟΣ</t>
  </si>
  <si>
    <t>ΤΣΙΑΚΑΛΟΣ ΜΙΧΑΗΛ-ΗΛΙΑΣ</t>
  </si>
  <si>
    <t>ΓΕΙΤΟΝΑΣ ΘΕΟΦΙΛΟΣ</t>
  </si>
  <si>
    <t>ΓΚΑΛΙΜΑΝΗΣ ΔΗΜΗΤΡΙΟΣ-ΑΧΙΛΛΕΙΟΣ</t>
  </si>
  <si>
    <t>ΚΑΨΙΩΧΑΣ ΓΕΩΡΓΙΟΣ</t>
  </si>
  <si>
    <t>ΜΑΛΦΑΣ ΝΙΚΟΛΑΟΣ</t>
  </si>
  <si>
    <t>ΜΑΣΤΡΟΚΩΣΤΑΣ ΒΑΣΙΛΗΣ</t>
  </si>
  <si>
    <t>ΠΑΠΑΓΕΩΡΓΙΟΥ ΑΝΔΡΙΑΝΑ</t>
  </si>
  <si>
    <t>ΣΤΑΜΠΟΥΛΙΔΗΣ ΓΙΩΡΓΟΣ</t>
  </si>
  <si>
    <t>ΚΑΛΦΑΔΟΠΟΥΛΟΣ ΧΡΙΣΤΟΦΟΡΟΣ</t>
  </si>
  <si>
    <t>ΚΟΠΑΣΗ ΣΤΑΥΡΟΥΛΑ</t>
  </si>
  <si>
    <t>ΠΑΠΑΓΕΩΡΓΙΟΥ ΠΕΛΟΠΙΔΑΣ</t>
  </si>
  <si>
    <t>ΤΖΑΝΑΚΗΣ ΝΙΚΟΛΑΟΣ</t>
  </si>
  <si>
    <t>ΤΣΑΤΣΑΡΑΚΗΣ ΣΤΥΛΙΑΝΟΣ</t>
  </si>
  <si>
    <t>ΔΕΛΗΜΠΑΛΤΑΣ ΘΕΟΔΩΡΟΣ</t>
  </si>
  <si>
    <t>ΚΟΥΤΣΜΑΝΗΣ ΙΩΑΝΝΗΣ</t>
  </si>
  <si>
    <t>ΕΘΝΙΚΟΣ ΠΑΝΟΡΑΜΑΤΟΣ 2005</t>
  </si>
  <si>
    <t>ΤΣΙΜΑΡΗΣ ΔΗΜΗΤΡΗΣ</t>
  </si>
  <si>
    <t>ΦΙΛΗΣ ΝΙΚΟΛΑΣ</t>
  </si>
  <si>
    <t>ΦΙΛΗΣ ΧΑΡΗΣ</t>
  </si>
  <si>
    <t>ΡΟΥΣΜΕΝΗ ΕΛΕΥΘΕΡΙΑ</t>
  </si>
  <si>
    <t>ΖΑΦΕΙΡΗ ΛΥΔΙΑ</t>
  </si>
  <si>
    <t>ΔΕΛΛΙΟΥ ΜΑΡΙΑ</t>
  </si>
  <si>
    <t>ΠΑΠΟΥΤΣΗ ΕΛΕΝΗ</t>
  </si>
  <si>
    <t>ΜΑΝΤΩΝΑΝΑΚΗ ΑΝΝΑ-ΜΙΚΑΕΛΑ</t>
  </si>
  <si>
    <t>ΠΑΠΑ-ΤΖΑΝΕΤΟΥ ΒΑΣΙΛΙΚΗ</t>
  </si>
  <si>
    <t>ΣΤΑΠΠΑ ΜΑΡΙΑ</t>
  </si>
  <si>
    <t>ΜΑΚΑΝΤΑΣΗ ΜΑΡΘΑ</t>
  </si>
  <si>
    <t>ΠΟΛΥΓΕΝΗ ΠΑΝΑΓΙΩΤΑ</t>
  </si>
  <si>
    <t>ΣΤΑΥΡΑΚΑ ΓΑΛΑΤΕΙΑ</t>
  </si>
  <si>
    <t>ΤΣΟΥΤΣΟΥΡΑ ΚΩΝΣΤΑΝΤΙΝΑ</t>
  </si>
  <si>
    <t>ΑΝΑΓΝΩΣΤΟΠΟΥΛΟΥ ΔΕΣΠΟΙΝΑ</t>
  </si>
  <si>
    <t>ΜΑΝΟΥΡΗ ΡΑΦΑΗΛΙΑ</t>
  </si>
  <si>
    <t>ΡΕΝΤΟΥΜΗ ΧΡΥΣΟΥΛΑ</t>
  </si>
  <si>
    <t>ΚΑΝΤΟΥΝΗ ΗΛΙΑΝΑ</t>
  </si>
  <si>
    <t>ΚΩΣΤΑΚΗ ΕΛΕΝΗ</t>
  </si>
  <si>
    <t>ΣΑΒΒΑ ΑΝΑΣΤΑΣΙΑ</t>
  </si>
  <si>
    <t>ΣΙΜΟΥ ΟΥΡΑΝΙΑ</t>
  </si>
  <si>
    <t>ΚΑΛΑΝΤΩΝΕΑ ΤΙΜΟΚΛΕΙΑ</t>
  </si>
  <si>
    <t>ΚΟΛΤΟΥΚΤΣΟΓΛΟΥ ΜΑΡΙΑ</t>
  </si>
  <si>
    <t>ΘΕΟΔΟΣΗ ΑΛΕΞΑΝΔΡΑ</t>
  </si>
  <si>
    <t>ΜΗΝΟΠΟΥΛΟΥ ΚΩΝΣΤΑΝΤΙΝΑ</t>
  </si>
  <si>
    <t>ΧΑΤΖΟΠΟΥΛΟΥ ΠΑΝΑΓΙΩΤΑ-ΑΣΠΑΣΙΑ</t>
  </si>
  <si>
    <t>ΜΠΙΛΛΗ ΜΑΡΓΑΡΙΤΑ</t>
  </si>
  <si>
    <t>ΣΤΕΡΓΙΟΥΛΑ ΜΑΡΙΑ</t>
  </si>
  <si>
    <t>ΓΙΑΝΝΟΠΟΥΛΟΥ ΛΑΜΠΡΙΝΗ</t>
  </si>
  <si>
    <t>ΙΑΚΩΒΙΔΟΥ ΓΕΩΡΓΙΑ</t>
  </si>
  <si>
    <t>ΚΑΡΑΤΣΑΛΙΩΤΗ ΠΑΣΧΑΛΙΝΑ</t>
  </si>
  <si>
    <t>ΚΟΓΙΑ ΚΩΝΣΤΑΝΤΙΝΑ</t>
  </si>
  <si>
    <t>ΚΟΣΜΙΔΟΥ ΠΕΛΑΓΙΑ</t>
  </si>
  <si>
    <t>ΛΑΓΟΥ ΟΛΓΑ-ΓΕΩΡΓΙΑ</t>
  </si>
  <si>
    <t>ΜΑΝΙΑ ΧΡΙΣΤΙΝΑ-ΙΩΑΝΝΑ</t>
  </si>
  <si>
    <t>ΝΑΟΥΜ ΝΕΦΕΛΗ-ΙΦΙΓΕΝΕΙΑ</t>
  </si>
  <si>
    <t>ΠΑΝΑΓΙΩΤΟΥ ΒΙΟΛΕΤΤΑ</t>
  </si>
  <si>
    <t>ΠΑΝΤΕΛΙΔΟΥ ΙΩΑΝΝΑ</t>
  </si>
  <si>
    <t>ΠΑΣΙΔΟΥ ΕΥΓΕΝΙΑ</t>
  </si>
  <si>
    <t>ΑΒΑΤΑΓΓΕΛΟΥ ΑΝΤΩΝΙΝΑ</t>
  </si>
  <si>
    <t>ΔΗΜΗΤΡΑΚΟΠΟΥΛΟΥ ΑΛΕΞΑΝΔΡΑ</t>
  </si>
  <si>
    <t>ΖΕΡΒΑ ΣΤΥΛΙΑΝΗ-ΕΥΑΓΓΕΛΙΑ</t>
  </si>
  <si>
    <t>ΚΑΛΥΒΑ ΑΝΑΣΤΑΣΙΑ</t>
  </si>
  <si>
    <t>ΛΑΡΥΓΓΑΚΗ ΚΩΝΣΤΑΝΤΙΝΑ</t>
  </si>
  <si>
    <t>ΜΑΛΛΙΑΡΟΥ ΒΑΣΙΛΙΚΗ</t>
  </si>
  <si>
    <t>ΠΑΡΙΣΗ ΘΑΛΕΙΑ</t>
  </si>
  <si>
    <t>ΣΕΡΕΜΕΤΗ ΜΑΡΙΑ</t>
  </si>
  <si>
    <t>ΤΟΛΙΔΟΥ ΗΛΙΑΝΑ</t>
  </si>
  <si>
    <t>ΑΣΗΜΟΠΟΥΛΟΥ ΜΑΡΙΑ</t>
  </si>
  <si>
    <t>ΒΑΡΗ ΔΗΜΗΤΡΑ-ΣΤΑΥΡΟΥΛΑ</t>
  </si>
  <si>
    <t>ΘΕΟΔΟΣΙΟΥ ΠΑΝΑΓΙΩΤΑ</t>
  </si>
  <si>
    <t>ΚΑΡΑΝΑΤΣΙΟΥ ΟΛΓΑ</t>
  </si>
  <si>
    <t>ΚΑΦΥΡΑ ΑΘΑΝΑΣΙΑ</t>
  </si>
  <si>
    <t>ΚΟΜΜΑ ΠΑΡΑΣΚΕΥΗ</t>
  </si>
  <si>
    <t>ΚΟΥΡΟΥΚΛΗ ΑΛΕΞΑΝΔΡΑ</t>
  </si>
  <si>
    <t>ΚΟΥΡΟΥΚΛΗ ΑΝΝΑ</t>
  </si>
  <si>
    <t>ΚΡΗΤΙΚΟΥ ΑΡΤΕΜΙΑ</t>
  </si>
  <si>
    <t>ΜΕΤΖΙΝΕΛΗ ΜΑΡΙΑ</t>
  </si>
  <si>
    <t>ΝΤΟΥΛΑ ΑΝΑΣΤΑΣΙΑ</t>
  </si>
  <si>
    <t>ΠΑΝΩΡΗ ΑΛΙΚΗ-ΑΝΑΣΤΑΣΙΑ</t>
  </si>
  <si>
    <t>ΠΑΠΑΣΩΤΗΡΙΟΥ ΦΑΙΔΡΑ</t>
  </si>
  <si>
    <t>ΠΑΡΙΔΟΥ ΑΘΗΝΑ</t>
  </si>
  <si>
    <t>ΠΛΑΤΣΙΩΤΑ ΡΑΦΑΕΛΑ</t>
  </si>
  <si>
    <t>ΠΡΑΝΤΣΙΔΗ ΑΝΝΑ</t>
  </si>
  <si>
    <t>ΣΑΜΑΡΑ ΑΘΑΝΑΣΙΑ</t>
  </si>
  <si>
    <t>ΣΙΑΦΑΚΑ ΜΑΡΙΑ</t>
  </si>
  <si>
    <t>ΣΚΟΥΒΑΚΗ ΕΛΕΝΗ</t>
  </si>
  <si>
    <t>ΤΟΥΤΖΙΑΡΗ ΕΛΕΝΗ</t>
  </si>
  <si>
    <t>ΦΩΤΗ ΕΡΜΙΟΝΗ</t>
  </si>
  <si>
    <t>ΑΡΙΤΖΙΔΟΥ ΜΑΡΙΑ-ΣΤΕΛΛΑ</t>
  </si>
  <si>
    <t>ΒΑΛΕΝΤΗ ΦΟΙΒΗ</t>
  </si>
  <si>
    <t>ΓΕΩΡΓΑΚΑΚΗ ΜΕΤΑΞΙΑ</t>
  </si>
  <si>
    <t>ΔΗΜΑΚΟΥ ΕΛΕΝΑ</t>
  </si>
  <si>
    <t>ΔΗΜΗΤΡΙΑΔΟΥ ΙΩΑΝΝΑ-ΜΑΡΙΑ</t>
  </si>
  <si>
    <t>ΖΗΚΟΠΟΥΛΟΥ ΑΝΔΡΟΜΑΧΗ</t>
  </si>
  <si>
    <t>ΚΑΜΑΡΙΑΝΟΥ ΕΥΦΡΟΣΥΝΗ</t>
  </si>
  <si>
    <t>ΚΑΡΑΜΑΡΙΓΟΥ ΜΑΤΡΩΝΑ</t>
  </si>
  <si>
    <t>ΚΥΡΙΑΖΙΔΟΥ ΙΩΑΝΝΑ</t>
  </si>
  <si>
    <t>ΜΟΥΣΤΑΚΑ ΣΤΕΛΛΑ</t>
  </si>
  <si>
    <t>ΣΑΜΑΡΑ ΑΝΑΣΤΑΣΙΑ</t>
  </si>
  <si>
    <t>ΤΣΑΜΟΥΡΛΙΔΟΥ ΕΛΙΣΑΒΕΤ</t>
  </si>
  <si>
    <t>ΤΣΑΡΤΣΑΝΗ ΔΗΜΗΤΡΑ</t>
  </si>
  <si>
    <t>ΤΣΙΓΓΙΡΟΠΟΥΛΟΥ ΖΩΗ</t>
  </si>
  <si>
    <t>ΦΑΝΔΡΙΔΗ ΣΤΕΛΛΑ</t>
  </si>
  <si>
    <t>ΧΑΛΑΡΗ ΔΗΜΗΤΡΑ</t>
  </si>
  <si>
    <t>ΧΙΩΤΑΚΗ ΑΛΤΑ</t>
  </si>
  <si>
    <t>ΧΡΙΣΤΟΠΟΥΛΟΥ ΑΡΓΥΡΟΥΛΑ</t>
  </si>
  <si>
    <t>ΒΑΣΙΛΕΙΑΔΟΥ ΜΑΡΙΑ</t>
  </si>
  <si>
    <t>ΒΑΣΙΛΟΥΔΗ ΑΘΑΝΑΣΙΑ</t>
  </si>
  <si>
    <t>ΛΙΤΣΑΚΗ ΧΡΥΣΟΥΛΑ</t>
  </si>
  <si>
    <t>ΠΑΠΑΓΕΩΡΓΙΟΥ ΣΟΦΙΑ</t>
  </si>
  <si>
    <t>ΠΕΝΤΟΥΣΗ ΛΗΔΑ</t>
  </si>
  <si>
    <t>ΝΤΕΛΛΑ ΛΙΛΙΑΝ</t>
  </si>
  <si>
    <t>ΧΑΤΖΗ ΓΕΩΡΓΙΑ</t>
  </si>
  <si>
    <t>ΑΡΑΪΛΟΥΔΗ ΑΘΗΝΑ</t>
  </si>
  <si>
    <t>ΓΕΝΗ ΑΝΑΣΤΑΣΙΑ-ΗΛΙΑΝΑ</t>
  </si>
  <si>
    <t>ΔΑΣΚΑΛΑΚΗ ΙΩΑΝΝΑ</t>
  </si>
  <si>
    <t>ΧΟΛΕΒΑ ΑΛΙΚΗ-ΑΙΚΑΤΕΡΙΝΗ</t>
  </si>
  <si>
    <t>ΚΟΥΤΣΟΤΟΛΗ ΟΥΡΑΝΙΑ</t>
  </si>
  <si>
    <t>ΠΑΝΑΓΙΩΤΙΔΟΥ ΜΑΓΔΑΛΗΝΗ</t>
  </si>
  <si>
    <t>ΠΑΝΑΓΙΩΤΙΔΟΥ ΣΟΦΙΑ</t>
  </si>
  <si>
    <t>ΠΑΠΑΘΑΝΑΣΙΟΥ ΜΑΡΙΑ</t>
  </si>
  <si>
    <t>ΧΟΝΔΡΟΥ ΑΙΚΑΤΕΡΙΝΗ</t>
  </si>
  <si>
    <t>ΑΘΑΝΑΣΟΠΟΥΛΟΣ ΚΩΝΣΤΑΝΤΙΝΟΣ</t>
  </si>
  <si>
    <t>ΑΚΑΡΕΠΗΣ ΑΝΔΡΕΑΣ</t>
  </si>
  <si>
    <t>ΑΛΕΞΑΚΗΣ ΧΡΗΣΤΟΣ</t>
  </si>
  <si>
    <t>ΑΝΑΓΝΩΣΤΟΠΟΥΛΟΣ ΜΑΤΘΑΙΟΣ</t>
  </si>
  <si>
    <t>ΑΝΑΓΝΩΣΤΟΥ ΑΓΓΕΛΙΚΗ</t>
  </si>
  <si>
    <t>ΑΝΤΩΝΟΠΟΥΛΟΥ ΑΝΑΣΤΑΣΙΑ</t>
  </si>
  <si>
    <t>ΑΡΙΤΖΙΔΟΥ ΔΗΜΗΤΡΑ</t>
  </si>
  <si>
    <t>ΑΦΕΝΤΟΥΛΗ ΦΩΤΕΙΝΗ</t>
  </si>
  <si>
    <t>ΒΑΡΔΕΛΗ ΕΥΑΓΓΕΛΙΑ-ΤΣΑΜΠΙΚΑ</t>
  </si>
  <si>
    <t>ΒΑΡΥΠΑΤΗ ΠΟΛΥΞΕΝΗ</t>
  </si>
  <si>
    <t>ΒΕΝΕΤΣΑΝΟΣ ΣΤΑΜΑΤΗΣ</t>
  </si>
  <si>
    <t>ΓΙΑΝΝΟΣ ΕΥΑΓΓΕΛΟΣ</t>
  </si>
  <si>
    <t>ΓΡΗΓΟΡΑΚΗΣ ΒΙΚΤΩΡ</t>
  </si>
  <si>
    <t>ΔΑΝΙΗΛΙΔΗΣ ΓΕΩΡΓΙΟΣ</t>
  </si>
  <si>
    <t>ΔΑΝΙΗΛΟΓΛΟΥ ΣΑΒΒΑΣ</t>
  </si>
  <si>
    <t>ΔΗΜΗΤΡΑΚΗΣ ΣΩΤΗΡΙΟΣ</t>
  </si>
  <si>
    <t>ΔΗΜΟΥ ΓΕΩΡΓΙΑ</t>
  </si>
  <si>
    <t>ΔΡΑΚΟΠΟΥΛΟΣ ΦΙΛΙΠΠΟΣ</t>
  </si>
  <si>
    <t>ΕΥΑΓΓΕΛΟΥ ΔΗΜΗΤΡΙΟΣ</t>
  </si>
  <si>
    <t>ΕΥΣΤΑΘΟΠΟΥΛΟΣ ΘΕΟΔΩΡΟΣ</t>
  </si>
  <si>
    <t>ΖΑΡΚΟΥ ΑΝΘΗ-ΕΛΕΥΘΕΡΙΑ</t>
  </si>
  <si>
    <t>ΘΕΟΧΑΡΟΥΛΗΣ ΙΩΑΝΝΗΣ</t>
  </si>
  <si>
    <t>ΙΩΑΝΝΙΔΗ ΑΡΧΟΝΤΙΑ</t>
  </si>
  <si>
    <t>ΚΑΜΠΑΝΗΣ ΠΑΝΑΓΙΩΤΗΣ</t>
  </si>
  <si>
    <t>ΚΑΡΑΚΑΛΟΥ ΕΛΕΝΗ</t>
  </si>
  <si>
    <t>ΚΑΡΔΑΜΑΝΙΔΗΣ ΑΘΑΝΑΣΙΟΣ</t>
  </si>
  <si>
    <t>ΚΑΡΚΑΛΕΤΣΗ ΧΡΥΣΟΥΛΑ</t>
  </si>
  <si>
    <t>ΚΑΣΛΗ-ΟΓΛΟΥ ΣΕΛΑΧΑΤΙΝ-ΣΕΡΧΑΝ</t>
  </si>
  <si>
    <t>ΚΑΤΣΙΦΛΑ ΜΕΛΙΝΑ</t>
  </si>
  <si>
    <t>ΚΟΚΚΙΝΗΣ ΠΑΝΑΓΙΩΤΗΣ</t>
  </si>
  <si>
    <t>ΚΟΝΤΑΞΗ ΗΛΙΑ</t>
  </si>
  <si>
    <t>ΚΟΥΓΙΟΥΜΤΖΗ ΕΛΙΣΑΒΕΤ</t>
  </si>
  <si>
    <t>ΚΟΥΡΤΗΣ ΕΥΣΤΡΑΤΙΟΣ</t>
  </si>
  <si>
    <t>ΚΟΥΤΡΟΥΜΠΗΣ ΓΕΩΡΓΙΟΣ</t>
  </si>
  <si>
    <t>ΚΟΥΤΣΟΤΟΛΗ ΕΛΕΥΘΕΡΙΑ</t>
  </si>
  <si>
    <t>ΚΟΥΤΣΟΥΜΠΟΣ ΚΥΡΙΑΚΟΣ</t>
  </si>
  <si>
    <t>ΚΟΥΦΑΚΗΣ ΙΩΑΝΝΗΣ-ΚΩΝΣΤΑΝΤΙΝΟΣ</t>
  </si>
  <si>
    <t>ΚΟΥΦΟΥ ΒΑΣΙΛΕΙΟΣ</t>
  </si>
  <si>
    <t>ΚΩΝΣΤΑΝΤΑΡΑΣ ΙΑΚΩΒΟΣ</t>
  </si>
  <si>
    <t>ΚΩΣΤΙΔΗΣ ΓΡΗΓΟΡΗΣ</t>
  </si>
  <si>
    <t>ΚΩΦΟΤΟΛΗΣ ΔΗΜΗΤΡΙΟΣ</t>
  </si>
  <si>
    <t>ΛΑΜΠΡΟΠΟΥΛΟΥ ΒΑΣΙΛΙΚΗ</t>
  </si>
  <si>
    <t>ΛΙΑΝΟΣ ΠΑΝΑΓΙΩΤΗΣ</t>
  </si>
  <si>
    <t>ΛΥΚΟΥΡΕΣΗ ΕΥΓΕΝΙΑ</t>
  </si>
  <si>
    <t>ΛΥΜΠΕΡΟΠΟΥΛΟΣ ΒΑΣΙΛΕΙΟΣ</t>
  </si>
  <si>
    <t>ΜΑΚΡΗ ΒΙΚΤΩΡΙΑ</t>
  </si>
  <si>
    <t>ΜΑΝΟΥΣΙΔΟΥ ΜΑΡΙΑ-ΣΤΑΥΡΟΥΛΑ</t>
  </si>
  <si>
    <t>ΜΑΡΚΑΝΤΩΝΑΤΟΥ ΑΓΓΕΛΙΚΗ</t>
  </si>
  <si>
    <t>ΜΑΡΟΥΔΑ ΣΟΦΙΑ</t>
  </si>
  <si>
    <t>ΜΑΣΤΡΑΓΓΕΛΗ ΑΘΑΝΑΣΙΑ</t>
  </si>
  <si>
    <t>ΜΑΣΤΡΑΝΤΩΝΑΚΗ ΞΕΝΙΑ</t>
  </si>
  <si>
    <t>ΜΑΤΣΑΡΙΔΗΣ ΒΑΣΙΛΗΣ</t>
  </si>
  <si>
    <t>ΜΑΥΡΟΜΥΤΗΣ ΙΩΑΚΕΙΜ</t>
  </si>
  <si>
    <t>ΜΕΝΕΚΑ ΑΝΝΑ</t>
  </si>
  <si>
    <t>ΜΙΧΑΗΛΙΔΗΣ ΟΡΦΕΑΣ</t>
  </si>
  <si>
    <t>ΜΠΑΚΟΛΑΣ ΠΑΝΑΓΙΩΤΗΣ</t>
  </si>
  <si>
    <t>ΜΠΑΜΙΑΣ ΒΑΣΙΛΕΙΟΣ</t>
  </si>
  <si>
    <t>ΜΠΑΜΠΙΑΝΗ ΠΑΡΑΣΚΕΥΗ</t>
  </si>
  <si>
    <t>ΜΠΑΞΟΠΟΥΛΟΣ ΝΙΚΟΛΑΟΣ</t>
  </si>
  <si>
    <t>ΝΑΣΙΑΚΟΣ ΓΕΩΡΓΙΟΣ</t>
  </si>
  <si>
    <t>ΝΤΑΣΗ ΑΡΙΑΔΝΗ-ΙΩΑΝΝΑ</t>
  </si>
  <si>
    <t>ΝΤΕΒΕΤΖΙΔΗΣ ΑΛΕΞΑΝΔΡΟΣ</t>
  </si>
  <si>
    <t>ΠΑϊΣΙΟΣ ΚΩΝΣΤΑΝΤΙΝΟΣ</t>
  </si>
  <si>
    <t>ΠΑΝΑΓΟΣ ΗΛΙΑΣ</t>
  </si>
  <si>
    <t>ΠΑΝΑΓΟΥ ΑΓΓΕΛΙΚΗ-ΚΩΝΣΤΑΝΤΙΝΑ</t>
  </si>
  <si>
    <t>ΠΑΝΤΕΛΕΙΟΥ ΑΘΗΝΑ-ΡΑΦΑΗΛΙΑ</t>
  </si>
  <si>
    <t>ΠΑΝΤΕΛΙΔΗΣ ΑΛΕΞΑΝΔΡΟΣ</t>
  </si>
  <si>
    <t>ΠΑΝΤΕΛΟΠΟΥΛΟΥ ΒΑΣΙΛΙΚΗ</t>
  </si>
  <si>
    <t>ΠΑΠΑΓΕΩΡΓΙΟΥ ΔΗΜΗΤΡΗΣ</t>
  </si>
  <si>
    <t>ΠΑΠΑΔΟΠΟΥΛΟΣ ΦΩΤΙΟΣ</t>
  </si>
  <si>
    <t>ΠΑΤΣΗ ΗΛΙΑΝΑ</t>
  </si>
  <si>
    <t>ΠΑΥΛΟΥ ΔΗΜΗΤΡΑ</t>
  </si>
  <si>
    <t>ΠΗΛΙΟΣ ΚΩΝΣΤΑΝΤΙΝΟΣ</t>
  </si>
  <si>
    <t>ΡΗΓΟΥΤΣΟΥ ΕΛΕΝΗ-ΔΕΣΠΟΙΝΑ</t>
  </si>
  <si>
    <t>ΡΟΝΤΟ ΓΕΩΡΓΙΟΣ</t>
  </si>
  <si>
    <t>ΣΑΜΟΛΑΔΑ ΓΕΩΡΓΙΑ-ΜΑΡΙΑ</t>
  </si>
  <si>
    <t>ΣΑΜΟΛΑΔΑΣ ΜΑΡΙΟΣ-ΜΑΡΓΑΡΙΤΗΣ</t>
  </si>
  <si>
    <t>ΣΙΩΖΟΥ ΧΡΙΣΤΙΝΑ</t>
  </si>
  <si>
    <t>ΣΠΥΡΟΠΟΥΛΟΥ ΑΘΑΝΑΣΙΑ</t>
  </si>
  <si>
    <t>ΣΤΑΜΑΤΗ ΣΟΦΙΑ</t>
  </si>
  <si>
    <t>ΣΤΑΥΡΙΔΟΥ ΔΕΣΠΟΙΝΑ</t>
  </si>
  <si>
    <t>ΣΤΕΦΑΝΟΠΟΥΛΟΥ ΑΝΔΡΟΝΙΚΗ</t>
  </si>
  <si>
    <t>ΣΥΝΤΕΛΗΣ ΟΡΕΣΤΗΣ</t>
  </si>
  <si>
    <t>ΣΦΥΡΛΑΣ ΟΡΦΕΑΣ</t>
  </si>
  <si>
    <t>ΤΟΥΚΜΑΤΣΗ ΑΙΚΑΤΕΡΙΝΗ</t>
  </si>
  <si>
    <t>ΤΡΙΑΝΤΟΣ ΚΩΝΣΤΑΝΤΙΝΟΣ</t>
  </si>
  <si>
    <t>ΤΣΑΓΚΑΝΟΣ ΒΑΣΙΛΕΙΟΣ</t>
  </si>
  <si>
    <t>ΤΣΑΛΟΠΟΥΛΟΣ ΚΩΝΣΤΑΝΤΙΝΟΣ</t>
  </si>
  <si>
    <t>ΤΣΑΝΗΣ ΠΑΝΑΓΙΩΤΗΣ-ΑΘΑΝΑΣΙΟΣ</t>
  </si>
  <si>
    <t>ΤΣΕΣΜΕΤΖΗΣ ΠΑΡΑΣΚΕΥΑΣ</t>
  </si>
  <si>
    <t>ΤΣΙΓΑΝΙΩΤΗ ΠΑΝΑΓΙΩΤΑ</t>
  </si>
  <si>
    <t>ΤΣΙΓΑΡΟΣ ΙΩΑΝΝΗΣ</t>
  </si>
  <si>
    <t>ΤΣΙΡΙΓΩΤΑΚΗΣ ΚΩΝΣΤΑΝΤΙΝΟΣ</t>
  </si>
  <si>
    <t>ΤΣΟΤΣΟΣ ΜΙΧΑΗΛ</t>
  </si>
  <si>
    <t>ΦΟΥΝΤΖΗΛΑΣ ΔΗΜΗΤΡΙΟΣ</t>
  </si>
  <si>
    <t>ΦΟΥΤΖΗΛΑ ΕΛΕΑΝΝΑ</t>
  </si>
  <si>
    <t>ΧΑΒΙΒ ΡΑΖ</t>
  </si>
  <si>
    <t>ΧΑΔΟΥ ΕΥΓΕΝΙΑ</t>
  </si>
  <si>
    <t>ΧΑΤΖΗΑΝΔΡΕΟΥ ΓΕΩΡΓΙΟΣ</t>
  </si>
  <si>
    <t>ΧΑΤΖΗΑΝΔΡΕΟΥ ΧΡΙΣΤΟΔΟΥΛΟΣ</t>
  </si>
  <si>
    <t>ΧΙΛΗΣ ΝΙΚΟΛΑΟΣ</t>
  </si>
  <si>
    <t>ΧΟΥΡΗ ΑΝΔΡΟΝΙΚΗ</t>
  </si>
  <si>
    <t>Ε</t>
  </si>
  <si>
    <t>Η</t>
  </si>
  <si>
    <t>Ζ</t>
  </si>
  <si>
    <t>Γ</t>
  </si>
  <si>
    <t>ΙΑ</t>
  </si>
  <si>
    <t>Α</t>
  </si>
  <si>
    <t>Θ</t>
  </si>
  <si>
    <t>ΣΤ</t>
  </si>
  <si>
    <t>Β</t>
  </si>
  <si>
    <t>Δ</t>
  </si>
  <si>
    <t>ΑΛΕΞΑΚΗ ΔΕΣΠΟΙΝΑ</t>
  </si>
  <si>
    <t>ΑΛΕΞΑΝΔΡΙΔΟΥ ΕΡΙΕΤΤΑ</t>
  </si>
  <si>
    <t>ΑΝΔΡΟΥΤΣΕΛΗΣ ΑΝΔΡΕΑΣ</t>
  </si>
  <si>
    <t>ΑΝΕΜΟΖΑΛΗΣ ΚΩΝΣΤΑΝΤΙΝΟΣ</t>
  </si>
  <si>
    <t>ΑΝΤΩΝΑΤΟΣ ΑΓΓΕΛΟΣ</t>
  </si>
  <si>
    <t>ΑΝΤΩΝΙΟΥΔΑΚΗ ΣΤΕΦΑΝΙΑ</t>
  </si>
  <si>
    <t>ΑΡΤΖΟΓΛΟΥ ΙΩΑΝΝΗΣ</t>
  </si>
  <si>
    <t>ΒΑΡΑΜΠΟΥΤΗ ΒΑΣΙΛΙΚΗ</t>
  </si>
  <si>
    <t>ΒΑΡΕΛΑΣ ΦΙΛΙΠΠΟΣ</t>
  </si>
  <si>
    <t>ΒΙΟΛΑΤΟΣ ΔΙΟΜΗΔΗΣ</t>
  </si>
  <si>
    <t>ΒΛΑΖΑΚΗΣ ΘΕΟΔΩΡΟΣ</t>
  </si>
  <si>
    <t>ΒΟΥΡΓΙΔΗΣ ΙΩΑΝΝΗΣ</t>
  </si>
  <si>
    <t>ΓΑΛΑΝΑΚΗ ΖΑΧΑΡΕΝΙΑ</t>
  </si>
  <si>
    <t>ΓΑΛΑΝΟΠΟΥΛΟΥ ΜΑΡΙΑ-ΕΛΕΝΗ</t>
  </si>
  <si>
    <t>ΓΙΣΔΑΚΗ ΜΑΡΙΑΝΝΑ</t>
  </si>
  <si>
    <t>ΓΙΩΤΑΚΗ ΠΑΡΑΣΚΕΥΗ-ΒΑΣΙΛΙΚΗ</t>
  </si>
  <si>
    <t>ΓΡΑΜΜΑΤΟΠΟΥΛΟΥ ΜΥΡΤΩ-ΕΛΠΙΝΙΚΗ</t>
  </si>
  <si>
    <t>ΕΡΔΑΣ ΣΤΕΦΑΝΟΣ</t>
  </si>
  <si>
    <t>ΖΗΜΕΡΑΣ ΓΕΩΡΓΙΟΣ</t>
  </si>
  <si>
    <t>ΗΛΙΑΔΗΣ ΑΝΑΣΤΑΣΙΟΣ</t>
  </si>
  <si>
    <t>ΙΩΑΝΝΟΥ ΚΑΛΛΙΟΠΗ</t>
  </si>
  <si>
    <t>ΚΑΖΕΛΙΔΗΣ ΧΡΗΣΤΟΣ</t>
  </si>
  <si>
    <t>ΚΑΛΠΑΚΗ ΜΑΡΙΑ-ΑΙΚΑΤΕΡΙΝΗ</t>
  </si>
  <si>
    <t>ΚΑΜΠΕΡΗΣ ΓΕΩΡΓΙΟΣ</t>
  </si>
  <si>
    <t>ΚΑΝΙΔΗΣ ΧΡΙΣΤΟΦΟΡΟΣ</t>
  </si>
  <si>
    <t>ΚΑΠΝΙΑΡΗΣ ΚΩΝΣΤΑΝΤΙΝΟΣ</t>
  </si>
  <si>
    <t>ΚΑΠΠΑΤΟΣ ΑΡΙΣΤΕΙΔΗΣ</t>
  </si>
  <si>
    <t>ΚΑΡΡΟΠΟΥΛΟΣ ΚΩΝΣΤΑΝΤΙΝΟΣ</t>
  </si>
  <si>
    <t>ΚΑΡΥΔΗ ΑΙΚΑΤΕΡΙΝΗ</t>
  </si>
  <si>
    <t>ΚΑΤΣΙΜΙΧΑΣ ΝΙΚΟΛΑΟΣ</t>
  </si>
  <si>
    <t>ΚΛΑΥΔΙΑΝΟΥ ΜΑΡΙΑ</t>
  </si>
  <si>
    <t>ΚΟΛΛΙΑΣ ΣΤΑΥΡΟΣ</t>
  </si>
  <si>
    <t>ΚΟΡΟΚΥΘΑΚΗΣ ΜΙΛΤΙΑΔΗΣ</t>
  </si>
  <si>
    <t>ΚΟΥΤΣΜΑΝΗ ΑΘΑΝΑΣΙΑ</t>
  </si>
  <si>
    <t>ΚΟΥΤΣΟΥΛΗΣ ΟΡΕΣΤΗΣ</t>
  </si>
  <si>
    <t>ΚΥΒΕΡΝΗΤΗΣ ΚΩΝΣΤΑΝΤΙΝΟΣ</t>
  </si>
  <si>
    <t>ΚΩΛΕΤΣΗ ΑΙΚΑΤΕΡΙΝΗ</t>
  </si>
  <si>
    <t>ΛΑΪΟΥ ΕΛΕΥΘΕΡΙΑ</t>
  </si>
  <si>
    <t>ΛΑΨΙΔΟΥ ΕΛΙΣΑΒΕΤ</t>
  </si>
  <si>
    <t>ΜΑϊΧΟΣ ΑΛΕΞΑΝΔΡΟΣ</t>
  </si>
  <si>
    <t>ΜΑΝΤΖΟΥΚΗΣ ΣΩΚΡΑΤΗΣ</t>
  </si>
  <si>
    <t>ΜΑΣΤΡΟΔΗΜΑ ΔΕΣΠΟΙΝΑ</t>
  </si>
  <si>
    <t>ΜΑΥΡΙΔΗΣ ΑΓΓΕΛΟΣ</t>
  </si>
  <si>
    <t>ΜΕϊΔΑΝΗ ΧΑΡΑ</t>
  </si>
  <si>
    <t>ΜΗΤΣΑΝΗΣ ΔΗΜΟΣ</t>
  </si>
  <si>
    <t>ΜΟΝΤΕΣΑΝΤΟΥ ΑΝΑΣΤΑΣΙΑ</t>
  </si>
  <si>
    <t>ΜΟΣΧΟΒΑΚΗ ΒΑΣΙΛΙΚΗ</t>
  </si>
  <si>
    <t>ΜΠΑΡΜΠΑΡΗΣ ΠΑΝΤΕΛΗΣ</t>
  </si>
  <si>
    <t>ΜΠΕΜΠΕΔΕΛΗ ΑΝΝΑ</t>
  </si>
  <si>
    <t>ΜΠΕΧΛΙΒΑΝΙΔΗΣ ΙΩΑΝΝΗΣ</t>
  </si>
  <si>
    <t>ΜΠΡΑΒΟΣ ΗΛΙΑΣ</t>
  </si>
  <si>
    <t>ΜΩΡΟΥ ΕΛΕΝΗ</t>
  </si>
  <si>
    <t>ΝΟΤΑΡΙΔΗΣ ΑΠΟΣΤΟΛΟΣ</t>
  </si>
  <si>
    <t>ΝΟΥΛΑ ΧΡΙΣΤΙΝΑ-ΜΑΡΙΑ</t>
  </si>
  <si>
    <t>ΝΤΑΡΑΚΗ ΑΝΑΣΤΑΣΙΑ</t>
  </si>
  <si>
    <t>ΠΑΠΑΔΑΤΟΥ ΚΑΤΕΡΙΝΑ</t>
  </si>
  <si>
    <t>ΠΑΠΑΝΑΣΤΑΣΙΟΥ ΕΥΘΥΜΙΑ</t>
  </si>
  <si>
    <t>ΠΕΡΓΑΜΗΝΕΛΗ ΘΕΟΔΩΡΑ</t>
  </si>
  <si>
    <t>ΠΗΧΙΩΝ ΑΡΕΤΗ</t>
  </si>
  <si>
    <t>ΠΙΑΧΑ ΒΙΚΤΩΡΙΑ</t>
  </si>
  <si>
    <t>ΠΙΣΛΗ ΕΙΡΗΝΗ</t>
  </si>
  <si>
    <t>ΡΑΓΚΟΥ ΑΛΙΚΗ</t>
  </si>
  <si>
    <t>ΣΑΚΕΛΛΑΡΙΔΗΣ ΣΤΕΦΑΝΟΣ</t>
  </si>
  <si>
    <t>ΣΙΔΕΡΗ ΕΛΠΙΔΑ</t>
  </si>
  <si>
    <t>ΣΚΑΛΤΣΟΓΙΑΝΝΗΣ ΘΩΜΑΣ</t>
  </si>
  <si>
    <t>ΣΚΕΜΠΗΣ ΚΩΝΣΤΑΝΤΙΝΟΣ</t>
  </si>
  <si>
    <t>ΣΟΥΛΗΣ ΚΩΝΣΤΑΝΤΙΝΟΣ</t>
  </si>
  <si>
    <t>ΣΠΥΡΙΔΑΚΗΣ ΘΕΟΔΩΡΟΣ</t>
  </si>
  <si>
    <t>ΣΤΑΜΟΥΛΗ ΔΕΣΠΟΙΝΑ</t>
  </si>
  <si>
    <t>ΣΤΑΥΡΟΠΟΥΛΟΣ ΓΕΩΡΓΙΟΣ</t>
  </si>
  <si>
    <t>ΣΩΦΡΟΝΙΔΗΣ ΕΥΣΤΑΘΙΟΣ</t>
  </si>
  <si>
    <t>ΤΕΡΛΕΜΕΣ ΣΠΥΡΟΣ</t>
  </si>
  <si>
    <t>ΤΣΑΪΛΗΣ ΝΙΚΟΛΑΟΣ</t>
  </si>
  <si>
    <t>ΤΣΑΜΑΣΛΙΔΗΣ ΑΝΤΩΝΙΟΣ</t>
  </si>
  <si>
    <t>ΤΣΑΜΑΣΛΙΔΟΥ ΜΙΧΑΕΛΑ</t>
  </si>
  <si>
    <t>ΤΣΑΝΓΚ ΑΝΔΡΕΑΣ</t>
  </si>
  <si>
    <t>ΤΣΙΤΣΑΝΗΣ ΕΜΜΑΝΟΥΛ</t>
  </si>
  <si>
    <t>ΧΑϊΔΕΜΕΝΟΣ ΓΕΩΡΓΙΟΣ</t>
  </si>
  <si>
    <t>ΧΑΡΑΛΑΜΠΙΔΗΣ ΓΙΩΡΓΟΣ</t>
  </si>
  <si>
    <t>ΧΑΤΖΗΘΕΟΔΩΡΟΥ ΗΛΙΑΣ</t>
  </si>
  <si>
    <t>ΧΟΥΒΑΡΔΑΣ ΒΑΣΙΛΗΣ</t>
  </si>
  <si>
    <t>YOB</t>
  </si>
  <si>
    <t>Φ</t>
  </si>
  <si>
    <t>ΑΜ</t>
  </si>
  <si>
    <t>ΧΡΙΣΤΟΒ ΓΚΕΟΡΓΚΙ</t>
  </si>
  <si>
    <t>ΖΑΧΑΡΟΠΟΥΛΟΣ ΑΝΔΡΕΑΣ</t>
  </si>
  <si>
    <t>ΦΑΝΤΙΔΗΣ ΕΥΣΤΑΘΙΟΣ</t>
  </si>
  <si>
    <t>ΠΕΤΣΟΥΛΑ ΛΥΔΙΑ</t>
  </si>
  <si>
    <t>ΜΠΟΥΣΚΟΥ ΑΝΑΣΤΑΣΙΑ</t>
  </si>
  <si>
    <t>ΜΑΥΡΙΔΗΣ ΘΕΟΔΩΡΟΣ</t>
  </si>
  <si>
    <t>ΠΑΠΑΔΟΠΟΥΛΟΣ ΝΙΚΟΛΑΟΣ</t>
  </si>
  <si>
    <t>ΣΙΝΗ ΧΡΙΣΤΙΝΑ</t>
  </si>
  <si>
    <t>ΑΝΑΣΤΑΣΙΑΔΗΣ ΑΘΑΝΑΣΙΟΣ</t>
  </si>
  <si>
    <t>ΚΑΤΣΙΓΙΑΝΝΗ ΚΩΝΣΤΑΝΤΙΝΑ</t>
  </si>
  <si>
    <t>ΔΑΛΚΥΡΙΑΔΗΣ ΠΑΝΑΓΙΩΤΗΣ</t>
  </si>
  <si>
    <t>ΑΝΤΩΝΙΟΥ ΑΝΤΩΝΗΣ</t>
  </si>
  <si>
    <t>ΦΩΤΟΠΟΥΛΟΥ ΕΛΕΝΗ</t>
  </si>
  <si>
    <t>ΦΩΤΟΠΟΥΛΟΣ ΕΦΡΑΙΜ-ΙΩΑΝΝΗΣ</t>
  </si>
  <si>
    <t>ΦΩΤΟΠΟΥΛΟΣ ΑΝΔΡΕΑΣ</t>
  </si>
  <si>
    <t>ΠΑΠΑΔΟΠΟΥΛΟΥ ΜΑΡΙΑ</t>
  </si>
  <si>
    <t>ΧΑΤΖΗΑΝΤΟΝΟΓΛΟΥ ΔΗΜΗΤΡΙΟΣ</t>
  </si>
  <si>
    <t>ΚΩΤΣΙΟΠΟΥΛΟΣ ΒΑΣΙΛΕΙΟΣ</t>
  </si>
  <si>
    <t>ΤΣΑΥΤΑΡΙΔΟΥ ΜΑΡΙΑ</t>
  </si>
  <si>
    <t>ΤΣΑΛΑΠΑΤΑΣ ΙΩΑΝΝΗΣ</t>
  </si>
  <si>
    <t>ΜΠΕΛΤΣΙΟΥ ΑΝΝΑ-ΣΟΥΛΤΑΝΑ</t>
  </si>
  <si>
    <t>ΚΟΥΚΙΑ ΔΕΣΠΟΙΝΑ</t>
  </si>
  <si>
    <t>ΠΑΥΛΙΔΗΣ ΚΩΝΣΤΑΝΤΙΝΟΣ</t>
  </si>
  <si>
    <t>ΧΑΤΖΗΑΘΑΝΑΣΙΑΔΗΣ ΑΛΕΞΑΝΔΡΟΣ</t>
  </si>
  <si>
    <t>ΒΕΛΗ ΚΛΕΑΡΕΤΗ</t>
  </si>
  <si>
    <t>ΔΡΑΚΟΠΟΥΛΟΣ ΘΕΟΔΩΡΟΣ</t>
  </si>
  <si>
    <t>ΚΑΤΑΛΑΓΑΡΙΑΝΟΥ ΕΛΕΝΗ</t>
  </si>
  <si>
    <t>ΤΣΙΟΥΜΕΛΑ ΔΗΜΗΤΡΑ</t>
  </si>
  <si>
    <t>ΚΟΥΡΑΒΑΝΑΣ ΚΩΝΣΤΑΝΤΙΝΟΣ</t>
  </si>
  <si>
    <t>ΓΚΑΜΠΛΙΑΣ ΑΘΑΝΑΣΙΟΣ</t>
  </si>
  <si>
    <t>ΜΠΙΛΙΔΑ ΔΗΜΗΤΡΑ</t>
  </si>
  <si>
    <t>ΤΟΠΗΣ ΑΛΕΞΑΝΔΡΟΣ</t>
  </si>
  <si>
    <t>ΝΙΚΟΛΑΚΟΥΛΗΣ ΑΛΕΞΙΟΣ</t>
  </si>
  <si>
    <t>ΚΑΛΑΪΤΖΗΣ ΑΛΕΞΑΝΔΡΟΣ</t>
  </si>
  <si>
    <t>ΨΑΡΑΚΗΣ ΚΩΝΣΤΑΝΤΙΝΟΣ</t>
  </si>
  <si>
    <t>ΚΑΡΑΜΠΕΛΚΟΣ ΑΡΙΣΤΕΙΔΗΣ</t>
  </si>
  <si>
    <t>ΧΑΡΙΤΟΥ ΑΙΚΑΤΕΡΙΝΗ</t>
  </si>
  <si>
    <t>ΚΩΤΟΥΛΑ ΑΓΓΕΛΙΚΗ</t>
  </si>
  <si>
    <t>ΑΛΜΠΑΝΙΔΟΥ ΚΩΝΣΤΑΝΤΙΝΑ</t>
  </si>
  <si>
    <t>ΓΙΑΝΝΟΥΛΑΤΟΥ ΑΥΓΟΥΣΤΙΝΑ</t>
  </si>
  <si>
    <t>ΠΙΣΤΟΦΙΔΗΣ ΚΩΝΣΤΑΝΤΙΝΟΣ</t>
  </si>
  <si>
    <t>ΚΩΝΣΤΑΝΤΙΝΙΔΟΥ ΑΝΝΑ</t>
  </si>
  <si>
    <t>ΧΡΥΣΑΝΙΔΟΥ ΚΑΛΛΙΟΠΗ</t>
  </si>
  <si>
    <t>ΧΑΣΟΜΕΡΗ ΣΤΑΥΡΟΥΛΑ</t>
  </si>
  <si>
    <t>ΜΑΡΑΓΓΙΔΗ ΒΕΝΕΤΙΑ</t>
  </si>
  <si>
    <t>ΣΤΑΓΙΑΝΝΗ ΜΥΡΣΙΝΗ</t>
  </si>
  <si>
    <t>ΦΙΤΣΙΛΗ ΜΑΡΙΝΑ</t>
  </si>
  <si>
    <t>ΦΥΤΙΛΗ ΧΡΙΣΤΙΝΑ</t>
  </si>
  <si>
    <t>ΚΟΚΚΑΛΗ ΜΑΡΙΑ</t>
  </si>
  <si>
    <t>ΓΚΟΥΣΚΟΣ ΑΛΕΞΑΝΔΡΟΣ</t>
  </si>
  <si>
    <t>ΨΑΡΟΥΔΑΚΗΣ ΝΙΚΟΛΑΣ</t>
  </si>
  <si>
    <t>ΨΑΡΟΥΔΑΚΗΣ ΓΙΑΝΝΗΣ</t>
  </si>
  <si>
    <t>ΛΑΖΑΡΙΔΗΣ ΠΑΝΑΓΙΩΤΗΣ</t>
  </si>
  <si>
    <t>ΜΑΝΩΛΟΠΟΥΛΟΣ ΧΑΡΑΛΑΜΠΟΣ</t>
  </si>
  <si>
    <t>ΧΡΙΣΤΟΔΟΥΛΟΠΟΥΛΟΣ ΜΑΡΙΟΣ</t>
  </si>
  <si>
    <t>ΑΣΠΡΟΛΟΥΠΟΣ ΕΥΣΤΑΘΙΟΣ</t>
  </si>
  <si>
    <t>ΧΑΤΖΟΠΟΥΛΟΥ ΕΛΕΝΗ</t>
  </si>
  <si>
    <t>ΠΑΝΑΡΕΤΟΣ ΓΙΩΡΓΟΣ</t>
  </si>
  <si>
    <t>ΚΑΛΛΗ ΙΩΑΝΝΑ</t>
  </si>
  <si>
    <t>ΣΤΑΜΠΟΥΛΗ ΒΑΣΙΛΙΚΗ</t>
  </si>
  <si>
    <t>ΣΠΑΝΙΔΗΣ ΣΤΑΥΡΟΣ</t>
  </si>
  <si>
    <t>ΤΣΑΓΚΑΡΑΚΗΣ ΜΑΤΘΑΙΟΣ</t>
  </si>
  <si>
    <t>ΜΑΛΛΙΡΗ ΜΑΡΙΑ</t>
  </si>
  <si>
    <t>ΦΩΤΙΑΔΟΥ ΑΝΑΣΤΑΣΙΑ</t>
  </si>
  <si>
    <t>ΛΕΩΝΙΔΟΥ ΚΩΝΣΤΑΝΤΙΝΑ</t>
  </si>
  <si>
    <t>ΚΑΡΑΓΙΑΝΝΗΣ ΙΩΑΝΝΗΣ</t>
  </si>
  <si>
    <t>ΠΑΝΤΕΛΙΔΟΥ ΔΗΜΗΤΡΑ</t>
  </si>
  <si>
    <t>ΧΑΡΜΑΝΗ ΓΕΩΡΓΙΑ</t>
  </si>
  <si>
    <t>ΔΙΑΜΑΝΤΗΣ ΝΙΚΟΛΑΟΣ</t>
  </si>
  <si>
    <t>ΚΟΤΡΩΤΣΙΟΥ ΣΤΕΦΑΝΙΑ</t>
  </si>
  <si>
    <t>ΝΙΑΝΙΑ ΑΝΝΑ</t>
  </si>
  <si>
    <t>ΤΣΟΓΚΑΣ ΔΙΟΝΥΣΗΣ</t>
  </si>
  <si>
    <t>ΓΡΑΚΗ ΧΡΙΣΤΙΝΑ</t>
  </si>
  <si>
    <t>ΦΛΩΡΑ ΝΙΚΗ</t>
  </si>
  <si>
    <t>ΧΡΥΣΑΝΙΔΗΣ ΣΤΑΥΡΟΣ</t>
  </si>
  <si>
    <t>ΚΑΖΑΚΙΔΗΣ ΧΡΗΣΤΟΣ</t>
  </si>
  <si>
    <t>ΣΟΦΟΣ ΑΓΓΕΛΟΣ</t>
  </si>
  <si>
    <t>ΡΕΝΙΕΡΗΣ ΜΑΡΙΟΣ</t>
  </si>
  <si>
    <t>ΚΑΡΑΓΙΑΝΝΙΔΗΣ ΜΙΝΩΑΣ</t>
  </si>
  <si>
    <t>ΚΑΛΑΪΤΖΙΔΟΥ ΜΑΡΙΑ</t>
  </si>
  <si>
    <t>ΧΑΤΖΕΛΗΣ ΕΜΜΑΝΟΥΗΛ</t>
  </si>
  <si>
    <t>ΓΕΩΡΓΙΑΔΟΥ ΕΛΕΝΗ</t>
  </si>
  <si>
    <t>ΟΙΚΟΝΟΜΟΥ ΓΕΩΡΓΙΟΣ</t>
  </si>
  <si>
    <t>ΑΝΑΣΤΑΣΙΑΔΗΣ ΑΠΟΣΤΟΛΟΣ</t>
  </si>
  <si>
    <t>ΜΥΑΡΗ ΒΑΣΙΛΙΚΗ-ΝΕΦΕΛΗ</t>
  </si>
  <si>
    <t>ΚΩΝΣΤΑΝΤΙΝΙΔΟΥ ΕΛΕΝΗ</t>
  </si>
  <si>
    <t>ΤΣΑΓΑΚΗ-ΡΕΚΛΕΙΤΟΥ ΕΜΜΑΝΟΥΕΛΑ</t>
  </si>
  <si>
    <t>ΧΑΤΖΟΠΟΥΛΟΥ ΑΙΚΑΤΕΡΙΝΗ</t>
  </si>
  <si>
    <t>ΧΑΤΖΟΠΟΥΛΟΣ ΚΩΝΣΤΑΝΤΙΝΟΣ</t>
  </si>
  <si>
    <t>ΝΤΕΛΤΟΝ ΜΑΡΙΑΝΝΑ</t>
  </si>
  <si>
    <t>ΚΑΡΑΜΠΟΤΣΟΥ ΓΑΡΥΦΑΛΛΙΑ</t>
  </si>
  <si>
    <t>ΞΥΠΟΛΙΤΑΚΟΥ ΠΑΡΑΣΚΕΥΟΥΛΑ</t>
  </si>
  <si>
    <t>ΣΑΡΑΝΤΟΥ ΠΕΤΡΟΣ</t>
  </si>
  <si>
    <t>ΜΠΑΞΕΒΑΝΗ ΒΑΡΒΑΡΑ</t>
  </si>
  <si>
    <t>ΜΟΙΡΟΣ ΑΓΓΕΛΟΣ</t>
  </si>
  <si>
    <t>ΠΑΠΑΔΟΠΟΥΛΟΥ ΚΩΝΣΤΑΝΤΙΝΑ</t>
  </si>
  <si>
    <t>ΖΙΩΓΑΣ ΝΙΚΟΛΑΟΣ</t>
  </si>
  <si>
    <t>ΒΑΔΕΙΔΗΣ ΔΗΜΗΤΡΙΟΣ</t>
  </si>
  <si>
    <t>ΝΙΚΟΥ ΧΡΙΣΤΙΝΑ</t>
  </si>
  <si>
    <t>ΜΟΥΜΟΥΛΙΔΗΣ ΧΑΡΑΛΑΜΠΟΣ</t>
  </si>
  <si>
    <t>ΑΡΑΠΟΓΛΟΥ ΝΑΤΑΛΙΑ</t>
  </si>
  <si>
    <t>ΚΑΡΒΟΥΝΗΣ ΑΡΗΣ</t>
  </si>
  <si>
    <t>ΘΩΜΑΪΔΗΣ ΚΩΝΣΤΑΝΤΙΝΟΣ</t>
  </si>
  <si>
    <t>ΚΕΦΑΛΑ ΝΙΚΗ</t>
  </si>
  <si>
    <t>ΚΟΛΟΒΟΥ ΒΑΣΙΛΙΚΗ</t>
  </si>
  <si>
    <t>ΤΡΑΓΑ ΕΛΕΝΗ</t>
  </si>
  <si>
    <t>ΕΥΣΤΑΘΙΟΥ ΑΙΚΑΤΕΡΙΝΗ</t>
  </si>
  <si>
    <t>ΓΑΛΒΑ ΠΗΝΕΛΟΠΗ-ΜΑΡΙΑ</t>
  </si>
  <si>
    <t>ΠΟΛΟΥΑ ΗΛΕΚΤΡΑ</t>
  </si>
  <si>
    <t>ΤΣΑΡΑΜΥΡΣΗΣ ΠΑΤΡΟΚΛΟΣ-ΘΕΟΔΩΡΟΣ</t>
  </si>
  <si>
    <t>ΛΟΥΚΑΣ ΧΡΗΣΤΟΣ</t>
  </si>
  <si>
    <t>ΣΤΑΘΑΚΟΠΟΥΛΟΣ ΣΤΑΥΡΟΣ</t>
  </si>
  <si>
    <t>ΒΑΡΕΝΤΖΗ ΑΡΤΕΜΙΣ</t>
  </si>
  <si>
    <t>ΚΟΥΝΑΝΗ ΑΝΝΑ-ΣΤΥΛΙΑΝΗ</t>
  </si>
  <si>
    <t>ΜΙΧΑΗΛΟΓΛΟΥ ΑΠΟΣΤΟΛΙΑ</t>
  </si>
  <si>
    <t>ΓΟΝΤΙΚΑ ΣΤΑΜΑΤΙΑ-ΑΝΝΑ</t>
  </si>
  <si>
    <t>ΓΚΟΡΟΥ ΣΟΦΙΑ</t>
  </si>
  <si>
    <t>ΜΗΤΣΙΑ ΚΩΝΣΤΑΝΤΙΝΑ</t>
  </si>
  <si>
    <t>ΟΙΚΟΝΟΜΟΥ ΕΛΕΝΗ</t>
  </si>
  <si>
    <t>ΤΣΑΜΠΑ ΘΕΟΔΩΡΑ</t>
  </si>
  <si>
    <t>ΑΓΓΕΛΙΔΟΥ ΑΘΗΝΑ</t>
  </si>
  <si>
    <t>ΘΕΟΧΑΡΗ ΕΛΕΝΗ</t>
  </si>
  <si>
    <t>ΠΑΣΧΟΣ ΚΩΝΣΤΑΝΤΙΝΟΣ</t>
  </si>
  <si>
    <t>ΠΑΡΑΜΕΡΙΤΗ ΒΑΣΙΛΙΚΗ</t>
  </si>
  <si>
    <t>ΡΑΛΛΗΣ ΔΗΜΗΤΡΙΟΣ</t>
  </si>
  <si>
    <t>ΠΑΤΡΙΚΑΣ ΠΑΝΑΓΙΩΤΗΣ</t>
  </si>
  <si>
    <t>ΟΡΔΟΥΛΙΔΟΥ ΜΑΡΙΑ</t>
  </si>
  <si>
    <t>ΤΣΕΜΠΕΚΛΗΣ ΣΑΒΒΑΣ-ΔΗΜΗΤΡΙΟΣ</t>
  </si>
  <si>
    <t>ΠΑΠΑΔΟΠΟΥΛΟΣ ΘΩΜΑΣ</t>
  </si>
  <si>
    <t>ΠΑΠΑΔΟΠΟΥΛΟΥ ΧΡΥΣΟΥΛΑ</t>
  </si>
  <si>
    <t>ΠΑΠΑΝΙΚΟΛΑΟΥ ΕΛΕΥΘΕΡΙΑ</t>
  </si>
  <si>
    <t>ΖΕΡΖΗΣ ΚΩΝΣΤΑΝΤΙΝΟΣ</t>
  </si>
  <si>
    <t>ΛΥΤΡΑ ΑΠΟΣΤΟΛΙΑ</t>
  </si>
  <si>
    <t>ΧΗΡΑ ΜΑΡΙΑ</t>
  </si>
  <si>
    <t>ΚΟΛΛΙΑΣ ΔΗΜΗΤΡΙΟΣ</t>
  </si>
  <si>
    <t>ΑΡΧΟΝΤΗΣ ΕΥΑΓΓΕΛΟΣ</t>
  </si>
  <si>
    <t>ΦΟΥΚΑ ΕΙΡΗΝΗ</t>
  </si>
  <si>
    <t>ΝΟΜΙΚΟΥ ΓΕΩΡΓΙΑ</t>
  </si>
  <si>
    <t>ΤΣΕΤΟΓΛΟΥ ΦΩΤΕΙΝΗ</t>
  </si>
  <si>
    <t>ΚΑΡΑΚΙΤΣΙΟΣ ΜΑΡΙΟΣ</t>
  </si>
  <si>
    <t>ΓΚΡΑΤΖΙΟΥ ΑΝΝΑ-ΕΥΑΓΓΕΛΙΑ</t>
  </si>
  <si>
    <t>ΚΥΡΜΑΝΙΔΟΥ ΚΑΡΟΛΙΝΑ</t>
  </si>
  <si>
    <t>ΓΑΡΕΦΗΣ ΠΕΤΡΟΣ</t>
  </si>
  <si>
    <t>ΦΛΕΒΑΡΗ ΑΔΑΜΑΝΤΙΑ</t>
  </si>
  <si>
    <t>ΤΣΟΥΚΑΛΑΣ ΑΝΔΡΕΑΣ</t>
  </si>
  <si>
    <t>ΚΟΤΡΩΤΣΙΟΥ ΝΙΚΗ</t>
  </si>
  <si>
    <t>ΧΑΡΟΒΑ ΑΘΗΝΑ-ΝΕΚΤΑΡΙΑ</t>
  </si>
  <si>
    <t>ΜΠΙΣΙΑΝΗ ΑΓΓΕΛΙΚΗ</t>
  </si>
  <si>
    <t>ΠΑΛΑΣΚΑΣ ΒΛΑΣΗΣ-ΙΩΑΝΝΗΣ</t>
  </si>
  <si>
    <t>ΜΠΙΣΙΑΝΗΣ ΦΙΛΙΠΠΟΣ</t>
  </si>
  <si>
    <t>ΚΑΣΣΟΣ ΕΥΑΓΓΕΛΟΣ</t>
  </si>
  <si>
    <t>ΚΑΓΚΕΛΙΔΟΥ ΣΗΜΕΛΑ</t>
  </si>
  <si>
    <t>ΠΑΝΑΡΕΤΟΣ ΓΕΩΡΓΙΟΣ</t>
  </si>
  <si>
    <t>ΜΠΟΥΡΝΑΚΟΣ ΒΛΑΣΗΣ</t>
  </si>
  <si>
    <t>ΚΑΡΑΜΑΝΟΣ ΑΘΑΝΑΣΙΟΣ</t>
  </si>
  <si>
    <t>ΑΓΓΕΛΟΠΟΥΛΟΣ ΚΩΝΣΤΑΝΤΙΝΟΣ</t>
  </si>
  <si>
    <t>ΤΣΟΥΤΣΑΝΗ ΑΘΑΝΑΣΙΑ</t>
  </si>
  <si>
    <t>ΧΑΡΜΑΝΗ ΑΛΕΞΑΝΔΡΑ</t>
  </si>
  <si>
    <t>ΖΑΧΑΡΗ ΝΟΜΙΚΗ</t>
  </si>
  <si>
    <t>ΖΕΒΕΛΑΚΗ ΟΛΥΜΠΙΑ</t>
  </si>
  <si>
    <t>ΒΟΥΧΑΡΑ ΕΛΕΥΘΕΡΙΑ</t>
  </si>
  <si>
    <t>ΤΡΥΦΩΝΙΔΟΥ ΑΙΚΑΤΕΡΙΝΗ</t>
  </si>
  <si>
    <t>ΝΟΤΑΚΗ ΕΥΑΓΓΕΛΙΑ</t>
  </si>
  <si>
    <t>ΠΙΠΕΡΗΣ ΑΠΟΣΤΟΛΟΣ</t>
  </si>
  <si>
    <t>ΠΑΠΑΝΑΣΤΑΣΙΟΥ ΚΩΝΣΤΑΝΤΙΝΟΣ</t>
  </si>
  <si>
    <t>ΤΣΙΑΜΠΑΛΗ ΜΑΡΙΑ</t>
  </si>
  <si>
    <t>ΧΡΙΣΤΟΦΟΡΙΔΗΣ ΙΩΑΝΝΗΣ-ΜΕΛΚΩΝ</t>
  </si>
  <si>
    <t>ΚΟΝΤΟΥ ΣΟΦΙΑ</t>
  </si>
  <si>
    <t>ΒΟΥΛΒΟΥΤΖΙΔΗΣ ΤΡΙΑΝΤΑΦΥΛΛΟΣ</t>
  </si>
  <si>
    <t>ΜΑΜΑΛΑΚΗ ΑΝΔΡΙΑΝΝΑ</t>
  </si>
  <si>
    <t>ΧΑΛΔΟΓΕΡΙΔΗΣ ΓΕΩΡΓΙΟΣ</t>
  </si>
  <si>
    <t>ΨΩΜΑΤΑΚΗΣ ΕΜΜΑΝΟΥΗΛ</t>
  </si>
  <si>
    <t>ΣΠΥΡΟΠΟΥΛΟΣ ΕΥΑΓΓΕΛΟΣ</t>
  </si>
  <si>
    <t>ΤΣΕΤΙΝΗΣ ΠΕΤΡΟΣ</t>
  </si>
  <si>
    <t>ΒΑΛΤΑ ΑΝΝΑ-ΑΙΚΑΤΕΡΙΝΗ</t>
  </si>
  <si>
    <t>ΣΥΜΒΟΥΛΙΔΟΥ ΑΝΝΑ-ΜΑΡΙΑ</t>
  </si>
  <si>
    <t>ΤΥΠΑΛΔΟΣ ΓΕΩΡΓΙΟΣ-ΑΝΑΣΤΑΣΙΟΣ</t>
  </si>
  <si>
    <t>ΤΥΠΑΛΔΟΣ ΑΘΑΝΑΣΙΟΣ-ΧΡΙΣΤΟΣ</t>
  </si>
  <si>
    <t>ΔΕΛΗ ΑΡΤΕΜΙΣ</t>
  </si>
  <si>
    <t>ΚΑΡΝΑΓΝΩΣΤΗ ΜΑΡΙΑ</t>
  </si>
  <si>
    <t>ΠΟΡΦΥΡΗ ΣΠΥΡΙΔΟΥΛΑ</t>
  </si>
  <si>
    <t>ΔΕΡΜΙΤΖΑΚΗ ΑΓΓΕΛΙΚΗ</t>
  </si>
  <si>
    <t>ΚΑΤΣΩΝΗ ΑΝΔΡΕΑ-ΣΙΜΟΝΙ</t>
  </si>
  <si>
    <t>ΣΠΥΡΤΟΣ ΠΑΝΤΕΛΗΣ</t>
  </si>
  <si>
    <t>ΓΕΩΡΓΟΥΣΗΣ ΓΕΩΡΓΙΟΣ</t>
  </si>
  <si>
    <t>ΑΝΑΓΝΩΣΤΟΥ ΕΥΑΓΓΕΛΟΣ</t>
  </si>
  <si>
    <t>ΚΡΟΜΥΔΑΣ ΙΩΑΝΝΗΣ</t>
  </si>
  <si>
    <t>ΣΙΩΡΟΠΟΥΛΟΣ ΙΩΑΝΝΗΣ-ΟΡΕΣΤΗΣ</t>
  </si>
  <si>
    <t>ΒΑΣΙΛΑΤΟΣ ΓΕΡΑΣΙΜΟΣ</t>
  </si>
  <si>
    <t>ΔΟΓΡΑΜΑΤΖΗΣ ΠΑΝΑΓΙΩΤΗΣ</t>
  </si>
  <si>
    <t>ΦΕΤΣΙΟΥ ΚΑΤΕΡΙΝΑ</t>
  </si>
  <si>
    <t>ΧΑΤΖΗΝΙΚΟΛΑΟΥ ΔΗΜΗΤΡΙΟΣ</t>
  </si>
  <si>
    <t>ΧΙΤΖΙΟΥ ΕΥΘΑΛΙΑ</t>
  </si>
  <si>
    <t>ΒΛΑΔΗΚΑΣ ΙΩΑΝΝΗΣ</t>
  </si>
  <si>
    <t>ΣΕΛΛΗΣ ΠΑΝΑΓΙΩΤΗΣ</t>
  </si>
  <si>
    <t>ΤΡΑΓΑΣ ΚΥΡΙΑΚΟΣ</t>
  </si>
  <si>
    <t>ΚΟΥΡΗ ΑΙΜΙΛΙΑ</t>
  </si>
  <si>
    <t>ΚΑΤΑΛΑΓΑΡΙΑΝΟΥ ΒΑΣΙΛΙΚΗ-ΛΥΔΙΑ</t>
  </si>
  <si>
    <t>ΚΟΥΤΡΟΥΜΑΝΗΣ ΘΕΟΔΩΡΟΣ</t>
  </si>
  <si>
    <t>ΘΩΜΟΠΟΥΛΟΣ ΛΑΖΑΡΟΣ</t>
  </si>
  <si>
    <t>ΚΟΥΤΡΟΥΜΑΝΗ ΠΗΝΕΛΟΠΗ</t>
  </si>
  <si>
    <t>ΡΟΔΟΠΟΥΛΟΥ ΕΥΑ</t>
  </si>
  <si>
    <t>ΠΕΝΤΖΙΑ Σ0ΦΙΑ</t>
  </si>
  <si>
    <t>ΗΛΙΑΔΟΥ ΜΑΡΙΑ</t>
  </si>
  <si>
    <t>ΤΖΙΑΡΛΗ ΔΗΜΗΤΡΑ</t>
  </si>
  <si>
    <t>ΑΓΓΕΛΟΥ ΧΡΥΣΑΥΓΗ</t>
  </si>
  <si>
    <t>ΑΓΓΕΛΟΥ ΑΓΓΕΛΙΚΗ</t>
  </si>
  <si>
    <t>ΚΑΡΚΑΛΕΤΣΟΣ ΔΗΜΗΤΡΙΟΣ</t>
  </si>
  <si>
    <t>ΧΑΜΜΑΝΤΙ ΑΛΕΞΑΝΔΡΟΣ</t>
  </si>
  <si>
    <t>ΔΕΛΗΚΟΥΡΑΣ ΒΑΣΙΛΗΣ</t>
  </si>
  <si>
    <t>ΧΑΤΖΗ ΑΡΤΕΜΙΣ</t>
  </si>
  <si>
    <t>ΚΛΑΡΚ ΜΙΧΑΛΗΣ</t>
  </si>
  <si>
    <t>ΝΑΝΟΣ ΦΟΙΒΟΣ-ΚΩΝΣΤΑΝΤΙΝΟΣ</t>
  </si>
  <si>
    <t>ΦΟΥΚΑ ΕΥΘΥΜΙΑ</t>
  </si>
  <si>
    <t>ΓΙΑΚΟΥΒΑΚΗΣ ΝΙΚΟΛΑΟΣ</t>
  </si>
  <si>
    <t>ΚΙΟΥΚΑΣ ΟΔΥΣΣΕΑΣ</t>
  </si>
  <si>
    <t>ΠΑΠΑΝΤΙΔΟΥ ΕΥΑΓΓΕΛΙΑ</t>
  </si>
  <si>
    <t>ΓΟΥΡΓΙΩΤΗΣ ΑΓΓΕΛΟΣ</t>
  </si>
  <si>
    <t>ΚΑΜΠΟΥΡΑΚΗΣ ΔΗΜΗΤΡΗΣ</t>
  </si>
  <si>
    <t>ΓΩΓΟΥ ΜΑΡΙΑ</t>
  </si>
  <si>
    <t>ΜΥΤΑΦΙΔΟΥ ΦΩΤΕΙΝΗ</t>
  </si>
  <si>
    <t>ΚΑΡΑΚΑΣΗΣ ΒΑΣΙΛΗΣ</t>
  </si>
  <si>
    <t>ΤΣΑΝΑΚΤΣΙΔΟΥ ΑΝΤΩΝΙΑ</t>
  </si>
  <si>
    <t>ΜΠΑΛΤΟΣ ΛΑΜΠΡΟΣ</t>
  </si>
  <si>
    <t>ΜΟΥΡΙΚΗΣ ΚΩΝΣΤΑΝΤΙΝΟΣ</t>
  </si>
  <si>
    <t>ΦΑΡΡΗΣ ΘΑΝΟΣ</t>
  </si>
  <si>
    <t>ΚΑΨΑΝΑΚΗ ΖΩΗ</t>
  </si>
  <si>
    <t>ΚΑΡΑΚΟΝΤΙΝΟΥ ΜΑΚΡΙΝΑ</t>
  </si>
  <si>
    <t>ΝΟΤΗΣ ΔΗΜΗΤΡΙΟΣ</t>
  </si>
  <si>
    <t>ΧΑΤΖΗΝΤΟΥΝΑΣ ΠΑΝΑΓΙΩΤΗΣ</t>
  </si>
  <si>
    <t>ΠΑΠΑΓΕΩΡΓΙΟΥ ΙΩΑΝΝΗΣ</t>
  </si>
  <si>
    <t>ΜΕΤΑΞΑ ΑΘΗΝΑ</t>
  </si>
  <si>
    <t>ΧΑΪΜΑΛΑ ΜΑΡΙΑ</t>
  </si>
  <si>
    <t>ΑΜΑΝΑΤΙΔΗΣ ΧΡΗΣΤΟΣ</t>
  </si>
  <si>
    <t>ΒΟΓΙΑΤΖΗΣ ΔΗΜΗΤΡΙΟΣ</t>
  </si>
  <si>
    <t>ΤΡΙΑΝΤΑΦΥΛΛΙΔΗΣ ΜΑΡΙΟΣ</t>
  </si>
  <si>
    <t>ΜΠΕΛΕΓΡΗ ΠΕΛΑΓΙΑ</t>
  </si>
  <si>
    <t>ΣΥΜΙΓΙΑΝΝΗΣ ΝΙΚΟΛΑΟΣ</t>
  </si>
  <si>
    <t>ΖΟΥΠΑ ΚΑΤΕΡΙΝΑ</t>
  </si>
  <si>
    <t>ΖΟΥΠΑ ΜΑΡΙΑ</t>
  </si>
  <si>
    <t>ΟΙΚΟΝΟΜΙΔΗ ΔΗΜΗΤΡΑ</t>
  </si>
  <si>
    <t>ΑΓΓΕΛΟΠΟΥΛΟΣ ΣΤΑΥΡΟΣ</t>
  </si>
  <si>
    <t>ΚΟΓΙΑ ΜΕΛΙΝΑ</t>
  </si>
  <si>
    <t>ΓΕΩΡΓΑΚΑΣ ΟΡΦΕΑΣ</t>
  </si>
  <si>
    <t>ΤΣΙΓΓΑΛΙΔΗΣ ΑΡΓΥΡΗΣ</t>
  </si>
  <si>
    <t>ΤΣΙΓΚΑΛΙΔΟΥ ΘΕΟΦΑΝΩ</t>
  </si>
  <si>
    <t>ΨΩΜΑΚΕΛΗΣ ΚΩΝΣΤΑΝΤΙΝΟΣ</t>
  </si>
  <si>
    <t>ΜΑΝΘΟΠΟΥΛΟΣ ΓΙΑΝΝΗΣ</t>
  </si>
  <si>
    <t>ΠΕΤΡΑΚΗΣ ΣΤΥΛΙΑΝΟΣ</t>
  </si>
  <si>
    <t>ΒΟΥΡΒΟΥΤΣΙΩΤΟΥ ΜΑΡΙΑ</t>
  </si>
  <si>
    <t>ΒΟΥΡΒΟΥΤΣΙΩΤΟΥ ΚΩΝΣΤΑΝΤΙΝΑ</t>
  </si>
  <si>
    <t>ΣΤΑΘΑΚΗΣ ΝΙΚΟΛΑΟΣ</t>
  </si>
  <si>
    <t>ΚΟΤΡΩΤΣΙΟΥ ΕΛΕΝΗ</t>
  </si>
  <si>
    <t>ΑΝΤΩΝΙΟΥ ΚΩΝΣΤΑΝΤΙΝΟΣ</t>
  </si>
  <si>
    <t>ΠΑΪΔΟΥΣΗΣ ΜΙΧΑΗΛ-ΝΙΚΟΛΑΟΣ</t>
  </si>
  <si>
    <t>ΠΕΤΣΟΥΛΗΣ ΕΥΑΓΓΕΛΟΣ</t>
  </si>
  <si>
    <t>ΡΗΝΙΩΤΗ ΧΡΙΣΤΙΝΑ</t>
  </si>
  <si>
    <t>ΤΣΑΜΑΝΤΑΝΗΣ ΦΙΛΙΠΠΟΣ</t>
  </si>
  <si>
    <t>ΚΑΤΣΙΚΗΣ ΔΗΜΗΤΡΙΟΣ</t>
  </si>
  <si>
    <t>ΣΛΗΤΑΣ ΦΙΛΙΠΠΟΣ</t>
  </si>
  <si>
    <t>ΣΛΗΤΑΣ ΠΑΝΑΓΙΩΤΗΣ</t>
  </si>
  <si>
    <t>ΚΩΤΣΙΟΠΟΥΛΟΣ ΓΕΩΡΓΙΟΣ</t>
  </si>
  <si>
    <t>ΣΕΠΕΤΖΙΔΗ ΘΕΟΔΩΡΑ</t>
  </si>
  <si>
    <t>ΧΡΙΣΤΟΔΟΥΛΟΥ ΑΝΑΣΤΑΣΙΑ</t>
  </si>
  <si>
    <t>ΜΟΥΡΒΑΚΗΣ ΣΤΑΥΡΟΣ</t>
  </si>
  <si>
    <t>ΧΑΤΖΟΠΟΥΛΟΣ ΘΕΟΔΩΡΟΣ</t>
  </si>
  <si>
    <t>ΧΡΙΣΤΟΔΟΥΛΟΥ ΒΑΪΟΣ</t>
  </si>
  <si>
    <t>ΜΠΑΤΖΙΑΝΑ ΚΩΝΣΤΑΝΤΙΑ</t>
  </si>
  <si>
    <t>ΞΑΝΘΗ ΕΙΡΗΝΗ</t>
  </si>
  <si>
    <t>ΑΝΕΖΙΝΗΣ ΔΗΜΗΤΡΙΟΣ</t>
  </si>
  <si>
    <t>ΚΟΥΚΟΥΤΣΗ-ΚΑΡΑΝΑΣΙΟΥ ΣΤΕΛΛΑ</t>
  </si>
  <si>
    <t>ΚΑΡΑΜΠΙΤΣΑΚΗΣ ΓΕΩΡΓΙΟΣ</t>
  </si>
  <si>
    <t>ΚΟΠΑΝΤΣΑ ΕΛΕΝΗ</t>
  </si>
  <si>
    <t>ΑΜΑΣΛΙΔΗΣ ΓΙΩΡΓΟΣ</t>
  </si>
  <si>
    <t>ΑΜΑΣΛΙΔΟΥ ΕΥΑΓΓΕΛΙΑ</t>
  </si>
  <si>
    <t>ΓΕΩΡΓΙΑΔΟΥ ΟΥΡΑΝΙΑ</t>
  </si>
  <si>
    <t>ΚΑΡΒΕΛΑΣ ΑΠΟΣΤΟΛΟΣ</t>
  </si>
  <si>
    <t>ΤΣΟΥΚΗΣ ΘΕΟΔΩΡΟΣ</t>
  </si>
  <si>
    <t>ΜΠΑΓΙΑΣ ΔΗΜΗΤΡΙΟΣ</t>
  </si>
  <si>
    <t>ΠΑΠΑΪΩΣΗΦ ΧΑΡΑ-ΜΑΡΙΑ</t>
  </si>
  <si>
    <t>ΦΩΤΟΠΟΥΛΟΥ ΜΑΡΙΑ-ΑΓΑΠΗ</t>
  </si>
  <si>
    <t>ΤΟΚΑΤΛΙΔΟΥ ΜΑΡΙΑ</t>
  </si>
  <si>
    <t>ΚΟΧΛΙΑΔΗΣ ΜΙΧΑΗΛ</t>
  </si>
  <si>
    <t>ΚΑΝΑΤΣΙΟΣ ΑΘΑΝΑΣΙΟΣ</t>
  </si>
  <si>
    <t>ΜΙΧΑΛΟΠΟΥΛΟΣ ΓΕΩΡΓΙΟΣ</t>
  </si>
  <si>
    <t>ΑΝΤΩΝΙΑΔΗΣ ΔΗΜΗΤΡΗΣ-ΠΑΝΑΓΙΩΤΗΣ</t>
  </si>
  <si>
    <t>ΣΑΛΚΙΝΤΖΗΣ ΚΩΝΣΤΑΝΤΙΝΟΣ-ΡΑΦΑΗΛ</t>
  </si>
  <si>
    <t>ΣΤΡΑΤΗΓΑΚΗ ΔΑΝΑΗ</t>
  </si>
  <si>
    <t>ΤΣΕΚΑ ΑΓΓΕΛΙΚΗ</t>
  </si>
  <si>
    <t>ΔΕΛΗΠΑΛΛΑΣ-Ο-ΝΤΟΝΕΛ ΑΛΕΞΑΝΔΡΟΣ</t>
  </si>
  <si>
    <t>ΠΡΟΦΥΛΛΙΔΗΣ-ΓΑΒΡΙΗΛ ΓΕΩΡΓΙΟΣ</t>
  </si>
  <si>
    <t>ΠΡΟΦΥΛΛΙΔΗΣ-ΓΑΒΡΙΗΛ ΧΑΡΑΛΑΜΠΟΣ</t>
  </si>
  <si>
    <t>ΚΟΥΚΟΥΤΣΗ-ΚΑΡΑΝΑΣΙΟΥ ΕΥΓΕΝΙΑ</t>
  </si>
  <si>
    <t>ΛΥΜΠΕΡΗ ΑΘΑΝΑΣΙΑ</t>
  </si>
  <si>
    <t>ΚΟΔΕΛΑ ΦΑΙΔΡΑ</t>
  </si>
  <si>
    <t>ΚΟΔΕΛΑ ΕΛΕΝΗ-ΑΙΚΑΤΕΡΙΝΗ</t>
  </si>
  <si>
    <t>ΘΕΟΔΩΡΑΚΕΑΣ ΕΥΑΓΓΕΛΟΣ</t>
  </si>
  <si>
    <t>ΧΑΤΖΗΚΟΣΜΑ ΒΑΣΙΛΙΚΗ</t>
  </si>
  <si>
    <t>ΠΟΛΥΜΕΝΟΣ ΓΕΩΡΓΙΟΣ</t>
  </si>
  <si>
    <t>ΣΚΟΥΛΑΡΙΚΗΣ ΑΝΑΣΤΑΣΙΟΣ</t>
  </si>
  <si>
    <t>ΠΟΛΥΧΡΟΝΟΣ ΠΑΝΑΓΙΩΤΗΣ</t>
  </si>
  <si>
    <t>ΠΑΠΑΘΑΝΑΣΗΣ ΔΑΜΙΑΝΟΣ</t>
  </si>
  <si>
    <t>ΚΩΝΣΤΑΣ ΝΙΚΟΛΑΟΣ</t>
  </si>
  <si>
    <t>ΠΑΠΑΝΙΚΟΛΑΟΥ ΑΘΑΝΑΣΙΑ</t>
  </si>
  <si>
    <t>ΧΑΛΚΙΑ ΛΑΖΑΡΙΝΑ</t>
  </si>
  <si>
    <t>ΤΣΑΜΤΣΟΥΡΗ ΝΑΤΑΛΙΑ</t>
  </si>
  <si>
    <t>ΠΑΣΑΛΙΜΑΝΙΩΤΗ ΦΟΙΒΗ</t>
  </si>
  <si>
    <t>ΚΟΥΤΡΟΓΙΑΝΝΟΣ ΧΡΗΣΤΟΣ</t>
  </si>
  <si>
    <t>ΚΑΝΑΤΑΣ ΣΩΤΗΡΗΣ</t>
  </si>
  <si>
    <t>ΠΑΠΑΝΙΚΟΛΑΟΥ ΧΡΗΣΤΟΣ-ΠΕΛΟΠΙΔΑΣ</t>
  </si>
  <si>
    <t>ΚΟΝΤΟΓΙΑΝΝΙΔΗΣ ΑΘΑΝΑΣΙΟΣ</t>
  </si>
  <si>
    <t>ΤΣΑΜΗ ΔΑΝΑΗ</t>
  </si>
  <si>
    <t>ΣΧΙΖΑ ΕΛΕΝΗ</t>
  </si>
  <si>
    <t>ΧΟΥΠΑΣ ΔΗΜΗΤΡΙΟΣ</t>
  </si>
  <si>
    <t>ΠΑΠΑΔΑΚΗ ΠΑΝΑΓΙΩΤΑ</t>
  </si>
  <si>
    <t>ΤΣΙΤΟΥΡΗ ΕΛΕΝΗ-ΔΕΣΠΟΙΝΑ</t>
  </si>
  <si>
    <t>ΠΑΡΑΣΧΟΥ ΕΥΑ</t>
  </si>
  <si>
    <t>ΚΛΗΡΟΝΟΜΟΥ ΑΡΓΥΡΗ</t>
  </si>
  <si>
    <t>ΝΑΟΥΜ ΓΕΩΡΓΙΟΣ</t>
  </si>
  <si>
    <t>ΧΑΡΑΛΑΜΠΟΠΟΥΛΟΥ ΙΩΑΝΝΑ</t>
  </si>
  <si>
    <t>ΝΙΚΟΛΑΟΥ ΑΡΤΕΜΙΣ</t>
  </si>
  <si>
    <t>ΑΘΑΝΑΣΙΑΔΗ ΧΡΙΣΤΙΝΑ</t>
  </si>
  <si>
    <t>ΡΟΥΣΑΛΗ ΑΘΑΝΑΣΙΑ</t>
  </si>
  <si>
    <t>ΓΙΑΝΝΟΠΟΥΛΟΣ ΓΕΩΡΓΙΟΣ</t>
  </si>
  <si>
    <t>ΚΑΪΣΑΡΛΗΣ ΘΑΝΑΣΗΣ</t>
  </si>
  <si>
    <t>ΤΣΑΜΠΑΚΙΔΗ ΙΣΑΒΕΛΛΑ</t>
  </si>
  <si>
    <t>ΦΛΩΡΟΣ ΝΙΚΟΛΑΟΣ</t>
  </si>
  <si>
    <t>ΛΑΖΑΡΙΔΗΣ ΚΩΝΣΤΑΝΤΙΝΟΣ-ΑΘΑΝΑΣΙΟΣ</t>
  </si>
  <si>
    <t>ΜΑΤΗ ΖΩΪΤΣΑ</t>
  </si>
  <si>
    <t>ΦΙΝΤΖΟΥ ΠΑΝΑΓΙΩΤΑ</t>
  </si>
  <si>
    <t>ΑΓΓΕΛΑΚΗΣ ΑΓΓΕΛΟΣ-ΣΑΒΒΑΣ</t>
  </si>
  <si>
    <t>ΔΕΜΣΕΡΗ ΒΑΣΙΛΙΚΗ</t>
  </si>
  <si>
    <t>ΦΛΩΡΟΣ ΧΡΗΣΤΟΣ</t>
  </si>
  <si>
    <t>ΜΑΚΡΗ ΜΑΡΙΑ</t>
  </si>
  <si>
    <t>ΓΑΪΤΑΝΟΥ ΕΛΒΑ</t>
  </si>
  <si>
    <t>ΚΟΚΟΡΑΚΗ-ΠΑΠΑΣΤΑΥΡΟΠΟΥΛΟΥ ΓΑΛΑΤΕΙΑ-ΙΡΙΣ</t>
  </si>
  <si>
    <t>ΒΡΑΝΑΣ ΙΩΑΝΝΗΣ</t>
  </si>
  <si>
    <t>ΠΑΠΑΔΟΠΟΥΛΟΥ ΑΝΑΣΤΑΣΙΑ</t>
  </si>
  <si>
    <t>ΜΑΛΑΜΟΥΚΑΣ ΔΗΜΗΤΡΙΟΣ</t>
  </si>
  <si>
    <t>ΜΟΥΔΟΥΡΗ ΦΡΕΙΔΕΡΙΚΗ</t>
  </si>
  <si>
    <t>ΦΑΚΩΤΑΚΗ ΛΥΔΙΑ-ΒΑΣΙΛΙΚΗ</t>
  </si>
  <si>
    <t>ΜΠΕΤΣΙΚΟΥ ΧΑΡΙΤΙΝΗ</t>
  </si>
  <si>
    <t>ΔΟΥΜΑΣ ΝΙΚΟΛΑΟΣ</t>
  </si>
  <si>
    <t>ΨΥΧΟΓΥΙΟΥ ΑΙΚΑΤΕΡΙΝΗ</t>
  </si>
  <si>
    <t>ΣΑΜΠΡΑΚΟΥ ΜΑΓΔΑΛΗΝΗ</t>
  </si>
  <si>
    <t>ΡΟΖΑΝΙΤΗ ΑΝΤΩΝΙΑ</t>
  </si>
  <si>
    <t>ΦΑΧΟΥΡΙΔΗΣ ΣΤΥΛΙΑΝΟΣ</t>
  </si>
  <si>
    <t>ΓΙΑΝΝΑΡΟΣ ΓΕΩΡΓΙΟΣ</t>
  </si>
  <si>
    <t>ΖΗΣΗ ΝΑΤΑΛΙΑ</t>
  </si>
  <si>
    <t>ΤΣΑΛΙΚΗ ΜΑΓΔΑΛΗΝΗ</t>
  </si>
  <si>
    <t>ΚΛΕΙΤΣΑΣ ΓΕΩΡΓΙΟΣ-ΑΛΕΞΙΟΣ</t>
  </si>
  <si>
    <t>ΖΓΕΜΠΑΣ ΕΥΑΓΓΕΛΟΣ</t>
  </si>
  <si>
    <t>ΦΑΣΟΥΡΑΚΗ ΑΙΚΑΤΕΡΙΝΗ</t>
  </si>
  <si>
    <t>ΚΥΡΑΤΖΟΠΟΥΛΟΥ ΚΥΡΙΑΚΗ</t>
  </si>
  <si>
    <t>ΧΑΜΑΛΗ ΕΙΡΗΝΗ</t>
  </si>
  <si>
    <t>ΒΡΑΝΑΣ ΜΑΡΙΟΣ</t>
  </si>
  <si>
    <t>ΜΠΑΛΤΖΗΣ ΓΕΩΡΓΙΟΣ</t>
  </si>
  <si>
    <t>ΤΡΟΧΟΠΟΥΛΟΣ ΙΣΑΑΚ-ΕΛΙΣΣΑΙΟΣ</t>
  </si>
  <si>
    <t>ΛΑΔΑΣ ΑΘΑΝΑΣΙΟΣ</t>
  </si>
  <si>
    <t>ΖΑΦΕΙΡΟΠΟΥΛΟΣ ΝΙΚΟΛΑΟΣ</t>
  </si>
  <si>
    <t>ΚΟΥΖΟΥΚΙΔΗΣ ΦΙΛΙΠΠΟΣ</t>
  </si>
  <si>
    <t>ΚΑΛΑΜΩΤΟΥΣΑΚΗΣ ΑΛΕΞΑΝΔΡΟΣ-ΝΙΚΟΛΑΟΣ</t>
  </si>
  <si>
    <t>ΚΡΟΜΜΥΔΑΣ ΙΩΑΝΝΗΣ</t>
  </si>
  <si>
    <t>ΧΟΝΤΟΣ ΑΛΕΞΙΟΣ</t>
  </si>
  <si>
    <t>ΑΛΜΠΑΝΤΗΣ ΓΕΩΡΓΙΟΣ</t>
  </si>
  <si>
    <t>ΤΣΑΚΑΛΙΔΗΣ ΑΛΕΞΙΟΣ</t>
  </si>
  <si>
    <t>ΒΕΡΡΟΥ ΕΛΕΝΗ</t>
  </si>
  <si>
    <t>ΛΑΜΠΡΟΠΟΥΛΟΣ ΙΟΒΑΝ-ΑΛΕΞΑΝΤΕΡ</t>
  </si>
  <si>
    <t>ΦΡΑΓΚΟΓΙΑΝΝΗΣ ΓΕΡΑΣΙΜΟΣ</t>
  </si>
  <si>
    <t>ΜΙΧΑΗΛΙΔΟΥ ΕΛΕΝΗ</t>
  </si>
  <si>
    <t>ΝΑΖΟΥ ΣΟΦΙΑ</t>
  </si>
  <si>
    <t>ΑΝΩΜΕΡΙΑΝΑΚΗΣ ΠΑΝΑΓΙΩΤΗΣ</t>
  </si>
  <si>
    <t>ΝΤΑΗ ΜΑΓΔΑΛΗΝΗ</t>
  </si>
  <si>
    <t>ΜΙΚΕΛΗ ΜΑΡΙΑ-ΑΝΝΑ</t>
  </si>
  <si>
    <t>ΣΚΟΥΦΗ ΜΑΡΙΑ</t>
  </si>
  <si>
    <t>ΝΙΚΟΛΑΟΥ ΗΛΙΑΣ</t>
  </si>
  <si>
    <t>ΣΤΕΡΓΙΟΠΟΥΛΟΣ ΦΙΛΙΠΠΟΣ-ΕΥΑΓΓΕΛΟΣ</t>
  </si>
  <si>
    <t>ΚΟΛΛΙΟΥ ΝΙΚΗ</t>
  </si>
  <si>
    <t>ΜΥΡΙΟΚΕΦΑΛΙΤΑΚΗ ΜΑΡΙΑ</t>
  </si>
  <si>
    <t>ΜΥΡΙΟΚΕΦΑΛΙΤΑΚΗΣ ΠΑΝΤΕΛΗΣ</t>
  </si>
  <si>
    <t>ΔΡΑΝΗ ΦΩΤΕΙΝΗ-ΔΕΣΠΟΙΝΑ</t>
  </si>
  <si>
    <t>ΤΡΙΑΝΤΑΦΥΛΛΟΣ ΑΘΑΝΑΣΙΟΣ</t>
  </si>
  <si>
    <t>ΤΣΙΠΙΖΙΔΟΥ ΘΑΛΕΙΑ</t>
  </si>
  <si>
    <t>ΚΟΥΤΡΩΤΣΙΟΣ ΘΩΜΑΣ</t>
  </si>
  <si>
    <t>ΤΟΥΡΚΟΧΩΡΙΤΗΣ ΘΕΟΔΩΡΟΣ</t>
  </si>
  <si>
    <t>ΣΤΡΑΤΗΣ ΑΝΑΡΓΥΡΟΣ</t>
  </si>
  <si>
    <t>ΓΑΒΑΛΑΣ ΕΜΜΑΝΟΥΗΛ</t>
  </si>
  <si>
    <t>ΚΑΤΣΙΑΡΔΗ ΜΑΡΙΑ</t>
  </si>
  <si>
    <t>ΚΑΡΑΓΙΑΝΝΗΣ ΝΙΚΟΛΑΟΣ</t>
  </si>
  <si>
    <t>ΧΡΙΣΤΑΚΟΥΔΗ ΑΝΑΣΤΑΣΙΑ</t>
  </si>
  <si>
    <t>ΚΟΡΔΑ ΙΛΑΕΙΡΑ</t>
  </si>
  <si>
    <t>ΑΝΔΡΟΥΤΣΟΠΟΥΛΟΥ ΜΑΡΙΑ-ΑΙΚΑΤΕΡΙΝΗ</t>
  </si>
  <si>
    <t>ΔΗΜΟΠΟΥΛΟΣ ΓΕΩΡΓΙΟΣ</t>
  </si>
  <si>
    <t>ΜΠΑΡΔΟΥΛΗΣ ΑΠΟΣΤΟΛΟΣ</t>
  </si>
  <si>
    <t>ΚΟΥΜΟΥΣΗΣ ΒΛΑΣΙΟΣ</t>
  </si>
  <si>
    <t>ΛΥΓΕΡΟΥ ΑΙΚΑΤΕΡΙΝΗ</t>
  </si>
  <si>
    <t>ΣΑΡΑΦΙΔΗΣ ΑΝΔΡΕΑΣ</t>
  </si>
  <si>
    <t>ΚΑΠΙΔΗΣ ΠΡΟΔΡΟΜΟΣ</t>
  </si>
  <si>
    <t>ΧΡΥΣΟΧΟΪΔΟΥ ΜΑΡΙΑ</t>
  </si>
  <si>
    <t>ΣΟΥΛΙΟΥ ΚΥΡΙΑΚΗ-ΕΥΔΟΚΙΑ</t>
  </si>
  <si>
    <t>ΣΙΔΕΡΗ ΠΑΝΑΓΙΩΤΑ</t>
  </si>
  <si>
    <t>ΓΙΑΝΝΟΥ ΠΑΝΑΓΙΩΤΑ</t>
  </si>
  <si>
    <t>ΧΡΙΣΤΟΔΟΥΛΟΠΟΥΛΟΥ ΣΩΤΗΡΙΑ</t>
  </si>
  <si>
    <t>ΧΡΟΝΟΠΟΥΛΟΣ ΚΩΝΣΤΑΝΤΙΝΟΣ</t>
  </si>
  <si>
    <t>ΚΡΕΜΛΙΔΟΥ ΤΑΤΙΑΝΗ</t>
  </si>
  <si>
    <t>ΣΤΑΜΟΥΛΗ-ΓΚΟΡΗ ΕΙΡΗΝΗ</t>
  </si>
  <si>
    <t>ΤΖΕΜΗΣ ΝΙΚΟΛΑΟΣ</t>
  </si>
  <si>
    <t>ΚΥΡΙΑΚΟΠΟΥΛΟΥ ΑΛΙΚΗ</t>
  </si>
  <si>
    <t>ΜΑΡΟΥΔΑΣ ΧΡΗΣΤΟΣ</t>
  </si>
  <si>
    <t>ΣΤΕΦΑΝΟΥ ΧΡΗΣΤΟΣ</t>
  </si>
  <si>
    <t>ΚΟΡΚΟΜΤΖΕΛΟΣ ΒΑΣΙΛΕΙΟΣ</t>
  </si>
  <si>
    <t>ΤΣΑΚΩΝΑΣ ΚΩΝΣΤΑΝΤΙΝΟΣ</t>
  </si>
  <si>
    <t>ΚΩΤΣΑΚΗΣ ΦΙΛΙΠΠΟΣ</t>
  </si>
  <si>
    <t>ΧΟΛΟΓΚΙΤΑΣ ΧΡΗΣΤΟΣ</t>
  </si>
  <si>
    <t>ΜΑΡΓΕΛΗ ΟΛΓΑ</t>
  </si>
  <si>
    <t>ΞΑΓΟΡΑΡΗ ΝΙΚΟΛΕΤΤΑ</t>
  </si>
  <si>
    <t>ΒΑΣΙΛΟΠΟΥΛΟΣ ΠΕΤΡΟΣ</t>
  </si>
  <si>
    <t>ΜΑΡΑΓΚΟΣ ΧΑΡΑΛΑΜΠΟΣ</t>
  </si>
  <si>
    <t>ΚΟΥΤΣΟΓΙΑΝΝΗ ΑΝΝΑ-ΜΑΡΙΑ</t>
  </si>
  <si>
    <t>ΠΑΠΑΣ ΚΩΝΣΤΑΝΤΙΝΟΣ</t>
  </si>
  <si>
    <t>ΜΠΑΤΣΙΛΗΣ ΓΕΩΡΓΙΟΣ</t>
  </si>
  <si>
    <t>ΝΤΟΥΜΑΝΗΣ ΠΑΡΑΣΚΕΥΑΣ</t>
  </si>
  <si>
    <t>ΣΙΔΗΡΟΠΟΥΛΟΥ ΦΩΤΕΙΝΗ</t>
  </si>
  <si>
    <t>ΧΑΤΖΗΗΛΙΑΔΗΣ ΣΩΚΡΑΤΗΣ</t>
  </si>
  <si>
    <t>ΚΟΤΡΟΓΙΑΝΝΟΣ ΠΑΝΑΓΙΩΤΗΣ</t>
  </si>
  <si>
    <t>ΦΟΥΡΜΟΥΖΗΣ ΑΝΤΩΝΙΟΣ</t>
  </si>
  <si>
    <t>ΣΟΥΛΙΟΥ ΦΩΤΕΙΝΗ</t>
  </si>
  <si>
    <t>ΜΠΕΛΛΟΥ ΕΙΡΗΝΗ</t>
  </si>
  <si>
    <t>ΤΣΕΡΙΩΤΗΣ ΑΔΩΝΙΣ-ΜΑΡΙΟΣ</t>
  </si>
  <si>
    <t>ΖΟΡΜΠΑΛΑΣ ΑΝΑΣΤΑΣΙΟΣ-ΜΑΡΙΝΟΣ</t>
  </si>
  <si>
    <t>ΡΑΪΚΟΥ ΧΑΡΙΚΛΕΙΑ</t>
  </si>
  <si>
    <t>ΛΑΣΚΑΡΑΤΟΣ ΛΕΩΝΙΔΑΣ</t>
  </si>
  <si>
    <t>ΛΑΣΚΑΡΑΤΟΥ ΕΛΛΗ-ΔΙΟΝΥΣΙΑ</t>
  </si>
  <si>
    <t>ΧΑΪΔΟΠΟΥΛΟΣ ΑΛΕΞΙΟΣ</t>
  </si>
  <si>
    <t>ΤΣΟΥΓΚΑΡΑΚΗΣ ΝΙΚΟΛΑΟΣ</t>
  </si>
  <si>
    <t>ΚΑΛΟΓΡΙΟΠΟΥΛΟΣ ΑΝΤΩΝΙΟΣ</t>
  </si>
  <si>
    <t>ΛΟΥΚΑΣ ΡΑΦΑΗΛ</t>
  </si>
  <si>
    <t>ΑΝΤΩΝΑΤΟΥ ΕΙΡΗΝΗ</t>
  </si>
  <si>
    <t>ΜΑΡΑΓΚΟΥ ΝΙΚΗ</t>
  </si>
  <si>
    <t>ΨΑΡΡΟΥ ΕΥΑΓΓΕΛΙΑ</t>
  </si>
  <si>
    <t>ΚΑΡΑΚΟΥΛΙΔΗΣ ΓΕΩΡΓΙΟΣ</t>
  </si>
  <si>
    <t>ΤΟΛΙΟΣ ΗΛΙΑΣ</t>
  </si>
  <si>
    <t>ΓΡΟΣΔΟΥΛΗ ΧΡΙΣΤΙΝΑ</t>
  </si>
  <si>
    <t>ΜΠΙΤΕΡΝΑΣ ΠΑΝΑΓΙΩΤΗΣ</t>
  </si>
  <si>
    <t>ΤΣΕΡΠΕΛΗ ΚΑΣΣΙΑΝΗ</t>
  </si>
  <si>
    <t>ΦΟΥΚΑ ΑΓΑΘΗ-ΕΥΑΓΓΕΛΙΑ</t>
  </si>
  <si>
    <t>ΚΟΝΙΔΑΡΗ ΚΩΝΣΤΑΝΤΙΝΑ</t>
  </si>
  <si>
    <t>ΧΕΙΜΑΡΙΩΤΗ ΑΝΤΩΝΙΑ</t>
  </si>
  <si>
    <t>ΠΑΠΑΔΟΠΟΥΛΟΥ ΜΑΡΙΑ-ΚΩΝΣΤΑΝΤΙΝΑ</t>
  </si>
  <si>
    <t>ΦΟΥΚΑΣ ΔΗΜΗΤΡΙΟΣ</t>
  </si>
  <si>
    <t>ΠΑΠΑΣΑΒΒΑΣ ΑΝΔΡΕΑΣ</t>
  </si>
  <si>
    <t>ΚΑΡΑΜΠΙΝΗΣ ΑΘΑΝΑΣΙΟΣ</t>
  </si>
  <si>
    <t>ΤΣΙΑΜΗΣ ΙΩΑΝΝΗΣ</t>
  </si>
  <si>
    <t>ΑΘΑΝΑΣΟΠΟΥΛΟΣ ΒΑΣΙΛΕΙΟΣ</t>
  </si>
  <si>
    <t>ΑΘΑΝΑΣΟΠΟΥΛΟΥ ΣΤΑΥΡΟΥΛΑ</t>
  </si>
  <si>
    <t>ΚΟΥΚΟΥΖΕΛΗΣ ΠΑΝΑΓΙΩΤΗΣ</t>
  </si>
  <si>
    <t>ΝΤΑΟΠΟΥΛΟΣ ΚΩΝΣΤΑΝΤΙΝΟΣ</t>
  </si>
  <si>
    <t>ΒΑΡΛΑΜΗΣ ΕΥΑΓΓΕΛΟΣ</t>
  </si>
  <si>
    <t>ΑΝΑΣΤΑΣΟΠΟΥΛΟΣ ΜΑΡΙΟΣ</t>
  </si>
  <si>
    <t>ΖΑΠΑΝΤΗ ΧΡΥΣΑΝΘΗ</t>
  </si>
  <si>
    <t>ΓΟΥΣΗΣ ΗΡΑΚΛΗΣ</t>
  </si>
  <si>
    <t>ΜΠΑΖΙΓΟΣ ΣΠΥΡΙΔΩΝ</t>
  </si>
  <si>
    <t>ΧΑΤΖΟΠΟΥΛΟΥ ΓΕΝΟΒΕΦΑ</t>
  </si>
  <si>
    <t>ΑΡΓΥΡΟΠΟΥΛΟΣ ΦΙΛΙΠΠΟΣ</t>
  </si>
  <si>
    <t>ΙΩΑΝΝΙΔΟΥ ΕΛΙΣΑΒΕΤ</t>
  </si>
  <si>
    <t>ΑΖΛΗ ΑΙΚΑΤΕΡΙΝΗ</t>
  </si>
  <si>
    <t>ΣΤΕΡΓΙΟΥ ΕΛΕΝΗ</t>
  </si>
  <si>
    <t>ΚΟΤΣΩΝΗΣ ΠΑΝΑΓΙΩΤΗΣ</t>
  </si>
  <si>
    <t>ΔΙΑΜΑΝΤΗ ΑΙΚΑΤΕΡΙΝΗ</t>
  </si>
  <si>
    <t>ΤΣΑΓΚΑΝΗΣ ΠΥΡΡΟΣ</t>
  </si>
  <si>
    <t>ΤΣΑΓΚΑΝΗΣ ΙΩΑΝΝΗΣ</t>
  </si>
  <si>
    <t>ΖΑΧΑΡΙΑΔΟΥ ΚΩΝΣΤΑΝΤΙΝΑ</t>
  </si>
  <si>
    <t>ΚΑΡΑΣΑΒΒΑΣ ΑΛΕΞΑΝΔΡΟΣ</t>
  </si>
  <si>
    <t>ΜΟΥΡΒΑΤΗ ΡΩΜΥΛΙΑ</t>
  </si>
  <si>
    <t>ΜΕΛΑΣ ΣΤΑΥΡΟΣ</t>
  </si>
  <si>
    <t>ΚΡΗΤΙΚΟΥ ΑΓΑΠΗ-ΕΛΕΝΗ</t>
  </si>
  <si>
    <t>ΣΑΡΑΝΤΟΠΟΥΛΟΥ ΦΙΛΙΩ</t>
  </si>
  <si>
    <t>ΡΕΤΖΙΚΑ ΗΛΕΚΤΡΑ</t>
  </si>
  <si>
    <t>ΛΩΛΗΣ ΘΕΟΧΑΡΗΣ</t>
  </si>
  <si>
    <t>ΚΑΡΑΝΙΚΟΛΑΟΥ ΓΕΩΡΓΙΑ</t>
  </si>
  <si>
    <t>ΠΑΝΗΓΥΡΑΚΗ ΑΡΓΥΡΩ</t>
  </si>
  <si>
    <t>ΚΟΚΚΟΡΗ ΜΥΡΤΩ</t>
  </si>
  <si>
    <t>ΧΡΙΣΤΟΦΟΡΟΥ ΜΑΡΙΑ-ΓΑΛΗΝΗ</t>
  </si>
  <si>
    <t>ΧΡΙΣΤΟΦΟΡΟΥ ΑΓΓΕΛΙΚΗ</t>
  </si>
  <si>
    <t>ΜΙΧΑΛΗ ΕΛΕΝΗ</t>
  </si>
  <si>
    <t>ΜΠΙΖΟΠΟΥΛΟΥ ΠΕΛΑΓΙΑ</t>
  </si>
  <si>
    <t>ΜΠΙΖΟΠΟΥΛΟΣ ΜΑΡΚΟΣ-ΔΗΜΗΤΡΙΟΣ</t>
  </si>
  <si>
    <t>ΚΟΡΚΟΝΤΖΕΛΟΥ ΘΕΟΔΩΡΑ-ΜΑΡΙΑ</t>
  </si>
  <si>
    <t>ΣΑΡΗΓΙΑΝΝΗΣ ΙΩΑΝΝΗΣ</t>
  </si>
  <si>
    <t>ΣΠΗΛΙΟΠΟΥΛΟΥ ΔΑΝΑΗ</t>
  </si>
  <si>
    <t>ΚΟΚΚΑΛΗΣ ΧΑΡΑΛΑΜΠΟΣ</t>
  </si>
  <si>
    <t>ΚΑΓΙΑΣΗ ΑΝΑΣΤΑΣΙΑ</t>
  </si>
  <si>
    <t>ΣΚΟΡΔΙΛΗΣ ΣΠΥΡΟΣ</t>
  </si>
  <si>
    <t>ΚΩΣΤΗΣ ΘΕΟΔΩΡΟΣ</t>
  </si>
  <si>
    <t>ΑΘΑΝΑΣΑΚΗ ΣΤΕΦΑΝΙΑ</t>
  </si>
  <si>
    <t>ΧΑΡΑΛΑΜΠΙΔΗ ΑΙΚΑΤΕΡΙΝΗ</t>
  </si>
  <si>
    <t>ΛΑΜΠΡΟΥ ΣΙΝΑ</t>
  </si>
  <si>
    <t>ΕΥΑΓΓΕΛΟΠΟΥΛΟΥ ΕΥΣΤΑΘΙΑ</t>
  </si>
  <si>
    <t>ΜΑΣΤΡΟΚΑΛΟΣ ΚΩΝΣΤΑΝΤΙΝΟΣ</t>
  </si>
  <si>
    <t>ΚΑΣΣΑΝΔΡΙΝΟΣ ΣΤΕΦΑΝΟΣ</t>
  </si>
  <si>
    <t>ΧΕΙΛΙΔΟΥ ΔΕΣΠΟΙΝΑ</t>
  </si>
  <si>
    <t>ΓΙΑΝΝΟΥΛΗΣ ΚΥΡΙΑΚΟΣ</t>
  </si>
  <si>
    <t>ΓΡΑΒΟΥ ΕΛΕΝΗ-ΙΩΑΝΝΑ</t>
  </si>
  <si>
    <t>ΠΑΡΑΣΚΕΥΟΠΟΥΛΟΥ ΑΘΑΝΑΣΙΑ-ΜΑΡΙΑ</t>
  </si>
  <si>
    <t>ΜΗΤΡΟΠΟΥΛΟΥ ΣΠΥΡΙΔΟΥΛΑ</t>
  </si>
  <si>
    <t>ΜΠΑΓΙΟΣ ΖΗΣΗΣ</t>
  </si>
  <si>
    <t>ΠΛΑΝΤΖΟΠΟΥΛΟΣ ΙΩΑΝΝΗΣ</t>
  </si>
  <si>
    <t>ΠΛΑΝΤΖΟΠΟΥΛΟΥ ΑΘΑΝΑΣΙΑ</t>
  </si>
  <si>
    <t>ΑΛΕΞΙΑΔΗ ΜΑΡΙΑ-ΣΕΝΤΑ</t>
  </si>
  <si>
    <t>ΜΟΣΧΟΒΑΚΟΥ ΕΜΜΑΝΟΥΕΛΑ</t>
  </si>
  <si>
    <t>ΜΗΝΑΝΑΚΗ ΣΤΕΦΑΝΙΑ-ΝΙΚΗ</t>
  </si>
  <si>
    <t>ΓΡΑΜΜΑΤΙΚΟΥ ΜΑΡΙΑ</t>
  </si>
  <si>
    <t>ΦΑΚΗΣ ΔΗΜΗΤΡΗΣ</t>
  </si>
  <si>
    <t>ΦΑΚΗΣ ΙΑΣΩΝΑΣ</t>
  </si>
  <si>
    <t>ΓΕΩΡΓΑΚΗΣ ΙΩΑΝΝΗΣ</t>
  </si>
  <si>
    <t>ΜΠΕΚΟΣ ΙΩΑΝΝΗΣ</t>
  </si>
  <si>
    <t>ΜΠΕΚΟΣ ΒΑΣΙΛΗΣ</t>
  </si>
  <si>
    <t>ΛΕΒΕΝΤΗΣ ΠΑΝΑΓΙΩΤΗΣ</t>
  </si>
  <si>
    <t>ΠΟΓΚΟΗ ΑΝΝΑ-ΜΑΡΙΑ</t>
  </si>
  <si>
    <t>ΚΟΥΛΟΥΡΗΣ ΝΙΚΟΛΑΟΣ</t>
  </si>
  <si>
    <t>ΓΚΙΛΦΕΣΗ ΦΕΝΙΑ</t>
  </si>
  <si>
    <t>ΧΙΝΗ ΜΕΛΙΤΗ</t>
  </si>
  <si>
    <t>ΧΙΝΗ ΚΩΝΣΤΑΝΤΙΝΑ</t>
  </si>
  <si>
    <t>ΤΣΟΥΡΑΚΗ ΠΑΝΑΓΙΩΤΑ</t>
  </si>
  <si>
    <t>ΤΣΟΥΡΑΚΗ ΑΙΚΑΤΕΡΙΝΗ-ΖΩΗ</t>
  </si>
  <si>
    <t>ΓΑΚΗ-ΓΑΚΟΠΟΥΛΟΥ ΧΡΙΣΤΙΝΑ</t>
  </si>
  <si>
    <t>ΑΚΡΙΒΟΥΛΗ ΚΩΝΣΤΑΝΤΙΝΑ</t>
  </si>
  <si>
    <t>ΧΡΙΣΤΟΔΟΥΛΟΠΟΥΛΟΣ ΑΝΔΡΕΑΣ</t>
  </si>
  <si>
    <t>ΓΑΚΗΣ-ΓΑΚΟΠΟΥΛΟΣ ΑΝΔΡΕΑΣ</t>
  </si>
  <si>
    <t>ΚΑΣΣΑΒΕΤΗΣ ΛΕΩΝΙΔΑΣ-ΔΗΜΗΤΡΙΟΣ</t>
  </si>
  <si>
    <t>ΠΕΤΙΜΕΖΑΚΗ ΕΛΕΥΘΕΡΙΑ-ΕΛΕΝΗ</t>
  </si>
  <si>
    <t>ΜΗΤΣΟΥ ΒΑΣΙΛΙΚΗ</t>
  </si>
  <si>
    <t>ΚΑΡΑΜΑΝΩΛΗΣ ΠΑΝΑΓΙΩΤΗΣ</t>
  </si>
  <si>
    <t>ΧΑΤΖΗΧΡΗΣΤΟΥ ΑΓΓΕΛΙΚΗ</t>
  </si>
  <si>
    <t>ΧΑΝΟΥ-ΣΚΟΥΡΛΗ ΛΥΔΙΑ</t>
  </si>
  <si>
    <t>ΚΑΒΒΟΥΡΗ ΔΕΣΠΟΙΝΑ</t>
  </si>
  <si>
    <t>ΤΖΙΑΝΟΣ ΧΑΡΙΛΑΟΣ</t>
  </si>
  <si>
    <t>ΚΑΡΝΑΒΟΣ ΚΩΝΣΤΑΝΤΙΝΟΣ</t>
  </si>
  <si>
    <t>ΠΟΝΗΡΙΔΗ ΗΛΕΚΤΡΑ</t>
  </si>
  <si>
    <t>ΧΑΤΖΗΣΤΑΥΡΟΥ ΣΤΑΥΡΟΣ</t>
  </si>
  <si>
    <t>ΜΑΓΟΥΛΑΣ ΗΛΙΑΣ</t>
  </si>
  <si>
    <t>ΣΤΕΦΑΝΙΔΗ ΕΛΛΗ</t>
  </si>
  <si>
    <t>ΑΝΑΣΤΟΠΟΥΛΟΣ ΠΑΝΑΓΙΩΤΗΣ</t>
  </si>
  <si>
    <t>ΜΗΝΑΔΑΚΗΣ ΕΜΜΑΝΟΥΗΛ</t>
  </si>
  <si>
    <t>ΜΗΝΑΔΑΚΗ ΕΥΑΝΘΙΑ-ΜΑΡΙΑ</t>
  </si>
  <si>
    <t>ΜΗΛΗΣ ΘΕΟΔΩΡΟΣ</t>
  </si>
  <si>
    <t>ΚΟΥΝΕΝΗ ΑΘΑΝΑΣΙΑ</t>
  </si>
  <si>
    <t>ΒΟΓΙΑΤΖΗΣ ΜΑΡΙΟΣ</t>
  </si>
  <si>
    <t>ΒΟΓΙΑΤΖΗΣ ΣΤΥΛΙΑΝΟΣ</t>
  </si>
  <si>
    <t>ΑΛΠΑΚΗ ΤΑΤΙΑΝΑ-ΕΙΡΗΝΗ</t>
  </si>
  <si>
    <t>ΘΕΟΧΑΡΗΣ ΘΕΟΔΩΡΟΣ</t>
  </si>
  <si>
    <t>ΓΚΟΝΟΣ ΦΩΤΙΟΣ</t>
  </si>
  <si>
    <t>ΠΑΤΡΙΝΕΛΗΣ ΦΩΤΙΟΣ</t>
  </si>
  <si>
    <t>ΠΑΤΡΙΝΕΛΗΣ ΚΩΝΣΤΑΝΤΙΝΟΣ</t>
  </si>
  <si>
    <t>ΠΑΤΡΙΝΕΛΗ ΒΑΣΙΛΙΚΗ</t>
  </si>
  <si>
    <t>ΦΑΣΟΥΛΑΣ ΓΕΩΡΓΙΟΣ</t>
  </si>
  <si>
    <t>ΠΑΝΤΕΛΕΟΥ ΠΑΝΑΓΙΩΤΗΣ</t>
  </si>
  <si>
    <t>ΧΡΙΣΤΑΡΑ ΜΑΡΙΑ</t>
  </si>
  <si>
    <t>ΛΥΓΟΥΡΗ ΠΑΝΑΓΙΩΤΑ</t>
  </si>
  <si>
    <t>ΤΣΙΝΑΡΗΣ ΝΙΚΟΛΑΟΣ</t>
  </si>
  <si>
    <t>ΚΗΠΟΥΡΟΥ ΔΗΜΗΤΡΑ-ΕΛΙΣΣΑΒΕΤ</t>
  </si>
  <si>
    <t>ΝΙΚΟΛΟΠΟΥΛΟΣ ΓΕΩΡΓΙΟΣ</t>
  </si>
  <si>
    <t>ΤΣΑΛΕΡΑ ΒΑΣΙΛΙΚΗ</t>
  </si>
  <si>
    <t>ΒΛΑΧΑΚΗ ΧΡΙΣΤΙΝΑ</t>
  </si>
  <si>
    <t>ΑΪΛΑΜΑΚΗ ΣΤΥΛΙΑΝΗ</t>
  </si>
  <si>
    <t>ΣΑΛΓΚΑΜΗΣ ΔΑΝΙΗΛ</t>
  </si>
  <si>
    <t>ΣΤΑΥΡΟΠΟΥΛΟΣ ΚΩΝΣΤΑΝΤΙΝΟΣ-ΕΡΝΕΣΤΟ</t>
  </si>
  <si>
    <t>ΣΙΩΚΑΣ ΣΤΑΥΡΟΣ-ΕΥΑΓΓΕΛΟΣ</t>
  </si>
  <si>
    <t>ΠΑΥΛΟΠΟΥΛΟΥ ΝΙΚΟΛΕΤΤΑ</t>
  </si>
  <si>
    <t>ΜΗΛΙΩΡΙΤΣΑΣ ΑΘΑΝΑΣΙΟΣ</t>
  </si>
  <si>
    <t>ΚΑΡΑΜΗΤΡΟΥ ΓΕΩΡΓΙΑ</t>
  </si>
  <si>
    <t>ΑΝΔΡΕΑΝΙΔΟΥ ΑΝΝΑ-ΜΑΡΙΑ</t>
  </si>
  <si>
    <t>ΛΑΖΑΡΙΔΟΥ ΕΥΘΥΜΙΑ</t>
  </si>
  <si>
    <t>ΧΑΝΑΣ ΠΕΤΡΟΣ</t>
  </si>
  <si>
    <t>ΔΗΜΗΤΡΑΚΟΠΟΥΛΟΣ ΗΛΙΑΣ</t>
  </si>
  <si>
    <t>ΚΩΝΣΤΑΝΤΑΚΗ ΕΛΕΝΑ</t>
  </si>
  <si>
    <t>ΝΤΑΓΚΑ ΑΡΤΕΜΙΣ</t>
  </si>
  <si>
    <t>ΠΑΣΙΔΗ ΚΩΝΣΤΑΝΤΙΝΑ-ΡΑΦΑΗΛΙΑ</t>
  </si>
  <si>
    <t>ΤΣΑΜΗΤΡΟΣ ΝΙΚΟΛΑΟΣ</t>
  </si>
  <si>
    <t>ΜΠΑΤΣΙΛΗ ΕΙΡΗΝΗ</t>
  </si>
  <si>
    <t>ΣΤΕΦΑΝΟΓΙΑΝΝΗ ΚΕΡΑΣΙΑ-ΚΥΡΙΑΚΗ</t>
  </si>
  <si>
    <t>ΚΟΥΝΤΟΥΡΑ ΠΑΣΧΑΛΙΑ</t>
  </si>
  <si>
    <t>ΚΑΡΑΤΖΑΣ ΑΓΓΕΛΟΣ</t>
  </si>
  <si>
    <t>ΛΑΧΑΝΗ ΜΑΡΘΑ</t>
  </si>
  <si>
    <t>ΧΑΤΖΗΧΡΗΣΤΟΥ ΜΥΡΤΩ</t>
  </si>
  <si>
    <t>ΒΟΥΡΗΣ ΝΕΣΤΩΡ</t>
  </si>
  <si>
    <t>ΧΑΝΤΖΕΛΗΣ ΔΗΜΗΤΡΙΟΣ</t>
  </si>
  <si>
    <t>ΜΑΜΑΛΗΣ ΜΑΡΙΟΣ-ΔΗΜΗΤΡΙΟΣ</t>
  </si>
  <si>
    <t>ΣΩΤΗΡΟΠΟΥΛΟΣ ΚΩΝΣΤΑΝΤΙΝΟΣ</t>
  </si>
  <si>
    <t>ΠΑΠΑΝΔΡΙΟΠΟΥΛΟΣ ΠΑΝΑΓΙΩΤΗΣ</t>
  </si>
  <si>
    <t>ΑΠΟΣΤΟΛΟΠΟΥΛΟΣ-ΚΟΥΓΙΑΝΗΣ ΠΑΝΑΓΙΩΤΗΣ</t>
  </si>
  <si>
    <t>ΜΑΥΡΟΠΟΥΛΟΥ ΑΘΗΝΑ-ΜΑΡΙΑ</t>
  </si>
  <si>
    <t>ΧΡΙΣΤΟΠΟΥΛΟΥ ΜΑΡΙΑ-ΕΛΕΝΗ</t>
  </si>
  <si>
    <t>ΚΑΛΥΒΙΩΤΗ ΜΑΡΙΑ</t>
  </si>
  <si>
    <t>ΤΣΙΟΥΜΑ ΧΡΙΣΤΙΝΑ</t>
  </si>
  <si>
    <t>ΤΣΙΟΥΜΑΣ ΔΗΜΗΤΡΙΟΣ</t>
  </si>
  <si>
    <t>ΣΟΥΛΙΩΤΗ ΜΑΡΙΑΝΝΑ</t>
  </si>
  <si>
    <t>ΣΟΥΛΙΩΤΗ ΚΩΝΣΤΑΝΤΙΝΑ</t>
  </si>
  <si>
    <t>ΛΥΜΠΕΡΗ ΑΝΝΑ</t>
  </si>
  <si>
    <t>ΠΑΠΑΝΤΩΝΙΟΥ ΔΗΜΗΤΡΙΟΣ</t>
  </si>
  <si>
    <t>ΚΑΛΛΙΝΩΡΟΣ ΑΝΑΣΤΑΣΙΟΣ</t>
  </si>
  <si>
    <t>ΚΩΤΣΙΔΟΥ ΘΕΜΙΣ</t>
  </si>
  <si>
    <t>ΠΕΤΡΟΥΛΑΣ ΕΥΑΓΓΕΛΟΣ</t>
  </si>
  <si>
    <t>ΣΤΡΑΤΑΚΟΣ ΑΛΕΞΑΝΔΡΟΣ</t>
  </si>
  <si>
    <t>ΚΑΡΑΒΑΣ ΧΑΡΑΛΑΜΠΟΣ</t>
  </si>
  <si>
    <t>ΜΑΡΚΟΥΛΑΣ ΔΗΜΗΤΡΗΣ</t>
  </si>
  <si>
    <t>ΦΩΤΟΠΟΥΛΟΥ ΑΣΗΜΙΝΑ-ΖΩΗ</t>
  </si>
  <si>
    <t>ΜΑΡΚΟΥΛΑ ΜΑΡΙΑ-ΓΕΩΡΓΙΑ</t>
  </si>
  <si>
    <t>ΣΠΗΛΙΩΤΟΠΟΥΛΟΥ ΚΩΝΣΤΑΝΤΙΝΑ</t>
  </si>
  <si>
    <t>ΥΦΑΝΤΗ ΚΩΝΣΤΑΝΤΙΝΑ</t>
  </si>
  <si>
    <t>ΚΑΛΑΜΠΟΚΑ ΧΡΙΣΤΙΝΑ</t>
  </si>
  <si>
    <t>ΤΣΕΠΗΣ ΟΡΕΣΤΗΣ</t>
  </si>
  <si>
    <t>ΤΣΕΠΗΣ ΙΩΑΝΝΗΣ</t>
  </si>
  <si>
    <t>ΤΖΩΡΤΖΗΣ ΔΗΜΗΤΡΙΟΣ</t>
  </si>
  <si>
    <t>ΡΟΣΜΑΡΑΚΗΣ ΚΩΝΣΤΑΝΤΙΝΟΣ</t>
  </si>
  <si>
    <t>ΑΛΕΤΡΑΣ ΚΩΝΣΤΑΝΤΙΝΟΣ</t>
  </si>
  <si>
    <t>ΠΑΪΠΕΤΗΣ ΓΕΩΡΓΙΟΣ</t>
  </si>
  <si>
    <t>ΣΑΛΛΗΣ ΧΡΗΣΤΟΣ</t>
  </si>
  <si>
    <t>ΣΙΩΝΗ ΜΑΡΙΑ</t>
  </si>
  <si>
    <t>ΤΑΣΚΟΥ ΕΛΕΝΗ</t>
  </si>
  <si>
    <t>ΤΖΙΒΑΝΙΔΗΣ ΣΟΦΟΚΛΗΣ</t>
  </si>
  <si>
    <t>ΓΙΑΝΝΑΚΟΥΡΗΣ ΖΑΧΑΡΙΑΣ</t>
  </si>
  <si>
    <t>ΜΑΚΗ ΜΑΡΙΑ</t>
  </si>
  <si>
    <t>ΔΗΜΗΤΡΙΟΥ ΕΥΣΤΡΑΤΙΑ</t>
  </si>
  <si>
    <t>ΡΑΓΚΟΥ ΑΛΕΞΑΝΔΡΑ</t>
  </si>
  <si>
    <t>ΣΤΑΚΙΤΣ ΑΛΕΞΑΝΔΡΟΣ</t>
  </si>
  <si>
    <t>ΜΠΑΝΤΟΥΒΑΚΗΣ ΧΡΗΣΤΟΣ</t>
  </si>
  <si>
    <t>ΤΣΑΛΜΑΣ ΧΡΗΣΤΟΣ</t>
  </si>
  <si>
    <t>ΜΟΥΛΙΑΝΙΤΑΚΗ ΝΙΚΟΛΕΤΤΑ</t>
  </si>
  <si>
    <t>ΚΑΡΑΜΑΝΟΣ ΓΕΩΡΓΙΟΣ</t>
  </si>
  <si>
    <t>ΚΟΝΤΙΝΟΠΟΥΛΟΥ ΛΥΔΙΑ</t>
  </si>
  <si>
    <t>ΧΑΛΙΑΜΑΛΙΑ ΕΛΕΥΘΕΡΙΑ</t>
  </si>
  <si>
    <t>ΠΑΠΑΧΡΗΣΤΟΥ ΙΩΑΝΝΑ</t>
  </si>
  <si>
    <t>ΣΕΛΛΟΥΝΤΟΣ ΔΗΜΟΣΘΕΝΗΣ</t>
  </si>
  <si>
    <t>ΒΛΑΧΟΥ ΔΗΜΗΤΡΑ</t>
  </si>
  <si>
    <t>ΠΙΣΣΑΔΑΚΗ ΜΑΡΙΑ</t>
  </si>
  <si>
    <t>ΛΑΓΩΝΙΚΑΚΗΣ ΣΤΑΥΡΟΣ</t>
  </si>
  <si>
    <t>ΚΟΝΤΟΜΙΧΑΛΟΥ ΣΟΦΙΑ-ΧΑΡΤ</t>
  </si>
  <si>
    <t>ΜΙΧΑΛΑΚΑΚΗΣ ΜΙΛΤΙΑΔΗΣ</t>
  </si>
  <si>
    <t>ΣΦΟΥΝΤΟΥΡΗΣ ΜΑΡΙΟΣ</t>
  </si>
  <si>
    <t>ΑΜΕΝΤΑΣ ΑΝΑΣΤΑΣΙΟΣ</t>
  </si>
  <si>
    <t>ΤΑΣΙΟΥ ΜΑΡΙΑ</t>
  </si>
  <si>
    <t>ΤΕΠΕΤΕ ΔΑΝΑΗ</t>
  </si>
  <si>
    <t>ΛΕΚΟΣ ΠΑΝΑΓΙΩΤΗΣ</t>
  </si>
  <si>
    <t>ΜΑΥΡΟΜΑΤΗΣ ΙΩΑΝΝΗΣ</t>
  </si>
  <si>
    <t>ΚΡΥΣΤΑΛΛΗ ΑΝΑΣΤΑΣΙΑ</t>
  </si>
  <si>
    <t>ΚΛΕΙΤΣΙΩΤΟΥ ΑΝΤΩΝΙΑ</t>
  </si>
  <si>
    <t>ΡΙΖΟΠΟΥΛΟΥ ΜΑΡΙΑ-ΙΩΑΝΝΑ</t>
  </si>
  <si>
    <t>ΚΑΛΤΣΙΔΗΣ ΑΘΑΝΑΣΙΟΣ</t>
  </si>
  <si>
    <t>ΚΑΛΤΣΙΔΟΥ ΑΝΝΑ-ΜΑΡΙΑ</t>
  </si>
  <si>
    <t>ΚΩΝΣΤΑΝΤΑΚΟΠΟΥΛΟΣ ΑΘΑΝΑΣΙΟΣ</t>
  </si>
  <si>
    <t>ΠΕΡΤΣΗ ΚΑΛΛΙΟΠΗ-ΑΝΤΩΝΙΑ</t>
  </si>
  <si>
    <t>ΒΑΡΣΑΚΕΛΗ ΚΩΝΣΤΑΝΤΙΝΑ</t>
  </si>
  <si>
    <t>ΣΤΕΦΑΝΙΔΟΥ ΑΝΘΙΑ</t>
  </si>
  <si>
    <t>ΚΑΡΥΑΤΗΣ ΠΑΝΑΓΙΩΤΗΣ</t>
  </si>
  <si>
    <t>ΛΑΜΠΟΣ ΒΑΣΙΛΗΣ</t>
  </si>
  <si>
    <t>ΣΠΑΝΟΣ ΟΡΕΣΤΗΣ-ΙΩΑΝΝΗΣ</t>
  </si>
  <si>
    <t>ΛΟΥΡΔΑΣ ΝΙΚΟΛΑΟΣ</t>
  </si>
  <si>
    <t>ΧΑΤΖΗΗΛΙΑΔΗΣ ΓΕΩΡΓΙΟΣ</t>
  </si>
  <si>
    <t>ΠΑΡΑΣΚΕΥΟΠΟΥΛΟΥ ΣΙΜΟΝΗ</t>
  </si>
  <si>
    <t>ΖΑΧΑΡΗ ΑΠΟΣΤΟΛΙΑ</t>
  </si>
  <si>
    <t>ΖΑΧΑΡΗ ΜΑΡΙΑ</t>
  </si>
  <si>
    <t>ΒΑΛΜΑ ΠΑΝΑΓΙΩΤΑ</t>
  </si>
  <si>
    <t>ΧΟΥΤΟΠΟΥΛΟΣ ΒΑΣΙΛΕΙΟΣ</t>
  </si>
  <si>
    <t>ΣΑΒΒΑ ΑΘΑΝΑΣΙΑ</t>
  </si>
  <si>
    <t>ΦΩΛΙΑΔΗ ΔΕΣΠΟΙΝΑ-ΜΑΡΙΝΑ</t>
  </si>
  <si>
    <t>ΧΡΟΝΙΔΟΥ ΕΛΕΝΗ</t>
  </si>
  <si>
    <t>ΧΡΟΝΙΔΟΥ ΕΥΡΙΔΙΚΗ</t>
  </si>
  <si>
    <t>ΝΕΚΤΑΡΙΟΥ ΜΑΡΓΑΡΙΤΑ</t>
  </si>
  <si>
    <t>ΚΑΤΡΑΤΖΗΣ ΣΠΥΡΙΔΩΝ</t>
  </si>
  <si>
    <t>ΤΡΙΠΟΛΙΤΣΙΩΤΗΣ ΑΛΕΞΑΝΔΡΟΣ</t>
  </si>
  <si>
    <t>ΚΑΡΑΓΚΟΥΝΗΣ ΓΕΩΡΓΙΟΣ</t>
  </si>
  <si>
    <t>ΔΑΝΙΗΛ ΑΡΓΥΡΩ</t>
  </si>
  <si>
    <t>ΛΙΑΤΟΣ ΓΙΩΡΓΟΣ</t>
  </si>
  <si>
    <t>ΑΝΑΣΤΑΣΙΟΥ ΝΙΚΟΛΑΟΣ</t>
  </si>
  <si>
    <t>ΝΙΚΟΛΑΟΥ ΙΩΑΝΝΗΣ</t>
  </si>
  <si>
    <t>ΑΠΟΣΤΟΛΑΚΗ ΜΑΡΙΑ</t>
  </si>
  <si>
    <t>ΠΑΛΙΕΡΑΚΗ ΧΡΥΣΑ</t>
  </si>
  <si>
    <t>ΣΤΑΥΡΟΥΛΑΚΗΣ ΕΛΕΥΘΕΡΙΟΣ</t>
  </si>
  <si>
    <t>ΚΑΜΠΟΣΙΩΡΑΣ ΔΗΜΟΣΘΕΝΗΣ</t>
  </si>
  <si>
    <t>ΚΑΤΣΑΪΤΗΣ ΠΑΡΑΣΚΕΥΑΣ-ΙΩΑΝΝΗΣ</t>
  </si>
  <si>
    <t>ΤΣΑΚΩΝΑΣ ΧΡΗΣΤΟΣ</t>
  </si>
  <si>
    <t>ΚΑΤΣΕΝΟΥ ΜΑΡΙΑ</t>
  </si>
  <si>
    <t>ΜΙΧΑΛΟΠΟΥΛΟΥ ΜΑΡΙΑ</t>
  </si>
  <si>
    <t>ΛΙΟΛΙΟΠΟΥΛΟΥ ΕΥΔΟΞΙΑ</t>
  </si>
  <si>
    <t>ΠΑΤΡΑΣ ΙΩΑΝΝΗΣ</t>
  </si>
  <si>
    <t>ΚΑΒΒΑΔΙΑ ΔΑΦΝΗ</t>
  </si>
  <si>
    <t>ΣΙΤΑΡΙΔΗ ΠΑΝΑΓΙΩΤΑ</t>
  </si>
  <si>
    <t>ΚΩΤΣΑΚΟΣ ΠΑΝΑΓΙΩΤΗΣ</t>
  </si>
  <si>
    <t>ΣΤΑΣΙΝΟΠΟΥΛΟΣ ΑΘΑΝΑΣΙΟΣ</t>
  </si>
  <si>
    <t>ΚΟΝΤΟΓΙΩΡΓΟΥ ΦΩΤΕΙΝΗ</t>
  </si>
  <si>
    <t>ΚΑΡΑΜΑΛΗ ΑΙΚΑΤΕΡΙΝΗ</t>
  </si>
  <si>
    <t>ΦΑΛΙΔΑ ΖΩΗ</t>
  </si>
  <si>
    <t>ΛΙΑΓΚΑ ΓΕΩΡΓΙΑ</t>
  </si>
  <si>
    <t>ΛΙΑΓΚΑ ΕΛΕΝΗ</t>
  </si>
  <si>
    <t>ΟΙΚΟΝΟΜΟΥ ΓΕΩΡΓΙΑ</t>
  </si>
  <si>
    <t>ΛΟΥΚΑΣ ΣΤΕΦΑΝΟΣ</t>
  </si>
  <si>
    <t>ΤΡΙΑΝΤΑΦΥΛΛΟΠΟΥΛΟΥ ΕΛΕΑΝΑ</t>
  </si>
  <si>
    <t>ΚΑΡΑΝΙΚΑΣ ΑΠΟΣΤΟΛΟΣ</t>
  </si>
  <si>
    <t>ΝΙΚΟΠΟΥΛΟΥ ΕΛΕΝΗ</t>
  </si>
  <si>
    <t>ΦΙΛΟΣΙΔΗΣ ΣΤΑΥΡΟΣ</t>
  </si>
  <si>
    <t>ΨΑΡΙΝΟΠΟΥΛΟΣ ΜΙΧΑΗΛ</t>
  </si>
  <si>
    <t>ΓΑΡΟΥΦΑΛΗ ΕΥΔΟΚΙΑ</t>
  </si>
  <si>
    <t>ΚΑΤΣΙΚΕΡΟΣ ΕΥΑΓΓΕΛΟΣ</t>
  </si>
  <si>
    <t>ΚΑΤΣΙΚΕΡΟΣ ΓΕΩΡΓΙΟΣ</t>
  </si>
  <si>
    <t>ΜΗΤΡΟΠΟΥΛΟΥ ΔΑΝΑΗ</t>
  </si>
  <si>
    <t>ΑΝΗΣΙΜΩΦ ΠΑΥΛΙΝΑ</t>
  </si>
  <si>
    <t>ΛΙΑΚΗΣ ΑΓΓΕΛΟΣ</t>
  </si>
  <si>
    <t>ΠΑΝΑΓΙΩΤΟΥ ΛΑΜΠΡΟΣ-ΙΩΑΝΝΗΣ</t>
  </si>
  <si>
    <t>ΑΣΛΑΝΙΔΟΥ ΕΥΑΓΓΕΛΙΑ</t>
  </si>
  <si>
    <t>ΔΡΟΣΟΣ ΕΡΜΗΣ</t>
  </si>
  <si>
    <t>ΜΠΟΤΣΑΡΗ ΓΕΩΡΓΙΑ</t>
  </si>
  <si>
    <t>ΜΠΕΚΟΣ ΔΗΜΗΤΡΙΟΣ</t>
  </si>
  <si>
    <t>ΖΟΥΜΑ ΕΥΑΓΓΕΛΙΑ</t>
  </si>
  <si>
    <t>ΚΩΤΣΙΟΠΟΥΛΟΣ ΑΛΕΞΑΝΔΡΟΣ</t>
  </si>
  <si>
    <t>ΤΑΛΑΓΑΝΗΣ ΔΗΜΗΤΡΗΣ</t>
  </si>
  <si>
    <t>ΧΑΡΙΤΟΣ ΒΑΣΙΛΗΣ</t>
  </si>
  <si>
    <t>ΑΛΥΣΑΝΔΡΑΤΟΣ ΕΥΑΓΓΕΛΟΣ</t>
  </si>
  <si>
    <t>ΛΕΡΙΩΤΗΣ ΣΤΑΜΟΣ</t>
  </si>
  <si>
    <t>ΠΕΡΙΣΤΕΡΙΔΗΣ ΝΙΚΟΛΑΟΣ</t>
  </si>
  <si>
    <t>ΠΑΣΧΑΛΙΔΗΣ ΓΙΩΡΓΟΣ</t>
  </si>
  <si>
    <t>ΤΡΥΦΩΝΑΣ ΕΛΕΥΘΕΡΙΟΣ</t>
  </si>
  <si>
    <t>ΑΝΔΡΟΥΛΑΚΗ ΙΩΑΝΝΑ-ΜΕΛΙΤΙΝΗ</t>
  </si>
  <si>
    <t>ΑΓΑΛΙΩΤΗ ΣΟΦΙΑ</t>
  </si>
  <si>
    <t>ΔΗΜΗΤΡΙΑΔΟΥ ΜΙΧΑΕΛΑ</t>
  </si>
  <si>
    <t>ΕΛΕΥΘΕΡΙΑΔΗΣ ΓΕΩΡΓΙΟΣ</t>
  </si>
  <si>
    <t>ΣΩΚΟΣ ΙΩΑΝΝΗΣ</t>
  </si>
  <si>
    <t>ΣΩΚΟΣ ΒΑΡΣΑΜΗΣ</t>
  </si>
  <si>
    <t>ΜΠΑΛΑΤΣΑ ΔΕΣΠΟΙΝΑ</t>
  </si>
  <si>
    <t>ΓΙΝΟΠΟΥΛΟΥ ΙΦΙΓΕΝΕΙΑ</t>
  </si>
  <si>
    <t>ΤΣΙΛΙΑΚΙΔΟΥ ΝΑΤΑΛΙΑ</t>
  </si>
  <si>
    <t>ΑΡΤΕΜΙΗΣ ΣΠΥΡΙΔΩΝ</t>
  </si>
  <si>
    <t>ΖΑΜΠΛΑΚΟΥ ΗΛΙΑΝΑ</t>
  </si>
  <si>
    <t>ΧΡΙΣΤΟΠΟΥΛΟΥ ΣΤΑΥΡΟΥΛΑ</t>
  </si>
  <si>
    <t>ΑΡΤΙΝΟΠΟΥΛΟΥ ΜΑΡΓΑΡΙΤΑ</t>
  </si>
  <si>
    <t>ΒΑΡΚΑΔΟΥ ΕΥΑΓΓΕΛΙΑ-ΘΕΚΛΑ</t>
  </si>
  <si>
    <t>ΓΕΩΡΓΙΟΥ ΒΑΡΒΑΡΑ</t>
  </si>
  <si>
    <t>ΛΙΑΖΟΣ ΠΑΝΑΓΙΩΤΗΣ</t>
  </si>
  <si>
    <t>ΓΙΑΡΜΑΤΖΙΔΟΥ ΜΑΡΙΑ-ΙΩΑΝΝΑ</t>
  </si>
  <si>
    <t>ΤΟΛΙΟΠΟΥΛΟΣ ΚΩΝΣΤΑΝΤΙΝΟΣ</t>
  </si>
  <si>
    <t>ΤΖΟΥΜΑΚΑΡΗΣ ΛΙΡΟΪΣ-ΛΕΩΝΙΔΑΣ</t>
  </si>
  <si>
    <t>ΤΑΣΣΙΟΥ ΜΥΡΤΩ</t>
  </si>
  <si>
    <t>ΝΤΕ-ΠΙΑΝ ΑΛΕΞΙΑ</t>
  </si>
  <si>
    <t>ΜΠΙΤΣΑΝΗΣ ΑΘΑΝΑΣΙΟΣ</t>
  </si>
  <si>
    <t>ΡΟΥΣΟΠΟΥΛΟΣ ΘΕΟΦΑΝΗΣ</t>
  </si>
  <si>
    <t>ΒΑΣΙΛΕΙΟΥ ΓΕΩΡΓΙΟΣ</t>
  </si>
  <si>
    <t>ΣΚΟΡΔΗΣ ΓΕΩΡΓΙΟΣ</t>
  </si>
  <si>
    <t>ΚΑΜΒΥΣΗΣ ΧΑΡΑΛΑΜΠΟΣ</t>
  </si>
  <si>
    <t>ΠΑΠΑΪΩΑΝΝΟΥ ΚΩΝΣΤΑΝΤΙΝΑ</t>
  </si>
  <si>
    <t>ΣΤΡΟΥΜΠΟΣ-ΚΑΛΕΝΤΕΡΙΔΗΣ ΝΙΚΟΛΑΟΣ-ΑΛΕΞΑΝΔΡΟΣ</t>
  </si>
  <si>
    <t>ΚΑΠΑΡΕΛΙΩΤΗΣ ΝΙΚΟΛΑΟΣ</t>
  </si>
  <si>
    <t>ΜΠΟΥΡΔΟΥ ΑΓΓΕΛΙΚΗ-ΑΙΚΑΤΕΡΙΝΗ</t>
  </si>
  <si>
    <t>ΒΑΡΕΛΛΑΣ ΔΗΜΗΤΡΗΣ</t>
  </si>
  <si>
    <t>ΛΑΛΑΟΥΝΗ ΚΩΝΣΤΑΝΤΙΝΑ</t>
  </si>
  <si>
    <t>ΤΣΙΚΡΙΤΕΑΣ ΣΤΥΛΙΑΝΟΣ</t>
  </si>
  <si>
    <t>ΜΗΛΑΣ ΙΑΣΩΝ</t>
  </si>
  <si>
    <t>ΤΟΣΟΥΝΙΔΗΣ ΝΙΚΟΣ</t>
  </si>
  <si>
    <t>ΚΑΔΟΓΛΟΥ ΟΡΦΕΑΣ</t>
  </si>
  <si>
    <t>ΤΣΙΡΩΝΗ ΜΑΡΙΑ</t>
  </si>
  <si>
    <t>ΦΡΙΝΤΖΟΥ ΟΛΓΑ</t>
  </si>
  <si>
    <t>ΤΣΕΠΑ ΕΛΕΝΗ</t>
  </si>
  <si>
    <t>ΠΑΠΑΘΑΝΑΣΗΣ ΑΘΑΝΑΣΙΟΣ</t>
  </si>
  <si>
    <t>ΜΗΤΡΟΜΑΡΑΣ ΓΕΩΡΓΙΟΣ</t>
  </si>
  <si>
    <t>ΜΠΟΥΡΟΥΤΖΗΚΑΣ ΑΡΙΣΤΕΙΔΗΣ</t>
  </si>
  <si>
    <t>ΠΑΛΙΟΥΡΑΣ ΓΕΩΡΓΙΟΣ</t>
  </si>
  <si>
    <t>ΜΠΟΥΤΣΙΑΡΑΚΟΥ ΟΥΡΑΝΙΑ</t>
  </si>
  <si>
    <t>ΦΑΦΟΥΤΗΣ ΙΩΑΝΝΗΣ</t>
  </si>
  <si>
    <t>ΒΑΖΑΚΙΔΗΣ ΙΩΑΝΝΗΣ</t>
  </si>
  <si>
    <t>ΚΑΛΦΑΟΓΛΟΥ ΑΘΗΝΑ</t>
  </si>
  <si>
    <t>ΜΠΑΧΑΣ ΘΕΟΦΑΝΗΣ</t>
  </si>
  <si>
    <t>ΖΑΛΩΝΗ ΧΡΙΣΤΙΝΑ</t>
  </si>
  <si>
    <t>ΠΑΠΑΓΕΩΡΓΙΟΥ ΜΑΡΙΑ-ΙΩΑΝΝΑ</t>
  </si>
  <si>
    <t>ΚΑΨΙΜΑΛΗΣ ΓΕΩΡΓΙΟΣ</t>
  </si>
  <si>
    <t>ΚΑΡΑΝΑΓΝΩΣΤΗΣ ΚΩΝΣΤΑΝΤΙΝΟΣ</t>
  </si>
  <si>
    <t>ΧΑΜΠΗΛΟΜΑΤΗΣ ΠΑΝΑΓΙΩΤΗΣ</t>
  </si>
  <si>
    <t>ΤΣΑΓΚΛΗΣ ΑΝΔΡΕΑΣ</t>
  </si>
  <si>
    <t>ΘΕΟΔΟΣΙΑΔΗΣ ΑΧΙΛΛΕΑΣ</t>
  </si>
  <si>
    <t>ΧΑΤΖΗΓΙΑΝΝΗΣ ΓΕΩΡΓΙΟΣ</t>
  </si>
  <si>
    <t>ΛΥΚΑΡΓΥΡΗΣ ΓΕΩΡΓΙΟΣ</t>
  </si>
  <si>
    <t>ΑΘΑΝΑΣΑΚΗΣ ΧΡΗΣΤΟΣ</t>
  </si>
  <si>
    <t>ΒΛΗΣΙΔΗΣ ΓΕΩΡΓΙΟΣ</t>
  </si>
  <si>
    <t>ΓΕΩΡΓΑΚΟΠΟΥΛΟΥ ΚΑΛΛΙΟΠΗ-ΕΥΑΓΓΕΛΙΑ</t>
  </si>
  <si>
    <t>ΠΑΤΑΤΣΗ ΝΙΚΟΛΕΤΑ-ΚΛΕΙΩ</t>
  </si>
  <si>
    <t>ΠΑΠΑΜΙΧΑΗΛ ΓΕΩΡΓΙΟΣ</t>
  </si>
  <si>
    <t>ΤΑΚΗΣ ΚΩΝΣΤΑΝΤΙΝΟΣ</t>
  </si>
  <si>
    <t>ΑΞΟΥΡΙΣΤΟΣ ΧΡΗΣΤΟΣ</t>
  </si>
  <si>
    <t>ΔΡΟΣΟΣ ΔΗΜΗΤΡΙΟΣ</t>
  </si>
  <si>
    <t>ΛΙΑΒΑΣ ΣΤΕΦΑΝΟΣ</t>
  </si>
  <si>
    <t>ΒΛΑΧΟΠΟΥΛΟΣ ΑΓΓΕΛΟΣ</t>
  </si>
  <si>
    <t>ΜΙΧΑΛΟΠΟΥΛΟΣ ΑΛΕΞΗΣ</t>
  </si>
  <si>
    <t>ΟΙΚΟΝΟΜΟΥ ΤΡΥΦΩΝ</t>
  </si>
  <si>
    <t>ΜΠΙΤΖΗ ΒΑΣΙΛΙΚΗ</t>
  </si>
  <si>
    <t>ΚΟΥΓΙΑ ΣΤΑΥΡΟΥΛΑ-ΕΙΡΗΝΗ</t>
  </si>
  <si>
    <t>ΣΟΥΛΕΛΕ ΣΟΦΙΑ-ΜΑΚΡΙΝΑ</t>
  </si>
  <si>
    <t>ΤΣΙΟΥΛΟΣ ΠΑΡΙΣ</t>
  </si>
  <si>
    <t>ΚΟΝΟΠΙΣΗΣ ΒΑΣΙΛΕΙΟΣ</t>
  </si>
  <si>
    <t>ΚΟΥΓΙΑ ΑΝΑΣΤΑΣΙΑ</t>
  </si>
  <si>
    <t>ΧΑΤΖΟΓΛΟΥ ΒΑΣΙΛΙΚΗ</t>
  </si>
  <si>
    <t>ΜΕΡΤΖΑΝΙΔΟΥ ΡΑΦΑΗΛΙΑ-ΑΝΝΑ</t>
  </si>
  <si>
    <t>ΜΕΡΤΖΑΝΙΔΟΥ ΜΑΡΙΑ-ΑΓΓΕΛΙΚΗ</t>
  </si>
  <si>
    <t>ΤΡΕΒΛΟΠΟΥΛΟΥ ΜΑΡΙΑ</t>
  </si>
  <si>
    <t>ΧΑΤΖΗΠΑΝΤΑΖΗ ΜΑΓΔΑΛΗΝΗ</t>
  </si>
  <si>
    <t>ΒΟΓΑ ΜΥΡΤΩ</t>
  </si>
  <si>
    <t>ΛΑΠΠΑ ΜΑΡΙΑ-ΚΩΝΣΤΑΝΤΙΝΑ</t>
  </si>
  <si>
    <t>ΚΑΡΑΟΓΛΑΝΙΔΗΣ ΑΛΕΞΑΝΔΡΟΣ</t>
  </si>
  <si>
    <t>ΤΣΙΑΦΙΔΗΣ ΔΗΜΗΤΡΙΟΣ</t>
  </si>
  <si>
    <t>ΧΑΤΖΗΠΑΝΤΑΖΗΣ ΓΕΩΡΓΙΟΣ</t>
  </si>
  <si>
    <t>ΔΕΛΗΓΙΑΝΝΙΔΗΣ ΠΑΝΑΓΙΩΤΗΣ</t>
  </si>
  <si>
    <t>ΑΡΝΑΟΥΤΟΓΛΟΥ ΠΑΝΑΓΙΩΤΗΣ-ΔΗΜΗΤΡΙΟΣ</t>
  </si>
  <si>
    <t>ΑΡΝΑΟΥΤΟΓΛΟΥ ΔΗΜΗΤΡΙΟΣ</t>
  </si>
  <si>
    <t>ΠΟΡΓΙΟΠΟΥΛΟΣ ΒΑΣΙΛΕΙΟΣ</t>
  </si>
  <si>
    <t>ΜΠΟΥΦΙΔΟΥ ΑΙΚΑΤΕΡΙΝΗ</t>
  </si>
  <si>
    <t>ΛΑΖΑΡΙΔΟΥ ΑΛΙΚΗ</t>
  </si>
  <si>
    <t>ΒΟΓΙΑΤΖΗ ΑΝΑΣΤΑΣΙΑ-ΔΗΜΗΤΡΑ</t>
  </si>
  <si>
    <t>ΝΤΕΛΟΥΖ ΓΕΩΡΓΙΟΣ</t>
  </si>
  <si>
    <t>ΜΠΟΥΦΙΔΗΣ ΔΗΜΗΤΡΗΣ</t>
  </si>
  <si>
    <t>ΦΙΛΙΠΠΟΥ ΛΕΩΝΙΔΑΣ</t>
  </si>
  <si>
    <t>ΜΠΡΟΖΟΣ ΝΙΚΟΛΑΟΣ</t>
  </si>
  <si>
    <t>ΜΠΡΟΖΟΣ ΑΛΕΞΑΝΔΡΟΣ</t>
  </si>
  <si>
    <t>ΚΕΦΑΛΑΣ ΓΕΩΡΓΙΟΣ</t>
  </si>
  <si>
    <t>ΚΟΝΤΗΣ ΧΑΡΑΛΑΜΠΟΣ</t>
  </si>
  <si>
    <t>ΚΟΥΡΑΝΤΗΣ ΑΝΤΩΝΗΣ</t>
  </si>
  <si>
    <t>ΘΕΟΠΟΥΛΟΣ ΗΛΙΑΣ</t>
  </si>
  <si>
    <t>ΓΟΥΡΔΟΜΙΧΑΛΗΣ ΑΝΑΣΤΑΣΙΟΣ</t>
  </si>
  <si>
    <t>ΜΠΟΥΖΑ ΧΡΙΣΤΙΝΑ</t>
  </si>
  <si>
    <t>ΚΑΪΛΑ ΑΙΚΑΤΕΡΙΝΗ</t>
  </si>
  <si>
    <t>ΑΣΗΜΙΝΑΣ ΚΩΝΣΤΑΝΤΙΝΟΣ</t>
  </si>
  <si>
    <t>ΦΟΥΤΡΑΣ ΕΥΑΓΓΕΛΟΣ</t>
  </si>
  <si>
    <t>ΚΑΠΑΡΑΛΙΩΤΗΣ ΜΑΡΙΟΣ</t>
  </si>
  <si>
    <t>ΜΠΟΥΡΝΕΛΟΣ-ΒΙΛΛΙΩΤΗΣ ΓΕΩΡΓΙΟΣ</t>
  </si>
  <si>
    <t>ΛΑΣΚΑΡΗ ΜΑΡΙΑ</t>
  </si>
  <si>
    <t>ΒΡΑΔΗ ΕΛΛΗ</t>
  </si>
  <si>
    <t>ΜΙΚΑΛΕΦ ΝΙΝΑ-ΑΛΕΞΑΝΔΡΑ</t>
  </si>
  <si>
    <t>ΜΙΧΑΛΑ ΣΩΤΗΡΙΑ-ΚΛΑΡΑ</t>
  </si>
  <si>
    <t>ΚΑΖΙΑΝΗ ΕΛΕΝΑ</t>
  </si>
  <si>
    <t>ΣΤΡΑΒΟΡΑΒΔΗ ΜΑΡΙΕΤΑ</t>
  </si>
  <si>
    <t>ΜΩΡΑΪΤΗΣ ΣΠΥΡΟΣ</t>
  </si>
  <si>
    <t>ΦΙΛΙΠΠΟΥ ΚΩΝΣΤΑΝΤΙΝΟΣ</t>
  </si>
  <si>
    <t>ΚΟΥΚΟΣ ΙΩΑΝΝΗΣ</t>
  </si>
  <si>
    <t>ΓΚΟΥΡΤΖΗ ΑΙΚΑΤΕΡΙΝΗ</t>
  </si>
  <si>
    <t>ΠΑΡΜΕΝΙΔΟΥ ΑΙΚΑΤΕΡΙΝΗ</t>
  </si>
  <si>
    <t>ΣΤΕΦΑΝΟΥ ΦΙΛΙΠΠΟΣ</t>
  </si>
  <si>
    <t>ΚΑΜΠΕΡΗΣ ΙΩΑΝΝΗΣ</t>
  </si>
  <si>
    <t>ΓΕΩΡΓΑΡΑ-ΚΙΤΣΟΥ ΗΛΙΑΝΑ</t>
  </si>
  <si>
    <t>ΝΑΣΙΟΥ ΕΙΡΗΝΗ</t>
  </si>
  <si>
    <t>ΜΑΧΑΙΡΑ ΚΑΛΛΙΟΠΗ</t>
  </si>
  <si>
    <t>ΔΙΑΜΑΝΤΟΠΟΥΛΟΥ ΔΗΜΗΤΡΑ</t>
  </si>
  <si>
    <t>ΚΑΝΔΡΕΛΗ ΣΤΥΛΙΑΝΗ</t>
  </si>
  <si>
    <t>ΤΣΙΑΠΑΣ ΙΩΑΝΝΗΣ</t>
  </si>
  <si>
    <t>ΓΙΑΚΑ ΑΛΕΞΑΝΔΡΑ</t>
  </si>
  <si>
    <t>ΤΕΝΤΖΕΡΗ ΜΑΡΙΑ-ΒΑΣΙΛΙΚΗ</t>
  </si>
  <si>
    <t>ΘΕΟΔΩΡΑΚΟΥ ΚΩΝΣΤΑΝΤΙΝΑ</t>
  </si>
  <si>
    <t>ΘΕΟΔΩΡΑΚΟΥ ΦΩΤΕΙΝΗ-ΕΛΕΝΗ</t>
  </si>
  <si>
    <t>ΓΕΩΡΓΟΥΣΗ ΣΟΥΖΑΝΑ-ΜΑΡΙΑ</t>
  </si>
  <si>
    <t>ΚΟΥΡΚΟΥΜΕΛΗ ΑΛΕΞΑΝΔΡΑ</t>
  </si>
  <si>
    <t>ΠΑΝΑΓΙΩΤΙΔΟΥ ΚΩΝΣΤΑΝΤΙΝΑ</t>
  </si>
  <si>
    <t>ΜΠΑΚΑΟΥΚΑΣ ΔΗΜΗΤΡΗΣ</t>
  </si>
  <si>
    <t>ΣΟΦΡΑ ΕΛΕΥΘΕΡΙΑ</t>
  </si>
  <si>
    <t>ΓΑΒΡΙΕΛΗΣ ΝΙΚΟΛΑΟΣ</t>
  </si>
  <si>
    <t>ΚΕΛΕΤΖΗΣ ΚΟΣΜΑΣ</t>
  </si>
  <si>
    <t>ΡΙΜΠΑΣ ΧΡΗΣΤΟΣ</t>
  </si>
  <si>
    <t>ΠΑΠΑΗΛΙΟΥ ΔΗΜΗΤΡΙΟΣ</t>
  </si>
  <si>
    <t>ΤΣΟΥΡΟΥΛΗ ΙΩΑΝΝΑ</t>
  </si>
  <si>
    <t>ΑΠΟΣΤΟΛΟΠΟΥΛΟΥ ΜΑΡΙΑ</t>
  </si>
  <si>
    <t>ΓΙΑΡΕΜ ΑΛΗ</t>
  </si>
  <si>
    <t>ΠΑΝΟΥΣΗΣ ΑΠΟΣΤΟΛΟΣ</t>
  </si>
  <si>
    <t>ΠΑΝΟΥΣΗΣ ΒΑΣΙΛΕΙΟΣ</t>
  </si>
  <si>
    <t>ΧΑΤΖΗΠΕΤΡΟΣ ΓΕΩΡΓΙΟΣ</t>
  </si>
  <si>
    <t>ΜΠΑΪΡΛΗ ΝΤΕΡΙΑ</t>
  </si>
  <si>
    <t>ΑΥΓΟΥΛΛΑ ΚΑΛΛΙΟΠΗ</t>
  </si>
  <si>
    <t>ΦΟΥΝΤΩΤΟΥ ΧΡΥΣΑΝΘΗ</t>
  </si>
  <si>
    <t>ΣΟΥΜΟΝ ΓΕΛΙΖ</t>
  </si>
  <si>
    <t>ΦΑΣΟΛΗ ΔΕΣΠΟΙΝΑ</t>
  </si>
  <si>
    <t>ΓΙΑΝΝΟΥΛΑΚΗΣ ΛΑΜΠΡΟΣ</t>
  </si>
  <si>
    <t>ΜΑΚΡΗ ΧΡΙΣΤΙΝΑ</t>
  </si>
  <si>
    <t>ΤΑΤΑΡΑΚΗΣ ΔΗΜΗΤΡΗΣ</t>
  </si>
  <si>
    <t>ΓΑΛΑΝΑΚΗΣ ΓΙΩΡΓΟΣ</t>
  </si>
  <si>
    <t>ΤΣΙΑΜΑΝΤΑΣ ΙΩΑΝΝΗΣ</t>
  </si>
  <si>
    <t>ΝΗΜΑΣ ΔΗΜΗΤΡΗΣ</t>
  </si>
  <si>
    <t>ΓΚΙΩΝΗΣ ΔΗΜΗΤΡΗΣ</t>
  </si>
  <si>
    <t>ΠΑΠΑΔΗΜΗΤΡΟΠΟΥΛΟΥ ΑΝΤΙΓΟΝΗ</t>
  </si>
  <si>
    <t>ΚΑΛΑΦΟΥΝΤΖΟΣ ΓΕΩΡΓΙΟΣ</t>
  </si>
  <si>
    <t>ΣΥΡΟΓΙΑΝΝΟΠΟΥΛΟΥ ΘΕΩΝΗ</t>
  </si>
  <si>
    <t>ΣΥΡΟΓΙΑΝΝΟΠΟΥΛΟΥ ΚΩΝΣΤΑΝΤΙΝΑ-ΑΝΑΣΤΑΣΙΑ</t>
  </si>
  <si>
    <t>ΚΟΥΒΑΤΗ ΜΑΡΙΑ</t>
  </si>
  <si>
    <t>ΧΥΤΑ ΜΑΡΙΑ</t>
  </si>
  <si>
    <t>ΔΑΣΚΑΛΟΠΟΥΛΟΥ ΘΕΟΔΟΣΙΑ</t>
  </si>
  <si>
    <t>ΔΑΣΚΟΥΛΙΔΗ ΣΤΑΥΡΟΥΛΑ-ΜΑΡΙΑ</t>
  </si>
  <si>
    <t>ΜΑΪΜΑΡΗ ΣΟΦΙΑ</t>
  </si>
  <si>
    <t>ΓΚΑΜΠΛΙΑ ΝΙΚΗ-ΕΛΕΝΗ</t>
  </si>
  <si>
    <t>ΜΠΟΥΧΛΑΡΙΩΤΗ ΑΙΚΑΤΕΡΙΝΗ</t>
  </si>
  <si>
    <t>ΤΣΙΛΙΜΙΔΟΣ ΑΡΙΣΤΟΤΕΛΗΣ-ΓΕΡΑΣΙΜΟΣ</t>
  </si>
  <si>
    <t>ΣΙΑΜΙΔΟΥ ΕΛΕΝΗ</t>
  </si>
  <si>
    <t>ΑΝΤΩΝΟΠΟΥΛΟΣ ΓΕΩΡΓΙΟΣ</t>
  </si>
  <si>
    <t>ΑΠΟΔΟΥΛΙΑΝΑΚΗΣ ΣΤΥΛΙΑΝΟΣ</t>
  </si>
  <si>
    <t>ΦΡΑΪΔΑΚΗΣ ΜΑΝΟΛΗΣ</t>
  </si>
  <si>
    <t>ΓΑΛΑΝΑΚΗΣ ΑΓΓΕΛΟΣ</t>
  </si>
  <si>
    <t>ΜΕΧΤΕΡΙΔΗΣ ΧΡΗΣΤΟΣ-ΙΩΑΝΝΗΣ</t>
  </si>
  <si>
    <t>ΞΑΝΘΟΠΟΥΛΟΣ ΒΑΣΙΛΕΙΟΣ</t>
  </si>
  <si>
    <t>ΜΑΤΣΟΥ ΕΛΕΝΗ</t>
  </si>
  <si>
    <t>ΓΚΟΥΜΑΣ ΙΩΑΝΝΗΣ-ΦΟΙΒΟΣ</t>
  </si>
  <si>
    <t>ΓΕΩΡΓΙΟΥ ΜΑΡΙΑ</t>
  </si>
  <si>
    <t>ΠΑ;ΝΟΥ ΔΑΝΑΗ</t>
  </si>
  <si>
    <t>ΝΑΛΜΠΑΝΤΗΣ ΑΝΔΡΕΑΣ</t>
  </si>
  <si>
    <t>ΚΡΥΣΤΑΛΛΗ ΧΡΥΣΗ</t>
  </si>
  <si>
    <t>ΠΑΠΑΣΤΑΘΟΠΟΥΛΟΥ ΑΝΝΑ</t>
  </si>
  <si>
    <t>ΜΠΑΚΙΡΤΖΗ ΑΘΑΝΑΣΙΑ</t>
  </si>
  <si>
    <t>ΜΠΑΚΙΡΤΖΗ ΠΑΝΑΓΙΩΤΑ</t>
  </si>
  <si>
    <t>ΤΟΠΑΛΗΣ ΜΑΡΙΟΣ</t>
  </si>
  <si>
    <t>ΤΣΟΛΑΚΗΣ ΓΕΩΡΓΙΟΣ</t>
  </si>
  <si>
    <t>ΧΑΨΗΣ ΠΑΝΑΓΙΩΤΗΣ</t>
  </si>
  <si>
    <t>ΑΝΤΩΝΑΤΟΥ ΑΝΝΑ</t>
  </si>
  <si>
    <t>ΚΑΡΑΓΙΑΝΝΗΣ ΠΑΝΑΓΙΩΤΗΣ</t>
  </si>
  <si>
    <t>ΜΠΟΥΡΔΑΝΤΩΝΑΚΗΣ ΝΙΚΟΛΑΟΣ</t>
  </si>
  <si>
    <t>ΠΑΠΑΝΤΩΝΙΟΥ ΚΩΝΣΤΑΝΤΙΝΟΣ</t>
  </si>
  <si>
    <t>ΧΑΤΖΗΒΑΣΙΛΕΙΟΥ ΠΑΝΑΓΙΩΤΗΣ</t>
  </si>
  <si>
    <t>ΚΑΡΑΝΑΣΤΑΣΗΣ ΑΝΑΣΤΑΣΙΟΣ</t>
  </si>
  <si>
    <t>ΧΟΝΔΡΟΥ ΔΙΟΝΥΣΙΑ</t>
  </si>
  <si>
    <t>ΠΑΠΠΟΥΛΗΣ ΠΑΝΑΓΙΩΤΗΣ</t>
  </si>
  <si>
    <t>ΠΑΠΑΣΤΕΡΙΑΔΗΣ ΘΕΟΔΟΣΙΟΣ</t>
  </si>
  <si>
    <t>ΧΑΤΖΗΧΡΙΣΤΟΦΗ ΧΡΥΣΑΝΘΗ-ΧΡΙΣΤΙΝΑ</t>
  </si>
  <si>
    <t>ΓΕΡΑΣΚΛΗ ΙΩΑΝΝΑ</t>
  </si>
  <si>
    <t>ΠΑΡΑΣΚΑΚΗΣ ΔΗΜΗΤΡΙΟΣ</t>
  </si>
  <si>
    <t>ΜΠΕΝΑΚΗ ΜΑΡΙΑΝΝΑ</t>
  </si>
  <si>
    <t>ΜΑΥΡΟΜΜΑΤΗΣ ΚΩΝΣΤΑΝΤΙΝΟΣ</t>
  </si>
  <si>
    <t>ΜΑΡΙΑΝΑΚΗΣ ΑΝΑΣΤΑΣΙΟΣ</t>
  </si>
  <si>
    <t>ΠΑΠΑΔΟΓΙΑΝΝΗ ΜΑΡΙΑ</t>
  </si>
  <si>
    <t>ΚΟΥΜΑΝΔΡΑΚΗ ΔΗΜΗΤΡΑ</t>
  </si>
  <si>
    <t>ΚΟΥΜΑΝΔΡΑΚΗΣ ΝΙΚΟΛΑΟΣ</t>
  </si>
  <si>
    <t>ΣΧΟΙΝΟΠΛΟΚΑΚΗΣ ΓΕΩΡΓΙΟΣ</t>
  </si>
  <si>
    <t>ΣΗΜΑΝΤΗΡΑΚΗΣ ΜΙΧΑΗΛ</t>
  </si>
  <si>
    <t>ΣΗΜΑΝΤΗΡΑΚΗΣ ΓΕΩΡΓΙΟΣ-ΝΙΚΟΛΑΟΣ</t>
  </si>
  <si>
    <t>ΦΡΑΓΚΟΜΑΝΩΛΑΚΗΣ ΙΩΑΝΝΗΣ</t>
  </si>
  <si>
    <t>ΦΡΑΓΚΟΜΑΝΩΛΑΚΗ ΑΙΚΑΤΕΡΙΝΗ</t>
  </si>
  <si>
    <t>ΤΖΙΓΚΟΥΝΑΚΗ ΓΕΩΡΓΙΑ-ΜΑΡΙΑ</t>
  </si>
  <si>
    <t>ΜΟΥΣΤΑΚΗΣ ΑΓΓΕΛΟΣ</t>
  </si>
  <si>
    <t>ΜΟΥΣΤΑΚΑΡΙΑ ΘΩΜΑΪΣ</t>
  </si>
  <si>
    <t>ΑΛΙΦΡΑΓΚΗΣ ΑΝΤΩΝΗΣ</t>
  </si>
  <si>
    <t>ΠΑΧΟΣ ΓΕΩΡΓΙΟΣ</t>
  </si>
  <si>
    <t>ΒΡΕΤΤΟΥ ΜΑΡΓΑΡΙΤΑ-ΚΥΡΙΑΚΗ</t>
  </si>
  <si>
    <t>ΚΑΡΑΜΗΤΣΑΣ ΑΠΟΣΤΟΛΗΣ</t>
  </si>
  <si>
    <t>ΑΝΤΩΝΟΠΟΥΛΟΣ ΝΙΚΟΛΑΟΣ</t>
  </si>
  <si>
    <t>ΜΑΠΠΟΥΡΙΔΗΣ ΣΤΑΥΡΟΣ</t>
  </si>
  <si>
    <t>ΡΕΠΑΚΗ ΓΕΩΡΓΙΑ</t>
  </si>
  <si>
    <t>ΦΙΛΙΟΥ ΕΥΦΗΜΙΑ</t>
  </si>
  <si>
    <t>ΑΛΥΜΠΑΚΗΣ ΑΘΑΝΑΣΙΟΣ</t>
  </si>
  <si>
    <t>ΣΤΕΦΑΝΑΚΗ ΑΝΝΑ</t>
  </si>
  <si>
    <t>ΑΝΔΡΙΟΠΟΥΛΟΥ ΜΑΡΙΑ</t>
  </si>
  <si>
    <t>ΒΗΧΟΥ ΧΡΙΣΤΙΝΑ-ΕΥΦΡΟΣΥΝΗ</t>
  </si>
  <si>
    <t>ΜΠΟΥΜΠΑΛΗΣ ΙΩΑΝΝΗΣ</t>
  </si>
  <si>
    <t>ΤΣΕΚΟΥΡΑ ΑΓΓΕΛΙΚΗ</t>
  </si>
  <si>
    <t>ΞΥΔΑΚΗ ΒΑΣΙΛΙΚΗ-ΛΥΔΙΑ</t>
  </si>
  <si>
    <t>ΚΟΝΙΔΟΥ ΑΛΕΞΑΝΔΡΑ</t>
  </si>
  <si>
    <t>ΧΡΥΣΟΣΤΟΜΙΔΟΥ ΑΦΡΟΔΙΤΗ</t>
  </si>
  <si>
    <t>ΧΡΥΣΟΣΤΟΜΙΔΟΥ ΜΑΡΙΑ</t>
  </si>
  <si>
    <t>ΜΠΟΝΤ ΦΙΛΙΠΠΟΣ-ΓΚΡΑΧΑΜ</t>
  </si>
  <si>
    <t>ΖΗΚΟΥ ΠΟΛΥΞΕΝΗ</t>
  </si>
  <si>
    <t>ΜΠΑΡΙΤΑΚΗ ΑΣΠΑΣΙΑ</t>
  </si>
  <si>
    <t>ΣΤΑΜΑΤΗ ΑΘΑΝΑΣΙΑ</t>
  </si>
  <si>
    <t>ΒΟΓΙΑΤΖΗΣ ΠΕΤΡΟΣ</t>
  </si>
  <si>
    <t>ΔΕΛΗΣΤΑΘΗΣ ΚΩΝΣΤΑΝΤΙΝΟΣ</t>
  </si>
  <si>
    <t>ΤΣΙΑΔΗΜΟΣ ΡΑΦΑΗΛ</t>
  </si>
  <si>
    <t>ΛΑΦΤΣΗΣ ΖΗΣΗΣ</t>
  </si>
  <si>
    <t>ΑΒΡΑΑΜ ΔΗΜΗΤΡΙΟΣ</t>
  </si>
  <si>
    <t>ΓΚΑΝΙΑΣ ΣΤΑΥΡΟΣ</t>
  </si>
  <si>
    <t>ΣΠΥΡΟΥ ΝΙΚΟΛΑΟΣ</t>
  </si>
  <si>
    <t>ΚΑΡΑΠΡΩΪΜΟΣ ΠΡΟΔΡΟΜΟΣ-ΓΕΩΡΓΙΟΣ</t>
  </si>
  <si>
    <t>ΧΑΤΖΗΑΒΡΑΑΜ ΑΘΑΝΑΣΙΑ</t>
  </si>
  <si>
    <t>ΚΑΡΑΠΡΩΪΜΟΥ ΑΙΚΑΤΕΡΙΝΗ-ΑΝΔΡΙΑΝΝΑ</t>
  </si>
  <si>
    <t>ΣΑΜΑΡΑ ΔΗΜΗΤΡΑ</t>
  </si>
  <si>
    <t>ΔΕΛΗΣΑΒΒΑ ΠΑΡΘΕΝΑ</t>
  </si>
  <si>
    <t>ΣΠΥΡΟΥ ΣΤΑΥΡΟΥΛΑ</t>
  </si>
  <si>
    <t>ΚΑΤΖΟΥΝΗ ΣΤΥΛΙΑΝΗ</t>
  </si>
  <si>
    <t>ΧΑΤΖΗΑΒΡΑΑΜ ΕΛΕΝΗ</t>
  </si>
  <si>
    <t>ΑΒΡΑΑΜ ΕΛΕΥΘΕΡΙΑ</t>
  </si>
  <si>
    <t>ΣΟΥΡΑΒΛΑΣ ΝΙΚΟΛΑΟΣ-ΦΙΛΙΠΠΟΣ</t>
  </si>
  <si>
    <t>ΠΑΣΧΑΛΑΚΗΣ ΜΙΧΑΗΛ-ΓΕΩΡΓΙΟΣ</t>
  </si>
  <si>
    <t>ΜΠΑΘΡΕΛΛΟΣ ΣΤΕΦΑΝΟΣ</t>
  </si>
  <si>
    <t>ΓΑΒΑΛΑΣ ΝΙΚΗΤΑΣ-ΔΗΜΗΤΡΙΟΣ</t>
  </si>
  <si>
    <t>ΑΓΓΕΛΟΥ ΛΕΩΝΙΔΑΣ</t>
  </si>
  <si>
    <t>ΛΟΒΕΡΔΟΣ ΙΩΑΝΝΗΣ</t>
  </si>
  <si>
    <t>ΛΟΒΕΡΔΟΣ ΝΙΚΟΛΑΟΣ</t>
  </si>
  <si>
    <t>ΡΟΥΜΕΛΙΩΤΗΣ ΚΩΝΣΤΑΝΤΙΝΟΣ</t>
  </si>
  <si>
    <t>ΧΑΛΚΙΔΗΣ ΑΝΑΣΤΑΣΙΟΣ</t>
  </si>
  <si>
    <t>ΚΑΡΑΓΙΑΝΝΗ ΙΩΑΝΝΑ-ΤΖΑΚΕΛΙΝ</t>
  </si>
  <si>
    <t>ΚΑΡΑΓΙΑΝΝΗ ΕΛΙΣΣΑΒΕΤ</t>
  </si>
  <si>
    <t>ΜΠΑΡΜΠΟΥΡΗ ΜΑΡΙΑ</t>
  </si>
  <si>
    <t>ΚΑΤΣΙΚΑ ΒΑΣΙΛΙΚΗ</t>
  </si>
  <si>
    <t>ΑΓΓΕΛΟΥ ΑΝΔΡΙΑΝΝΑ</t>
  </si>
  <si>
    <t>ΓΑΒΑΛΑ ΜΑΡΙΑ-ΝΕΚΤΑΡΙΑ</t>
  </si>
  <si>
    <t>ΘΑΝΟΠΟΥΛΟΥ ΣΤΥΛΙΑΝΗ-ΧΡΙΣΤΙΝΑ</t>
  </si>
  <si>
    <t>ΧΑΛΚΙΔΗ ΙΩΑΝΝΑ</t>
  </si>
  <si>
    <t>ΑΥΓΟΥΛΛΑΣ ΠΑΝΤΕΛΗΣ</t>
  </si>
  <si>
    <t>ΛΟΥΜΙΩΤΗ ΚΟΚΩΝΑ</t>
  </si>
  <si>
    <t>ΚΟΥΜΠΑΚΗ ΕΛΕΝΗ</t>
  </si>
  <si>
    <t>ΛΕΚΑΝΙΔΗ ΕΛΕΝΗ</t>
  </si>
  <si>
    <t>ΚΑΪΑΦΑ ΕΛΕΝΑ</t>
  </si>
  <si>
    <t>ΛΕΒΕΝΤΗ ΑΙΚΑΤΕΡΙΝΗ</t>
  </si>
  <si>
    <t>ΣΤΑΜΕΛΟΥ ΣΩΚΡΑΤΙΑ</t>
  </si>
  <si>
    <t>ΧΑΛΜΟΥΚΗΣ ΚΩΝΣΤΑΝΤΙΝΟΣ</t>
  </si>
  <si>
    <t>ΧΑΛΜΟΥΚΗΣ ΑΓΓΕΛΟΣ-ΒΑΣΙΛΕΙΟΣ</t>
  </si>
  <si>
    <t>ΑΓΑΛΙΑΝΟΣ ΝΙΚΟΛΑΟΣ</t>
  </si>
  <si>
    <t>ΚΟΚΚΙΝΟΣ ΔΙΟΝΥΣΙΟΣ</t>
  </si>
  <si>
    <t>ΜΠΑΡΤΖΙΩΤΗΣ ΑΘΑΝΑΣΙΟΣ</t>
  </si>
  <si>
    <t>ΚΟΚΚΙΝΟΣ ΛΕΑΝΔΡΟΣ</t>
  </si>
  <si>
    <t>ΚΑΚΑΡΗ ΑΝΑΣΤΑΣΙΑ</t>
  </si>
  <si>
    <t>ΤΣΑΓΚΑΡΗ ΑΣΤΡΑ</t>
  </si>
  <si>
    <t>ΔΗΜΟΠΟΥΛΟΥ ΖΗΝΟΒΙΑ-ΙΩΑΝΝΑ</t>
  </si>
  <si>
    <t>ΚΑΡΤΕΡΗ ΦΙΛΙΩ-ΜΑΡΙΑ</t>
  </si>
  <si>
    <t>ΘΕΟΦΙΛΑ ΙΩΑΝΝΑ</t>
  </si>
  <si>
    <t>ΓΙΑΝΝΟΠΟΥΛΟΥ ΜΑΡΙΑ</t>
  </si>
  <si>
    <t>ΦΡΥΣΙΡΑ ΔΗΜΗΤΡΑ-ΑΙΚΑΤΕΡΙΝΗ</t>
  </si>
  <si>
    <t>ΚΟΛΛΙΑΣ ΑΛΕΞΑΝΔΡΟΣ</t>
  </si>
  <si>
    <t>ΜΑΝΙΚΑΣ ΕΛΕΥΘΕΡΙΟΣ-ΜΑΡΙΟΣ</t>
  </si>
  <si>
    <t>ΖΑΒΕΡΔΑΣ ΑΝΤΩΝΙΟΣ</t>
  </si>
  <si>
    <t>ΧΡΗΣΤΑΚΗΣ ΙΩΑΝΝΗΣ</t>
  </si>
  <si>
    <t>ΧΟΛΕΒΑΣ ΚΩΝΣΤΑΝΤΙΝΟΣ</t>
  </si>
  <si>
    <t>ΜΑΝΤΑΣ ΙΩΑΝΝΗΣ</t>
  </si>
  <si>
    <t>ΚΑΡΑΠΑΝΟΣ ΣΩΤΗΡΙΟΣ-ΑΓΓΕΛΟΣ</t>
  </si>
  <si>
    <t>ΡΟΔΟΠΟΥΛΟΣ ΓΕΩΡΓΙΟΣ</t>
  </si>
  <si>
    <t>ΚΟΚΚΙΝΟΣ ΓΕΩΡΓΙΟΣ</t>
  </si>
  <si>
    <t>ΔΡΙΤΣΑΣ ΚΩΝΣΤΑΝΤΙΝΟΣ</t>
  </si>
  <si>
    <t>ΦΕΛΩΝΗΣ ΝΙΚΟΛΑΟΣ</t>
  </si>
  <si>
    <t>ΣΩΜΑΚΟΣ ΒΑΣΙΛΕΙΟΣ</t>
  </si>
  <si>
    <t>ΧΟΛΕΒΑΣ ΑΘΑΝΑΣΙΟΣ</t>
  </si>
  <si>
    <t>ΚΟΝΤΟΓΙΩΡΓΗΣ ΝΙΚΟΛΑΟΣ</t>
  </si>
  <si>
    <t>ΜΑΡΟΥΔΑΣ ΔΗΜΗΤΡΙΟΣ</t>
  </si>
  <si>
    <t>ΣΩΜΑΚΟΣ ΜΙΝΩΑΣ-ΠΑΥΛΟΣ</t>
  </si>
  <si>
    <t>ΚΥΡΙΑΚΟΠΟΥΛΟΣ ΚΑΛΛΙΝΙΚΟΣ</t>
  </si>
  <si>
    <t>ΘΕΟΔΩΡΟΠΟΥΛΟΣ ΓΕΩΡΓΙΟΣ-ΦΑΙΔΩΝ</t>
  </si>
  <si>
    <t>ΡΟΥΜΕΛΙΩΤΗΣ ΝΙΚΟΛΑΟΣ</t>
  </si>
  <si>
    <t>ΠΑΠΑΓΕΩΡΓΙΟΥ ΑΝΤΩΝΙΟΣ</t>
  </si>
  <si>
    <t>ΛΑΪΝΑΣ ΓΕΩΡΓΙΟΣ-ΝΙΚΟΛΑΟΣ</t>
  </si>
  <si>
    <t>ΚΑΚΟΓΙΑΝΝΗ ΑΝΔΡΕΑΝΝΑ</t>
  </si>
  <si>
    <t>ΡΑΓΚΑΒΑ ΣΤΑΥΡΟΥΛΑ</t>
  </si>
  <si>
    <t>ΑΝΑΣΤΑΣΟΠΟΥΛΟΥ ΜΑΡΙΑ</t>
  </si>
  <si>
    <t>ΣΚΟΥΤΑ ΑΘΑΝΑΣΙΑ</t>
  </si>
  <si>
    <t>ΧΡΗΣΤΑΚΗ ΔΗΜΗΤΡΑ-ΧΡΥΣΟΥΛΑ</t>
  </si>
  <si>
    <t>ΡΟΔΙΤΗ ΜΑΡΙΑ-ΑΝΝΑ</t>
  </si>
  <si>
    <t>ΛΑΖΑΡΟΠΟΥΛΟΣ ΓΕΩΡΓΙΟΣ</t>
  </si>
  <si>
    <t>ΑΝΔΡΕΟΠΟΥΛΟΥ ΑΝΝΑ</t>
  </si>
  <si>
    <t>ΠΑΝΤΕΛΕΜΙΔΟΥ ΕΥΑΓΓΕΛΙΑ</t>
  </si>
  <si>
    <t>ΡΑΚΑ ΜΑΡΙΑΝΘΗ</t>
  </si>
  <si>
    <t>ΚΥΡΙΑΚΟΠΟΥΛΟΥ ΛΥΔΙΑ-ΒΑΣΙΛΙΚΗ</t>
  </si>
  <si>
    <t>ΛΙΟΝΤΑΣ ΚΩΝΣΤΑΝΤΙΝΟΣ</t>
  </si>
  <si>
    <t>ΜΑΓΓΙΝΑ ΚΩΝΣΤΑΝΤΙΝΑ</t>
  </si>
  <si>
    <t>ΖΕΡΒΟΣ ΑΝΔΡΕΑΣ</t>
  </si>
  <si>
    <t>ΚΡΕΜΛΙΔΗ ΑΛΕΞΑΝΔΡΑ</t>
  </si>
  <si>
    <t>ΠΑΠΑΖΟΓΛΟΥ ΕΛΙΣΑΒΕΤ</t>
  </si>
  <si>
    <t>ΓΕΩΡΓΟΠΟΥΛΟΥ ΜΑΡΙΑ</t>
  </si>
  <si>
    <t>ΠΡΕΛΟΡΕΝΤΖΟΣ ΑΛΕΞΑΝΔΡΟΣ</t>
  </si>
  <si>
    <t>ΧΟΥΛΙΑΡΑ ΜΑΡΓΑΡΙΤΑ</t>
  </si>
  <si>
    <t>ΧΟΥΛΙΑΡΑ ΧΑΡΙΚΛΕΙΑ</t>
  </si>
  <si>
    <t>ΛΥΚΟΥΔΗΣ ΧΡΗΣΤΟΣ</t>
  </si>
  <si>
    <t>ΤΟΠΟΥΖΙΔΟΥ ΧΡΙΣΤΙΝΑ</t>
  </si>
  <si>
    <t>ΠΙΕΡΡΟΣ ΑΝΑΣΤΑΣΙΟΣ</t>
  </si>
  <si>
    <t>ΙΕΡΟΠΟΥΛΟΣ ΑΡΗΣ-ΙΩΣΗΦ</t>
  </si>
  <si>
    <t>ΧΑΡΑΛΑΜΠΙΔΗΣ ΙΑΣΟΝΑΣ</t>
  </si>
  <si>
    <t>ΧΑΡΑΛΑΜΠΙΔΗΣ ΦΟΙΒΟΣ</t>
  </si>
  <si>
    <t>ΜΠΟΥΛΤΑΔΑΚΗ ΓΕΩΡΓΙΑ-ΑΛΕΞΙΑ</t>
  </si>
  <si>
    <t>ΚΑΛΛΙΝΤΕΡΗΣ ΠΑΡΑΣΚΕΥΑΣ</t>
  </si>
  <si>
    <t>ΤΖΟΥΝΟΠΟΥΛΟΣ ΠΡΟΔΡΟΜΟΣ</t>
  </si>
  <si>
    <t>ΔΙΤΤΟΠΟΥΛΟΣ ΗΛΙΑΣ</t>
  </si>
  <si>
    <t>ΛΑΜΠΡΑΚΗΣ ΒΑΣΙΛΕΙΟΣ</t>
  </si>
  <si>
    <t>ΤΣΑΚΙΡΙΔΗΣ ΑΛΕΞΑΝΔΡΟΣ</t>
  </si>
  <si>
    <t>ΑΓΓΕΛΙΔΟΥ ΣΟΦΙΑ</t>
  </si>
  <si>
    <t>ΤΖΟΥΝΟΠΟΥΛΟΥ ΚΑΛΛΙΟΠΗ</t>
  </si>
  <si>
    <t>ΠΑΝΑΓΙΩΤΑΚΗ ΑΙΚΑΤΕΡΙΝΗ</t>
  </si>
  <si>
    <t>ΔΗΜΤΣΟΥΔΗ ΔΗΜΗΤΡΑ</t>
  </si>
  <si>
    <t>ΑΛΕΞΙΟΥ ΑΓΓΕΛΟΣ</t>
  </si>
  <si>
    <t>ΚΩΝΣΤΑΝΤΑΚΑΤΟΥ ΣΤΕΦΑΝΙΑ</t>
  </si>
  <si>
    <t>ΚΟΥΝΑΔΗ ΜΑΡΙΝΑ</t>
  </si>
  <si>
    <t>ΣΟΥΡΑΒΛΑ ΔΑΝΑΗ-ΒΑΣΙΛΙΚΗ</t>
  </si>
  <si>
    <t>ΜΠΕΡΚΑ ΧΡΙΣΤΙΝΑ</t>
  </si>
  <si>
    <t>ΕΜΒΑΛΩΜΕΝΟΥ ΕΥΑΓΓΕΛΙΑ</t>
  </si>
  <si>
    <t>ΓΕΩΡΓΟΠΟΥΛΟΥ ΜΑΡΙΑ-ΝΕΦΕΛΗ</t>
  </si>
  <si>
    <t>ΤΣΙΤΣΙΚΟΠΟΥΛΟΥ ΙΦΙΓΕΝΕΙΑ-ΕΙΡΗΝΗ</t>
  </si>
  <si>
    <t>ΒΛΑΧΟΣ ΣΤΑΥΡΟΣ</t>
  </si>
  <si>
    <t>ΦΙΛΝΤΙΣΗΣ-ΚΑΡΜΑΝΙΟΛΑΣ ΓΕΩΡΓΙΟΣ</t>
  </si>
  <si>
    <t>ΒΑΣΙΛΑΚΗΣ ΚΩΝΣΤΑΝΤΙΝΟΣ</t>
  </si>
  <si>
    <t>ΞΥΔΙΑΣ ΦΑΙΔΩΝ</t>
  </si>
  <si>
    <t>ΚΟΥΝΑΔΗΣ ΟΡΕΣΤΗΣ-ΜΑΡΙΟΣ</t>
  </si>
  <si>
    <t>ΖΑΜΠΡΑΣ ΠΑΥΛΟΣ</t>
  </si>
  <si>
    <t>ΣΑΜΟΛΑΔΑ ΕΥΓΕΝΙΑ</t>
  </si>
  <si>
    <t>ΧΑΤΖΗΚΑΜΑΡΗ ΦΩΤΕΙΝΗ</t>
  </si>
  <si>
    <t>ΜΑΡΚΟΥ ΕΛΕΝΗ</t>
  </si>
  <si>
    <t>ΚΑΛΝΤΓΟΥΕΛ ΑΝΝΑ</t>
  </si>
  <si>
    <t>ΜΠΟΥΡΣΑΝΙΔΗΣ ΒΙΚΤΩΡ</t>
  </si>
  <si>
    <t>ΚΑΝΕΛΛΑΚΗΣ ΑΝΤΩΝΗΣ-ΚΩΝΣΤΑΝΤΙΝΟΣ</t>
  </si>
  <si>
    <t>ΜΕΡΙΧΩΡΙΤΗΣ ΙΩΑΝΝΗΣ</t>
  </si>
  <si>
    <t>ΔΕΛΗΒΕΛΙΩΤΗ ΙΩΑΝΝΑ</t>
  </si>
  <si>
    <t>ΛΑΜΠΡΟΥ ΜΑΡΙΑ-ΑΓΓΕΛΙΚΗ</t>
  </si>
  <si>
    <t>ΡΟΥΜΕΛΙΩΤΗ ΕΛΕΥΘΕΡΙΑ</t>
  </si>
  <si>
    <t>ΚΩΤΣΙΟΠΟΥΛΟΥ ΧΡΙΣΤΙΝΑ</t>
  </si>
  <si>
    <t>ΚΩΤΣΙΟΠΟΥΛΟΥ ΑΙΚΑΤΕΡΙΝΗ</t>
  </si>
  <si>
    <t>ΘΑΝΟΠΟΥΛΟΥ ΙΩΑΝΝΑ</t>
  </si>
  <si>
    <t>ΦΑΤΟΥΡΟΣ ΘΕΟΔΩΡΟΣ</t>
  </si>
  <si>
    <t>ΦΩΤΟΠΟΥΛΟΣ ΤΑΞΙΑΡΧΗΣ</t>
  </si>
  <si>
    <t>ΤΣΙΑΜΟΥΛΟΣ ΠΑΝΑΓΙΩΤΗΣ</t>
  </si>
  <si>
    <t>ΓΑΛΙΟΤΖΑΚΗ ΚΑΤΕΡΙΝΑ</t>
  </si>
  <si>
    <t>ΧΡΙΣΤΟΥΛΑΚΗ ΚΑΛΛΙΟΠΗ</t>
  </si>
  <si>
    <t>ΧΡΙΣΤΟΥΛΚΗΣ ΓΕΩΡΓΙΟΣ-ΙΑΣΟΝΑΣ</t>
  </si>
  <si>
    <t>ΤΑΒΛΑ ΧΡΥΣΑΝΘΗ</t>
  </si>
  <si>
    <t>ΤΣΙΜΕΡΗ ΑΛΕΞΑΝΔΡΑ</t>
  </si>
  <si>
    <t>ΤΣΙΑΔΗΜΟΥ ΕΥΑΓΓΕΛΙΑ</t>
  </si>
  <si>
    <t>ΔΗΜΟΠΟΥΛΟΥ ΕΛΕΥΘΕΡΙΑ</t>
  </si>
  <si>
    <t>ΧΡΙΣΤΟΠΟΥΛΟΥ-ΜΑΡΓΕΛΗ ΑΝΑΣΤΑΣΙΑ-ΜΑΡΙΑ</t>
  </si>
  <si>
    <t>ΓΙΑΖΑΤΖΗ ΛΑΜΠΡΙΝΗ</t>
  </si>
  <si>
    <t>ΔΑΡΑΤΖΙΚΗΣ ΤΡΙΑΝΤΑΦΥΛΛΟΣ</t>
  </si>
  <si>
    <t>ΘΩΜΑΪΔΟΥ ΣΟΦΙΑ</t>
  </si>
  <si>
    <t>ΦΡΑΝΤΖΑΛΗ ΧΡΥΣΑ</t>
  </si>
  <si>
    <t>ΚΟΥΜΤΖΗ ΑΣΠΑΣΙΑ</t>
  </si>
  <si>
    <t>ΚΟΣΜΙΔΗΣ ΝΕΣΤΟΡΑΣ</t>
  </si>
  <si>
    <t>ΚΟΣΜΙΔΗΣ ΙΩΑΝΝΗΣ</t>
  </si>
  <si>
    <t>ΤΟΣΟΥΝΙΔΗΣ ΝΙΚΟΛΑΟΣ</t>
  </si>
  <si>
    <t>ΑΦΕΝΤΟΥΛΙΔΗΣ ΑΦΕΝΤΟΥΛΗ</t>
  </si>
  <si>
    <t>ΓΑΚΙΔΗΣ ΧΡΗΣΤΟΣ-ΣΩΤΗΡΙΟΣ</t>
  </si>
  <si>
    <t>ΚΑΡΟΥΤΑΣ ΠΑΝΑΓΙΩΤΗΣ</t>
  </si>
  <si>
    <t>ΣΤΕΦΑΝΗΣ ΒΑΣΙΛΕΙΟΣ</t>
  </si>
  <si>
    <t>ΤΣΑΓΚΑΡΑΚΗ ΔΑΝΑΗ</t>
  </si>
  <si>
    <t>ΒΑΣΙΛΑΚΗ ΔΗΜΗΤΡΑ</t>
  </si>
  <si>
    <t>ΚΑΤΣΩΝΗΣ ΑΝΔΡΕΑΣ</t>
  </si>
  <si>
    <t>ΜΑΝΤΑΣ ΜΑΡΙΟΣ</t>
  </si>
  <si>
    <t>ΜΗΤΡΟΠΟΥΛΟΥ ΚΩΝΣΤΑΝΤΙΝΑ</t>
  </si>
  <si>
    <t>ΜΗΤΡΟΠΟΥΛΟΣ ΧΡΗΣΤΟΣ</t>
  </si>
  <si>
    <t>ΜΗΤΡΟΠΟΥΛΟΣ ΗΛΙΑΣ</t>
  </si>
  <si>
    <t>ΒΕΛΙΣΣΑΡΙΟΥ ΜΑΡΙΑ</t>
  </si>
  <si>
    <t>ΛΕΜΠΕΣΗ ΜΑΡΙΑ</t>
  </si>
  <si>
    <t>ΛΕΜΠΕΣΗΣ ΦΩΤΗΣ</t>
  </si>
  <si>
    <t>ΓΛΕΝΤΙΔΗΣ ΦΙΛΑΡΕΤΟΣ</t>
  </si>
  <si>
    <t>ΓΛΕΝΤΙΔΗΣ ΣΤΥΛΙΑΝΟΣ</t>
  </si>
  <si>
    <t>ΚΟΥΤΟΥΖΙΔΟΥ ΑΝΝΑ-ΠΟΛΥΧΡΟΝΙΑ</t>
  </si>
  <si>
    <t>ΚΟΝΤΟΜΙΣΟΠΟΥΛΟΥ ΝΙΚΟΛΕΤΑ-ΝΙΚΟΛΙΑ</t>
  </si>
  <si>
    <t>ΚΑΨΟΓΕΩΡΓΗ ΑΝΑΣΤΑΣΙΑ</t>
  </si>
  <si>
    <t>ΠΟΛΥΚΑΡΠΟΥ ΕΛΕΝΗ</t>
  </si>
  <si>
    <t>ΜΑΡΑΒΕΓΙΑΣ ΓΕΡΑΣΙΜΟΣ</t>
  </si>
  <si>
    <t>ΜΑΡΚΑΣΙΩΤΗ ΕΛΕΝΗ</t>
  </si>
  <si>
    <t>ΚΟΥΣΚΟΥΝΑΣ ΓΕΩΡΓΙΟΣ-ΚΛΕΑΝΘΗΣ</t>
  </si>
  <si>
    <t>ΛΙΑΤΣΗ ΚΩΝΣΤΑΝΤΙΝΑ-ΜΑΡΙΑ</t>
  </si>
  <si>
    <t>ΞΕΘΑΛΗ ΒΑΣΙΛΙΚΗ</t>
  </si>
  <si>
    <t>ΜΑΡΔΙΚΗ ΕΥΔΟΚΙΑ</t>
  </si>
  <si>
    <t>ΠΟΥΛΟΣ ΠΑΝΑΓΙΩΤΗΣ</t>
  </si>
  <si>
    <t>ΜΑΖΑΡΑΚΗΣ ΔΗΜΗΤΡΙΟΣ</t>
  </si>
  <si>
    <t>ΓΙΑΝΝΑΣ ΕΜΜΑΝΟΥΗΛ</t>
  </si>
  <si>
    <t>ΓΟΥΝΑΡΗΣ ΚΩΝΣΤΑΝΤΙΝΟΣ</t>
  </si>
  <si>
    <t>ΚΑΠΠΑΣ ΑΝΤΩΝΗΣ</t>
  </si>
  <si>
    <t>ΑΝΤΩΝΑΚΟΣ ΠΑΝΑΓΙΩΤΗΣ</t>
  </si>
  <si>
    <t>ΚΟΥΤΣΟΣ-ΚΟΥΤΣΟΠΟΥΛΟΣ ΚΩΝΣΤΑΝΤΙΝΟΣ</t>
  </si>
  <si>
    <t>ΚΟΥΤΣΟΣ-ΚΟΥΤΣΟΠΟΥΛΟΣ ΝΙΚΟΛΑΟΣ</t>
  </si>
  <si>
    <t>ΓΙΑΝΝΗΣ ΔΑΜΙΑΝΟΣ</t>
  </si>
  <si>
    <t>ΤΖΑΒΕΛΑΣ ΠΑΝΑΓΙΩΤΗΣ</t>
  </si>
  <si>
    <t>ΔΑΛΙΑΝΗΣ ΑΘΑΝΑΣΙΟΣ</t>
  </si>
  <si>
    <t>ΧΑΝΤΖΑΚΟΣ ΓΕΩΡΓΙΟΣ</t>
  </si>
  <si>
    <t>ΓΙΑΝΝΑΚΟΥΛΑ ΝΕΦΕΛΗ</t>
  </si>
  <si>
    <t>ΣΤΑΣΙΝΟΥ ΙΩΑΝΝΑ</t>
  </si>
  <si>
    <t>ΓΙΑΚΟΥΜΑΤΟΥ ΕΛΕΝΗ</t>
  </si>
  <si>
    <t>ΣΤΑΣΙΝΟΥ ΑΝΔΡΙΑΝΗ-ΒΑΡΒΑΡΑ</t>
  </si>
  <si>
    <t>ΕΥΑΓΓΕΛΑΤΟΥ ΕΙΡΗΝΗ-ΙΩΑΝΝΑ</t>
  </si>
  <si>
    <t>ΔΑΛΙΑΝΗ ΑΛΕΞΑΝΔΡΑ</t>
  </si>
  <si>
    <t>ΡΟΒΑ ΑΘΗΝΑ</t>
  </si>
  <si>
    <t>ΧΑΝΙΩΤΗ ΕΛΕΝΗ</t>
  </si>
  <si>
    <t>ΧΑΝΙΩΤΗ ΠΑΡΑΣΚΕΥΗ</t>
  </si>
  <si>
    <t>ΠΑΥΛΙΔΗ ΘΕΩΝΗ</t>
  </si>
  <si>
    <t>ΚΟΪΝΑΚΗ ΔΗΜΗΤΡΑ</t>
  </si>
  <si>
    <t>ΑΡΧΑΥΛΗ ΑΡΙΑΔΝΗ</t>
  </si>
  <si>
    <t>ΠΡΑΣΟΥΛΑ ΚΩΝΣΤΑΝΤΙΝΑ-ΛΗΔΑ</t>
  </si>
  <si>
    <t>ΓΚΟΥΜΑ ΒΑΣΙΛΙΚΗ</t>
  </si>
  <si>
    <t>ΧΥΤΗΡΟΓΛΟΥ ΝΑΤΑΛΙΑ-ΕΥΓΕΝΙΑ</t>
  </si>
  <si>
    <t>ΓΚΟΥΜΑΣ ΑΡΙΣΤΕΙΔΗΣ</t>
  </si>
  <si>
    <t>ΚΑΖΑΣ ΜΗΝΑΣ-ΙΩΑΝΝΗΣ</t>
  </si>
  <si>
    <t>ΘΕΟΦΙΙΔΗΣ ΘΕΟΦΙΛΟΣ</t>
  </si>
  <si>
    <t>ΚΑΤΣΑΡΑΣ ΘΕΟΔΟΣΗΣ-ΙΩΑΝΝΗΣ</t>
  </si>
  <si>
    <t>ΚΟΪΝΑΚΗΣ ΕΜΜΑΝΟΥΗΛ-ΑΓΓΕΛΟΣ</t>
  </si>
  <si>
    <t>ΦΛΩΡΟΠΟΥΛΟΥ ΣΟΦΙΑ</t>
  </si>
  <si>
    <t>ΠΛΑΦΟΥΝΤΖΗ ΜΑΡΙΑ-ΜΑΡΙΝΑ</t>
  </si>
  <si>
    <t>ΠΑΠΑΘΑΝΑΣΙΟΥ ΜΑΡΙΑΝΘΗ</t>
  </si>
  <si>
    <t>ΔΕΡΒΕΝΗ ΜΑΡΙΑΝΘΗ-ΧΡΙΣΤΙΝΑ</t>
  </si>
  <si>
    <t>ΤΣΟΥΡΟΣ ΔΗΜΗΤΡΙΟΣ</t>
  </si>
  <si>
    <t>ΒΛΑΖΑΚΗΣ ΣΤΥΛΙΑΝΟΣ</t>
  </si>
  <si>
    <t>ΝΙΚΟΛΟΥΔΑΚΗΣ ΑΝΤΩΝΗΣ-ΜΑΡΙΟΣ</t>
  </si>
  <si>
    <t>ΧΡΙΣΤΟΓΙΑΝΝΗ ΚΩΝΣΤΑΝΤΙΝΑ</t>
  </si>
  <si>
    <t>ΜΑΧΑΙΡΙΔΗΣ ΙΩΑΝΝΗΣ</t>
  </si>
  <si>
    <t>ΜΠΟΥΡΟΣ ΝΙΚΗΦΟΡΟΣ</t>
  </si>
  <si>
    <t>ΜΠΟΥΤΑΣ ΒΑΪΟΣ</t>
  </si>
  <si>
    <t>ΦΑΝΟΥΛΗ ΑΡΓΥΡΩ-ΜΑΡΙΝΑ</t>
  </si>
  <si>
    <t>ΦΑΝΟΥΛΗ ΑΝΝΑ</t>
  </si>
  <si>
    <t>ΑΡΤΟΠΟΥΛΟΣ ΧΡΗΣΤΟΣ-ΑΘΑΝΑΣΙΟΣ</t>
  </si>
  <si>
    <t>ΘΑΝΟΠΟΥΛΟΥ ΜΑΡΙΑ</t>
  </si>
  <si>
    <t>ΘΑΝΟΠΟΥΛΟΥ ΑΝΑΣΤΑΣΙΑ</t>
  </si>
  <si>
    <t>ΡΕΒΕΛΙΩΤΗ ΒΑΣΙΛΙΚΗ</t>
  </si>
  <si>
    <t>ΠΑΠΑΚΩΝΣΤΑΝΤΙΝΟΥ ΜΑΡΙΑ-ΕΛΕΝΗ</t>
  </si>
  <si>
    <t>ΖΑΪΜΗΣ ΑΛΕΞΑΝΔΡΟΣ</t>
  </si>
  <si>
    <t>ΑΠΟΣΤΟΛΟΠΟΥΛΟΣ ΝΙΚΟΛΑΟΣ</t>
  </si>
  <si>
    <t>ΤΣΙΑΚΜΑΚΗ ΔΗΜΗΤΡΑ</t>
  </si>
  <si>
    <t>ΜΠΑΧΑΣ ΔΗΜΗΤΡΙΟΣ-ΕΚΤΩΡ</t>
  </si>
  <si>
    <t>ΜΠΑΧΑΣ ΓΕΩΡΓΙΟΣ-ΦΟΙΒΟΣ</t>
  </si>
  <si>
    <t>ΜΥΡΙΟΚΕΦΑΛΙΤΑΚΗΣ ΗΛΙΑΣ</t>
  </si>
  <si>
    <t>ΚΑΤΣΙΚΗΣ ΑΘΑΝΑΣΙΟΣ-ΕΦΡΑΙΜ</t>
  </si>
  <si>
    <t>ΔΗΜΗΤΡΑΚΟΠΟΥΛΟΥ ΣΕΜΕΛΗ-ΕΥΓΕΝΙΑ-ΕΛΙΣΑΒΕΤ</t>
  </si>
  <si>
    <t>ΓΙΑΝΝΑΚΟΠΟΥΛΟΥ ΠΑΝΑΓΙΩΤΑ</t>
  </si>
  <si>
    <t>ΦΩΤΕΙΝΟΠΟΥΛΟΣ ΦΩΤΙΟΣ</t>
  </si>
  <si>
    <t>ΜΠΟΥΡΙΤΗ ΚΩΝΣΤΑΝΤΙΝΑ</t>
  </si>
  <si>
    <t>ΚΟΚΟΝΑ ΔΑΝΑΗ-ΧΡΥΣΟΥΛΑ</t>
  </si>
  <si>
    <t>ΖΗΣΙΜΑΤΟΥ ΣΟΥΖΑΝΑ-ΑΝΑΣΤΑΣΙΑ</t>
  </si>
  <si>
    <t>ΡΕΝΕΣΗ ΔΩΡΟΘΕΑ</t>
  </si>
  <si>
    <t>ΜΑΓΟΥ ΝΑΤΑΛΙΑ</t>
  </si>
  <si>
    <t>ΜΑΓΟΥ ΦΩΤΕΙΝΗ</t>
  </si>
  <si>
    <t>ΜΑΓΟΥ ΛΥΔΙΑ</t>
  </si>
  <si>
    <t>ΒΛΑΧΟΥ ΓΕΩΡΓΙΑ</t>
  </si>
  <si>
    <t>ΒΛΑΧΟΥ ΕΡΑΣΜΙΑ</t>
  </si>
  <si>
    <t>ΒΑΣΙΛΩΤΟΥ ΑΡΓΥΡΩ-ΓΡΗΓΟΡΙΑ</t>
  </si>
  <si>
    <t>ΣΙΔΗΡΟΠΟΥΛΟΥ ΑΙΚΑΤΕΡΙΝΗ-ΔΕΣΠΟΙΝΑ</t>
  </si>
  <si>
    <t>ΧΑΤΖΗΔΑΚΗ ΕΛΕΝΗ</t>
  </si>
  <si>
    <t>ΜΠΟΥΡΙΤΗΣ ΙΩΑΝΝΗΣ</t>
  </si>
  <si>
    <t>ΛΑΜΠΡΑΚΗΣ ΗΛΙΑΣ</t>
  </si>
  <si>
    <t>ΛΑΟΥΔΙΚΟΣ ΣΑΒΒΑΣ</t>
  </si>
  <si>
    <t>ΣΤΑΜΑΤΑΚΗΣ ΓΡΗΓΟΡΙΟΣ</t>
  </si>
  <si>
    <t>ΧΑΤΖΗΔΑΚΗΣ ΚΩΝΣΤΑΝΤΙΝΟΣ</t>
  </si>
  <si>
    <t>ΜΟΥΡΑΤΙΔΟΥ ΑΝΘΗ</t>
  </si>
  <si>
    <t>ΧΥΤΗΡΟΓΛΟΥ ΓΕΩΡΓΙΟΣ</t>
  </si>
  <si>
    <t>ΛΑΓΟΥ ΜΑΡΙΑ</t>
  </si>
  <si>
    <t>ΣΑΜΟΥΗΛ ΕΥΜΟΡΦΙΑ</t>
  </si>
  <si>
    <t>ΖΙΑΚΑΣ ΣΩΤΗΡΙΟΣ</t>
  </si>
  <si>
    <t>ΜΑΡΑΝΤΟΣ ΔΗΜΗΤΡΙΟΣ</t>
  </si>
  <si>
    <t>ΣΤΑΝΤΖΟΣ ΠΑΡΑΣΚΕΥΑΣ</t>
  </si>
  <si>
    <t>ΧΑΤΖΗΓΕΩΡΓΙΑΔΗΣ ΟΡΦΕΑΣ</t>
  </si>
  <si>
    <t>ΚΑΛΠΥΡΗΣ ΑΧΙΛΛΕΑΣ</t>
  </si>
  <si>
    <t>ΤΖΙΦΑ ΔΗΜΗΤΡΑ</t>
  </si>
  <si>
    <t>ΚΟΤΣΙΡΑ ΜΑΡΙΑ-ΕΛΕΝΗ</t>
  </si>
  <si>
    <t>ΚΥΡΙΑΚΟΥ ΔΙΟΝΥΣΗΣ</t>
  </si>
  <si>
    <t>ΚΥΡΙΑΚΟΥ ΔΗΜΗΤΡΗΣ</t>
  </si>
  <si>
    <t>ΑΦΟΥΞΕΝΙΔΗΣ ΣΩΤΗΡΗΣ</t>
  </si>
  <si>
    <t>ΚΡΗΤΙΚΟΣ ΚΩΝΣΤΑΝΤΙΝΟΣ</t>
  </si>
  <si>
    <t>ΝΤΟΤΣΙΑ ΑΝΤΩΝΙΑ-ΜΑΡΚΕΛΛΑ</t>
  </si>
  <si>
    <t>ΜΠΕΤΖΟΣ ΑΝΤΩΝΙΟΣ</t>
  </si>
  <si>
    <t>ΝΤΑΓΙΑΝΤΑ ΣΟΦΙΑ</t>
  </si>
  <si>
    <t>ΜΑΤΣΑΣ ΣΤΑΥΡΟΣ</t>
  </si>
  <si>
    <t>ΜΠΙΤΣΩΡΗ ΝΙΚΗ</t>
  </si>
  <si>
    <t>ΜΠΙΤΣΩΡΗ ΒΑΣΙΛΙΚΗ</t>
  </si>
  <si>
    <t>ΠΑΝΑΓΙΑΡΗΣ-ΜΑΛΕΑΣ ΕΥΑΓΓΕΛΟΣ</t>
  </si>
  <si>
    <t>ΠΑΝΑΓΙΑΡΗ-ΜΑΛΕΑ ΗΛΙΑΝΗ</t>
  </si>
  <si>
    <t>ΚΟΥΡΑΤΖΑΝΟΣ ΘΕΟΔΩΡΟΣ</t>
  </si>
  <si>
    <t>ΚΟΥΤΡΗΣ ΘΕΟΦΑΝΗΣ</t>
  </si>
  <si>
    <t>ΚΩΤΣΗ ΑΝΑΣΤΑΣΙΑ-ΜΑΡΙΑ</t>
  </si>
  <si>
    <t>ΧΡΙΣΤΟΥΛΑΚΗΣ ΧΡΙΣΤΟΔΟΥΛΟΣ</t>
  </si>
  <si>
    <t>ΤΣΑΛΤΑΚΗΣ ΠΑΥΛΟΣ</t>
  </si>
  <si>
    <t>ΦΑΛΛΙΕΡΑΣ ΑΝΤΩΝΙΟΣ</t>
  </si>
  <si>
    <t>ΠΑΠΠΑΣ ΕΛΕΥΘΕΡΙΟΣ</t>
  </si>
  <si>
    <t>ΦΑΛΛΙΕΡΑ ΒΑΣΙΛΙΚΗ</t>
  </si>
  <si>
    <t>ΙΑΤΡΙΔΗΣ ΙΩΑΝΝΗΣ</t>
  </si>
  <si>
    <t>ΜΙΧΑΗΛΙΔΗΣ ΣΤΕΦΑΝΟΣ</t>
  </si>
  <si>
    <t>ΜΑΡΚΑΝΤΩΝΑΤΟΥ ΠΑΝΩΡΑΙΑ-ΕΛΕΝΗ</t>
  </si>
  <si>
    <t>ΒΑΤΣΙΟΥ ΠΑΥΛΙΝΑ</t>
  </si>
  <si>
    <t>ΤΡΙΑΝΤΑΦΥΛΛΟΥ ΓΡΗΓΟΡΗΣ</t>
  </si>
  <si>
    <t>ΒΑΣΙΛΑΚΗΣ ΝΕΣΤΟΡΑΣ</t>
  </si>
  <si>
    <t>ΧΑΝΤΖΗΣ ΝΙΚΟΛΑΟΣ</t>
  </si>
  <si>
    <t>ΧΑΛΚΙΔΗΣ ΓΙΑΝΝΗΣ</t>
  </si>
  <si>
    <t>ΧΑΝΙΩΤΑΚΗΣ ΓΙΑΝΝΗΣ</t>
  </si>
  <si>
    <t>ΠΑΠΙΔΑΚΗΣ ΓΙΑΝΝΗΣ</t>
  </si>
  <si>
    <t>ΒΗΛΑΡΑΣ ΠΑΥΛΟΣ</t>
  </si>
  <si>
    <t>ΧΑΡΑΛΑΜΠΙΔΗΣ ΧΑΡΑΛΑΜΠΟΣ</t>
  </si>
  <si>
    <t>ΒΑΣΙΛΑΚΗ ΜΑΡΙΝΑ</t>
  </si>
  <si>
    <t>ΚΑΠΟΥΡΕΛΑΚΟΣ ΠΑΝΑΓΙΩΤΗΣ</t>
  </si>
  <si>
    <t>ΚΛΑΔΟΥΡΗ ΔΗΜΗΤΡΑ</t>
  </si>
  <si>
    <t>ΝΙΚΟΛΑΪΔΟΥ ΡΑΦΑΕΛΑ</t>
  </si>
  <si>
    <t>ΠΑΠΑΣΤΑΥΡΟΥ ΠΑΝΑΓΙΩΤΗΣ</t>
  </si>
  <si>
    <t>ΠΑΠΑΣΤΑΥΡΟΥ ΑΝΤΩΝΗΣ</t>
  </si>
  <si>
    <t>ΒΑΦΕΙΑΔΗΣ ΑΝΤΩΝΗΣ</t>
  </si>
  <si>
    <t>ΒΑΦΕΙΑΔΟΥ ΣΤΑΥΡΟΥΛΑ</t>
  </si>
  <si>
    <t>ΚΡΙΕΖΗΣ ΑΡΓΥΡΗΣ</t>
  </si>
  <si>
    <t>ΧΡΗΣΤΟΥ ΚΩΝΣΤΑΝΤΙΝΑ</t>
  </si>
  <si>
    <t>ΑΝΤΩΝΟΠΟΥΛΟΥ ΣΟΦΙΑ</t>
  </si>
  <si>
    <t>ΠΑΡΙΔΟΥ ΕΛΕΝΗ</t>
  </si>
  <si>
    <t>ΜΙΣΙΡΛΗ ΙΩΑΝΝΑ</t>
  </si>
  <si>
    <t>ΚΑΡΑΘΑΝΑΣΗ ΟΛΓΑ</t>
  </si>
  <si>
    <t>ΠΟΛΙΣΤΣΟΥΚ ΑΓΓΕΛΟΣ</t>
  </si>
  <si>
    <t>ΚΑΤΡΙΤΣΗ ΕΛΕΝΗ</t>
  </si>
  <si>
    <t>ΚΟΥΚΟΥΦΙΛΙΠΠΟΥ ΙΑΣΟΝΑΣ</t>
  </si>
  <si>
    <t>ΓΙΑΝΝΑΚΟΥΛΗΣ ΣΩΤΗΡΙΟΣ</t>
  </si>
  <si>
    <t>ΚΟΝΟΠΙΣΗΣ ΘΕΟΔΟΣΙΟΣ</t>
  </si>
  <si>
    <t>ΠΑΠΑΝΔΡΙΑΝΟΣ ΙΩΑΝΝΗΣ</t>
  </si>
  <si>
    <t>ΚΑΛΔΑΝΗΣ ΠΑΝΑΓΙΩΤΗΣ</t>
  </si>
  <si>
    <t>ΦΑΡΑΝΤΟΣ ΙΩΑΝΝΗΣ</t>
  </si>
  <si>
    <t>ΤΣΙΑΜΗΤΡΟΣ ΙΩΑΝΝΗΣ-ΑΝΤΩΝΙΟΣ</t>
  </si>
  <si>
    <t>ΓΕΩΡΓΙΑΔΗΣ ΛΑΖΑΡΟΣ</t>
  </si>
  <si>
    <t>ΚΟΤΖΑΠΑΝΑΓΙΩΤΟΥ ΣΟΦΙΑ</t>
  </si>
  <si>
    <t>ΤΣΟΜΠΑΝΟΠΟΥΛΟΣ ΑΝΑΣΤΑΣΙΟΣ</t>
  </si>
  <si>
    <t>ΚΑΜΗΛΑΚΗΣ ΑΝΕΣΤΗΣ</t>
  </si>
  <si>
    <t>ΑΒΑΤΑΓΓΕΛΟΣ ΓΕΩΡΓΙΟΣ</t>
  </si>
  <si>
    <t>ΜΕΡΕΤΟΥΔΗ ΙΩΑΝΝΑ</t>
  </si>
  <si>
    <t>ΔΟΥΒΡΗΣ ΠΑΡΑΣΚΕΥΑΣ</t>
  </si>
  <si>
    <t>ΠΑΠΑΓΕΩΡΓΙΟΥ ΓΕΩΡΓΙΟΣ</t>
  </si>
  <si>
    <t>ΧΑΤΖΟΠΟΥΛΟΥ ΜΑΡΙΑ</t>
  </si>
  <si>
    <t>ΚΕΛΛΑΡΗ ΜΥΡΣΙΝΗ</t>
  </si>
  <si>
    <t>ΓΙΟΣΜΑΣ ΓΕΩΡΓΙΟΣ-ΡΑΦΑΗΛ</t>
  </si>
  <si>
    <t>ΓΛΑΣΤΡΑΣ ΝΙΚΟΛΑΟΣ</t>
  </si>
  <si>
    <t>ΧΑΤΖΟΠΟΥΛΟΣ ΠΑΣΧΑΛΗΣ</t>
  </si>
  <si>
    <t>ΓΚΟΡΜΠΑΣΙΔΗ ΛΙΛΙΑΝΝΑ</t>
  </si>
  <si>
    <t>ΣΕΛΙΒΑΝΩΦ ΔΑΝΑΗ</t>
  </si>
  <si>
    <t>ΠΟΥΡΛΗ ΜΑΡΙΑ</t>
  </si>
  <si>
    <t>ΜΥΤΑΚΟΥ ΙΩΑΝΝΑ-ΡΑΦΑΕΛΑ</t>
  </si>
  <si>
    <t>ΓΙΑΝΝΑΚΙΔΟΥ ΑΘΗΝΑ</t>
  </si>
  <si>
    <t>ΜΑΖΗ ΑΝΝΑ</t>
  </si>
  <si>
    <t>ΤΖΟΤΖΟΛΑΚΗ ΑΜΑΛΙΑ</t>
  </si>
  <si>
    <t>ΚΡΙΤΣΩΤΑΚΗ ΑΜΑΛΙΑ</t>
  </si>
  <si>
    <t>ΚΡΙΤΣΩΤΑΚΗΣ ΕΥΣΤΑΘΙΟΣ</t>
  </si>
  <si>
    <t>ΓΙΩΤΑΣ ΕΜΜΑΝΟΥΗΛ</t>
  </si>
  <si>
    <t>ΧΑΛΚΙΑΔΑΚΗΣ ΕΜΜΑΝΟΥΗΛ</t>
  </si>
  <si>
    <t>ΤΕΚΙΔΗΣ ΧΡΗΣΤΟΣ</t>
  </si>
  <si>
    <t>ΚΑΡΑΘΑΝΑΣΗΣ ΦΡΑΓΚΙΣΚΟΣ</t>
  </si>
  <si>
    <t>ΜΑΡΜΑΡΕΛΛΗΣ ΧΡΗΣΤΟΣ</t>
  </si>
  <si>
    <t>ΜΑΡΙΝΟΥ ΑΛΕΞΑΝΔΡΑ</t>
  </si>
  <si>
    <t>ΒΑΡΔΑ ΑΝΝΑ-ΜΑΡΙΑ</t>
  </si>
  <si>
    <t>ΠΑΠΑΖΑΧΑΡΙΑΚΗ ΕΙΡΗΝΗ</t>
  </si>
  <si>
    <t>ΠΑΠΑΧΡΥΣΑΝΘΟΥ ΓΑΡΥΦΑΛΙΑ</t>
  </si>
  <si>
    <t>ΧΑΡΑΣΑΝΑΚΗ ΑΛΕΞΙΑ</t>
  </si>
  <si>
    <t>ΧΡΥΣΟΥ ΕΛΕΝΗ</t>
  </si>
  <si>
    <t>ΣΗΦΑΚΗΣ ΛΕΩΝΙΔΑΣ</t>
  </si>
  <si>
    <t>ΚΟΥΤΣΑΚΗΣ ΒΑΓΓΕΛΗΣ</t>
  </si>
  <si>
    <t>ΧΑΜΗΛΑΚΗΣ ΕΜΜΑΝΟΥΗΛ</t>
  </si>
  <si>
    <t>ΚΑΤΑΣΟΣ ΓΕΩΡΓΙΟΣ</t>
  </si>
  <si>
    <t>ΑΛΕΞΑΝΔΡΙΔΗΣ ΙΩΑΝΝΗΣ</t>
  </si>
  <si>
    <t>ΠΑΡΑΣΥΡΗΣ ΕΜΜΑΝΟΥΗΛ</t>
  </si>
  <si>
    <t>ΑΠΟΣΤΟΛΑΚΗΣ ΑΛΕΞΑΝΔΡΟΣ-ΙΩΑΝΝΗΣ</t>
  </si>
  <si>
    <t>ΜΑΣΤΡΟΓΙΑΝΝΗΣ ΑΝΑΣΤΑΣΙΟΣ</t>
  </si>
  <si>
    <t>ΑΓΑΘΑΓΓΕΛΙΔΟΥ ΖΗΝΟΒΙΑ</t>
  </si>
  <si>
    <t>ΗΛΙΑΚΗΣ ΠΑΥΛΟΣ</t>
  </si>
  <si>
    <t>ΦΟΥΝΤΑΚΗ ΜΑΡΙΑ-ΛΥΔΙΑ</t>
  </si>
  <si>
    <t>ΓΡΗΓΟΡΙΑΔΗΣ ΑΒΡΑΑΜ</t>
  </si>
  <si>
    <t>ΝΑΤΣΗΣ ΘΕΟΔΟΣΙΟΣ</t>
  </si>
  <si>
    <t>ΧΑΤΖΗΓΕΩΡΓΑΝΤΗΣ ΔΗΜΗΤΡΙΟΣ</t>
  </si>
  <si>
    <t>ΜΑΡΓΙΩΛΑΣ ΣΤΕΡΓΙΟΣ</t>
  </si>
  <si>
    <t>ΣΙΔΗΡΟΠΟΥΛΟΥ ΒΑΣΙΛΙΚΗ-ΜΑΡΙΑ</t>
  </si>
  <si>
    <t>ΣΤΕΦΑΝΙΔΟΥ ΕΙΡΗΝΗ</t>
  </si>
  <si>
    <t>ΤΖΕΛΕΠΗ ΙΩΑΝΝΑ</t>
  </si>
  <si>
    <t>ΧΟΥΖΟΥΝΙΔΟΥ ΧΡΙΣΤΙΝΑ</t>
  </si>
  <si>
    <t>ΚΑΛΛΑΝΤΖΗΣ ΑΝΤΩΝΗΣ</t>
  </si>
  <si>
    <t>ΚΑΤΑΚΗΣ ΑΝΤΩΝΗΣ</t>
  </si>
  <si>
    <t>ΣΙΩΝΗΣ ΧΑΡΑΛΑΜΠΟΣ</t>
  </si>
  <si>
    <t>ΣΤΑΤΗΡΗΣ ΔΗΜΗΤΡΗΣ</t>
  </si>
  <si>
    <t>ΓΚΡΙΝΙΑΣ ΕΥΑΓΓΕΛΟΣ</t>
  </si>
  <si>
    <t>ΡΑΠΤΗ ΦΩΤΕΙΝΗ</t>
  </si>
  <si>
    <t>ΣΟΥΦΛΕΡΗ ΓΕΩΡΓΙΑ</t>
  </si>
  <si>
    <t>ΠΑΝΟΥΡΓΙΑ ΑΦΡΟΔΙΤΗ</t>
  </si>
  <si>
    <t>ΒΑΡΕΛΟΓΙΑΝΝΗΣ ΣΩΚΡΑΤΗΣ</t>
  </si>
  <si>
    <t>ΚΟΥΤΣΟΧΙΩΝΗΣ ΕΥΑΓΓΕΛΟΣ</t>
  </si>
  <si>
    <t>ΜΠΟΥΝΤΗΣ ΔΗΜΗΤΡΙΟΣ</t>
  </si>
  <si>
    <t>ΤΣΙΑΒΟΣ ΚΩΝΣΤΑΝΤΙΝΟΣ</t>
  </si>
  <si>
    <t>ΑΝΑΓΝΩΣΤΟΠΟΥΛΟΥ ΑΝΤΙΓΟΝΗ</t>
  </si>
  <si>
    <t>ΓΙΑΚΟΥΜΗ ΙΩΑΝΝΑ</t>
  </si>
  <si>
    <t>ΣΤΕΦΑΝΗΣ ΓΕΩΡΓΙΟΣ</t>
  </si>
  <si>
    <t>ΠΑΠΑΝΑΓΙΩΤΟΥ ΜΑΡΙΟΣ-ΙΩΑΝΝΗΣ</t>
  </si>
  <si>
    <t>ΦΟΥΝΤΟΥΚΗΣ ΚΩΝΣΤΑΝΤΙΝΟΣ</t>
  </si>
  <si>
    <t>ΙΑΚΩΒΗ ΑΓΑΠΗ-ΔΑΝΑΗ</t>
  </si>
  <si>
    <t>ΜΑΡΓΑΡΙΤΗ ΔΑΦΝΗ</t>
  </si>
  <si>
    <t>ΜΑΡΓΑΡΙΤΗ ΙΩΑΝΝΑ</t>
  </si>
  <si>
    <t>ΜΑΜΠΛΕΚΟΥ ΑΝΝΑ</t>
  </si>
  <si>
    <t>ΧΑΡΤΟΔΙΠΛΩΜΕΝΟΥ ΜΑΡΙΑ-ΑΝΝΑ</t>
  </si>
  <si>
    <t>ΚΟΥΦΟΚΩΣΤΑ ΒΑΣΙΛΙΚΗ</t>
  </si>
  <si>
    <t>ΗΛΙΟΠΟΥΛΟΥ ΚΩΝΣΤΑΝΤΙΝΑ</t>
  </si>
  <si>
    <t>ΚΟΤΣΑΝΟΥ ΙΩΑΝΝΑ</t>
  </si>
  <si>
    <t>ΓΚΙΚΑ ΖΩΗ</t>
  </si>
  <si>
    <t>ΘΕΟΤΟΚΑΤΟΣ ΓΕΡΑΣΙΜΟΣ</t>
  </si>
  <si>
    <t>ΜΗΤΣΙΩΝΗΣ ΚΩΝΣΤΑΝΤΙΝΟΣ</t>
  </si>
  <si>
    <t>ΣΤΑΘΟΚΩΣΤΑ ΛΥΔΙΑ</t>
  </si>
  <si>
    <t>ΒΑΪΤΣΗΣ ΕΥΑΓΓΕΛΟΣ</t>
  </si>
  <si>
    <t>ΚΟΥΚΛΟΥΜΠΕΡΗ ΕΛΕΝΗ</t>
  </si>
  <si>
    <t>ΣΙΧΛΙΜΟΙΡΗΣ ΓΕΩΡΓΙΟΣ</t>
  </si>
  <si>
    <t>ΚΑΠΑΡΑΚΗΣ ΓΕΩΡΓΙΟΣ</t>
  </si>
  <si>
    <t>ΚΑΡΥΔΗΣ ΑΝΤΩΝΗΣ</t>
  </si>
  <si>
    <t>ΜΑΡΓΕΤΑΚΗ ΘΕΜΙΣ</t>
  </si>
  <si>
    <t>ΤΣΕΠΕΛΑΚΗ ΑΪΔΟΝΑ-ΚΥΡΙΑΚΗ</t>
  </si>
  <si>
    <t>ΤΙΜΟΘΕΑΔΗΣ ΙΩΑΝΝΗΣ</t>
  </si>
  <si>
    <t>ΔΑΟΥΤΟΥ ΔΟΜΝΑ-ΜΑΡΙΑ</t>
  </si>
  <si>
    <t>ΝΤΑΟΠΟΥΛΟΣ ΑΛΕΞΑΝΔΡΟΣ</t>
  </si>
  <si>
    <t>ΓΚΟΥΓΚΟΥΛΗΣ ΠΑΥΛΟΣ</t>
  </si>
  <si>
    <t>ΜΟΥΛΤΣΙΑ ΚΑΛΛΙΟΠΗ</t>
  </si>
  <si>
    <t>ΓΚΟΥΓΚΟΥΛΗ ΕΥΦΡΟΣΥΝΗ</t>
  </si>
  <si>
    <t>ΑΔΑΜΙΔΗΣ ΑΛΕΞΑΝΔΡΟΣ</t>
  </si>
  <si>
    <t>ΕΡΔΑΣ ΧΡΗΣΤΟΣ</t>
  </si>
  <si>
    <t>ΓΑΛΑΝΟΠΟΥΛΟΥ ΧΡΙΣΤΙΝΑ</t>
  </si>
  <si>
    <t>ΓΑΝΩΤΟΠΟΥΛΟΣ ΚΩΝΣΤΑΝΤΙΝΟΣ</t>
  </si>
  <si>
    <t>ΓΡΑΜΜΑΤΙΚΟΣ ΣΑΒΒΑΣ</t>
  </si>
  <si>
    <t>ΑΠΟΣΤΟΛΙΔΗΣ ΠΕΡΙΚΛΗΣ</t>
  </si>
  <si>
    <t>ΧΡΙΣΤΟΓΛΟΥ ΙΟΥΛΙΑ</t>
  </si>
  <si>
    <t>ΤΣΟΡΛΙΝΗΣ ΑΛΕΞΑΝΔΡΟΣ</t>
  </si>
  <si>
    <t>ΧΟΡΤΑΡΕΑΣ ΔΗΜΗΤΡΗΣ</t>
  </si>
  <si>
    <t>ΒΙΓΚΛΑΣ ΑΘΑΝΑΣΙΟΣ</t>
  </si>
  <si>
    <t>ΠΙΠΙΛΙΑΓΚΟΠΟΥΛΟΣ ΑΘΑΝΑΣΙΟΣ-ΠΕΡΙΚΛΗΣ</t>
  </si>
  <si>
    <t>ΜΑΣΤΡΟΓΙΑΝΝΗΣ ΕΛΕΥΘΕΡΙΟΣ</t>
  </si>
  <si>
    <t>ΑΝΕΣΙΔΗΣ ΚΩΝΣΤΑΝΤΙΝΟΣ</t>
  </si>
  <si>
    <t>ΖΥΜΒΡΑΓΟΥΔΑΚΗ ΕΙΡΗΝΗ</t>
  </si>
  <si>
    <t>ΖΥΜΒΡΑΓΟΥΔΑΚΗΣ ΕΛΕΥΘΕΡΙΟΣ</t>
  </si>
  <si>
    <t>ΜΠΟΥΖΑΚΗΣ ΚΩΝΣΤΑΝΤΙΝΟΣ</t>
  </si>
  <si>
    <t>ΒΑΪΔΑΚΗ ΑΓΓΕΛΙΚΗ</t>
  </si>
  <si>
    <t>ΠΑΠΑΔΟΠΟΥΛΟΥ ΒΙΚΤΩΡΙΑ</t>
  </si>
  <si>
    <t>ΡΙΓΑΝΑ ΘΕΟΔΩΡΑ-ΑΝΝΑ</t>
  </si>
  <si>
    <t>ΒΟΓΙΑΤΖΗ ΙΩΑΝΝΑ</t>
  </si>
  <si>
    <t>ΒΙΔΑΛΗΣ ΔΗΜΗΤΡΗΣ</t>
  </si>
  <si>
    <t>ΒΙΔΑΛΗΣ ΓΕΩΡΓΙΟΣ</t>
  </si>
  <si>
    <t>ΜΑΝΤΖΟΥΡΑΝΗΣ ΣΤΑΜΑΤΗΣ</t>
  </si>
  <si>
    <t>ΑΔΑΜΟΣ ΒΑΣΙΛΗΣ</t>
  </si>
  <si>
    <t>ΚΑΛΟΓΗΡΟΥ ΒΑΣΙΛΕΙΟΣ</t>
  </si>
  <si>
    <t>ΜΑΤΣΑΜΑΚΗΣ ΕΛΕΥΘΕΡΙΟΣ</t>
  </si>
  <si>
    <t>ΝΤΟΥΚΑΚΗΣ ΑΠΟΣΤΟΛΟΣ</t>
  </si>
  <si>
    <t>ΝΤΟΥΚΑΚΗΣ ΠΑΝΑΓΙΩΤΗΣ</t>
  </si>
  <si>
    <t>ΚΟΡΩΝΑΙΟΣ ΕΥΑΓΓΕΛΟΣ</t>
  </si>
  <si>
    <t>ΚΑΡΤΣΑΚΗΣ ΧΡΙΣΤΟΦΟΡΟΣ</t>
  </si>
  <si>
    <t>ΑΝΘΟΠΟΥΛΟΥ ΡΑΦΑΕΛΛΑ-ΕΛΛΗ</t>
  </si>
  <si>
    <t>ΤΟΤΣΙΚΑ ΕΛΕΝΗ</t>
  </si>
  <si>
    <t>ΚΑΤΣΙΑΟΥΝΗ ΔΗΜΗΤΡΑ</t>
  </si>
  <si>
    <t>ΜΗΛΙΩΤΗ ΘΕΟΔΩΡΑ</t>
  </si>
  <si>
    <t>ΤΟΤΣΙΚΑ ΑΝΑΣΤΑΣΙΑ-ΣΩΤΗΡΙΑ</t>
  </si>
  <si>
    <t>ΜΠΟΪΛΗ ΜΑΡΙΑ</t>
  </si>
  <si>
    <t>ΔΡΟΥΖΑ ΕΛΕΝΗ</t>
  </si>
  <si>
    <t>ΓΙΑΝΝΑΚΟΠΟΥΛΟΣ ΔΗΜΗΤΡΙΟΣ</t>
  </si>
  <si>
    <t>ΘΕΛΕΡΙΤΗ ΓΕΩΡΓΙΑ</t>
  </si>
  <si>
    <t>ΔΡΙΤΣΟΠΟΥΛΟΥ ΠΑΡΑΣΚΕΥΗ</t>
  </si>
  <si>
    <t>ΚΑΙΣΑΡΗ ΦΑΝΗ-ΠΑΝΑΓΙΩΤΑ</t>
  </si>
  <si>
    <t>ΓΙΑΝΝΑΚΑΤΟΥ ΧΡΥΣΑ</t>
  </si>
  <si>
    <t>ΚΑΙΣΑΡΗΣ ΝΙΚΟΣ</t>
  </si>
  <si>
    <t>ΜΑΖΑΡΑΚΗ ΚΑΛΟΜΟΙΡΑ</t>
  </si>
  <si>
    <t>ΝΙΚΟΛΟΠΟΥΛΟΥ ΜΑΡΙΑ</t>
  </si>
  <si>
    <t>ΧΑΝΤΖΙΟΥ ΕΙΡΗΝΗ</t>
  </si>
  <si>
    <t>ΔΑΡΑ ΑΓΓΕΛΙΚΗ</t>
  </si>
  <si>
    <t>ΦΙΛΙΠΠΑΤΟΥ ΛΥΔΙΑ</t>
  </si>
  <si>
    <t>ΠΕΝΝΙΑΣ ΣΩΤΗΡΙΟΣ</t>
  </si>
  <si>
    <t>ΚΟΝΤΟΓΙΑΝΝΗΣ ΑΘΑΝΑΣΙΟΣ</t>
  </si>
  <si>
    <t>ΠΑΠΑΛΑΜΠΡΟΣ ΒΙΚΤΩΡΑΣ</t>
  </si>
  <si>
    <t>ΜΥΡΟΦΟΡΙΔΟΥ ΚΥΡΙΑΚΗ</t>
  </si>
  <si>
    <t>ΣΙΩΠΗ ΑΡΙΑΔΝΗ</t>
  </si>
  <si>
    <t>ΝΟΧΟΥΤΙΔΟΥ ΜΑΡΙΑ</t>
  </si>
  <si>
    <t>ΚΙΛΑΡΟΓΛΟΥ ΕΙΡΗΝΗ</t>
  </si>
  <si>
    <t>ΚΟΤΑΪΔΟΥ ΑΝΝΑ</t>
  </si>
  <si>
    <t>ΚΟΤΑΪΔΟΥ ΓΕΣΘΗΜΑΝΗ</t>
  </si>
  <si>
    <t>ΣΙΔΗΡΟΠΟΥΛΟΥ ΚΥΡΙΑΚΗ</t>
  </si>
  <si>
    <t>ΣΑΛΑΜΠΑΣΗ ΕΥΑΓΓΕΛΙΑ-ΜΑΡΙΑ</t>
  </si>
  <si>
    <t>ΞΕΝΙΔΗΣ ΑΝΤΩΝΙΟΣ</t>
  </si>
  <si>
    <t>ΜΗΤΙΤΑΝΙΔΗΣ ΠΑΝΑΓΙΩΤΗΣ</t>
  </si>
  <si>
    <t>ΠΡΟΙΚΟΣ ΠΑΡΑΣΚΕΥΑΣ</t>
  </si>
  <si>
    <t>ΜΗΤΣΑΝΗΣ ΔΗΜΗΤΡΙΟΣ</t>
  </si>
  <si>
    <t>ΜΟΥΣΟΥΛΗ ΕΛΕΝΗ</t>
  </si>
  <si>
    <t>ΚΕΦΑΛΗΝΑΚΗΣ ΝΙΚΟΛΑΟΣ</t>
  </si>
  <si>
    <t>ΦΑΛΚΟΣ ΕΥΣΤΑΘΙΟΣ</t>
  </si>
  <si>
    <t>ΛΑΜΠΡΟΠΟΥΛΟΥ ΕΙΡΗΝΗ-ΜΕΛΙΤΑ</t>
  </si>
  <si>
    <t>ΑΝΤΩΝΙΑΔΗΣ ΙΑΣΩΝ-ΦΑΝΟΥΡΙΟΣ</t>
  </si>
  <si>
    <t>ΓΟΥΣΗ ΑΝΔΡΙΑΝΑ</t>
  </si>
  <si>
    <t>ΚΟΚΚΑΛΗΣ ΑΘΑΝΑΣΙΟΣ</t>
  </si>
  <si>
    <t>ΤΣΙΜΠΙΝΗΣ ΧΑΡΑΛΑΜΠΟΣ</t>
  </si>
  <si>
    <t>ΜΠΡΚΟΒΙΤΣ ΣΤΕΦΑΝΟΣ</t>
  </si>
  <si>
    <t>ΚΑΖΑΝΤΖΗ ΑΡΙΑΔΝΗ</t>
  </si>
  <si>
    <t>ΡΕΝΤΑ ΚΩΝΣΤΑΝΤΙΝΑ</t>
  </si>
  <si>
    <t>ΜΩΡΑΪΤΟΠΟΥΛΟΣ ΑΡΙΣΤΟΣ</t>
  </si>
  <si>
    <t>ΤΣΟΠΑΝΟΓΛΟΥ ΜΑΡΘΑ</t>
  </si>
  <si>
    <t>ΧΑΤΖΗΠΟΥΡΓΑΝΗ ΑΝΝΑ</t>
  </si>
  <si>
    <t>ΧΑΤΖΗΠΟΥΡΓΑΝΗ ΒΑΣΙΛΙΚΗ</t>
  </si>
  <si>
    <t>ΠΑΝΤΑΚΙΔΗΣ ΔΗΜΗΤΡΙΟΣ</t>
  </si>
  <si>
    <t>ΠΕΧΥΝΑΚΗΣ ΙΩΑΝΝΗΣ</t>
  </si>
  <si>
    <t>ΔΙΚΟΣ ΑΘΑΝΑΣΙΟΣ-ΑΛΕΞΑΝΔΡΟΣ</t>
  </si>
  <si>
    <t>ΠΟΡΓΙΟΠΟΥΛΟΥ ΜΑΡΙΝΑ</t>
  </si>
  <si>
    <t>ΤΖΟΤΣΙΚΑ ΕΛΕΝΗ</t>
  </si>
  <si>
    <t>ΔΗΜΑ ΧΡΙΣΤΙΝΑ</t>
  </si>
  <si>
    <t>ΑΚΡΙΤΙΔΟΥ ΑΜΑΛΙΑ</t>
  </si>
  <si>
    <t>ΑΚΡΙΤΙΔΟΥ ΕΥΑΓΓΕΛΙΑ</t>
  </si>
  <si>
    <t>ΛΑΖΕΚΙΔΗΣ ΔΗΜΗΤΡΗΣ</t>
  </si>
  <si>
    <t>ΚΕΚΕΤΣΙΔΗΣ ΓΕΩΡΓΙΟΣ</t>
  </si>
  <si>
    <t>ΔΗΜΗΤΡΕΛΗΣ ΔΙΑΜΑΝΤΗΣ</t>
  </si>
  <si>
    <t>ΒΕΡΓΟΠΟΥΛΟΥ ΦΩΤΕΙΝΗ</t>
  </si>
  <si>
    <t>ΒΕΡΓΟΠΟΥΛΟΥ ΙΩΑΝΝΑ</t>
  </si>
  <si>
    <t>ΒΕΡΓΟΠΟΥΛΟΥ ΔΗΜΗΤΡΑ</t>
  </si>
  <si>
    <t>ΒΟΥΡΤΣΗ ΜΑΡΙΑ-ΡΑΦΑΕΛΛΑ</t>
  </si>
  <si>
    <t>ΣΤΑΘΟΠΟΥΛΟΥ ΚΩΝΣΤΑΝΤΙΝΑ</t>
  </si>
  <si>
    <t>ΚΑΝΤΖΑΒΕΛΟΥ ΕΥΑΓΓΕΛΙΑ</t>
  </si>
  <si>
    <t>ΛΑΓΟΥ ΑΡΤΕΜΙΣ</t>
  </si>
  <si>
    <t>ΚΟΚΟΣΙΟΥΛΗ ΜΑΡΙΑΝΝΑ</t>
  </si>
  <si>
    <t>ΜΕΛΑΚΗ ΕΛΕΝΗ</t>
  </si>
  <si>
    <t>ΣΤΑΦΥΛΑΡΑΚΗ ΜΑΡΙΝΑ</t>
  </si>
  <si>
    <t>ΚΛΩΘΑΚΗ ΣΤΑΥΡΟΥΛΑ</t>
  </si>
  <si>
    <t>ΛΕΒΕΝΤΑΚΗ ΣΟΦΙΑ</t>
  </si>
  <si>
    <t>ΣΒΩΛΟΠΟΥΛΟΥ ΕΛΕΝΑ-ΚΥΡΙΑΚΗ</t>
  </si>
  <si>
    <t>ΧΡΟΝΟΠΟΥΛΟΥ ΜΑΡΙΑ</t>
  </si>
  <si>
    <t>ΧΡΟΝΟΠΟΥΛΟΥ ΜΑΤΙΝΑ</t>
  </si>
  <si>
    <t>ΒΕΡΓΟΠΟΥΛΟΣ ΚΩΝΣΤΑΝΤΙΝΟΣ</t>
  </si>
  <si>
    <t>ΓΚΟΥΤΑΝΗΣ ΒΑΣΙΛΗΣ</t>
  </si>
  <si>
    <t>ΛΑΔΙΚΑΣ ΝΙΚΟΣ</t>
  </si>
  <si>
    <t>ΜΠΑΖΟΥΚΗΣ ΕΥΑΓΓΕΛΟΣ</t>
  </si>
  <si>
    <t>ΠΟΛΙΤΑΚΗΣ ΑΛΕΞΑΝΔΡΟΣ</t>
  </si>
  <si>
    <t>ΛΑΔΙΚΑ ΕΛΕΝΑ</t>
  </si>
  <si>
    <t>ΜΠΑΖΟΥΚΗ ΜΕΛΙΝΑ-ΩΡΑΙΟΖΗΛΗ</t>
  </si>
  <si>
    <t>ΖΙΜΠΗ ΘΕΟΔΩΡΑ</t>
  </si>
  <si>
    <t>ΒΑΡΔΑΤΣΙΚΟΥ ΑΓΓΕΛΙΚΗ-ΑΝΝΑ</t>
  </si>
  <si>
    <t>ΔΙΒΡΑΜΗ ΔΗΜΗΤΡΑ</t>
  </si>
  <si>
    <t>ΦΑΚΗΣ ΓΕΩΡΓΙΟΣ</t>
  </si>
  <si>
    <t>ΚΑΜΠΑΝΤΑΪΔΟΥ ΔΗΜΗΤΡΑ</t>
  </si>
  <si>
    <t>ΚΑΜΠΑΝΤΑΪΔΟΥ ΣΤΥΛΙΑΝΗ</t>
  </si>
  <si>
    <t>ΧΑΤΖΗΤΖΑΝΟΥ ΝΕΦΕΛΗ</t>
  </si>
  <si>
    <t>ΛΕΚΚΑ ΧΡΙΣΤΙΝΑ</t>
  </si>
  <si>
    <t>ΤΖΟΥΜΠΑ ΝΑΤΑΛΙΑ</t>
  </si>
  <si>
    <t>ΜΠΟΥΡΤΣΟΥΚΛΗΣ ΘΕΟΔΟΣΙΟΣ</t>
  </si>
  <si>
    <t>ΜΠΟΥΡΤΣΟΥΚΛΗΣ ΝΙΚΟΛΑΟΣ</t>
  </si>
  <si>
    <t>ΤΣΙΚΡΙΚΗ ΑΓΑΘΗ</t>
  </si>
  <si>
    <t>ΖΑΧΑΡΑΚΗΣ ΓΕΩΡΓΙΟΣ</t>
  </si>
  <si>
    <t>ΤΖΟΥΛΙΑΔΑΚΗΣ ΕΜΜΑΝΟΥΗΛ</t>
  </si>
  <si>
    <t>ΣΑΚΛΑΜΠΑΝΑΚΗΣ ΠΑΝΑΓΙΩΤΗΣ</t>
  </si>
  <si>
    <t>ΒΑΡΔΑΚΗΣ ΓΕΩΡΓΙΟΣ-ΔΑΜΙΑΝΟΣ</t>
  </si>
  <si>
    <t>ΚΑΡΑΤΑΡΑΚΗ ΓΕΩΡΓΙΑ</t>
  </si>
  <si>
    <t>ΚΑΛΟΓΙΑΝΝΗ ΜΑΡΙΑ-ΕΛΕΝΗ</t>
  </si>
  <si>
    <t>ΣΟΛΑΚΗ ΚΥΡΙΑΚΗ-ΜΑΡΙΑ</t>
  </si>
  <si>
    <t>ΚΛΑΔΗ ΘΕΑΝΩ</t>
  </si>
  <si>
    <t>ΚΑΠΕΤΑΝΑΚΗΣ ΛΕΩΝΙΔΑΣ</t>
  </si>
  <si>
    <t>ΛΕΚΚΑΣ ΣΤΕΦΑΝΟΣ</t>
  </si>
  <si>
    <t>ΔΟΚΙΜΑΚΗΣ ΦΙΛΙΠΠΟΣ</t>
  </si>
  <si>
    <t>ΦΡΑΓΚΗΣ ΑΓΓΕΛΟΣ</t>
  </si>
  <si>
    <t>ΕΡΔΑ ΑΓΑΘΗ</t>
  </si>
  <si>
    <t>ΚΑΖΟΓΛΟΥ ΙΩΑΝΝΑ</t>
  </si>
  <si>
    <t>ΡΕΪΖΑΚΗ ΜΑΡΓΑΡΙΤΑ</t>
  </si>
  <si>
    <t>ΦΑΚΛΑΡΗΣ ΠΑΝΑΓΙΩΤΗΣ</t>
  </si>
  <si>
    <t>ΝΤΑΒΕΛΟΣ ΣΤΡΑΤΟΣ</t>
  </si>
  <si>
    <t>ΚΑΧΡΙΜΑΝΗΣ ΒΑΙΛΕΙΟΣ</t>
  </si>
  <si>
    <t>ΚΤΕΝΙΑΔΑΚΗ ΜΕΛΙΝΑ</t>
  </si>
  <si>
    <t>ΒΑΡΔΑΒΑΣ ΓΕΩΡΓΙΟΣ</t>
  </si>
  <si>
    <t>ΣΦΥΡΑΚΗ ΜΑΡΙΑ-ΜΑΓΔΑΛΗΝΗ</t>
  </si>
  <si>
    <t>ΛΟΥΚΑΚΗ ΚΩΝΣΤΑΝΤΙΝΑ</t>
  </si>
  <si>
    <t>ΠΑΠΑΡΕΝΤΗ ΑΝΔΡΙΑΝΑ</t>
  </si>
  <si>
    <t>ΣΠΑΝΟΥ ΜΥΡΤΩ-ΜΑΡΙΑ</t>
  </si>
  <si>
    <t>ΠΑΠΑΔΟΥΚΑ ΜΑΡΙΑ</t>
  </si>
  <si>
    <t>ΝΑΟΥΜ ΙΩΑΝΝΗΣ</t>
  </si>
  <si>
    <t>ΠΙΤΣΙΔΟΠΟΥΛΟΣ ΕΥΑΓΓΕΛΟΣ</t>
  </si>
  <si>
    <t>ΜΠΕΛΣΗΣ ΑΝΑΣΤΑΣΙΟΣ</t>
  </si>
  <si>
    <t>ΒΕΛΙΒΑΣΑΚΗΣ ΓΕΩΡΓΙΟΣ</t>
  </si>
  <si>
    <t>ΚΑΤΣΕΝΗΣ ΑΝΔΡΕΑΣ-ΚΩΝΣΤΑΝΤΙΝΟΣ</t>
  </si>
  <si>
    <t>ΤΣΟΥΛΟΥ ΚΑΣΣΙΑΝΗ-ΑΝΝΑ</t>
  </si>
  <si>
    <t>ΣΟΛΔΑΤΟΣ ΣΤΕΦΑΝΟΣ</t>
  </si>
  <si>
    <t>ΘΕΟΔΩΡΑΚΑΚΟΥ ΣΩΤΗΡΙΑ</t>
  </si>
  <si>
    <t>ΚΑΝΕΛΛΑΚΗ ΣΤΑΥΡΟΥΛΑ</t>
  </si>
  <si>
    <t>ΚΑΝΕΛΛΑΚΗ ΧΡΥΣΟΥΛΑ</t>
  </si>
  <si>
    <t>ΒΑΣΙΛΟΓΛΟΥ-ΚΑΜΕΝΙΔΗΣ ΘΕΟΔΩΡΟΣ</t>
  </si>
  <si>
    <t>ΣΤΕΦΑΝΙΔΟΥ ΦΩΤΕΙΝΗ</t>
  </si>
  <si>
    <t>ΣΕΒΑΣΤΟΠΟΥΛΟΣ ΡΑΦΑΗΛ-ΦΩΤΗΣ</t>
  </si>
  <si>
    <t>ΜΑΚΡΙΔΟΥ ΖΑΧΑΡΟΥΛΑ</t>
  </si>
  <si>
    <t>ΜΥΛΩΝΑ ΑΣΗΜΙΝΑ</t>
  </si>
  <si>
    <t>ΑΝΑΣΤΑΣΟΠΟΥΛΟΣ ΣΤΥΛΙΑΝΟΣ</t>
  </si>
  <si>
    <t>ΑΓΓΕΛΑΚΟΥ ΠΑΡΑΣΚΕΥΗ</t>
  </si>
  <si>
    <t>ΚΟΥΤΟΥΛΑΣ ΔΗΜΗΤΡΙΟΣ</t>
  </si>
  <si>
    <t>ΣΤΕΦΑΝΙΔΟΥ ΡΑΦΑΗΛΙΑ-ΚΩΝΣΤΑΝΤΙΝΑ</t>
  </si>
  <si>
    <t>ΗΛΙΟΠΟΥΛΟΥ ΜΑΡΙΑ</t>
  </si>
  <si>
    <t>ΔΕΛΗΣ ΙΩΑΝΝΗΣ</t>
  </si>
  <si>
    <t>ΚΟΡΑΪΔΟΥ ΜΑΓΔΑΛΗΝΗ</t>
  </si>
  <si>
    <t>ΚΟΡΑΪΔΟΥ ΔΗΜΗΤΡΑ</t>
  </si>
  <si>
    <t>ΚΟΡΑΪΔΟΥ ΚΩΝΣΤΑΝΤΙΝΑ</t>
  </si>
  <si>
    <t>ΒΑΦΕΙΑΔΗΣ-ΜΠΑΛΑΣΗΣ ΙΩΑΝΝΗΣ</t>
  </si>
  <si>
    <t>ΜΑΡΓΙΔΗΣ ΘΕΟΔΩΡΟΣ</t>
  </si>
  <si>
    <t>ΤΡΟΥΛΑΚΗ ΕΥΔΟΞΙΑ</t>
  </si>
  <si>
    <t>ΜΑΥΡΟΠΟΥΛΟΥ ΧΡΙΣΤΙΝΑ</t>
  </si>
  <si>
    <t>ΚΥΡΙΜΗΣ ΟΔΥΣΣΕΑΣ</t>
  </si>
  <si>
    <t>ΛΥΚΟΥΡΑΣ ΘΕΜΙΣΤΟΚΛΗΣ</t>
  </si>
  <si>
    <t>ΜΙΧΑΛΙΤΣΗΣ ΑΛΕΞΑΝΔΡΟΣ</t>
  </si>
  <si>
    <t>ΣΑΜΑΡΑΣ ΑΛΕΞΑΝΔΡΟΣ</t>
  </si>
  <si>
    <t>ΣΥΜΠΟΥΡΑ ΚΛΕΟΝΙΚΗ</t>
  </si>
  <si>
    <t>ΠΑΠΟΥΤΣΑΚΗ ΚΥΡΙΑΚΗ</t>
  </si>
  <si>
    <t>ΚΑΡΒΟΥΝΑΚΗ ΕΥΑΓΓΕΛΙΑ</t>
  </si>
  <si>
    <t>ΦΑΡΣΑΡΑΚΗ ΜΑΡΙΑ</t>
  </si>
  <si>
    <t>ΚΟΚΚΙΝΙΔΗ ΕΥΑΝΘΙΑ</t>
  </si>
  <si>
    <t>ΧΑΤΖΑΚΗ ΜΑΡΙΑ</t>
  </si>
  <si>
    <t>ΤΖΩΡΜΠΑΤΖΑΚΗΣ ΓΕΩΡΓΙΟΣ</t>
  </si>
  <si>
    <t>ΚΑΛΑΝΤΖΗΣ ΑΛΕΞΑΝΔΡΟΣ</t>
  </si>
  <si>
    <t>ΧΑΙΡΕΤΗΣ ΝΙΚΟΣ</t>
  </si>
  <si>
    <t>ΧΑΙΡΕΤΗΣ ΓΕΩΡΓΙΟΣ</t>
  </si>
  <si>
    <t>ΣΤΡΑΤΗΣ ΧΡΗΣΤΟΣ-ΗΛΙΑΣ</t>
  </si>
  <si>
    <t>ΒΟΓΙΑΤΖΑΚΗΣ ΓΕΩΡΓΙΟΣ</t>
  </si>
  <si>
    <t>ΒΟΓΙΑΤΖΑΚΗΣ ΑΝΤΩΝΗΣ</t>
  </si>
  <si>
    <t>ΧΡΗΣΤΟΥ ΑΓΓΕΛΟΣ</t>
  </si>
  <si>
    <t>ΧΡΙΣΤΟΔΟΥΛΟΥ ΜΙΧΑΗΛ</t>
  </si>
  <si>
    <t>ΜΑΚΡΥΓΙΑΝΝΗ ΕΥΓΕΝΙΑ</t>
  </si>
  <si>
    <t>ΒΕΛΕΝΤΖΑ ΦΩΤΕΙΝΗ</t>
  </si>
  <si>
    <t>ΒΕΛΕΝΤΖΑ ΣΟΦΙΑ</t>
  </si>
  <si>
    <t>ΙΑΤΡΙΔΟΥ ΣΜΑΡΑΓΔΑ</t>
  </si>
  <si>
    <t>ΤΣΑΝΑΣΙΔΟΥ ΕΛΕΝΗ</t>
  </si>
  <si>
    <t>ΒΑΣΙΛΑΚΗΣ ΕΜΜΑΝΟΥΗΛ</t>
  </si>
  <si>
    <t>ΚΑΛΛΕΡΓΗ ΑΡΤΕΜΗ</t>
  </si>
  <si>
    <t>ΣΑΒΒΙΔΑΚΗΣ ΓΕΩΡΓΙΟΣ</t>
  </si>
  <si>
    <t>ΠΕΤΡΟΥΛΑΚΗΣ ΜΑΡΙΟΣ</t>
  </si>
  <si>
    <t>ΜΠΕΛΙΜΠΑΣΑΚΗΣ ΝΙΚΟΛΑΟΣ</t>
  </si>
  <si>
    <t>ΠΑΝΟΥ ΑΘΑΝΑΣΙΟΣ</t>
  </si>
  <si>
    <t>ΑΓΓΕΛΟΥ ΔΗΜΗΤΡΗΣ</t>
  </si>
  <si>
    <t>ΞΕΝΙΚΑΚΗ ΔΕΣΠΟΙΝΑ</t>
  </si>
  <si>
    <t>ΚΥΠΡΙΩΤΑΚΗ ΜΑΡΙΑ-ΝΕΦΕΛΗ</t>
  </si>
  <si>
    <t>ΛΥΜΠΕΡΟΠΟΥΛΟΣ ΓΕΩΡΓΙΟΣ</t>
  </si>
  <si>
    <t>ΟΙΚΟΝΟΜΟΠΟΥΛΟΣ-ΟΙΚΟΝΟΜΟΥ ΠΑΝΑΓΙΩΤΗΣ</t>
  </si>
  <si>
    <t>ΖΕΡΒΟΥ ΑΝΑΣΤΑΣΙΑ-ΦΙΛΙΑ</t>
  </si>
  <si>
    <t>ΚΩΝΣΤΑΝΤΑΚΟΣ ΔΗΜΗΤΡΙΟΣ</t>
  </si>
  <si>
    <t>ΤΣΟΜΠΑΝΙΔΗΣ ΘΩΜΑΣ</t>
  </si>
  <si>
    <t>ΤΟΠΑΛΙΔΗΣ ΡΑΦΑΗΛ-ΘΕΟΔΩΡΟΣ</t>
  </si>
  <si>
    <t>ΓΙΔΟΠΟΥΛΟΥ ΒΑΪΑ</t>
  </si>
  <si>
    <t>ΣΩΡΡΑ ΧΡΙΣΤΙΝΑ-ΑΝΝΑ</t>
  </si>
  <si>
    <t>ΓΛΩΣΣΙΔΗ ΕΛΕΝΗ</t>
  </si>
  <si>
    <t>ΧΡΙΣΤΑΚΟΥΔΗ ΜΑΡΓΑΡΙΤΑ</t>
  </si>
  <si>
    <t>ΣΟΛΩΜΟΥ ΛΕΟΝΩΡΑ</t>
  </si>
  <si>
    <t>ΠΑΠΑΓΕΩΡΓΙΟΥ ΣΠΥΡΙΔΩΝ</t>
  </si>
  <si>
    <t>ΔΙΑΜΑΝΤΟΠΟΥΛΟΣ ΜΑΤΘΑΙΟΣ</t>
  </si>
  <si>
    <t>ΘΕΟΔΩΡΑΤΟΣ ΕΥΑΓΓΕΛΟΣ</t>
  </si>
  <si>
    <t>ΜΑΝΤΑ ΠΟΛΥΤΙΜΗ</t>
  </si>
  <si>
    <t>ΨΑΡΑΚΗΣ ΙΩΑΝΝΗΣ</t>
  </si>
  <si>
    <t>ΚΥΡΙΑΖΑΚΟΣ ΑΘΑΝΑΣΙΟΣ</t>
  </si>
  <si>
    <t>ΚΑΝΑΤΑΣ ΑΝΔΡΕΑΣ</t>
  </si>
  <si>
    <t>ΚΑΝΑΤΑΣ ΔΗΜΗΤΡΗΣ</t>
  </si>
  <si>
    <t>ΓΕΩΡΓΙΑΔΗΣ ΒΑΣΙΛΗΣ</t>
  </si>
  <si>
    <t>ΕΛΕΥΘΕΡΙΑΔΟΥ ΜΑΡΙΑ</t>
  </si>
  <si>
    <t>ΣΤΑΜΑΤΙΑΔΟΥ ΚΩΝΣΤΑΝΤΙΝΑ-ΔΙΟΝΥΣΙΑ</t>
  </si>
  <si>
    <t>ΣΤΑΜΑΤΟΠΟΥΛΟΣ ΣΤΑΜΑΤΗΣ</t>
  </si>
  <si>
    <t>ΔΕΣΠΟΤΟΠΟΥΛΟΥ ΚΑΛΛΙΟΠΗ</t>
  </si>
  <si>
    <t>ΔΟΥΒΗ ΜΑΡΙΑ-ΣΤΑΜΑΤΙΝΑ</t>
  </si>
  <si>
    <t>ΜΠΙΣΣΙΑ ΠΑΝΑΓΙΩΤΑ</t>
  </si>
  <si>
    <t>ΜΠΙΣΜΠΙΚΟΥ ΙΩΑΝΝΑ</t>
  </si>
  <si>
    <t>ΒΑΣΙΛΑΚΟΠΟΥΛΟΥ ΒΑΣΙΛΙΚΗ</t>
  </si>
  <si>
    <t>ΧΑΝΙΩΤΗΣ ΧΡΗΣΤΟΣ</t>
  </si>
  <si>
    <t>ΧΑΝΙΩΤΗΣ ΜΑΡΚΟΣ</t>
  </si>
  <si>
    <t>ΤΟΥΜΑΖΑΤΟΣ ΔΙΟΝΥΣΙΟΣ</t>
  </si>
  <si>
    <t>ΜΑΝΤΑΣ ΙΑΣΟΝΑΣ</t>
  </si>
  <si>
    <t>ΠΟΥΛΗΣ ΕΜΜΑΝΟΥΗΛ</t>
  </si>
  <si>
    <t>ΣΤΑΘΟΠΟΥΛΟΥ ΜΕΛΙΝΑ</t>
  </si>
  <si>
    <t>ΛΕΟΝΔΑΚΗ ΑΘΗΝΑ</t>
  </si>
  <si>
    <t>ΑΓΓΕΛΟΠΟΥΛΟΥ ΔΑΦΝΗ</t>
  </si>
  <si>
    <t>ΘΑΝΑΣΑ ΑΦΡΟΔΙΤΗ</t>
  </si>
  <si>
    <t>ΠΙΤΤΑΡΑ ΣΤΥΛΙΑΝΗ</t>
  </si>
  <si>
    <t>ΣΟΛΔΑΤΟΥ ΘΕΑΝΩ</t>
  </si>
  <si>
    <t>ΘΑΝΑΣΑ ΧΑΡΑ</t>
  </si>
  <si>
    <t>ΚΑΛΟΥΜΕΝΟΥ ΕΜΜΑΝΟΥΕΛΑ</t>
  </si>
  <si>
    <t>ΚΟΣΜΑΤΟΥ ΣΤΥΛΙΑΝΗ</t>
  </si>
  <si>
    <t>ΧΡΙΣΤΑΚΗ ΕΥΑΓΓΕΛΙΑ</t>
  </si>
  <si>
    <t>ΜΙΧΕΛΑΡΑΚΗ ΕΥΑΓΓΕΛΙΑ</t>
  </si>
  <si>
    <t>ΑΝΤΙΟΧΟΥ ΑΘΗΝΑ</t>
  </si>
  <si>
    <t>ΜΠΑΖΟΥΚΗ ΚΑΛΛΙΟΠΗ</t>
  </si>
  <si>
    <t>ΚΙΡΚΙΤΖΗΣ ΜΑΡΙΟΣ</t>
  </si>
  <si>
    <t>ΚΑΜΑΡΙΤΗΣ ΟΜΗΡΟΣ</t>
  </si>
  <si>
    <t>ΚΑΜΑΡΙΤΗ ΙΩΑΝΝΑ</t>
  </si>
  <si>
    <t>ΡΟΥΜΠΑΚΗ ΕΛΕΝΗ</t>
  </si>
  <si>
    <t>ΡΟΥΜΠΑΚΗ ΑΙΚΑΤΕΡΙΝΗ</t>
  </si>
  <si>
    <t>ΛΑΣΗΘΙΩΤΑΚΗ ΚΑΛΛΙΟΠΗ</t>
  </si>
  <si>
    <t>ΤΣΙΓΙΑΝΝΗ ΔΑΝΑΗ</t>
  </si>
  <si>
    <t>ΣΤΑΤΗΡΗΣ ΒΑΣΙΛΗΣ</t>
  </si>
  <si>
    <t>ΚΟΥΤΣΙΩΡΑΣ ΑΘΑΝΑΣΙΟΣ</t>
  </si>
  <si>
    <t>ΣΤΑΤΗΡΗΣ ΑΓΓΕΛΟΣ</t>
  </si>
  <si>
    <t>ΓΕΩΡΓΟΥΛΑΣ ΧΡΗΣΤΟΣ</t>
  </si>
  <si>
    <t>ΠΛΑΤΑΝΟΣ ΑΘΑΝΑΣΙΟΣ</t>
  </si>
  <si>
    <t>ΟΥΡΟΥΤΣΟΓΛΟΥ ΜΑΡΙΑ-ΕΛΕΝΗ</t>
  </si>
  <si>
    <t>ΓΡΑΣΣΟΥ ΑΦΡΟΔΙΤΗ</t>
  </si>
  <si>
    <t>ΒΑΛΤΟΠΟΥΛΟΥ ΑΝΑΣΤΑΣΙΑ</t>
  </si>
  <si>
    <t>ΠΑΠΑΔΟΠΟΥΛΟΣ ΣΤΕΡΓΙΟΣ-ΑΧΙΛΛΕΑΣ</t>
  </si>
  <si>
    <t>ΚΕΛΕΜΕΝΗ ΣΟΦΙΑ</t>
  </si>
  <si>
    <t>ΚΕΛΕΜΕΝΗ ΟΛΓΑ</t>
  </si>
  <si>
    <t>ΧΑΤΖΗΚΑΤΣΟΥΠΗ ΕΥΑ-ΚΑΛΛΙΟΠΗ</t>
  </si>
  <si>
    <t>ΚΑΤΣΙΚΗΣ ΝΙΚΟΛΑΟΣ</t>
  </si>
  <si>
    <t>ΔΕΛΗΓΙΑΝΝΗΣ ΚΩΝΣΤΑΝΤΙΝΟΣ</t>
  </si>
  <si>
    <t>ΠΟΛΥΔΩΡΟΣ ΚΩΝΣΤΑΝΤΙΝΟΣ</t>
  </si>
  <si>
    <t>ΤΟΜΑΔΑΚΗΣ ΠΑΝΑΓΙΩΤΗΣ</t>
  </si>
  <si>
    <t>ΑΠΟΣΚΙΤΗ ΧΡΥΣΑΝΘΗ</t>
  </si>
  <si>
    <t>ΜΑΝΩΛΟΠΟΥΛΟΣ ΚΩΝΣΤΑΝΤΙΝΟΣ</t>
  </si>
  <si>
    <t>ΒΛΑΧΟΣ ΑΓΙΣ-ΧΡΗΣΤΟΣ</t>
  </si>
  <si>
    <t>ΒΛΑΧΟΥ ΡΩΞΑΝΗ</t>
  </si>
  <si>
    <t>ΜΠΑΤΖΙΟΥ ΠΑΝΑΓΙΩΤΑ</t>
  </si>
  <si>
    <t>ΝΙΚΟΛΑΪΔΟΥ ΑΛΙΚΗ</t>
  </si>
  <si>
    <t>ΝΕΝΝΟΥ ΑΝΘΗ-ΜΑΡΙΑ</t>
  </si>
  <si>
    <t>ΧΑΤΖΑΤΟΓΛΟΥ ΜΑΡΙΑ</t>
  </si>
  <si>
    <t>ΚΟΛΑΪΤΗΣ ΝΙΚΟΛΑΟΣ-ΑΝΑΡΓΥΡΟΣ</t>
  </si>
  <si>
    <t>ΚΟΥΤΡΗΣ ΝΙΚΟΛΑΣ</t>
  </si>
  <si>
    <t>ΚΟΛΑΪΤΗ ΜΑΡΙΑΝΝΑ</t>
  </si>
  <si>
    <t>ΑΝΑΣΤΑΣΙΟΥ ΔΑΝΑΗ</t>
  </si>
  <si>
    <t>ΤΣΑΛΑΣ ΙΩΑΝΝΗΣ</t>
  </si>
  <si>
    <t>ΨΟΥΝΟΠΟΥΛΟΥ ΚΑΛΛΙΟΠΗ</t>
  </si>
  <si>
    <t>ΓΑΒΡΙΗΛΙΔΗΣ ΓΕΩΡΓΙΟΣ</t>
  </si>
  <si>
    <t>ΚΟΝΤΑΚΤΣΗΣ ΛΑΖΑΡΟΣ</t>
  </si>
  <si>
    <t>ΦΛΙΣΚΑΝΟΠΟΥΛΟΣ ΘΕΟΔΩΡΟΣ</t>
  </si>
  <si>
    <t>ΣΠΗΛΙΩΤΟΠΟΥΛΟΣ ΗΛΙΑΣ</t>
  </si>
  <si>
    <t>ΠΑΠΑΔΟΠΟΥΛΟΣ ΙΩΑΝΝΗΣ</t>
  </si>
  <si>
    <t>ΠΑΠΑΔΟΠΟΥΛΟΥ ΜΑΓΔΑΛΗΝΗ</t>
  </si>
  <si>
    <t>ΘΕΟΔΩΡΑΚΟΠΟΥΛΟΥ ΔΗΜΗΤΡΑ</t>
  </si>
  <si>
    <t>ΚΟΣΜΑ ΛΥΔΙΑ</t>
  </si>
  <si>
    <t>ΚΑΤΣΟΥΛΟΥ ΜΑΡΙΑΝΝΑ</t>
  </si>
  <si>
    <t>ΛΑΜΠΡΟΠΟΥΛΟΥ ΔΗΜΗΤΡΑ</t>
  </si>
  <si>
    <t>ΜΠΑΡΚΟΥΛΑ ΑΛΕΞΑΝΔΡΑ</t>
  </si>
  <si>
    <t>ΑΝΤΩΝΟΠΟΥΛΟΥ ΚΑΛΛΙΟΠΗ</t>
  </si>
  <si>
    <t>ΑΝΤΩΝΟΠΟΥΛΟΥ ΒΙΟΛΕΤΤΑ</t>
  </si>
  <si>
    <t>ΜΑΜΑΛΟΥΓΚΟΥ ΜΑΡΙΑΝΘΗ</t>
  </si>
  <si>
    <t>ΚΑΡΑΤΖΑΣ ΘΡΑΣΥΒΟΥΛΟΣ</t>
  </si>
  <si>
    <t>ΚΟΣΜΑΣ ΑΛΕΞΑΝΔΡΟΣ</t>
  </si>
  <si>
    <t>ΜΠΑΛΑΦΟΥΤΗΣ ΔΗΜΗΤΡΙΟΣ</t>
  </si>
  <si>
    <t>ΒΡΕΤΤΟΥ ΑΝΝΑ</t>
  </si>
  <si>
    <t>ΑΝΑΓΝΩΣΤΑΚΗΣ ΒΑΣΙΛΕΙΟΣ</t>
  </si>
  <si>
    <t>ΧΑΒΡΕΔΑΚΗ ΕΛΕΝΗ</t>
  </si>
  <si>
    <t>ΝΙΚΟΛΑΪΔΟΥ ΝΙΚΟΛΕΤΑ-ΑΡΙΣΤΕΑ</t>
  </si>
  <si>
    <t>ΜΠΙΛΑΝΑΚΗΣ ΣΤΥΛΙΑΝΟΣ</t>
  </si>
  <si>
    <t>ΑΛΕΞΑΝΔΡΑΚΗ ΚΟΡΝΗΛΙΑ</t>
  </si>
  <si>
    <t>ΖΑΧΑΡΗ ΣΤΥΛΙΑΝΗ</t>
  </si>
  <si>
    <t>ΠΟΛΥΔΩΡΟΠΟΥΛΟΥ ΠΟΛΥΤΙΜΗ-ΙΩΑΝΝΑ</t>
  </si>
  <si>
    <t>ΜΑΤΣΟΠΟΥΛΟΥ ΑΙΚΑΤΕΡΙΝΗ-ΟΛΓΑ</t>
  </si>
  <si>
    <t>ΜΑΡΙΝΑΚΗ ΣΤΥΛΙΑΝΗ</t>
  </si>
  <si>
    <t>ΣΤΑΘΟΠΟΥΛΟΥ ΔΕΣΠΟΙΝΑ</t>
  </si>
  <si>
    <t>ΚΑΡΑΓΙΑΝΝΗ ΑΝΤΩΝΙΑ</t>
  </si>
  <si>
    <t>ΒΑΣΙΛΑΚΟΥ ΚΩΝΣΤΑΝΤΙΝΑ</t>
  </si>
  <si>
    <t>ΡΟΥΚΟΥΔΗ ΚΩΝΣΤΑΝΤΙΝΑ</t>
  </si>
  <si>
    <t>ΡΟΥΚΟΥΔΗ ΧΡΙΣΤΙΝΑ</t>
  </si>
  <si>
    <t>ΓΕΩΡΓΙΤΣΑΡΟΣ ΚΩΝΣΤΑΝΤΙΝΟΣ</t>
  </si>
  <si>
    <t>ΖΑΧΟΣ ΑΘΑΝΑΣΙΟΣ</t>
  </si>
  <si>
    <t>ΣΑΜΑΡΑΝΤΙΤΣ ΖΟΡΑΝ</t>
  </si>
  <si>
    <t>ΚΙΟΣΗΣ ΜΙΧΑΛΗΣ</t>
  </si>
  <si>
    <t>ΚΑΠΕΛΩΝΗ ΕΥΓΕΝΙΑ-ΡΟΖΑ</t>
  </si>
  <si>
    <t>ΧΑΡΤΟΜΑΤΣΙΔΗΣ ΠΑΥΛΟΣ</t>
  </si>
  <si>
    <t>ΤΣΑΚΙΡΗΣ ΚΩΝΣΤΑΝΤΙΝΟΣ</t>
  </si>
  <si>
    <t>ΠΡΙΝΤΕΖΗΣ ΛΟΥΚΑΣ</t>
  </si>
  <si>
    <t>ΡΟΥΣΣΟΥ ΦΑΝΗ</t>
  </si>
  <si>
    <t>ΞΑΓΟΡΑΡΗ ΒΙΚΤΩΡΙΑ</t>
  </si>
  <si>
    <t>ΡΗΓΟΥΤΣΟΣ ΣΕΒΑΣΤΙΑΝΟΣ</t>
  </si>
  <si>
    <t>ΖΟΥΜΠΕΡΗΣ ΕΥΑΓΓΕΛΟΣ</t>
  </si>
  <si>
    <t>ΧΑΧΑΔΑΚΗΣ ΣΤΥΛΙΑΝΟΣ</t>
  </si>
  <si>
    <t>ΧΑΧΑΔΑΚΗ ΕΙΡΗΝΗ</t>
  </si>
  <si>
    <t>ΦΡΕΡΗ-ΠΑΝΑΓΙΩΤΙΔΟΥ ΕΥΦΡΟΣΥΝΗ</t>
  </si>
  <si>
    <t>ΚΑΤΣΟΥΡΑ ΑΝΘΗ</t>
  </si>
  <si>
    <t>ΓΚΕΚΑ ΕΛΕΝΗ</t>
  </si>
  <si>
    <t>ΛΙΑΛΟΥ ΑΝΑΣΤΑΣΙΑ</t>
  </si>
  <si>
    <t>ΚΟΚΚΟΡΗ ΕΙΡΗΝΗ-ΕΛΕΝΗ</t>
  </si>
  <si>
    <t>ΣΤΕΛΛΑ ΕΛΕΝΗ</t>
  </si>
  <si>
    <t>ΑΝΑΓΝΩΣΤΟΥ ΠΑΝΑΓΙΩΤΗΣ</t>
  </si>
  <si>
    <t>ΒΑΣΙΛΕΙΟΥ ΚΩΝΣΤΑΝΤΙΝΟΣ</t>
  </si>
  <si>
    <t>ΑΝΔΡΕΟΥ ΣΤΑΜΑΤΙΝΑ</t>
  </si>
  <si>
    <t>ΞΑΝΘΟΠΟΥΛΟΣ ΗΡΑΚΛΗΣ</t>
  </si>
  <si>
    <t>ΚΑΒΛΕΝΤΑΚΗΣ ΙΩΑΝΝΗΣ</t>
  </si>
  <si>
    <t>ΜΟΥΡΙΚΗΣ ΝΙΚΟΛΑΣ-ΚΟΣΜΑΣ</t>
  </si>
  <si>
    <t>ΜΟΥΡΙΚΗΣ ΟΡΕΣΤΗΣ-ΛΕΟΝΑΡΝΤΟ</t>
  </si>
  <si>
    <t>ΔΟΜΑΛΗΣ ΠΑΡΙΣ</t>
  </si>
  <si>
    <t>ΒΑΜΒΑΚΑΣ ΑΝΤΩΝΙΟΣ</t>
  </si>
  <si>
    <t>ΒΑΜΒΑΚΑ ΕΛΕΝΗ</t>
  </si>
  <si>
    <t>ΙΩΑΝΝΙΔΗΣ ΧΡΗΣΤΟΣ-ΙΑΣΩΝ</t>
  </si>
  <si>
    <t>ΠΡΩΤΟΝΟΤΑΡΙΟΣ ΓΕΩΡΓΙΟΣ</t>
  </si>
  <si>
    <t>ΓΕΩΡΓΙΑΔΗΣ ΒΑΣΙΛΕΙΟΣ</t>
  </si>
  <si>
    <t>ΑΝΤΩΝΙΑΔΗΣ ΧΡΥΣΟΒΑΛΑΝΤΗΣ</t>
  </si>
  <si>
    <t>ΗΛΙΑΔΟΥ ΠΟΛΥΞΕΝΗ</t>
  </si>
  <si>
    <t>ΧΑΤΖΟΠΟΥΛΟΥ ΛΥΔΙΑ-ΚΥΡΙΑΚΗ</t>
  </si>
  <si>
    <t>ΓΚΩΝΙΑ ΑΜΑΛΙΑ</t>
  </si>
  <si>
    <t>ΖΟΥΓΛΗΣ ΝΙΚΟΛΑΟΣ</t>
  </si>
  <si>
    <t>ΧΑΤΖΗΑΛΕΞΑΝΔΡΟΥ ΔΗΜΗΤΡΙΟΣ</t>
  </si>
  <si>
    <t>ΣΑΒΒΑΪΔΗΣ ΓΕΩΡΓΙΟΣ</t>
  </si>
  <si>
    <t>ΧΑΤΖΗΑΛΕΞΑΝΔΡΟΥ ΙΩΑΝΝΗΣ</t>
  </si>
  <si>
    <t>ΜΠΕΛΑΣ ΕΥΣΤΡΑΤΙΟΣ</t>
  </si>
  <si>
    <t>ΤΣΙΜΟΥΡΗΣ ΣΑΒΒΑΣ</t>
  </si>
  <si>
    <t>ΒΑΛΤΖΗΣ ΧΡΗΣΤΟΣ</t>
  </si>
  <si>
    <t>ΚΑΡΥΔΗΣ ΕΜΜΑΝΟΥΗΛ</t>
  </si>
  <si>
    <t>ΚΑΡΥΔΗΣ ΦΩΤΙΟΣ-ΜΗΝΑΣ</t>
  </si>
  <si>
    <t>ΦΩΤΙΑΔΟΥ ΑΝΘΙΑ</t>
  </si>
  <si>
    <t>ΑΡΜΑΟΣ ΚΩΝΣΤΑΝΤΙΝΟΣ</t>
  </si>
  <si>
    <t>ΦΛΕΒΑΡΑΚΗΣ ΓΕΩΡΓΙΟΣ</t>
  </si>
  <si>
    <t>ΜΠΑΡΚΟΥΛΑ ΑΝΑΣΤΑΣΙΑ</t>
  </si>
  <si>
    <t>ΜΙΧΑΗΛΙΔΟΥ ΑΛΕΞΑΝΔΡΑ</t>
  </si>
  <si>
    <t>ΚΑΛΕΡΓΗΣ ΕΜΜΑΝΟΥΗΛ</t>
  </si>
  <si>
    <t>ΛΙΒΥΔΙΚΟΣ ΔΗΜΗΤΡΙΟΣ-ΜΙΧΑΗΛ</t>
  </si>
  <si>
    <t>ΤΡΙΓΚΑΣ ΔΗΜΗΤΡΙΟΣ</t>
  </si>
  <si>
    <t>ΤΡΙΓΚΑ ΟΛΥΜΠΙΑ</t>
  </si>
  <si>
    <t>ΠΟΓΙΑ ΕΜΜΑΝΟΥΕΛΑ</t>
  </si>
  <si>
    <t>ΠΗΛΙΟΥΝΗ ΧΡΙΣΤΙΝΑ</t>
  </si>
  <si>
    <t>ΚΑΟΥΚΗ ΕΛΕΝΗ</t>
  </si>
  <si>
    <t>ΜΠΙΜΗ ΙΩΑΝΝΑ</t>
  </si>
  <si>
    <t>ΜΑΥΡΟΜΑΤΗΣ ΚΩΝΣΤΑΝΤΙΝΟΣ</t>
  </si>
  <si>
    <t>ΤΣΑΚΑΛΗ ΑΓΓΕΛΙΚΗ</t>
  </si>
  <si>
    <t>ΒΑΣΙΛΕΙΟΣ-ΜΙΝΓΚ-ΞΑΝ ΤΣΟΥΑ-ΖΗΚΟΣ</t>
  </si>
  <si>
    <t>ΓΚΛΑΓΙΑΣ ΓΕΩΡΓΙΟΣ</t>
  </si>
  <si>
    <t>ΣΑΒΒΑΪΔΗΣ ΣΤΑΥΡΟΣ</t>
  </si>
  <si>
    <t>ΣΑΒΒΑΪΔΗΣ ΠΑΝΑΓΙΩΤΗΣ</t>
  </si>
  <si>
    <t>ΧΡΗΣΤΟΣ-ΜΙΝΓΚ-ΤΖΙ ΤΣΟΥΑ-ΖΗΚΟΣ</t>
  </si>
  <si>
    <t>ΤΡΑΚΑΛΙΑΝΟΥ ΓΕΩΡΓΙΑ</t>
  </si>
  <si>
    <t>ΓΙΑΝΝΕΤΣΟΥ ΜΑΡΙΑ-ΕΛΕΝΗ</t>
  </si>
  <si>
    <t>ΓΙΟΒΑΝΟΠΟΥΛΟΣ ΧΡΥΣΟΒΑΛΑΝΤΗΣ</t>
  </si>
  <si>
    <t>ΓΙΑΠΟΥΤΖΗΣ ΣΠΥΡΙΔΩΝ</t>
  </si>
  <si>
    <t>ΤΥΡΟΥ ΠΟΛΥΤΙΜΗ</t>
  </si>
  <si>
    <t>ΠΑΡΑΣΚΕΥΑΪΔΗΣ ΓΕΩΡΓΙΟΣ</t>
  </si>
  <si>
    <t>ΚΑΡΑΟΥΣΤΑ ΧΑΡΙΚΛΕΙΑ</t>
  </si>
  <si>
    <t>ΤΣΟΠΕΛΟΓΙΑΝΝΗΣ ΘΕΟΔΩΡΟΣ</t>
  </si>
  <si>
    <t>ΓΕΡΟΥΣΗΣ ΗΡΑΚΛΗΣ</t>
  </si>
  <si>
    <t>ΓΕΡΟΥΣΗ ΠΑΡΑΣΚΕΥΗ-ΑΝΑΣΤΑΣΙΑ</t>
  </si>
  <si>
    <t>ΚΑΡΑΛΑΝΙΔΟΥ ΧΡΙΣΤΙΝΑ-ΠΑΡΑΣΚΕΥΗ</t>
  </si>
  <si>
    <t>ΦΟΛΛΑΣ ΓΕΩΡΓΙΟΣ</t>
  </si>
  <si>
    <t>ΦΟΛΛΑ ΑΙΚΑΤΕΡΙΝΗ</t>
  </si>
  <si>
    <t>ΤΕΡΖΟΠΟΥΛΟΣ ΝΙΚΟΛΑΟΣ</t>
  </si>
  <si>
    <t>ΠΕΠΕΛΙΔΟΥ ΑΙΚΑΤΕΡΙΝΗ</t>
  </si>
  <si>
    <t>ΤΣΟΥΡΒΕΛΟΥΔΗΣ ΧΡΗΣΤΟΣ</t>
  </si>
  <si>
    <t>ΤΣΟΥΡΒΕΛΟΥΔΗ ΒΑΣΙΛΙΚΗ</t>
  </si>
  <si>
    <t>ΜΙΧΑΛΟΠΟΥΛΟΣ ΖΑΧΑΡΙΑΣ</t>
  </si>
  <si>
    <t>ΦΟΥΝΤΟΥΛΑΚΗΣ ΝΙΚΟΛΑΟΣ</t>
  </si>
  <si>
    <t>ΤΑΛΙΟΥΡΙΔΗΣ ΚΩΝΣΤΑΝΤΙΝΟΣ</t>
  </si>
  <si>
    <t>ΛΙΤΣΑΚΗΣ ΧΡΗΣΤΟΣ</t>
  </si>
  <si>
    <t>ΜΙΧΑΗΛ ΦΙΛΙΠΠΟΣ</t>
  </si>
  <si>
    <t>ΛΑΜΠΡΙΝΟΥ ΜΑΡΙΑ</t>
  </si>
  <si>
    <t>ΜΠΑΡΛΑΣ ΔΗΜΗΤΡΗΣ</t>
  </si>
  <si>
    <t>ΜΠΑΡΛΑΣ ΑΝΑΣΤΑΣΗΣ</t>
  </si>
  <si>
    <t>ΚΑΡΑΓΙΩΡΓΟΥ ΑΝΘΗ</t>
  </si>
  <si>
    <t>ΒΕΛΙΣΣΑΡΙΟΥ ΧΡΙΣΤΙΝΑ</t>
  </si>
  <si>
    <t>ΦΕΡΕΝΤΙΝΟΥ ΒΑΣΙΛΙΚΗ</t>
  </si>
  <si>
    <t>ΡΙΣΤΑ ΔΩΡΟΘΕΑ</t>
  </si>
  <si>
    <t>ΓΚΙΩΝΗΣ ΝΙΚΟΛΑΟΣ</t>
  </si>
  <si>
    <t>ΚΑΠΛΑΝΗ ΓΕΩΡΓΙΑ</t>
  </si>
  <si>
    <t>ΡΑΓΙΟΣ ΘΕΟΦΑΝΗΣ</t>
  </si>
  <si>
    <t>ΜΙΧΑΛΗΣ ΑΓΓΕΛΟΣ</t>
  </si>
  <si>
    <t>ΡΑΠΤΗ ΕΛΕΥΘΕΡΙΑ</t>
  </si>
  <si>
    <t>ΛΑΣΚΑΡΗΣ ΑΛΕΞΑΝΔΡΟΣ</t>
  </si>
  <si>
    <t>ΧΑΤΖΗΣΟΥΛΕΪΜΑΝ ΑΛΗ</t>
  </si>
  <si>
    <t>ΠΙΤΤΑΡΑΣ ΒΑΣΙΛΕΙΟΣ</t>
  </si>
  <si>
    <t>ΜΑΧΙΝΗΣ ΜΑΡΙΟΣ</t>
  </si>
  <si>
    <t>ΕΜΜΑΝΟΥΗΛΙΔΟΥ ΚΑΛΛΙΟΠΗ</t>
  </si>
  <si>
    <t>ΑΡΧΟΝΤΑΚΗΣ ΕΠΑΜΕΙΝΩΝΔΑΣ</t>
  </si>
  <si>
    <t>ΑΡΑΜΠΑΤΖΗΣ ΧΑΡΑΛΑΜΠΟΣ-ΒΑΛΣΑΜΗΣ</t>
  </si>
  <si>
    <t>ΔΗΜΗΤΡΙΑΔΟΥ ΜΑΡΙΑ-ΑΝΝΑ-ΣΟΦΙΑ</t>
  </si>
  <si>
    <t>ΚΑΛΟΥΤΣΙΔΟΥ ΚΥΡΙΑΚΗ</t>
  </si>
  <si>
    <t>ΓΚΕΟΡΓΚΙΟΥ ΑΝΔΡΕΑΣ</t>
  </si>
  <si>
    <t>ΚΑΡΟΥΜΠΑΛΟΣ ΙΩΑΝΝΗΣ</t>
  </si>
  <si>
    <t>ΔΗΜΟΠΟΥΛΟΣ ΝΙΚΟΛΑΟΣ</t>
  </si>
  <si>
    <t>ΠΑΠΑΔΟΠΟΥΛΟΣ ΑΡΙΣΤΕΙΔΗΣ</t>
  </si>
  <si>
    <t>ΡΟΖΗΣ ΔΗΜΗΤΡΙΟΣ</t>
  </si>
  <si>
    <t>ΑΦΑΛΙΩΝΙΑΤΗΣ ΛΑΜΠΡΟΣ</t>
  </si>
  <si>
    <t>ΚΑΡΟΥΜΠΑΛΟΣ ΓΕΩΡΓΙΟΣ</t>
  </si>
  <si>
    <t>ΚΑΡΑΓΕΩΡΓΟΠΟΥΛΟΥ ΕΛΕΝΗ</t>
  </si>
  <si>
    <t>ΚΟΥΜΕΝΤΑΚΟΥ ΒΑΣΙΛΙΚΗ</t>
  </si>
  <si>
    <t>ΡΑΠΠΟΥ ΛΟΥΚΙΑ</t>
  </si>
  <si>
    <t>ΡΟΥΜΕΛΙΩΤΗ ΕΥΣΤΑΘΙΑ</t>
  </si>
  <si>
    <t>ΠΕΤΡΑΚΟΥ ΜΑΡΙΑ</t>
  </si>
  <si>
    <t>ΔΟΥΒΡΗ ΚΩΝΣΤΑΝΤΙΝΑ</t>
  </si>
  <si>
    <t>ΜΙΤΙΤΕΣΚΟΥ ΚΑΡΜΕΝ</t>
  </si>
  <si>
    <t>ΚΑΦΕΖΑ ΖΩΗ</t>
  </si>
  <si>
    <t>ΑΦΑΛΩΝΙΑΤΗ ΜΑΡΙΑ-ΑΓΓΕΛΙΚΗ</t>
  </si>
  <si>
    <t>ΤΑΣΣΗ ΙΩΑΝΝΑ-ΗΛΙΑΝΑ</t>
  </si>
  <si>
    <t>ΠΥΛΑΡΙΝΟΥ ΔΑΝΑΗ</t>
  </si>
  <si>
    <t>ΦΕΡΕΝΤΙΝΟΥ ΑΝΔΡΙΑΝΑ</t>
  </si>
  <si>
    <t>ΚΕΡΤΣΙΚΟΦ ΜΕΛΙΝΑ</t>
  </si>
  <si>
    <t>ΤΣΑΟΥΣΗ ΠΗΝΕΛΟΠΗ</t>
  </si>
  <si>
    <t>ΡΑΠΤΗ ΞΑΝΘΗ</t>
  </si>
  <si>
    <t>ΚΟΥΜΠΟΥΡΑΣ ΔΙΟΝΥΣΙΟΣ</t>
  </si>
  <si>
    <t>ΠΑΠΑΝΤΩΝΙΟΥ ΔΗΜΗΤΡΑ</t>
  </si>
  <si>
    <t>ΚΟΥΝΑΒΗΣ ΑΝΔΡΕΑΣ-ΕΦΡΑΙΜ</t>
  </si>
  <si>
    <t>ΚΟΥΝΑΒΗΣ ΓΕΩΡΓΙΟΣ</t>
  </si>
  <si>
    <t>ΓΕΩΡΓΟΠΟΥΛΟΣ ΧΡΗΣΤΟΣ-ΠΑΝΑΓΙΩΤΗΣ</t>
  </si>
  <si>
    <t>ΒΑΓΙΑΣ ΣΤΕΦΑΝΟΣ</t>
  </si>
  <si>
    <t>ΣΤΑΘΑΚΟΠΟΥΛΟΣ ΒΑΣΙΛΕΙΟΣ-ΟΡΕΣΤΗΣ</t>
  </si>
  <si>
    <t>ΦΩΤΑΣ ΠΑΝΑΓΙΩΤΗΣ</t>
  </si>
  <si>
    <t>ΠΑΠΑΔΗΜΗΤΡΙΟΥ ΕΡΜΗΣ</t>
  </si>
  <si>
    <t>ΣΤΑΥΡΟΥΛΑΚΗΣ ΑΝΤΩΝΗΣ</t>
  </si>
  <si>
    <t>ΚΑΣΑΠΑΚΗΣ ΧΡΗΣΤΟΣ</t>
  </si>
  <si>
    <t>ΒΟΥΡΛΙΑΣ ΚΩΝΣΤΑΝΤΙΝΟΣ</t>
  </si>
  <si>
    <t>ΣΤΕΡΚΞ ΑΛΕΞΑΝΔΡΟΣ</t>
  </si>
  <si>
    <t>ΒΑΣΙΟΣ ΚΩΝΣΤΑΝΤΙΝΟΣ-ΜΙΧΑΗΛ</t>
  </si>
  <si>
    <t>ΠΑΠΑΖΟΓΛΟΥ ΓΕΩΡΓΙΟΣ</t>
  </si>
  <si>
    <t>ΓΙΑΝΝΑΚΟΣ ΧΑΡΙΤΟΣ</t>
  </si>
  <si>
    <t>ΦΑΡΖΑΝΕ ΤΑΪΣ</t>
  </si>
  <si>
    <t>ΓΑΪΤΑΝΑΡΟΣ ΤΗΛΕΜΑΧΟΣ</t>
  </si>
  <si>
    <t>ΣΟΥΛΙΩΤΗ ΧΡΥΣΑΝΘΗ</t>
  </si>
  <si>
    <t>ΣΟΥΛΙΩΤΗ ΧΡΙΣΤΙΑΝΑ</t>
  </si>
  <si>
    <t>ΣΟΥΛΙΩΤΗΣ ΕΥΑΓΓΕΛΟΣ-ΑΓΓΕΛΟΣ</t>
  </si>
  <si>
    <t>ΣΟΥΛΙΩΤΗΣ ΓΕΩΡΓΙΟΣ</t>
  </si>
  <si>
    <t>ΜΠΟΥΤΙΚΟΣ ΧΡΗΣΤΟΣ</t>
  </si>
  <si>
    <t>ΜΗΛΗΣ ΑΘΑΝΑΣΙΟΣ</t>
  </si>
  <si>
    <t>ΠΛΑΝΤΖΑΣ ΠΕΤΡΟΣ</t>
  </si>
  <si>
    <t>ΠΑΝΤΖΑΣ ΚΩΝΣΤΑΝΤΙΝΟΣ</t>
  </si>
  <si>
    <t>ΠΕΤΡΑΚΗΣ ΕΜΜΑΝΟΥΗΛ</t>
  </si>
  <si>
    <t>ΜΩΥΣΙΔΗΣ ΔΗΜΗΤΡΙΟΣ</t>
  </si>
  <si>
    <t>ΛΥΜΠΕΡΕΑ ΗΛΕΚΤΡΑ-ΑΓΓΕΛΙΚΗ</t>
  </si>
  <si>
    <t>ΚΟΥΓΙΑΛΗ ΑΝΘΗ</t>
  </si>
  <si>
    <t>ΣΚΛΑΒΕΝΙΤΟΥ ΕΥΑΓΓΕΛΙΑ</t>
  </si>
  <si>
    <t>ΛΥΜΠΕΡΕΑ ΜΑΡΙΕΤΤΑ-ΕΛΠΙΝΙΚΗ</t>
  </si>
  <si>
    <t>ΣΚΛΑΒΕΝΙΤΟΥ ΜΑΡΙΑΝΘΗ</t>
  </si>
  <si>
    <t>ΣΚΛΑΒΕΝΙΤΗΣ ΣΠΥΡΟΣ</t>
  </si>
  <si>
    <t>ΑΓΓΟΥΡΑΣ ΚΩΝΣΤΑΝΤΙΝΟΣ-ΡΑΦΑΗΛ</t>
  </si>
  <si>
    <t>ΚΙΑΚΙΔΗΣ ΘΕΟΦΙΛΟΣ</t>
  </si>
  <si>
    <t>ΑΓΓΕΛΙΝΑΣ ΑΡΗΣ</t>
  </si>
  <si>
    <t>ΚΩΝΣΤΑΝΤΙΝΗΣ-ΤΣΕΖΑΝΑΣ ΕΡΡΙΚΟΣ</t>
  </si>
  <si>
    <t>ΚΟΛΟΤΟΥΡΟΣ ΠΑΥΛΟΣ</t>
  </si>
  <si>
    <t>ΚΩΝΣΤΑΝΤΙΝΗΣ-ΤΣΕΖΑΝΑΣ ΚΑΡΟΛΟΣ</t>
  </si>
  <si>
    <t>ΠΑΡΑΣΛΑΡΙΔΗΣ ΣΤΕΦΑΝΟΣ</t>
  </si>
  <si>
    <t>ΒΑΖΙΟΥΡΑΚΗ ΣΤΕΛΛΑ</t>
  </si>
  <si>
    <t>ΚΟΛΟΚΟΤΡΩΝΗ ΜΑΡΙΑ</t>
  </si>
  <si>
    <t>ΜΠΙΛΙΑ ΧΡΥΣΟΥΛΑ</t>
  </si>
  <si>
    <t>ΚΟΥΤΡΗ ΚΩΝΣΤΑΝΤΙΝΑ</t>
  </si>
  <si>
    <t>ΣΤΑΘΗΣ ΚΩΝΣΤΑΝΤΙΝΟΣ</t>
  </si>
  <si>
    <t>ΠΑΠΑΔΟΛΙΟΠΟΥΛΟΥ ΜΑΡΙΑ-ΕΛΕΝΗ</t>
  </si>
  <si>
    <t>ΠΑΡΑΣΧΟΥ ΟΛΥΜΠΙΑ</t>
  </si>
  <si>
    <t>ΧΙΩΤΕΛΗΣ ΑΝΤΩΝΗΣ</t>
  </si>
  <si>
    <t>ΛΟΗΣ ΧΑΡΑΛΑΜΠΟΣ-ΧΡΗΣΤΟΣ</t>
  </si>
  <si>
    <t>ΚΑΤΣΙΚΕΑ ΧΡΙΣΤΙΝΑ</t>
  </si>
  <si>
    <t>ΤΣΑΛΙΚΗ ΒΙΚΤΩΡΙΑ</t>
  </si>
  <si>
    <t>ΔΑΣΚΑΛΟΥ ΜΑΡΙΑ-ΙΩΑΝΝΑ</t>
  </si>
  <si>
    <t>ΑΝΘΟΥΛΑΚΗ ΠΑΝΑΓΙΩΤΑ</t>
  </si>
  <si>
    <t>ΣΙΜΧΑ ΠΑΥΛΟΣ-ΠΑΝΑΓΙΩΤΗΣ</t>
  </si>
  <si>
    <t>ΚΟΥΤΕΡΑΚΗΣ ΔΑΜΙΑΝΟΣ</t>
  </si>
  <si>
    <t>ΚΑΛΟΓΙΑΝΝΗ ΕΛΕΝΑ</t>
  </si>
  <si>
    <t>ΚΑΛΟΓΙΑΝΝΗ ΑΘΗΝΑ</t>
  </si>
  <si>
    <t>ΣΥΝΟΔΙΝΟΣ ΙΩΑΝΝΗΣ</t>
  </si>
  <si>
    <t>ΒΑΣΙΛΕΙΑΔΟΥ ΜΑΡΙΑΜ</t>
  </si>
  <si>
    <t>ΜΑΤΑΝΙΣ ΓΙΑΣΜΙΝ</t>
  </si>
  <si>
    <t>ΑΘΑΝΑΣΟΠΟΥΛΟΣ ΝΙΚΟΛΑΟΣ</t>
  </si>
  <si>
    <t>ΝΤΟΤΑΣ ΜΑΡΙΟΣ</t>
  </si>
  <si>
    <t>ΤΣΑΔΗΛΑ ΩΡΑΙΟΖΗΛΗ</t>
  </si>
  <si>
    <t>ΖΕΡΒΟΠΟΥΛΟΣ ΙΩΑΝΝΗΣ</t>
  </si>
  <si>
    <t>ΠΟΛΙΤΗΣ ΚΩΝΣΤΑΝΤΙΝΟΣ</t>
  </si>
  <si>
    <t>ΡΑΠΤΗ ΕΛΛΗ</t>
  </si>
  <si>
    <t>ΑΘΑΝΑΣΟΥΛΗΣ ΦΙΛΙΠΠΟΣ</t>
  </si>
  <si>
    <t>ΑΘΑΝΑΣΟΥΛΗΣ ΣΩΤΗΡΙΟΣ</t>
  </si>
  <si>
    <t>ΚΩΣΤΑΡΕΛΟΥ ΧΡΥΣΟΥΛΑ</t>
  </si>
  <si>
    <t>ΛΑΛΟΓΙΑΝΝΗ ΑΙΚΑΤΕΡΙΝΗ</t>
  </si>
  <si>
    <t>ΜΗΤΣΟΥ ΑΝΝΑ</t>
  </si>
  <si>
    <t>ΜΑΡΓΑΡΗ ΑΚΡΙΒΗ</t>
  </si>
  <si>
    <t>ΤΡΩΙΑΝΟΥ ΓΕΩΡΓΙΑ</t>
  </si>
  <si>
    <t>ΠΡΑΣΙΝΟΣ ΙΩΑΝΝΗΣ</t>
  </si>
  <si>
    <t>ΝΙΚΟΛΑΚΗΣ ΠΑΝΑΓΙΩΤΗΣ-ΜΑΡΙΟΣ</t>
  </si>
  <si>
    <t>ΙΤΙΜΟΥΔΗ ΕΛΕΝΗ</t>
  </si>
  <si>
    <t>ΓΕΩΡΓΟΠΟΥΛΟΣ ΒΑΣΙΛΕΙΟΣ</t>
  </si>
  <si>
    <t>ΖΑΠΠΑΣ ΚΩΝΣΤΑΝΤΙΝΟΣ</t>
  </si>
  <si>
    <t>ΓΑΝΟΣ ΚΛΕΑΡΧΟΣ</t>
  </si>
  <si>
    <t>ΜΑΤΑΥΤΣΗΣ ΚΩΝΣΤΑΝΤΙΝΟΣ</t>
  </si>
  <si>
    <t>ΠΑΠΑΔΟΠΟΥΛΟΥ ΕΛΙΣΑΒΕΤ</t>
  </si>
  <si>
    <t>ΣΤΑΜΟΣ ΔΙΟΝΥΣΙΟΣ</t>
  </si>
  <si>
    <t>ΠΑΠΑΓΕΩΡΓΙΟΥ ΝΙΚΟΛΑΟΣ</t>
  </si>
  <si>
    <t>ΛΙΟΥΠΗ ΑΛΕΞΙΑ</t>
  </si>
  <si>
    <t>ΚΟΖΑΝΙΤΗ ΧΡΥΣΟΥΛΑ</t>
  </si>
  <si>
    <t>ΑΠΟΣΤΟΛΟΠΟΥΛΟΥ ΘΩΜΑΕΛΑ</t>
  </si>
  <si>
    <t>ΑΛΑΜΑΝΙΩΤΗ ΠΟΛΥΞΕΝΗ</t>
  </si>
  <si>
    <t>ΖΗΡΓΑΝΟΥ ΑΝΝΕΤΑ</t>
  </si>
  <si>
    <t>ΚΛΑΔΟΥ ΑΜΑΛΙΑ</t>
  </si>
  <si>
    <t>ΣΚΕΜΠΗΣ ΠΑΝΑΓΙΩΤΗΣ</t>
  </si>
  <si>
    <t>ΔΡΑΚΟΠΟΥΛΟΥ ΚΩΝΣΤΑΝΤΙΝΑ</t>
  </si>
  <si>
    <t>ΚΟΤΤΑΡΕΑ ΣΟΦΙΑ</t>
  </si>
  <si>
    <t>ΑΘΑΝΑΣΟΠΟΥΛΟΥ ΑΝΑΣΤΑΣΙΑ</t>
  </si>
  <si>
    <t>ΚΑΤΣΑΟΥΝΗ ΔΑΦΝΗ</t>
  </si>
  <si>
    <t>ΚΟΥΒΕΛΑ ΚΩΝΣΤΑΝΤΙΝΑ-ΜΑΡΙΑ</t>
  </si>
  <si>
    <t>ΦΑΤΣΗΣ ΜΙΧΑΛΗΣ</t>
  </si>
  <si>
    <t>ΡΑΛΛΗΣ ΒΑΣΙΛΗΣ</t>
  </si>
  <si>
    <t>ΒΑΛΣΑΜΗΣ ΕΛΕΥΘΕΡΙΟΣ</t>
  </si>
  <si>
    <t>ΦΑΡΜΑΚΗ ΠΑΝΑΓΙΩΤΑ</t>
  </si>
  <si>
    <t>ΠΑΣΠΑΛΑΣ ΚΩΝΣΤΑΝΤΙΝΟΣ</t>
  </si>
  <si>
    <t>ΣΤΑΪΚΟΣ ΑΓΓΕΛΟΣ</t>
  </si>
  <si>
    <t>ΤΣΙΡΙΓΓΑΝΟΥ ΕΥΛΑΜΠΙΑ</t>
  </si>
  <si>
    <t>ΛΑΧΑΝΑ ΕΥΑΓΓΕΛΙΑ</t>
  </si>
  <si>
    <t>ΚΡΟΜΜΥΔΑ ΑΛΚΗΣΤΙΣ</t>
  </si>
  <si>
    <t>ΚΡΟΜΜΥΔΑ ΕΥΑΓΓΕΛΙΑ</t>
  </si>
  <si>
    <t>ΜΑΓΓΙΝΑΣ ΘΩΜΑΣ</t>
  </si>
  <si>
    <t>ΚΑΡΑΒΟΥΛΙΑΣ ΓΕΩΡΓΙΟΣ-ΜΙΧΑΗΛ</t>
  </si>
  <si>
    <t>ΠΑΝΑΓΙΩΤΟΠΟΥΛΟΥ ΕΡΡΙΚΕΤΗ</t>
  </si>
  <si>
    <t>ΚΟΤΑΡΙΔΗ ΧΡΙΣΤΙΝΑ-ΙΩΑΝΝΑ</t>
  </si>
  <si>
    <t>ΦΩΤΕΙΝΟΠΟΥΛΟΥ ΒΑΣΙΛΙΚΗ</t>
  </si>
  <si>
    <t>ΠΑΝΑΓΙΩΤΟΠΟΥΛΟΣ ΣΤΑΥΡΟΣ-ΑΙΑΣ</t>
  </si>
  <si>
    <t>ΔΡΑΚΟΠΟΥΛΟΣ ΔΙΟΝΥΣΙΟΣ</t>
  </si>
  <si>
    <t>ΔΡΑΚΟΠΟΥΛΟΣ ΝΙΚΟΛΑΟΣ</t>
  </si>
  <si>
    <t>ΚΑΛΛΙΜΟΓΙΑΝΝΗ ΒΑΣΙΛΙΚΗ</t>
  </si>
  <si>
    <t>ΛΥΤΟΥΔΗ ΧΑΡΙΚΛΕΙΑ</t>
  </si>
  <si>
    <t>ΚΑΛΛΙΜΟΓΙΑΝΝΗΣ ΓΙΩΡΓΟΣ</t>
  </si>
  <si>
    <t>ΖΕΡΕΝΙΔΗΣ ΚΩΝΣΤΑΝΤΙΝΟΣ</t>
  </si>
  <si>
    <t>ΜΠΑΛΑΣΚΑΣ ΚΩΝΣΤΑΝΤΙΝΟΣ</t>
  </si>
  <si>
    <t>ΕΞΗΝΤΑΡΗΣ ΘΕΟΔΩΡΟΣ</t>
  </si>
  <si>
    <t>ΑΡΕΤΑΚΗΣ ΑΝΑΣΤΑΣΙΟΣ</t>
  </si>
  <si>
    <t>ΑΡΕΤΑΚΗ ΕΡΜΙΟΝΗ</t>
  </si>
  <si>
    <t>ΚΩΣΤΑ ΕΛΙΣΣΑΒΕΤ</t>
  </si>
  <si>
    <t>ΤΣΙΦΟΡΗ ΧΡΙΣΤΙΝΑ</t>
  </si>
  <si>
    <t>ΑΤΖΑΜΙΔΟΥ ΝΙΚΗ</t>
  </si>
  <si>
    <t>ΣΑΜΑΡΑΣ ΕΥΑΓΓΕΛΟΣ</t>
  </si>
  <si>
    <t>ΔΩΔΟΣ ΙΩΑΝΝΗΣ</t>
  </si>
  <si>
    <t>ΚΟΥΚΙΑΣΑΣ ΔΗΜΗΤΡΙΟΣ</t>
  </si>
  <si>
    <t>ΒΙΤΑΛΗΣ ΜΑΡΙΟΣ</t>
  </si>
  <si>
    <t>ΠΑΠΑΔΟΠΟΥΛΟΣ ΦΙΛΙΠΠΟΣ-ΤΗΛΕΜΑΧΟΣ</t>
  </si>
  <si>
    <t>ΖΑΡΓΙΑΝΝΑΚΗ ΝΑΤΑΛΙΑ</t>
  </si>
  <si>
    <t>ΝΑΚΟΥ ΚΥΡΙΑΚΗ</t>
  </si>
  <si>
    <t>ΣΚΑΡΛΑΤΟΥ ΟΛΓΑ-ΑΝΝΑ</t>
  </si>
  <si>
    <t>ΜΥΛΩΝΑΣ ΝΙΚΟΛΑΟΣ</t>
  </si>
  <si>
    <t>ΜΕΤΑΞΙΩΤΗΣ ΚΩΝΣΤΑΝΤΙΝΟΣ</t>
  </si>
  <si>
    <t>ΚΑΡΑΓΕΩΡΓΙΟΥ ΑΝΔΡΕΑΣ</t>
  </si>
  <si>
    <t>ΤΖΑΜΑΡΟΣ-ΜΕΡΤΑ ΣΤΕΦΑΝΟΣ</t>
  </si>
  <si>
    <t>ΠΟΝΤΙΚΑΚΗ ΑΙΚΑΤΕΡΙΝΗ</t>
  </si>
  <si>
    <t>ΜΠΕΣΗΣ ΜΙΧΑΗΛ-ΧΡΗΣΤΟΣ</t>
  </si>
  <si>
    <t>ΚΩΣΤΑΚΗΣ ΚΩΝΣΤΑΝΤΙΝΟΣ</t>
  </si>
  <si>
    <t>ΦΟΥΝΤΑΣ ΑΝΔΡΕΑΣ</t>
  </si>
  <si>
    <t>ΔΡΑΚΟΠΟΥΛΟΣ ΓΕΩΡΓΙΟΣ</t>
  </si>
  <si>
    <t>ΒΑΝ-ΝΤΕΡ-ΣΠΟΕΛ ΑΙΚΑΤΕΡΙΝΗ-ΑΠΟΛΛΩΝΙΑ</t>
  </si>
  <si>
    <t>ΠΑΤΡΑΣ ΑΛΚΙΒΙΑΔΗΣ</t>
  </si>
  <si>
    <t>ΡΟΗΣ ΕΚΤΩΡ-ΣΠΥΡΟΣ</t>
  </si>
  <si>
    <t>ΚΑΛΥΒΙΩΤΗ ΚΩΝΣΤΑΝΤΙΝΑ</t>
  </si>
  <si>
    <t>ΑΛΞΟΠΟΥΛΟΥ ΕΥΑΓΓΕΛΙΑ</t>
  </si>
  <si>
    <t>ΝΤΟΥΝΗ ΑΙΓΛΗ</t>
  </si>
  <si>
    <t>ΤΑΦΙΛΗ ΑΝΙΚΑ</t>
  </si>
  <si>
    <t>ΑΒΡΑΜΙΔΟΥ ΕΛΕΝΗ</t>
  </si>
  <si>
    <t>ΚΑΣΤΑΜΟΝΙΤΗΣ ΕΥΑΓΓΕΛΟΣ-ΑΝΔΡΕΑΣ</t>
  </si>
  <si>
    <t>ΓΑΡΔΙΚΙΩΤΗΣ ΑΓΓΕΛΟΣ</t>
  </si>
  <si>
    <t>ΠΑΠΠΑΣ ΑΠΟΣΤΟΛΟΣ</t>
  </si>
  <si>
    <t>ΑΠΟΣΤΟΛΟΠΟΥΛΟΥ ΑΙΚΑΤΕΡΙΝΗ</t>
  </si>
  <si>
    <t>ΚΟΡΔΟΝΟΥΡΗ ΝΙΚΟΛΕΤΑ</t>
  </si>
  <si>
    <t>ΚΩΤΟΥΛΑΣ ΑΘΑΝΑΣΙΟΣ</t>
  </si>
  <si>
    <t>ΠΑΠΑΪΩΑΝΝΙΔΗΣ ΒΑΣΙΛΕΙΟΣ</t>
  </si>
  <si>
    <t>ΑΡΜΕΝΙΑΚΟΣ ΧΡΙΣΤΟΔΟΥΛΟΣ</t>
  </si>
  <si>
    <t>ΚΟΤΤΑ ΑΣΗΜΙΝΑ</t>
  </si>
  <si>
    <t>ΚΑΡΟΥΖΟΥ ΓΕΩΡΓΙΑ</t>
  </si>
  <si>
    <t>ΚΙΤΣΟΣ ΘΩΜΑΣ</t>
  </si>
  <si>
    <t>ΑΝΑΣΤΑΣΙΑΔΗΣ ΓΕΩΡΓΙΟΣ</t>
  </si>
  <si>
    <t>ΚΑΛΠΑΚΙΔΟΥ ΑΓΓΕΛΙΚΗ</t>
  </si>
  <si>
    <t>ΚΑΝΙΑΡΗ ΕΛΕΝΑ</t>
  </si>
  <si>
    <t>ΚΟΣΜΙΔΗΣ ΜΙΧΑΛΗΣ</t>
  </si>
  <si>
    <t>ΤΖΑΜΠΑΖΙΔΗ ΦΡΕΙΔΕΡΙΚΗ</t>
  </si>
  <si>
    <t>ΑΡΧΟΝΤΑΚΗ ΜΑΡΙΑ</t>
  </si>
  <si>
    <t>ΤΣΟΥΤΣΟΥΜΗ ΠΕΤΡΟΥΛΑ</t>
  </si>
  <si>
    <t>ΤΣΟΥΤΣΟΥΜΗ ΜΑΡΙΑ</t>
  </si>
  <si>
    <t>ΛΟΥΚΑΤΟΣ ΙΩΑΝΝΗΣ</t>
  </si>
  <si>
    <t>ΑΡΑΜΠΑΤΖΗΣ ΜΙΧΑΗΛ</t>
  </si>
  <si>
    <t>ΚΑΜΠΑ ΒΑΣΙΛΙΚΗ-ΝΙΚΟΛΙΑ</t>
  </si>
  <si>
    <t>ΝΤΟΥΣΙΑΣ ΓΕΩΡΓΙΟΣ</t>
  </si>
  <si>
    <t>ΜΗΤΣΟΥ ΘΕΟΔΩΡΑ</t>
  </si>
  <si>
    <t>ΓΙΑΝΝΟΠΟΥΛΟΥ ΙΩΑΝΝΑ</t>
  </si>
  <si>
    <t>ΚΑΛΑΪΤΖΟΠΟΥΛΟΣ ΧΡΗΣΤΟΣ</t>
  </si>
  <si>
    <t>ΛΙΤΙΝΑΣ ΚΩΝΣΤΑΝΤΙΝΟΣ</t>
  </si>
  <si>
    <t>ΧΑΣΑΠΗΣ ΒΑΣΙΛΕΙΟΣ</t>
  </si>
  <si>
    <t>ΚΑΛΑΪΤΖΟΠΟΥΛΟΣ ΠΑΡΑΣΚΕΥΑΣ</t>
  </si>
  <si>
    <t>ΑΝΑΝΙΑΔΟΥ ΔΑΝΑΗ</t>
  </si>
  <si>
    <t>ΑΒΡΑΜΙΔΟΥ ΑΝΝΑ-ΜΑΡΙΑ</t>
  </si>
  <si>
    <t>ΓΕΩΡΓΟΠΟΥΛΟΣ ΙΩΑΝΝΗΣ</t>
  </si>
  <si>
    <t>ΑΒΡΑΜΙΔΗΣ ΙΩΑΝΝΗΣ</t>
  </si>
  <si>
    <t>ΜΙΧΑΛΟΠΟΥΛΟΥ ΕΛΙΣΑΒΕΤ</t>
  </si>
  <si>
    <t>ΜΑΛΛΙΑΚΑΣ ΜΙΧΑΗΛ-ΠΕΤΡΟΣ</t>
  </si>
  <si>
    <t>ΓΕΩΡΓΙΑΔΗΣ ΤΙΜΩΝ-ΜΙΧΑΗΛ</t>
  </si>
  <si>
    <t>ΜΠΑΜΠΖΕΛΗΣ ΓΕΩΡΓΙΟΣ</t>
  </si>
  <si>
    <t>ΛΥΚΟΥΡΕΝΤΖΟΣ ΔΙΟΝΥΣΙΟΣ</t>
  </si>
  <si>
    <t>ΣΕΡΔΕΝΕ ΜΥΡΤΩ</t>
  </si>
  <si>
    <t>ΤΖΙΜΑ ΣΟΦΙΑ-ΠΑΝΑΓΙΩΤΑ</t>
  </si>
  <si>
    <t>ΜΠΑΛΑΤΣΑΣ ΑΛΕΞΑΝΔΡΟΣ</t>
  </si>
  <si>
    <t>ΡΙΖΟΣ ΑΝΑΣΤΑΣΙΟΣ</t>
  </si>
  <si>
    <t>ΜΠΟΥΖΑ ΕΛΕΝΗ</t>
  </si>
  <si>
    <t>ΒΟΥΛΓΑΡΗΣ ΙΩΑΝΝΗΣ</t>
  </si>
  <si>
    <t>ΑΡΑΜΠΑΤΖΗ ΜΑΡΙΑ</t>
  </si>
  <si>
    <t>ΚΑΡΔΟΥΤΣΟΥ ΙΟΥΛΙΑ</t>
  </si>
  <si>
    <t>ΛΕΚΚΑΣ ΙΩΑΝΝΗΣ</t>
  </si>
  <si>
    <t>ΑΓΓΕΛΗ ΔΑΝΑΗ</t>
  </si>
  <si>
    <t>ΑΓΓΕΛΗΣ ΚΩΝΣΤΑΝΤΙΝΟΣ</t>
  </si>
  <si>
    <t>ΚΑΜΠΟΥΡΗΣ ΕΜΜΑΝΟΥΗΛ</t>
  </si>
  <si>
    <t>ΚΟΥΜΑΚΗΣ ΚΩΝΣΤΑΝΤΙΝΟΣ</t>
  </si>
  <si>
    <t>ΚΟΥΜΑΚΗ ΜΑΡΙΑ</t>
  </si>
  <si>
    <t>ΞΑΝΘΟΣ ΓΕΩΡΓΙΟΣ</t>
  </si>
  <si>
    <t>ΜΠΑΤΑΤΕΓΑ ΕΥΑΓΓΕΛΙΑ</t>
  </si>
  <si>
    <t>ΜΑΖΑΡΑΚΗ ΔΗΜΗΤΡΑ</t>
  </si>
  <si>
    <t>ΓΥΦΤΑΚΗ ΑΛΕΞΑΝΔΡΑ</t>
  </si>
  <si>
    <t>ΠΑΠΑΓΕΩΡΓΙΟΥ ΚΩΝΣΤΑΝΤΙΝΟΣ</t>
  </si>
  <si>
    <t>ΠΑΠΑΓΕΩΡΓΙΟΥ ΑΧΙΛΛΕΑΣ</t>
  </si>
  <si>
    <t>ΤΣΙΒΓΙΟΥΡΑΣ ΣΩΤΗΡΗΣ</t>
  </si>
  <si>
    <t>ΣΙΣΚΟΣ-ΣΤΡΑΤΗΛΑΤΗΣ ΧΡΗΣΤΟΣ</t>
  </si>
  <si>
    <t>ΜΟΥΝΤΟΥΡΛΗ ΜΑΡΙΑ-ΙΩΑΝΝΑ</t>
  </si>
  <si>
    <t>ΚΟΥΜΠΟΤΗΣ ΧΡΗΣΤΟΣ</t>
  </si>
  <si>
    <t>ΣΤΕΡΓΙΟΥ ΣΠΥΡΙΔΩΝ</t>
  </si>
  <si>
    <t>ΚΤΕΝΙΔΟΥ ΜΑΡΙΑ-ΓΕΩΡΓΙΑ</t>
  </si>
  <si>
    <t>ΠΑΝΤΕΛΙΔΟΥ ΣΤΑΥΡΙΝΑ</t>
  </si>
  <si>
    <t>ΒΟΥΝΟΤΡΥΠΙΔΗΣ ΧΑΡΑΛΑΜΠΟΣ</t>
  </si>
  <si>
    <t>ΓΡΗΓΟΡΑΣΚΟΣ ΓΕΩΡΓΙΟΣ</t>
  </si>
  <si>
    <t>ΣΤΑΥΡΟΠΟΥΛΟΣ ΔΗΜΗΤΡΙΟΣ</t>
  </si>
  <si>
    <t>ΠΑΣΤΡΑΣ ΑΝΑΣΤΑΣΙΟΣ</t>
  </si>
  <si>
    <t>ΜΥΤΙΛΗΝΙΟΥ ΑΛΕΞΑΝΔΡΑ</t>
  </si>
  <si>
    <t>ΔΙΑΚΟΝΙΚΟΛΗ ΜΑΡΙΕΤΤΑ</t>
  </si>
  <si>
    <t>ΑΡΓΥΡΙΟΥ ΑΘΑΝΑΣΙΟΣ</t>
  </si>
  <si>
    <t>ΣΙΟΥΤΟΓΛΟΥ ΚΩΝΣΤΑΝΤΙΝΟΣ</t>
  </si>
  <si>
    <t>ΒΕΝΕΤΙΔΗΣ ΠΑΣΧΑΛΗΣ</t>
  </si>
  <si>
    <t>ΚΟΥΚΟΥΒΙΤΑΚΗ ΦΩΤΕΙΝΗ</t>
  </si>
  <si>
    <t>ΑΝΤΩΝΙΑΔΗΣ ΑΛΕΞΑΝΔΡΟΣ</t>
  </si>
  <si>
    <t>ΚΟΣΜΙΔΗΣ ΣΤΥΛΙΑΝΟΣ</t>
  </si>
  <si>
    <t>ΧΑΡΣΟΥΛΗ-ΒΑΛΑΒΑΝΗ ΝΕΦΕΛΗ-ΜΑΡΙΑ</t>
  </si>
  <si>
    <t>ΚΑΡΑΘΑΝΑΣΗΣ ΧΡΗΣΤΟΣ-ΡΑΦΑΗΛ</t>
  </si>
  <si>
    <t>ΚΑΡΑΘΑΝΑΣΗ ΒΑΣΙΛΙΚΗ-ΡΑΦΑΗΛΙΑ</t>
  </si>
  <si>
    <t>ΧΡΙΣΤΟΔΟΥΛΙΑΣ ΑΠΟΣΤΟΛΟΣ</t>
  </si>
  <si>
    <t>ΝΙΚΟΛΑΟΥ ΑΔΑΜΑΝΤΙΑ</t>
  </si>
  <si>
    <t>ΤΣΙΜΠΙΚΤΣΙΟΓΛΟΥ ΒΑΣΙΛΙΚΗ-ΦΑΙΔΡΑ</t>
  </si>
  <si>
    <t>ΧΛΟΨΙΔΗΣ ΧΡΙΣΤΟΔΟΥΛΟΣ</t>
  </si>
  <si>
    <t>ΠΑΝΑΓΙΩΤΟΠΟΥΛΟΥ ΙΟΛΗ</t>
  </si>
  <si>
    <t>ΚΟΤΣΙΦΑΚΗΣ ΑΛΚΙΝΟΟΣ-ΠΑΥΛΟΣ</t>
  </si>
  <si>
    <t>ΛΙΑΝΟΥ ΑΝΤΙΓΟΝΗ</t>
  </si>
  <si>
    <t>ΔΕΜΕΡΛΙΩΤΗΣ ΚΩΝΣΤΑΝΤΙΝΟΣ</t>
  </si>
  <si>
    <t>ΠΑΠΑΔΟΓΙΑΝΝΗ ΕΥΑ</t>
  </si>
  <si>
    <t>ΧΑΤΖΗΣ ΔΗΜΟΚΡΑΤΗΣ</t>
  </si>
  <si>
    <t>ΜΕΡΤΖΕΜΕΚΗ ΓΕΩΡΓΙΑ</t>
  </si>
  <si>
    <t>ΕΛΕΥΘΕΡΙΟΣ ΔΗΜΗΤΡΙΟΣ</t>
  </si>
  <si>
    <t>ΕΠΙΤΡΟΠΑΚΗΣ ΔΗΜΗΤΡΙΟΣ</t>
  </si>
  <si>
    <t>ΕΠΙΤΡΟΠΑΚΗΣ ΛΑΖΑΡΟΣ</t>
  </si>
  <si>
    <t>ΤΟΠΑΛΙ ΤΑΤΙΑΝΑ</t>
  </si>
  <si>
    <t>ΚΩΝΣΤΑΝΤΙΝΙΔΗ ΜΑΡΙΑ</t>
  </si>
  <si>
    <t>ΣΑΛΠΑΣ ΠΕΤΡΟΣ</t>
  </si>
  <si>
    <t>ΑΡΚΑΔΙΑΝΟΣ ΠΕΤΡΟΣ</t>
  </si>
  <si>
    <t>ΚΑΡΑΜΑΛΙΚΗΣ ΔΙΟΝΥΣΙΟΣ</t>
  </si>
  <si>
    <t>ΤΣΙΡΙΓΩΤΗΣ ΟΡΕΣΤΗΣ</t>
  </si>
  <si>
    <t>ΚΩΝΣΤΑΝΤΙΝΙΔΗ ΧΡΙΣΤΙΝΑ</t>
  </si>
  <si>
    <t>ΚΑΡΑΜΑΛΙΚΗΣ ΚΩΝΣΤΑΝΤΙΝΟΣ</t>
  </si>
  <si>
    <t>ΛΑΔΙΚΟΣ ΣΠΥΡΙΔΩΝ-ΔΙΟΝΥΣΙΟΣ</t>
  </si>
  <si>
    <t>ΑΚΤΥΠΗ-ΓΟΥΝΕ ΑΝΔΡΙΑΝΗ</t>
  </si>
  <si>
    <t>ΠΥΡΙΟΧΟΥ ΧΡΙΣΤΙΑΝΑ</t>
  </si>
  <si>
    <t>ΜΗΤΡΟΠΟΥΛΟΥ ΔΗΙΑΝΕΙΡΑ</t>
  </si>
  <si>
    <t>ΔΟΓΑΝΤΖΙΑΛΗ ΡΑΦΑΕΛΑ</t>
  </si>
  <si>
    <t>ΓΑΚΗΣ ΝΙΚΟΛΑΟΣ</t>
  </si>
  <si>
    <t>ΚΑΛΕΝΔΕΡΗΣ ΑΓΓΕΛΟΣ</t>
  </si>
  <si>
    <t>ΣΑΚΑΡΕΛΗ ΕΛΠΙΝΙΚΗ</t>
  </si>
  <si>
    <t>ΔΗΜΗΤΡΙΟΥ ΑΓΓΕΛΟΣ</t>
  </si>
  <si>
    <t>ΤΖΑΝΙΔΗ ΣΟΦΙΑ</t>
  </si>
  <si>
    <t>ΤΖΑΝΙΔΗΣ ΝΙΚΟΛΑΟΣ</t>
  </si>
  <si>
    <t>ΒΑΣΙΛΕΙΟΥ ΑΙΚΑΤΕΡΙΝΗ</t>
  </si>
  <si>
    <t>ΖΟΥΡΙΔΗ ΜΑΡΙΑ</t>
  </si>
  <si>
    <t>ΖΟΥΡΙΔΑΚΗ ΞΑΝΘΗ</t>
  </si>
  <si>
    <t>ΚΑΤΣΙΚΑ ΠΑΡΑΣΚΕΥΗ</t>
  </si>
  <si>
    <t>ΒΕΖΔΡΕΒΑΝΗ ΕΛΕΝΗ</t>
  </si>
  <si>
    <t>ΒΕΖΔΡΕΒΑΝΗ ΗΛΙΑΝΑ</t>
  </si>
  <si>
    <t>ΜΠΕΗ ΑΝΑΣΤΑΣΙΑ</t>
  </si>
  <si>
    <t>ΡΑΠΤΗ ΝΑΤΑΛΙΑ</t>
  </si>
  <si>
    <t>ΚΩΤΣΙΟΣ ΧΡΙΣΤΟΔΟΥΛΟΣ</t>
  </si>
  <si>
    <t>ΕΥΘΥΜΙΟΥ ΣΤΑΥΡΟΣ</t>
  </si>
  <si>
    <t>ΓΚΟΝΤΟΡΑ ΛΑΜΠΡΙΝΑ</t>
  </si>
  <si>
    <t>ΦΙΛΙΟΥ ΑΛΙΚΗ</t>
  </si>
  <si>
    <t>ΦΙΛΙΟΥ ΑΘΗΝΑ</t>
  </si>
  <si>
    <t>ΚΑΝΤΑ ΚΩΝΣΤΑΝΤΙΝΑ</t>
  </si>
  <si>
    <t>ΚΑΝΤΑΣ ΦΩΤΙΟΣ</t>
  </si>
  <si>
    <t>ΜΗΤΣΙΩΝΗΣ ΘΕΟΔΩΡΟΣ</t>
  </si>
  <si>
    <t>ΜΠΕΖΑ ΚΩΝΣΤΑΝΤΙΝΑ</t>
  </si>
  <si>
    <t>ΜΠΕΖΑΣ ΕΜΜΑΝΟΥΗΛ</t>
  </si>
  <si>
    <t>ΚΩΤΣΗ ΜΑΡΙΝΑ</t>
  </si>
  <si>
    <t>ΠΑΠΑΝΔΡΕΟΥ ΣΟΦΙΑ</t>
  </si>
  <si>
    <t>ΜΑΣΤΟΡΑΣ ΑΠΟΣΤΟΛΟΣ</t>
  </si>
  <si>
    <t>ΜΑΣΟΥΡΑ ΛΥΔΙΑ</t>
  </si>
  <si>
    <t>ΤΣΟΥΡΑΡΑΣ ΦΙΛΙΠΠΟΣ</t>
  </si>
  <si>
    <t>ΤΣΟΥΚΑΡΑΣ ΙΩΑΝΝΗΣ</t>
  </si>
  <si>
    <t>ΤΣΑΤΣΑΡΩΝΗ ΕΥΑΓΓΕΛΙΑ</t>
  </si>
  <si>
    <t>ΤΑΛΑΔΙΑΝΟΥ ΕΙΡΗΝΗ-ΑΘΑΝΑΣΙΑ</t>
  </si>
  <si>
    <t>ΜΑΤΣΗΣ ΜΑΡΙΟΣ</t>
  </si>
  <si>
    <t>ΚΑΓΙΑΔΑΚΗΣ ΓΕΩΡΓΙΟΣ</t>
  </si>
  <si>
    <t>ΚΩΝΣΤΑΝΤΑΡΑΣ ΚΩΝΣΤΑΝΤΙΝΟΣ-ΘΕΟΔΩΡΟΣ</t>
  </si>
  <si>
    <t>ΜΑΓΚΟΥΤΑΣ ΛΕΩΝ-ΠΑΡΙΣ</t>
  </si>
  <si>
    <t>ΧΟΣΣΣΕΙΝΙ-ΤΑΜΠΑΤΑΜΠΑΙ ΑΙΝΕΙΑΣ</t>
  </si>
  <si>
    <t>ΠΑΠΑΓΙΑΝΝΙΔΟΥ ΣΤΕΛΛΙΝΑ</t>
  </si>
  <si>
    <t>ΚΥΡΟΠΟΥΛΟΥ ΣΤΑΥΡΙΝΑ</t>
  </si>
  <si>
    <t>ΓΑΒΡΙΗΛΙΔΟΥ ΦΑΝΗ-ΣΤΥΛΙΑΝΗ</t>
  </si>
  <si>
    <t>ΦΡΥΔΑΣ ΕΤΕΟΚΛΗΣ</t>
  </si>
  <si>
    <t>ΚΕΣΟΠΟΥΛΟΣ ΠΑΝΑΓΙΩΤΗΣ-ΔΗΜΗΤΡΙΟΣ</t>
  </si>
  <si>
    <t>ΠΑΠΑΓΙΑΝΝΙΔΗΣ ΝΙΚΟΛΑΟΣ</t>
  </si>
  <si>
    <t>ΚΑΡΑΔΗΜΑΣ ΕΡΜΗΣ</t>
  </si>
  <si>
    <t>ΦΡΥΔΑΣ ΚΩΝΣΤΑΝΤΙΝΟΣ</t>
  </si>
  <si>
    <t>ΕΛΕΥΘΕΡΙΑΔΟΥ ΣΟΦΙΑ</t>
  </si>
  <si>
    <t>ΕΛΕΥΘΕΡΙΑΔΗΣ ΠΑΝΑΓΙΩΤΗΣ</t>
  </si>
  <si>
    <t>ΓΙΔΑΡΗ ΕΙΡΗΝΗ</t>
  </si>
  <si>
    <t>ΓΙΔΑΡΗΣ ΚΩΝΣΤΑΝΤΙΝΟΣ</t>
  </si>
  <si>
    <t>ΠΑΤΡΙΚΗΣ ΑΝΔΡΕΑΣ</t>
  </si>
  <si>
    <t>ΚΑΛΑΙΤΖΙΔΗΣ ΙΩΑΝΝΗΣ</t>
  </si>
  <si>
    <t>ΚΑΡΑΓΙΑΝΝΙΔΗ ΧΡΥΣΗ</t>
  </si>
  <si>
    <t>ΚΑΡΑΓΙΑΝΝΙΔΗ ΤΑΝΙΑ</t>
  </si>
  <si>
    <t>ΣΙΔΗΡΟΠΟΥΛΟΥ ΒΑΣΙΛΙΚΗ</t>
  </si>
  <si>
    <t>ΑΠΟΣΤΟΛΙΔΟΥ ΔΕΣΠΟΙΝΑ-ΜΑΡΙΑ</t>
  </si>
  <si>
    <t>ΧΟΣΣΕΙΝΙ-ΤΑΜΠΑΤΑΜΠΑΙ ΠΕΡΣΕΑΣ</t>
  </si>
  <si>
    <t>ΜΠΟΥΖΟΥ ΠΟΛΥΞΕΝΗ</t>
  </si>
  <si>
    <t>ΣΙΔΗΡΟΠΟΥΛΟΣ ΑΘΑΝΑΣΙΟΣ</t>
  </si>
  <si>
    <t>ΜΟΡΦΙΔΗΣ ΙΩΑΝΝΗΣ</t>
  </si>
  <si>
    <t>ΧΕΚΙΜΟΓΛΟΥ ΚΥΡΙΑΚΗ</t>
  </si>
  <si>
    <t>ΚΑΡΑΓΙΑΝΝΙΔΗΣ ΖΑΦΕΙΡΙΟΣ</t>
  </si>
  <si>
    <t>ΣΙΑΠΕΚΙΔΟΥ ΕΛΙΣΑΒΕΤ</t>
  </si>
  <si>
    <t>ΜΠΙΤΕΡΝΑΣ ΠΕΤΡΟΣ</t>
  </si>
  <si>
    <t>ΤΟΜΤΣΗΣ ΜΙΧΑΛΗΣ</t>
  </si>
  <si>
    <t>ΣΑΠΑΝΗ ΖΩΗ</t>
  </si>
  <si>
    <t>ΤΣΑΚΙΡΗΣ ΑΝΔΡΕΑΣ</t>
  </si>
  <si>
    <t>ΔΕΣΠΟΤΙΔΟΥ ΓΕΩΡΓΙΑ</t>
  </si>
  <si>
    <t>ΓΚΙΟΥΡΟΥ ΠΑΝΑΓΙΩΤΑ</t>
  </si>
  <si>
    <t>ΤΣΕΒΑΡΑ ΧΡΙΣΤΙΑΝΑ</t>
  </si>
  <si>
    <t>ΠΑΠΑΘΑΝΑΣΙΟΥ ΑΧΙΛΛΕΑΣ</t>
  </si>
  <si>
    <t>ΝΡΔΕΛΚΟΣ ΓΕΩΡΓΙΟΣ</t>
  </si>
  <si>
    <t>ΙΩΣΗΦ ΕΛΕΥΘΕΡΙΑ</t>
  </si>
  <si>
    <t>ΝΑΛΠΑΝΤΙΔΟΥ ΒΑΣΙΛΙΚΗ</t>
  </si>
  <si>
    <t>ΓΡΑΤΣΟΥΝΙΔΟΥ ΜΑΡΙΑ</t>
  </si>
  <si>
    <t>ΓΚΟΤΣΗ ΜΕΛΠΟΜΕΝΗ</t>
  </si>
  <si>
    <t>ΤΣΑϊΑΣ ΠΕΤΡΟΣ</t>
  </si>
  <si>
    <t>ΝΕΔΕΛΚΟΥ ΦΛΩΡΑ</t>
  </si>
  <si>
    <t>ΓΡΕΖΟΥ ΕΙΡΗΝΗ</t>
  </si>
  <si>
    <t>ΧΡΙΣΤΟΒΙΤΣΗ ΣΩΤΗΡΙΑ</t>
  </si>
  <si>
    <t>ΛΙΑΡΟΜΜΑΤΗ ΙΛΕΑΝΑ</t>
  </si>
  <si>
    <t>ΛΥΚΟΥΔΗΣ ΧΑΡΑΛΑΜΠΟΣ</t>
  </si>
  <si>
    <t>ΜΠΙΡΛΗ ΑΘΑΝΑΣΙΑ</t>
  </si>
  <si>
    <t>ΠΑΠΑΔΟΠΟΥΛΟΣ ΛΕΩΝΙΔΑΣ</t>
  </si>
  <si>
    <t>ΤΣΙΛΙΜΙΓΚΡΑ ΧΑΡΙΚΛΕΙΑ</t>
  </si>
  <si>
    <t>ΒΑΣΙΛΟΠΟΥΛΟΥ ΓΕΩΡΓΙΑ</t>
  </si>
  <si>
    <t>ΚΑΡΑΓΕΩΡΓΟΣ ΑΓΓΕΛΟΣ</t>
  </si>
  <si>
    <t>ΚΩΝΣΤΑΝΤΑΡΑΣ ΙΩΑΝΝΗΣ</t>
  </si>
  <si>
    <t>ΤΣΟΥΚΑΤΟΥ ΜΑΡΙΑ-ΝΕΦΕΛΗ</t>
  </si>
  <si>
    <t>ΑΓΓΕΛΟΠΟΥΛΟΣ ΣΠΥΡΟΣ</t>
  </si>
  <si>
    <t>ΜΟΝΑΣΤΗΡΙΑΔΗΣ ΑΝΕΣΤΗΣ</t>
  </si>
  <si>
    <t>ΕΥΑΓΓΕΛΟΥ ΙΩΑΝΝΗΣ</t>
  </si>
  <si>
    <t>ΕΛΕΥΘΕΡΙΑΔΟΥ ΕΛΕΝΗ</t>
  </si>
  <si>
    <t>ΑΣΠΡΟΜΑΤΗ ΠΑΡΑΣΚΕΥΗ</t>
  </si>
  <si>
    <t>ΞΑΝΘΑΚΟΥ ΛΥΔΙΑ</t>
  </si>
  <si>
    <t>ΓΙΑΡΜΑΝΤΖΙΔΗΣ ΚΥΡΙΑΚΟΣ</t>
  </si>
  <si>
    <t>ΓΟΥΣΙΟΥ ΕΥΑΓΓΕΛΙΑ</t>
  </si>
  <si>
    <t>ΓΟΥΣΙΟΥ ΣΤΕΛΛΑ-ΧΡΙΣΤΙΝΑ</t>
  </si>
  <si>
    <t>ΜΑΝΩΛΑΚΗ ΣΤΑΜΑΤΙΑ</t>
  </si>
  <si>
    <t>ΑΝΔΡΙΩΤΗΣ ΑΝΑΣΤΑΣΙΟΣ</t>
  </si>
  <si>
    <t>ΠΕΡΙΒΟΛΑΡΗ ΕΥΔΟΞΙΑ-ΒΕΝΕΤΙΑ</t>
  </si>
  <si>
    <t>ΠΕΡΙΒΟΛΑΡΗΣ ΦΩΤΗΣ</t>
  </si>
  <si>
    <t>ΝΤΙΝΟΥ ΠΑΝΑΓΙΩΤΑ</t>
  </si>
  <si>
    <t>ΚΟΥΛΟΥΜΠΗ-ΛΩΛΟΥ ΒΑΣΙΛΙΚΗ-ΑΣΗΜΙΝΑ</t>
  </si>
  <si>
    <t>ΗΛΙΟΠΟΥΛΟΣ ΚΩΝΣΤΑΝΤΙΝΟΣ</t>
  </si>
  <si>
    <t>ΨΥΡΡΗ ΔΙΟΝΥΣΙΑ</t>
  </si>
  <si>
    <t>ΑΦΑΛΩΝΙΑΤΗΣ ΑΘΑΝΑΣΙΟΣ</t>
  </si>
  <si>
    <t>ΓΕΩΡΓΟΠΟΥΛΟΣ ΝΙΚΟΛΑΟΣ</t>
  </si>
  <si>
    <t>ΜΑΚΡΥΓΙΑΝΝΗ ΑΛΕΞΑΝΔΡΑ</t>
  </si>
  <si>
    <t>ΑΛΕΞΙΑΔΗΣ ΑΛΕΞΑΝΔΡΟΣ</t>
  </si>
  <si>
    <t>ΚΑΛΛΙΣΤΡΟΥ ΕΥΘΥΜΙΑ</t>
  </si>
  <si>
    <t>ΦΟΥΝΤΑ ΕΥΑΝΘΙΑ-ΕΛΕΝΗ</t>
  </si>
  <si>
    <t>ΝΤΑΝΟΣ ΧΡΙΣΤΟΦΟΡΟΣ-ΠΑΝΑΓΙΩΤΗΣ</t>
  </si>
  <si>
    <t>ΣΚΑΡΜΟΥΤΣΟΣ ΔΗΜΗΤΡΙΟΣ</t>
  </si>
  <si>
    <t>ΛΑΖΑΡΗ ΘΕΟΔΩΡΑ</t>
  </si>
  <si>
    <t>ΑΛΕΞΙΟΥ ΝΙΚΟΛΑΟΣ</t>
  </si>
  <si>
    <t>ΓΕΩΡΓΙΟΥ ΝΙΚΟΛΑΟΣ</t>
  </si>
  <si>
    <t>ΣΤΥΛΙΑΝΙΔΗΣ ΜΑΞΙΜΟΣ</t>
  </si>
  <si>
    <t>ΠΑΔΙΩΤΗΣ ΒΑΣΙΛΕΙΟΣ-ΜΙΧΑΗΛ</t>
  </si>
  <si>
    <t>ΠΑΔΙΩΤΗ ΑΛΙΚΗ-ΜΑΡΙΑ</t>
  </si>
  <si>
    <t>ΠΑΠΠΑ ΟΛΓΑ</t>
  </si>
  <si>
    <t>ΑΛΦΑΝΤΑΚΗΣ ΑΠΟΣΤΟΛΟΣ</t>
  </si>
  <si>
    <t>ΚΑΦΑΝΤΑΡΗΣ ΓΕΩΡΓΙΟΣ</t>
  </si>
  <si>
    <t>ΚΑΦΑΝΤΑΡΗ ΕΥΑΓΓΕΛΙΑ</t>
  </si>
  <si>
    <t>ΒΛΑΧΟΥ ΕΛΕΝΗ</t>
  </si>
  <si>
    <t>ΤΟΠΟΥΖΟΥ ΑΙΚΑΤΕΡΙΝΗ</t>
  </si>
  <si>
    <t>ΤΣΑΚΝΗΣ ΧΡΗΣΤΟΣ</t>
  </si>
  <si>
    <t>ΚΟΛΤΣΑΚΗ ΕΛΙΣΑΒΕΤ</t>
  </si>
  <si>
    <t>ΓΙΑΝΝΑΚΟΒΙΤΗ ΣΤΕΛΛΙΝΑ</t>
  </si>
  <si>
    <t>ΛΙΓΑΛΗ ΕΥΔΟΞΙΑ</t>
  </si>
  <si>
    <t>ΛΙΓΑΚΗ ΚΑΛΛΙΟΠΗ</t>
  </si>
  <si>
    <t>ΤΟΠΟΥΖΗ ΜΑΝΤΙΑΝΑ</t>
  </si>
  <si>
    <t>ΚΑΙΣΑΡΙΔΗΣ ΓΡΗΓΟΡΗΣ</t>
  </si>
  <si>
    <t>ΚΑΣΑΠΗ ΖΩΗ</t>
  </si>
  <si>
    <t>ΝΑΣΙΟΥΤΖΙΚΗ ΘΕΟΔΩΡΑ</t>
  </si>
  <si>
    <t>ΚΑϊΠΗΣ ΑΝΑΣΤΑΣΙΟΣ</t>
  </si>
  <si>
    <t>ΜΑΡΙΝΑΚΗ ΣΤΕΛΛΑ</t>
  </si>
  <si>
    <t>ΚΑΜΠΟΥΡΑΚΗ ΕΛΕΑΝΘΗ</t>
  </si>
  <si>
    <t>ΜΑΡΙΝΑΚΗΣ ΣΤΑΥΡΟΣ</t>
  </si>
  <si>
    <t>ΓΚΗΡ ΓΕΩΡΓΙΟΣ</t>
  </si>
  <si>
    <t>ΚΑΦΕΣΑΚΗΣ ΓΕΩΡΓΙΟΣ</t>
  </si>
  <si>
    <t>ΑΔΑΜΟΠΟΥΛΟΥ ΒΕΡΟΝΙΚΗ-ΓΕΩΡΓΙΑ</t>
  </si>
  <si>
    <t>ΑΔΑΜΟΠΟΥΛΟΥ ΜΑΡΙΑΝΑ-ΣΤΑΥΡΟΥΛΑ</t>
  </si>
  <si>
    <t>ΑΓΓΕΛΟΠΟΥΛΟΥ ΑΘΗΝΑ</t>
  </si>
  <si>
    <t>ΣΟΥΜΕΛΙΔΗΣ ΠΕΤΡΟΣ</t>
  </si>
  <si>
    <t>ΚΑΚΟΥ ΟΛΓΑ</t>
  </si>
  <si>
    <t>ΣΚΟΡΔΑΣ ΒΑΣΙΛΕΙΟΣ</t>
  </si>
  <si>
    <t>ΦΡΑΓΚΟΠΟΥΛΟΣ ΑΛΕΞΑΝΔΡΟΣ-ΘΩΜΑΣ</t>
  </si>
  <si>
    <t>ΦΡΑΓΚΟΠΟΥΛΟΣ ΑΝΑΣΤΑΣΙΟΣ</t>
  </si>
  <si>
    <t>ΡΗΜΑΝΤΩΝΑΚΗΣ ΙΩΑΝΝΗΣ</t>
  </si>
  <si>
    <t>ΑΝΔΡΕΑΔΑΚΗ ΟΛΥΜΠΙΑ</t>
  </si>
  <si>
    <t>ΤΣΟΛΗ ΚΩΝΣΤΑΝΤΙΝΑ</t>
  </si>
  <si>
    <t>ΜΟΣΧΟΓΙΑΝΝΗ ΕΛΕΝΗ</t>
  </si>
  <si>
    <t>ΤΣΙΛΗ ΙΩΑΝΝΑ</t>
  </si>
  <si>
    <t>ΜΑΥΡΟΥΔΗ ΧΑΡΙΤΙΝΗ</t>
  </si>
  <si>
    <t>ΔΑΦΝΗΣ ΣΠΥΡΙΔΩΝ</t>
  </si>
  <si>
    <t>ΧΟΧΛΙΟΥΡΟΣ ΚΩΝΣΤΑΝΤΙΝΟΣ</t>
  </si>
  <si>
    <t>ΜΟΥΡΝΟΥ ΓΕΩΡΓΙΑ</t>
  </si>
  <si>
    <t>ΡΟΥΜΕΛΙΩΤΗΣ ΠΑΝΑΓΙΩΤΗΣ</t>
  </si>
  <si>
    <t>ΒΙΓΛΑΝΤΖΗΣ ΓΕΩΡΓΙΟΣ</t>
  </si>
  <si>
    <t>ΣΕΡΕΜΕΤΗΣ ΑΓΗΣΙΛΑΟΣ</t>
  </si>
  <si>
    <t>ΚΡΑΝΙΩΤΗΣ ΔΗΜΗΤΡΗΣ</t>
  </si>
  <si>
    <t>ΒΙΓΛΑΝΤΖΗΣ ΓΙΑΝΝΗΣ</t>
  </si>
  <si>
    <t>ΠΙΣΤΙΟΛΑ ΑΝΝΑ</t>
  </si>
  <si>
    <t>ΣΙΑΠΕΚΙΔΟΥ ΦΩΤΕΙΝΗ</t>
  </si>
  <si>
    <t>ΧΡΙΣΤΟΔΟΥΛΟΥ ΑΡΤΕΜΙΣ</t>
  </si>
  <si>
    <t>ΕΛΕΥΘΕΡΑΚΟΣ ΒΑΣΙΛΕΙΟΣ</t>
  </si>
  <si>
    <t>ΧΡΙΣΤΟΔΟΥΛΟΥ ΑΧΙΛΛΕΑΣ</t>
  </si>
  <si>
    <t>ΚΡΗΤΙΚΟΠΟΥΛΟΣ ΒΑΣΙΛΕΙΟΣ</t>
  </si>
  <si>
    <t>ΧΑΤΖΟΠΟΥΛΟΣ ΒΑΣΙΛΕΙΟΣ</t>
  </si>
  <si>
    <t>ΤΣΟΜΙΔΟΥ ΧΡΙΣΤΙΝΑ</t>
  </si>
  <si>
    <t>ΧΡΙΣΤΟΔΟΥΛΟΥ ΕΦΡΑΙΜΙΑ</t>
  </si>
  <si>
    <t>ΜΗΤΡΟΣΟΥΔΗΣ ΕΛΕΥΘΕΡΙΟΣ</t>
  </si>
  <si>
    <t>ΧΡΙΣΤΟΔΟΥΛΟΥ ΑΙΚΑΤΕΡΙΝΗ</t>
  </si>
  <si>
    <t>ΚΟΝΤΖΕ ΜΑΡΙΑ-ΙΩΑΝΝΑ</t>
  </si>
  <si>
    <t>ΜΥΣΤΑΚΙΔΗΣ ΠΟΛΥΧΡΟΝΗΣ-ΠΑΝΑΓΙΩΤΗΣ</t>
  </si>
  <si>
    <t>ΤΑΝΑΤΖΗ ΓΕΩΡΓΙΑΝΝΑ</t>
  </si>
  <si>
    <t>ΚΥΡΜΑΝΙΔΟΥ ΜΑΡΙΑ-ΧΡΙΣΤΙΝΑ</t>
  </si>
  <si>
    <t>ΕΥΣΤΑΘΙΟΥ ΑΠΟΣΤΟΛΟΣ</t>
  </si>
  <si>
    <t>ΣΜΙΛΙΔΗΣ ΙΩΑΝΝΗΣ</t>
  </si>
  <si>
    <t>ΦΟΥΡΚΙΩΤΗΣ ΙΩΑΝΝΗΣ</t>
  </si>
  <si>
    <t>ΧΑΡΑΛΑΜΠΙΔΟΥ ΑΝΑΣΤΑΣΙΑ</t>
  </si>
  <si>
    <t>ΣΑΒΒΑ ΑΓΓΕΛΙΚΗ</t>
  </si>
  <si>
    <t>ΣΑΒΒΑ ΓΕΩΡΓΙΑ</t>
  </si>
  <si>
    <t>ΔΗΜΑΡΑΚΗ ΒΑΣΙΛΙΚΗ</t>
  </si>
  <si>
    <t>ΤΣΑΚΙΡΗΣ ΣΤΕΦΑΝΟΣ</t>
  </si>
  <si>
    <t>ΚΟΥΣΚΟΥΛΗ ΔΕΣΠΟΙΝΑ</t>
  </si>
  <si>
    <t>ΔΟΥΦΑ ΠΑΡΑΣΚΕΥΗ</t>
  </si>
  <si>
    <t>ΔΟΥΦΑΣ ΚΩΝΣΤΑΝΤΙΝΟΣ</t>
  </si>
  <si>
    <t>ΚΟΝΤΑΞΗΣ ΔΗΜΗΤΡΙΟΣ</t>
  </si>
  <si>
    <t>ΔΑΥϊΔ ΜΑΡΙΟΣ</t>
  </si>
  <si>
    <t>ΠΛΑΤΝΑΡΗ ΠΑΣΧΑΛΙΑ</t>
  </si>
  <si>
    <t>ΦΡΑΓΚΟΥΛΗΣ ΠΑΝΑΓΙΩΤΗΣ</t>
  </si>
  <si>
    <t>ΣΕΡΛΙΔΑΚΗ ΗΛΙΑΝΑ</t>
  </si>
  <si>
    <t>ΖΕΡΒΟΥΔΑΚΗ ΕΥΑΓΓΕΛΙΑ</t>
  </si>
  <si>
    <t>ΒΟΛΤΥΡΑΚΗΣ ΕΥΤΥΧΙΟΣ</t>
  </si>
  <si>
    <t>ΜΠΕΛΤΡΑΜΕ ΜΑΡΚΟ</t>
  </si>
  <si>
    <t>ΦΡΑΓΚΙΑΔΑΚΗ ΜΑΡΙΑ</t>
  </si>
  <si>
    <t>ΗΛΙΑΚΗ ΜΑΡΙΑ-ΕΛΕΝΗ</t>
  </si>
  <si>
    <t>ΜΠΑΚΑ ΜΑΡΙΑ-ΝΕΦΕΛΗ</t>
  </si>
  <si>
    <t>ΠΑΝΤΖΟΥ ΑΛΕΞΑΝΔΡΑ</t>
  </si>
  <si>
    <t>ΜΗΤΤΑΡΗΣ ΑΧΙΛΛΕΑΣ</t>
  </si>
  <si>
    <t>ΚΑΝΤΗ ΑΓΓΕΛΙΚΗ</t>
  </si>
  <si>
    <t>ΣΤΑΥΡΑΚΗ ΧΡΙΣΤΙΝΑ</t>
  </si>
  <si>
    <t>ΓΚΙΟΞΗ ΕΥΑΓΓΕΛΙΑ</t>
  </si>
  <si>
    <t>ΦΟΥΝΤΗΣ ΠΑΝΑΓΙΩΤΗΣ</t>
  </si>
  <si>
    <t>ΠΑΠΑΜΙΧΑΗΛ ΖΩΗ</t>
  </si>
  <si>
    <t>ΠΑΠΑΜΙΧΑΗΛ ΑΡΙΣΤΕΙΔΗΣ</t>
  </si>
  <si>
    <t>ΜΟΥΡΣΕΛΑΣ ΑΘΑΝΑΣΙΟΣ</t>
  </si>
  <si>
    <t>ΜΟΥΤΑΦΗΣ ΑΡΙΣΤΟΤΕΛΗΣ</t>
  </si>
  <si>
    <t>ΚΑΛΑΝΤΖΗΣ ΓΕΩΡΓΙΟΣ</t>
  </si>
  <si>
    <t>ΚΑΛΑΝΤΖΗΣ ΝΙΚΟΛΑΟΣ</t>
  </si>
  <si>
    <t>ΓΟΥΜΕΝΟΥ ΚΛΕΟΠΑΤΡΑ</t>
  </si>
  <si>
    <t>ΝΤΟΓΑ ΕΛΕΝΗ</t>
  </si>
  <si>
    <t>ΛΑΜΠΡΟΥΣΗ ΙΡΙΔΑ</t>
  </si>
  <si>
    <t>ΣΑΛΑΓΚΟΥΔΗ ΜΑΡΙΑ</t>
  </si>
  <si>
    <t>ΜΠΑΡΔΑΒΟΣ ΔΗΜΗΤΡΗΣ</t>
  </si>
  <si>
    <t>ΚΑΡΑΓΙΑΝΝΙΔΟΥ ΜΑΓΔΑΛΗΝΗ</t>
  </si>
  <si>
    <t>ΚΑΤΣΗ ΣΤΕΦΑΝΙΑ</t>
  </si>
  <si>
    <t>ΓΚΟΥΛΑΞΙΔΗΣ ΠΑΥΛΟΣ</t>
  </si>
  <si>
    <t>ΚΟΥΒΑΛΑΚΙΔΗΣ ΙΩΑΝΝΗΣ</t>
  </si>
  <si>
    <t>ΚΑΡΙΟΦΥΛΛΗ ΣΟΦΙΑ</t>
  </si>
  <si>
    <t>ΚΟΥΦΟΚΩΣΤΑΣ ΓΕΩΡΓΙΟΣ</t>
  </si>
  <si>
    <t>ΚΑΡΒΕΛΑΣ ΚΩΝΣΤΑΝΤΙΝΟΣ</t>
  </si>
  <si>
    <t>ΝΑΣΙΑΚΟΣ ΙΑΣΟΝΑΣ</t>
  </si>
  <si>
    <t>ΝΑΣΙΑΚΟΥ ΣΩΤΗΡΙΑ</t>
  </si>
  <si>
    <t>ΞΗΡΟΓΙΑΝΝΗ ΙΩΑΝΝΑ</t>
  </si>
  <si>
    <t>ΞΗΡΟΓΙΑΝΝΗ ΑΝΑΣΤΑΣΙΑ</t>
  </si>
  <si>
    <t>ΒΟΥΔΟΥΡΗ ΜΑΡΙΑ-ΕΛΕΝΗ</t>
  </si>
  <si>
    <t>ΒΟϊΔΟΜΑΤΗΣ ΑΛΕΞΑΝΔΡΟΣ</t>
  </si>
  <si>
    <t>ΞΕΦΤΕΡΗ ΕΛΕΝΗ-ΕΙΡΗΝΗ</t>
  </si>
  <si>
    <t>ΠΟΡΕΥΟΠΟΥΛΟΣ ΒΑΣΙΛΗΣ</t>
  </si>
  <si>
    <t>ΚΕΦΑΛΑ ΕΙΡΗΝΗ</t>
  </si>
  <si>
    <t>ΠΑΠΑΓΙΑΝΝΟΠΟΥΛΟΥ ΕΛΕΝΗ</t>
  </si>
  <si>
    <t>ΚΑΡΑΝΙΚΑΣ ΑΔΑΜΟΣ</t>
  </si>
  <si>
    <t>ΒΑΛΣΑΜΟΠΟΥΛΟΣ ΘΕΟΧΑΡΗΣ</t>
  </si>
  <si>
    <t>ΓΙΑΝΝΟΥΛΗΣ ΓΕΩΡΓΙΟΣ</t>
  </si>
  <si>
    <t>ΚΟΤΣΟΜΠΟΛΗΣ ΑΘΑΝΑΣΙΟΣ</t>
  </si>
  <si>
    <t>ΕΥΑΓΓΕΛΟΠΟΥΛΟΣ ΧΑΡΑΛΑΜΠΟΣ</t>
  </si>
  <si>
    <t>ΚΟΥΡΤΟΓΛΟΥ ΖΩΗ</t>
  </si>
  <si>
    <t>ΚΑΛΙΑΝΤΑΜΗΣ ΔΗΜΗΤΡΗΣ</t>
  </si>
  <si>
    <t>ΙΩΑΚΕΙΜΙΔΟΥ ΑΘΗΝΑ</t>
  </si>
  <si>
    <t>ΣΑΓΡΗΣ ΛΑΜΠΡΟΣ</t>
  </si>
  <si>
    <t>ΣΑΒΒΑΚΗΣ ΒΑΣΙΛΕΙΟΣ</t>
  </si>
  <si>
    <t>ΣΠΟΝΤΗΣ ΦΩΚΑΣ</t>
  </si>
  <si>
    <t>ΚΑΛΟΓΕΡΑΚΗΣ ΙΩΑΝΝΗΣ</t>
  </si>
  <si>
    <t>ΚΑΛΟΓΕΡΑΚΗ ΜΑΡΙΑ-ΝΕΦΕΛΗ</t>
  </si>
  <si>
    <t>ΖΕΡΒΟΣ ΣΤΥΛΙΑΝΟΣ</t>
  </si>
  <si>
    <t>ΣΚΟΥΛΑ-ΤΖΟΝΣΟΝ ΥΒΟΝΝΗ</t>
  </si>
  <si>
    <t>ΠΕΝΤΑΡΗ ΟΛΥΜΠΙΑ</t>
  </si>
  <si>
    <t>ΠΑΠΑϊΩΑΝΝΟΥ ΑΝΑΣΤΑΣΙΑ</t>
  </si>
  <si>
    <t>ΣΙΩΝΗΣ ΧΡΗΣΤΟΣ</t>
  </si>
  <si>
    <t>ΒΙΛΛΙΑΣ ΑΝΑΣΤΑΣΙΟΣ</t>
  </si>
  <si>
    <t>ΠΑΠΑΧΡΗΣΤΟΥ ΜΑΡΙΑ</t>
  </si>
  <si>
    <t>ΚΑΡΑΜΟΥΤΣΟΥ ΓΕΩΡΓΙΑ</t>
  </si>
  <si>
    <t>ΜΗΤΡΟΠΟΥΛΟΣ ΕΚΤΟΡΑΣ</t>
  </si>
  <si>
    <t>ΤΣΟΛΑΚΟΓΛΟΥ ΣΤΕΦΑΝΟΣ</t>
  </si>
  <si>
    <t>ΑΓΓΕΛΙΔΗΣ ΝΙΚΟΛΑΟΣ</t>
  </si>
  <si>
    <t>ΜΗΤΡΟΠΟΥΛΟΥ ΧΑΡΑΛΑΜΠΙΑ</t>
  </si>
  <si>
    <t>ΚΑΡΑΓΕΩΡΓΙΟΥ ΓΕΩΡΓΙΟΣ</t>
  </si>
  <si>
    <t>ΤΣΙΓΑΝΗΣ ΔΗΜΗΤΡΗΣ</t>
  </si>
  <si>
    <t>ΡΗΤΤΑΣ ΑΝΤΩΝΙΟΣ</t>
  </si>
  <si>
    <t>ΚΟΛΙΟΥ ΕΙΡΗΝΗ</t>
  </si>
  <si>
    <t>ΝΤΑΝΟΣ ΓΕΩΡΓΙΟΣ</t>
  </si>
  <si>
    <t>ΜΠΑΚΟΓΙΑΝΝΗ ΜΑΡΙΑ-ΓΕΩΡΓΙΑ</t>
  </si>
  <si>
    <t>ΜΠΟΓΔΑΝΟΥ ΑΡΙΑΔΝΗ</t>
  </si>
  <si>
    <t>ΚΟΥΡΤΗ ΖΩΗ</t>
  </si>
  <si>
    <t>ΚΟΥΡΤΗΣ ΑΠΟΣΤΟΛΟΣ</t>
  </si>
  <si>
    <t>ΑΔΑΜ ΑΛΕΞΑΝΔΡΟΣ</t>
  </si>
  <si>
    <t>ΚΟΛΙΟΥ ΑΝΔΡΙΑΝΗ</t>
  </si>
  <si>
    <t>ΖΑΧΑΡΗ ΒΑϊΑ</t>
  </si>
  <si>
    <t>ΔΟΥΠΗ ΝΑΤΑΛΙΑ</t>
  </si>
  <si>
    <t>ΣΕΡΑΦΕΙΜ ΦΙΛΙΠΠΟΣ</t>
  </si>
  <si>
    <t>ΖΩΝΙΑΣ ΧΡΗΣΤΟΣ</t>
  </si>
  <si>
    <t>ΠΑΡΑΣΚΕΥΟΠΟΥΛΟΥ ΒΑΣΙΛΙΚΗ</t>
  </si>
  <si>
    <t>ΨΩΜΑΛΗ ΓΙΑΝΝΑ</t>
  </si>
  <si>
    <t>ΣΑΝΟΖΙΔΟΥ ΖΑΦΕΙΡΙΑ</t>
  </si>
  <si>
    <t>ΣΑΝΟΖΙΔΗΣ ΝΙΚΟΛΑΟΣ</t>
  </si>
  <si>
    <t>ΞΕΦΤΕΡΗΣ ΙΩΑΝΝΗΣ</t>
  </si>
  <si>
    <t>ΧΑϊΖΙΝΧΑ ΣΕΛΙΝ</t>
  </si>
  <si>
    <t>ΚΑΜΠΑΝΟΣ ΕΛΕΥΘΕΡΙΟΣ</t>
  </si>
  <si>
    <t>ΠΑΠΑΔΑΤΟΣ ΝΙΚΟΛΑΟΣ</t>
  </si>
  <si>
    <t>ΦΟΥΡΝΙΕ ΑΡΗΣ-ΕΠΑΜΕΙΝΩΝΔΑΣ</t>
  </si>
  <si>
    <t>ΓΙΔΙΩΤΟΥ ΕΛΕΝΗ</t>
  </si>
  <si>
    <t>ΓΙΔΙΩΤΟΥ ΑΓΓΕΛΙΚΗ</t>
  </si>
  <si>
    <t>ΠΑΡΣΑΛΙΔΗΣ ΜΑΝΩΛΗΣ</t>
  </si>
  <si>
    <t>ΚΑΛΛΙΑΡΙΔΟΥ ΟΛΓΑ-ΜΑΡΙΑ</t>
  </si>
  <si>
    <t>ΠΑΓΓΕΣ ΒΑΣΙΛΕΙΟΣ</t>
  </si>
  <si>
    <t>ΚΑΡΤΕΡΑΚΗ ΕΜΜΑΝΟΥΕΛΑ</t>
  </si>
  <si>
    <t>ΚΑΛΗΩΡΑΚΗ ΠΟΛΥΜΝΙΑ</t>
  </si>
  <si>
    <t>ΜΑΣΛΙΜΟΠΟΥΛΟΣ ΙΩΑΝΝΗΣ</t>
  </si>
  <si>
    <t>ΦΑΙΤΑΚΗΣ ΣΤΕΛΙΟΣ</t>
  </si>
  <si>
    <t>ΣΩΚΑ ΜΕΡΟΠΗ</t>
  </si>
  <si>
    <t>ΤΖΑΝΙΔΗ ΑΝΑΣΤΑΣΙΑ</t>
  </si>
  <si>
    <t>ΤΖΑΝΙΔΗ ΕΛΕΝΗ</t>
  </si>
  <si>
    <t>ΓΕΡΑΝΟΥ ΚΩΝΣΤΑΝΤΙΝΑ-ΕΠΙΧΑΡΙΣ</t>
  </si>
  <si>
    <t>ΛΑΣΚΑΡΗ ΧΡΙΣΤΙΑΝΑ</t>
  </si>
  <si>
    <t>ΣΚΟΥΡΤΑ ΣΟΦΙΑ</t>
  </si>
  <si>
    <t>ΦΡΑΖΗ ΦΙΛΟΘΕΗ-ΕΛΕΝΗ</t>
  </si>
  <si>
    <t>ΜΑΓΓΑΝΑΡΗΣ ΛΕΩΝΙΔΑΣ</t>
  </si>
  <si>
    <t>ΛΑΓΚΑΔΙΑΝΟΣ ΙΑΣΟΝΑΣ-ΘΕΟΔΟΣΗΣ</t>
  </si>
  <si>
    <t>ΧΑΤΖΗΒΑΣΙΛΕΙΑΔΗΣ ΔΗΜΗΤΡΗΣ</t>
  </si>
  <si>
    <t>ΑΓΙΑΝΝΙΔΟΥ ΕΛΕΝΗ</t>
  </si>
  <si>
    <t>ΓΑΖΗΣ ΕΥΣΤΡΑΤΙΟΣ</t>
  </si>
  <si>
    <t>ΜΠΑΖΙΓΟΥ ΕΛΕΥΘΕΡΙΑ-ΧΡΙΣΤΙΝΑ</t>
  </si>
  <si>
    <t>ΑΠΟΣΤΟΛΙΔΟΥ ΔΗΜΗΤΡΑ</t>
  </si>
  <si>
    <t>ΦΟΥΦΟΥΝΗΣ ΦΙΛΙΠΠΟΣ</t>
  </si>
  <si>
    <t>ΟΙΚΟΝΟΜΟΠΟΥΛΟΥ ΠΑΝΑΓΙΩΤΑ</t>
  </si>
  <si>
    <t>ΖΛΑΤΙΝΗ ΠΑΡΑΣΚΕΥΗ</t>
  </si>
  <si>
    <t>ΒΟΥΖΙΚΗΣ ΙΩΑΝΝΗΣ</t>
  </si>
  <si>
    <t>ΒΕΡΓΕΡΑΚΗΣ ΙΩΑΝΝΗΣ</t>
  </si>
  <si>
    <t>ΠΑΡΤΣΑΛΑΚΗ ΓΕΩΡΓΙΑ-ΕΜΜΑΝΟΥΕΛΑ</t>
  </si>
  <si>
    <t>ΑΝΤΖΟΥΛΑΚΟΥ ΑΛΙΚΗ</t>
  </si>
  <si>
    <t>ΑΝΤΖΟΥΛΑΚΟΥ ΚΑΛΛΙΟΠΗ</t>
  </si>
  <si>
    <t>ΑΛΒΑΝΟΠΟΥΛΟΥ ΜΑΡΙΑ</t>
  </si>
  <si>
    <t>ΕΛΕΥΘΕΡΟΠΟΥΛΟΥ ΙΩΑΝΝΑ</t>
  </si>
  <si>
    <t>ΠΑΠΑΓΙΑΝΝΟΠΟΥΛΟΥ ΦΕΡΟΝΙΚΗ-ΜΑΡΙΑ</t>
  </si>
  <si>
    <t>ΚΑΡΑΜΠΛΙΑ ΒΑΡΒΑΡΑ</t>
  </si>
  <si>
    <t>ΙΩΑΚΕΙΜΙΔΗ ΣΤΑΜΑΤΙΑ</t>
  </si>
  <si>
    <t>ΜΟΥΡΙΚΗΣ ΑΛΕΞΑΝΔΡΟΣ-ΘΕΟΔΩΡΟΣ</t>
  </si>
  <si>
    <t>ΠΑΛΠΑΝΙΔΗΣ ΠΑΝΟΣ</t>
  </si>
  <si>
    <t>ΛΥΜΠΕΡΗΣ ΑΡΗΣ-ΠΑΝΑΓΙΩΤΗΣ</t>
  </si>
  <si>
    <t>ΜΑΝΤΣΟΥ ΧΡΥΣΑ</t>
  </si>
  <si>
    <t>ΛΙΓΓΟΥ ΕΛΠΙΔΑ-ΜΑΡΙΑ</t>
  </si>
  <si>
    <t>ΛΙΓΓΟΥ ΕΥΔΟΞΙΑ</t>
  </si>
  <si>
    <t>ΒΟΓΙΑΤΖΟΠΟΥΛΟΥ ΕΛΠΙΔΑ</t>
  </si>
  <si>
    <t>ΠΑΠΑΒΑΣΙΛΕΙΟΥ ΕΥΘΥΜΙΑ</t>
  </si>
  <si>
    <t>ΣΙΟΥΛΗ ΧΡΙΣΤΙΝΑ-ΜΑΡΙΑ</t>
  </si>
  <si>
    <t>ΙΟΡΔΑΝΟΥ ΜΑΡΙΑ</t>
  </si>
  <si>
    <t>ΚΑΤΩΠΟΔΗΣ ΚΩΝΣΤΑΝΤΙΝΟΣ</t>
  </si>
  <si>
    <t>ΡΗΝΟΣ ΚΩΝΣΤΑΝΤΙΝΟΣ</t>
  </si>
  <si>
    <t>ΚΑΛΑϊΤΖΙΔΟΥ ΓΕΝΟΒΕΦΑ-ΧΡΙΣΤΙΝΑ</t>
  </si>
  <si>
    <t>ΔΕΡΜΙΤΖΑΚΗΣ ΠΑΥΛΟΣ</t>
  </si>
  <si>
    <t>ΔΕΡΜΙΤΖΑΚΗΣ ΑΝΤΩΝΙΟΣ</t>
  </si>
  <si>
    <t>ΤΑΞΙΔΟΥ ΛΕΩΝΗ</t>
  </si>
  <si>
    <t>ΠΕΡΙΤΣΑΛΗΣ ΑΠΟΣΤΟΛΟΣ</t>
  </si>
  <si>
    <t>ΜΑΡΑΓΓΙΔΗ ΠΑΝΑΓΙΩΤΑ</t>
  </si>
  <si>
    <t>ΑΡΖΟΓΛΟΥ ΔΕΣΠΟΙΝΑ</t>
  </si>
  <si>
    <t>ΛΥΚΑΚΗ ΗΛΕΚΤΡΑ</t>
  </si>
  <si>
    <t>ΖΩΓΟΠΟΥΛΟΥ ΧΡΙΣΤΙΝΑ</t>
  </si>
  <si>
    <t>ΠΗΛΙΟΣ ΔΗΜΗΤΡΙΟΣ</t>
  </si>
  <si>
    <t>ΧΑΤΖΗΚΥΡΙΑΚΟΣ ΚΩΝΣΤΑΝΤΙΝΟΣ</t>
  </si>
  <si>
    <t>ΠΑΠΑΔΟΠΟΥΛΟΣ ΓΙΑΝΝΗΣ</t>
  </si>
  <si>
    <t>ΧΙΩΤΑΚΗΣ ΣΩΤΗΡΗΣ</t>
  </si>
  <si>
    <t>ΚΑΡΔΑΡΑΣ ΙΩΑΝΝΗΣ</t>
  </si>
  <si>
    <t>ΚΑΡΔΑΡΑ ΣΟΦΙΑ</t>
  </si>
  <si>
    <t>ΜΑΡΚΑΣΙΩΤΗ ΕΥΑΓΓΕΛΙΑ</t>
  </si>
  <si>
    <t>ΚΟΥΡΑΛΙΔΗΣ ΓΕΩΡΓΙΟΣ</t>
  </si>
  <si>
    <t>ΡΟΥΣΗ ΑΙΚΑΤΕΡΙΝΗ</t>
  </si>
  <si>
    <t>ΑΝΔΡΟΥΤΣΟΣ ΑΡΙΣΤΟΤΕΛΗΣ</t>
  </si>
  <si>
    <t>ΚΑΝΤΕΛΗΣ ΑΓΓΕΛΗΣ</t>
  </si>
  <si>
    <t>ΜΙΧΑΛΟΠΟΥΛΟΣ ΑΛΕΞΑΝΔΡΟΣ</t>
  </si>
  <si>
    <t>ΣΦΟΥΝΤΟΥΡΗΣ ΛΟΥΚΑΣ</t>
  </si>
  <si>
    <t>ΣΟΥΒΑΛΙΩΤΗ ΑΝΔΡΙΑΝΑ</t>
  </si>
  <si>
    <t>ΜΟΥΡΑΤΙΔΗ ΖΑΦΕΙΡΙΑ</t>
  </si>
  <si>
    <t>ΜΟΥΡΑΤΙΔΗΣ ΕΥΣΤΑΘΙΟΣ</t>
  </si>
  <si>
    <t>ΡΟΥΣΣΟΣ ΜΑΡΚΟΣ</t>
  </si>
  <si>
    <t>ΚΑΡΑΜΑΟΥΝΑΣ ΓΕΩΡΓΙΟΣ</t>
  </si>
  <si>
    <t>ΚΩΣΤΙΚΟΓΛΟΥ ΜΙΧΑΗΛ</t>
  </si>
  <si>
    <t>ΚΩΣΤΙΚΟΓΛΟΥ ΝΕΚΤΑΡΙΑ</t>
  </si>
  <si>
    <t>ΜΕΓΑΛΙΟΣ ΑΓΓΕΛΟΣ</t>
  </si>
  <si>
    <t>ΚΑΡΟΥΣΤΑΣ ΧΡΗΣΤΟΣ</t>
  </si>
  <si>
    <t>ΓΚΕΖΕΟΓΛΟΥ ΞΕΝΙΑ</t>
  </si>
  <si>
    <t>ΧΑΙΜΑΡΑ ΕΛΕΥΘΕΡΙΑ</t>
  </si>
  <si>
    <t>ΠΡΙΦΗ ΜΑΡΚΟΣ-ΡΑΦΑΗΛ</t>
  </si>
  <si>
    <t>ΚΡΥΣΤΑΛΛΗΣ ΖΗΣΗΣ</t>
  </si>
  <si>
    <t>ΒΟΥΡΔΟΥΜΠΑΣ ΜΙΧΑΗΛ-ΡΟΒΕΡΤΟΣ</t>
  </si>
  <si>
    <t>ΒΟΥΡΔΟΥΜΠΑ ΖΩΗ</t>
  </si>
  <si>
    <t>ΜΑΥΡΟΚΩΣΤΑ ΕΥΦΡΟΣΥΝΗ</t>
  </si>
  <si>
    <t>ΚΑΛΑΝΤΖΑΚΗΣ ΣΤΑΥΡΟΣ</t>
  </si>
  <si>
    <t>ΜΑΥΡΟΚΩΣΤΑ ΑΝΤΙΓΟΝΗ</t>
  </si>
  <si>
    <t>ΠΕΤΟΥΣΗ ΚΩΝΣΤΑΝΤΙΝΑ</t>
  </si>
  <si>
    <t>ΠΡΙΝΙΑΝΑΚΗ ΕΡΑΤΩ</t>
  </si>
  <si>
    <t>ΚΑΛΟΣΥΝΑΚΗ ΦΙΛΑΡΕΤΗ</t>
  </si>
  <si>
    <t>ΚΟΒΑΤΖΗΣ ΘΩΜΑΣ</t>
  </si>
  <si>
    <t>ΚΙΟΣΤΕΡΑΚΗΣ ΑΝΤΩΝΗΣ</t>
  </si>
  <si>
    <t>ΚΑΛΟΣΥΝΑΚΗ ΜΑΡΙΑ</t>
  </si>
  <si>
    <t>ΤΣΑΛΜΑ ΜΑΡΚΕΛΑ-ΦΩΤΕΙΝΗ</t>
  </si>
  <si>
    <t>ΚΩΣΤΟΓΛΙΔΟΥ ΣΟΦΙΑ</t>
  </si>
  <si>
    <t>ΣΤΑΥΡΟΠΟΥΛΟΣ ΠΑΝΑΓΙΩΤΗΣ-ΣΠΥΡΟΣ</t>
  </si>
  <si>
    <t>ΚΟΥΤΣΟΥΡΗ ΜΑΡΙΑ</t>
  </si>
  <si>
    <t>ΚΡΙΕΖΗΣ ΑΝΤΩΝΗΣ</t>
  </si>
  <si>
    <t>ΖΕΡΒΑΣ ΕΥΚΛΕΙΔΗΣ</t>
  </si>
  <si>
    <t>ΠΑΠΑΓΙΑΝΝΑΚΟΠΟΥΛΟΣ ΔΗΜΗΤΡΗΣ</t>
  </si>
  <si>
    <t>ΣΑΡΙΜΒΕΗΣ ΚΩΝΣΤΑΝΤΙΝΟΣ</t>
  </si>
  <si>
    <t>ΚΥΡΙΑΚΙΔΗ ΕΥΑΓΓΕΛΙΑ</t>
  </si>
  <si>
    <t>ΚΑΔΙΔΟΚΩΣΤΑ ΧΡΥΣΟΥΛΑ</t>
  </si>
  <si>
    <t>ΑΠΟΣΤΟΛΟΠΟΥΛΟΣ ΓΕΩΡΓΙΟΣ</t>
  </si>
  <si>
    <t>ΑΠΟΣΤΟΛΟΠΟΥΛΟΥ ΠΑΝΑΓΙΩΤΑ</t>
  </si>
  <si>
    <t>ΚΑΛΤΕΖΙΩΤΗΣ ΑΘΑΝΑΣΙΟΣ</t>
  </si>
  <si>
    <t>ΚΑΛΤΕΖΙΩΤΗ ΕΛΕΝΗ-ΜΑΡΙΑ</t>
  </si>
  <si>
    <t>ΝΤΟΥΡΜΠΕΤΑ ΜΑΡΙΑ</t>
  </si>
  <si>
    <t>ΝΤΟΥΡΜΠΕΤΑ ΙΩΑΝΝΑ</t>
  </si>
  <si>
    <t>ΜΠΟΖΝΟΥ ΒΑΣΙΛΙΚΗ</t>
  </si>
  <si>
    <t>ΡΗΓΟΠΟΥΛΟΥ ΠΑΝΑΓΙΩΤΑ</t>
  </si>
  <si>
    <t>ΡΗΓΟΠΟΥΛΟΣ ΑΡΙΣΤΕΙΔΗΣ</t>
  </si>
  <si>
    <t>ΑΛΙΦΡΑΓΚΗΣ ΙΩΑΝΝΗΣ</t>
  </si>
  <si>
    <t>ΖΙΑ ΕΛΠΙΔΑ</t>
  </si>
  <si>
    <t>ΒΑΣΙΛΕΙΟΥ ΑΧΙΛΛΕΑΣ</t>
  </si>
  <si>
    <t>ΣΙΟΥΤΑΣ ΝΙΚΟΛΑΟΣ</t>
  </si>
  <si>
    <t>ΜΠΟΖΙΟΣ ΓΙΩΡΓΟΣ</t>
  </si>
  <si>
    <t>ΠΕΤΡΟΥ ΑΝΔΡΙΑΝΑ</t>
  </si>
  <si>
    <t>ΔΟΓΟΡΙΤΗ ΒΑΣΙΛΙΚΗ</t>
  </si>
  <si>
    <t>ΔΟΓΟΡΙΤΗ ΝΙΚΟΛΕΤΑ</t>
  </si>
  <si>
    <t>ΒΑΣΙΟΣ ΕΛΕΥΘΕΡΙΟΣ</t>
  </si>
  <si>
    <t>ΤΙΓΚΑΣ ΚΩΝΣΤΑΝΤΙΝΟΣ</t>
  </si>
  <si>
    <t>ΤΙΓΚΟΣ ΓΕΩΡΓΙΟΣ</t>
  </si>
  <si>
    <t>ΠΑΠΑΓΙΑΝΝΗΣ ΑΓΓΕΛΟΣ</t>
  </si>
  <si>
    <t>ΣΚΟΥΡΑΣ ΑΛΕΞΑΝΔΡΟΣ</t>
  </si>
  <si>
    <t>ΜΠΑϊΛΑ ΑΝΑΣΤΑΣΙΑ-ΒΑϊΤΣΑ</t>
  </si>
  <si>
    <t>ΜΠΑϊΛΑΣ ΙΩΑΝΝΗΣ</t>
  </si>
  <si>
    <t>ΘΕΟΛΟΓΟΥ ΑΓΓΕΛΟΣ</t>
  </si>
  <si>
    <t>ΣΙΩΜΟΣ ΕΥΑΓΓΕΛΟΣ</t>
  </si>
  <si>
    <t>ΑΛΕΞΟΠΟΥΛΟΥ ΧΡΙΣΤΙΝΑ</t>
  </si>
  <si>
    <t>ΛΙΛΙΜΠΑΚΗΣ ΙΩΑΝΝΗΣ</t>
  </si>
  <si>
    <t>ΠΟΛΕΜΗΣ ΠΑΥΛΟΣ-ΑΥΓΟΥΣΤΙΝΟΣ</t>
  </si>
  <si>
    <t>ΝΤΟΥΣΚΟΣ ΕΥΑΓΓΕΛΟΣ</t>
  </si>
  <si>
    <t>ΜΗΤΡΟΠΟΥΛΟΥ ΕΙΡΗΝΗ-ΑΝΑΣΤΑΣΙΑ</t>
  </si>
  <si>
    <t>ΓΟΥΝΟΠΟΥΛΟΥ ΝΙΟΒΗ</t>
  </si>
  <si>
    <t>ΧΟΝΔΡΟΔΗΜΟΣ ΙΩΑΝΝΗΣ</t>
  </si>
  <si>
    <t>ΓΙΑΤΡΑΣ ΙΑΣΩΝ</t>
  </si>
  <si>
    <t>ΚΥΡΙΑΚΟΠΟΥΛΟΣ ΙΩΑΝΝΗΣ</t>
  </si>
  <si>
    <t>ΚΥΡΙΑΚΟΠΟΥΛΟΥ ΑΝΑΣΤΑΣΙΑ</t>
  </si>
  <si>
    <t>ΠΑΠΑΔΟΠΟΥΛΟΣ ΑΛΕΞΑΝΔΡΟΣ</t>
  </si>
  <si>
    <t>ΜΗΤΡΟΓΕΩΡΓΟΣ ΝΙΚΟΛΑΟΣ</t>
  </si>
  <si>
    <t>ΒΑΡΘΑΛΗ ΚΩΝΣΤΑΝΤΙΝΑ</t>
  </si>
  <si>
    <t>ΒΛΑΧΟΣ ΧΡΗΣΤΟΣ</t>
  </si>
  <si>
    <t>ΓΙΑΤΡΟΠΟΥΛΟΣ ΘΟΔΩΡΗΣ</t>
  </si>
  <si>
    <t>ΟΙΚΟΝΟΜΟΥ ΣΤΑΜΑΤΗΣ</t>
  </si>
  <si>
    <t>ΑΝΔΡΕΟΥ ΣΤΑΜΑΤΙΑ</t>
  </si>
  <si>
    <t>ΜΟΝΑΧΑΣ ΒΑΣΙΛΕΙΟΣ</t>
  </si>
  <si>
    <t>ΒΑΦΕΑΣ ΔΗΜΟΣΘΕΝΗΣ</t>
  </si>
  <si>
    <t>ΠΕΡΙΦΕΡΑΚΗ ΑΡΤΕΜΙΣ</t>
  </si>
  <si>
    <t>ΠΕΡΙΦΕΡΑΚΗΣ ΟΔΥΣΣΕΑΣ</t>
  </si>
  <si>
    <t>ΠΑΤΑΚΟΣ ΙΩΑΝΝΗΣ</t>
  </si>
  <si>
    <t>ΑΔΑΛΗ ΒΕΝΕΤΙΑ</t>
  </si>
  <si>
    <t>ΕΛΕΥΘΕΡΙΟΥ ΕΥΡΥΔΙΚΗ-ΕΥΑΝΘΙΑ</t>
  </si>
  <si>
    <t>ΣΤΑΣΙΝΟΥ ΣΤΕΛΛΑ</t>
  </si>
  <si>
    <t>ΠΛΑΚΑΚΗ ΑΙΚΑΤΕΡΙΝΗ</t>
  </si>
  <si>
    <t>ΘΕΟΔΟΣΙΑΔΟΥ ΕΥΑΓΓΕΛΙΑ</t>
  </si>
  <si>
    <t>ΑΝΤΩΝΟΠΟΥΛΟΣ ΔΗΜΗΤΡΙΟΣ</t>
  </si>
  <si>
    <t>ΠΑΠΑΔΗΜΗΤΡΙΟΥ ΔΗΜΗΤΡΗΣ-ΚΛΕΩΝ</t>
  </si>
  <si>
    <t>ΚΑΡΑΓΙΑΝΝΗΣ ΑΓΓΕΛΟΣ-ΤΑΞΙΑΡΧΗΣ</t>
  </si>
  <si>
    <t>ΣΥΡΙΟΠΟΥΛΟΣ ΠΑΝΤΕΛΗΣ</t>
  </si>
  <si>
    <t>ΜΑΡΑΘΙΑΣ ΓΡΗΓΟΡΗΣ</t>
  </si>
  <si>
    <t>ΠΛΙΟΚΑΣ ΜΕΝΕΛΑΟΣ</t>
  </si>
  <si>
    <t>ΠΛΙΟΚΑΣ ΓΕΩΡΓΙΟΣ</t>
  </si>
  <si>
    <t>ΝΤΙΤΣΙΟΥ ΚΑΤΕΡΙΝΑ</t>
  </si>
  <si>
    <t>ΔΗΜΗΤΡΙΑΔΟΥ ΡΑΦΑΗΛΙΑ</t>
  </si>
  <si>
    <t>ΚΑΡΑΓΙΑΝΝΑΚΙΔΟΥ ΒΑΣΙΛΕΙΑ</t>
  </si>
  <si>
    <t>ΓΕΩΡΓΙΑΔΟΥ ΔΕΣΠΟΙΝΑ</t>
  </si>
  <si>
    <t>ΕΜΜΑΝΟΥΗΛΙΔΟΥ ΒΑΣΙΛΙΚΗ</t>
  </si>
  <si>
    <t>ΛΕΙΒΑΔΗ ΑΝΤΙΓΟΝΗ</t>
  </si>
  <si>
    <t>ΠΑΠΑΝΙΚΟΛΑΟΥ ΟΔΥΣΣΕΑΣ</t>
  </si>
  <si>
    <t>ΤΑΜΠΑΚΑΚΗΣ ΓΕΩΡΓΙΟΣ</t>
  </si>
  <si>
    <t>ΑΛΤΑΝΤΖΗ ΝΕΦΕΛΗ</t>
  </si>
  <si>
    <t>ΠΑΠΙΛΙΑΣ ΠΑΝΑΓΙΩΤΗΣ</t>
  </si>
  <si>
    <t>ΧΑΤΖΟΠΟΥΛΟΣ ΕΛΕΥΘΕΡΙΟΣ</t>
  </si>
  <si>
    <t>ΚΑΡΑΓΙΑΝΝΟΥΔΗ ΧΡΙΣΤΙΝΑ</t>
  </si>
  <si>
    <t>ΚΑΡΙΩΤΗΣ ΠΑΥΛΟΣ</t>
  </si>
  <si>
    <t>ΠΑΡΤΑΜΑΝΗ ΜΑΡΙΛΕΝΑ</t>
  </si>
  <si>
    <t>ΠΑΤΡΑΜΑΝΗΣ ΙΩΑΝΝΗΣ-ΕΦΡΑΙΜ</t>
  </si>
  <si>
    <t>ΚΟΛΕΤΖΑΚΗΣ ΑΡΙΣΤΕΙΔΗΣ</t>
  </si>
  <si>
    <t>ΒΕΓΟΠΟΥΛΟΣ ΧΑΡΑΛΑΜΠΟΣ</t>
  </si>
  <si>
    <t>ΒΑΡΑΚΛΑ ΜΑΡΙΑ</t>
  </si>
  <si>
    <t>ΓΙΑΛΙΑΔΑΚΗΣ ΕΜΜΑΝΟΥΗΛ</t>
  </si>
  <si>
    <t>ΑΥΓΟΥΣΤΑΚΗΣ ΓΕΩΡΓΙΟΣ</t>
  </si>
  <si>
    <t>ΔΑΓΚΩΝΑΚΗΣ ΝΙΚΟΛΑΟΣ</t>
  </si>
  <si>
    <t>ΓΕΩΡΓΙΑΔΗ ΕΜΜΑΝΟΥΕΛΑ</t>
  </si>
  <si>
    <t>ΠΕΤΣΗΣ ΓΙΑΝΝΗΣ</t>
  </si>
  <si>
    <t>ΚΑΡΒΟΥΝΑ ΑΝΑΣΤΑΣΙΑ-ΕΥΣΤΡΑΤΙΑ</t>
  </si>
  <si>
    <t>ΜΑΖΑΡΑΚΗΣ ΠΑΝΑΓΙΩΤΗΣ</t>
  </si>
  <si>
    <t>ΓΑΚΗΣ ΔΑΝΙΗΛ</t>
  </si>
  <si>
    <t>ΠΑΡΤΑΛΗ ΟΛΓΑ</t>
  </si>
  <si>
    <t>ΜΕΤΑΞΙΝΙΑΔΗΣ ΓΙΑΝΝΗΣ</t>
  </si>
  <si>
    <t>ΚΑΛΛΙΤΣΗ ΒΑΣΙΛΙΚΗ</t>
  </si>
  <si>
    <t>ΠΟΘΟΣ ΣΤΕΦΑΝΟΣ</t>
  </si>
  <si>
    <t>ΔΑΡΙΒΑΚΗΣ-ΚΑΤΕΜΠ ΓΙΩΡΓΟΣ</t>
  </si>
  <si>
    <t>ΜΕΡΕΚΟΥΛΙΑΣ ΕΥΣΤΡΑΤΙΟΣ</t>
  </si>
  <si>
    <t>ΣΧΟΙΝΑΣ ΣΤΑΥΡΟΣ</t>
  </si>
  <si>
    <t>ΨΥΛΟΠΟΥΛΟΣ ΗΛΙΑΣ</t>
  </si>
  <si>
    <t>ΛΟΒΑΤΤ ΠΑΝΑΓΙΩΤΑ-ΟΛΙΒΙΑ</t>
  </si>
  <si>
    <t>ΘΕΟΔΩΡΑΚΗΣ ΙΩΑΝΝΗΣ</t>
  </si>
  <si>
    <t>ΜΕΝΤΖΕΛΟΠΟΥΛΟΣ-ΖΑΝΤΕΣ ΦΟΙΒΟΣ</t>
  </si>
  <si>
    <t>ΒΟΥΛΓΑΡΗΣ ΔΗΜΗΤΡΗΣ</t>
  </si>
  <si>
    <t>ΠΑΠΠΑ ΣΟΦΙΑ-ΔΕΣΠΟΙΝΑ</t>
  </si>
  <si>
    <t>ΤΣΟΡΑΚΑ ΣΟΦΙΑ</t>
  </si>
  <si>
    <t>ΤΣΟΡΑΚΑ ΞΑΝΘΙΠΠΗ</t>
  </si>
  <si>
    <t>ΧΡΙΣΤΟΠΟΥΛΟΥ ΚΛΕΙΩ</t>
  </si>
  <si>
    <t>ΑΘΑΝΑΣΟΠΟΥΛΟΣ ΙΩΑΝΝΗΣ</t>
  </si>
  <si>
    <t>ΜΠΛΙΑΓΚΑΣ ΚΩΝΣΤΑΝΤΙΝΟΣ</t>
  </si>
  <si>
    <t>ΚΟΓΚΑΛΙΔΗΣ ΔΗΜΗΤΡΙΟΣ</t>
  </si>
  <si>
    <t>ΒΟΥΡΚΟΥΤΙΩΤΗ ΝΕΦΕΛΗ</t>
  </si>
  <si>
    <t>ΓΚΟΥΡΑΣ ΕΥΘΥΜΙΟΣ</t>
  </si>
  <si>
    <t>ΑΝΤΩΝΟΠΟΥΛΟΥ ΧΡΙΣΤΙΝΑ</t>
  </si>
  <si>
    <t>ΚΟΥΓΙΟΥΜΤΖΟΓΛΟΥ ΓΙΑΝΝΗΣ</t>
  </si>
  <si>
    <t>ΠΑΥΛΙΔΗΣ ΓΡΗΓΟΡΙΟΣ</t>
  </si>
  <si>
    <t>ΚΟΛΕΤΣΑ ΕΛΙΣΑΒΕΤ</t>
  </si>
  <si>
    <t>ΓΑΣΠΑΡΗΣ ΙΩΑΝΝΗΣ</t>
  </si>
  <si>
    <t>ΘΕΟΦΑΝΟΥΣ ΜΑΡΙΑ</t>
  </si>
  <si>
    <t>ΘΕΟΦΑΝΟΥΣ ΧΡΥΣΑ</t>
  </si>
  <si>
    <t>ΚΟΛΛΙΑΣ ΟΡΕΣΤΗΣ-ΙΩΑΝΝΗΣ</t>
  </si>
  <si>
    <t>ΠΕΤΡΙΔΗΣ ΜΙΧΑΗΛ-ΓΙΩΡΓΟΣ</t>
  </si>
  <si>
    <t>ΝΑΣΙΑΚΟΣ ΔΗΜΗΤΡΗΣ</t>
  </si>
  <si>
    <t>ΜΑΡΚΟΥ ΑΓΓΕΛΙΚΗ</t>
  </si>
  <si>
    <t>ΣΙΣΜΑΝΙΔΗΣ ΒΥΡΩΝΑΣ</t>
  </si>
  <si>
    <t>ΖΑΛΟΚΩΣΤΑΣ ΔΗΜΗΤΡΙΟΣ</t>
  </si>
  <si>
    <t>ΚΩΝΣΤΑΝΕΛΟΣ ΕΥΑΓΓΕΛΟΣ</t>
  </si>
  <si>
    <t>ΚΩΝΣΤΑΝΤΕΛΟΣ ΓΕΩΡΓΙΟΣ</t>
  </si>
  <si>
    <t>ΤΣΙΡΑΚΗ ΑΓΓΕΛΙΚΗ</t>
  </si>
  <si>
    <t>ΒΕΝΕΡΗ ΔΗΜΗΤΡΑ-ΣΤΑΥΡΟΥΛΑ</t>
  </si>
  <si>
    <t>ΠΑΠΑΧΑΡΑΛΑΜΠΟΥΣ ΜΑΡΙΑ-ΦΙΛΙΠΠΙΑ</t>
  </si>
  <si>
    <t>ΒΕΝΕΡΗΣ ΑΝΤΩΝΙΟΣ</t>
  </si>
  <si>
    <t>ΚΑΛΑΝΤΖΗΣ ΠΑΝΑΓΙΩΤΗΣ</t>
  </si>
  <si>
    <t>ΚΑΛΑΝΤΖΗΣ ΑΘΑΝΑΣΙΟΣ</t>
  </si>
  <si>
    <t>ΜΗΤΡΟΠΟΥΛΟΥ ΕΥΣΤΑΘΙΑ</t>
  </si>
  <si>
    <t>ΜΗΤΡΟΠΟΥΛΟΥ ΖΩΗ</t>
  </si>
  <si>
    <t>ΚΑΦΟΥΡΟΣ ΕΥΑΓΓΕΛΟΣ</t>
  </si>
  <si>
    <t>ΚΟΥΡΟΥ ΑΓΓΕΛΙΚΗ</t>
  </si>
  <si>
    <t>ΤΣΙΜΙΝΗΣ ΧΡΗΣΤΟΣ</t>
  </si>
  <si>
    <t>ΑΞΙΩΤΟΥ ΜΑΡΙΑ-ΕΛΕΝΗ</t>
  </si>
  <si>
    <t>ΕΜΜΑΝΟΥΗΛΙΔΟΥ ΣΟΦΙΑ</t>
  </si>
  <si>
    <t>ΜΥΡΙΣΙΔΗΣ ΙΩΑΝΝΗΣ</t>
  </si>
  <si>
    <t>ΠΑΠΑΔΑΚΗ ΧΡΥΣΟΥΛΑ</t>
  </si>
  <si>
    <t>ΠΕΧΛΙΒΑΝΗΣ ΑΝΔΡΕΑΣ</t>
  </si>
  <si>
    <t>ΑΘΑΝΑΣΙΑΔΟΥ ΧΡΥΣΑ-ΖΑΝΝΑ</t>
  </si>
  <si>
    <t>ΚΟΤΖΑΓΙΑΝΝΙΔΗΣ ΙΩΑΝΝΗΣ-ΧΡΥΣΟΒΑΛΛΑΝΤΗΣ</t>
  </si>
  <si>
    <t>ΜΑΥΡΟΠΟΥΛΟΥ ΚΩΝΣΤΑΝΤΙΝΑ</t>
  </si>
  <si>
    <t>ΠΑΡΑΣΧΑΚΗ ΑΙΚΑΤΕΡΙΝΗ</t>
  </si>
  <si>
    <t>ΚΑΡΛΕΤΣΑ ΕΛΕΝΗ</t>
  </si>
  <si>
    <t>ΣΑΚΚΟΥΛΑ ΚΑΤΕΡΙΝΑ</t>
  </si>
  <si>
    <t>ΓΚΕΚΑΣ ΑΛΕΞΑΝΔΡΟΣ</t>
  </si>
  <si>
    <t>ΚΑΒΑΛΙΕΡΑΤΟΥ ΤΣΕΤΣΙΛΙΑ-ΜΑΡΙΑ</t>
  </si>
  <si>
    <t>ΓΕΩΡΓΙΑΔΗΣ ΠΑΥΛΟΣ</t>
  </si>
  <si>
    <t>ΜΟΥΤΑΦΗ ΘΩΜΑΗ</t>
  </si>
  <si>
    <t>ΠΑΠΑΚΩΝΣΤΑΝΤΙΝΟΥ ΣΠΥΡΟΣ</t>
  </si>
  <si>
    <t>ΚΡΕΤΣΟΒΑΛΗΣ ΘΩΜΑΣ</t>
  </si>
  <si>
    <t>ΦΑΣΙΔΗΣ ΝΙΚΟΛΑΟΣ</t>
  </si>
  <si>
    <t>ΝΕΓΚΑ ΕΥΓΕΝΙΑ</t>
  </si>
  <si>
    <t>ΠΑΠΑΦΩΤΙΟΥ ΜΑΞΙΜΟΣ</t>
  </si>
  <si>
    <t>ΚΑΖΑΝΤΖΙΔΗ ΕΛΙΣΑΒΕΤ</t>
  </si>
  <si>
    <t>ΦΡΑΝΤΖΕΛΛΑ ΙΖΑΜΠΕΛ</t>
  </si>
  <si>
    <t>ΦΡΑΝΤΖΕΛΛΑ ΦΙΛΙΠΠΟΣ</t>
  </si>
  <si>
    <t>ΜΑΡΤΙΝΟΣ ΔΗΜΗΤΡΙΟΣ</t>
  </si>
  <si>
    <t>ΖΩΓΙΟΥ ΜΑΤΟΥΛΑ</t>
  </si>
  <si>
    <t>ΤΣΙΤΟΥΝΗΣ ΜΙΧΑΛΗΣ</t>
  </si>
  <si>
    <t>ΚΟΝΤΑΡΓΥΡΗ ΚΥΡΙΑΚΗ</t>
  </si>
  <si>
    <t>ΛΑΜΠΡΟΠΟΥΛΟΣ ΜΙΧΑΛΗΣ</t>
  </si>
  <si>
    <t>ΛΑΜΠΡΟΠΟΥΛΟΣ ΑΓΓΕΛΟΣ</t>
  </si>
  <si>
    <t>ΟΙΚΟΝΟΜΟΠΟΥΛΟΥ ΓΙΟΛΙΝΑ</t>
  </si>
  <si>
    <t>ΣΟΥΝΤΡΗΣ ΔΗΜΗΤΡΗΣ</t>
  </si>
  <si>
    <t>ΒΕΡΓΟΠΟΥΛΟΥ ΓΕΩΡΓΙΑ</t>
  </si>
  <si>
    <t>ΜΠΙΣΜΠΙΚΟΥ ΑΙΚΑΤΕΡΙΝΗ</t>
  </si>
  <si>
    <t>ΧΑΤΖΟΠΟΥΛΟΣ ΓΕΩΡΓΙΟΣ</t>
  </si>
  <si>
    <t>ΣΒΩΛΟΠΟΥΛΟΥ ΑΡΙΑΔΝΗ</t>
  </si>
  <si>
    <t>ΣΤΑΜΠΟΥΛΗΣ ΕΜΜΑΝΟΥΗΛ</t>
  </si>
  <si>
    <t>ΡΟΥΛΗΣ ΦΩΚΙΩΝ</t>
  </si>
  <si>
    <t>ΧΑΤΖΗΣΑΒΒΑ ΕΛΙΣΑΒΕΤ</t>
  </si>
  <si>
    <t>ΣΥΡΟΠΟΥΛΟΣ ΓΙΩΡΓΟΣ</t>
  </si>
  <si>
    <t>ΙΩΑΝΝΟΥ ΣΤΑΥΡΟΥΛΑ</t>
  </si>
  <si>
    <t>ΧΡΙΣΤΟΠΟΥΛΟΥ ΘΕΟΔΩΡΑ</t>
  </si>
  <si>
    <t>ΧΡΙΣΤΟΠΟΥΛΟΣ ΙΩΑΝΝΗΣ</t>
  </si>
  <si>
    <t>ΚΩΝΣΤΑΝΤΟΠΟΥΛΟΣ ΟΡΕΣΤΗΣ</t>
  </si>
  <si>
    <t>ΠΑΛΑΙΟΘΟΔΩΡΟΥ ΑΓΓΕΛΙΚΗ</t>
  </si>
  <si>
    <t>ΣΤΡΟΥΖΑΣ ΠΕΤΡΟΣ</t>
  </si>
  <si>
    <t>ΜΠΟΝΙΚΟΣ ΣΠΥΡΟΣ</t>
  </si>
  <si>
    <t>ΒΥΘΟΥΛΚΑ ΜΑΡΙΑ</t>
  </si>
  <si>
    <t>ΜΑΡΚΟΥΤΣΑ ΜΑΡΙΑ</t>
  </si>
  <si>
    <t>ΠΑΠΑΝΙΚΟΛΑΟΥ ΚΩΝΣΤΑΝΤΙΝΟΣ</t>
  </si>
  <si>
    <t>ΑΡΚΑΔΙΝΟΥ ΚΩΝΣΤΑΝΤΙΝΑ</t>
  </si>
  <si>
    <t>ΤΣΕΡΓΟΥΛΑΣ ΑΘΑΝΑΣΙΟΣ</t>
  </si>
  <si>
    <t>ΣΑΒΑΛΙΟ ΜΑΡΙΟΣ-ΑΛΕΞΙΟΣ</t>
  </si>
  <si>
    <t>ΜΠΑΛΗΣ ΕΛΕΥΘΕΡΙΟΣ</t>
  </si>
  <si>
    <t>ΚΑΡΑΜΑΝΗ ΙΩΑΝΝΑ-ΕΙΡΗΝΗ</t>
  </si>
  <si>
    <t>ΠΑΠΑΕΥΑΓΓΕΛΟΥ ΔΗΜΗΤΡΑ-ΝΕΦΕΛΗ</t>
  </si>
  <si>
    <t>ΕΜΜΑΝΟΥΗΛΙΔΟΥ ΜΑΡΙΑ-ΠΑΡΑΣΚΕΥΗ</t>
  </si>
  <si>
    <t>ΚΩΣΤΟΥΡΟΥ ΑΝΑΣΤΑΣΙΑ-ΗΛΙΑ</t>
  </si>
  <si>
    <t>ΜΠΟΥΜΠΟΥΝΑ ΓΕΩΡΓΙΑ</t>
  </si>
  <si>
    <t>ΚΑΡΑΓΚΙΑΟΥΡΗΣ ΒΑΣΙΛΕΙΟΣ</t>
  </si>
  <si>
    <t>ΚΑΛΑΪΤΖΗΣ ΑΒΡΑΑΜ</t>
  </si>
  <si>
    <t>ΜΑΡΜΑΡΑΣ ΔΗΜΗΤΡΙΟΣ-ΜΑΡΙΟΣ</t>
  </si>
  <si>
    <t>ΧΑΤΖΗΑΠΟΣΤΟΛΟΥ ΓΕΩΡΓΙΑ</t>
  </si>
  <si>
    <t>ΓΚΙΡΤΖΙΚΗΣ ΚΩΝΣΤΑΝΤΙΝΟΣ</t>
  </si>
  <si>
    <t>ΓΚΙΡΤΖΙΚΗ ΜΑΡΙΑ-ΝΕΦΕΛΗ</t>
  </si>
  <si>
    <t>ΓΙΑΛΙΔΟΥ ΕΛΕΝΗ</t>
  </si>
  <si>
    <t>ΓΙΑΛΙΔΗΣ ΕΛΕΥΘΕΡΙΟΣ</t>
  </si>
  <si>
    <t>ΧΑΤΖΗΑΒΡΑΜΙΔΗΣ ΑΝΤΩΝΙΟΣ</t>
  </si>
  <si>
    <t>ΔΗΜΗΤΡΙΑΔΟΥ ΜΑΡΙΑ</t>
  </si>
  <si>
    <t>ΓΕΩΡΓΙΑΔΟΥ ΕΛΕΝΑ</t>
  </si>
  <si>
    <t>ΧΑΛΕΠΙΑΔΟΥ ΜΑΡΙΑ</t>
  </si>
  <si>
    <t>ΚΤΙΣΤΗ ΕΡΩΦΙΛΗ</t>
  </si>
  <si>
    <t>ΚΑΜΠΟΥΡΙΔΟΥ ΙΩΑΝΝΑ</t>
  </si>
  <si>
    <t>ΚΑΜΠΟΥΡΙΔΟΥ ΗΛΙΑΝΑ</t>
  </si>
  <si>
    <t>ΠΑΝΤΕΛΙΔΗΣ ΚΩΝΣΤΑΝΤΙΝΟΣ</t>
  </si>
  <si>
    <t>ΚΑΡΑΝΑΤΣΙΟΣ ΟΡΕΣΤΗΣ</t>
  </si>
  <si>
    <t>ΦΩΤΙΑΔΗΣ ΧΡΗΣΤΟΣ</t>
  </si>
  <si>
    <t>ΦΩΤΙΑΔΟΥ ΑΝΝΑ</t>
  </si>
  <si>
    <t>ΛΑΖΟΣ ΑΝΑΣΤΑΣΙΟΣ</t>
  </si>
  <si>
    <t>ΛΑΖΟΣ ΚΩΝΣΤΑΝΤΙΝΟΣ</t>
  </si>
  <si>
    <t>ΚΑΛΑΪΤΖΗ ΧΡΙΣΤΙΝΑ</t>
  </si>
  <si>
    <t>ΓΙΑΝΝΑΚΟΥΔΗΣ ΝΙΚΟΛΑΟΣ</t>
  </si>
  <si>
    <t>ΑΝΔΡΕΟΥ ΜΑΡΚΕΛΑ</t>
  </si>
  <si>
    <t>ΓΑΛΑΝΗΣ ΑΝΔΡΕΑΣ</t>
  </si>
  <si>
    <t>ΠΙΕΤΡΗ ΠΟΛΥΤΙΜΗ</t>
  </si>
  <si>
    <t>ΠΑΠΑΘΑΝΑΣΙΟΥ ΚΑΤΕΡΙΝΑ</t>
  </si>
  <si>
    <t>ΠΑΠΑΘΑΝΑΣΙΟΥ ΧΡΥΣΑΝΘΗ</t>
  </si>
  <si>
    <t>ΜΥΛΩΝΑ ΜΑΡΙΑ-ΑΘΗΝΑ</t>
  </si>
  <si>
    <t>ΓΙΑΝΝΟΥΣΗ ΜΑΡΙΑ-ΕΙΡΗΝΗ</t>
  </si>
  <si>
    <t>ΑΘΑΝΑΣΑΚΗΣ ΝΙΚΟΛΑΟΣ</t>
  </si>
  <si>
    <t>ΦΟΥΚΑΣ ΑΝΔΡΕΑΣ</t>
  </si>
  <si>
    <t>ΠΑΠΑΣΤΑΥΡΟΥ ΒΕΡΟΝΙΚΑ</t>
  </si>
  <si>
    <t>ΚΟΥΤΛΑΣ ΔΗΜΗΤΡΙΟΣ</t>
  </si>
  <si>
    <t>ΤΑΤΣΗΣ ΝΙΚΟΛΑΟΣ</t>
  </si>
  <si>
    <t>ΓΚΕΣΟΥΛΗ ΤΑΤΙΑΝΑ</t>
  </si>
  <si>
    <t>ΣΤΑΧΤΙΑΡΗ ΑΝΑΣΤΑΣΙΑ</t>
  </si>
  <si>
    <t>ΚΑΤΡΕΛΗ ΑΛΙΚΗ</t>
  </si>
  <si>
    <t>ΚΑΪΑΦΑΣ ΘΕΟΔΩΡΟΣ</t>
  </si>
  <si>
    <t>ΚΕΦΑΛΟΓΙΑΝΝΗΣ ΒΑΓΓΕΛΗΣ</t>
  </si>
  <si>
    <t>ΚΑΜΑΡΑΤΟΥ ΕΥΑΓΓΕΛΙΑ</t>
  </si>
  <si>
    <t>ΔΗΜΗΤΡΟΠΟΠΟΥΛΟΣ ΘΕΜΗΣ</t>
  </si>
  <si>
    <t>ΠΥΡΙΝΟΥ ΠΑΡΑΣΚΕΥΗ</t>
  </si>
  <si>
    <t>ΖΑΖΟΠΟΥΛΟΥ ΕΛΕΥΘΕΡΙΑ</t>
  </si>
  <si>
    <t>ΖΑΧΟΠΟΥΛΟΥ ΜΑΡΙΑ-ΕΛΕΝΗ</t>
  </si>
  <si>
    <t>ΜΑΚΡΙΔΗΣ ΔΗΜΗΤΡΙΟΣ</t>
  </si>
  <si>
    <t>ΖΥΓΟΓΙΑΝΝΗΣ ΙΕΡΕΜΙΑΣ</t>
  </si>
  <si>
    <t>ΤΑΒΑΓΙΟΥ ΕΛΕΝΗ</t>
  </si>
  <si>
    <t>ΠΙΣΠΑΣ ΧΑΡΑΛΑΜΠΟΣ</t>
  </si>
  <si>
    <t>ΚΑΡΒΟΥΝΗΣ ΔΑΜΙΑΝΟΣ</t>
  </si>
  <si>
    <t>ΜΠΑΜΠΑΡΟΥΣΤΗ ΑΝΑΣΤΑΣΙΑ</t>
  </si>
  <si>
    <t>ΤΣΙΩΤΑ ΣΟΦΙΑ</t>
  </si>
  <si>
    <t>ΠΟΛΥΠΟΡΤΗ ΛΑΜΠΡΙΝΗ</t>
  </si>
  <si>
    <t>ΜΠΕΛΕΓΡΗ ΜΑΡΔΙΚΟΥΛΑ-ΑΝΤΩΝΙΑ</t>
  </si>
  <si>
    <t>ΛΙΑΡΟΥ ΛΥΔΙΑ</t>
  </si>
  <si>
    <t>ΡΟΥΣΣΟΥ ΚΩΝΣΤΑΝΤΙΝΑ</t>
  </si>
  <si>
    <t>ΡΟΥΣΣΟΣ ΑΘΑΝΑΣΙΟΣ</t>
  </si>
  <si>
    <t>ΜΠΑΣΑΤΗ ΕΛΕΝΗ</t>
  </si>
  <si>
    <t>ΖΑΓΑΛΙΚΗΣ ΛΑΖΑΡΟΣ</t>
  </si>
  <si>
    <t>ΚΑΛΑΡΥΤΗ ΠΑΡΑΣΚΕΥΗ</t>
  </si>
  <si>
    <t>ΑΛΙΜΠΕΡΤΗΣ ΜΙΧΑΛΗΣ</t>
  </si>
  <si>
    <t>ΣΤΡΟΓΓΥΛΗ ΝΑΤΑΛΙΑ</t>
  </si>
  <si>
    <t>ΣΤΡΟΓΓΥΛΗ ΕΛΕΝΗ-ΑΝΝΑ</t>
  </si>
  <si>
    <t>ΤΣΙΩΤΑ ΙΟΛΗ</t>
  </si>
  <si>
    <t>ΠΑΠΟΥΤΣΑ ΑΝΤΩΝΙΑ</t>
  </si>
  <si>
    <t>ΠΑΠΟΥΤΣΑΣ ΠΑΝΑΓΙΩΤΗΣ</t>
  </si>
  <si>
    <t>ΛΙΑΡΟΣ ΕΥΘΥΜΙΟΣ</t>
  </si>
  <si>
    <t>ΚΑΜΙΝΑΡΗΣ ΗΛΙΑΣ-ΑΛΕΞΙΟΣ</t>
  </si>
  <si>
    <t>ΣΙΔΕΡΙΔΗΣ ΔΗΜΗΤΡΙΟΣ-ΞΕΝΟΦΩΝ</t>
  </si>
  <si>
    <t>ΜΠΑΛΑΠΑΝΙΔΟΥ-ΠΑΡΙΣΗ ΒΑΣΙΛΙΚΗ</t>
  </si>
  <si>
    <t>ΠΟΡΑΒΟΣ ΜΙΧΑΗΛ</t>
  </si>
  <si>
    <t>ΠΑΣΧΟΠΟΥΛΟΣ ΗΛΙΑΣ</t>
  </si>
  <si>
    <t>ΠΑΣΧΟΠΟΥΛΟΥ ΚΑΣΜΗΡΙΑ-ΙΩΑΝΝΑ</t>
  </si>
  <si>
    <t>ΠΑΣΧΟΠΟΥΛΟΣ ΙΩΑΝΝΗΣ</t>
  </si>
  <si>
    <t>ΝΙΚΟΥ ΜΙΚΑΕΛΑ</t>
  </si>
  <si>
    <t>ΝΙΚΟΥ ΔΑΝΑΗ-ΠΑΡΑΣΚΕΥΗ</t>
  </si>
  <si>
    <t>ΠΑΠΑΚΩΣΤΑ ΤΑΡΤΙΤΣΑ</t>
  </si>
  <si>
    <t>ΣΙΑΦΗΣ ΧΑΡΙΛΑΟΣ</t>
  </si>
  <si>
    <t>ΤΣΟΥΚΗ ΚΩΝΣΤΑΝΤΙΝΑ</t>
  </si>
  <si>
    <t>ΠΛΙΑΚΟΥ ΕΛΕΝΗ</t>
  </si>
  <si>
    <t>ΤΖΙΜΑ ΧΡΙΣΤΙΝΑ</t>
  </si>
  <si>
    <t>ΜΠΟΖΙΟΣ ΑΓΓΕΛΟΣ</t>
  </si>
  <si>
    <t>ΝΤΑΛΛΑΣ ΒΑΛΕΡΙΟΣ</t>
  </si>
  <si>
    <t>ΜΠΟΤΣΙΟΥ ΑΝΝΑ</t>
  </si>
  <si>
    <t>ΣΙΚΑΛΟΣ ΟΡΕΣΤΗΣ</t>
  </si>
  <si>
    <t>ΜΠΕΣΙΟΥ ΧΡΥΣΗΙΔΑ</t>
  </si>
  <si>
    <t>ΚΑΤΣΑΡΟΥ ΜΥΡΤΩ</t>
  </si>
  <si>
    <t>ΚΑΤΣΑΝΟΣ ΠΑΥΛΟΣ</t>
  </si>
  <si>
    <t>ΠΕΤΡΑΚΗΣ ΓΕΩΡΓΙΟΣ</t>
  </si>
  <si>
    <t>ΜΠΟΤΣΙΟΥ ΣΟΦΙΑ</t>
  </si>
  <si>
    <t>ΧΑΡΙΣΗ ΣΟΦΙΑ</t>
  </si>
  <si>
    <t>ΦΡΑΓΚΟΥΛΗΣ ΑΘΑΝΑΣΙΟΣ</t>
  </si>
  <si>
    <t>ΚΑΡΑΠΕΤΣΑΝΟΥ ΖΩΗ-ΕΥΦΡΟΣΥΝΗ</t>
  </si>
  <si>
    <t>ΚΑΡΑΣ ΑΘΑΝΑΣΙΟΣ</t>
  </si>
  <si>
    <t>ΚΑΡΔΕΦΗ ΚΥΡΙΑΚΗ-ΜΑΡΙΑ</t>
  </si>
  <si>
    <t>ΒΡΑΔΗΣ ΝΙΚΟΛΑΟΣ</t>
  </si>
  <si>
    <t>ΧΑΡΑΛΑΜΠΙΔΟΥ ΗΛΕΚΤΡΑ</t>
  </si>
  <si>
    <t>ΚΩΝΣΤΑΝΤΑΡΑΣ ΛΑΖΑΡΟΣ</t>
  </si>
  <si>
    <t>ΤΡΑΚΑΣ ΧΡΗΣΤΟΣ</t>
  </si>
  <si>
    <t>ΓΕΩΡΓΟΥΛΑ ΜΑΡΙΑ</t>
  </si>
  <si>
    <t>ΠΑΠΑΔΟΠΟΥΛΟΥ ΜΑΡΙΛΙΤΑ</t>
  </si>
  <si>
    <t>ΑΘΑΝΑΣΟΥΛΑΣ ΕΚΤΟΡΑΣ</t>
  </si>
  <si>
    <t>ΦΑΣΟΥΡΑΚΗ ΟΛΓΑ</t>
  </si>
  <si>
    <t>ΝΤΖΙΑΔΗΜΑ ΙΩΑΝΝΑ</t>
  </si>
  <si>
    <t>ΜΑΡΓΑΡΙΤΗΣ ΙΩΑΝΝΗΣ</t>
  </si>
  <si>
    <t>ΠΑΝΑΟΥΡΙΔΗΣ ΔΗΜΗΤΡΙΟΣ</t>
  </si>
  <si>
    <t>ΧΑΛΙΚΙΑΣ ΓΕΩΡΓΙΟΣ</t>
  </si>
  <si>
    <t>ΟΒΑΛΕΣ ΘΩΜΑΣ</t>
  </si>
  <si>
    <t>ΖΗΝΔΡΟΣ ΑΠΟΣΤΟΛΟΣ</t>
  </si>
  <si>
    <t>ΑΝΔΡΟΥΛΑΚΗΣ ΙΑΚΩΒΟΣ</t>
  </si>
  <si>
    <t>ΜΑΥΡΟΜΑΤΗ ΜΑΡΙΑ</t>
  </si>
  <si>
    <t>ΔΗΛΑΝΑΣ ΑΛΕΞΑΝΔΡΟΣ</t>
  </si>
  <si>
    <t>ΗΛΙΑΔΗΣ ΦΩΤΙΟΣ</t>
  </si>
  <si>
    <t>ΗΛΙΑΔΗ ΔΕΣΠΟΙΝΑ</t>
  </si>
  <si>
    <t>ΠΑΠΑΛΑΜΠΡΟΥ ΜΥΡΤΩ</t>
  </si>
  <si>
    <t>ΜΑΓΓΑΝΑ ΜΑΡΙΑ-ΑΓΓΕΛΙΚΗ</t>
  </si>
  <si>
    <t>ΜΑΓΓΑΝΑΣ ΑΝΑΣΤΑΣΗΣ</t>
  </si>
  <si>
    <t>ΚΟΝΤΟΓΙΑΝΝΗΣ ΔΗΜΗΤΡΗΣ</t>
  </si>
  <si>
    <t>ΜΩΡΑϊΤΗΣ ΓΕΩΡΓΙΟΣ</t>
  </si>
  <si>
    <t>ΒΑΡΔΑΚΗ ΕΙΡΗΝΗ</t>
  </si>
  <si>
    <t>ΧΑΝΤΗΣ ΠΑΝΑΓΙΩΤΗΣ</t>
  </si>
  <si>
    <t>ΠΑΠΑΔΟΠΟΥΛΟΣ ΒΛΑΣΗΣ</t>
  </si>
  <si>
    <t>ΒΑΤΙΣΤΑΣ ΑΛΕΞΑΝΔΡΟΣ</t>
  </si>
  <si>
    <t>ΣΤΙΓΚΑΣ ΑΝΔΡΕΑΣ</t>
  </si>
  <si>
    <t>ΠΛΑΤΑΝΙΑΣ ΓΕΩΡΓΙΟΣ</t>
  </si>
  <si>
    <t>ΛΑΖΑΡΙΝΗ ΕΛΕΝΗ</t>
  </si>
  <si>
    <t>ΣΤΙΓΚΑ ΚΩΝΣΤΑΝΤΙΝΑ</t>
  </si>
  <si>
    <t>ΚΟΥΣΗ ΓΕΩΡΓΙΑ</t>
  </si>
  <si>
    <t>ΦΕΡΕΚΙΔΗΣ ΑΝΤΡΕΑΣ</t>
  </si>
  <si>
    <t>ΠΑΠΑΛΙΑΓΚΑΣ ΘΕΟΔΩΡΟΣ</t>
  </si>
  <si>
    <t>ΧΑΡΟΥΛΗ ΛΗΔΑ-ΕΛΕΝΗ</t>
  </si>
  <si>
    <t>ΧΑΡΟΥΛΗ ΕΙΡΗΝΗ-ΜΑΡΙΑ</t>
  </si>
  <si>
    <t>ΠΑΝΤΑΖΗΣ ΧΡΗΣΤΟΣ</t>
  </si>
  <si>
    <t>ΚΙΤΣΙΟΣ ΝΙΚΟΛΑΟΣ-ΙΟΡΔΑΝΗΣ</t>
  </si>
  <si>
    <t>ΓΙΑΝΑΚΟΥΛΙΑ ΑΙΚΑΤΕΡΙΝΗ</t>
  </si>
  <si>
    <t>ΠΑΠΑΔΟΠΟΥΛΟΣ ΣΤΥΛΙΑΝΟΣ</t>
  </si>
  <si>
    <t>ΓΕΩΡΓΑΚΟΠΟΥΛΟΣ ΑΓΓΕΛΟΣ-ΤΑΞΙΑΡΧΗΣ</t>
  </si>
  <si>
    <t>ΔΙΑΜΑΝΤΑΡΑΣ ΑΝΑΣΤΑΣΗΣ</t>
  </si>
  <si>
    <t>ΓΡΥΛΛΗΣ ΛΑΖΑΡΟΣ</t>
  </si>
  <si>
    <t>ΒΡΑϊΛΑΣ ΜΑΡΚΟΣ</t>
  </si>
  <si>
    <t>ΧΑΡΑΛΑΜΠΟΥΣ ΝΙΚΟΛΑΟΣ</t>
  </si>
  <si>
    <t>ΜΟΣΤΙΟΓΛΟΥ ΙΟΛΗ</t>
  </si>
  <si>
    <t>ΓΡΑΜΜΑΤΙΚΟΥΛΗΣ ΑΠΟΣΤΟΛΟΣ</t>
  </si>
  <si>
    <t>ΑΝΤΩΝΙΑΔΗΣ ΑΝΤΩΝΗΣ</t>
  </si>
  <si>
    <t>ΣΤΥΛΙΑΝΟΥ ΜΑΡΙΑ-ΕΛΕΝΗ</t>
  </si>
  <si>
    <t>ΒΑΦΟΠΟΥΛΟΥ ΝΙΚΗ</t>
  </si>
  <si>
    <t>ΣΤΑΘΑΚΟΥ ΙΩΑΝΝΑ</t>
  </si>
  <si>
    <t>ΚΟΥΜΠΑΝΟΣ ΝΙΚΟΛΑΟΣ</t>
  </si>
  <si>
    <t>ΣΕΪΤΑΝΙΔΗΣ ΓΙΩΡΓΟΣ</t>
  </si>
  <si>
    <t>ΜΠΑΔΗΣ ΗΛΙΑΣ</t>
  </si>
  <si>
    <t>ΦΩΤΗ ΦΩΤΕΙΝΗ</t>
  </si>
  <si>
    <t>ΓΛΕΝΤΗΣ ΔΗΜΗΤΡΗΣ</t>
  </si>
  <si>
    <t>ΡΑΜΑΝΤΑΝΗΣ ΝΙΚΟΛΑΟΣ</t>
  </si>
  <si>
    <t>ΛΑΖΑΡΙΔΟΥ ΑΝΑΣΤΑΣΙΑ</t>
  </si>
  <si>
    <t>ΣΕΛΕΜΙΔΟΥ ΚΥΡΙΑΚΗ</t>
  </si>
  <si>
    <t>ΠΑΡΙΣΗ ΠΑΝΔΩΡΑ</t>
  </si>
  <si>
    <t>ΒΑΡΔΙΝΟΓΙΑΝΝΗΣ ΜΑΞΙΜΟΣ</t>
  </si>
  <si>
    <t>ΔΕΛΗΒΟΡΓΙΑΣ ΙΩΑΝΝΗΣ</t>
  </si>
  <si>
    <t>ΠΑΠΑΣΤΕΡΓΙΟΥ ΑΛΕΞΑΝΔΡΟΣ</t>
  </si>
  <si>
    <t>ΠΑΝΑΓΙΩΤΙΔΗΣ ΠΕΡΙΚΛΗΣ</t>
  </si>
  <si>
    <t>ΓΚΕΝΗΣ ΠΑΝΑΓΙΩΤΗΣ</t>
  </si>
  <si>
    <t>ΤΣΑΜΠΟΥΛΑ ΑΝΤΙΓΟΝΗ</t>
  </si>
  <si>
    <t>ΑΓΓΕΛΗΣ ΑΘΑΝΑΣΙΟΣ</t>
  </si>
  <si>
    <t>ΣΚΟΡΔΗΣ ΟΡΕΣΤΗΣ</t>
  </si>
  <si>
    <t>ΠΑΠΑΝΙΚΟΛΑΟΥ ΓΡΗΓΟΡΙΟΣ</t>
  </si>
  <si>
    <t>ΚΙΟΣΣΕΣ ΣΤΕΦΑΝΟΣ</t>
  </si>
  <si>
    <t>ΣΤΡΑΤΗ ΦΡΕΙΔΕΡΙΚΗ</t>
  </si>
  <si>
    <t>ΜΠΟΥΝΑΡΤΖΗΣ ΓΙΩΡΓΟΣ</t>
  </si>
  <si>
    <t>ΣΤΡΑΤΗΣ ΧΡΗΣΤΟΣ</t>
  </si>
  <si>
    <t>ΚΕΦΑΛΛΗΝΟΣ ΔΙΟΝΥΣΙΟΣ</t>
  </si>
  <si>
    <t>ΝΤΑΡΙΛΑΣ ΙΩΑΝΝΗΣ</t>
  </si>
  <si>
    <t>ΗΛΙΑΔΟΥ ΒΑΣΙΛΙΚΗ</t>
  </si>
  <si>
    <t>ΠΑΠΑΓΕΩΡΓΙΟΥ ΒΑΣΙΛΗΣ</t>
  </si>
  <si>
    <t>ΤΡΙΚΑΛΟΠΟΥΛΟΣ ΝΙΚΟΛΑΟΣ</t>
  </si>
  <si>
    <t>ΦΡΑΝΖΙΚΙΝΑΚΗ ΑΝΤΩΝΙΑ</t>
  </si>
  <si>
    <t>ΚΑΛΠΑΚΙΔΗΣ ΔΗΜΗΤΡΙΟΣ</t>
  </si>
  <si>
    <t>ΣΚΑΡΒΕΛΑΚΗΣ ΓΕΩΡΓΙΟΣ</t>
  </si>
  <si>
    <t>ΓΚΑΓΚΑΝΑΤΣΟΥ ΑΝΑΣΤΑΣΙΑ</t>
  </si>
  <si>
    <t>ΜΑΡΚΑΝΤΩΝΑΚΗ ΑΝΝΑ</t>
  </si>
  <si>
    <t>ΛΟΥΡΑΝΤΑΚΗΣ ΙΑΣΩΝ-ΜΑΡΙΟΣ</t>
  </si>
  <si>
    <t>ΓΙΑΝΝΟΥΛΗ ΑΝΝΑ-ΜΑΡΙΑ</t>
  </si>
  <si>
    <t>ΑΥΛΩΝΙΤΗ ΜΑΡΙΛΕΝΑ</t>
  </si>
  <si>
    <t>ΠΡΑΚΤΙΚΑΚΗΣ ΧΡΗΣΤΟΣ-ΑΘΑΝΑΣΙΟΣ</t>
  </si>
  <si>
    <t>ΚΟΥΦΟΠΟΥΛΟΣ ΑΓΓΕΛΟΣ-ΤΡΥΦΩΝ</t>
  </si>
  <si>
    <t>ΧΡΙΣΤΟΔΟΥΛΟΥ ΕΡΜΙΟΝΗ</t>
  </si>
  <si>
    <t>ΓΚΡΙΛΙΑΣ ΑΘΑΝΑΣΙΟΣ</t>
  </si>
  <si>
    <t>ΙΑΤΡΟΥ ΛΕΩΝΙΔΑΣ</t>
  </si>
  <si>
    <t>ΝΤΟΥΚΑ ΜΑΡΙΑ</t>
  </si>
  <si>
    <t>ΒΟΛΛΑ ΒΑΣΙΛΙΚΗ</t>
  </si>
  <si>
    <t>ΚΟΥΤΑΛΗΣ ΜΙΧΑΛΗΣ</t>
  </si>
  <si>
    <t>ΒΛΑΧΟΣ ΔΗΜΗΤΡΙΟΣ</t>
  </si>
  <si>
    <t>ΜΠΟΓΔΟΥ ΜΑΡΙΝΑ</t>
  </si>
  <si>
    <t>ΠΑΠΠΑ ΛΟΥΔΙΑ</t>
  </si>
  <si>
    <t>ΝΤΟΥΚΑ ΗΛΙΑΝΝΑ</t>
  </si>
  <si>
    <t>ΤΟΠΟΥΖΗ ΚΑΛΛΙΟΠΗ</t>
  </si>
  <si>
    <t>ΚΕΣΙΔΗΣ ΓΙΑΝΝΗΣ</t>
  </si>
  <si>
    <t>ΠΕϊΟΣ ΧΡΗΣΤΟΣ</t>
  </si>
  <si>
    <t>ΡΕΥΝΙΚ ΑΣΤΕΡΙΟΣ-ΑΛΕΞΑΝΔΡΟΣ</t>
  </si>
  <si>
    <t>ΡΕΥΝΙΚ ΓΙΩΡΓΟΣ-ΡΟΜΠΕΡΤ</t>
  </si>
  <si>
    <t>ΜΗΤΡΟΠΟΥΛΟΥ ΑΘΑΝΑΣΙΑ</t>
  </si>
  <si>
    <t>ΓΡΗΓΟΡΟΠΟΥΛΟΥ ΜΑΡΙΛΕΝΑ</t>
  </si>
  <si>
    <t>ΓΕΩΡΓΙΟΥ ΓΕΩΡΓΙΟΣ</t>
  </si>
  <si>
    <t>ΡΑΛΛΗ ΑΙΚΑΤΕΡΙΝΗ</t>
  </si>
  <si>
    <t>ΤΣΙΛΙΜΠΑΡΗΣ ΙΩΑΝΝΗΣ</t>
  </si>
  <si>
    <t>ΠΑΝΤΑΖΗΣ ΔΗΜΗΤΡΙΟΣ</t>
  </si>
  <si>
    <t>ΤΣΕΛΙΟΥ ΕΛΕΝΗ</t>
  </si>
  <si>
    <t>ΑΡΧΟΝΤΗΣ ΑΠΟΣΤΟΛΟΣ</t>
  </si>
  <si>
    <t>ΑΡΧΟΝΤΗ ΕΥΣΤΑΘΙΑ</t>
  </si>
  <si>
    <t>ΜΠΑΛΤΑΓΙΑΝΝΗ ΦΑΝΗ-ΑΙΚΑΤΕΡΙΝΗ</t>
  </si>
  <si>
    <t>ΠΑΝΑΓΙΩΤΟΠΟΥΛΟΥ ΖΑΧΑΡΟΥΛΑ</t>
  </si>
  <si>
    <t>ΣΑΚΕΛΛΑΡΙΟΥ ΜΑΡΙΟΣ</t>
  </si>
  <si>
    <t>ΠΟΛΙΤΗ ΑΝΑΣΤΑΣΙΑ-ΑΙΚΑΤΕΡΙΝΗ</t>
  </si>
  <si>
    <t>ΒΟΓΙΑΤΖΗ ΕΛΕΝΗ</t>
  </si>
  <si>
    <t>ΦΛΕΣΣΑ ΙΩΑΝΝΑ</t>
  </si>
  <si>
    <t>ΚΑΡΒΟΥΝΗ ΒΑΣΙΛΙΚΗ-ΑΝΝΑ</t>
  </si>
  <si>
    <t>ΑΝΤΩΝΟΠΟΥΛΟΥ ΟΥΡΑΝΙΑ</t>
  </si>
  <si>
    <t>ΝΙΚΟΠΟΥΛΟΥ ΑΙΚΑΤΕΡΙΝΗ</t>
  </si>
  <si>
    <t>ΚΡΙΤΣΑΣ ΒΑΣΙΛΕΙΟΣ</t>
  </si>
  <si>
    <t>ΚΡΙΤΣΑΣ ΓΕΩΡΓΙΟΣ</t>
  </si>
  <si>
    <t>ΦΛΕΣΣΑΣ ΣΠΥΡΟΣ</t>
  </si>
  <si>
    <t>ΚΟΥΡΟΓΛΟΥ ΚΩΝΣΤΑΝΤΙΝΟΣ</t>
  </si>
  <si>
    <t>ΚΑΜΟΥΤΣΗΣ ΝΙΚΟΛΑΟΣ</t>
  </si>
  <si>
    <t>ΣΚΑΛΙΩΤΗ ΣΑΒΒΟΥΛΑ</t>
  </si>
  <si>
    <t>ΡΑΠΤΗ ΣΤΑΥΡΟΥΛΑ-ΜΑΡΙΝΑ</t>
  </si>
  <si>
    <t>ΜΥΤΙΛΗΝΑΙΟΣ ΓΕΩΡΓΙΟΣ</t>
  </si>
  <si>
    <t>ΡΑΧΟΥΤΗΣ ΠΕΤΡΟΣ</t>
  </si>
  <si>
    <t>ΦΑΝΟΣ ΠΑΝΑΓΙΩΤΗΣ</t>
  </si>
  <si>
    <t>ΓΕΩΡΓΑΚΛΗ ΠΑΡΑΣΚΕΥΗ</t>
  </si>
  <si>
    <t>ΓΕΩΡΓΑΚΛΗ ΕΛΕΝΗ</t>
  </si>
  <si>
    <t>ΦΟΙΝΙΚΟΠΟΥΛΟΣ ΙΩΑΝΝΗΣ</t>
  </si>
  <si>
    <t>ΡΑΣΒΑΝΗ ΚΩΝΣΤΑΝΤΙΝΑ</t>
  </si>
  <si>
    <t>ΛΥΤΡΑ ΧΑΡΙΚΛΕΙΑ</t>
  </si>
  <si>
    <t>ΚΑΡΑΚΑΝΑ ΚΑΛΛΙΡΟΗ</t>
  </si>
  <si>
    <t>ΠΑΠΑΦΙΛΙΠΠΟΥ ΧΡΙΣΤΙΝΑ</t>
  </si>
  <si>
    <t>ΠΑΠΑΦΙΛΙΠΠΟΥ ΕΥΑ-ΓΙΟΛΑΝΤΑ</t>
  </si>
  <si>
    <t>ΠΑΠΑΦΙΛΙΠΠΟΥ ΚΑΛΛΙΟΠΗ</t>
  </si>
  <si>
    <t>ΕΛΜΑΣΙΔΗ ΚΥΡΙΑΚΗ</t>
  </si>
  <si>
    <t>ΣΚΟΥΦΑΛΟΥ ΛΥΔΙΑ</t>
  </si>
  <si>
    <t>ΣΚΟΥΦΑΛΟΣ ΜΑΚΑΡΙΟΣ</t>
  </si>
  <si>
    <t>ΚΑΡΑΓΙΑΝΝΗΣ ΚΩΝΣΤΑΝΤΙΝΟΣ</t>
  </si>
  <si>
    <t>ΓΕΡΟΣΤΕΡΓΙΟΣ ΚΩΝΣΤΑΝΤΙΝΟΣ</t>
  </si>
  <si>
    <t>ΡΟΝΤΟΓΙΑΝΝΗΣ ΝΙΚΟΛΑΟΣ</t>
  </si>
  <si>
    <t>ΓΙΑΝΝΑΚΗΣ ΛΑΜΠΡΟΣ</t>
  </si>
  <si>
    <t>ΠΕΤΣΟΥΚΗΣ ΓΕΩΡΓΙΟΣ</t>
  </si>
  <si>
    <t>ΕΥΑΓΓΕΛΟΥ ΔΗΜΗΤΡΑ</t>
  </si>
  <si>
    <t>ΤΣΕΚΟΥΡΑΣ ΠΑΝΑΓΙΩΤΗΣ</t>
  </si>
  <si>
    <t>ΜΠΙΤΣΗΣ ΠΑΝΑΓΙΩΤΗΣ</t>
  </si>
  <si>
    <t>ΠΡΕΒΕΝΤΗ ΑΓΟΡΙΤΣΑ</t>
  </si>
  <si>
    <t>ΖΑΡΟΓΙΑΝΝΗ ΔΗΜΗΤΡΑ</t>
  </si>
  <si>
    <t>ΤΣΙΜΠΙΔΗΣ ΑΛΕΞΑΝΔΡΟΣ</t>
  </si>
  <si>
    <t>ΜΠΟΥΡΑ-ΒΑΛΛΙΑΝΑΤΟΥ ΔΕΣΠΟΙΝΑ</t>
  </si>
  <si>
    <t>ΕΥΑΓΓΕΛΑΤΟΣ ΧΑΡΑΛΑΜΠΟΣ</t>
  </si>
  <si>
    <t>ΑΣΗΜΑΚΟΠΟΥΛΟΥ ΜΑΡΙΑ-ΕΛΕΝΗ</t>
  </si>
  <si>
    <t>ΠΑΠΙΑ ΑΡΓΥΡΩ</t>
  </si>
  <si>
    <t>ΡΑΜΙΩΤΗ ΣΟΦΙΑ</t>
  </si>
  <si>
    <t>ΦΙΛΑΝΔΡΑΣ ΡΑΦΑΗΛ</t>
  </si>
  <si>
    <t>ΝΤΑΛΙΑΣ ΧΡΗΣΤΟΣ-ΓΕΡΑΣΙΜΟΣ</t>
  </si>
  <si>
    <t>ΓΙΑΛΕΛΗΣ ΙΩΑΝΝΗΣ</t>
  </si>
  <si>
    <t>ΑΣΗΜΑΚΗΣ ΓΙΩΡΓΟΣ</t>
  </si>
  <si>
    <t>ΛΙΑΡΟΥ ΕΛΕΝΗ</t>
  </si>
  <si>
    <t>ΓΚΟΥΜΑ ΑΔΑΜΑΝΤΙΑ</t>
  </si>
  <si>
    <t>ΠΛΑΤΗΣ ΒΑΓΓΕΛΗΣ</t>
  </si>
  <si>
    <t>ΣΠΕΡΚΟΣ ΕΜΜΑΝΟΥΗΛ</t>
  </si>
  <si>
    <t>ΓΡΗΓΟΡΙΑΔΗΣ ΣΤΕΦΑΝΟΣ</t>
  </si>
  <si>
    <t>ΒΕΡΡΑ ΓΕΩΡΓΙΑ</t>
  </si>
  <si>
    <t>ΧΡΙΣΤΟΔΟΥΛΟΠΟΥΛΟΣ ΔΗΜΟΣΘΕΝΗΣ</t>
  </si>
  <si>
    <t>ΖΟΡΜΠΑΣ ΑΣΤΕΡΗΣ</t>
  </si>
  <si>
    <t>ΤΕΡΖΗ ΜΑΡΙΑ</t>
  </si>
  <si>
    <t>ΧΑΡΑΛΑΜΠΟΠΟΥΛΟΣ ΘΕΟΧΑΡΗΣ</t>
  </si>
  <si>
    <t>ΠΑΥΛΑΚΗΣ ΓΕΩΡΓΙΟΣ</t>
  </si>
  <si>
    <t>ΠΑΥΛΑΚΗΣ ΝΙΚΟΛΑΣ</t>
  </si>
  <si>
    <t>ΧΡΗΣΤΟΥ ΝΑΤΑΛΙΑ</t>
  </si>
  <si>
    <t>ΖΗΣΗΣ ΑΠΟΣΤΟΛΟΣ</t>
  </si>
  <si>
    <t>ΒΑΜΒΑΚΑ ΜΑΡΙΑ</t>
  </si>
  <si>
    <t>ΠΑΠΑΚΥΡΙΤΣΗΣ ΝΙΚΟΛΑΟΣ</t>
  </si>
  <si>
    <t>ΠΑΠΑΓΕΩΡΓΙΟΥ ΧΡΗΣΤΟΣ</t>
  </si>
  <si>
    <t>ΕΥΘΥΜΙΟΥ ΜΑΝΟΣ</t>
  </si>
  <si>
    <t>ΜΠΙΛΛΗΡΗΣ ΓΕΩΡΓΙΟΣ</t>
  </si>
  <si>
    <t>ΜΙΧΑΛΑΚΗ ΣΤΑΜΑΤΙΑ-ΤΑΤΙΑΝΑ</t>
  </si>
  <si>
    <t>ΜΑΥΡΑΝΤΩΝΑΚΗ ΕΥΑΓΓΕΛΙΑ</t>
  </si>
  <si>
    <t>ΣΑΡΗΓΙΑΝΝΙΔΟΥ ΣΤΥΛΙΑΝΗ</t>
  </si>
  <si>
    <t>ΣΑΡΗΓΙΑΝΝΙΔΟΥ ΜΑΡΙΑ</t>
  </si>
  <si>
    <t>ΕΡΤΣΟΣ ΝΙΚΟΛΑΟΣ</t>
  </si>
  <si>
    <t>ΕΡΤΣΟΥ ΖΩΗ</t>
  </si>
  <si>
    <t>ΚΩΣΤΟΠΟΥΛΟΥ ΜΑΡΙΑ</t>
  </si>
  <si>
    <t>ΒΕΡΓΟΠΟΥΛΟΣ ΠΑΝΑΓΙΩΤΗΣ</t>
  </si>
  <si>
    <t>ΣΕϊΤΑΝΙΔΗΣ ΙΩΑΝΝΗΣ-ΜΠΡΟΥΣ</t>
  </si>
  <si>
    <t>ΒΑϊΡΑΜΙΔΗΣ ΚΩΝΣΤΑΝΤΙΝΟΣ</t>
  </si>
  <si>
    <t>ΤΣΙΜΠΑΣ ΙΩΑΝΝΗΣ-ΓΕΩΡΓΙΟΣ</t>
  </si>
  <si>
    <t>ΔΡΟΣΟΣ ΓΕΩΡΓΙΟΣ-ΠΕΤΡΟΣ</t>
  </si>
  <si>
    <t>ΔΡΟΣΟΣ ΧΡΗΣΤΟΣ</t>
  </si>
  <si>
    <t>ΜΠΕΛΙΜΠΑΣΑΚΗΣ ΙΩΑΝΝΗΣ</t>
  </si>
  <si>
    <t>ΧΑΜΗΛΑΚΗΣ ΠΑΝΑΓΙΩΤΗΣ</t>
  </si>
  <si>
    <t>ΚΟΝΤΕΜΕΝΙΩΤΗΣ ΝΙΚΟΛΑΟΣ</t>
  </si>
  <si>
    <t>ΡΟΜΠΟΤΗΣ ΚΩΝΣΤΑΝΤΙΝΟΣ</t>
  </si>
  <si>
    <t>ΠΑΤΕΛΗ ΕΛΙΣΑΒΕΤ</t>
  </si>
  <si>
    <t>ΓΙΑΝΝΙΑ ΑΣΗΜΙΝΑ-ΣΤΕΛΛΑ</t>
  </si>
  <si>
    <t>ΚΟΥΡΟΓΛΟΥ ΘΕΟΦΙΛΗ-ΑΠΟΣΤΟΛΙΑ</t>
  </si>
  <si>
    <t>ΓΚΙΟΡΤΖΗ ΡΑΦΑΗΛΙΑ</t>
  </si>
  <si>
    <t>ΡΑΜΟΠΟΥΛΟΥ ΜΑΡΙΑ-ΑΝΑΣΤΑΣΙΑ</t>
  </si>
  <si>
    <t>ΡΑΜΟΓΛΟΥ ΓΛΥΚΕΡΙΑ</t>
  </si>
  <si>
    <t>ΔΟΒΛΕΤΟΓΛΟΥ ΑΙΚΑΤΕΡΙΝΗ</t>
  </si>
  <si>
    <t>ΚΟΥΚΟΥΤΕΓΟΥ ΜΑΡΙΑ</t>
  </si>
  <si>
    <t>ΖΑΜΑΝΗ ΕΛΕΝΗ</t>
  </si>
  <si>
    <t>ΖΟΥΡΟΥ ΦΕΒΡΩΝΙΑ</t>
  </si>
  <si>
    <t>ΘΕΟΛΟΓΙΔΗΣ ΕΥΣΤΑΘΙΟΣ</t>
  </si>
  <si>
    <t>ΚΟΥΣΕΝΤΟΥ ΜΑΡΙΑΝΘΗ</t>
  </si>
  <si>
    <t>ΤΟΠΑΛΙΔΟΥ ΑΝΑΣΤΑΣΙΑ</t>
  </si>
  <si>
    <t>ΔΗΜΗΤΡΙΑΔΟΥ ΜΑΡΙΑ-ΡΑΦΑΗΛΙΑ</t>
  </si>
  <si>
    <t>ΚΑΠΕΤΑΝΑΚΗ ΑΝΑΣΤΑΣΙΑ</t>
  </si>
  <si>
    <t>ΧΑΤΖΑΡΑΣ ΔΗΜΗΤΡΗΣ</t>
  </si>
  <si>
    <t>ΤΑΣΣΗΣ ΘΕΟΦΑΝΗΣ</t>
  </si>
  <si>
    <t>ΚΑΚΟΣ ΚΥΡΙΑΚΟΣ</t>
  </si>
  <si>
    <t>ΠΑΠΑΔΟΠΟΥΛΟΣ ΜΙΝΩΣ</t>
  </si>
  <si>
    <t>ΠΑΠΑΔΟΠΟΥΛΟΣ ΙΑΣΟΝΑΣ</t>
  </si>
  <si>
    <t>ΚΟΥΚΟΥΤΣΑΚΗ ΜΑΡΙΑ</t>
  </si>
  <si>
    <t>ΚΟΥΤΟΥΛΑΚΗΣ ΣΤΕΦΑΝΟΣ</t>
  </si>
  <si>
    <t>ΚΩΝΣΤΑΝΤΟΥΔΑΚΗΣ ΠΡΟΚΟΠΗΣ</t>
  </si>
  <si>
    <t>ΠΑΝΤΑΖΗΣ ΚΩΝΣΤΑΝΤΙΝΟΣ-ΓΕΩΡΓΙΟΣ</t>
  </si>
  <si>
    <t>ΚΟΥΚΙΑ ΑΝΔΡΙΑΝΝΑ</t>
  </si>
  <si>
    <t>ΣΙΟΥΡΑΣ ΝΙΚΟΛΑΟΣ</t>
  </si>
  <si>
    <t>ΜΑΥΡΟΜΑΤΗΣ ΔΗΜΗΤΡΙΟΣ</t>
  </si>
  <si>
    <t>ΠΑΠΑΜΑΥΡΟΥΔΗΣ ΙΑΚΩΒΟΣ</t>
  </si>
  <si>
    <t>ΠΑΠΑΜΑΥΡΟΥΔΗΣ ΧΑΡΑΛΑΜΠΟΣ</t>
  </si>
  <si>
    <t>ΠΕΤΡΙΔΗΣ ΚΥΡΙΑΚΟΣ</t>
  </si>
  <si>
    <t>ΚΕΧΑΪΔΟΥ ΑΝΑΣΤΑΣΙΑ</t>
  </si>
  <si>
    <t>ΑΡΑΠΗΣ ΕΛΕΥΘΕΡΙΟΣ-ΛΟΥΚΑΣ</t>
  </si>
  <si>
    <t>ΣΑΒΒΟΥΛΙΔΟΥ ΑΓΓΕΛΙΚΗ</t>
  </si>
  <si>
    <t>ΕΠΑΓΓΕΛΗ ΦΑΙΔΡΑ</t>
  </si>
  <si>
    <t>ΕΥΑΓΓΕΛΟΥ ΠΑΝΑΓΙΩΤΗΣ</t>
  </si>
  <si>
    <t>ΒΛΑΧΟΥ ΕΥΑΝΘΙΑ</t>
  </si>
  <si>
    <t>ΑΥΓΕΡΙΝΟΣ ΚΩΝΣΤΑΝΤΙΝΟΣ-ΑΡΓΥΡΗΣ</t>
  </si>
  <si>
    <t>ΧΑΡΙΖΟΠΟΥΛΟΥ ΚΑΣΣΙΑΝΗ</t>
  </si>
  <si>
    <t>ΚΟΥΡΤΑΚΗ ΣΤΥΛΙΑΝΗ</t>
  </si>
  <si>
    <t>ΚΟΥΡΤΑΚΗ ΜΑΡΙΑ</t>
  </si>
  <si>
    <t>ΣΠΥΡΟΠΟΥΛΟΣ ΑΡΓΥΡΗΣ</t>
  </si>
  <si>
    <t>ΤΥΜΠΑΝΙΔΟΥ ΚΩΝΣΤΑΝΤΙΝΑ</t>
  </si>
  <si>
    <t>ΑΒΔΕΛΑ ΜΑΡΙΑΝΘΗ</t>
  </si>
  <si>
    <t>ΜΑΓΕΙΡΑΣ ΚΩΝΣΤΑΝΤΙΝΟΣ</t>
  </si>
  <si>
    <t>ΠΙΠΕΡΤΖΗΣ ΧΡΗΣΤΟΣ</t>
  </si>
  <si>
    <t>ΕΜΜΑΝΟΥΗΛΙΔΟΥ ΕΛΕΥΘΕΡΙΑ</t>
  </si>
  <si>
    <t>ΜΑΝΙΚΑΚΗ ΑΝΝΑ-ΜΑΡΙΑ</t>
  </si>
  <si>
    <t>ΜΑΝΙΚΑΚΗ ΧΡΙΣΤΙΝΑ-ΡΟΔΗ</t>
  </si>
  <si>
    <t>ΓΙΑΝΝΗΚΩΤΣΙΟΥ ΘΩΜΑΗ</t>
  </si>
  <si>
    <t>ΓΙΑΝΝΗΚΩΤΣΙΟΥ ΒΙΟΛΕΤΑ</t>
  </si>
  <si>
    <t>ΠΑΝΙΔΟΥ ΔΕΣΠΟΙΝΑ-ΔΗΜΗΤΡΑ</t>
  </si>
  <si>
    <t>ΚΕΣΙΔΟΥ ΕΛΕΝΗ</t>
  </si>
  <si>
    <t>ΠΑΝΑΓΙΩΤΟΠΟΥΛΟΥ ΟΛΓΑ</t>
  </si>
  <si>
    <t>ΟΡΓΑΝΤΖΟΓΛΟΥ ΕΥΑΓΓΕΛΟΣ</t>
  </si>
  <si>
    <t>ΓΡΑΜΜΑΤΙΚΟΠΟΥΛΟΥ ΣΟΥΛΤΑΝΑ</t>
  </si>
  <si>
    <t>ΤΣΑΝΑΞΙΔΟΥ ΟΛΓΑ</t>
  </si>
  <si>
    <t>ΚΑΤΣΙΝΗ ΣΕΒΑΣΤΗ</t>
  </si>
  <si>
    <t>ΓΕΝΗ ΝΙΚΟΛΕΤΑ</t>
  </si>
  <si>
    <t>ΚΑΤΣΑΡΑ ΧΑΡΑ</t>
  </si>
  <si>
    <t>ΛΙΟΒΑΣ ΓΕΩΡΓΙΟΣ</t>
  </si>
  <si>
    <t>ΔΕΛΒΕΝΤΑΚΙΩΤΗΣ ΧΡΗΣΤΟΣ</t>
  </si>
  <si>
    <t>ΣΑΜΑΡΙΔΗΣ ΚΩΝΣΤΑΝΤΙΝΟΣ</t>
  </si>
  <si>
    <t>ΒΑΛΑΣΗΣ ΒΑΣΙΛΗΣ</t>
  </si>
  <si>
    <t>ΟΙΚΟΝΟΜΟΥ ΕΡΜΙΟΝΗ</t>
  </si>
  <si>
    <t>ΤΣΕΤΣΟΥ ΕΛΕΝΗ</t>
  </si>
  <si>
    <t>ΣΑΚΟΓΙΑΝΝΗ ΑΣΗΜΙΝΑ</t>
  </si>
  <si>
    <t>ΤΖΑΝΗ ΧΡΙΣΤΙΑΝΑ</t>
  </si>
  <si>
    <t>ΚΑΝΑΓΙΑΝ ΑΝΑΣΤΑΣΙΑ</t>
  </si>
  <si>
    <t>ΔΗΜΑΔΗ ΑΙΚΑΤΕΡΙΝΗ</t>
  </si>
  <si>
    <t>ΑΡΓΥΡΙΟΥ ΑΝΑΣΤΑΣΙΟΣ</t>
  </si>
  <si>
    <t>ΜΙΧΑΗΛΙΔΗΣ ΜΙΧΑΗΛ</t>
  </si>
  <si>
    <t>ΠΑΝΑΓΙΑΝΝΑΚΟΠΟΥΛΟΥ ΝΑΤΑΛΙΑ</t>
  </si>
  <si>
    <t>ΣΠΑΝΟΠΟΥΛΟΥ ΠΑΡΑΣΚΕΥΗ-ΕΥΑΓΓΕΛΙΑ</t>
  </si>
  <si>
    <t>ΑΚΡΙΤΙΔΟΥ ΑΡΕΤΗ</t>
  </si>
  <si>
    <t>ΖΕΡΒΟΥ ΑΓΓΕΛΙΚΗ-ΣΤΕΡΓΙΑΝΗ</t>
  </si>
  <si>
    <t>ΓΟΝΑΤΙΔΟΥ ΜΑΡΙΑ</t>
  </si>
  <si>
    <t>ΜΑΥΡΟΜΑΤΗΣ ΧΡΗΣΤΟΣ</t>
  </si>
  <si>
    <t>ΔΡΑΓΑΝΙΔΟΥ ΔΑΝΑΗ</t>
  </si>
  <si>
    <t>ΑΡΧΟΝΤΑΚΗ ΚΩΝΣΤΑΝΤΙΝΑ</t>
  </si>
  <si>
    <t>ΖΟΠΟΥΝΙΔΗ ΕΛΕΝΗ</t>
  </si>
  <si>
    <t>ΠΑΠΑΗΛΙΑΚΗΣ ΗΛΙΑΣ</t>
  </si>
  <si>
    <t>ΤΖΩΡΤΖΑΚΗΣ ΑΛΚΙΒΙΑΔΗΣ</t>
  </si>
  <si>
    <t>ΠΑΠΑΝΙΚΟΛΑΟΥ ΝΙΚΟΛΑΟΣ</t>
  </si>
  <si>
    <t>ΜΠΟΥΚΑ ΟΥΡΑΝΙΑ</t>
  </si>
  <si>
    <t>ΙΩΑΝΝΙΔΟΥ ΕΜΜΑΝΟΥΕΛΑ</t>
  </si>
  <si>
    <t>ΖΔΡΑΓΚΑ ΒΙΚΤΩΡΙΑ</t>
  </si>
  <si>
    <t>ΜΑΚΡΥΝΙΩΤΗΣ ΜΑΡΙΟΣ-ΡΙΖΟΣ</t>
  </si>
  <si>
    <t>ΤΡΙΑΝΤΑΦΥΛΛΙΔΗΣ ΙΩΑΝΝΗΣ</t>
  </si>
  <si>
    <t>ΝΙΤΤΑΣ ΕΛΕΥΘΕΡΙΟΣ</t>
  </si>
  <si>
    <t>ΚΥΡΙΑΚΙΔΗΣ ΕΛΕΥΘΕΡΙΟΣ</t>
  </si>
  <si>
    <t>ΧΑΤΖΗΜΙΧΑΗΛΙΔΗΣ ΧΡΗΣΤΟΣ</t>
  </si>
  <si>
    <t>ΑΘΑΝΑΣΙΑΔΟΥ ΝΙΚΟΛΙΝΑ</t>
  </si>
  <si>
    <t>ΧΑΡΑΜΙΔΗΣ ΑΠΟΣΤΟΛΟΣ</t>
  </si>
  <si>
    <t>ΦΩΚΙΑΝΟΥ ΕΛΕΝΗ</t>
  </si>
  <si>
    <t>ΦΩΚΙΑΝΟΥ ΕΛΙΣΑΒΕΤ</t>
  </si>
  <si>
    <t>ΜΠΑΤΣΙΟΥ ΝΑΤΑΛΙΑ</t>
  </si>
  <si>
    <t>ΙΟΡΔΑΝΙΔΗΣ ΣΥΜΕΩΝ-ΧΑΡΑΛΑΜΠΟΣ</t>
  </si>
  <si>
    <t>ΜΑΡΚΟΥ ΘΕΟΔΩΡΑ</t>
  </si>
  <si>
    <t>ΖΑΡΕΙΦΟΠΟΥΛΟΣ ΙΩΑΝΝΗΣ</t>
  </si>
  <si>
    <t>ΚΑΛΟΦΩΛΙΑ ΣΤΑΜΑΤΙΑ</t>
  </si>
  <si>
    <t>ΧΑΤΖΗΜΑΤΟΥ ΖΩΗ</t>
  </si>
  <si>
    <t>ΜΠΟΥΧΤΗ ΕΛΕΝΗ-ΜΑΡΙΑ</t>
  </si>
  <si>
    <t>ΑΔΑΜΙΔΗΣ ΤΗΛΕΜΑΧΟΣ-ΝΙΚΟΛΑΟΣ</t>
  </si>
  <si>
    <t>ΑΔΑΜΙΔΟΥ ΔΗΜΗΤΡΑ</t>
  </si>
  <si>
    <t>ΑΪΔΙΝΙΔΟΥ ΧΡΙΣΤΙΝΑ</t>
  </si>
  <si>
    <t>ΚΑΜΠΑΤΑΓΗΣ ΓΕΩΡΓΙΟΣ</t>
  </si>
  <si>
    <t>ΠΑΠΑΘΑΝΑΣΙΟΥ ΝΕΦΕΛΗ</t>
  </si>
  <si>
    <t>ΒΑΡΔΑΚΗ ΑΝΑΣΤΑΣΙΑ</t>
  </si>
  <si>
    <t>ΠΙΚΑΖΗΣ ΚΩΝΣΤΑΝΤΙΝΟΣ</t>
  </si>
  <si>
    <t>ΠΙΚΑΖΗ ΧΡΙΣΤΙΝΑ</t>
  </si>
  <si>
    <t>ΠΑΤΣΙΟΥΡΑ ΠΑΡΑΣΚΕΥΗ</t>
  </si>
  <si>
    <t>ΚΩΤΣΑΚΗ ΜΑΡΙΑ</t>
  </si>
  <si>
    <t>ΤΡΙΑΝΤΑΦΥΛΛΟΥ ΕΥΑΓΓΕΛΟΣ</t>
  </si>
  <si>
    <t>ΛΟΥΪΖΙΔΗΣ ΜΙΧΑΗΛ</t>
  </si>
  <si>
    <t>ΣΤΕΡΠΗ ΣΩΤΗΡΙΑ-ΗΛΙΑ</t>
  </si>
  <si>
    <t>ΤΣΑΝΟΥΛΑΣ ΚΩΝΣΤΑΝΤΙΝΟΣ</t>
  </si>
  <si>
    <t>ΜΑΤΟΥΛΗ ΦΑΝΗ</t>
  </si>
  <si>
    <t>ΠΕΤΣΟΣ ΘΕΟΦΙΛΟΣ</t>
  </si>
  <si>
    <t>ΕΡΙΚΟΓΛΟΥ ΦΩΤΕΙΝΗ</t>
  </si>
  <si>
    <t>ΑΔΑΛΑΚΗΣ ΘΕΟΔΩΡΟΣ-ΜΑΡΙΟΣ</t>
  </si>
  <si>
    <t>ΠΑΛΑΙΟΛΟΓΟΣ ΙΟΡΔΑΝΗΣ</t>
  </si>
  <si>
    <t>ΤΣΙΝΙΚΟΣ ΓΕΩΡΓΙΟΣ</t>
  </si>
  <si>
    <t>ΖΕΤΤΑΣ ΛΕΩΝΙΔΑΣ</t>
  </si>
  <si>
    <t>ΦΟΥΝΤΟΥ ΙΩΑΝΝΑ</t>
  </si>
  <si>
    <t>ΜΠΑΡΜΠΙΚΑ ΔΑΝΑΗ</t>
  </si>
  <si>
    <t>ΚΑΡΒΕΛΑ ΜΑΡΙΑ</t>
  </si>
  <si>
    <t>ΚΑΡΒΕΛΑ ΚΟΡΑΛΙΑ</t>
  </si>
  <si>
    <t>ΚΑΜΠΕΡΗ ΒΑΣΙΛΙΚΗ</t>
  </si>
  <si>
    <t>ΑΓΑΚΕΧΑΓΙΑ ΑΝΑΣΤΑΣΙΑ</t>
  </si>
  <si>
    <t>ΚΕΧΑΓΙΟΓΛΟΥ ΓΡΗΓΟΡΗΣ</t>
  </si>
  <si>
    <t>ΛΙΟΡΙΤΣΗ ΚΩΝΣΤΑΝΤΙΝΑ</t>
  </si>
  <si>
    <t>ΒΙΛΛΙΩΤΗΣ ΓΙΩΡΓΟΣ</t>
  </si>
  <si>
    <t>ΤΣΟΛΚΑΣ ΒΑΣΙΛΕΙΟΣ</t>
  </si>
  <si>
    <t>ΛΟΥΚΑΣ ΚΩΝΣΤΑΝΤΙΝΟΣ</t>
  </si>
  <si>
    <t>ΜΙΧΑΗΛΙΔΗΣ ΦΩΤΗΣ</t>
  </si>
  <si>
    <t>ΚΟΥΚΙΑΣ ΓΕΩΡΓΙΟΣ-ΜΑΡΙΟΣ</t>
  </si>
  <si>
    <t>ΜΠΕΚΙΑΡΗ ΜΑΡΙΑΝΝΑ</t>
  </si>
  <si>
    <t>ΚΑΡΑΒΟΥΛΗΣ ΕΥΑΓΓΕΛΟΣ-ΠΑΝΑΓΙΩΤΗΣ</t>
  </si>
  <si>
    <t>ΖΥΓΟΝΙΑΝΝΗΣ ΣΤΥΛΙΑΝΟΣ</t>
  </si>
  <si>
    <t>ΓΙΑΝΝΑΚΗΣ ΦΟΙΒΟΣ</t>
  </si>
  <si>
    <t>ΤΣΙΧΛΑΚΙΔΟΥ ΑΝΝΑ</t>
  </si>
  <si>
    <t>ΛΙΑΝΟΣ ΚΩΝΣΤΑΝΤΙΝΟΣ</t>
  </si>
  <si>
    <t>ΜΕΡΑΜΒΕΛΙΩΤΑΚΗΣ ΝΙΚΟΛΑΟΣ</t>
  </si>
  <si>
    <t>ΜΠΕΛΙΜΠΑΣΑΚΗ ΑΙΚΑΤΕΡΙΝΗ</t>
  </si>
  <si>
    <t>ΤΣΙΦΕΤΑΚΗΣ ΓΙΩΡΓΟΣ</t>
  </si>
  <si>
    <t>ΚΟΥΒΑΡΤΑΣ ΕΛΕΥΘΕΡΙΟΣ</t>
  </si>
  <si>
    <t>ΣΦΕΔΝΟΥΡΑΚΗΣ ΓΕΩΡΓΙΟΣ</t>
  </si>
  <si>
    <t>ΑΡΧΑΤΖΙΚΑΚΗ ΙΩΑΝΝΑ</t>
  </si>
  <si>
    <t>ΜΟΥΣΤΑΚΗ ΚΑΤΕΡΙΝΑ</t>
  </si>
  <si>
    <t>ΕΛΕΥΘΕΡΙΟΥ ΚΩΝΣΤΑΝΤΙΝΑ</t>
  </si>
  <si>
    <t>ΛΑΖΟΠΟΥΛΟΣ ΝΙΚΟΛΑΟΣ</t>
  </si>
  <si>
    <t>ΧΑΤΖΗΣΥΜΕΩΝ ΒΑϊΑ</t>
  </si>
  <si>
    <t>ΧΑΤΖΗΣΥΜΕΩΝ ΒΑΣΙΛΙΚΗ</t>
  </si>
  <si>
    <t>ΓΙΑΓΚΟΥ ΔΑΝΑΗ-ΕΛΕΝΗ</t>
  </si>
  <si>
    <t>ΤΣΩΤΟΥ-ΠΑΠΑΓΙΑΝΝΟΠΟΥΛΟΥ ΑΔΑΜΑΝΤΙΑ</t>
  </si>
  <si>
    <t>ΚΑΜΑΡΑΣ ΜΙΧΑΗΛ-ΡΑΦΑΗΛ</t>
  </si>
  <si>
    <t>ΣΕΜΕΡΤΖΙΟΓΛΟΥ ΑΓΚΟΠ</t>
  </si>
  <si>
    <t>ΧΑΤΖΗ ΣΤΑΥΡΟΥΛΑ</t>
  </si>
  <si>
    <t>ΖΑΠΑΝΤΗΣ ΚΩΝΣΤΑΝΤΙΝΟΣ</t>
  </si>
  <si>
    <t>ΤΣΕΛΕΝΤΑΣ ΧΡΗΣΤΟΣ</t>
  </si>
  <si>
    <t>ΣΟΥΣΗΣ ΜΑΡΙΟΣ</t>
  </si>
  <si>
    <t>ΠΕΧΛΙΒΑΝΗ ΧΡΙΣΤΙΝΑ</t>
  </si>
  <si>
    <t>ΓΕΝΗΚΟΜΣΟΥ ΜΙΧΑΗΛ</t>
  </si>
  <si>
    <t>ΓΙΑΠΟΥΤΖΗΣ ΔΗΜΗΤΡΙΟΣ</t>
  </si>
  <si>
    <t>ΜΑΥΡΙΔΗΣ ΔΗΜΗΤΡΙΟΣ</t>
  </si>
  <si>
    <t>ΤΣΑΛΙΑΝΗΣ ΓΙΩΡΓΟΣ</t>
  </si>
  <si>
    <t>ΓΟΥΡΟΥΤΙΔΗΣ ΙΩΑΝΝΗΣ</t>
  </si>
  <si>
    <t>ΤΣΑΛΙΑΝΗΣ ΜΙΧΑΗΛ</t>
  </si>
  <si>
    <t>ΔΡΥΓΙΑΝΝΑΚΗ ΜΑΡΙΑ-ΑΝΤΩΝΙΑ</t>
  </si>
  <si>
    <t>ΚΟΥϊΚΟΓΛΟΥ ΑΝΑΣΤΑΣΙΑ-ΖΩΗ</t>
  </si>
  <si>
    <t>ΚΑΡΑΧΑΛΙΟΥ ΜΑΡΙΑ-ΓΕΩΡΓΙΑ</t>
  </si>
  <si>
    <t>ΚΑΝΑΒΟΣ ΓΙΩΡΓΟΣ</t>
  </si>
  <si>
    <t>ΚΑΝΑΒΟΥ ΣΤΑΥΡΙΑΝΑ</t>
  </si>
  <si>
    <t>ΑϊΒΑΛΙΩΤΗ ΝΙΚΗ</t>
  </si>
  <si>
    <t>ΓΕΩΡΓΑΝΕΣ ΙΩΑΝΝΗΣ</t>
  </si>
  <si>
    <t>ΠΗΓΑΔΙΩΤΗΣ ΣΠΥΡΙΔΩΝ</t>
  </si>
  <si>
    <t>ΠΛΕΙΩΤΑ ΒΑΣΙΛΙΚΗ-ΠΑΝΤΕΛΕΗΜΟΝΗ</t>
  </si>
  <si>
    <t>ΣΤΑΥΡΟΠΟΥΛΟΣ ΝΙΚΟΛΑΟΣ</t>
  </si>
  <si>
    <t>ΣΕϊΜΑΝΙΔΗΣ ΣΩΤΗΡΙΟΣ</t>
  </si>
  <si>
    <t>ΚΡΥΠΑΡΑΚΟΣ ΑΝΔΡΕΑΣ</t>
  </si>
  <si>
    <t>ΡΑΠΤΗ ΜΑΡΙΑ-ΧΡΙΣΤΙΝΑ</t>
  </si>
  <si>
    <t>ΦΡΟΝΙΜΟΥ ΑΙΚΑΤΕΡΙΝΗ</t>
  </si>
  <si>
    <t>ΚΑΣΣΗ ΝΑΤΑΛΙΑ</t>
  </si>
  <si>
    <t>ΠΑΝΑΓΟΠΟΥΛΟΣ ΜΙΧΑΗΛ</t>
  </si>
  <si>
    <t>ΖΕΚΑ ΘΕΟΔΟΥΛΗ</t>
  </si>
  <si>
    <t>ΡΟϊΔΟΣ ΚΩΝΣΤΑΝΤΙΝΟΣ-ΜΑΞΙΜΟΣ</t>
  </si>
  <si>
    <t>ΤΣΙΟΡΜΠΑΡΚΑΣ ΓΕΩΡΓΙΟΣ</t>
  </si>
  <si>
    <t>ΖΕΚΑ ΣΟΥΛΤΑΝΑ-ΔΕΣΠΟΙΝΑ</t>
  </si>
  <si>
    <t>ΑΒΡΑΜΙΔΗΣ ΓΕΩΡΓΙΟΣ</t>
  </si>
  <si>
    <t>ΚΩΝΣΤΑΝΤΙΝΟΥ ΔΙΟΝΥΣΙΟΣ</t>
  </si>
  <si>
    <t>ΜΗΤΣΑΚΗΣ ΚΩΝΣΤΑΝΤΙΝΟΣ</t>
  </si>
  <si>
    <t>ΤΣΕΜΠΕΡΗΣ ΚΩΝΣΤΑΝΤΙΝΟΣ</t>
  </si>
  <si>
    <t>ΒΕΛΕΝΤΖΑΣ ΝΙΚΟΛΑΟΣ</t>
  </si>
  <si>
    <t>ΚΑΝΔΥΛΑ ΕΡΑΣΜΙΑ</t>
  </si>
  <si>
    <t>ΒΑΛΛΙΑΝΑΤΟΥ ΝΑΤΑΛΙΑ</t>
  </si>
  <si>
    <t>ΣΤΑΒΕΡΗ ΑΡΤΕΜΗ</t>
  </si>
  <si>
    <t>ΜΗΤΡΟΠΙΑΣ ΣΤΑΥΡΟΣ</t>
  </si>
  <si>
    <t>ΣΥΚΙΝΙΩΤΗΣ ΓΙΑΝΝΗΣ</t>
  </si>
  <si>
    <t>ΓΙΑΝΝΟΥΛΗΣ ΓΙΩΡΓΟΣ</t>
  </si>
  <si>
    <t>ΓΙΑΝΝΟΥΛΗΣ ΧΡΗΣΤΟΣ</t>
  </si>
  <si>
    <t>ΤΕΚΕΡΙΔΟΥ ΕΥΘΥΜΙΑ</t>
  </si>
  <si>
    <t>ΜΑΥΡΙΔΟΥ ΕΛΙΣΑΒΕΤ</t>
  </si>
  <si>
    <t>ΛΟΓΓΙΖΙΔΟΥ ΕΛΕΥΘΕΡΙΑ</t>
  </si>
  <si>
    <t>ΧΡΥΣΟΥΛΙΔΗΣ ΕΥΑΓΓΕΛΟΣ</t>
  </si>
  <si>
    <t>ΤΣΙΜΙΤΣΗΣ ΑΝΑΣΤΑΣΙΟΣ</t>
  </si>
  <si>
    <t>ΤΖΙΜΙΤΣΗΣ ΝΙΚΟΛΑΟΣ</t>
  </si>
  <si>
    <t>ΘΕΟΔΩΡΙΔΗΣ ΔΙΟΝΥΣΙΟΣ-ΣΤΕΦΑΝΟΣ</t>
  </si>
  <si>
    <t>ΣΚΟΥΛΑΡΙΩΤΗ ΙΩΑΝΝΑ</t>
  </si>
  <si>
    <t>ΔΑΤΖΗ ΜΑΡΙΑ</t>
  </si>
  <si>
    <t>ΓΚΟΥΦΑΣ ΗΛΙΑΣ</t>
  </si>
  <si>
    <t>ΑϊΝΑΛΙΔΟΥ ΚΥΡΙΑΚΗ</t>
  </si>
  <si>
    <t>ΜΟΥΤΖΟΣ ΜΙΧΑΗΛ-ΑΓΓΕΛΟΣ</t>
  </si>
  <si>
    <t>ΠΙΠΕΡΙΔΗΣ ΙΩΑΝΝΗΣ</t>
  </si>
  <si>
    <t>ΚΩΤΣΙΑΚΟΣ ΔΗΜΗΤΡΙΟΣ</t>
  </si>
  <si>
    <t>ΜΕΓΑΛΟΓΙΑΝΝΗΣ ΚΩΝΣΤΑΝΤΙΝΟΣ</t>
  </si>
  <si>
    <t>ΛΑΜΠΡΟΠΟΥΛΟΣ ΒΥΡΩΝ-ΔΗΜΗΤΡΙΟΣ</t>
  </si>
  <si>
    <t>ΤΣΙΤΣΙΠΑΣ ΠΑΥΛΟΣ</t>
  </si>
  <si>
    <t>ΤΣΟΛΑΚΙΔΗΣ ΣΤΕΦΑΝΟΣ</t>
  </si>
  <si>
    <t>ΞΗΡΟΚΩΣΤΑΣ ΧΡΗΣΤΟΣ</t>
  </si>
  <si>
    <t>ΚΑΡΑΟΥΖΑ ΣΙΜΟΝ-ΜΑΡΙΑ</t>
  </si>
  <si>
    <t>ΓΡΑΠΑΤΣΑ ΜΑΡΙΝΑ-ΚΛΕΟΝΙΚΗ</t>
  </si>
  <si>
    <t>ΚΟΥΝΕΛΗΣ ΝΙΚΟΛΑΟΣ</t>
  </si>
  <si>
    <t>ΜΟΥΣΤΟΣ ΓΙΑΝΝΗΣ</t>
  </si>
  <si>
    <t>ΜΟΥΣΤΟΥ ΦΩΤΕΙΝΗ</t>
  </si>
  <si>
    <t>ΚΟΥΚΟΥΦΙΛΙΠΠΟΥ ΕΥΦΡΟΣΥΝΗ</t>
  </si>
  <si>
    <t>ΓΡΙΝΕΖΟΣ ΝΙΚΟΛΑΟΣ</t>
  </si>
  <si>
    <t>ΜΕΤΖΑΛΙΡΑ ΙΟΥΛΙΑ</t>
  </si>
  <si>
    <t>ΧΑΣΙΩΤΗ ΙΩΑΝΝΑ</t>
  </si>
  <si>
    <t>ΚΙΤΣΟΠΟΥΛΟΥ ΕΥΑΓΓΕΛΙΑ</t>
  </si>
  <si>
    <t>ΣΑΠΤΣΟΓΛΟΥ ΙΩΑΝΝΗΣ</t>
  </si>
  <si>
    <t>ΠΕΤΡΙΔΟΥ ΦΙΛΟΜΗΛΑ</t>
  </si>
  <si>
    <t>ΠΑΤΣΙΚΑ ΑΙΚΑΤΕΡΙΝΗ</t>
  </si>
  <si>
    <t>ΠΑΤΣΙΚΑΣ ΜΙΧΑΗΛ</t>
  </si>
  <si>
    <t>ΓΕΩΡΓΑΚΟΠΟΥΛΟΣ ΦΟΙΒΟΣ-ΙΩΑΝΝΗΣ</t>
  </si>
  <si>
    <t>ΓΚΑΓΚΟΜΟΙΡΟΣ ΔΗΜΗΤΡΗΣ</t>
  </si>
  <si>
    <t>ΤΖΟΛΑΣ ΑΓΑΜΕΜΝΩΝ</t>
  </si>
  <si>
    <t>ΑΝΔΡΗΣ ΙΩΑΝΝΗΣ</t>
  </si>
  <si>
    <t>ΠΝΕΥΜΑΤΙΚΟΣ ΓΕΩΡΓΙΟΣ</t>
  </si>
  <si>
    <t>ΠΝΕΥΜΑΤΙΚΟΥ ΑΓΓΕΛΙΚΗ</t>
  </si>
  <si>
    <t>ΜΩΡΟΥ ΠΑΝΑΓΙΩΤΑ</t>
  </si>
  <si>
    <t>ΝΙΤΤΑΣ ΑΛΕΞΑΝΔΡΟΣ</t>
  </si>
  <si>
    <t>ΜΑΓΟΥΛΙΑΝΟΣ ΕΜΜΑΝΟΥΗΛ</t>
  </si>
  <si>
    <t>ΚΟΝΤΟΓΙΑΝΝΗΣ ΚΩΝΣΤΑΝΤΙΝΟΣ</t>
  </si>
  <si>
    <t>ΣΩΤΗΡΧΟΣ ΚΩΝΣΤΑΝΤΙΝΟΣ</t>
  </si>
  <si>
    <t>ΝΕϊΣ ΑΛΕΞΑΝΔΡΑ-ΜΑΝΤΙΣΟΝ</t>
  </si>
  <si>
    <t>ΝΕΪΣ ΕΡΙΚ-ΤΖΕΪΜΣ</t>
  </si>
  <si>
    <t>ΤΣΙΑΝΤΕ ΜΑΡΙΑ-ΕΙΡΗΝΗ</t>
  </si>
  <si>
    <t>ΖΑΡΚΑΔΑΚΗΣ ΑΧΙΛΛΕΑΣ</t>
  </si>
  <si>
    <t>ΜΟΥΣΟΥΛΗ ΜΑΡΙΑ</t>
  </si>
  <si>
    <t>ΤΣΑΤΣΟΥΛΗ ΞΕΝΙΑ</t>
  </si>
  <si>
    <t>ΤΑΛΑΣΚΟΥ ΘΕΟΔΟΣΙΑ</t>
  </si>
  <si>
    <t>ΚΕΡΑΜΙΤΣΟΠΟΥΛΟΥ ΟΛΓΑ</t>
  </si>
  <si>
    <t>ΒΑΛΕΝΤΗΣ ΘΕΟΔΩΡΟΣ</t>
  </si>
  <si>
    <t>ΒΑΛΕΝΤΗΣ ΓΕΩΡΓΙΟΣ</t>
  </si>
  <si>
    <t>ΧΑΡΙΣΙΑΔΗ ΑΝΑΣΤΑΣΙΑ</t>
  </si>
  <si>
    <t>ΤΡΙΑΝΤΑΦΥΛΛΙΔΗ ΜΙΚΑΕΛΑ</t>
  </si>
  <si>
    <t>ΣΤΕΦΑΝΑΤΟΣ ΝΙΚΟΛΑΟΣ</t>
  </si>
  <si>
    <t>ΚΑΡΡΑΣ ΣΤΕΦΑΝΟΣ-ΚΩΝΣΤΑΝΤΙΝΟΣ</t>
  </si>
  <si>
    <t>ΔΕΛΩΝΑ ΛΑΜΠΡΙΝΗ</t>
  </si>
  <si>
    <t>ΧΑΤΖΗΠΑΤΕΡΑΣ ΑΘΑΝΑΣΙΟΣ</t>
  </si>
  <si>
    <t>ΠΑΠΑΔΟΠΟΥΛΟΥ ΔΕΣΠΟΙΝΑ</t>
  </si>
  <si>
    <t>ΤΕΚΕΡΙΔΟΥ ΚΥΡΙΑΚΗ</t>
  </si>
  <si>
    <t>ΨΑΘΑΣ ΘΕΟΧΑΡΗΣ</t>
  </si>
  <si>
    <t>ΤΡΟΥΠΚΟΥ ΕΥΑΝΘΙΑ</t>
  </si>
  <si>
    <t>ΑΛΕΞΑΝΤΡΟΒΑ ΟΛΓΑ</t>
  </si>
  <si>
    <t>ΚΥΡΑΚΙΔΟΥ ΑΙΚΑΤΕΡΙΝΗ</t>
  </si>
  <si>
    <t>ΔΑΜΠΕΛΑ ΕΛΙΣΑΒΕΤ</t>
  </si>
  <si>
    <t>ΔΗΓΚΑ ΕΛΕΝΗ</t>
  </si>
  <si>
    <t>ΜΠΑΛΤΑΤΖΙΔΟΥ ΑΛΕΞΑΝΔΡΑ</t>
  </si>
  <si>
    <t>ΠΑΣΣΑΚΟΥ ΣΟΦΙΑ</t>
  </si>
  <si>
    <t>ΚΟΦΚΕΛΗ ΕΛΕΝΗ</t>
  </si>
  <si>
    <t>ΠΑΥΛΙΔΟΥ ΦΩΤΕΙΝΗ</t>
  </si>
  <si>
    <t>ΤΣΙΛΗΣ ΑΓΓΕΛΟΣ</t>
  </si>
  <si>
    <t>ΤΣΙΛΗΣ ΑΣΤΕΡΙΟΣ</t>
  </si>
  <si>
    <t>ΚΑΙΜΑΚΑΜΗ ΘΕΟΛΟΓΙΑ</t>
  </si>
  <si>
    <t>ΚΕΡΕΜΙΔΟΥ ΕΛΕΝΗ</t>
  </si>
  <si>
    <t>ΔΑΤΖΗ ΔΗΜΗΤΡΑ</t>
  </si>
  <si>
    <t>ΑΓΓΕΛΙΔΟΥ ΛΥΔΙΑ</t>
  </si>
  <si>
    <t>ΑΓΓΕΛΙΔΟΥ ΑΛΕΞΙΑ</t>
  </si>
  <si>
    <t>ΑΓΓΕΛΙΔΟΥ ΝΑΤΑΛΙΑ</t>
  </si>
  <si>
    <t>ΑΓΓΕΛΗ ΓΕΩΡΓΙΑ</t>
  </si>
  <si>
    <t>ΚΑΦΑΝΤΑΡΗΣ ΝΙΚΟΛΑΟΣ</t>
  </si>
  <si>
    <t>ΧΡΙΣΤΟΦΗΣ ΓΡΗΓΟΡΙΟΣ</t>
  </si>
  <si>
    <t>ΠΕΡΟΣ ΑΓΓΕΛΟΣ</t>
  </si>
  <si>
    <t>ΧΑΤΖΗΔΑΚΗΣ ΧΑΡΑΛΑΜΠΟΣ</t>
  </si>
  <si>
    <t>ΤΡΙΚΟΙΛΗΣ ΣΤΥΛΙΑΝΟΣ</t>
  </si>
  <si>
    <t>ΛΑΖΑΡΗΣ ΣΤΥΛΙΑΝΟΣ</t>
  </si>
  <si>
    <t>ΛΑΖΑΡΗΣ ΜΙΧΑΗΛ</t>
  </si>
  <si>
    <t>ΧΑΝΤΖΑΡΑΣ ΣΤΑΥΡΟΣ</t>
  </si>
  <si>
    <t>ΖΑϊΡΗΣ ΙΩΑΝΝΗΣ</t>
  </si>
  <si>
    <t>ΓΑΣΠΑΡΙΝΑΤΟΥ ΜΑΡΙΑ</t>
  </si>
  <si>
    <t>ΓΑΣΠΑΡΙΝΑΤΟΣ ΑΘΑΝΑΣΙΟΣ</t>
  </si>
  <si>
    <t>ΓΑΣΠΑΡΙΝΑΤΟΣ ΣΠΥΡΙΔΩΝ</t>
  </si>
  <si>
    <t>ΙΟΡΝΤΑΝΟΦ ΑΛΕΞΑΝΔΡΟΣ</t>
  </si>
  <si>
    <t>ΡΙΤΣΑΣ ΠΑΝΑΓΙΩΤΗΣ</t>
  </si>
  <si>
    <t>ΜΠΑΚΑΛΗΣ ΠΕΤΡΟΣ</t>
  </si>
  <si>
    <t>ΕΥΑΓΓΕΛΙΚΗ ΘΕΟΔΩΡΑ</t>
  </si>
  <si>
    <t>ΣΩΤΗΡΟΠΟΥΛΟΥ ΜΑΡΙΑ</t>
  </si>
  <si>
    <t>ΣΤΑΣΙΝΟΣ ΣΠΥΡΙΔΩΝ</t>
  </si>
  <si>
    <t>ΚΟΥΤΑΝΤΕ ΜΑΡΙΑ</t>
  </si>
  <si>
    <t>ΨΩΝΗΣ ΑΝΑΣΤΑΣΙΟΣ</t>
  </si>
  <si>
    <t>ΨΩΝΗΣ ΕΥΘΥΜΙΟΣ</t>
  </si>
  <si>
    <t>ΓΚΡΕΚΟΥ ΕΙΡΗΝΗ-ΔΗΜΗΤΡΑ</t>
  </si>
  <si>
    <t>ΚΑΡΒΟΥΝΗ ΝΤΕΝΙΖ</t>
  </si>
  <si>
    <t>ΜΑΡΜΑΡΙΔΟΥ ΑΡΑΒΕΛΑ</t>
  </si>
  <si>
    <t>ΚΑΤΣΑΡΟΣ ΝΙΚΟΛΑΟΣ</t>
  </si>
  <si>
    <t>ΑΓΓΕΛΑΚΗ ΝΕΦΕΛΗ</t>
  </si>
  <si>
    <t>ΑΓΓΕΛΑΚΗ ΦΑΙΔΡΑ</t>
  </si>
  <si>
    <t>ΜΠΑΚΑΝΟΣ ΑΘΑΝΑΣΙΟΣ</t>
  </si>
  <si>
    <t>ΠΑΠΑΔΕΑ ΓΕΩΡΓΙΑ-ΕΛΕΝΑ</t>
  </si>
  <si>
    <t>ΤΣΑΛΜΑ ΜΑΡΚΕΛΛΑ-ΦΩΤΕΙΝΗ</t>
  </si>
  <si>
    <t>ΠΑΛΗΚΥΡΑ ΕΛΕΝΗ</t>
  </si>
  <si>
    <t>ΠΑΠΑΔΟΠΟΥΛΟΥ ΚΑΤΕΡΙΝΑ</t>
  </si>
  <si>
    <t>ΣΑΚΑΤΟΣ ΓΙΩΡΓΟΣ</t>
  </si>
  <si>
    <t>ΠΑΠΕΤΡΟΠΟΥΛΟΥ ΜΑΡΙΑ-ΑΛΕΞΑΝΔΡΑ</t>
  </si>
  <si>
    <t>ΠΑΠΑΠΕΤΡΟΠΟΥΛΟΥ ΦΟΙΒΗ</t>
  </si>
  <si>
    <t>ΠΑΠΑΠΕΤΡΟΠΟΥΛΟΥ ΑΛΕΞΙΑ</t>
  </si>
  <si>
    <t>ΣΙΓΑΝΟΣ ΠΕΡΙΚΛΗΣ-ΦΙΛΙΠΠΟΣ</t>
  </si>
  <si>
    <t>ΠΛΟΥΓΑΡΗ ΕΥΘΥΜΙΑ</t>
  </si>
  <si>
    <t>ΓΡΑΙΚΟΥ ΓΕΩΡΓΙΑ</t>
  </si>
  <si>
    <t>ΓΙΟΡΤΣΙΟΣ ΔΙΟΝΥΣΙΟ</t>
  </si>
  <si>
    <t>ΓΕΩΡΓΙΟΣ ΦΛΩΡΟΣ</t>
  </si>
  <si>
    <t>ΠΑΠΑΔΑΤΟΥ ΓΕΩΡΓΙΑ</t>
  </si>
  <si>
    <t>ΚΩΝΣΤΑΝΤΙΝΙΔΟΥ ΕΥΔΟΞΙΑ</t>
  </si>
  <si>
    <t>ΔΡΟΣΟΥ ΗΛΙΑΝΑ</t>
  </si>
  <si>
    <t>ΖΟΥΜΠΟΥΝΕΛΗ ΛΥΔΙΑ</t>
  </si>
  <si>
    <t>ΔΕΡΜΕΝΤΖΗ ΑΙΚΑΤΕΡΙΝΗ</t>
  </si>
  <si>
    <t>ΖΟΥΜΠΟΥΝΕΛΗΣ ΣΤΕΛΙΟΣ-ΝΙΚΗΦΟΡΟΣ</t>
  </si>
  <si>
    <t>ΤΖΩΡΤΖΗ ΧΡΙΣΤΙΑΝΝΑ</t>
  </si>
  <si>
    <t>ΧΥΤΑΣ ΔΗΜΗΤΡΙΟΣ</t>
  </si>
  <si>
    <t>ΧΥΤΑ ΙΩΑΝΝΑ</t>
  </si>
  <si>
    <t>ΕΥΘΥΜΙΑΔΗ ΝΤΟΡΙΑΝΝΑ</t>
  </si>
  <si>
    <t>ΚΑΤΣΙΚΕΑΣ ΑΡΙΣΤΕΙΔΗΣ</t>
  </si>
  <si>
    <t>ΕΜΜΑΝΟΥΗΛ ΡΕΑ-ΣΙΛΒΙΑ</t>
  </si>
  <si>
    <t>ΚΟΜΝΗΝΟΣ ΜΙΧΑΗΛ-ΑΓΓΕΛΟΣ</t>
  </si>
  <si>
    <t>ΚΟΜΝΗΝΟΣ ΑΝΤΩΝΙΟΣ</t>
  </si>
  <si>
    <t>ΚΟΜΝΗΝΟΥ ΜΟΝΙΚΑ-ΕΣΘΗΡ</t>
  </si>
  <si>
    <t>ΜΠΙΛΛΗΣ ΑΝΤΩΝΗΣ</t>
  </si>
  <si>
    <t>ΑΡΒΑΝΙΤΗ ΔΑΝΑΗ</t>
  </si>
  <si>
    <t>ΑΔΑΜΟΠΟΥΛΟΣ ΝΙΚΟΛΑΟΣ</t>
  </si>
  <si>
    <t>ΜΠΑΔΑΣ ΧΡΗΣΤΟΣ</t>
  </si>
  <si>
    <t>ΔΗΜΟΥΣΗ ΜΑΓΙΑ</t>
  </si>
  <si>
    <t>ΖΑΡΝΑΚΟΥΛΗΣ ΜΙΧΑΗΛ-ΑΓΓΕΛΟΣ</t>
  </si>
  <si>
    <t>ΚΩΣΤΙΚΑ ΜΑΡΘΑ</t>
  </si>
  <si>
    <t>ΚΩΣΤΙΚΑ ΕΛΛΗ</t>
  </si>
  <si>
    <t>ΚΟΝΤΟΓΙΑΝΝΗΣ ΝΙΚΟΛΑΟΣ</t>
  </si>
  <si>
    <t>ΠΕΠΑΝΙΔΗΣ ΕΜΜΑΝΟΥΗΛ</t>
  </si>
  <si>
    <t>ΠΕΠΑΝΙΔΗ ΑΝΑΣΤΑΣΙΑ</t>
  </si>
  <si>
    <t>ΚΟΛΑϊΤΗΣ ΕΥΑΓΓΕΛΟΣ</t>
  </si>
  <si>
    <t>ΚΟΛΑϊΤΗ ΑΘΗΝΑ</t>
  </si>
  <si>
    <t>ΣΠΥΡΟΥ ΧΡΗΣΤΟΣ</t>
  </si>
  <si>
    <t>ΠΡΕΚΑΤΣΟΥΝΑΚΗΣ ΜΙΧΑΗΛ</t>
  </si>
  <si>
    <t>ΛΥΤΡΑ ΑΡΙΑΔΝΗ-ΜΑΡΙΑ</t>
  </si>
  <si>
    <t>ΤΕΚΙΔΗΣ ΜΑΡΚΟΣ</t>
  </si>
  <si>
    <t>ΑΝΑΣΤΑΣΙΑΔΗΣ ΑΓΓΕΛΟΣ</t>
  </si>
  <si>
    <t>ΖΗΜΕΡΑ ΝΑΤΑΛΙΑ</t>
  </si>
  <si>
    <t>ΤΡΑΥΛΟΥ ΕΥΑΓΓΕΛΙΑ</t>
  </si>
  <si>
    <t>ΤΡΑΥΛΟΥ ΠΙΕΡΡΑ</t>
  </si>
  <si>
    <t>ΜΠΑΜΠΛΕΚΟΥ ΑΣΗΜΙΝΑ</t>
  </si>
  <si>
    <t>ΚΥΜΠΟΥΡΟΠΟΥΛΟΥ ΝΙΚΟΛΕΤΤΑ</t>
  </si>
  <si>
    <t>ΠΑΡΑΣΚΕΥΟΠΟΥΛΟΥ ΔΕΣΠΟΙΝΑ</t>
  </si>
  <si>
    <t>ΓΡΗΓΟΡΑΣΚΟΥ ΚΑΛΛΙΟΠΗ</t>
  </si>
  <si>
    <t>ΓΙΑΤΣΟΥ ΓΕΩΡΓΙΑ-ΑΝΝΑ</t>
  </si>
  <si>
    <t>ΓΙΑΤΣΟΥ ΣΟΦΙΑ</t>
  </si>
  <si>
    <t>ΛΙΑΝΑΚΗ ΑΙΚΑΤΕΡΙΝΗ</t>
  </si>
  <si>
    <t>ΛΕΒΙΘΟΠΟΥΛΟΣ ΧΡΗΣΤΟΣ</t>
  </si>
  <si>
    <t>ΡΟΥΜΕΛΙΩΤΗ ΜΑΡΙΑ</t>
  </si>
  <si>
    <t>ΤΡΑΤΣΕΛΑΣ ΘΑΝΑΣΗΣ</t>
  </si>
  <si>
    <t>ΚΥΡΙΑΚΙΔΟΥ ΕΛΕΝΗ</t>
  </si>
  <si>
    <t>ΠΕΤΡΙΔΟΥ ΧΡΙΣΤΙΝΑ-ΣΠΥΡΙΔΟΥΛΑ</t>
  </si>
  <si>
    <t>ΠΕΤΡΙΔΗΣ ΑΓΓΕΛΟΣ</t>
  </si>
  <si>
    <t>ΚΑΤΙΦΕΣ ΓΕΩΡΓΙΟΣ</t>
  </si>
  <si>
    <t>ΠΑΠΑΔΟΠΟΥΛΟΥ ΜΕΛΙΝΑ-ΣΩΤΗΡΙΑ</t>
  </si>
  <si>
    <t>ΒΑΜΒΑΚΑΣ ΙΩΑΝΝΗΣ</t>
  </si>
  <si>
    <t>ΚΟΤΡΩΝΑΚΗ ΑΝΤΩΝΙΑ</t>
  </si>
  <si>
    <t>ΚΟΤΡΩΝΑΚΗΣ ΚΩΝΣΤΑΝΤΙΝΟΣ</t>
  </si>
  <si>
    <t>ΣΜΙΓΑΔΗΣ ΛΕΩΝΙΔΑΣ</t>
  </si>
  <si>
    <t>ΔΑΒΙΛΑΣ ΕΥΑΓΓΕΛΟΣ</t>
  </si>
  <si>
    <t>ΣΙΛΙΝΤΖΙΡΗ ΕΛΙΣΑΒΕΤ</t>
  </si>
  <si>
    <t>ΓΙΑΝΝΙΚΟΠΟΥΛΟΣ ΝΙΚΟΛΑΟΣ</t>
  </si>
  <si>
    <t>ΛΑΖΑΝΑ-ΛΥΡΑ ΗΛΙΑΝΑ-ΧΡΙΣΤΙΝΑ</t>
  </si>
  <si>
    <t>ΧΡΙΣΤΙΝΑ ΠΑΡΑΣΚΕΥΗ</t>
  </si>
  <si>
    <t>ΣΤΑΜΑΤΕΛΟΠΟΥΛΟΥ ΚΕΛΛΥ</t>
  </si>
  <si>
    <t>ΣΤΑΜΑΤΕΛΟΠΟΥΛΟΥ ΝΙΚΟΛ</t>
  </si>
  <si>
    <t>ΝΑΤΣΙΟΥ ΠΑΥΛΙΝΑ-ΝΕΦΕΛΗ</t>
  </si>
  <si>
    <t>ΤΣΟΥΜΠΑΣ ΣΤΕΦΑΝΟΣ</t>
  </si>
  <si>
    <t>ΣΜΥΡΛΑΚΗ ΙΩΑΝΝΑ</t>
  </si>
  <si>
    <t>ΤΕΛΙΟΣ ΑΡΙΣΤΕΙΔΗΣ</t>
  </si>
  <si>
    <t>ΓΑΒΡΙΑΣ ΙΩΑΝΝΗΣ</t>
  </si>
  <si>
    <t>ΚΟΥΤΣΟΥΜΠΛΗ ΚΩΝΣΤΑΝΤΙΝΑ</t>
  </si>
  <si>
    <t>ΚΟΣΜΑ ΑΝΑΣΤΑΣΙΑ</t>
  </si>
  <si>
    <t>ΨΥΧΑΣ ΑΘΑΝΑΣΙΟΣ</t>
  </si>
  <si>
    <t>ΨΥΧΑ ΜΑΡΙΑ</t>
  </si>
  <si>
    <t>ΜΠΑΤΖΙΑΚΑΣ ΓΕΩΡΓΙΟΣ</t>
  </si>
  <si>
    <t>ΜΠΑΤΖΙΑΚΑΣ ΘΩΜΑΣ</t>
  </si>
  <si>
    <t>ΓΕΡΟΓΙΑΝΝΗΣ ΧΡΙΣΤΟΣ</t>
  </si>
  <si>
    <t>ΚΟΚΟΥΒΑ ΒΑΣΙΛΙΚΗ</t>
  </si>
  <si>
    <t>ΓΙΑΝΝΗΣ ΑΘΑΝΑΣΙΟΣ</t>
  </si>
  <si>
    <t>ΣΑΜΟΥΛΑΔΑΣ ΒΑΣΙΛΕΙΟΣ</t>
  </si>
  <si>
    <t>ΣΩΤΗΡΙΟΥ ΑΦΡΟΔΙΤΗ</t>
  </si>
  <si>
    <t>ΤΣΙΑΡΑ ΜΑΡΙΑ</t>
  </si>
  <si>
    <t>ΜΠΕΧΛΙΒΑΝΙΔΟΥ ΓΕΩΡΓΙΑ</t>
  </si>
  <si>
    <t>ΒΑΛΑΡΗ ΑΛΕΞΑΝΔΡΑ</t>
  </si>
  <si>
    <t>ΕΥΔΟΚΙΑ ΤΖΙΟΥΜΗ</t>
  </si>
  <si>
    <t>ΛΑΚΗ ΜΙΧΑΕΛΑ</t>
  </si>
  <si>
    <t>ΚΟΚΟΥΒΑΣ ΕΥΑΓΓΕΛΟΣ</t>
  </si>
  <si>
    <t>ΣΑΜΟΥΛΑΔΑΣ ΚΩΝΣΤΑΝΤΙΝΟΣ-ΑΘΑΝΑΣΙΟΣ</t>
  </si>
  <si>
    <t>ΠΟΛΥΤΗΡΑ ΒΑΣΙΛΙΚΗ-ΓΕΩΡΓΙΑ</t>
  </si>
  <si>
    <t>ΚΑΡΑΜΑΝΟΥ ΒΑΣΙΛΙΚΗ</t>
  </si>
  <si>
    <t>ΚΑΡΑΜΑΝΟΣ ΑΝΑΣΤΑΣΙΟΣ</t>
  </si>
  <si>
    <t>ΑΝΑΓΝΩΣΤΟΠΟΥΛΟΥ ΑΛΙΚΗ</t>
  </si>
  <si>
    <t>ΠΑΠΑΧΑΤΖΟΠΟΥΛΟΥ ΑΙΚΑΤΕΡΙΝΗ</t>
  </si>
  <si>
    <t>ΤΖΕΒΕΛΕΚΟΥ ΜΑΡΙΑ-ΡΑΦΑΕΛΑ</t>
  </si>
  <si>
    <t>ΤΖΕΒΕΛΕΚΟΥ ΚΛΕΟΠΑΤΡΑ</t>
  </si>
  <si>
    <t>ΠΟΛΥΤΗΡΑ ΚΩΝΣΤΑΝΤΙΝΑ</t>
  </si>
  <si>
    <t>ΜΑΜΑΗ ΓΕΩΡΓΙΑ</t>
  </si>
  <si>
    <t>ΕΥΑΓΓΕΛΟΣ ΜΑΜΑΗΣ</t>
  </si>
  <si>
    <t>ΓΕΩΡΓΙΑΔΟΥ ΒΑΡΒΑΡΑ</t>
  </si>
  <si>
    <t>ΤΣΑΚΙΡΑΚΗΣ ΓΕΩΡΓΙΟΣ</t>
  </si>
  <si>
    <t>ΦΩΤΟΠΟΥΛΟΣ ΑΓΓΕΛΟΣ</t>
  </si>
  <si>
    <t>ΣΕΡΕΤΗΣ ΧΡΙΣΤΟΦΟΡΟΣ</t>
  </si>
  <si>
    <t>ΜΗΤΣΙΟΥ ΙΩΑΝΝΑ</t>
  </si>
  <si>
    <t>ΚΑΒΒΑΔΙΑΣ ΘΕΟΦΑΝΗΣ</t>
  </si>
  <si>
    <t>ΣΠΥΡΟΓΛΙΔΟΥ ΔΕΣΠΟΙΝΑ</t>
  </si>
  <si>
    <t>ΜΠΟΓΑΤΙΝΗΣ ΣΤΕΡΓΙΟΣ</t>
  </si>
  <si>
    <t>ΑΓΡΑΦΙΩΤΗΣ ΕΥΣΤΑΘΙΟΣ</t>
  </si>
  <si>
    <t>ΠΑΝΟΥΤΣΟΠΟΥΛΟΣ ΚΩΝΣΤΑΝΤΙΝΟΣ</t>
  </si>
  <si>
    <t>ΠΑΡΑΣΧΟΣ ΧΑΡΑΛΑΜΠΟΣ</t>
  </si>
  <si>
    <t>ΜΕΛΗΣ ΔΗΜΗΤΡΙΟΣ</t>
  </si>
  <si>
    <t>ΜΕΛΗΣ ΓΕΩΡΓΙΟΣ</t>
  </si>
  <si>
    <t>ΜΕΛΗ ΜΑΙΡΗ</t>
  </si>
  <si>
    <t>ΠΑΠΠΑ ΑΝΑΣΤΑΣΙΑ</t>
  </si>
  <si>
    <t>ΓΟΥΝΑΡΗ-ΜΕΓΚΛΙΔΗ ΑΝΝΑ</t>
  </si>
  <si>
    <t>ΠΑΠΑΔΗΜΗΤΡΙΟΥ ΓΕΩΡΓΙΟΣ</t>
  </si>
  <si>
    <t>ΖΟΥΜΠΑΣ ΣΩΤΗΡΙΟΣ</t>
  </si>
  <si>
    <t>ΚΟΥΤΣΙΜΑΝΗΣ ΙΩΑΝΝΗΣ</t>
  </si>
  <si>
    <t>ΚΟΥΤΣΙΜΑΝΗΣ ΑΝΝΑ</t>
  </si>
  <si>
    <t>ΠΕΤΡΟΣ ΦΥΤΗΛΑΣ</t>
  </si>
  <si>
    <t>ΚΟΥΤΣΟΥΡΑΚΗ ΕΛΕΥΘΕΡΙΑ</t>
  </si>
  <si>
    <t>ΛΟΥΚΗΣ ΧΡΗΣΤΟΣ</t>
  </si>
  <si>
    <t>ΔΑΣΚΑΛΟΠΟΥΛΟΣ ΓΕΩΡΓΙΟΣ</t>
  </si>
  <si>
    <t>ΤΡΕΒΛΑ ΑΝΑΣΤΑΣΙΑ</t>
  </si>
  <si>
    <t>ΜΑΡΟΥΣΟΠΟΥΛΟΣ ΚΩΝΣΤΑΝΤΙΝΟΣ</t>
  </si>
  <si>
    <t>ΚΟΝΙΔΗΣ ΘΕΟΔΩΡΟΣ</t>
  </si>
  <si>
    <t>ΜΑΡΟΥΔΑ ΑΘΑΝΑΣΙΑ</t>
  </si>
  <si>
    <t>ΜΑΛΑΠΕΤΣΑΣ ΝΙΚΟΛΑΟΣ</t>
  </si>
  <si>
    <t>ΓΚΟΥΣΚΟΥ ΣΤΑΥΡΙΑΝΑ</t>
  </si>
  <si>
    <t>ΠΟΥΛΗ ΠΑΝΑΓΙΩΤΑ</t>
  </si>
  <si>
    <t>ΚΑΜΠΟΣΙΩΡΗ ΜΥΡΤΩ</t>
  </si>
  <si>
    <t>ΜΠΛΑΝΑ ΑΙΚΑΤΕΡΙΝΗ</t>
  </si>
  <si>
    <t>ΜΠΛΑΝΑ ΝΙΚΟΛΕΤΤΑ-ΜΑΡΙΑ</t>
  </si>
  <si>
    <t>ΜΟΥΣΤΑΚΑ ΦΩΤΕΙΝΗ</t>
  </si>
  <si>
    <t>ΣΠΕΝΤΖΟΥ ΜΑΡΙΤΕΛΛΑ</t>
  </si>
  <si>
    <t>ΣΠΕΝΤΖΟΥ ΧΡΙΣΤΙΝΑ</t>
  </si>
  <si>
    <t>ΘΕΟΔΟΣΑΚΗΣ ΖΑΧΑΡΙΑΣ</t>
  </si>
  <si>
    <t>ΨΙΛΟΠΟΥΛΟΥ ΓΕΩΡΓΙΑ</t>
  </si>
  <si>
    <t>ΓΚΟΝΟΥΛΛΟΥ ΛΥΔΙΑ</t>
  </si>
  <si>
    <t>ΜΗΤΡΟΦΑΝΗ ΠΑΥΛΙΝΑ</t>
  </si>
  <si>
    <t>ΒΑΚΡΙΝΟΥ ΕΛΙΣΑΒΕΤ</t>
  </si>
  <si>
    <t>ΜΗΤΡΟΠΟΥΛΟΣ ΣΤΕΡΓΙΟΣ</t>
  </si>
  <si>
    <t>ΛΥΜΠΕΡΗ ΑΝΝΑ-ΔΗΜΗΤΡΑ</t>
  </si>
  <si>
    <t>ΚΟΝΤΟΛΑΤΗ ΒΑΛΕΡΙΑ</t>
  </si>
  <si>
    <t>ΦΕΓΓΗ ΙΩΑΝΝΑ</t>
  </si>
  <si>
    <t>ΦΕΓΓΗ ΜΑΡΙΝΑ</t>
  </si>
  <si>
    <t>ΧΡΥΣΙΚΟΠΟΥΛΟΥ ΑΘΑΝΑΣΙΑ</t>
  </si>
  <si>
    <t>ΖΗΒΑ ΙΩΑΝΝΑ</t>
  </si>
  <si>
    <t>ΠΑΠΑΗΛΙΟΥ ΜΑΡΙΑ</t>
  </si>
  <si>
    <t>ΚΥΠΡΙΩΤΗΣ ΦΙΛΙΠΠΟΣ-ΜΑΡΙΟΣ</t>
  </si>
  <si>
    <t>ΓΑΛΑΝΟΠΟΥΛΟΣ ΒΑΣΙΛΕΙΟΣ</t>
  </si>
  <si>
    <t>ΤΣΟΥΠΡΟΥ ΑΘΗΝΑ</t>
  </si>
  <si>
    <t>ΜΕΓΑΛΟΟΙΚΟΝΟΜΟΥ ΜΑΡΙΑ</t>
  </si>
  <si>
    <t>ΚΩΣΤΑΓΙΑΝΝΗ ΔΙΟΝΥΣΙΑ</t>
  </si>
  <si>
    <t>ΠΕΤΡΟΠΟΥΛΟΣ ΓΕΩΡΓΙΟΣ</t>
  </si>
  <si>
    <t>ΑΣΗΜΑΚΟΠΟΥΛΟΥ ΜΑΡΙΑ</t>
  </si>
  <si>
    <t>ΠΑΥΛΑΚΗΣ ΑΓΓΕΛΟΣ</t>
  </si>
  <si>
    <t>ΚΕΦΑΛΑΚΗ ΜΑΡΙΑ-ΑΣΗΜΙΝΑ</t>
  </si>
  <si>
    <t>ΣΠΕΝΤΖΟΣ ΔΗΜΗΤΡΗΣ</t>
  </si>
  <si>
    <t>ΧΑΖΑΡΙΑΝ ΜΕΛΙΝΑ-ΙΩΑΝΝΗΑ</t>
  </si>
  <si>
    <t>ΚΑΛΜΑΝΤΗ ΝΙΚΗ-ΜΑΡΙΑ</t>
  </si>
  <si>
    <t>ΚΥΠΡΑΙΟΥ ΕΛΕΝΗ-ΕΙΡΗΝΗ</t>
  </si>
  <si>
    <t>ΖΩΝΤΟΣ ΕΥΣΤΑΘΙΟΣ-ΑΝΑΣΤΑΣΙΟΣ</t>
  </si>
  <si>
    <t>ΑΛΕΙΦΕΡΗ ΠΑΝΤΕΛΙΑ</t>
  </si>
  <si>
    <t>ΜΑΔΑΜΟΠΟΥΛΟΣ ΧΡΗΣΤΟΣ</t>
  </si>
  <si>
    <t>ΑΛΕΙΦΕΡΗΣ ΜΙΧΑΛΗΣ</t>
  </si>
  <si>
    <t>ΣΑΚΕΛΛΑΡΗ ΣΟΦΙΑ</t>
  </si>
  <si>
    <t>ΚΟΣΜΙΔΗ ΚΛΕΑΝΘΗ</t>
  </si>
  <si>
    <t>ΛΑΜΠΡΟΥ ΒΑΣΙΛΙΚΗ</t>
  </si>
  <si>
    <t>ΜΠΑΡΛΑΣ ΙΩΑΝΝΗΣ</t>
  </si>
  <si>
    <t>ΜΠΑΡΛΑ ΑΝΑΣΤΑΣΙΑ</t>
  </si>
  <si>
    <t>ΜΑΝΤΑΔΑΚΗ ΔΗΜΗΤΡΑ</t>
  </si>
  <si>
    <t>ΓΟΥΜΕΝΑΚΗ ΔΕΣΠΟΙΝΑ</t>
  </si>
  <si>
    <t>ΜΠΑΡΑΤΣΑ ΣΤΑΜΑΤΙΑ-ΜΑΡΙΑ</t>
  </si>
  <si>
    <t>ΠΕΛΙΤΟΓΛΟΥ ΜΑΡΙΑ</t>
  </si>
  <si>
    <t>ΣΤΕΦΑΝΟΥ ΣΤΕΦΑΝΟΣ</t>
  </si>
  <si>
    <t>ΧΑΤΖΗΪΩΑΝΝΙΔΟΥ ΧΑΡΙΚΛΕΙΑ</t>
  </si>
  <si>
    <t>ΧΑΤΖΗΪΩΑΝΝΙΔΗΣ ΧΡΗΣΤΟΣ</t>
  </si>
  <si>
    <t>ΤΣΙΡΑΝΙΔΗΣ ΑΝΔΡΕΑΣ</t>
  </si>
  <si>
    <t>ΓΡΑΜΜΕΝΟΥ ΝΙΚΟΛΙΝΑ</t>
  </si>
  <si>
    <t>ΜΑΝΤΖΙΟΥ ΑΝΝΑ</t>
  </si>
  <si>
    <t>ΜΑΝΤΖΙΟΥ ΕΙΡΗΝΗ</t>
  </si>
  <si>
    <t>ΓΚΙΤΕΡΣΟΣ ΟΡΕΣΤΗΣ</t>
  </si>
  <si>
    <t>ΛΟΥΒΡΟΥ ΕΙΡΗΝΗ</t>
  </si>
  <si>
    <t>ΛΟΥΒΡΟΥ ΑΙΚΑΤΕΡΙΝΗ</t>
  </si>
  <si>
    <t>ΣΤΑΣΙΝΟΥ ΕΛΕΝΗ</t>
  </si>
  <si>
    <t>ΧΟΥΛΙΑΡΑΣ ΧΡΗΣΤΟΣ</t>
  </si>
  <si>
    <t>ΝΤΟΚΟΜΕ ΜΑΡΙΑ-ΖΩΗ</t>
  </si>
  <si>
    <t>ΚΕΦΑΛΑ ΓΕΩΡΓΙΑ</t>
  </si>
  <si>
    <t>ΠΑΝΑΚΗ-ΚΩΣΤΑ ΑΙΚΑΤΕΡΙΝΗ</t>
  </si>
  <si>
    <t>ΣΕΡΕΤΗ ΕΥΑΓΓΕΛΙΑ</t>
  </si>
  <si>
    <t>ΑΓΓΕΛΟΥΣΗΣ ΑΘΑΝΑΣΙΟΣ</t>
  </si>
  <si>
    <t>ΞΕΝΑΚΗΣ ΦΙΛΙΠΠΟΣ</t>
  </si>
  <si>
    <t>ΚΑΡΑΜΑΝΟΓΛΟΥ ΚΩΝΣΤΑΝΤΙΝΟΣ</t>
  </si>
  <si>
    <t>ΒΕΝΕΤΗ ΑΝΑΣΤΑΣΙΑ</t>
  </si>
  <si>
    <t>ΠΑΠΑΓΙΑΝΝΗΣ ΙΑΣΩΝ</t>
  </si>
  <si>
    <t>ΚΑΡΕΛΗΣ ΑΘΑΝΑΣΙΟΣ</t>
  </si>
  <si>
    <t>ΚΑΡΕΛΗΣ ΜΑΡΙΟΣ</t>
  </si>
  <si>
    <t>ΖΗΚΟΥ ΕΛΛΗ</t>
  </si>
  <si>
    <t>ΜΑΝΤΖΟΥΤΣΟΥ ΑΙΚΑΤΕΡΙΝΗ</t>
  </si>
  <si>
    <t>ΠΗΤΤΑ ΑΘΗΝΑ</t>
  </si>
  <si>
    <t>ΓΚΟΥΤΖΟΥΒΕΛΙΔΟΥ ΜΑΡΙΑ-ΕΛΕΝΗ</t>
  </si>
  <si>
    <t>ΣΔΡΑΛΛΗ ΣΤΑΥΡΟΥΛΑ</t>
  </si>
  <si>
    <t>ΣΔΡΑΛΛΗΣ ΣΕΡΑΦΕΙΜ</t>
  </si>
  <si>
    <t>ΞΑΝΘΟΠΟΥΛΟΥ ΧΡΙΣΤΙΑΝΑ</t>
  </si>
  <si>
    <t>ΚΕΛΛΙΔΗΣ ΜΙΧΑΗΛ</t>
  </si>
  <si>
    <t>ΕΜΜΑΝΟΥΗΛΙΔΗΣ ΒΑΣΙΛΕΙΟΣ</t>
  </si>
  <si>
    <t>ΚΟΚΚΟΒΑ ΑΙΚΑΤΕΡΙΝΗ-ΜΑΡΙΑ</t>
  </si>
  <si>
    <t>ΚΟΚΚΟΒΑ ΒΕΑΤΡΙΚΗ</t>
  </si>
  <si>
    <t>ΝΤΟΥΣΙΟΥ ΑΛΙΚΗ</t>
  </si>
  <si>
    <t>ΓΚΟΥΝΤΟΥΡΑΣ ΝΙΚΟΛΑΟΣ</t>
  </si>
  <si>
    <t>ΓΚΟΥΝΤΟΥΡΑΣ ΓΕΩΡΓΙΟΣ</t>
  </si>
  <si>
    <t>ΣΤΕΦΑΝ ΧΡΗΣΤΟ-ΝΤΙΝΟΥ-ΕΝΤΟΥΑΡΝΤ</t>
  </si>
  <si>
    <t>ΜΠΑΚΟΣ ΔΗΜΗΤΡΗΣ-ΙΩΣΗΦ</t>
  </si>
  <si>
    <t>ΧΕΛΑΣ ΚΩΝΣΤΑΝΤΙΝΟΣ</t>
  </si>
  <si>
    <t>ΖΟΥΓΛΗΣ ΜΑΡΙΟΣ</t>
  </si>
  <si>
    <t>ΔΡΟΥΓΟΥΤΗ ΑΡΕΤΗ</t>
  </si>
  <si>
    <t>ΔΡΟΥΓΟΥΤΗΣ ΑΓΓΕΛΟΣ</t>
  </si>
  <si>
    <t>ΚΟΤΙΝΗ ΜΑΡΙΑ</t>
  </si>
  <si>
    <t>ΤΣΙΡΚΑΣ ΝΙΚΟΛΑΟΣ-ΑΝΔΡΕΑΣ</t>
  </si>
  <si>
    <t>ΗΛΙΟΠΟΥΛΟΥ ΑΙΚΑΤΕΡΙΝΗ</t>
  </si>
  <si>
    <t>ΓΑΛΙΑΤΖΗ ΝΙΚΟΛΕΤΤΑ</t>
  </si>
  <si>
    <t>ΖΕΡΒΑ ΕΥΤΥΧΙΑ</t>
  </si>
  <si>
    <t>ΑΠΟΣΤΟΛΟΠΟΥΛΟΥ ΕΥΑΓΓΕΛΙΑ-ΕΛΕΝΗ</t>
  </si>
  <si>
    <t>ΠΑΝΟΥΤΣΟΠΟΥΛΟΥ ΔΗΜΗΤΡΑ</t>
  </si>
  <si>
    <t>ΛΕΧΟΥΡΙΤΗ ΑΙΚΑΤΕΡΙΝΗ-ΜΑΡΙΑ</t>
  </si>
  <si>
    <t>ΠΑΛΑΙΟΥ ΜΑΡΙΑ</t>
  </si>
  <si>
    <t>ΠΑΛΑΙΟΥ ΕΛΕΥΘΕΡΙΑ</t>
  </si>
  <si>
    <t>ΚΑΡΑΒΙΑ ΚΑΤΕΡΙΝΑ</t>
  </si>
  <si>
    <t>ΤΖΑΤΖΙΜΑΚΗΣ ΣΤΥΛΙΑΝΟΣ</t>
  </si>
  <si>
    <t>ΠΑΥΛΟΥ ΑΛΕΞΑΝΔΡΟΣ</t>
  </si>
  <si>
    <t>ΚΩΤΣΑΛΙΔΟΥ ΧΡΙΣΤΙΝΑ</t>
  </si>
  <si>
    <t>ΤΣΑΤΣΑΣ ΓΕΩΡΓΙΟΣ</t>
  </si>
  <si>
    <t>ΡΟΥΣΣΟΥ ΑΝΑΣΤΑΣΙΑ</t>
  </si>
  <si>
    <t>ΡΟΥΣΣΟΣ ΔΗΜΗΤΡΗΣ</t>
  </si>
  <si>
    <t>ΚΑΣΑΠΙΔΟΥ ΜΕΛΠΟΜΕΝΗ</t>
  </si>
  <si>
    <t>ΦΥΤΡΟΠΟΥΛΟΥ ΕΥΤΕΡΠΗ</t>
  </si>
  <si>
    <t>ΛΟϊΖΑΣ ΑΡΙΣΤΟΤΕΛΗΣ</t>
  </si>
  <si>
    <t>ΛΥΤΡΑ ΙΟΛΗ</t>
  </si>
  <si>
    <t>ΚΟΥΓΚΑΣ ΚΩΝΣΤΑΝΤΙΝΟΣ</t>
  </si>
  <si>
    <t>ΜΙΧΑΛΑΚΗΣ ΝΙΚΟΛΑΟΣ</t>
  </si>
  <si>
    <t>ΜΑΡΓΙΔΗΣ ΕΥΑΓΓΕΛΟΣ</t>
  </si>
  <si>
    <t>ΧΑΤΖΗΤΟΛΙΑ ΓΕΩΡΓΙΑ</t>
  </si>
  <si>
    <t>ΧΑΤΖΗΤΟΛΙΑ ΘΕΟΠΟΥΛΑ-ΔΕΣΠΟΙΝΑ</t>
  </si>
  <si>
    <t>ΠΑΝΤΟΠΟΥΛΟΥ ΙΩΑΝΝΑ</t>
  </si>
  <si>
    <t>ΤΣΙΝΤΑΡΑΚΗΣ ΑΝΔΡΕΑΣ</t>
  </si>
  <si>
    <t>ΠΑΛΜΟΣ ΑΛΕΞΑΝΔΡΟΣ</t>
  </si>
  <si>
    <t>ΞΥΔΑ ΚΩΝΣΤΑΝΤΙΝΑ</t>
  </si>
  <si>
    <t>ΒΕΝΙΟΥ ΝΑΤΑΛΙΑ</t>
  </si>
  <si>
    <t>ΔΑΝΙΗΛΟΓΛΟΥ ΓΕΩΡΓΙΟΣ</t>
  </si>
  <si>
    <t>ΤΣΕΤΣΕΚΟΥ ΒΑΣΙΛΙΚΗ</t>
  </si>
  <si>
    <t>ΚΗΛΙΦΗ ΚΑΛΛΙΟΠΗ</t>
  </si>
  <si>
    <t>ΑΝΔΡΕΟΥ ΗΛΙΑΣ-ΡΑΦΑΗΛ</t>
  </si>
  <si>
    <t>ΝΟΒΡΑΤΙΔΟΥ ΑΝΝΑ</t>
  </si>
  <si>
    <t>ΚΑΠΑΣΑΚΑΛΗΣ ΔΗΜΗΤΡΙΟΣ</t>
  </si>
  <si>
    <t>ΜΠΙΛΛΗ ΣΕΒΑΣΤΗ</t>
  </si>
  <si>
    <t>ΔΙΑΚΟΝΙΚΟΛΗΣ ΣΤΕΦΑΝΟΣ</t>
  </si>
  <si>
    <t>ΣΟΥΤΟΠΟΥΛΟΥ ΑΙΚΑΤΕΡΙΝΗ</t>
  </si>
  <si>
    <t>ΣΟΥΤΟΠΟΥΛΟΥ ΜΑΡΙΝΑ</t>
  </si>
  <si>
    <t>ΠΑΤΡΑΣ ΔΗΜΗΤΡΙΟΣ</t>
  </si>
  <si>
    <t>ΝΕΣΣΗΣ ΣΠΥΡΙΔΩΝ</t>
  </si>
  <si>
    <t>ΝΕΣΣΗΣ ΑΓΓΕΛΟΣ</t>
  </si>
  <si>
    <t>ΠΑΝΑΓΙΩΤΙΔΟΥ ΑΛΕΞΑΝΔΡΑ</t>
  </si>
  <si>
    <t>ΣΙΔΗΡΑΔΗ ΔΑΝΑΗ</t>
  </si>
  <si>
    <t>ΓΚΙΚΑΣ ΘΕΟΔΩΡΑ-ΔΕΣΠΟΙΝΑ</t>
  </si>
  <si>
    <t>ΤΣΙΛΟΓΕΩΡΓΗΣ ΒΑΣΙΛΗΣ</t>
  </si>
  <si>
    <t>ΤΣΙΛΟΓΕΩΡΓΗ ΖΩΗ</t>
  </si>
  <si>
    <t>ΞΑΕΣ ΑΙΚΑΤΕΡΙΝΗ</t>
  </si>
  <si>
    <t>ΛΑΪΝΑΣ ΘΕΟΦΑΝΗΣ-ΠΑΝΑΓΙΩΤΗΣ</t>
  </si>
  <si>
    <t>ΤΣΑΚΑΡΕΣΤΟΥ ΘΕΟΦΑΝΙΑ</t>
  </si>
  <si>
    <t>ΒΕΛΑΩΡΑ ΒΑΣΙΛΙΚΗ</t>
  </si>
  <si>
    <t>ΤΟΥΛΑ ΜΑΡΙΝΑ</t>
  </si>
  <si>
    <t>ΚΑΜΠΑΡΑΚΗ ΙΩΑΝΝΑ</t>
  </si>
  <si>
    <t>ΑΜΠΑΤΖΙΟΓΛΟΥ ΜΙΧΑΕΛΑ</t>
  </si>
  <si>
    <t>ΑΜΠΑΤΖΙΟΓΛΟΥ ΙΩΑΝΝΗΣ</t>
  </si>
  <si>
    <t>ΜΟΥΣΤΑΚΑ ΒΙΚΤΩΡΙΑ</t>
  </si>
  <si>
    <t>ΓΕΩΡΓΟΥΔΑΚΗΣ ΜΙΧΑΗΛ</t>
  </si>
  <si>
    <t>ΜΟΥΚΑ ΙΩΑΝΝΑ</t>
  </si>
  <si>
    <t>ΜΟΥΚΑ ΕΥΑΝΘΗ</t>
  </si>
  <si>
    <t>ΓΚΟΥΜΑΣ ΦΙΛΙΠΠΟΣ</t>
  </si>
  <si>
    <t>ΓΚΟΥΜΑΣ ΓΙΩΡΓΟΣ</t>
  </si>
  <si>
    <t>ΦΕΛΕΜΕΓΚΑΣ-ΜΑΚΟΒΕΪ ΜΙΧΑΗΛ-ΑΛΕΞΑΝΔΡΟΣ</t>
  </si>
  <si>
    <t>ΛΙΝΔΡΑ ΑΙΜΙΛΙΑ</t>
  </si>
  <si>
    <t>ΚΩΣΤΑΚΗΣ ΑΓΓΕΛΟΣ</t>
  </si>
  <si>
    <t>ΚΩΣΤΑΚΗ ΑΡΤΕΜΙΣ</t>
  </si>
  <si>
    <t>ΚΑΡΛΟΥ ΖΩΗ</t>
  </si>
  <si>
    <t>ΓΙΑΝΝΟΠΟΥΛΟΥ ΑΝΑΣΤΑΣΙΑ</t>
  </si>
  <si>
    <t>ΠΟΥΛΟΠΟΥΛΟΥ ΑΘΑΝΑΣΙΑ</t>
  </si>
  <si>
    <t>ΠΡΟΕΣΤΑΚΗ ΙΟΥΛΙΑ</t>
  </si>
  <si>
    <t>ΒΟΣΝΑΚΗΣ ΣΠΥΡΟΣ-ΕΦΡΑΙΜ</t>
  </si>
  <si>
    <t>ΒΑΣΙΛΑΚΗΣ ΛΟΥΚΑΣ-ΕΡΜΗΣ</t>
  </si>
  <si>
    <t>ΒΑΣΙΛΑΚΗ ΑΝΑΣΤΑΣΙΑ</t>
  </si>
  <si>
    <t>ΛΙΑΠΗΣ ΙΩΑΝΝΗΣ</t>
  </si>
  <si>
    <t>ΛΙΑΠΗΣ ΚΩΝΣΤΑΝΤΙΝΟΣ</t>
  </si>
  <si>
    <t>ΜΑΝΩΛΕΑ ΠΗΝΕΛΟΠΗ</t>
  </si>
  <si>
    <t>ΦΡΑΪΔΑΚΗΣ ΙΩΑΝΝΗΣ</t>
  </si>
  <si>
    <t>ΜΙΣΙΡΙΩΤΗΣ ΝΕΣΤΩΡΑΣ</t>
  </si>
  <si>
    <t>ΣΠΥΡΟΠΟΥΛΟΣ ΝΙΚΟΛΑΟΣ</t>
  </si>
  <si>
    <t>ΠΑΠΑΔΟΠΟΥΛΟΣ ΑΝΔΡΕΑΣ</t>
  </si>
  <si>
    <t>ΜΑΡΚΟΠΟΥΛΟΥ ΕΥΔΟΞΙΑ</t>
  </si>
  <si>
    <t>ΧΑΤΖΗΔΙΑΜΑΝΤΙΔΗΣ ΝΙΚΟΛΑΟΣ</t>
  </si>
  <si>
    <t>ΣΑΦΟΥΡΗ ΚΩΝΣΤΑΝΤΙΝΑ</t>
  </si>
  <si>
    <t>ΒΛΑΧΟΥ ΑΘΑΝΑΣΙΑ</t>
  </si>
  <si>
    <t>ΒΡΑΧΟΥ ΔΕΣΠΟΙΝΑ</t>
  </si>
  <si>
    <t>ΧΑΤΖΗΕΥΦΡΑΙΜΙΔΟΥ ΑΘΑΝΑΣΙΑ</t>
  </si>
  <si>
    <t>ΜΠΑΞΟΠΟΥΛΟΥ ΔΕΣΠΟΙΝΑ</t>
  </si>
  <si>
    <t>ΒΟΥΖΑΒΑΛΗ ΕΛΛΗΣΩ</t>
  </si>
  <si>
    <t>ΕΥΣΤΑΘΙΟΥ ΑΓΓΕΛΟΣ</t>
  </si>
  <si>
    <t>ΕΥΣΤΑΘΙΟΥ ΜΑΡΚΟΣ</t>
  </si>
  <si>
    <t>ΕΥΣΤΑΘΙΟΥ ΣΥΜΕΩΝ</t>
  </si>
  <si>
    <t>ΜΠΕΗ ΜΑΡΙΑ</t>
  </si>
  <si>
    <t>ΚΑΤΡΑΝΑΣ ΑΧΙΛΛΕΑΣ</t>
  </si>
  <si>
    <t>ΜΑΚΡΥΓΕΩΡΓΟΥ ΧΡΙΣΤΙΝΑ</t>
  </si>
  <si>
    <t>ΓΕΩΡΓΟΠΟΥΛΟΥ ΗΛΙΑΝΑ</t>
  </si>
  <si>
    <t>ΠΑΣΧΑΛΙΔΟΥ ΚΩΝΣΤΑΝΤΙΝΑ</t>
  </si>
  <si>
    <t>ΤΣΑΟΥΛΗΣ ΕΥΘΥΜΗΣ</t>
  </si>
  <si>
    <t>ΤΖΙΜΚΑΣ ΑΠΟΣΤΟΛΟΣ</t>
  </si>
  <si>
    <t>ΛΑΖΑΡΙΔΟΥ ΠΗΝΕΛΟΠΗ</t>
  </si>
  <si>
    <t>ΤΣΙΜΠΟΥΡΗ ΕΥΑΓΓΕΛΙΑ</t>
  </si>
  <si>
    <t>ΜΑΥΡΟΜΑΤΗ ΣΟΦΙΑ</t>
  </si>
  <si>
    <t>ΜΟΣΧΙΔΗΣ ΚΩΝΣΤΑΝΤΙΝΟΣ</t>
  </si>
  <si>
    <t>ΚΟΚΟΥΛΑ ΑΡΙΑΔΝΗ-ΣΥΜΕΛΑ</t>
  </si>
  <si>
    <t>ΚΟΚΟΥΛΑ ΕΙΡΗΝΗ</t>
  </si>
  <si>
    <t>ΛΑΖΑΡΙΔΗΣ ΑΝΑΣΤΑΣΙΟΣ</t>
  </si>
  <si>
    <t>ΡΑΜΑΝΤΑΝ ΑΛΕΞΑΝΔΡΟΣ-ΧΑΛΙΛ</t>
  </si>
  <si>
    <t>ΜΠΟΥΡΟΥΔΗ ΧΡΙΣΤΙΝΑ</t>
  </si>
  <si>
    <t>ΤΣΙΜΠΟΥΡΗΣ ΙΩΑΝΝΗΣ</t>
  </si>
  <si>
    <t>ΜΠΟΥΡΟΥΔΗΣ ΓΙΑΝΝΗΣ</t>
  </si>
  <si>
    <t>ΜΠΟΥΡΟΥΔΗΣ ΓΙΩΡΓΟΣ</t>
  </si>
  <si>
    <t>ΜΑΥΡΙΔΟΥ ΑΓΓΕΛΙΚΗ</t>
  </si>
  <si>
    <t>ΒΛΑΧΟΣ ΓΕΩΡΓΙΟΣ</t>
  </si>
  <si>
    <t>ΛΑΖΑΡΙΔΗΣ ΣΤΑΥΡΟΣ</t>
  </si>
  <si>
    <t>ΛΑΖΑΡΙΔΟΥ ΠΑΡΑΣΚΕΥΗ</t>
  </si>
  <si>
    <t>ΧΑΤΖΙΔΗΣ ΧΡΗΣΤΟΣ</t>
  </si>
  <si>
    <t>ΗΛΙΟΠΟΥΛΟΣ ΙΣΑΑΚ</t>
  </si>
  <si>
    <t>ΛΑΖΑΡΙΔΟΥ ΑΣΗΜΙΝΑ</t>
  </si>
  <si>
    <t>ΑΛΤΙΝΜΠΑΣΟΓΛΟΥ ΓΕΩΡΓΙΟΣ</t>
  </si>
  <si>
    <t>ΜΩΥΣΙΑΔΗΣ ΧΑΡΑΛΑΜΠΟΣ</t>
  </si>
  <si>
    <t>ΚΑΛΤΣΙΔΗΣ ΑΝΑΣΤΑΣΙΟΣ</t>
  </si>
  <si>
    <t>ΛΑΜΠΡΟΥ ΣΤΕΛΙΟΣ</t>
  </si>
  <si>
    <t>ΠΑΠΑΓΕΩΡΓΙΟΥ ΔΑΦΝΗ</t>
  </si>
  <si>
    <t>ΜΑΝΑΒΗ ΓΕΩΡΓΙΑ</t>
  </si>
  <si>
    <t>ΜΕΡΛΟΥ ΙΩΑΝΝΑ</t>
  </si>
  <si>
    <t>ΘΕΟΔΩΡΙΔΗΣ ΦΙΛΙΠΠΟΣ-ΕΡΡΙΚΟΣ</t>
  </si>
  <si>
    <t>ΘΕΟΔΩΡΙΔΗΣ ΕΥΚΛΕΙΔΗΣ-ΜΑΡΙΟΣ</t>
  </si>
  <si>
    <t>ΝΑΣΙΑΚΟΥ ΑΝΝΑ-ΜΑΡΙΑ</t>
  </si>
  <si>
    <t>ΑΝΤΩΝΟΠΟΥΛΟΥ ΝΙΚΟΛΙΤΣΑ</t>
  </si>
  <si>
    <t>ΒΑΛΣΑΜΙΔΗΣ ΣΤΑΜΑΤΙΟΣ</t>
  </si>
  <si>
    <t>ΡΟΥΣΤΑΣ ΓΕΩΡΓΙΟΣ</t>
  </si>
  <si>
    <t>ΡΟΥΣΤΑ ΖΩΗ-ΓΕΩΡΓΙΑ</t>
  </si>
  <si>
    <t>ΣΤΑΜΟΥ ΑΝΝΑ</t>
  </si>
  <si>
    <t>ΜΕΤΑΞΙΩΤΗΣ ΜΑΡΙΟΣ</t>
  </si>
  <si>
    <t>ΧΑΤΖΗΓΡΙΒΑΣ ΚΩΝΣΤΑΝΤΙΝΟΣ</t>
  </si>
  <si>
    <t>ΓΙΑΝΝΑΚΟΣ ΛΑΜΠΡΟΣ</t>
  </si>
  <si>
    <t>ΚΟΛΛΑΤΟΥ ΛΥΔΙΑ</t>
  </si>
  <si>
    <t>ΑΓΡΑΒΑΝΗΣ ΑΧΙΛΛΕΑΣ</t>
  </si>
  <si>
    <t>ΦΙΛΙΠΠΟΥ ΑΠΟΣΤΟΛΟΣ-ΠΑΝΑΓΙΩΤΗΣ</t>
  </si>
  <si>
    <t>ΧΑΤΖΗΚΑΠΛΑΝΗΣ ΚΩΝΣΤΑΝΤΙΝΟΣ</t>
  </si>
  <si>
    <t>ΒΑΣΙΛΑΚΗ ΑΘΗΝΑ-ΧΡΙΣΤΙΝΑ</t>
  </si>
  <si>
    <t>ΚΩΝΣΤΑΝΤΑΡΑ ΜΑΡΙΑ</t>
  </si>
  <si>
    <t>ΚΑΛΟΓΗΡΟΥ ΚΑΛΛΙΟΠΗ-ΡΑΦΑΕΛΑ</t>
  </si>
  <si>
    <t>ΖΑΧΑΡΙΑΔΗΣ ΑΧΙΛΛΕΑΣ</t>
  </si>
  <si>
    <t>ΜΠΟΥΤΣΗ ΕΛΕΥΘΕΡΙΑ</t>
  </si>
  <si>
    <t>ΦΕΡΛΕΜΗΣ ΔΗΜΗΤΡΙΟΣ</t>
  </si>
  <si>
    <t>ΚΑΝΑΚΗ ΕΙΡΗΝΗ</t>
  </si>
  <si>
    <t>ΜΠΟΥΤΣΗΣ ΒΑΣΙΛΕΙΟΣ</t>
  </si>
  <si>
    <t>ΔΟΥΛΟΠΟΥΛΟΥ ΕΛΙΣΣΑΒΕΤ</t>
  </si>
  <si>
    <t>ΠΕΪΟΣ ΠΑΝΑΓΙΩΤΗΣ</t>
  </si>
  <si>
    <t>ΤΣΙΑΠΑΣ ΒΑΣΙΛΗΣ</t>
  </si>
  <si>
    <t>ΔΙΝΤΣΗ ΔΗΜΗΤΡΑ</t>
  </si>
  <si>
    <t>ΒΑΣΙΛΕΙΟΥ ΜΑΡΙΑΝΝΑ</t>
  </si>
  <si>
    <t>ΣΑΜΑΡΑ ΜΑΡΙΑ</t>
  </si>
  <si>
    <t>ΣΙΜΙΤΖΗΣ ΙΩΑΝΝΗΣ</t>
  </si>
  <si>
    <t>ΚΑΛΛΗΣ ΠΕΤΡΟΣ</t>
  </si>
  <si>
    <t>ΜΠΕΡΣΟΥ ΣΟΦΙΑ</t>
  </si>
  <si>
    <t>ΖΙΑΜΠΑΚΑ ΖΩΗ</t>
  </si>
  <si>
    <t>ΚΑΡΑΤΣΙΩΛΗ ΕΥΑΓΓΕΛΙΑ-ΕΛΛΗ</t>
  </si>
  <si>
    <t>ΜΑΚΡΑΚΗΣ ΑΛΕΞΑΝΔΡΟΣ</t>
  </si>
  <si>
    <t>ΜΑΝΕΣΗ ΙΩΑΝΝΑ</t>
  </si>
  <si>
    <t>ΠΕΤΣΙΟΥ ΕΒΕΛΙΝΑ</t>
  </si>
  <si>
    <t>ΒΑΣΙΛΟΠΟΥΛΟΣ ΕΥΣΤΡΑΤΙΟΣ</t>
  </si>
  <si>
    <t>ΑΓΓΕΛΙΔΟΥ ΜΑΡΙΑ-ΙΩΑΝΝΑ</t>
  </si>
  <si>
    <t>ΜΙΚΡΟΓΙΑΝΝΑΚΗ ΕΥΑΓΓΕΛΙΑ</t>
  </si>
  <si>
    <t>ΑΛΜΠΑΝΗ ΜΑΓΔΑΛΗΝΗ</t>
  </si>
  <si>
    <t>ΤΣΑΚΑΡΔΑΚΑΣ ΑΛΕΞΑΝΔΡΟΣ</t>
  </si>
  <si>
    <t>ΝΤΟΛΑ ΕΛΕΝΗ</t>
  </si>
  <si>
    <t>ΤΟΥΣΙΑ ΘΕΟΔΩΡΑ</t>
  </si>
  <si>
    <t>ΒΑΪΝΟΠΟΥΛΟΥ ΑΙΚΑΤΕΡΙΝΗ</t>
  </si>
  <si>
    <t>ΤΣΑΝΤΙΚΟΣ ΝΙΚΟΛΑΟΣ</t>
  </si>
  <si>
    <t>ΚΑΡΓΙΩΤΙΔΗ ΔΑΦΝΗ</t>
  </si>
  <si>
    <t>ΠΑΠΑΘΕΟΛΟΓΟΥ ΒΑΣΙΛΙΚΗ</t>
  </si>
  <si>
    <t>ΠΑΠΑΘΕΟΛΟΓΟΥ ΜΕΡΟΠΗ</t>
  </si>
  <si>
    <t>ΜΟΣΙΑΛΟΥ ΑΛΙΚΗ-ΜΑΡΙΑ</t>
  </si>
  <si>
    <t>ΓΙΩΤΟΠΟΥΛΟΥ ΝΙΚΗ</t>
  </si>
  <si>
    <t>ΑΝΔΡΟΥΤΣΟΣ ΝΙΚΟΛΑΟΣ</t>
  </si>
  <si>
    <t>ΣΑΡΑΝΤΗ ΘΕΟΔΩΡΑ-ΒΑΡΒΑΡΑ</t>
  </si>
  <si>
    <t>ΕΜΜΑΝΟΥΗΛ-ΙΩΑΝΝΗΣ ΛΑΔΙΑΝΟΣ</t>
  </si>
  <si>
    <t>ΤΣΙΚΙΜΗΣ ΜΑΡΙΑ-ΕΛΕΥΘΕΡΙΣ</t>
  </si>
  <si>
    <t>ΠΕΠΠΑ ΝΕΦΕΛΗ</t>
  </si>
  <si>
    <t>ΣΙΟΥΤΗΣ ΣΟΦΟΚΛΗΣ</t>
  </si>
  <si>
    <t>ΚΟΤΣΑΛΟΣ ΒΑΣΙΛΗΣ</t>
  </si>
  <si>
    <t>ΚΟΤΣΑΛΟΣ ΚΩΝΣΤΑΝΤΙΝΟΣ</t>
  </si>
  <si>
    <t>ΤΣΑΚΑΛΗΣ ΑΝΑΣΤΑΣΙΟΣ</t>
  </si>
  <si>
    <t>ΚΥΡΙΟΥ ΣΕΒΑΣΤΗ-ΔΕΣΠΟΙΝΑ</t>
  </si>
  <si>
    <t>ΠΑΠΑΔΑΚΗ ΚΕΛΛΥ</t>
  </si>
  <si>
    <t>ΛΑΜΠΡΗ ΖΩΗ</t>
  </si>
  <si>
    <t>ΒΑΣΙΛΕΙΑΔΟΥ ΑΘΑΝΑΣΙΑ</t>
  </si>
  <si>
    <t>ΓΟΥΛΙΕΛΜΟΥ ΑΘΗΝΑ-ΔΑΝΑΗ</t>
  </si>
  <si>
    <t>ΛΟΥΜΠΗ ΚΑΛΛΙΡΟΗ</t>
  </si>
  <si>
    <t>ΜΑΝΙΝΑ ΑΝΑΣΤΑΣΙΑ</t>
  </si>
  <si>
    <t>ΠΕΤΡΟΓΙΑΝΝΗΣ ΓΕΩΡΓΙΟΣ</t>
  </si>
  <si>
    <t>ΧΟΝΔΡΟΠΟΥΛΟΣ ΣΤΑΥΡΟΣ</t>
  </si>
  <si>
    <t>ΧΟΝΔΡΟΠΟΥΛΟΥ ΕΛΕΝΗ-ΜΕΛΙΝΑ</t>
  </si>
  <si>
    <t>ΡΕΒΕΛΑΚΗΣ ΗΛΙΑΣ</t>
  </si>
  <si>
    <t>ΜΕΛΕΤΙΟΥ ΠΕΡΙΚΛΗΣ</t>
  </si>
  <si>
    <t>ΓΑΛΑΝΟΠΟΥΛΟΥ ΔΗΜΗΤΡΑ-ΔΑΝΑΗ</t>
  </si>
  <si>
    <t>ΣΙΑΦΑΚΑ ΜΥΡΤΩ</t>
  </si>
  <si>
    <t>ΣΙΑΦΑΚΑ ΜΥΡΣΙΝΗ</t>
  </si>
  <si>
    <t>ΚΑΛΚΑΒΟΥΡΑ ΑΡΓΥΡΩ</t>
  </si>
  <si>
    <t>ΧΑΛΚΙΑΣ ΟΔΥΣΣΕΑΣ</t>
  </si>
  <si>
    <t>ΓΙΑΝΝΙΚΟΥ ΜΑΡΙΑ</t>
  </si>
  <si>
    <t>ΣΙΟΥΤΗΣ ΠΑΝΑΓΙΩΤΗΣ</t>
  </si>
  <si>
    <t>ΚΥΡΟΣ ΚΩΝΣΤΑΝΤΙΝΟΣ-ΒΑΣΙΛΕΙΟΣ</t>
  </si>
  <si>
    <t>ΔΟΥΚΛΙΑΣ ΒΑΣΙΛΕΙΟΣ</t>
  </si>
  <si>
    <t>ΒΑΚΛΑΤΖΗΣ ΠΑΝΑΓΙΩΤΗΣ</t>
  </si>
  <si>
    <t>ΠΑΠΑΚΩΝΣΤΑΝΤΙΝΟΥ ΙΑΣΟΝΑΣ</t>
  </si>
  <si>
    <t>ΕΥΘΥΜΙΟΥ ΕΛΕΝΗ</t>
  </si>
  <si>
    <t>ΤΑΚΟΠΟΥΛΟΥ ΜΕΛΙΝΑ</t>
  </si>
  <si>
    <t>ΣΤΑΘΑΤΟΥ ΝΙΟΒΗ</t>
  </si>
  <si>
    <t>ΣΜΥΡΑΚΗ ΔΟΜΝΑ</t>
  </si>
  <si>
    <t>ΠΟΛΥΜΕΝΑΚΟΥ ΧΡΥΣΟΥΛΑ</t>
  </si>
  <si>
    <t>ΣΟΥΡΕΛΗΣ ΙΑΣΩΝ</t>
  </si>
  <si>
    <t>ΚΑΡΑΓΕΩΡΓΟΥ ΔΩΡΟΘΕΑ-ΕΣΘΗΡ</t>
  </si>
  <si>
    <t>ΣΤΑΜΠΟΥΛΙΔΗΣ ΝΙΚΟΛΑΟΣ</t>
  </si>
  <si>
    <t>ΧΡΥΣΟΣΤΟΜΗΣ ΓΙΩΡΓΟΣ</t>
  </si>
  <si>
    <t>ΘΩΜΑΪΔΟΥ ΞΑΝΘΟΥΛΑ</t>
  </si>
  <si>
    <t>ΚΩΣΤΟΥΛΑΣ ΒΑΣΙΛΕΙΟΣ</t>
  </si>
  <si>
    <t>ΣΑΛΟΝΙΚΙΟΣ ΠΕΡΙΚΛΗΣ</t>
  </si>
  <si>
    <t>ΜΑΚΡΗ ΜΑΓΔΑΛΗΝΗ</t>
  </si>
  <si>
    <t>ΓΑΡΕΦΗ ΙΩΑΝΝΑ</t>
  </si>
  <si>
    <t>ΣΑΡΠ ΗΛΙΑΣ-ΙΩΑΝΝΗΣ</t>
  </si>
  <si>
    <t>ΒΑΡΣΑΜΗΣ ΑΝΤΩΝΗΣ</t>
  </si>
  <si>
    <t>ΜΠΑΜΠΗΣ ΠΑΝΑΓΙΩΤΗΣ</t>
  </si>
  <si>
    <t>ΤΣΑΓΙΑΝΝΙΔΗΣ ΣΑΜΟΥΗΛ</t>
  </si>
  <si>
    <t>ΧΟΥΪΑΡΙΔΗΣ ΔΗΜΗΤΡΙΟΣ</t>
  </si>
  <si>
    <t>ΚΕΦΑΛΑ ΑΝΝΑ</t>
  </si>
  <si>
    <t>ΣΦΥΡΑΚΗΣ ΝΙΚΟΛΑΟΣ</t>
  </si>
  <si>
    <t>ΨΑΡΑΚΗ ΑΙΚΑΤΕΡΙΝΗ</t>
  </si>
  <si>
    <t>ΣΠΥΡΟΥ ΓΕΩΡΓΙΟΣ</t>
  </si>
  <si>
    <t>ΚΟΤΣΙΦΗΣ ΜΙΛΤΙΑΔΗΣ</t>
  </si>
  <si>
    <t>ΜΑΣΤΡΟΓΙΑΝΝΑΚΗΣ ΑΝΑΣΤΑΣΙΟΣ</t>
  </si>
  <si>
    <t>ΜΑΤΣΟΥΚΑΣ ΠΑΝΑΓΙΩΤΗΣ</t>
  </si>
  <si>
    <t>ΤΣΙΧΛΗΣ ΒΑΣΙΛΕΙΟΣ</t>
  </si>
  <si>
    <t>ΚΑΛΑΝΤΩΝΕΑΣ ΣΤΥΛΙΑΝΟΣ</t>
  </si>
  <si>
    <t>ΜΠΥΡΟΥ ΑΓΓΕΛΑ</t>
  </si>
  <si>
    <t>ΔΟΥΣΚΟΥ ΑΘΗΝΑ</t>
  </si>
  <si>
    <t>ΔΟΥΣΚΟΣ ΓΕΩΡΓΙΟΣ</t>
  </si>
  <si>
    <t>ΜΠΕΣΜΠΑΛΤΑ ΛΥΔΙΑ</t>
  </si>
  <si>
    <t>ΚΑΒΑΛΑΡΗΣ ΣΤΑΥΡΟΣ</t>
  </si>
  <si>
    <t>ΘΕΟΦΙΛΙΔΗΣ ΘΕΟΦΙΛΟΣ-ΜΑΡΙΟΣ</t>
  </si>
  <si>
    <t>ΜΑΛΙΝΔΡΕΤΟΣ ΚΩΝΣΤΑΝΤΙΝΟΣ</t>
  </si>
  <si>
    <t>ΚΟΥΡΚΟΥΛΑΣ ΔΗΜΗΤΡΗΣ</t>
  </si>
  <si>
    <t>ΓΙΑΣΣΑΡΗΣ ΕΥΑΓΓΕΛΟΣ</t>
  </si>
  <si>
    <t>ΓΚΙΩΝΗΣ ΑΓΓΕΛΟΣ-ΒΑΣΙΛΕΙΟΣ</t>
  </si>
  <si>
    <t>ΜΑΥΡΟΜΑΤΗΣ ΟΔΥΣΣΕΑΣ-ΑΝΑΣΤΑΣΙΟΣ</t>
  </si>
  <si>
    <t>ΤΖΑΒΕΛΑΣ ΣΩΤΗΡΙΟΣ</t>
  </si>
  <si>
    <t>ΚΑΡΑΜΑΝΛΗΣ ΑΛΕΞΑΝΔΡΟΣ</t>
  </si>
  <si>
    <t>ΜΙΧΟΠΟΥΛΟΣ ΕΜΜΑΝΟΥΗΛ</t>
  </si>
  <si>
    <t>ΠΑΡΛΑΝΤΖΑΣ ΣΤΕΡΓΙΟΣ</t>
  </si>
  <si>
    <t>ΖΑΧΑΡΑΚΗΣ ΚΩΝΣΤΑΝΤΙΝΟΣ</t>
  </si>
  <si>
    <t>ΣΚΕΠΑΡΝΙΑ ΣΟΦΙΑ</t>
  </si>
  <si>
    <t>ΚΟΥΣΟΥΛΑ ΕΛΕΥΘΕΡΙΑ</t>
  </si>
  <si>
    <t>ΛΟΥΚΙΣΑΣ ΓΙΑΝΝΗΣ</t>
  </si>
  <si>
    <t>ΚΟΚΚΙΝΟΣ ΙΑΣΩΝ-ΝΙΚΟΛΑΟΣ</t>
  </si>
  <si>
    <t>ΚΟΥΚΟΥΒΕΣ ΑΛΕΞΑΝΔΡΟΣ-ΠΑΝΑΓΙΩΤΗΣ</t>
  </si>
  <si>
    <t>ΜΙΧΟΠΟΥΛΟΣ ΑΓΓΕΛΟΣ</t>
  </si>
  <si>
    <t>ΤΣΟΥΚΑΛΑ ΡΟΖΑΝΑ</t>
  </si>
  <si>
    <t>ΠΑΤΕΡΑΚΗΣ ΕΜΜΑΝΟΥΗΛ</t>
  </si>
  <si>
    <t>ΜΠΑΛΛΑΣ ΚΩΝΣΤΑΝΤΙΝΟΣ</t>
  </si>
  <si>
    <t>ΑΓΓΕΛΙΝΑΣ ΛΟΥΚΑΣ</t>
  </si>
  <si>
    <t>ΖΕΡΒΑΣ ΔΗΜΗΤΡΗΣ</t>
  </si>
  <si>
    <t>ΧΑΤΖΗΜΠΑΤΖΑΚΗΣ ΒΑΣΙΛΕΙΟΣ</t>
  </si>
  <si>
    <t>ΝΑΚΙΟΥ ΜΥΡΤΩ</t>
  </si>
  <si>
    <t>ΠΑΠΑΠΑΝΑΓΙΩΤΟΥ ΗΔΥΛΗ-ΜΑΡΙΑ</t>
  </si>
  <si>
    <t>ΑΝΔΡΙΟΠΟΥΛΟΣ ΝΙΚΟΛΑΟΣ</t>
  </si>
  <si>
    <t>ΔΗΜΗΤΡΙΟΥ ΓΕΩΡΓΙΟΣ</t>
  </si>
  <si>
    <t>ΧΑΤΗΡΑ ΕΛΕΝΗ-ΑΝΝΑ</t>
  </si>
  <si>
    <t>ΑΠΟΣΤΟΛΑΤΟΣ ΕΥΑΓΓΕΛΟΣ-ΚΑΛΕΡΓΗΣ</t>
  </si>
  <si>
    <t>ΠΛΑΤΗΣ ΓΙΩΡΓΟΣ</t>
  </si>
  <si>
    <t>ΜΑΔΕΜΛΗΣ ΙΩΑΝΝΗΣ</t>
  </si>
  <si>
    <t>ΖΟΥΓΡΑ ΙΣΜΗΝΗ</t>
  </si>
  <si>
    <t>ΠΥΘΑΡΟΥΛΗΣ ΕΜΜΑΝΟΥΗΛ</t>
  </si>
  <si>
    <t>ΝΤΟΥΝΗΣ ΜΙΧΑΗΛ</t>
  </si>
  <si>
    <t>ΜΑΘΙΟΠΟΥΛΟΥ ΚΛΕΟΠΑΤΡΑ</t>
  </si>
  <si>
    <t>ΛΟΓΟΘΕΤΗΣ ΚΩΝΣΤΑΝΤΙΝΟΣ</t>
  </si>
  <si>
    <t>ΡΙΜΠΑΣ ΑΠΟΣΤΟΛΟΣ</t>
  </si>
  <si>
    <t>ΒΟΥΤΣΑΣ ΙΩΑΝΝΗΣ-ΡΑΦΑΗΛ</t>
  </si>
  <si>
    <t>ΔΟΥΚΑΚΗΣ-ΧΙΩΤΗΣ ΣΤΕΦΑΝΟΣ</t>
  </si>
  <si>
    <t>ΤΣΙΤΟΥΝΗΣ ΜΙΧΑΗΛ</t>
  </si>
  <si>
    <t>ΣΤΑΥΡΑΚΑΚΗ ΜΑΡΙΑΝΝΑ</t>
  </si>
  <si>
    <t>ΑΓΓΕΛΟΠΟΥΛΟΥ-ΜΑΡΙΝΑΚΗ ΧΡΙΣΤΙΝΑ</t>
  </si>
  <si>
    <t>ΦΟΡΤΗ ΕΛΕΝΑ</t>
  </si>
  <si>
    <t>ΚΟΡΟΜΠΛΗΣ ΒΑΪΟΣ</t>
  </si>
  <si>
    <t>ΚΥΡΙΑΚΟΥΛΗ ΕΛΕΝΗ</t>
  </si>
  <si>
    <t>ΓΡΑΤΣΙΑΣ ΜΙΧΑΛΗΣ</t>
  </si>
  <si>
    <t>ΓΡΑΤΣΙΑΣ ΑΝΤΩΝΗΣ</t>
  </si>
  <si>
    <t>ΔΕΥΤΕΡΑΙΟΣ ΘΕΟΧΑΡΗΣ-ΣΠΥΡΙΔΩΝ</t>
  </si>
  <si>
    <t>ΧΡΙΣΤΟΦΙΔΗΣ ΣΤΥΛΙΑΝΟΣ</t>
  </si>
  <si>
    <t>ΣΤΑΜΑΤΗ ΑΝΑΣΤΑΣΙΑ</t>
  </si>
  <si>
    <t>ΜΠΟΖΟΣ ΚΩΝΣΤΑΝΤΙΝΟΣ</t>
  </si>
  <si>
    <t>ΠΑΠΑΔΗΜΗΤΡΟΠΟΥΛΟΥ ΠΑΝΑΓΙΩΤΑ-ΕΛΕΥΘΕΡΙΑ</t>
  </si>
  <si>
    <t>ΛΟΥΚΡΕΖΗΣ ΑΛΕΞΑΝΔΡΟΣ</t>
  </si>
  <si>
    <t>ΜΑΣΤΡΟΚΑΛΟΥ ΑΝΤΩΝΙΑ-ΜΑΡΙΝΑ</t>
  </si>
  <si>
    <t>ΔΗΜΟΒΙΤΣ ΕΥΑΓΓΕΛΟΣ</t>
  </si>
  <si>
    <t>ΤΟΥΝΤΑΣ ΜΑΡΙΟΣ</t>
  </si>
  <si>
    <t>ΖΑΦΕΙΡΟΠΟΥΛΟΣ ΓΙΑΝΝΗΣ</t>
  </si>
  <si>
    <t>ΠΑΠΑΔΟΠΟΥΛΟΥ ΜΥΡΤΩ</t>
  </si>
  <si>
    <t>ΠΑΛΛΗ ΧΡΙΣΤΙΝΑ-ΜΙΧΑΕΛΑ</t>
  </si>
  <si>
    <t>ΒΑΡΔΕΛΛΗΣ ΠΑΡΗΣ</t>
  </si>
  <si>
    <t>ΑΛΕΤΡΑ ΔΗΜΗΤΡΑ</t>
  </si>
  <si>
    <t>ΕΜΜΑΝΟΥΗΛ ΠΑΤΡΙΤΣΙΑ</t>
  </si>
  <si>
    <t>ΓΙΑΓΤΖΟΓΛΟΥ ΚΑΣΣΙΑΝΗ</t>
  </si>
  <si>
    <t>ΠΡΕΝΤΙΤΣ ΝΙΚΟΛΑΟΣ</t>
  </si>
  <si>
    <t>ΠΡΕΝΤΙΤΣ ΜΑΡΚΟΣ</t>
  </si>
  <si>
    <t>ΟΙΚΟΝΟΜΟΥ ΑΝΑΣΤΑΣΙΟΣ-ΡΑΦΑΗΛ</t>
  </si>
  <si>
    <t>ΑΛΒΑΝΑΚΗ ΕΛΙΣΑΒΕΤ-ΛΥΔΙΑ</t>
  </si>
  <si>
    <t>ΠΙΣΤΟΛΑΣ ΜΙΧΑΗΛ</t>
  </si>
  <si>
    <t>ΠΑΠΑΣΙΔΕΡΗΣ ΓΕΩΡΓΙΟΣ</t>
  </si>
  <si>
    <t>ΤΣΟΥΚΑΛΑ ΑΓΓΕΛΙΚΗ-ΕΛΙΣΑΒΕΤ</t>
  </si>
  <si>
    <t>ΤΣΟΥΚΑΛΗΣ ΠΕΤΡΟΣ</t>
  </si>
  <si>
    <t>ΨΥΛΛΑΚΗΣ ΣΤΥΛΙΑΝΟΣ</t>
  </si>
  <si>
    <t>ΜΠΟΤΣΗ ΜΑΡΚΕΛΛΑ</t>
  </si>
  <si>
    <t>ΠΑΠΑΔΟΠΟΥΛΟΣ ΝΙΚΗΤΑΣ</t>
  </si>
  <si>
    <t>ΝΙΑΚΑΣ ΑΝΤΩΝΙΟΣ</t>
  </si>
  <si>
    <t>ΚΟΝΔΥΛΑΤΟΥ ΜΑΡΙΑ</t>
  </si>
  <si>
    <t>ΑΡΜΑΤΑΣ ΝΙΚΗΦΟΡΟΣ</t>
  </si>
  <si>
    <t>ΤΣΑΜΠΙΚΑΚΗΣ ΤΑΞΙΑΡΧΗΣ-ΜΙΧΑΗΛ</t>
  </si>
  <si>
    <t>ΔΗΜΗΤΡΟΥΛΗΣ ΜΙΧΑΗΛ-ΑΓΓΕΛΟΣ</t>
  </si>
  <si>
    <t>ΑΡΜΑΤΑ ΜΑΡΙΑΝΘΗ</t>
  </si>
  <si>
    <t>ΧΑΤΖΗΒΑΣΙΛΗ ΕΙΡΗΝΗ</t>
  </si>
  <si>
    <t>ΚΑΡΑΣΑΒΒΑ ΜΑΓΔΑΛΗΝΗ-ΤΣΑΜΠΙΚΑ</t>
  </si>
  <si>
    <t>ΚΟΥΚΙΑ ΚΑΛΛΙΟΠΗ</t>
  </si>
  <si>
    <t>ΚΟΥΚΙΑ ΜΑΡΙΑ</t>
  </si>
  <si>
    <t>ΖΟΓΚΑ ΧΡΙΣΤΙΝΑ-ΤΣΑΜΠΙΚΑ</t>
  </si>
  <si>
    <t>ΠΑΠΑΚΩΝΣΤΑΝΤΙΝΟΥ ΒΕΝΕΤΙΑ-ΔΗΜΗΤΡΑ</t>
  </si>
  <si>
    <t>ΒΕΡΝΑΡΛΗ ΙΩΑΝΝΑ</t>
  </si>
  <si>
    <t>ΠΑΠΑΝΤΩΝΙΟΥ ΠΑΝΑΓΙΩΤΗΣ-ΑΝΤΩΝΗΣ</t>
  </si>
  <si>
    <t>ΝΤΑΣΚΑΣ ΒΑΓΓΕΛΗΣ</t>
  </si>
  <si>
    <t>ΓΡΗΓΟΡΙΑΔΗΣ ΠΑΝΑΓΙΩΤΗΣ</t>
  </si>
  <si>
    <t>ΧΑΣΤΑΛΗ ΒΑΣΙΛΕΙΑ</t>
  </si>
  <si>
    <t>ΚΑΤΣΑΡΟΣ ΚΩΣΤΗΣ</t>
  </si>
  <si>
    <t>ΚΟΥΤΣΟΥΚΟΥ ΙΩΑΝΝΑ</t>
  </si>
  <si>
    <t>ΚΟΥΚΙΑ ΚΑΘΟΛΙΚΗ</t>
  </si>
  <si>
    <t>ΚΟΥΚΙΑ ΡΑΦΑΕΛΑ</t>
  </si>
  <si>
    <t>ΚΟΥΝΑΚΗ ΠΑΡΑΣΚΕΥΗ</t>
  </si>
  <si>
    <t>ΒΟΛΑΣ ΑΓΓΕΛΟΣ-ΝΙΚΟΛΑΟΣ</t>
  </si>
  <si>
    <t>ΜΠΙΝΟΓΛΟΥ ΓΙΑΝΝΗΣ</t>
  </si>
  <si>
    <t>ΧΑΤΖΗΝΙΚΟΛΑΣ ΕΜΜΑΝΟΥΗΛ</t>
  </si>
  <si>
    <t>ΤΑΚΚΟΣ ΚΩΝΣΤΑΝΤΙΝΟΣ-ΜΙΧΑΗΛ</t>
  </si>
  <si>
    <t>ΔΙΑΚΑΝΘΟΥ ΕΙΡΗΝΗ</t>
  </si>
  <si>
    <t>ΧΑΤΖΗΒΑΣΙΛΗ ΛΥΔΙΑ-ΙΩΑΝΝΑ</t>
  </si>
  <si>
    <t>ΝΙΚΟΛΙΤΣΗ ΑΝΝΑ-ΑΓΓΕΛΙΚΗ</t>
  </si>
  <si>
    <t>ΧΑΤΖΗΔΙΑΚΟΥ ΑΛΕΞΑΝΔΡΑ-ΕΛΕΟΥΣΑ</t>
  </si>
  <si>
    <t>ΣΩΤΗΡΑΚΗΣ ΓΕΩΡΓΙΟΣ-ΜΙΧΑΗΛ</t>
  </si>
  <si>
    <t>ΠΑΠΑΣΑΒΒΑ ΕΙΡΗΝΗ-ΤΣΑΜΠΙΚΑ</t>
  </si>
  <si>
    <t>ΤΣΑΠΑΡΑΣ ΠΑΝΑΓΙΩΤΗΣ</t>
  </si>
  <si>
    <t>ΚΑΙΜΑΚΑΜΟΥΔΗ ΑΙΚΑΤΕΡΙΝΗ</t>
  </si>
  <si>
    <t>ΤΣΙΦΤΣΗΣ ΜΙΧΑΛΗΣ</t>
  </si>
  <si>
    <t>ΣΠΥΡΑΚΗΣ ΓΕΩΡΓΙΟΣ</t>
  </si>
  <si>
    <t>ΔΑΟΥΣΗ ΒΑΣΙΛΙΚΗ</t>
  </si>
  <si>
    <t>ΔΑΟΥΣΗ ΕΛΕΝΗ</t>
  </si>
  <si>
    <t>ΖΕΡΒΑ ΑΡΤΕΜΙΣ</t>
  </si>
  <si>
    <t>ΚΑΛΟΓΗΡΟΥ ΒΑΣΙΛΙΚΗ</t>
  </si>
  <si>
    <t>ΚΑΠΡΙΝΙΩΤΗΣ ΔΗΜΗΤΡΗΣ</t>
  </si>
  <si>
    <t>ΚΑΤΣΙΜΑΝΗΣ ΣΕΡΓΙΟΣ</t>
  </si>
  <si>
    <t>ΚΟΛΟΒΟΥ ΜΑΡΙΑ-ΜΑΓΔΑΛΗΝΗ</t>
  </si>
  <si>
    <t>ΚΟΤΤΑΡΙΔΗΣ ΦΩΤΗΣ-ΜΑΡΙΟΣ</t>
  </si>
  <si>
    <t>ΤΣΑΝΤΕΚΙΔΟΥ ΑΝΑΣΤΑΣΙΑ</t>
  </si>
  <si>
    <t>ΤΣΑΓΚΑΛΙΔΗΣ ΝΙΚΟΛΑΟΣ</t>
  </si>
  <si>
    <t>ΤΖΩΡΤΖΗ ΙΩΑΝΝΑ</t>
  </si>
  <si>
    <t>ΣΑΤΡΑΤΖΕΜΗ ΕΛΕΝΗ</t>
  </si>
  <si>
    <t>ΠΑΠΠΑ ΜΑΡΚΕΛΛΑ</t>
  </si>
  <si>
    <t>ΠΑΝΑΓΙΩΤΟΥ ΚΩΝΣΤΑΝΤΙΝΟΣ</t>
  </si>
  <si>
    <t>ΛΙΟΝΤΟΥ ΜΑΡΙΛΕΝΑ</t>
  </si>
  <si>
    <t>ΛΙΑΓΚΟΥ ΗΛΙΑΝΑ</t>
  </si>
  <si>
    <t>ΛΑΜΠΡΟΥΣΗΣ ΠΑΡΙΣ</t>
  </si>
  <si>
    <t>ΚΩΛΕΤΣΗΣ ΠΕΤΡΟΣ</t>
  </si>
  <si>
    <t>ΚΩΛΕΤΣΗΣ ΓΕΩΡΓΙΟΣ</t>
  </si>
  <si>
    <t>ΣΚΑΛΤΣΟΓΙΑΝΝΗΣ ΦΩΤΗΣ</t>
  </si>
  <si>
    <t>ΛΩΡΙΔΑΣ ΑΛΕΞΙΟΣ</t>
  </si>
  <si>
    <t>ΤΣΙΜΙΔΑΚΗ ΜΑΡΙΝΑ</t>
  </si>
  <si>
    <t>ΠΟΥΛΛΑΚΚΟΣ ΑΝΔΡΕΑΣ</t>
  </si>
  <si>
    <t>ΠΟΥΛΛΑΚΚΟΣ ΒΑΣΙΛΗΣ</t>
  </si>
  <si>
    <t>ΞΑΝΘΟΠΟΥΛΟΣ ΠΑΝΑΓΙΩΤΗΣ</t>
  </si>
  <si>
    <t>ΧΑΣΙΩΤΗ ΒΑΣΙΛΙΚΗ</t>
  </si>
  <si>
    <t>ΠΡΑΤΙΚΑΚΗΣ ΧΡΗΣΤΟΣ-ΑΘΑΝΑΣΙΟΣ</t>
  </si>
  <si>
    <t>ΠΑΠΑΔΟΠΟΥΛΟΣ ΓΙΩΡΓΟΣ</t>
  </si>
  <si>
    <t>ΠΑΠΑΔΙΓΕΝΟΠΟΥΛΟΣ ΝΙΚΟΛΑΟΣ</t>
  </si>
  <si>
    <t>ΜΠΟΛΙΑΣ ΜΙΧΑΛΗΣ</t>
  </si>
  <si>
    <t>ΜΠΑΚΟΛΑΣ ΔΗΜΗΤΡΙΟΣ</t>
  </si>
  <si>
    <t>ΛΟΓΟΘΕΤΗ ΕΛΛΗ-ΕΛΕΝΗ</t>
  </si>
  <si>
    <t>ΖΗΛΙΟΥ ΚΛΕΟΠΑΤΡΑ</t>
  </si>
  <si>
    <t>ΖΗΛΙΟΥ ΔΕΣΠΟΙΝΑ-ΜΕΡΣΙΝΗ</t>
  </si>
  <si>
    <t>ΓΕΩΡΓΑΓΓΕΛΗΣ ΗΛΙΑΣ</t>
  </si>
  <si>
    <t>ΚΩΣΤΑ ΣΤΥΛΙΑΝΗ</t>
  </si>
  <si>
    <t>ΔΡΙΒΑ ΕΥΑΓΓΕΛΙΑ</t>
  </si>
  <si>
    <t>ΤΣΙΓΓΙΡΟΠΟΥΛΟΣ ΧΡΗΣΤΟΣ-ΑΛΕΞΑΝΔΡΟΣ</t>
  </si>
  <si>
    <t>ΒΑΣΙΛΟΠΟΥΛΟΣ ΣΤΡΑΤΟΣ</t>
  </si>
  <si>
    <t>ΔΕΛΛΙΟΣ ΒΑΣΙΛΗΣ</t>
  </si>
  <si>
    <t>ΖΥΓΟΓΙΑΝΝΗΣ ΣΤΥΛΙΑΝΟΣ</t>
  </si>
  <si>
    <t>ΣΕΪΜΑΝΙΔΗΣ ΧΑΡΑΛΑΜΠΟΣ</t>
  </si>
  <si>
    <t>ΚΥΡΙΑΖΗ ΑΛΕΞΑΝΔΡΑ</t>
  </si>
  <si>
    <t>ΚΥΡΙΑΖΗ ΜΑΡΙΑΝΘΗ</t>
  </si>
  <si>
    <t>ΓΕΡΑΚΗ ΚΩΝΣΤΑΝΤΙΝΑ</t>
  </si>
  <si>
    <t>ΓΙΑΛΑΜΑ ΘΕΑΝΩ</t>
  </si>
  <si>
    <t>ΓΕΡΑΚΗΣ ΞΕΝΟΦΩΝ</t>
  </si>
  <si>
    <t>ΔΟΥΚΑΣ ΣΤΥΛΙΑΝΟΣ</t>
  </si>
  <si>
    <t>ΤΑΜΠΟΥΡΑΤΖΗΣ ΚΥΡΙΑΚΟΣ</t>
  </si>
  <si>
    <t>ΚΑΛΛΙΑΜΠΑΚΟΣ ΗΛΙΑΣ</t>
  </si>
  <si>
    <t>ΛΑΖΟΥΡΑΣ ΑΝΔΡΕΑΣ</t>
  </si>
  <si>
    <t>ΛΑΖΟΥΡΑΣ ΔΗΜΗΤΡΙΟΣ</t>
  </si>
  <si>
    <t>ΚΕΦΑΛΑ ΖΩΗ</t>
  </si>
  <si>
    <t>ΒΑΠΠΑ ΕΛΕΝΗ</t>
  </si>
  <si>
    <t>ΑΥΓΟΥΣΤΑΤΟΣ ΓΕΩΡΓΙΟΣ</t>
  </si>
  <si>
    <t>ΤΡΙΑΝΤΑΦΥΛΛΟΥ ΔΗΜΗΤΡΑ</t>
  </si>
  <si>
    <t>ΜΗΤΣΑΚΗ ΜΑΡΙΑ</t>
  </si>
  <si>
    <t>ΠΑΣΣΑΣ-ΧΡΗΣΤΟΥ ΠΑΡΑΣΚΕΥΑΣ</t>
  </si>
  <si>
    <t>ΣΦΑΚΙΑΝΟΥ ΖΩΗ</t>
  </si>
  <si>
    <t>ΛΙΒΑΣΙΑΝΗ ΜΑΡΙΑ</t>
  </si>
  <si>
    <t>ΤΟΥΤΣΗ ΚΩΝΣΤΑΝΤΙΝΑ-ΕΜΜΑΝΟΥΕΛΑ</t>
  </si>
  <si>
    <t>ΕΥΑΓΓΕΛΙΟΥ ΝΕΦΕΛΗ-ΠΑΡΑΣΚΕΥΗ</t>
  </si>
  <si>
    <t>ΚΑΚΑΒΙΚΟΥ ΔΕΣΠΟΙΝΑ</t>
  </si>
  <si>
    <t>ΚΑΡΑΠΑΝΤΑΖΗ ΚΑΛΛΙΟΠΗ-ΧΡΙΣΤΙΝΑ</t>
  </si>
  <si>
    <t>ΑΛΠΑΝΤΗ ΑΝΝΑ</t>
  </si>
  <si>
    <t>ΜΙΧΑΗΛ ΣΤΑΥΡΟΣ</t>
  </si>
  <si>
    <t>ΒΑΡΒΕΡΣΟΥ ΣΟΦΙΑ</t>
  </si>
  <si>
    <t>ΟΘΕΙΤΗΣ ΙΩΑΝΝΗΣ</t>
  </si>
  <si>
    <t>ΟΘΕΙΤΗ ΒΑΣΙΛΙΚΗ</t>
  </si>
  <si>
    <t>ΒΑΣΙΛΟΠΟΥΛΟΥ ΜΑΡΙΑ-ΤΣΑΜΠΙΚΑ</t>
  </si>
  <si>
    <t>ΔΟΥΚΕΡΗΣ ΝΙΚΟΛΑΟΣ</t>
  </si>
  <si>
    <t>ΕΓΓΛΕΖΟΥ ΙΩΑΝΝΑ</t>
  </si>
  <si>
    <t>ΕΓΓΛΕΖΟΥ ΚΑΡΟΛΙΝΑ</t>
  </si>
  <si>
    <t>ΠΑΠΑΪΩΑΝΝΟΥ ΛΕΥΚΗ</t>
  </si>
  <si>
    <t>ΠΛΑΚΙΩΤΗ ΣΕΒΑΣΤΗ-ΕΥΑΓΓΕΛΙΑ</t>
  </si>
  <si>
    <t>ΒΟΓΙΑΤΖΟΓΛΟΥ ΑΡΕΤΗ-ΧΙΛΝΤΕ</t>
  </si>
  <si>
    <t>ΚΑΛΟΓΗΡΑΤΟΥ ΧΡΙΣΤΙΝΑ-ΙΩΑΝΝΑ</t>
  </si>
  <si>
    <t>ΚΑΛΟΓΗΡΑΤΟΥ ΣΟΦΙΑ</t>
  </si>
  <si>
    <t>ΑΝΑΛΥΤΗΣ ΙΩΑΝΝΗΣ</t>
  </si>
  <si>
    <t>ΓΙΑΝΝΑΤΟΣ ΑΝΔΡΕΑΣ</t>
  </si>
  <si>
    <t>ΠΑΠΑΪΩΑΝΝΟΥ ΜΑΡΚΟΣ-ΚΩΝΣΤΑΝΤΙΝΟΣ</t>
  </si>
  <si>
    <t>ΤΡΙΑΝΤΑΦΥΛΛΙΔΟΥ-ΚΟΥΛΟΥΡΙΩΤΟΥ ΚΑΛΛΙΟΠΗ</t>
  </si>
  <si>
    <t>ΧΑΤΖΗΑΒΡΑΑΜ ΝΙΚΟΛΑΟΣ</t>
  </si>
  <si>
    <t>ΙΩΣΗΦΙΔΗΣ ΚΩΝΣΤΑΝΤΙΝΟΣ</t>
  </si>
  <si>
    <t>ΒΑΣΙΛΕΙΑΔΗΣ ΑΛΕΞΑΝΔΡΟΣ</t>
  </si>
  <si>
    <t>ΚΑΡΠΟΖΗΛΟΣ ΣΩΤΗΡΗΣ</t>
  </si>
  <si>
    <t>ΓΚΟΡΟΓΙΑ ΑΦΡΟΔΙΤΗ</t>
  </si>
  <si>
    <t>ΠΑΛΑΙΟΛΟΓΟΥ ΣΤΥΛΙΑΝΟΣ</t>
  </si>
  <si>
    <t>ΚΟΛΟΚΥΘΑ ΝΙΚΟΛΕΤΑ</t>
  </si>
  <si>
    <t>ΚΩΣΤΟΠΟΥΛΟΣ ΣΩΤΗΡΙΟΣ</t>
  </si>
  <si>
    <t>ΑΝΤΩΝΟΠΟΥΛΟΥ ΒΙΟΛΕΤΑ</t>
  </si>
  <si>
    <t>ΛΩΛΗΣ ΑΓΓΕΛΟΣ</t>
  </si>
  <si>
    <t>ΛΩΛΗ ΜΑΡΙΑ-ΜΑΓΔΑΛΗΝΗ</t>
  </si>
  <si>
    <t>ΛΩΛΗ ΝΕΦΕΛΗ</t>
  </si>
  <si>
    <t>ΘΕΟΔΩΡΑΚΟΠΟΥΛΟΣ ΦΩΤΙΟΣ</t>
  </si>
  <si>
    <t>ΔΑΚΤΥΛΙΔΗ ΕΛΕΥΘΕΡΙΑ</t>
  </si>
  <si>
    <t>ΜΟΥΡΤΟΥ ΛΟΥΚΙΑ</t>
  </si>
  <si>
    <t>ΚΟΥΡΟΠΟΥΛΟΣ ΚΩΝΣΤΑΝΤΙΝΟΣ</t>
  </si>
  <si>
    <t>ΚΥΡΙΑΚΟΥΛΗΣ ΑΓΓΕΛΟΣ</t>
  </si>
  <si>
    <t>ΣΑΝΤΟΡΙΝΙΟΣ ΧΡΗΣΤΟΣ</t>
  </si>
  <si>
    <t>ΜΙΤΑΛΑΣ ΓΕΩΡΓΙΟΣ</t>
  </si>
  <si>
    <t>ΠΑΠΑΔΗΜΗΤΡΙΟΥ ΑΧΙΛΛΕΑΣ</t>
  </si>
  <si>
    <t>ΛΑΜΠΡΟΠΟΥΛΟΣ ΜΙΧΑΗΛ</t>
  </si>
  <si>
    <t>ΜΟΣΧΟΠΟΥΛΟΥ ΚΩΝΣΤΑΝΤΙΝΑ-ΔΗΜΗΤΡΑ</t>
  </si>
  <si>
    <t>ΨΥΛΛΑΚΗΣ ΠΕΤΡΟΣ-ΠΑΥΛΟΣ</t>
  </si>
  <si>
    <t>ΠΑΠΑΔΗΜΗΤΡΟΠΟΥΛΟΣ ΑΝΔΡΕΑΣ</t>
  </si>
  <si>
    <t>ΝΤΑΜΠΑΚΑΚΗ ΧΡΥΣΗ</t>
  </si>
  <si>
    <t>ΜΑΝΔΑΛΕΝΑΚΗΣ ΑΝΑΣΤΑΣΙΟΣ</t>
  </si>
  <si>
    <t>ΛΕΙΒΑΔΙΤΗΣ ΜΙΛΤΙΑΔΗΣ</t>
  </si>
  <si>
    <t>ΓΑΛΑΤΗΣ ΑΛΕΞΑΝΔΡΟΣ</t>
  </si>
  <si>
    <t>ΧΑΤΖΗΚΥΡΙΑΖΗΣ ΛΑΜΠΡΟΣ</t>
  </si>
  <si>
    <t>ΧΑΤΖΗΓΕΩΡΓΙΟΥ ΣΩΤΗΡΙΟΣ</t>
  </si>
  <si>
    <t>ΔΙΑΚΟΛΑΜΠΡΙΑΝΟΣ ΜΙΧΑΗΛ</t>
  </si>
  <si>
    <t>ΤΑΝΤΑΛΑΚΗΣ ΝΙΚΟΛΑΟΣ-ΝΕΚΤΑΡΙΟΣ</t>
  </si>
  <si>
    <t>ΚΡΙΤΣΙΚΗ ΑΙΚΑΤΕΡΙΝΗ</t>
  </si>
  <si>
    <t>ΜΟΥΡΤΖΟΥΧΟΣ ΓΕΩΡΓΙΟΣ</t>
  </si>
  <si>
    <t>ΑΝΔΡΕΟΥ ΜΑΡΚΕΛΛΑ</t>
  </si>
  <si>
    <t>ΑΓΓΕΛΟΠΟΥΛΟΣ ΔΗΜΗΤΡΗΣ</t>
  </si>
  <si>
    <t>ΦΥΤΗΛΑΣ ΠΕΤΡΟΣ</t>
  </si>
  <si>
    <t>ΜΑΡΙΝΗ ΔΗΜΗΤΡΑ-ΧΡΙΣΤΙΝΑ</t>
  </si>
  <si>
    <t>ΡΑΠΤΗ ΑΓΓΕΛΙΚΗ</t>
  </si>
  <si>
    <t>ΜΑΚΡΗΣ ΒΛΑΣΗΣ</t>
  </si>
  <si>
    <t>ΣΤΑΥΡΑΚΑΚΗ ΕΛΕΝΗ</t>
  </si>
  <si>
    <t>ΛΑΪΝΑΣ ΓΙΩΡΓΟΣ</t>
  </si>
  <si>
    <t>ΛΟΥΪΖΙΔΗ ΘΕΑΝΩ</t>
  </si>
  <si>
    <t>ΠΑΠΑΖΑΧΑΡΙΟΥ ΒΑΣΙΛΕΙΟΣ</t>
  </si>
  <si>
    <t>ΠΟΥΛΑΚΗΣ-ΣΤΕΦΑΝΙΔΗΣ ΣΤΕΦΑΝΟΣ</t>
  </si>
  <si>
    <t>ΠΟΥΛΑΚΗΣ-ΣΤΕΦΑΝΙΔΗΣ ΓΕΡΑΣΙΜΟΣ</t>
  </si>
  <si>
    <t>ΣΤΡΑΤΑΚΗΣ ΗΡΑΚΛΗΣ-ΜΙΧΑΗΛ</t>
  </si>
  <si>
    <t>ΧΑΤΖΗΝΙΚΟΛΑΟΥ ΧΡΗΣΤΟΣ</t>
  </si>
  <si>
    <t>ΠΑΠΑΖΑΧΑΡΙΟΥ ΓΕΩΡΓΙΟΣ</t>
  </si>
  <si>
    <t>ΖΑΪΡΗΣ ΣΥΜΕΩΝ</t>
  </si>
  <si>
    <t>ΧΑΡΑΜΗΣ ΙΩΑΝΝΗΣ</t>
  </si>
  <si>
    <t>ΜΑΛΛΙΑΣ ΣΑΚΕΛΛΑΡΙΟΣ</t>
  </si>
  <si>
    <t>ΧΑΤΖΗΣΜΑΛΗΣ ΑΝΤΩΝΙΟΣ</t>
  </si>
  <si>
    <t>ΖΩΓΡΑΦΑΚΗΣ ΜΑΜΑΣ</t>
  </si>
  <si>
    <t>ΧΑΡΑΜΗΣ ΑΛΕΞΑΝΔΡΟΣ</t>
  </si>
  <si>
    <t>ΑΛΑΧΟΥΖΟΣ ΝΙΚΟΛΑΟΣ</t>
  </si>
  <si>
    <t>ΜΑΛΑΜΑΔΑΚΗΣ ΛΟΥΚΑΣ</t>
  </si>
  <si>
    <t>ΚΛΩΝΑΡΗ ΑΝΑΣΤΑΣΙΑ</t>
  </si>
  <si>
    <t>ΜΠΑΒΕΛΑ ΣΟΦΙΑ</t>
  </si>
  <si>
    <t>ΑΪΛΑΜΑΚΗ ΙΩΑΝΝΑ</t>
  </si>
  <si>
    <t>ΟΙΚΟΝΟΜΟΥ ΒΑΣΙΛΕΙΟΣ-ΦΙΛΙΠΠΟΣ</t>
  </si>
  <si>
    <t>ΚΑΒΑΣΙΛΑ ΜΑΡΙΑ-ΕΙΡΗΝΗ</t>
  </si>
  <si>
    <t>ΚΑΒΑΣΙΛΑΣ ΔΗΜΟΚΡΙΤΟΣ</t>
  </si>
  <si>
    <t>ΚΟΤΑΡΙΔΗΣ ΑΡΙΣΤΕΙΔΗΣ</t>
  </si>
  <si>
    <t>ΓΡΙΜΑΝΗ ΚΩΝΣΤΑΝΤΙΝΑ</t>
  </si>
  <si>
    <t>ΚΛΑΔΗΣ ΔΗΜΗΤΡΗΣ</t>
  </si>
  <si>
    <t>ΒΙΤΖΗΛΑΙΟΣ ΓΕΩΡΓΙΟΣ</t>
  </si>
  <si>
    <t>ΠΥΡΙΝΗΣ ΒΑΣΙΛΗΣ</t>
  </si>
  <si>
    <t>ΑΝΑΓΝΩΣΤΟΠΟΥΛΟΥ ΦΑΝΗ</t>
  </si>
  <si>
    <t>ΜΗΤΡΟΠΟΥΛΟΥ ΧΡΙΣΤΙΑΝΑ-ΕΥΑΓΓΕΛΙΑ</t>
  </si>
  <si>
    <t>ΜΑΚΚΑΣ ΒΙΚΤΩΡ-ΙΩΑΝΝΗΣ</t>
  </si>
  <si>
    <t>ΚΑΝΝΙΝΓΚΧΑΜ ΧΡΗΣΤΟΣ</t>
  </si>
  <si>
    <t>ΚΑΛΑΘΕΝΟΣ ΕΛΕΥΘΕΡΙΟΣ</t>
  </si>
  <si>
    <t>ΓΙΑΝΝΑ ΛΥΔΙΑ-ΒΑΪΑ</t>
  </si>
  <si>
    <t>ΓΙΑΝΝΑΣ ΣΤΑΥΡΟΣ-ΑΛΕΞΑΝΔΡΟΣ</t>
  </si>
  <si>
    <t>ΔΕΛΗΓΙΑΝΝΗ ΔΕΣΠΟΙΝΑ-ΜΙΚΑΕΛΑ</t>
  </si>
  <si>
    <t>ΑΝΔΡΙΟΠΟΥΛΟΣ ΛΟΥΚΑΣ-ΒΑΣΙΛΕΙΟΣ</t>
  </si>
  <si>
    <t>ΚΟΥΝΑΔΗΣ ΑΧΙΛΛΕΑΣ-ΓΕΩΡΓΙΟΣ</t>
  </si>
  <si>
    <t>ΜΥΡΣΙΩΤΗ ΜΑΓΔΑΛΗΝΗ</t>
  </si>
  <si>
    <t>ΖΑΓΟΡΑΣ ΑΘΑΝΑΣΙΟΣ</t>
  </si>
  <si>
    <t>ΠΑΠΑΖΗΣΗΣ ΙΩΑΝΝΗΣ</t>
  </si>
  <si>
    <t>ΜΑΝΑΚΙΤΣΑΣ ΓΙΩΡΓΟΣ</t>
  </si>
  <si>
    <t>ΠΟΛΙΑΣ ΝΙΚΟΛΑΟΣ</t>
  </si>
  <si>
    <t>ΜΠΙΛΛΗΡΗΣ ΓΙΩΡΓΟΣ</t>
  </si>
  <si>
    <t>ΠΑΠΑΣΑΒΒΑΣ ΓΕΩΡΓΙΟΣ</t>
  </si>
  <si>
    <t>ΚΟΥΠΕΤΩΡΗΣ ΣΠΥΡΙΔΩΝ</t>
  </si>
  <si>
    <t>ΧΑΤΖΗΚΩΣΤΑ ΕΛΕΝΗ</t>
  </si>
  <si>
    <t>ΠΑΠΠΑ-ΤΖΑΝΕΤΟΥ ΒΑΣΙΛΙΚΗ</t>
  </si>
  <si>
    <t>ΠΟΛΥΧΡΟΝΟΠΟΥΛΟΥ ΓΕΩΡΓΙΑ</t>
  </si>
  <si>
    <t>ΚΟΓΚΕΤΣΙΔΟΥ ΕΛΕΥΘΕΡΙΑ-ΕΛΒΙΡΑ</t>
  </si>
  <si>
    <t>ΑΤΜΑΤΖΙΔΗΣ ΙΩΑΝΝΗΣ</t>
  </si>
  <si>
    <t>ΑΘΑΝΑΣΙΑΔΗΣ ΔΗΜΗΤΡΙΟΣ</t>
  </si>
  <si>
    <t>ΜΑΛΕΣΑΓΚΟΥ ΑΙΚΑΤΕΡΙΝΗ</t>
  </si>
  <si>
    <t>ΠΑΛΙΟΥΡΑ ΕΛΕΝΗ</t>
  </si>
  <si>
    <t>ΑΤΜΑΤΣΙΔΟΥ ΚΑΤΕΡΙΝΑ</t>
  </si>
  <si>
    <t>ΝΙΚΟΛΑΪΔΗΣ ΙΩΑΝΝΗΣ</t>
  </si>
  <si>
    <t>ΠΟΥΛΚΑ ΜΑΡΙΑΛΕΝΑ</t>
  </si>
  <si>
    <t>ΑΝΕΣΙΑΔΟΥ ΝΙΚΟΛΕΤΤΑ</t>
  </si>
  <si>
    <t>ΑΝΕΣΙΑΔΟΥ ΚΩΝΣΤΑΝΤΙΝΑ</t>
  </si>
  <si>
    <t>ΚΩΤΣΗΣ ΑΛΕΞΑΝΔΡΟΣ</t>
  </si>
  <si>
    <t>ΜΙΝΤΑΣ ΝΙΚΟΛΑΟΣ-ΙΩΑΝΝΗΣ</t>
  </si>
  <si>
    <t>ΔΟΥΚΑ ΠΑΡΑΣΚΕΥΗ</t>
  </si>
  <si>
    <t>ΚΑΔΡΕΦΗ ΚΥΡΙΑΚΗ-ΜΑΡΙΑ</t>
  </si>
  <si>
    <t>ΠΙΤΣΙΝΗ ΦΩΤΕΙΝΗ-ΑΝΑΣΤΑΣΙΑ</t>
  </si>
  <si>
    <t>ΝΕΡΟΥΤΣΟΣ ΕΥΣΤΡΑΤΙΟΣ</t>
  </si>
  <si>
    <t>ΤΣΕΚΟΥΡΑ ΜΑΡΙΑ</t>
  </si>
  <si>
    <t>ΠΙΤΣΙΝΗΣ ΕΥΑΓΓΕΛΟΣ-ΡΑΦΑΗΛ</t>
  </si>
  <si>
    <t>ΤΡΕΠΕΚΛΗ ΔΕΣΠΟΙΝΑ-ΧΡΥΣΟΥΛΑ</t>
  </si>
  <si>
    <t>ΚΩΤΣΑΝΤΑΣ ΑΝΤΩΝΙΟΣ</t>
  </si>
  <si>
    <t>ΜΠΑΛΑΤΣΙΝΟΣ ΝΙΚΟΛΑΟΣ</t>
  </si>
  <si>
    <t>ΣΠΑΘΟΥΛΑ-ΚΡΗΤΙΚΟΥ ΝΕΡΙΝΑ</t>
  </si>
  <si>
    <t>ΚΟΛΙΟΣ ΕΛΕΥΘΕΡΙΟΣ</t>
  </si>
  <si>
    <t>ΖΗΚΑΣ ΑΓΓΕΛΟΣ</t>
  </si>
  <si>
    <t>ΠΑΠΑΠΑΝΟΣ ΙΩΑΝΝΗΣ</t>
  </si>
  <si>
    <t>ΧΑΣΤΑΣ ΓΑΒΡΙΗΛ</t>
  </si>
  <si>
    <t>ΚΟΝΤΟΓΙΑΝΝΗΣ ΕΥΑΓΓΕΛΟΣ</t>
  </si>
  <si>
    <t>ΚΥΡΙΑΖΟΠΟΥΛΟΣ ΚΩΝΣΤΑΝΤΙΝΟΣ</t>
  </si>
  <si>
    <t>ΚΟΚΟΝΑ ΔΑΝΑΗ</t>
  </si>
  <si>
    <t>ΠΙΣΣΑΚΑΣ ΣΩΤΗΡΗΣ</t>
  </si>
  <si>
    <t>ΕΛΕΥΘΕΡΙΟΣ ΓΙΑΝΝΗΣ</t>
  </si>
  <si>
    <t>ΕΥΘΥΜΙΟΥ ΟΔΥΣΣΕΑΣ</t>
  </si>
  <si>
    <t>ΚΟΤΣΩΝΗ ΑΛΙΚΗ</t>
  </si>
  <si>
    <t>ΚΟΤΣΩΝΗΣ ΔΗΜΗΤΡΙΟΣ</t>
  </si>
  <si>
    <t>ΚΩΤΣΗ ΛΥΔΙΑ</t>
  </si>
  <si>
    <t>ΛΙΑΚΟΣ ΜΑΝΟΣ</t>
  </si>
  <si>
    <t>ΜΠΑΚΑΛΗ ΜΕΛΙΝΑ</t>
  </si>
  <si>
    <t>ΜΠΑΚΑΛΗΣ ΑΘΑΝΑΣΙΟΣ</t>
  </si>
  <si>
    <t>ΜΠΛΕΤΣΑΣ ΓΕΩΡΓΙΟΣ</t>
  </si>
  <si>
    <t>ΤΣΑΡΚΟΒΙΣΤΑ ΝΙΚΟΛΕΤΤΑ</t>
  </si>
  <si>
    <t>ΦΕΡΕΝΤΙΝΟΣ ΙΑΣΩΝ</t>
  </si>
  <si>
    <t>ΓΑΝΤΑ ΧΑΡΙΚΛΕΙΑ</t>
  </si>
  <si>
    <t>ΔΑΡΙΒΑΚΗΣ-ΚΑΤΕΜΠ ΓΕΩΡΓΙΟΣ</t>
  </si>
  <si>
    <t>ΦΑΡΑΝΤΑΚΗΣ ΚΩΝΣΤΑΝΤΙΝΟΣ</t>
  </si>
  <si>
    <t>ΜΙΧΑΛΑΚΗ ΜΑΡΙΑΝΘΗ</t>
  </si>
  <si>
    <t>ΒΑΝΤΟΥΛΗΣ ΝΙΚΟΛΑΟΣ</t>
  </si>
  <si>
    <t>ΚΑΡΑΜΗΤΣΙΟΥ ΕΛΛΗ</t>
  </si>
  <si>
    <t>ΚΑΡΑΜΗΤΣΙΟΣ ΧΡΗΣΤΟΣ</t>
  </si>
  <si>
    <t>ΖΑΧΑΔΑΡΗ ΒΑΣΙΛΙΚΗ</t>
  </si>
  <si>
    <t>ΣΙΑΜΟΣ ΠΑΝΑΓΙΩΤΗΣ</t>
  </si>
  <si>
    <t>ΜΥΤΙΛΗΝΑΙΟΥ ΔΗΜΗΤΡΑ</t>
  </si>
  <si>
    <t>ΤΖΑΝΑΚΗΣ ΝΙΚΟΣ</t>
  </si>
  <si>
    <t>ΜΑΡΚΑΚΗΣ ΦΩΤΙΟΣ</t>
  </si>
  <si>
    <t>ΒΟΥΛΓΑΡΗ ΕΥΑΓΓΕΛΙΑ</t>
  </si>
  <si>
    <t>ΠΑΠΑΠΕΤΡΟΠΟΥΛΟΥ ΜΑΡΙΑ-ΑΛΕΞΑΝΔΡΑ</t>
  </si>
  <si>
    <t>ΚΟΚΚΙΝΗΣ ΚΩΝΣΤΑΝΤΙΝΟΣ</t>
  </si>
  <si>
    <t>ΜΑΓΟΣ ΣΩΤΗΡΗΣ</t>
  </si>
  <si>
    <t>ΜΑΓΟΥ ΘΕΑΝΩ</t>
  </si>
  <si>
    <t>ΜΠΟΥΤΣΙΟΥΚΗΣ ΝΙΚΟΛΑΟΣ</t>
  </si>
  <si>
    <t>ΚΟΚΚΙΝΗΣ ΓΕΩΡΓΙΟΣ</t>
  </si>
  <si>
    <t>ΜΑΝΝΑΚΗΣ ΧΡΗΣΤΟΣ-ΓΕΩΡΓΙΟΣ</t>
  </si>
  <si>
    <t>ΚΑΚΟΥΡΙΔΗΣ ΑΘΑΝΑΣΙΟΣ</t>
  </si>
  <si>
    <t>ΓΡΗΓΟΡΙΟΥ ΓΕΩΡΓΙΟΣ</t>
  </si>
  <si>
    <t>ΚΑΓΚΛΗ ΑΓΓΕΛΙΚΗ</t>
  </si>
  <si>
    <t>ΚΑΓΚΛΗ ΚΩΝΣΤΑΝΤΙΝΑ</t>
  </si>
  <si>
    <t>ΛΑΓΟΥ ΑΡΤΕΜΙΣ-ΓΑΡΥΦΑΛΛΙΑ</t>
  </si>
  <si>
    <t>ΚΑΠΑΡΕΛΟΣ ΘΕΟΔΩΡΟΣ</t>
  </si>
  <si>
    <t>ΜΠΟΥΤΡΗ ΑΘΑΝΑΣΙΑ</t>
  </si>
  <si>
    <t>ΤΣΕΚΟΥ ΧΡΙΣΤΙΝΑ</t>
  </si>
  <si>
    <t>ΚΑΠΑΡΕΛΟΣ ΔΗΜΗΤΡΙΟΣ</t>
  </si>
  <si>
    <t>ΕΥΘΥΜΙΟΥ ΕΥΛΑΜΠΙΑ</t>
  </si>
  <si>
    <t>ΤΣΙΑΜΑΣ ΝΙΚΟΛΑΟΣ</t>
  </si>
  <si>
    <t>ΑΘΑΝΑΣΟΠΟΥΛΟΣ ΘΕΟΔΩΡΟΣ</t>
  </si>
  <si>
    <t>ΓΙΑΝΝΟΠΟΥΛΟΥ ΑΝΝΑ</t>
  </si>
  <si>
    <t>ΚΑΠΝΟΥΛΛΑΣ ΙΩΑΝΝΗΣ</t>
  </si>
  <si>
    <t>ΜΑΛΙΟΥΚΗΣ ΑΝΤΩΝΗΣ</t>
  </si>
  <si>
    <t>ΜΑΛΙΟΥΚΗΣ ΧΑΡΗΣ</t>
  </si>
  <si>
    <t>ΑΘΑΝΑΣΙΟΥ ΒΑΣΙΛΗΣ</t>
  </si>
  <si>
    <t>ΦΟΥΝΤΟΣ ΕΛΕΥΘΕΡΙΟΣ</t>
  </si>
  <si>
    <t>ΜΕΣΟΧΩΡΙΤΟΥ ΓΑΛΑΤΕΙΑ</t>
  </si>
  <si>
    <t>ΤΡΑΤΣΕΛΑΣ ΑΘΑΝΑΣΙΟΣ</t>
  </si>
  <si>
    <t>ΚΟΥΦΟΥ ΜΙΧΑΕΛΑ</t>
  </si>
  <si>
    <t>ΓΕΝΝΑΡΑΚΗΣ ΝΙΚΟΛΑΟΣ</t>
  </si>
  <si>
    <t>ΚΡΩΦΟΡΝΤ ΘΩΜΑΣ</t>
  </si>
  <si>
    <t>ΑΠΟΣΤΟΛΟΠΟΥΛΟΥ ΙΩΑΝΝΑ</t>
  </si>
  <si>
    <t>ΚΟΡΠΗ ΧΡΥΣΑΦΕΝΙΑ</t>
  </si>
  <si>
    <t>ΚΑΛΟΦΩΛΙΑΣ ΓΕΩΡΓΙΟΣ</t>
  </si>
  <si>
    <t>ΟΙΚΟΝΟΜΙΔΗΣ ΠΕΤΡΟΣ</t>
  </si>
  <si>
    <t>ΟΒΑΛΙΔΗΣ-ΦΑΡΚΩΝΑΣ ΔΗΜΗΤΡΙΟΣ</t>
  </si>
  <si>
    <t>ΤΣΙΟΓΚΑ ΠΑΡΑΣΚΕΥΗ</t>
  </si>
  <si>
    <t>ΠΑΠΑΓΕΩΡΓΙΟΥ ΑΛΕΞΑΝΔΡΑ</t>
  </si>
  <si>
    <t>ΠΑΠΑΓΕΩΡΓΙΟΥ ΔΗΜΗΤΡΙΟΣ</t>
  </si>
  <si>
    <t>ΣΤΑΜΟΥ ΚΑΛΛΙΑ</t>
  </si>
  <si>
    <t>ΠΑΦΥΛΙΑ ΜΕΛΙΝΑ-ΝΙΚΗ</t>
  </si>
  <si>
    <t>ΤΡΑΧΑΝΑ ΔΕΣΠΟΙΝΑ</t>
  </si>
  <si>
    <t>ΣΟΥΡΛΙΓΚΑ ΝΙΚΗ</t>
  </si>
  <si>
    <t>ΛΥΜΠΕΡΟΠΟΥΛΟΥ ΑΡΙΑΔΝΗ-ΚΩΝΣΤΑΝΤΙΝΑ</t>
  </si>
  <si>
    <t>ΛΥΜΠΕΡΟΠΟΥΛΟΥ ΦΑΙΔΡΑ-ΕΥΑΓΓΕΛΙΑ</t>
  </si>
  <si>
    <t>ΚΑΜΠΥΛΑΥΚΑΣ ΙΑΣΩΝ-ΚΩΝΣΤΑΝΤΙΝΟΣ</t>
  </si>
  <si>
    <t>ΔΗΜΗΤΡΕΛΗΣ ΜΙΧΑΛΗΣ</t>
  </si>
  <si>
    <t>ΤΣΙΛΙΚΑ ΜΑΡΙΑ-ΙΟΥΛΙΤΑ</t>
  </si>
  <si>
    <t>ΜΑΡΙΝΑΚΟΣ ΣΠΥΡΟΣ</t>
  </si>
  <si>
    <t>ΜΑΡΙΝΑΚΟΣ ΘΕΟΔΩΡΟΣ</t>
  </si>
  <si>
    <t>ΑΝΤΩΝΙΑΔΟΥ ΑΙΚΑΤΕΡΙΝΗ</t>
  </si>
  <si>
    <t>ΦΩΤΟΠΟΥΛΟΣ ΣΤΕΦΑΝΟΣ</t>
  </si>
  <si>
    <t>ΜΑΛΛΙΟΣ ΚΩΝΣΤΑΝΤΙΝΟΣ</t>
  </si>
  <si>
    <t>ΚΑΡΠΕΤΗΣ ΑΝΔΡΕΑΣ</t>
  </si>
  <si>
    <t>ΚΑΜΠΟΥΡΑΚΗ ΑΓΓΕΛΙΚΗ-ΧΑΤΖΙΝΑ</t>
  </si>
  <si>
    <t>ΜΑΝΕΤΤΑΣ ΔΑΝΙΗΛ</t>
  </si>
  <si>
    <t>ΚΟΖΥΡΗ ΚΩΝΣΤΑΝΤΙΝΑ</t>
  </si>
  <si>
    <t>ΚΟΝΤΟΛΑΙΜΑΚΗ ΜΑΡΙΑ</t>
  </si>
  <si>
    <t>ΓΕΩΡΓΙΑΔΗΣ ΓΕΩΡΓΙΟΣ</t>
  </si>
  <si>
    <t>ΜΗΤΣΟΥ ΑΙΚΑΤΕΡΙΝΗ</t>
  </si>
  <si>
    <t>ΡΑΛΛΗΣ ΧΑΡΗΣ</t>
  </si>
  <si>
    <t>ΝΙΚΗΤΙΔΗΣ ΕΛΕΥΘΕΡΙΟΣ</t>
  </si>
  <si>
    <t>ΝΙΚΗΤΑΚΗΣ ΧΡΗΣΤΟΣ-ΣΕΡΑΦΕΙΜ</t>
  </si>
  <si>
    <t>ΜΥΓΔΑΛΑΚΗ ΑΔΑΜΑΝΤΙΑ</t>
  </si>
  <si>
    <t>ΚΟΓΚΟΥ ΔΑΝΑΗ</t>
  </si>
  <si>
    <t>ΚΟΥΣΙΟΥ ΘΕΟΔΩΡΑ</t>
  </si>
  <si>
    <t>ΠΕΖΑΤΟΥ ΒΑΣΙΛΕΙΑ</t>
  </si>
  <si>
    <t>ΠΕΖΑΤΟΣ ΓΙΑΝΝΗΣ</t>
  </si>
  <si>
    <t>ΤΡΑΚΟΣΑΣ ΑΓΓΕΛΟΣ-ΓΕΩΡΓΙΟΣ</t>
  </si>
  <si>
    <t>ΜΙΤΖΕΛΟΣ ΜΑΝΩΛΗΣ</t>
  </si>
  <si>
    <t>ΣΤΑΜΕΛΟΣ ΜΙΧΑΛΗΣ</t>
  </si>
  <si>
    <t>ΚΑΡΟΦΥΛΑΚΗ ΒΑΣΙΛΕΙΑ</t>
  </si>
  <si>
    <t>ΝΙΚΗΦΟΡΙΔΗ ΑΡΧΟΝΤΙΑ</t>
  </si>
  <si>
    <t>ΤΣΟΚΟΥ ΑΝΑΣΤΑΣΙΑ</t>
  </si>
  <si>
    <t>ΣΠΥΡΟΥ ΚΩΝΣΤΑΝΤΙΝΟΣ</t>
  </si>
  <si>
    <t>ΙΜΑΜΙΔΗΣ ΧΡΗΣΤΟΣ</t>
  </si>
  <si>
    <t>ΜΑΡΙΝΟΥ ΓΛΥΚΕΡΙΑ-ΜΑΡΙΑ</t>
  </si>
  <si>
    <t>ΓΚΑΡΜΠΟΥΝΗΣ ΔΗΜΗΤΡΙΟΣ</t>
  </si>
  <si>
    <t>ΒΙΝΙΕΡΑΤΟΣ ΑΛΕΞΑΝΔΡΟΣ</t>
  </si>
  <si>
    <t>ΠΛΑΤΑΝΙΤΗ ΜΠΕΛΛΑ</t>
  </si>
  <si>
    <t>ΣΙΓΑΛΑ ΝΑΤΑΛΙΑ</t>
  </si>
  <si>
    <t>ΤΕΡΖΗΣ ΣΩΤΗΡΗΣ</t>
  </si>
  <si>
    <t>ΚΟΝΤΟΓΙΑΝΝΗ ΛΙΛΙΑΝΝΑ</t>
  </si>
  <si>
    <t>ΝΙΚΟΛΟΥΔΗ ΒΑΣΙΛΙΚΗ</t>
  </si>
  <si>
    <t>ΡΩΣΣΟΠΟΥΛΟΥ ΧΡΙΣΤΙΑΝΑ</t>
  </si>
  <si>
    <t>ΡΩΣΣΟΠΟΥΛΟΥ ΘΕΟΔΩΡΑ</t>
  </si>
  <si>
    <t>ΜΙΖΙΟΣ ΑΝΤΩΝΗΣ</t>
  </si>
  <si>
    <t>ΧΑΝΤΖΙΟΥ ΕΛΙΣΑΒΕΤ</t>
  </si>
  <si>
    <t>ΓΕΚΟΥΣΙΔΟΥ ΣΟΦΙΑ-ΜΑΡΙΑ</t>
  </si>
  <si>
    <t>ΚΑΛΙΦΑΤΙΔΗΣ ΓΕΩΡΓΙΟΣ</t>
  </si>
  <si>
    <t>ΜΑΡΔΑΣ ΜΙΧΑΗΛ-ΠΡΩΤΕΥΣ</t>
  </si>
  <si>
    <t>ΣΤΑΥΡΙΔΗΣ ΒΑΣΙΛΗΣ</t>
  </si>
  <si>
    <t>ΡΙΖΟΣ ΜΙΧΑΗΛ</t>
  </si>
  <si>
    <t>ΧΑΣΤΑ ΔΗΜΗΤΡΑ</t>
  </si>
  <si>
    <t>ΒΑΒΔΙΝΟΣ ΑΛΕΞΑΝΔΡΟΣ</t>
  </si>
  <si>
    <t>ΚΑΚΚΟΥ ΝΑΤΑΛΙΑ-ΕΛΙΣΣΑΒΕΤ</t>
  </si>
  <si>
    <t>ΚΑΚΚΟΥ ΑΙΜΙΛΙΑ-ΚΟΡΙΝΑ</t>
  </si>
  <si>
    <t>ΛΑΜΠΡΑΚΗ ΚΑΛΛΙΟΠΗ</t>
  </si>
  <si>
    <t>ΛΑΜΠΡΑΚΗ ΔΗΜΗΤΡΑ</t>
  </si>
  <si>
    <t>ΠΕΡΔΙΚΑΚΗΣ ΣΤΥΛΙΑΝΟΣ</t>
  </si>
  <si>
    <t>ΠΕΡΔΙΚΑΚΗΣ ΕΜΜΑΝΟΥΗΛ</t>
  </si>
  <si>
    <t>ΧΑΛΙΚΑΚΗΣ ΒΑΣΙΛΗΣ</t>
  </si>
  <si>
    <t>ΠΗΔΙΑΚΗ ΑΝΑΣΤΑΣΙΑ</t>
  </si>
  <si>
    <t>ΤΕΡΖΗ ΜΕΛΠΟΜΕΝΗ</t>
  </si>
  <si>
    <t>ΤΕΡΖΗ ΕΛΕΥΘΕΡΙΑ</t>
  </si>
  <si>
    <t>ΓΕΡΑΠΕΤΡΙΤΗ ΔΗΜΗΤΡΑ</t>
  </si>
  <si>
    <t>ΣΩΤΗΡΟΠΟΥΛΟΣ ΕΚΤΟΡΑΣ</t>
  </si>
  <si>
    <t>ΖΙΩΓΑ ΜΑΓΔΑΛΗΝΗ</t>
  </si>
  <si>
    <t>ΑΛΙΦΡΑΓΚΗΣ ΑΝΤΩΝΙΟΣ</t>
  </si>
  <si>
    <t>ΜΑΡΜΑΡΙΝΟΥ ΓΕΩΡΓΙΑ</t>
  </si>
  <si>
    <t>ΜΑΡΜΑΡΙΝΟΣ ΑΝΤΩΝΙΟΣ</t>
  </si>
  <si>
    <t>ΚΑΣΙΔΙΑΡΑΚΗΣ ΦΙΛΙΠΠΟΣ</t>
  </si>
  <si>
    <t>ΓΙΑΤΡΟΠΟΥΛΟΣ ΘΕΟΔΩΡΟΣ</t>
  </si>
  <si>
    <t>ΠΑΝΑΓΙΩΤΗΣ ΜΙΧΑΗΛ-ΑΓΓΕΛΟΣ</t>
  </si>
  <si>
    <t>ΤΣΑΝΤΗ ΓΑΡΙΦΑΛΙΑ</t>
  </si>
  <si>
    <t>ΚΑΛΟΓΙΑΝΝΗΣ ΑΓΓΕΛΟΣ</t>
  </si>
  <si>
    <t>ΑΘΑΝΑΣΙΟΥ ΕΥΘΥΜΙΟΣ</t>
  </si>
  <si>
    <t>ΜΕΝΕΓΑ ΛΕΥΚΟΘΕΑ</t>
  </si>
  <si>
    <t>ΣΤΑΜΑΤΑΚΟΥ ΕΛΕΝΗ</t>
  </si>
  <si>
    <t>ΚΟΛΙΟΥΣΗ ΑΝΝΑ</t>
  </si>
  <si>
    <t>ΜΕΝΕΓΑ ΕΛΕΝΗ</t>
  </si>
  <si>
    <t>ΠΑΝΤΑΛΙΩΚΑ ΣΟΦΙΑ-ΜΑΡΙΑ</t>
  </si>
  <si>
    <t>ΧΑΝΤΖΗ ΜΑΡΙΑ</t>
  </si>
  <si>
    <t>ΑΝΤΩΝΟΠΟΥΛΟΥ ΙΦΙΓΕΝΕΙΑ</t>
  </si>
  <si>
    <t>ΤΖΕΔΑΚΗΣ ΚΩΝΣΤΑΝΤΙΝΟΣ</t>
  </si>
  <si>
    <t>ΣΤΕΦΑΝΟΥ ΑΙΚΑΤΕΡΙΝΗ</t>
  </si>
  <si>
    <t>ΠΟΛΥΧΡΟΝΙΔΗΣ ΧΑΡΑΛΑΜΠΟΣ</t>
  </si>
  <si>
    <t>ΝΤΙΝΟΠΟΥΛΟΣ ΔΗΜΗΤΡΗΣ</t>
  </si>
  <si>
    <t>ΣΟΥΛΙΩΤΗ ΣΤΕΛΛΑ</t>
  </si>
  <si>
    <t>ΠΛΟΥΜΗΣ ΔΙΟΝΥΣΙΟΣ</t>
  </si>
  <si>
    <t>ΔΗΜΟΒΕΛΗΣ ΕΛΕΥΘΕΡΙΟΣ-ΓΕΩΡΓΙΟΣ</t>
  </si>
  <si>
    <t>ΙΑΚΩΒΑΚΗΣ ΕΛΕΥΘΕΡΙΟΣ</t>
  </si>
  <si>
    <t>ΣΑΛΤΙΔΗΣ ΓΕΩΡΓΙΟΣ</t>
  </si>
  <si>
    <t>ΣΑΛΤΙΔΟΥ ΕΥΤΥΧΙΑ</t>
  </si>
  <si>
    <t>ΣΤΑΜΑΤΑΚΗΣ ΓΡΗΓΟΡΗΣ</t>
  </si>
  <si>
    <t>ΧΑΤΖΗΑΠΟΣΤΟΛΟΥ ΟΡΕΣΤΗΣ</t>
  </si>
  <si>
    <t>ΜΠΑΡΙΤΑΚΗ ΑΙΚΑΤΕΡΙΝΗ</t>
  </si>
  <si>
    <t>ΚΟΥΖΙΟΥ ΕΙΡΗΝΗ</t>
  </si>
  <si>
    <t>ΔΑΒΡΑΔΟΥ ΕΜΜΑΝΟΥΕΛΑ</t>
  </si>
  <si>
    <t>ΣΗΜΑΙΑΚΗΣ ΣΤΑΥΡΟΣ</t>
  </si>
  <si>
    <t>ΑΥΓΟΥΣΤΑΚΗΣ ΓΙΩΡΓΟΣ</t>
  </si>
  <si>
    <t>ΜΙΧΑΕΛΑ ΠΩΛΙΝΑ</t>
  </si>
  <si>
    <t>ΓΕΡΑΝΟΠΟΥΛΟΥ ΜΑΡΓΑΡΙΤΑ</t>
  </si>
  <si>
    <t>ΛΑΓΟΥΔΗΣ ΘΕΟΔΩΡΟΣ</t>
  </si>
  <si>
    <t>ΚΟΛΙΟΠΟΥΛΟΥ ΚΩΝΣΤΑΝΤΙΝΑ</t>
  </si>
  <si>
    <t>ΣΜΕΤΤΑΟΥ ΒΙΚΤΩΡ-ΙΩΑΝΝΗΣ</t>
  </si>
  <si>
    <t>ΤΖΟΥΓΑΝΑΤΟΥ ΓΕΩΡΓΙΑ</t>
  </si>
  <si>
    <t>ΚΑΤΣΙΔΩΝΗΣ ΣΑΒΒΑΣ</t>
  </si>
  <si>
    <t>ΔΙΑΚΑΚΗΣ ΡΑΦΑΗΛ-ΟΡΦΕΑΣ</t>
  </si>
  <si>
    <t>ΚΟΚΚΑΛΗΣ ΣΤΥΛΙΑΝΟΣ</t>
  </si>
  <si>
    <t>ΦΡΑΓΚΟΥΛΗΣ ΔΗΜΗΤΡΗΣ</t>
  </si>
  <si>
    <t>ΦΡΑΓΚΟΥΛΗ ΒΑΣΙΛΙΚΗ</t>
  </si>
  <si>
    <t>ΚΑΠΡΕΤΣΟΣ ΙΩΑΝΝΗΣ</t>
  </si>
  <si>
    <t>ΠΙΤΣΑ ΜΑΡΙΑ</t>
  </si>
  <si>
    <t>ΤΡΙΜΗΣ ΕΛΕΥΘΕΡΙΟΣ-ΡΑΦΑΗΛ</t>
  </si>
  <si>
    <t>ΤΣΙΝΙΔΗ ΜΑΡΙΑ-ΜΑΓΔΑΛΗΝΗ</t>
  </si>
  <si>
    <t>ΚΑΡΑΜΟΛΕΓΚΟΣ ΙΩΑΝΝΗΣ-ΝΙΚΗΦΟΡΟΣ</t>
  </si>
  <si>
    <t>ΣΤΑΥΡΑΚΟΠΟΥΛΟΣ ΠΑΝΑΓΙΩΤΗΣ</t>
  </si>
  <si>
    <t>ΜΕΣΕΡΙΑΚΙΔΗΣ ΚΩΝΣΤΑΝΤΙΝΟΣ-ΜΑΡΚΟΣ</t>
  </si>
  <si>
    <t>ΜΠΙΣΜΠΙΚΟΥ ΚΑΤΕΡΙΝΑ</t>
  </si>
  <si>
    <t>ΑΘΑΝΑΣΙΑΔΗ ΙΩΑΝΝΑ</t>
  </si>
  <si>
    <t>ΣΤΑΜΑΤΟΠΟΥΛΟΥ ΜΑΡΙΑ</t>
  </si>
  <si>
    <t>ΟΙΚΟΝΟΜΟΠΟΥΛΟΥ ΕΛΕΝΗ</t>
  </si>
  <si>
    <t>ΚΑΝΑΚΗΣ ΠΕΡΙΚΛΗΣ</t>
  </si>
  <si>
    <t>ΖΑΡΑΒΙΝΟΥ ΔΗΜΗΤΡΑ</t>
  </si>
  <si>
    <t>ΛΙΓΚΡΗ ΔΕΣΠΟΙΝΑ</t>
  </si>
  <si>
    <t>ΛΙΓΚΡΗ ΑΝΑΣΤΑΣΙΑ</t>
  </si>
  <si>
    <t>ΧΑΛΔΑΣ ΓΕΡΑΣΙΜΟΣ</t>
  </si>
  <si>
    <t>ΧΑΛΔΑ ΛΥΔΙΑ</t>
  </si>
  <si>
    <t>ΜΑΡΓΑΡΙΤΗΣ ΑΘΑΝΑΣΙΟΣ</t>
  </si>
  <si>
    <t>ΧΑΪΔΕΜΕΝΟΣ ΓΙΩΡΓΟΣ</t>
  </si>
  <si>
    <t>ΣΠΥΡΙΔΑΚΗ ΝΙΚΟΛΕΤΑ</t>
  </si>
  <si>
    <t>ΘΕΟΔΩΡΑΤΟΥ ΧΡΙΣΤΙΝΑ-ΣΟΦΙΑ</t>
  </si>
  <si>
    <t>ΒΑΣΙΛΕΙΟΥ ΕΛΛΗ</t>
  </si>
  <si>
    <t>ΤΡΥΦΩΝΑΣ ΓΙΩΡΓΟΣ</t>
  </si>
  <si>
    <t>ΚΟΝΤΟΛΑΙΜΑΚΗ ΑΝΤΩΝΙΑ</t>
  </si>
  <si>
    <t>ΠΑΤΗΣ ΝΙΚΟΛΑΟΣ</t>
  </si>
  <si>
    <t>ΜΑΛΛΙΑΡΟΥΔΑΚΗΣ ΕΜΜΑΝΟΥΗΛ</t>
  </si>
  <si>
    <t>ΛΑΜΠΡΟΥ ΔΗΜΗΤΡΗΣ</t>
  </si>
  <si>
    <t>ΣΩΦΡΟΝΙΔΟΥ ΛΥΔΙΑ-ΝΕΦΕΛΗ</t>
  </si>
  <si>
    <t>ΚΑΡΑΝΤΑΛΗ ΕΛΕΝΗ</t>
  </si>
  <si>
    <t>ΚΑΡΥΔΟΠΟΥΛΟΣ ΜΑΡΙΟΣ-ΚΩΝΣΤΑΝΤΙΝΟΣ</t>
  </si>
  <si>
    <t>ΜΠΟΥΣΚΟΥ ΙΩΑΝΝΑ</t>
  </si>
  <si>
    <t>ΠΑΥΛΙΔΗ ΑΛΕΞΑΝΔΡΑ</t>
  </si>
  <si>
    <t>ΠΑΝΟΥΣΟΠΟΥΛΟΣ ΔΗΜΗΤΡΗΣ</t>
  </si>
  <si>
    <t>ΣΤΡΙΜΠΑΚΟΥ ΘΕΩΝΗ</t>
  </si>
  <si>
    <t>ΑΝΤΩΝΟΠΟΥΛΟΥ ΕΥΑΓΓΕΛΙΑ</t>
  </si>
  <si>
    <t>ΑΝΑΓΝΩΣΤΟΠΟΥΛΟΥ ΜΥΡΤΩ</t>
  </si>
  <si>
    <t>ΑΝΑΓΝΩΣΤΟΠΟΥΛΟΥ ΑΙΚΑΤΕΡΙΝΗ</t>
  </si>
  <si>
    <t>ΤΣΙΛΙΓΓΙΡΗΣ ΧΡΙΣΤΟΦΟΡΟΣ</t>
  </si>
  <si>
    <t>ΣΤΡΑΦΙΩΤΗΣ ΣΤΕΡΓΙΟΣ</t>
  </si>
  <si>
    <t>ΛΕΚΑΣ ΑΝΤΩΝΙΟΣ</t>
  </si>
  <si>
    <t>ΛΕΚΑ ΡΟΖΑ-ΚΩΝΣΤΑΝΤΙΝΑ</t>
  </si>
  <si>
    <t>ΒΑΡΕΛΑ ΑΛΙΚΗ</t>
  </si>
  <si>
    <t>ΤΣΙΦΤΣΗ ΜΑΙΡΗ</t>
  </si>
  <si>
    <t>ΜΑΘΙΟΠΟΥΛΟΥ ΧΡΥΣΟΥΛΑ</t>
  </si>
  <si>
    <t>ΜΑΘΙΟΠΟΥΛΟΥ ΘΕΜΙΔΑ</t>
  </si>
  <si>
    <t>ΠΑΠΑΝΙΚΟΛΑΚΗ ΕΥΑΓΓΕΛΙΑ</t>
  </si>
  <si>
    <t>ΤΣΙΡΑΚΗΣ ΕΛΕΥΘΕΡΙΟΣ</t>
  </si>
  <si>
    <t>ΠΑΝΤΕΛΑΚΗΣ ΙΩΑΝΝΗΣ</t>
  </si>
  <si>
    <t>ΑΛΕΞΑΝΔΡΙΔΗ ΜΑΡΙΑ</t>
  </si>
  <si>
    <t>ΠΑΝΤΑΖΟΓΛΟΥ ΓΕΩΡΓΙΟΣ</t>
  </si>
  <si>
    <t>ΚΟΤΣΙΦΑΚΗ ΑΝΝΑ-ΔΗΜΗΤΡΑ</t>
  </si>
  <si>
    <t>ΣΕΡΓΕΝΤΑΝΗ ΑΝΤΩΝΙΑ</t>
  </si>
  <si>
    <t>ΛΕΒΑΚΗ ΑΛΕΞΑΝΔΡΑ</t>
  </si>
  <si>
    <t>ΝΗΣΙΟΥΔΗ ΒΑΣΙΛΙΚΗ-ΛΑΜΠΡΙΝΗ</t>
  </si>
  <si>
    <t>ΜΕΞΑ ΚΩΝΣΤΑΝΤΙΑ</t>
  </si>
  <si>
    <t>ΦΟΥΡΚΙΩΤΗ ΕΛΕΝΗ</t>
  </si>
  <si>
    <t>ΒΛΑΧΑΚΗΣ ΚΩΝΣΤΑΝΤΙΝΟΣ</t>
  </si>
  <si>
    <t>ΚΩΣΤΟΥΡΟΥ-ΧΡΥΣΟΧΕΡΑΚΗ ΛΥΔΙΑ</t>
  </si>
  <si>
    <t>ΓΕΩΡΓΟΥΛΗ ΣΟΦΙΑ</t>
  </si>
  <si>
    <t>ΤΣΑΜΙΤΑΣ ΙΣΙΔΩΡΟΣ</t>
  </si>
  <si>
    <t>ΜΟΥΡΟΥΤΣΟΥ ΕΥΓΕΝΙΑ</t>
  </si>
  <si>
    <t>ΚΑΛΑΜΠΑΛΙΚΗΣ ΚΩΝΣΤΑΝΤΙΝΟΣ</t>
  </si>
  <si>
    <t>ΠΑΠΟΥΤΕ ΕΛΕΝΗ</t>
  </si>
  <si>
    <t>ΜΙΧΑΛΗΣ ΒΑΣΙΛΕΙΟΣ</t>
  </si>
  <si>
    <t>ΧΑΤΖΗΝΑΣΙΟΣ ΔΗΜΗΤΡΗΣ</t>
  </si>
  <si>
    <t>ΠΑΤΕΡΟΜΙΧΕΛΑΚΗΣ ΦΙΛΗΜΩΝ</t>
  </si>
  <si>
    <t>ΙΩΣΗΦΙΔΗΣ ΧΡΗΣΤΟΣ-ΘΕΟΛΟΓΟΣ</t>
  </si>
  <si>
    <t>ΠΕΤΡΟΠΟΥΛΟΣ ΑΡΙΣΤΕΙΔΗΣ</t>
  </si>
  <si>
    <t>ΤΣΑΜΗΣ ΓΙΩΡΓΟΣ</t>
  </si>
  <si>
    <t>ΣΤΑΥΡΟΠΟΥΛΟΣ ΒΑΣΙΛΕΙΟΣ</t>
  </si>
  <si>
    <t>ΑΡΓΥΡΟΠΟΥΛΟΥ ΚΩΝΣΤΑΝΤΙΝΑ</t>
  </si>
  <si>
    <t>ΜΙΧΟΠΟΥΛΟΣ ΠΑΥΛΟΣ-ΚΩΝΣΤΑΝΤΙΝΟΣ</t>
  </si>
  <si>
    <t>ΧΑΤΖΗΒΑΛΑΣΗΣ ΓΕΩΡΓΙΟΣ</t>
  </si>
  <si>
    <t>ΠΑΠΑΔΟΠΟΥΛΟΣ ΒΑΣΙΛΗΣ</t>
  </si>
  <si>
    <t>ΜΠΟΦΙΛΗΣ ΑΘΑΝΑΣΙΟΣ</t>
  </si>
  <si>
    <t>ΔΟΥΦΟΣ ΜΑΡΚΟΣ-ΑΚΥΛΑΣ</t>
  </si>
  <si>
    <t>ΠΑΝΑΓΙΩΤΟΥ ΑΝΑΡΓΥΡΟΣ</t>
  </si>
  <si>
    <t>ΣΩΤΗΡΙΟΥ ΗΛΙΑΝΑ-ΒΑΣΙΛΙΚΗ</t>
  </si>
  <si>
    <t>ΜΩΡΑΪΤΟΠΟΥΛΟΣ ΑΡΙΣΤΑΡΧΟΣ</t>
  </si>
  <si>
    <t>ΡΟΥΣΣΟΣ ΙΑΚΩΒΟΣ</t>
  </si>
  <si>
    <t>ΚΩΝΣΤΑΝΤΕΛΛΟΥ ΝΙΚΟΛΕΤΑ</t>
  </si>
  <si>
    <t>ΚΑΪΜΑΚΤΗΣ ΕΥΑΓΓΕΛΟΣ</t>
  </si>
  <si>
    <t>ΜΑΝΑΛΟΓΛΟΥ ΔΗΜΟΣΘΕΝΗΣ</t>
  </si>
  <si>
    <t>ΚΑΣΣΗΣ ΠΑΝΑΓΙΩΤΗΣ</t>
  </si>
  <si>
    <t>ΔΙΩΤΗ ΣΠΥΡΙΔΟΥΛΑ</t>
  </si>
  <si>
    <t>ΜΑΤΘΙΟΥΔΑΚΗ ΕΙΡΗΝΗ</t>
  </si>
  <si>
    <t>ΠΕΡΔΙΚΗ ΜΑΡΙΑ-ΙΩΑΝΝΑ</t>
  </si>
  <si>
    <t>ΣΟΥΓΛΕΡΗΣ ΔΗΜΗΤΡΙΟΣ</t>
  </si>
  <si>
    <t>ΜΠΟΥΝΑΦΑΤΣΟΣ ΕΥΘΥΜΗΣ</t>
  </si>
  <si>
    <t>ΑΛΑΜΑΝΙΩΤΗΣ ΕΜΜΑΝΟΥΗΛ</t>
  </si>
  <si>
    <t>ΔΗΜΗΤΡΙΑΔΗΣ ΕΡΜΗΣ-ΑΘΑΝΑΣΙΟΣ</t>
  </si>
  <si>
    <t>ΜΑΣΤΡΟΓΑΜΒΡΑΚΗΣ ΣΤΑΥΡΟΣ</t>
  </si>
  <si>
    <t>ΔΗΜΗΤΡΙΑΔΗΣ ΧΡΗΣΤΟΣ</t>
  </si>
  <si>
    <t>ΙΩΑΝΝΟΥ ΜΑΡΚΟΣ</t>
  </si>
  <si>
    <t>ΝΤΙΣΑ ΑΟΥΡΟΡΑ</t>
  </si>
  <si>
    <t>ΤΣΟΛΑΚΟΒΙΤΣ ΣΑΡΑ</t>
  </si>
  <si>
    <t>ΜΑΡΚΟΒ ΙΟΡΔΑΝΗΣ</t>
  </si>
  <si>
    <t>ΧΩΛ ΝΑΘΑΝ</t>
  </si>
  <si>
    <t>ΠΕΕΒΑ ΑΛΕΞΑΝΔΡΑ</t>
  </si>
  <si>
    <t>ΣΤΕΛΕΑ ΒΑΛΕΝΤΙΝ</t>
  </si>
  <si>
    <t>ΜΠΕΛΕΓΡΗΣ ΜΙΧΑΛΗΣ</t>
  </si>
  <si>
    <t>ΤΣΙΒΙΛΙ ΜΙΡΚΟ</t>
  </si>
  <si>
    <t>ΚΟΤΣΙΤΣ ΝΤΙΜΙΤΡΙΓΙΕ</t>
  </si>
  <si>
    <t>ΝΤΙΜΙΤΡΟΒΑ ΣΤΥΛΙΑΝΗ</t>
  </si>
  <si>
    <t>ΜΙΛΙΤΣ ΙΒΑΝΑ</t>
  </si>
  <si>
    <t>ΣΤΙΠΑΤΣ ΓΙΑΝΝΑ</t>
  </si>
  <si>
    <t>ΜΠΛΟΥΣΙ ΕΜΙ</t>
  </si>
  <si>
    <t>ΜΕΛΑΤΖΕ ΜΑΡΙΑΜΗ</t>
  </si>
  <si>
    <t>ΓΚΙΑΤΑΪ ΒΑΝΕΣΑ</t>
  </si>
  <si>
    <t>ΤΣΑΡΑ ΝΤΑΝΙΕΛΑ</t>
  </si>
  <si>
    <t>ΙΓΚΝΙΑΤΟΒΙΤΣ ΑΝΙΑ</t>
  </si>
  <si>
    <t>ΤΟΝΤΟΡΟΒ ΤΕΟΝΤΟΡ</t>
  </si>
  <si>
    <t>ΜΙΧΟΒΑ ΚΡΙΣΤΙΝΑ</t>
  </si>
  <si>
    <t>ΤΡΝΙΝΙΤΣ ΝΙΚΟΛΑ</t>
  </si>
  <si>
    <t>ΠΕΤΙ ΝΙΚΟΛΕΤΑ</t>
  </si>
  <si>
    <t>ΒΑΝ-ΙΒΑΑΡΝΤΕΝ ΙΜΚΕ-ΜΙΛΟΥ</t>
  </si>
  <si>
    <t>ΒΑΝ-ΙΒΑΑΡΝΤΕΝ ΜΑΞ</t>
  </si>
  <si>
    <t>ΤΣΑΚΑΛΙΔΗΣ ΙΩΑΝΝΗΣ</t>
  </si>
  <si>
    <t>ΤΣΑΚΑΛΙΔΗ ΕΥΑ-ΤΙΝΙΑ</t>
  </si>
  <si>
    <t>ΜΑΚΚΑ ΜΑΡΙΑ-ΤΕΡΕΖΑ</t>
  </si>
  <si>
    <t>ΒΟΛΑ ΔΕΣΠΟΙΝΑ-ΚΩΝΣΤΑΝΤΙΝΑ</t>
  </si>
  <si>
    <t>ΜΑΡΓΑΡΙΤΑ ΚΑΤΡΑΝΗ</t>
  </si>
  <si>
    <t>ΤΡΙΑΝΤΟΥ ΡΥΓΕΝΙΑ-ΡΑΦΕΛΛΑ</t>
  </si>
  <si>
    <t>ΣΤΑΜΕΝΟΥ ΕΛΠΙΔΑ-ΘΕΟΔΩΡΑ</t>
  </si>
  <si>
    <t>ΠΑΤΣΙΑ ΜΑΡΙΑ</t>
  </si>
  <si>
    <t>ΧΑΛΒΑΤΖΗ ΑΙΚΑΤΕΡΙΝΗ</t>
  </si>
  <si>
    <t>ΛΙΑΝΑ ΕΜΑΝΟΥΗΛΙΑ</t>
  </si>
  <si>
    <t>ΠΑΠΑΠΑΝΑΓΙΩΤΟΥ ΑΠΟΛΛΩΝ-ΚΩΝΣΤΑΝΤΙΝΟΣ</t>
  </si>
  <si>
    <t>ΠΑΠΑΙΩΑΝΝΟΥ ΝΕΦΕΛΗ</t>
  </si>
  <si>
    <t>ΣΔΡΟΛΙΑΣ ΣΤΑΥΡΟΣ</t>
  </si>
  <si>
    <t>ΜΩΥΣΙΑΔΟΥ ΕΙΡΗΝΗ</t>
  </si>
  <si>
    <t>ΤΖΙΓΚΟΥΝΑΚΗ ΝΙΚΟΛΕΤΑ-ΛΥΔΙΑ</t>
  </si>
  <si>
    <t>ΜΟΥΜΤΖΟΓΛΟΥ ΝΙΚΟΣ</t>
  </si>
  <si>
    <t>ΖΕΡΒΟΣ ΑΛΕΞΑΝΔΡΟΣ-ΙΩΑΝΝΗΣ</t>
  </si>
  <si>
    <t>ΑΝΣΤΑΣΑΚΗΣ ΝΙΚΗΦΟΡΟΣ</t>
  </si>
  <si>
    <t>ΡΑΔΟΠΟΥΛΟΣ ΣΑΒΒΑΣ</t>
  </si>
  <si>
    <t>ΧΑΤΖΗΒΑΛΑΣΗΣ ΝΙΚΟΛΑΣ</t>
  </si>
  <si>
    <t>ΖΕΡΒΙΔΗΣ-ΠΑΝΤΑΖΗΣ ΑΝΤΩΝΙΟΣ</t>
  </si>
  <si>
    <t>ΚΑΖΕΛΙΔΗ ΜΑΡΙΑ</t>
  </si>
  <si>
    <t>ΠΛΑΣΙΔΗ ΑΙΚΑΤΕΡΙΝΗ</t>
  </si>
  <si>
    <t>ΜΕΤΑΞΟΠΟΥΛΟΣ ΝΙΚΟΛΑΟΣ-ΧΡΗΣΤΟΣ</t>
  </si>
  <si>
    <t>ΧΑΤΖΗΚΑΚΟΥ ΠΑΝΑΓΙΩΤΗΣ</t>
  </si>
  <si>
    <t>ΚΟΥΣΑΡΙΔΗΣ ΑΧΙΛΛΕΥΣ-ΡΑΦΑΗΛ</t>
  </si>
  <si>
    <t>ΣΙΑΤΟΥΝΗΣ ΜΑΡΙΟΣ</t>
  </si>
  <si>
    <t>ΑΝΤΕΝΟΥΤΣΙ ΑΓΓΕΛΟΣ-ΜΙΧΑΗΛ</t>
  </si>
  <si>
    <t>ΝΕΡΑΤΖΗ ΜΑΡΙΑ</t>
  </si>
  <si>
    <t>ΤΡΑΧΟΣ ΑΘΑΝΑΣΙΟΣ</t>
  </si>
  <si>
    <t>ΜΕΓΑ ΦΩΤΕΙΝΗ</t>
  </si>
  <si>
    <t>ΠΑΝΑΓΙΩΤΑΚΗΣ ΚΩΝΣΤΑΝΤΙΝΟΣ</t>
  </si>
  <si>
    <t>ΨΩΜΑΔΑΚΗ-ΚΑΡΑΣΤΑΜΑΤΗ ΕΡΑΤΩ</t>
  </si>
  <si>
    <t>ΤΣΑΚΑΡΔΑΚΑ ΑΘΑΝΑΣΙΑ</t>
  </si>
  <si>
    <t>ΔΡΙΖΗΣ ΑΘΑΝΑΣΙΟΣ</t>
  </si>
  <si>
    <t>ΚΑΛΟΓΕΡΑ ΕΛΕΝΗ-ΗΛΙΑΝΑ</t>
  </si>
  <si>
    <t>ΚΥΡΙΑΖΗΣ ΑΛΕΞΑΝΔΡΟΣ</t>
  </si>
  <si>
    <t>ΑΔΑΜΙΔΟΥ ΝΕΦΕΛΗ</t>
  </si>
  <si>
    <t>ΒΟΛΑ ΤΣΑΜΠΙΚΑ-ΣΕΒΑΣΤΗ</t>
  </si>
  <si>
    <t>ΠΕΤΡΟΛΙΑΓΚΗΣ ΠΑΝΑΓΙΩΤΗΣ</t>
  </si>
  <si>
    <t>ΚΑΝΑΚΗΣ ΝΙΚΟΛΑΟΣ</t>
  </si>
  <si>
    <t>ΚΩΣΤΟΜΑΝΩΛΑΚΗ ΒΑΣΙΛΙΚΗ-ΜΑΡΙΑ</t>
  </si>
  <si>
    <t>ΑΡΜΑΚΟΛΑΣ ΗΡΑΚΛΗΣ</t>
  </si>
  <si>
    <t>ΒΑΗΣ ΝΙΚΟΛΑΟΣ</t>
  </si>
  <si>
    <t>ΠΑΠΑΧΡΥΣΟΣΤΟΜΙΔΗΣ ΑΠΟΣΤΟΛΟΣ</t>
  </si>
  <si>
    <t>ΑΝΔΡΗ ΕΛΕΝΑ</t>
  </si>
  <si>
    <t>ΠΑΥΛΟΥ ΑΧΙΛΛΕΑΣ</t>
  </si>
  <si>
    <t>ΒΕΤΣΙΟΣ ΛΑΜΠΡΟΣ</t>
  </si>
  <si>
    <t>ΚΟΚΚΙΝΟΥ ΑΙΚΑΤΕΡΙΝΗ</t>
  </si>
  <si>
    <t>ΖΩΗ-ΠΑΝΑΓΟΥΛΙΑ ΑΡΙΑΔΝΗ</t>
  </si>
  <si>
    <t>ΖΩΗ-ΠΑΝΑΓΟΥΛΙΑ ΗΛΕΚΤΡΑ</t>
  </si>
  <si>
    <t>ΦΑΤΗΡΑΣ ΧΡΗΣΤΟΣ</t>
  </si>
  <si>
    <t>ΦΟΥΚΑΣ ΠΑΝΑΓΙΩΤΗΣ</t>
  </si>
  <si>
    <t>ΚΟΥΤΟΥΛΑΚΗ ΕΥΑΓΓΕΛΙΑ</t>
  </si>
  <si>
    <t>ΧΡΥΣΟΣΤΟΜΗΣ ΜΑΡΙΟΣ</t>
  </si>
  <si>
    <t>ΠΟΛΥΧΡΟΝΟΠΟΥΛΟΣ ΑΝΔΡΕΑΣ</t>
  </si>
  <si>
    <t>ΓΙΑΝΝΟΥΛΗΣ ΑΘΑΝΑΣΙΟΣ</t>
  </si>
  <si>
    <t>ΛΟΥΜΠΗ ΚΑΛΛΙΡΡΟΗ</t>
  </si>
  <si>
    <t>ΠΑΠΑΚΩΣΤΑ ΑΓΓΕΛΙΚΗ</t>
  </si>
  <si>
    <t>ΚΟΤΤΑ ΒΑΛΕΡΙΑ</t>
  </si>
  <si>
    <t>ΜΠΟΥΜΠΟΥΣ ΔΗΜΗΤΡΙΟΣ</t>
  </si>
  <si>
    <t>ΦΡΑΓΚΟΣ ΚΩΝΣΤΑΝΤΙΝΟΣ</t>
  </si>
  <si>
    <t>ΧΑΤΖΗΣΤΑΥΡΟΥ ΧΡΙΣΤΙΝΑ</t>
  </si>
  <si>
    <t>ΔΕΔΕΛΕΤΑΚΗ ΑΝΑΣΤΑΣΙΑ</t>
  </si>
  <si>
    <t>ΚΟΝΤΑΚΗ ΦΩΤΕΙΝΗ</t>
  </si>
  <si>
    <t>ΜΑΚΡΙΔΗ ΝΑΤΑΛΙΑ</t>
  </si>
  <si>
    <t>ΠΑΠΑΔΟΠΟΥΛΟΥ ΚΑΛΛΙΟΠΗ</t>
  </si>
  <si>
    <t>ΒΑΛΕΝΤΗ ΜΑΡΙΝΑ</t>
  </si>
  <si>
    <t>ΚΟΡΑΚΑΚΗΣ ΝΙΚΟΛΑΟΣ</t>
  </si>
  <si>
    <t>ΣΙΑΜΑΣ ΦΩΤΙΟΣ</t>
  </si>
  <si>
    <t>ΣΙΑΜΑ ΑΡΓΥΡΩ</t>
  </si>
  <si>
    <t>ΚΑΡΑΪΣΚΟΣ ΔΗΜΗΤΡΗΣ</t>
  </si>
  <si>
    <t>ΤΣΕΛΕΠΗΣ ΣΑΒΒΑΣ</t>
  </si>
  <si>
    <t>ΜΑΥΡΟΥΔΗΣ ΑΛΕΞΑΝΔΡΟΣ</t>
  </si>
  <si>
    <t>ΠΑΤΕΡΑΚΗΣ ΙΩΑΝΝΗΣ</t>
  </si>
  <si>
    <t>ΠΟΠΠ ΣΕΜΕΛΗ-ΕΛΙΣΣΑΒΕΤ-ΚΡΙΣΤΙΝΑ</t>
  </si>
  <si>
    <t>ΛΙΝΑΤΣΑΣ ΑΘΑΝΑΣΙΟΣ</t>
  </si>
  <si>
    <t>ΓΑΣΠΑΡΙΝΑΤΟΣ ΣΠΥΡΟΣ</t>
  </si>
  <si>
    <t>ΤΖΕΛΗ ΑΝΝΑ</t>
  </si>
  <si>
    <t>ΟΙΚΟΝΟΜΟΥ ΑΓΓΕΛΙΚΗ</t>
  </si>
  <si>
    <t>ΠΡΙΤΣΙΝΗΣ ΙΑΣΩΝΑΣ</t>
  </si>
  <si>
    <t>ΚΩΝΣΤΑΝΤΗΣ ΠΑΥΛΟΣ-ΚΑΡΟΛΟΣ</t>
  </si>
  <si>
    <t>ΓΚΟΥΝΗ ΕΡΡΙΚΑ-ΔΗΜΗΤΡΑ</t>
  </si>
  <si>
    <t>ΑΡΕΤΑΚΗ ΚΑΣΣΙΑΝΗ</t>
  </si>
  <si>
    <t>ΑΓΓΕΛΟΠΟΥΛΟΥ ΕΛΕΝΗ</t>
  </si>
  <si>
    <t>ΧΙΛΙΑΡΧΟΠΟΥΛΟΣ ΡΩΜΑΝΟΣ-ΙΩΑΝΝΗΣ</t>
  </si>
  <si>
    <t>ΚΑΛΤΣΟΓΙΑΝΝΗ ΜΑΡΙΑ-ΝΙΚΟΛΕΤΤΑ</t>
  </si>
  <si>
    <t>ΡΗΓΑΣ ΡΑΦΑΗΛ-ΙΩΑΝΝΗΣ</t>
  </si>
  <si>
    <t>ΦΑΝΤΑΝΑ ΧΡΥΣΗ</t>
  </si>
  <si>
    <t>ΜΑΚΡΑΚΗΣ ΜΙΧΑΗΛ</t>
  </si>
  <si>
    <t>ΦΛΟΥΡΗΣ ΠΑΝΤΕΛΗΣ</t>
  </si>
  <si>
    <t>ΦΛΟΥΡΗΣ ΓΙΩΡΓΟΣ</t>
  </si>
  <si>
    <t>ΠΑΠΑΔΑΚΗΣ ΓΕΩΡΓΙΟΣ-ΣΤΥΛΙΑΝΟΣ</t>
  </si>
  <si>
    <t>ΜΑΡΚΟΥΡΑΚΗΣ ΚΩΝΣΤΑΝΤΙΝΟΣ</t>
  </si>
  <si>
    <t>ΣΑΚΕΛΛΑΡΙΟΥ ΕΥΘΥΜΙΟΣ-ΑΓΓΕΛΟΣ</t>
  </si>
  <si>
    <t>ΚΑΡΑΓΙΑΝΝΗΣ ΜΕΝΕΛΑΟΣ</t>
  </si>
  <si>
    <t>ΠΑΠΑΓΕΩΡΓΙΟΥ ΒΑΣΙΛΙΚΗ</t>
  </si>
  <si>
    <t>ΤΖΩΡΤΖΑΤΟΣ ΚΩΝΣΤΑΝΤΙΝΟΣ</t>
  </si>
  <si>
    <t>ΜΑΛΕΒΙΤΗΣ ΓΡΗΓΟΡΗΣ</t>
  </si>
  <si>
    <t>ΚΥΡΙΑΚΟΠΟΥΛΟΣ ΑΝΔΡΕΑΣ</t>
  </si>
  <si>
    <t>ΖΗΣΙΜΟΠΟΥΛΟΣ ΘΕΟΔΩΡΟΣ</t>
  </si>
  <si>
    <t>ΚΑΛΟΥΣΗΣ ΑΝΑΣΤΑΣΙΟΣ</t>
  </si>
  <si>
    <t>ΓΙΑΓΚΟΣ ΑΝΤΩΝΙΟΣ</t>
  </si>
  <si>
    <t>ΓΕΩΡΓΑΝΤΖΕΛΗΣ ΔΗΜΗΤΡΙΟΣ</t>
  </si>
  <si>
    <t>ΦΑΤΣΗ ΜΑΡΙΑ-ΤΙΒΕΡΙΑ</t>
  </si>
  <si>
    <t>ΧΑΤΖΟΠΟΥΛΟΣ ΝΙΚΟΛΑΟΣ</t>
  </si>
  <si>
    <t>ΑΡΤΟΠΟΥΛΟΥ ΚΑΛΟΜΟΙΡΑ</t>
  </si>
  <si>
    <t>ΠΙΠΗ ΕΛΕΥΘΕΡΙΑ-ΠΑΡΑΣΚΕΥΗ</t>
  </si>
  <si>
    <t>ΤΟΥΚΜΑΤΣΗΣ ΙΟΥΛΙΟΣ</t>
  </si>
  <si>
    <t>ΤΟΣΚΑ ΑΝΑΣΤΑΣΙΑ</t>
  </si>
  <si>
    <t>ΦΕΝΔΡΟΥΛΗΣ ΑΘΑΝΑΣΙΟΣ</t>
  </si>
  <si>
    <t>ΚΑΡΕΑΣ ΠΑΥΛΟΣ</t>
  </si>
  <si>
    <t>ΜΙΧΑΛΟΠΟΥΛΟΥ ΑΛΕΞΑΝΔΡΑ</t>
  </si>
  <si>
    <t>ΚΟΚΚΙΝΗΣ ΓΑΒΡΙΗΛ</t>
  </si>
  <si>
    <t>ΚΟΚΚΙΝΗΣ ΕΥΑΓΓΕΛΟΣ</t>
  </si>
  <si>
    <t>ΕΥΔΑΙΜΩΝ ΣΠΥΡΙΔΩΝ</t>
  </si>
  <si>
    <t>ΠΑΠΑΓΙΑΝΝΗ ΧΡΥΣΑΝΘΗ</t>
  </si>
  <si>
    <t>ΓΡΗΓΟΡΑΚΗ ΓΑΛΑΤΕΙΑ</t>
  </si>
  <si>
    <t>ΠΤΕΡΟΥΝΤΙΟΣ ΗΛΙΑΣ</t>
  </si>
  <si>
    <t>ΣΠΕΝΤΖΟΥ ΜΑΡΙΑ-ΣΤΥΛΙΑΝΗ</t>
  </si>
  <si>
    <t>ΜΠΑΤΣΑΟΥΡΑ ΜΑΡΙΑΝΝΑ</t>
  </si>
  <si>
    <t>ΦΙΛΙΑ ΚΑΤΕΡΙΝΑ</t>
  </si>
  <si>
    <t>ΖΑΧΑΡΙΟΥΔΑΚΗ ΕΙΡΗΝΗ</t>
  </si>
  <si>
    <t>ΚΑΡΛΟΥ ΝΙΚΟΛΙΤΣΑ</t>
  </si>
  <si>
    <t>ΣΟΥΛΙΟΥ-ΒΟΥΛΤΣΟΥ ΜΑΡΙΝΑ</t>
  </si>
  <si>
    <t>ΑΛΕΞΙΟΥ ΔΗΜΗΤΡΑ</t>
  </si>
  <si>
    <t>ΤΣΙΜΟΓΙΑΝΝΗΣ ΑΛΕΞΑΝΔΡΟΣ-ΔΗΜΗΤΡΙΟΣ</t>
  </si>
  <si>
    <t>ΚΟΚΟΡΔΕΛΗΣ ΑΘΑΝΑΣΙΟΣ</t>
  </si>
  <si>
    <t>ΣΑΡΡΗ ΑΝΝΑ-ΜΑΡΙΑ</t>
  </si>
  <si>
    <t>ΤΟΥΡΝΑΒΙΤΗ ΔΗΜΗΤΡΑ</t>
  </si>
  <si>
    <t>ΛΙΓΔΟΠΟΥΛΟΥ ΚΩΝΣΤΑΝΤΙΝΑ</t>
  </si>
  <si>
    <t>ΠΗΤΑ ΝΙΚΟΛΕΤΑ</t>
  </si>
  <si>
    <t>ΤΡΙΑΝΤΑΦΥΛΛΟΠΟΥΛΟΥ ΑΛΙΚΗ</t>
  </si>
  <si>
    <t>ΤΡΙΑΝΤΑΦΥΛΛΟΠΟΥΛΟΥ ΑΘΑΝΑΣΙΑ</t>
  </si>
  <si>
    <t>ΤΣΟΚΑ ΙΩΑΝΝΑ-ΜΥΡΤΩ</t>
  </si>
  <si>
    <t>ΠΡΟΦΕΤΗΣ ΝΙΚΟΛΑΟΣ</t>
  </si>
  <si>
    <t>ΓΚΙΚΑΣ ΑΧΙΛΛΕΑΣ</t>
  </si>
  <si>
    <t>ΠΑΤΤΑ ΚΩΝΣΤΑΝΤΙΝΑ-ΚΑΤΕΡΙΝΑ</t>
  </si>
  <si>
    <t>ΚΑΡΑΝΙΚΟΛΑ ΝΑΥΣΙΚΑ</t>
  </si>
  <si>
    <t>ΜΑΝΓΚΑΝΙΕΛΛΟ ΚΩΝΣΤΑΝΤΙΝΑ</t>
  </si>
  <si>
    <t>ΜΙΧΑΛΟΒΙΤΣ ΣΤΑΥΡΟΣ</t>
  </si>
  <si>
    <t>ΚΑΡΑΜΠΕΛΑΣ ΣΤΥΛΙΑΝΟΣ</t>
  </si>
  <si>
    <t>ΣΤΥΛΑΣ ΙΩΑΝΝΗΣ</t>
  </si>
  <si>
    <t>ΚΑΡΑΓΙΑΝΝΗΣ ΓΡΗΓΟΡΙΟΣ</t>
  </si>
  <si>
    <t>ΑΡΒΑΝΙΤΙΔΗΣ ΕΥΣΤΡΑΤΙΟΣ</t>
  </si>
  <si>
    <t>ΤΟΥΛΑ ΚΩΝΣΤΑΝΤΙΝΑ-ΜΑΡΙΑ</t>
  </si>
  <si>
    <t>ΛΑΜΠΡΟΥΛΗ ΕΛΕΝΗ</t>
  </si>
  <si>
    <t>ΛΑΜΠΡΟΥΛΗ ΓΕΩΡΓΙΑ</t>
  </si>
  <si>
    <t>ΠΑΠΠΑ ΕΛΕΝΗ-ΔΕΣΠΟΙΝΑ</t>
  </si>
  <si>
    <t>ΛΙΟΥΠΑ ΒΙΚΤΩΡΙΑ</t>
  </si>
  <si>
    <t>ΛΙΟΥΠΑ ΙΦΙΓΕΝΕΙΑ</t>
  </si>
  <si>
    <t>ΣΦΕΝΔΟΥΡΑΚΗΣ ΓΕΩΡΓΙΟΣ</t>
  </si>
  <si>
    <t>ΚΑΛΟΘΗΣ ΚΩΝΣΤΑΝΤΙΝΟΣ</t>
  </si>
  <si>
    <t>ΓΙΑΝΝΟΥΛΤΣΗΣ ΔΗΜΗΤΡΙΟΣ</t>
  </si>
  <si>
    <t>ΓΙΑΝΝΟΥΛΤΣΗΣ ΙΩΑΝΝΗΣ</t>
  </si>
  <si>
    <t>ΟΡΦΑΝΟΣ ΑΝΔΡΕΑΣ</t>
  </si>
  <si>
    <t>ΠΟΛΥΔΩΡΟΥ ΕΥΑΓΓΕΛΙΑ</t>
  </si>
  <si>
    <t>ΤΣΑΓΚΑΡΗΣ ΘΕΟΔΩΡΟΣ-ΠΑΝΑΓΙΩΤΗΣ</t>
  </si>
  <si>
    <t>ΔΡΟΥΚΑ ΑΛΕΞΑΝΔΡΑ</t>
  </si>
  <si>
    <t>ΚΟΝΤΟΓΙΑΝΝΗΣ ΛΥΜΠΕΡΗΣ</t>
  </si>
  <si>
    <t>ΚΩΝΣΤΑΝΤΙΝΙΔΟΥ ΔΕΣΠΟΙΝΑ</t>
  </si>
  <si>
    <t>ΜΠΑΚΡΑΤΣΑ ΑΡΙΑΔΝΗ-ΡΑΦΑΗΛΙΑ</t>
  </si>
  <si>
    <t>ΠΑΡΣΑΛΗΣ ΠΑΝΤΕΛΗΣ</t>
  </si>
  <si>
    <t>ΚΑΡΑΟΓΛΑΝΙΔΟΥ ΕΛΕΝΗ</t>
  </si>
  <si>
    <t>ΑΓΓΟΥΡΙΔΑΚΗΣ ΣΤΑΥΡΟΣ</t>
  </si>
  <si>
    <t>ΧΑΤΖΗΚΩΣΤΑ ΘΕΟΔΩΡΑ</t>
  </si>
  <si>
    <t>ΧΡΙΣΤΟΔΟΥΛΟΥ ΓΙΩΡΓΟΣ-ΠΑΝΑΓΙΩΤΗΣ</t>
  </si>
  <si>
    <t>ΜΕΓΚΟΥΛΗ ΧΡΥΣΗ</t>
  </si>
  <si>
    <t>ΝΙΚΟΛΙΤΣ ΝΙΚΟΛΑΟΣ</t>
  </si>
  <si>
    <t>ΜΟΣΧΟΣ ΝΙΚΗΤΑΣ</t>
  </si>
  <si>
    <t>ΧΑΡΑΛΑΜΠΙΔΗΣ-ΑΪΝΤΙΝ ΕΡΕΝ</t>
  </si>
  <si>
    <t>ΤΟΛΙΟΥΤΖΙΚΗΣ ΑΛΕΞΑΝΔΡΟΣ-ΠΑΥΛΟΣ</t>
  </si>
  <si>
    <t>ΜΙΧΟΣ ΒΑΣΙΛΕΙΟΣ</t>
  </si>
  <si>
    <t>ΚΙΟΦΕΝΤΖΟΓΛΟΥ ΖΩΗ</t>
  </si>
  <si>
    <t>ΑΝΑΝΙΑΔΗΣ ΧΡΗΣΤΟΣ</t>
  </si>
  <si>
    <t>ΟΛΥΜΠΙΟΣ ΣΤΑΥΡΟΣ</t>
  </si>
  <si>
    <t>ΑΝΑΣΤΑΣΑΚΗΣ ΠΑΝΑΓΙΩΤΗΣ</t>
  </si>
  <si>
    <t>ΠΡΙΦΤΗ ΜΑΡΙΑ</t>
  </si>
  <si>
    <t>ΚΟΖΑΝΙΤΗ ΙΩΑΝΝΑ</t>
  </si>
  <si>
    <t>ΚΟΝΤΟΒΑ ΑΝΤΩΝΙΑ</t>
  </si>
  <si>
    <t>ΧΩΡΙΑΝΟΠΟΥΛΟΥ ΧΑΡΙΚΛΕΙΑ</t>
  </si>
  <si>
    <t>ΧΙΛΙΑΡΧΟΠΟΥΛΟΣ ΜΑΞΙΜΟΣ</t>
  </si>
  <si>
    <t>ΧΙΛΙΑΡΧΟΠΟΥΛΟΥ ΑΝΝΑ-ΙΡΙΔΑ</t>
  </si>
  <si>
    <t>ΡΟΥΣΣΗ ΙΩΑΝΝΑ</t>
  </si>
  <si>
    <t>ΡΟΥΣΣΗ ΜΕΛΙΝΑ</t>
  </si>
  <si>
    <t>ΙΩΑΝΝΟΥ ΕΛΕΝΗ</t>
  </si>
  <si>
    <t>ΝΙΚΟΛΑΟΥ ΕΛΕΝΗ</t>
  </si>
  <si>
    <t>ΣΤΑΥΡΟΥ ΙΣΙΔΩΡΟΣ</t>
  </si>
  <si>
    <t>ΣΥΛΛΕΚΤΗ ΜΑΡΙΑ</t>
  </si>
  <si>
    <t>ΠΙΕΡΟΥΤΣΑΚΟΥ ΠΗΝΕΛΟΠΗ-ΜΑΡΙΑ</t>
  </si>
  <si>
    <t>ΜΠΑΚΙΡΤΖΗΣ ΝΙΚΟΛΑΟΣ</t>
  </si>
  <si>
    <t>ΚΕΧΑΓΙΑ ΣΟΦΙΑ</t>
  </si>
  <si>
    <t>ΓΙΑΝΝΑΡΟΠΟΥΛΟΣ ΙΩΑΝΝΗΣ</t>
  </si>
  <si>
    <t>ΠΟΥΛΤΟΥΡΤΖΙΔΟΥ ΑΝΝΑ</t>
  </si>
  <si>
    <t>ΜΑΝΕΛΛΗΣ ΓΕΩΡΓΙΟΣ</t>
  </si>
  <si>
    <t>ΜΠΟΒΟΛΟΥ ΙΦΙΓΕΝΕΙΑ</t>
  </si>
  <si>
    <t>ΜΑΛΕΦΑΚΗΣ ΝΙΚΟΛΑΟΣ</t>
  </si>
  <si>
    <t>ΣΙΑΜΑΝΗΣ ΚΩΝΣΤΑΝΤΙΝΟΣ</t>
  </si>
  <si>
    <t>ΤΖΟΥΓΑΝΑΤΟΣ ΙΑΣΟΝΑΣ</t>
  </si>
  <si>
    <t>ΤΣΙΟΥΠΡΑ ΕΛΕΝΗ</t>
  </si>
  <si>
    <t>ΣΤΑΥΡΙΔΗΣ ΝΙΚΟΛΑΟΣ-ΚΩΝΣΤΑΝΤΙΝΟΣ</t>
  </si>
  <si>
    <t>ΚΑΡΑΒΕΛΙΔΟΥ-ΧΑΤΖΗΘΕΟΔΩΡΟΥ ΜΑΡΙΑ</t>
  </si>
  <si>
    <t>ΜΙΧΑΗΛΙΔΗΣ ΑΛΚΙΒΙΑΔΗΣ</t>
  </si>
  <si>
    <t>ΜΠΑΚΑΛΟΣ ΑΘΑΝΑΣΙΟΣ-ΕΦΡΑΙΜ</t>
  </si>
  <si>
    <t>ΚΑΣΙΜΗΣ ΠΕΤΡΟΣ</t>
  </si>
  <si>
    <t>ΚΩΝΣΤΑΝΤΙΝΟΥ ΑΔΩΝΙΣ-ΑΓΓΕΛΟΣ</t>
  </si>
  <si>
    <t>ΓΚΟΥΒΑΤΣΟΥ ΧΡΙΣΤΙΝΑ-ΔΕΣΠΟΙΝΑ</t>
  </si>
  <si>
    <t>ΜΠΑΚΑΛΟΣ ΓΕΩΡΓΙΟΣ</t>
  </si>
  <si>
    <t>ΚΡΙΕΜΠΑΡΔΗΣ ΒΑΣΙΛΕΙΟΣ</t>
  </si>
  <si>
    <t>ΓΙΑΝΝΑΚΟΠΟΥΛΟΣ ΑΝΑΣΤΑΣΙΟΣ</t>
  </si>
  <si>
    <t>ΓΙΑΝΝΑΚΟΠΟΥΛΟΣ ΓΡΗΓΟΡΗΣ</t>
  </si>
  <si>
    <t>ΠΑΠΑΒΑΣΙΛΕΙΟΥ ΑΝΑΣΤΑΣΙΟΣ</t>
  </si>
  <si>
    <t>ΑΣΙΚΗΣ ΚΩΝΣΤΑΝΤΙΝΟΣ</t>
  </si>
  <si>
    <t>ΑΣΙΚΗ ΑΝΑΣΤΑΣΙΑ</t>
  </si>
  <si>
    <t>ΔΙΑΜΑΝΤΗΣ ΙΩΑΝΝΗΣ-ΜΑΡΙΟΣ</t>
  </si>
  <si>
    <t>ΚΩΤΟΥΛΗΣ ΑΛΕΞΑΝΔΡΟΣ</t>
  </si>
  <si>
    <t>ΜΕΓΑΣ ΚΩΝΣΤΑΝΤΙΝΟΣ</t>
  </si>
  <si>
    <t>ΣΥΜΗΝΤΙΡΙΔΟΥ ΠΑΝΑΓΙΩΤΑ</t>
  </si>
  <si>
    <t>ΣΤΕΦΑΝΙΔΗΣ ΓΕΩΡΓΙΟΣ</t>
  </si>
  <si>
    <t>ΣΟΛΟΜΩΝΙΔΟΥ ΑΝΔΡΙΑΝΝΑ</t>
  </si>
  <si>
    <t>ΠΕΤΚΟΥ ΧΡΗΣΤΟΣ</t>
  </si>
  <si>
    <t>ΜΠΑΝΤΑΒΑΝΗΣ ΧΡΗΣΤΟΣ</t>
  </si>
  <si>
    <t>ΚΑΛΟΜΗΝΙΔΗ ΧΡΙΣΤΙΝΑ</t>
  </si>
  <si>
    <t>ΤΖΑΝΑΚΑΚΗΣ ΓΕΩΡΓΙΟΣ</t>
  </si>
  <si>
    <t>ΚΟΝΤΟΥΔΑΚΗΣ ΠΑΝΑΓΙΩΤΗΣ</t>
  </si>
  <si>
    <t>ΘΩΜΑΚΗ ΜΑΡΙΑ</t>
  </si>
  <si>
    <t>ΤΖΑΝΑΚΑΚΗΣ ΕΥΑΓΓΕΛΟΣ</t>
  </si>
  <si>
    <t>ΚΑΛΑΪΤΖΑΚΗ ΜΑΡΙΖΑ</t>
  </si>
  <si>
    <t>ΜΑΡΚΑΚΗ ΠΑΡΑΣΚΕΥΗ</t>
  </si>
  <si>
    <t>ΧΑΛΑΚΑΤΕΒΑΚΗΣ ΕΛΕΥΘΕΡΙΟΣ</t>
  </si>
  <si>
    <t>ΧΑΛΑΚΑΤΕΒΑΚΗΣ ΑΠΟΣΤΟΛΟΣ</t>
  </si>
  <si>
    <t>ΝΤΕΡΤΙΛΗ ΑΙΚΑΤΕΡΙΝΗ</t>
  </si>
  <si>
    <t>ΡΑΦΑΗΛΙΔΗ ΒΑΣΙΛΙΚΗ-ΜΑΡΙΑ</t>
  </si>
  <si>
    <t>ΛΟΥΚΑ ΝΙΚΟΛΑΟΣ</t>
  </si>
  <si>
    <t>ΓΟΥΒΕΛΗΣ ΔΙΟΝΥΣΙΟΣ</t>
  </si>
  <si>
    <t>ΓΟΥΒΕΛΗΣ ΝΙΚΟΛΑΟΣ</t>
  </si>
  <si>
    <t>ΔΕΛΗΓΙΑΝΝΗΣ ΓΕΡΑΣΙΜΟΣ</t>
  </si>
  <si>
    <t>ΔΑΜΙΑΝΙΔΗΣ ΘΕΜΙΣΤΟΚΛΗΣ-ΠΑΝΑΓΙΩΤΗΣ</t>
  </si>
  <si>
    <t>ΣΤΕΦΑΝΟΠΟΥΛΟΣ ΑΘΑΝΑΣΙΟΣ</t>
  </si>
  <si>
    <t>ΑΘΑΝΑΣΟΠΟΥΛΟΥ ΜΑΡΙΑ-ΙΟΥΛΙΑ</t>
  </si>
  <si>
    <t>ΑΘΑΝΑΣΟΠΟΥΛΟΥ ΗΛΙΑΝΑ-ΓΕΩΡΓΙΑ</t>
  </si>
  <si>
    <t>ΜΗΝΙΩΤΑΚΗ ΙΩΑΝΝΑ</t>
  </si>
  <si>
    <t>ΚΟΥΛΟΥΜΠΟΣ ΧΑΡΑΛΑΜΠΟΣ</t>
  </si>
  <si>
    <t>ΣΑΡΑΒΕΛΑΚΗ ΠΑΝΑΓΙΩΤΑ</t>
  </si>
  <si>
    <t>ΣΠΙΝΟΥ ΑΓΓΕΛΙΚΗ</t>
  </si>
  <si>
    <t>ΡΗΓΑ ΣΤΥΛΙΑΝΗ</t>
  </si>
  <si>
    <t>ΖΕΡΒΑ ΕΡΙΦΥΛΗ</t>
  </si>
  <si>
    <t>ΤΣΟΥΚΛΕΡΗΣ ΓΕΩΡΓΙΟΣ</t>
  </si>
  <si>
    <t>ΣΚΟΡΔΙΑ ΔΗΜΗΤΡΑ</t>
  </si>
  <si>
    <t>ΓΙΑΝΝΟΠΟΥΛΟΥ ΜΑΡΙΑ-ΕΥΓΕΝΙΑ</t>
  </si>
  <si>
    <t>ΠΑΠΑΝΙΚΟΛΑΟΥ ΝΤΥΛΑΝ-ΙΑΣΩΝ</t>
  </si>
  <si>
    <t>ΡΟΥΣΣΗΣ ΓΕΩΡΓΙΟΣ-ΔΗΜΗΤΡΙΟΣ</t>
  </si>
  <si>
    <t>ΤΣΑΛΤΑ ΑΝΤΩΝΙΑ</t>
  </si>
  <si>
    <t>ΔΙΠΛΑΡΗ ΕΛΕΝΗ</t>
  </si>
  <si>
    <t>ΜΑΛΑΠΑΝΗΣ ΝΙΚΗΤΑΣ</t>
  </si>
  <si>
    <t>ΤΖΙΝΕΡΗΣ ΑΝΑΣΤΑΣΙΟΣ</t>
  </si>
  <si>
    <t>ΠΑΝΑΓΕΑΣ ΗΛΙΑΣ</t>
  </si>
  <si>
    <t>ΠΑΝΑΓΕΑΣ ΑΛΚΙΝΟΟΣ-ΣΠΥΡΙΔΩΝ</t>
  </si>
  <si>
    <t>ΤΣΑΛΤΑ ΠΟΛΥΞΕΝΗ</t>
  </si>
  <si>
    <t>ΜΑΝΔΡΑΒΕΛΛΟΣ ΑΝΑΣΤΑΣΙΟΣ</t>
  </si>
  <si>
    <t>ΛΟΥΚΟΠΟΥΛΟΣ ΚΩΝΣΤΑΝΤΙΝΟΣ</t>
  </si>
  <si>
    <t>ΚΑΣΤΕΛΛΑΝΟΥ ΕΛΕΝΗ</t>
  </si>
  <si>
    <t>ΚΩΤΣΙΑ ΑΙΚΑΤΕΡΙΝΗ</t>
  </si>
  <si>
    <t>ΣΤΕΦΑΝΗΣ ΙΩΑΝΝΗΣ</t>
  </si>
  <si>
    <t>ΜΠΙΛΛΙΑΣ ΘΕΟΦΑΝΗΣ</t>
  </si>
  <si>
    <t>ΓΑΛΗΝΙΤΣΗΣ ΜΙΧΑΗΛ</t>
  </si>
  <si>
    <t>ΑΓΓΕΛΑΚΟΣ ΓΕΩΡΓΙΟΣ</t>
  </si>
  <si>
    <t>ΠΟΥΝΕΡΙΔΗΣ ΙΩΑΝΝΗΣ</t>
  </si>
  <si>
    <t>ΤΖΩΡΤΖΗ ΧΡΙΣΤΙΝΑ</t>
  </si>
  <si>
    <t>ΤΖΩΡΤΖΗΣ ΚΥΡΙΑΚΟΣ-ΝΙΚΟΛΑΟΣ</t>
  </si>
  <si>
    <t>ΓΙΑΤΡΑΚΗΣ ΕΜΜΑΝΟΥΗΛ</t>
  </si>
  <si>
    <t>ΝΤΑΓΚΑ ΕΙΡΗΝΗ</t>
  </si>
  <si>
    <t>ΒΟΥΓΙΟΥΚΑ ΣΤΑΥΡΟΥΛΑ</t>
  </si>
  <si>
    <t>ΦΡΑΓΚΟΥ ΑΡΓΥΡΩ</t>
  </si>
  <si>
    <t>ΑΡΦΑΡΑ-ΜΕΛΑΙΝΗ ΜΑΡΙΑ</t>
  </si>
  <si>
    <t>ΧΕΙΝΟΛΩΡΟΥ ΕΜΜΕΛΕΙΑ</t>
  </si>
  <si>
    <t>ΔΗΜΗΤΡΟΠΟΥΛΟΥ ΚΛΕΟΠΑΤΡΑ</t>
  </si>
  <si>
    <t>ΙΣΙΔΩΡΙΔΗΣ ΙΣΙΔΩΡΟΣ-ΝΙΚΟΛΑΟΣ</t>
  </si>
  <si>
    <t>ΤΣΑΚΑΛΑΚΗ ΠΗΝΕΛΟΠΗ</t>
  </si>
  <si>
    <t>ΜΠΟΓΡΗ ΑΘΗΝΑ</t>
  </si>
  <si>
    <t>ΦΚΙΑΡΑΣ ΠΑΡΑΣΚΕΥΑΣ-ΦΑΝΟΥΡΙΟΣ</t>
  </si>
  <si>
    <t>ΚΛΗΜΕΝΤΟΠΟΥΛΟΥ ΕΛΕΝΗ-ΜΑΡΙΑ</t>
  </si>
  <si>
    <t>ΓΚΟΝΤΟΥΡΑΣ ΒΑΣΙΛΕΙΟΣ</t>
  </si>
  <si>
    <t>ΜΠΑΜΠΙΝΙΩΤΗΣ ΜΙΧΑΗΛ-ΑΓΓΕΛΟΣ</t>
  </si>
  <si>
    <t>ΚΡΟΝΤΗΡΑΣ ΑΛΕΞΑΝΔΡΟΣ</t>
  </si>
  <si>
    <t>ΚΡΟΝΤΗΡΑΣ ΦΙΛΙΠΠΟΣ</t>
  </si>
  <si>
    <t>ΚΡΟΝΤΗΡΑΣ ΔΗΜΗΤΡΗΣ</t>
  </si>
  <si>
    <t>ΧΑΡΑΓΚΙΩΝΗΣ ΚΩΝΣΤΑΝΤΙΝΟΣ</t>
  </si>
  <si>
    <t>ΧΑΡΑΓΚΙΩΝΗΣ ΠΕΤΡΟΣ</t>
  </si>
  <si>
    <t>ΚΑΒΑΛΙΕΡΑΤΟΣ ΠΑΝΑΓΙΩΤΗΣ</t>
  </si>
  <si>
    <t>ΠΑΝΑΓΙΩΤΟΥ ΡΗΓΙΝΟΣ</t>
  </si>
  <si>
    <t>ΝΙΚΑ ΔΕΣΠΟΙΝΑ-ΝΤΑΙΖΗ</t>
  </si>
  <si>
    <t>ΚΟΡΑΚΙΑΝΙΤΗ ΕΛΕΝΗ</t>
  </si>
  <si>
    <t>ΤΡΙΑΝΤΑΦΥΛΛΙΔΗ ΝΑΤΑΛΙΑ</t>
  </si>
  <si>
    <t>ΤΡΙΑΝΤΑΦΥΛΛΙΔΗ ΑΙΚΑΤΕΡΙΝΗ</t>
  </si>
  <si>
    <t>ΟΡΤΟΛΑΝΟ ΜΠΡΟΥΝΟ</t>
  </si>
  <si>
    <t>ΟΡΤΟΛΑΝΟ ΠΑΟΛΟ</t>
  </si>
  <si>
    <t>ΚΑΛΟΥΔΗΣ ΑΛΕΞΑΝΔΡΟΣ</t>
  </si>
  <si>
    <t>ΚΥΡΜΙΖΑΚΗΣ ΕΜΜΑΝΟΥΗΛ-ΑΝΔΡΟΝΙΚΟΣ</t>
  </si>
  <si>
    <t>ΜΙΧΑΛΟΧΡΗΣΤΑ ΧΡΙΣΤΙΝΑ</t>
  </si>
  <si>
    <t>ΟΙΚΟΝΟΜΟΥ ΧΡΥΣΑΝΘΗ-ΑΝΔΡΙΑΝΗ</t>
  </si>
  <si>
    <t>ΠΟΛΥΧΡΟΝΗ ΔΗΜΗΤΡΑ</t>
  </si>
  <si>
    <t>ΠΑΣΧΑΛΙΔΟΥ ΑΝΟΙΞΙΑ</t>
  </si>
  <si>
    <t>ΤΟΛΗΣ ΘΕΟΔΩΡΟΣ</t>
  </si>
  <si>
    <t>ΚΟΥΡΟΥΚΕΛΕΣΗ ΑΙΚΑΤΕΡΙΝΗ</t>
  </si>
  <si>
    <t>ΙΩΑΝΝΙΔΟΥ ΜΥΡΤΩ</t>
  </si>
  <si>
    <t>ΚΑΡΑΠΙΛΙΑΦΗ ΧΑΡΙΚΛΕΙΑ</t>
  </si>
  <si>
    <t>ΝΙΚΟΛΑΪΔΟΥ ΔΕΣΠΟΙΝΑ</t>
  </si>
  <si>
    <t>ΑΓΓΕΛΟΠΟΥΛΟΥ ΔΑΝΑΗ-ΜΙΡΑΝΤΑ</t>
  </si>
  <si>
    <t>ΚΑΡΑΠΟΥΛΙΤΙΔΗΣ ΧΡΗΣΤΟΣ</t>
  </si>
  <si>
    <t>ΚΑΡΑΠΟΥΛΙΤΙΔΟΥ ΑΓΓΕΛΙΚΗ</t>
  </si>
  <si>
    <t>ΙΝΕΜΠΟΛΙΔΟΥ ΛΕΜΟΝΙΑ</t>
  </si>
  <si>
    <t>ΙΝΕΜΠΟΛΙΔΗΣ ΠΡΟΔΡΟΜΟΣ</t>
  </si>
  <si>
    <t>ΤΣΑΓΙΑΝΝΙΔΟΥ ΠΑΡΑΣΚΕΥΗ-ΑΝΑΣΤΑΣΙΑ</t>
  </si>
  <si>
    <t>ΜΟΥΡΑΤΙΔΟΥ ΚΡΥΣΤΑΛΙΑ-ΕΛΕΝΗ</t>
  </si>
  <si>
    <t>ΣΤΕΦΟΠΟΥΛΟΣ ΔΗΜΗΤΡΙΟΣ</t>
  </si>
  <si>
    <t>ΧΡΥΣΟΧΟΪΔΗΣ ΙΩΑΝΝΗΣ</t>
  </si>
  <si>
    <t>ΒΕΛΙΣΣΑΡΗΣ ΓΕΩΡΓΙΟΣ</t>
  </si>
  <si>
    <t>ΠΡΑΠΠΑΣ ΙΩΑΝΝΗΣ</t>
  </si>
  <si>
    <t>ΣΕΜΕΡΤΖΙΔΟΥ ΜΑΡΙΑ</t>
  </si>
  <si>
    <t>ΣΕΜΕΡΤΖΙΔΗΣ ΒΑΣΙΛΗΣ</t>
  </si>
  <si>
    <t>ΣΑΪΤΗ ΕΛΕΝΗ-ΠΑΡΑΣΚΕΥΗ</t>
  </si>
  <si>
    <t>ΣΧΟΙΝΑΣ ΚΩΝΣΤΑΝΤΙΝΟΣ</t>
  </si>
  <si>
    <t>ΧΑΡΑΛΑΜΠΙΔΟΥ ΝΙΚΗ</t>
  </si>
  <si>
    <t>ΚΟΥΣΤΟΥΜΠΑΡΔΗ ΔΗΜΗΤΡΑ</t>
  </si>
  <si>
    <t>ΚΟΣΜΑ ΔΑΦΝΗ</t>
  </si>
  <si>
    <t>ΑΛΜΠΑΝΗ ΜΑΡΙΑ</t>
  </si>
  <si>
    <t>ΚΑΡΑΠΑΝΑΓΙΩΤΗΣ ΠΕΤΡΟΣ</t>
  </si>
  <si>
    <t>ΣΕΡΒΗ ΑΛΕΞΑΝΔΡΑ</t>
  </si>
  <si>
    <t>ΤΣΑΝΤΙΛΑ ΜΑΡΙΑ-ΑΝΑΣΤΑΣΙΑ</t>
  </si>
  <si>
    <t>ΚΥΡΙΑΦΙΝΗΣ ΑΓΓΕΛΟΣ</t>
  </si>
  <si>
    <t>ΤΟΜΠΡΑΣ ΑΝΤΩΝΗΣ</t>
  </si>
  <si>
    <t>ΡΟΥΣΣΟΥ ΕΙΡΗΝΗ</t>
  </si>
  <si>
    <t>ΜΠΑΚΟΣ ΔΗΜΗΤΡΙΟΣ</t>
  </si>
  <si>
    <t>ΠΡΑΠΑ ΤΑΤΙΑΝΑ</t>
  </si>
  <si>
    <t>ΤΖΟΥΛΙΑΔΑΚΗΣ ΙΩΑΝΝΗΣ</t>
  </si>
  <si>
    <t>ΤΖΟΥΛΙΑΔΑΚΗΣ ΜΑΡΚΟΣ</t>
  </si>
  <si>
    <t>ΚΟΚΟΒΙΔΟΥ ΖΩΗ</t>
  </si>
  <si>
    <t>ΑΛΕΞΑΝΔΡΙΔΟΥ ΣΩΤΗΡΙΑ</t>
  </si>
  <si>
    <t>ΜΑΡΙΝΙΔΗΣ ΙΩΑΝΝΗΣ</t>
  </si>
  <si>
    <t>ΜΑΡΙΝΙΔΟΥ ΑΙΚΑΤΕΡΙΝΗ</t>
  </si>
  <si>
    <t>ΣΤΑΥΡΟΥ ΓΕΩΡΓΙΟΣ</t>
  </si>
  <si>
    <t>ΦΛΩΡΑΚΗ ΑΛΚΜΗΝΗ</t>
  </si>
  <si>
    <t>ΖΕΝΙΟΥ ΑΙΜΙΛΙΑΝΟΣ-ΠΑΤΡΙΚΙΟΣ</t>
  </si>
  <si>
    <t>ΝΤΙΝΟΣ ΠΕΡΙΚΛΗΣ</t>
  </si>
  <si>
    <t>ΑΡΓΥΡΟΠΟΥΛΟΥ ΜΑΡΙΑ</t>
  </si>
  <si>
    <t>ΑΡΓΥΡΟΠΟΥΛΟΣ ΗΛΙΑΣ</t>
  </si>
  <si>
    <t>ΒΙΣΒΙΚΗΣ ΜΙΧΑΗΛ</t>
  </si>
  <si>
    <t>ΒΙΣΒΙΚΗ ΓΑΒΡΙΕΛΑ</t>
  </si>
  <si>
    <t>ΚΑΖΑΝΤΖΗΣ ΙΩΑΝΝΗΣ</t>
  </si>
  <si>
    <t>ΠΑΠΑΔΟΠΟΥΛΟΣ ΙΩΑΝΝΗΣ-ΑΡΗΣ</t>
  </si>
  <si>
    <t>ΛΥΔΑΚΗΣ ΑΧΙΛΛΕΑΣ-ΣΟΦΟΚΛΗΣ</t>
  </si>
  <si>
    <t>ΜΑΥΡΑΚΗΣ ΣΤΥΛΙΑΝΟΣ</t>
  </si>
  <si>
    <t>ΘΕΟΔΩΡΟΥ ΝΙΚΟΛΑΟΣ</t>
  </si>
  <si>
    <t>ΘΕΟΔΩΡΟΥ ΧΡΗΣΤΟΣ</t>
  </si>
  <si>
    <t>ΧΑΤΖΟΠΟΥΛΟΣ ΘΩΜΑΣ</t>
  </si>
  <si>
    <t>ΚΕΛΕΜΠΕΚΑΣ ΑΘΑΝΑΣΙΟΣ</t>
  </si>
  <si>
    <t>ΧΑΝΔΡΟΣ ΝΙΚΟΛΑΟΣ</t>
  </si>
  <si>
    <t>ΒΑΦΟΠΟΥΛΟΣ ΑΧΙΛΛΕΑΣ</t>
  </si>
  <si>
    <t>ΚΟΝΤΑΚΗΣ ΓΕΩΡΓΙΟΣ</t>
  </si>
  <si>
    <t>ΜΑΛΟΥΝΗ ΣΟΦΙΑ</t>
  </si>
  <si>
    <t>ΚΩΝΣΤΑΝΤΟΠΟΥΛΟΣ ΧΡΙΣΤΟΦΟΡΟΣ</t>
  </si>
  <si>
    <t>ΒΛΑΧΟΓΙΑΝΝΗΣ ΝΙΚΟΛΑΟΣ</t>
  </si>
  <si>
    <t>ΚΑΜΠΟΛΗ ΒΑΣΙΛΙΚΗ</t>
  </si>
  <si>
    <t>ΓΙΑΝΝΟΠΟΥΛΟΥ ΑΘΗΝΑ</t>
  </si>
  <si>
    <t>ΜΟΥΤΖΟΥΡΗΣ-ΔΙΚΑΙΟΣ ΔΙΟΝΥΣΗΣ</t>
  </si>
  <si>
    <t>ΜΠΛΟΥΓΟΥΡΑ ΛΗΔΑ-ΣΤΑΥΡΟΥΛΑ</t>
  </si>
  <si>
    <t>ΡΟΚΟΥ ΘΕΟΔΩΡΑ</t>
  </si>
  <si>
    <t>ΜΙΧΑΛΟΠΟΥΛΟΣ ΕΥΑΓΓΕΛΟΣ</t>
  </si>
  <si>
    <t>ΚΟΧΛΙΑΔΗΣ ΔΗΜΗΤΡΙΟΣ</t>
  </si>
  <si>
    <t>ΤΑΛΙΔΗΣ ΠΕΤΡΟΣ</t>
  </si>
  <si>
    <t>ΜΑΝΤΑΣ ΜΙΧΑΗΛ</t>
  </si>
  <si>
    <t>ΚΟΥΡΤΟΓΛΟΥ ΒΑΣΙΛΕΙΟΣ</t>
  </si>
  <si>
    <t>ΜΠΟΥΤΟΥ ΦΩΤΕΙΝΗ</t>
  </si>
  <si>
    <t>ΣΕΚΕΡΗΣ ΑΛΕΞΙΟΣ</t>
  </si>
  <si>
    <t>ΣΤΑΥΡΟΥΛΑΚΗ ΣΤΑΜΑΤΙΝΑ</t>
  </si>
  <si>
    <t>ΜΑΪΧΟΣ ΣΤΑΥΡΟΣ</t>
  </si>
  <si>
    <t>ΚΟΝΤΟΥΛΗΣ ΑΝΑΣΤΑΣΙΟΣ</t>
  </si>
  <si>
    <t>ΚΟΥΡΟΥΜΑΛΗ ΒΑΣΙΛΙΚΗ</t>
  </si>
  <si>
    <t>ΓΙΑΝΝΑΚΟΠΟΥΛΟΥ ΣΟΦΙΑ</t>
  </si>
  <si>
    <t>ΖΥΜΠΙΔΗΣ ΓΕΩΡΓΙΟΣ</t>
  </si>
  <si>
    <t>ΧΟΦΤ ΣΖΥΜΟΝ-ΓΙΟΥΛΙΑΝ</t>
  </si>
  <si>
    <t>ΛΕΒΕΡ ΚΟΥΙΝΤΕΝ</t>
  </si>
  <si>
    <t>ΜΤΣΕΝΤΛΙΤΖΕ ΔΑΒΙΔ</t>
  </si>
  <si>
    <t>ΟΡΦΑΝΟΣ-ΑΥΛΑΜΗΣ ΜΑΡΚΟΣ</t>
  </si>
  <si>
    <t>ΧΟΛΜΠΑΝ ΒΛΑΝΤΙΜΙΡ</t>
  </si>
  <si>
    <t>ΧΟΡΓΚΟΣ ΑΝΤΡΕΪ-ΔΗΜΗΤΡΙΕ</t>
  </si>
  <si>
    <t>ΒΑΡ</t>
  </si>
  <si>
    <t>#</t>
  </si>
  <si>
    <t>ΤΑΣΣΟΠΟΥΛΟΣ ΚΩΝΣΤΑΝΤΙΝΟΣ</t>
  </si>
  <si>
    <t>ΑΛΕΞΑΝΔΡΗΣ ΙΩΑΝΝΗΣ</t>
  </si>
  <si>
    <t>ΤΟΝΤΟΡΟΒΑ ΓΚΑΜΠΡΙΕΛΑ</t>
  </si>
  <si>
    <t>ΑΓΓΕΛΑΤΟΥ-ΡΑΦΤΟΠΟΥΛΟΥ ΑΝΑΣΤΑΣΙΑ-ΑΛΕΞΑΝΔΡΑ</t>
  </si>
  <si>
    <t>ΠΑΠΑΔΗΜΗΤΡΙΟΥ ΙΩΑΝΝΗΣ</t>
  </si>
  <si>
    <t>ΤΣΑΔΑΡΗ ΙΩΑΝΝΑ-ΔΗΜΗΤΡΑ</t>
  </si>
  <si>
    <t>ΓΙΑΝΝΟΥΛΗ ΣΤΑΥΡΙΑΝΑ</t>
  </si>
  <si>
    <t>ΜΑΛΑΜΑ ΚΑΛΛΗ</t>
  </si>
  <si>
    <t>ΠΑΠΑΝΔΡΟΥΔΗΣ ΜΙΛΤΙΑΔΗΣ-ΠΑΝΑΓΙΩΤΗΣ</t>
  </si>
  <si>
    <t>ΔΟΥΜΟΥ ΜΑΡΙΑ</t>
  </si>
  <si>
    <t>ΣΤΕΛΛΙΑΤΟΥ ΕΥΦΡΟΣΥΝΗ-ΓΕΩΡΓΙΑ</t>
  </si>
  <si>
    <t>ΜΑΓΟΓΙΑΝΝΗ ΡΑΦΑΕΛΑ-ΠΑΝΑΓΙΩΤΑ</t>
  </si>
  <si>
    <t>ΤΖΟΥΜΑΚΑ ΠΑΡΑΣΚΕΥΗ</t>
  </si>
  <si>
    <t>ΦΙΤΣΙΩΡΗΣ ΑΛΕΞΑΝΔΡΑ</t>
  </si>
  <si>
    <t>ΛΙΒΙΤΣΑΝΟΣ ΠΑΥΛΟΣ</t>
  </si>
  <si>
    <t>ΤΣΙΑΤΣΙΚΑΣ ΕΜΜΑΝΟΥΗΛ-ΜΗΝΑΣ</t>
  </si>
  <si>
    <t>ΓΚΡΕΚΑ ΓΕΩΡΓΙΑ-ΕΙΡΗΝΗ</t>
  </si>
  <si>
    <t>ΛΑΛΟΥ EΛΕΝΗ</t>
  </si>
  <si>
    <t>ΡΑΦΤΕΛΗΣ ΜΙΧΑΛΗΣ</t>
  </si>
  <si>
    <t>ΜΕΝΕΔΙΑΤΗ ΜΑΡΙΑ</t>
  </si>
  <si>
    <t>ΣΙΝΑΝΑΣ ΚΩΝΣΤΑΝΤΙΝΟΣ</t>
  </si>
  <si>
    <t>ΒΕΛΙΝΟΒΑ ΛΙΟΥΜΠΟΜΗΡΑ</t>
  </si>
  <si>
    <t>ΠΟΛΥΚΑΡΠΟΣ ΠΑΝΑΓΙΩΤΗΣ</t>
  </si>
  <si>
    <t>ΜΑΡΤΙΝΑΚΗΣ ΓΕΩΡΓΙΟΣ</t>
  </si>
  <si>
    <t>ΜΕΤΑΞΑΣ ΓΕΩΡΓΙΟΣ</t>
  </si>
  <si>
    <t>ΤΖΙΤΖΙΜΙΚΑΣ ΓΕΩΡΓΙΟΣ</t>
  </si>
  <si>
    <t>ΚΩΣΤΙΚΑΣ ΘΑΝΑΣΗΣ</t>
  </si>
  <si>
    <t>ΠΑΝΑΓΙΩΤΟΠΟΥΛΟΥ ΚΛΕΑΝΘΗ-ΑΓΓΕΛΙΚΗ</t>
  </si>
  <si>
    <t>ΒΑΡΟΤΣΗ ΜΑΡΙΑ-ΚΥΡΙΑΚΗ</t>
  </si>
  <si>
    <t>ΣΤΥΛΙΑΝΟΣ ΠΕΤΡΟΣ</t>
  </si>
  <si>
    <t>ΧΩΜΑΤΑ ΕΥΑΓΓΕΛΙΑ-ΝΙΚΗ</t>
  </si>
  <si>
    <t>ΛΟΥΓΚΑ ΔΗΜΗΤΡΑ</t>
  </si>
  <si>
    <t>ΤΡΙΑΝΤΑΦΥΛΛΟΥ ΒΑΣΙΛΕΙΟΣ</t>
  </si>
  <si>
    <t>ΜΑΝΟΥΑΧ ΗΛΙΑΣ</t>
  </si>
  <si>
    <t>ΒΕΛΑΩΡΑ ΓΕΩΡΓΙΑ</t>
  </si>
  <si>
    <t>ΜΠΙΜΠΗΣ ΠΕΤΡΟΣ</t>
  </si>
  <si>
    <t>ΜΙΧΑΣ ΠΕΤΡΟΣ</t>
  </si>
  <si>
    <t>ΒΑΣΙΛΑΚΗΣ ΕΥΓΕΝΙΟΣ</t>
  </si>
  <si>
    <t>ΟΛΥΜΠΙΟΣ ΙΩΑΝΝΗΣ</t>
  </si>
  <si>
    <t>ΣΑΛΑΚΑ ΜΕΛΙΝΑ</t>
  </si>
  <si>
    <t>ΚΑΖΑΣ ΑΘΑΝΑΣΙΟΣ</t>
  </si>
  <si>
    <t>ΛΙΟΛΙΟΥ ΧΑΡΙΚΛΕΙΑ</t>
  </si>
  <si>
    <t>ΝΤΟΥΜΠΟΥΡΙΔΗΣ ΙΑΣΟΝΑΣ</t>
  </si>
  <si>
    <t>ΤΣΑΛΟΣ ΣΠΥΡΙΔΩΝ</t>
  </si>
  <si>
    <t>ΔΕΛΗΣ ΚΩΝΣΤΑΝΤΙΝΟΣ</t>
  </si>
  <si>
    <t>ΤΡΑΥΛΟΣ ΠΑΝΑΓΗΣ-ΓΕΡΑΣΙΜΟΣ</t>
  </si>
  <si>
    <t>ΣΠΑΤΟΥΛΑΣ ΝΙΚΟΛΑΟΣ</t>
  </si>
  <si>
    <t>ΑΡΑΪΛΟΥΔΗ ΣΤΑΥΡΙΑΝΗ</t>
  </si>
  <si>
    <t>ΜΠΟΥΖΟΥ ΚΩΝΣΤΑΝΤΙΝΑ</t>
  </si>
  <si>
    <t>ΜΩΡΑΪΤΗ ΔΑΝΑΗ</t>
  </si>
  <si>
    <t>ΑΝΑΓΝΩΣΤΟΠΟΥΛΟΣ ΑΓΓΕΛΟΣ-ΝΙΚΟΛΑΟΣ</t>
  </si>
  <si>
    <t>ΑΔΑΜΟΠΟΥΛΟΣ ΙΩΑΝΝΗΣ</t>
  </si>
  <si>
    <t>ΞΑΝΑΛΑΤΟΣ ΑΘΑΝΑΣΙΟΣ</t>
  </si>
  <si>
    <t>ΚΕΝΤΡΟΣ ΣΠΥΡΙΔΩΝ</t>
  </si>
  <si>
    <t>ΜΑΥΡΟΜΑΡΑΣ ΕΥΑΓΓΕΛΟΣ</t>
  </si>
  <si>
    <t>ΣΤΟΥΓΙΑΝΝΟΠΟΥΛΟΥ ΒΑΣΙΛΙΚΗ</t>
  </si>
  <si>
    <t>ΤΖΑΤΖΑΝΗΣ ΙΩΑΝΝΗΣ</t>
  </si>
  <si>
    <t>ΧΑΤΖΗΡΟΔΙΑΣ ΒΑΣΙΛΕΙΟΣ</t>
  </si>
  <si>
    <t>ΚΑΤΣΑΛΗ ΣΩΤΗΡΙΑ</t>
  </si>
  <si>
    <t>ΜΙΣΤΡΙΩΤΗΣ ΑΙΑΣ</t>
  </si>
  <si>
    <t>ΜΠΟΤΣΑΡΑΚΟΣ ΖΑΦΕΙΡΙΟΣ</t>
  </si>
  <si>
    <t>ΒΟΥΡΒΟΥΛΙΑ ΠΕΡΣΕΦΟΝΗ-ΠΗΝΕΛΟΠΗ</t>
  </si>
  <si>
    <t>ΠΟΥΛΙΟΣ ΔΗΜΗΤΡΙΟΣ-ΘΑΛΗΣ</t>
  </si>
  <si>
    <t>ΒΡΟΥΤΣΗ ΑΙΚΑΤΕΡΙΝΗ-ΝΕΚΤΑΡΙΑ</t>
  </si>
  <si>
    <t>ΜΠΕΣΗ ΕΜΜΑΝΟΥΕΛΑ</t>
  </si>
  <si>
    <t>ΒΑΔΕΝ ΓΕΩΡΓΙΑ</t>
  </si>
  <si>
    <t>ΓΑΛΗΝΙΤΣΗΣ ΔΗΜΗΤΡΙΟΣ</t>
  </si>
  <si>
    <t>ΒΟΥΒΟΥΤΣΗ ΗΛΕΚΤΡΑ</t>
  </si>
  <si>
    <t>ΣΤΕΡΓΙΟΥ ΙΩΑΝΝΗΣ</t>
  </si>
  <si>
    <t>ΒΑΣΙΛΑΚΗΣ ΘΕΟΔΩΡΟΣ</t>
  </si>
  <si>
    <t>ΠΗΤΑ ΙΩΑΝΝΑ</t>
  </si>
  <si>
    <t>ΜΑΝΕΤΑΚΗ ΡΟΔΑΝΘΗ</t>
  </si>
  <si>
    <t>ΒΑΛΑΒΑΝΗΣ ΚΡΙΤΩΝ</t>
  </si>
  <si>
    <t>ΒΡΕΤΤΟΣ ΝΙΚΟΛΑΟΣ</t>
  </si>
  <si>
    <t>ΒΡΕΤΤΟΥ ΙΟΥΛΙΑ</t>
  </si>
  <si>
    <t>ΜΑΝΩΛΑ ΚΩΝΣΤΑΝΤΙΝΑ</t>
  </si>
  <si>
    <t>ΜΑΝΩΛΑΣ ΝΙΚΟΛΑΟΣ</t>
  </si>
  <si>
    <t>ΜΥΚΩΝΙΑΤΗΣ ΜΑΡΙΟΣ</t>
  </si>
  <si>
    <t>ΚΑΡΑΜΠΑΤΕΑ ΑΓΓΕΛΙΚΗ</t>
  </si>
  <si>
    <t>ΠΑΠΑΦΙΛΙΠΠΟΥ ΦΙΛΙΠΠΟΣ</t>
  </si>
  <si>
    <t>ΚΑΛΑΤΖΗΣ-ΠΑΝΤΕΡΑΣ ΑΛΚΙΝΟΟΣ</t>
  </si>
  <si>
    <t>ΚΑΡΥΔΑ ΑΡΤΕΜΙΣΙΑ-ΜΑΡΙΑΝΘΗ</t>
  </si>
  <si>
    <t>ΓΑΛΑΤΑ ΣΟΥΛΤΑΝΑ</t>
  </si>
  <si>
    <t>ΜΑΡΑΚΑ ΝΙΚΟΛΕΤΑ</t>
  </si>
  <si>
    <t>ΜΟΥΡΑΤΙΔΟΥ ΧΡΥΣΟΥΛΑ</t>
  </si>
  <si>
    <t>ΚΑΡΑΜΑΝΗΣ ΑΝΤΩΝΗΣ</t>
  </si>
  <si>
    <t>ΓΟΥΡΙΔΟΥ ΔΕΣΠΟΙΝΑ</t>
  </si>
  <si>
    <t>ΝΙΦΟΡΟΣ ΑΘΑΝΑΣΙΟΣ</t>
  </si>
  <si>
    <t>ΝΙΦΟΡΟΣ ΘΩΜΑΣ</t>
  </si>
  <si>
    <t>ΠΑΡΑΣΚΕΥΟΠΟΥΛΟΣ ΦΩΤΙΟΣ</t>
  </si>
  <si>
    <t>ΚΑΡΑΓΙΑΝΝΗ ΣΤΕΛΛΑ</t>
  </si>
  <si>
    <t>ΚΑΡΟΥΣΟΣ ΑΓΓΕΛΟΣ</t>
  </si>
  <si>
    <t>ΤΣΕΒΑΣ ΑΝΑΣΤΑΣΙΟΣ</t>
  </si>
  <si>
    <t>ΜΩΡΟΣ ΚΩΝΣΤΑΝΤΙΝΟΣ</t>
  </si>
  <si>
    <t>ΝΙΚΗΤΟΠΟΥΛΟΣ ΑΝΤΩΝΗΣ</t>
  </si>
  <si>
    <t>ΛΑΖΑΡΙΔΟΥ ΕΛΕΝΗ</t>
  </si>
  <si>
    <t>ΜΟΥΣΕΝΙΚΑ ΠΕΤΡΑ-ΑΡΤΕΜΙΣ</t>
  </si>
  <si>
    <t>ΔΕΛΗ ΜΑΡΙΑ</t>
  </si>
  <si>
    <t>ΚΑΛΟΓΕΡΕΣΗ ΘΕΟΔΩΡΑ-ΜΑΡΙΑ</t>
  </si>
  <si>
    <t>ΦΟΥΡΝΑΤΖΗΣ ΚΩΝΣΤΑΝΤΙΝΟΣ</t>
  </si>
  <si>
    <t>ΧΙΝΚΑ ΣΤΑΥΡΙΑΝΗ</t>
  </si>
  <si>
    <t>ΠΑΠΑΤΚΟΥΔΗΣ ΒΑΣΙΛΕΙΟΣ</t>
  </si>
  <si>
    <t>ΓΙΑΛΑΜΑΣ ΘΕΟΦΑΝΗΣ-ΙΩΑΝΝΗΣ</t>
  </si>
  <si>
    <t>ΙΩΑΝΝΙΔΗΣ ΓΕΩΡΓΙΟΣ-ΠΑΝΑΓΙΩΤΗΣ</t>
  </si>
  <si>
    <t>ΔΡΟΣΟΥ ΑΡΤΕΜΙΣ</t>
  </si>
  <si>
    <t>ΜΠΑΚΟΔΗΜΟΣ ΧΡΗΣΤΟΣ</t>
  </si>
  <si>
    <t>ΔΙΑΜΑΝΤΑΤΣΙΚΟΣ-ΚΙΡΓΕΤΣΟΣ ΑΛΕΞΑΝΔΡΟΣ</t>
  </si>
  <si>
    <t>ΤΣΟΥΜΕΛΕΑ ΕΛΕΥΘΕΡΙΑ</t>
  </si>
  <si>
    <t>ΓΡΑΝΤΑΣ ΑΝΑΣΤΑΣΙΟΣ</t>
  </si>
  <si>
    <t>ΚΑΛΟΓΙΑΝΝΙΔΗΣ ΕΥΑΓΓΕΛΟΣ</t>
  </si>
  <si>
    <t>ΠΑΝΤΑΖΗ-ΜΑΜΟΥΛΑΙΟΥ ΚΩΝΣΤΑΝΤΙΝΑ</t>
  </si>
  <si>
    <t>ΜΠΑΛΗΣ ΝΙΚΟΛΑΟΣ</t>
  </si>
  <si>
    <t>ΔΕΛΗΓΙΑΝΝΗΣ ΕΛΕΥΘΕΡΙΟΣ</t>
  </si>
  <si>
    <t>ΚΑΤΣΑΝΟΥ ΕΛΠΙΔΑ-ΑΓΑΠΗ</t>
  </si>
  <si>
    <t>ΧΑΤΖΗΪΩΑΝΝΙΔΟΥ ΜΑΓΔΑΛΗΝΗ</t>
  </si>
  <si>
    <t>ΑΠΟΣΤΟΛΙΔΗΣ ΝΙΚΟΛΑΟΣ</t>
  </si>
  <si>
    <t>ΜΕΓΑΣ ΓΕΩΡΓΙΟΣ</t>
  </si>
  <si>
    <t>ΜΕΓΑΣ ΣΤΥΛΙΑΝΟΣ</t>
  </si>
  <si>
    <t>ΣΤΑΘΟΠΟΥΛΟΣ ΚΩΝΣΤΑΝΤΙΝΟΣ</t>
  </si>
  <si>
    <t>ΜΑΤΟΠΟΥΛΟΥ ΓΕΩΡΓΙΑ</t>
  </si>
  <si>
    <t>ΠΑΠΑΔΟΠΟΥΛΟΥ ΗΛΙΑΝΑ</t>
  </si>
  <si>
    <t>ΤΣΙΑΡΤΑ ΠΑΝΑΓΙΩΤΑ</t>
  </si>
  <si>
    <t>ΓΕΩΡΓΙΑΔΟΥ ΚΥΡΙΑΚΗ</t>
  </si>
  <si>
    <t>ΑΓΑΘΑΓΓΕΛΟΥ ΜΑΡΙΑ</t>
  </si>
  <si>
    <t>ΠΑΝΑΓΙΩΤΙΔΗΣ ΑΝΑΣΤΑΣΙΟΣ</t>
  </si>
  <si>
    <t>ΜΑΤΟΠΟΥΛΟΣ ΜΙΧΑΛΗΣ</t>
  </si>
  <si>
    <t>ΓΙΑΓΚΟΥΜΠ ΜΑΡΙΑ</t>
  </si>
  <si>
    <t>ΦΟΥΡΝΑΡΑΚΗΣ ΙΩΑΝΝΗΣ</t>
  </si>
  <si>
    <t>ΠΙΕΡΡΙΔΗ-ΝΙΚΟΛΑΟΥ ΣΤΕΛΛΑ</t>
  </si>
  <si>
    <t>ΓΙΑΝΝΑΚΟΒΙΤΟΥ ΕΜΜΑΝΟΥΕΛΑ</t>
  </si>
  <si>
    <t>ΑΛΕΞΟΠΟΥΛΟΣ ΧΡΗΣΤΟΣ</t>
  </si>
  <si>
    <t>ΠΑΤΣΑΒΟΥΔΗΣ ΔΙΟΝΥΣΙΟΣ</t>
  </si>
  <si>
    <t>ΓΙΑΝΝΑΔΑΚΗΣ ΗΛΙΑΣ</t>
  </si>
  <si>
    <t>ΣΚΟΥΡΟΓΙΑΝΝΗ ΕΛΕΝΗ</t>
  </si>
  <si>
    <t>ΚΑΤΣΟΜΑΛΛΟΥ ΕΛΕΟΝΩΡΑ</t>
  </si>
  <si>
    <t>ΝΕΟΧΩΡΙΤΟΥ ΖΩΗ</t>
  </si>
  <si>
    <t>ΚΑΡΑΜΟΥΤΑ ΚΑΤΕΡΙΝΑ</t>
  </si>
  <si>
    <t>ΜΕΤΑΞΑ ΧΑΡΙΣ</t>
  </si>
  <si>
    <t>ΚΑΛΦΟΠΟΥΛΟΣ ΚΩΝΣΤΑΝΤΙΝΟΣ</t>
  </si>
  <si>
    <t>ΡΟΚΑΝΑΣ ΜΑΡΙΟΣ</t>
  </si>
  <si>
    <t>ΠΡΙΤΣΑΣ ΗΛΙΑΣ</t>
  </si>
  <si>
    <t>ΚΑΤΣΟΥΛΗ ΒΑΣΙΛΙΚΗ</t>
  </si>
  <si>
    <t>ΚΑΤΣΟΥΛΗΣ ΠΑΝΑΓΙΩΤΗΣ</t>
  </si>
  <si>
    <t>ΚΛΕΩΝΑΚΟΥ ΧΡΥΣΗ</t>
  </si>
  <si>
    <t>ΓΟΥΛΟΥΜΗΣ ΕΥΣΤΑΘΙΟΣ</t>
  </si>
  <si>
    <t>ΤΟΡΝΑΡΟΥ ΕΙΡΗΝΗ</t>
  </si>
  <si>
    <t>ΠΑΤΕΡΑΚΗ ΕΛΕΝΗ</t>
  </si>
  <si>
    <t>ΜΑΚΡΑΤΖΑΚΗΣ ΙΑΣΟΝΑΣ</t>
  </si>
  <si>
    <t>ΚΕΦΑΛΙΔΗΣ ΔΗΜΗΤΡΙΟΣ</t>
  </si>
  <si>
    <t>ΖΩΓΡΑΦΟΥ ΑΝΑΣΤΑΣΙΑ-ΑΡΙΑΔΝΗ</t>
  </si>
  <si>
    <t>ΖΩΓΡΑΦΟΥ ΑΓΓΕΛΙΚΗ-ΑΛΚΗΣΤΙΣ</t>
  </si>
  <si>
    <t>ΝΙΚΟΛΑΟΥ ΝΙΚΟΛΑΟΣ</t>
  </si>
  <si>
    <t>ΠΕΤΡΟΠΟΥΛΟΥ ΦΙΛΙΠΠΑ</t>
  </si>
  <si>
    <t>ΤΖΙΩΛΗΣ ΓΕΩΡΓΙΟΣ</t>
  </si>
  <si>
    <t>ΒΛΑΣΤΟΣ ΑΝΤΩΝΗΣ</t>
  </si>
  <si>
    <t>ΚΑΡΑΒΙΩΤΗΣ ΑΠΟΣΤΟΛΟΣ</t>
  </si>
  <si>
    <t>ΧΡΙΣΤΟΦΥΛΑΚΟΣ ΚΩΝΣΤΑΝΤΙΝΟΣ</t>
  </si>
  <si>
    <t>ΤΡΑΜΑΝΤΖΑΣ ΑΝΑΣΤΑΣΙΟΣ</t>
  </si>
  <si>
    <t>ΓΟΡΙΔΑΡΗΣ ΔΗΜΗΤΡΙΟΣ</t>
  </si>
  <si>
    <t>ΑΣΦΗΣ ΝΙΚΟΛΑΟΣ</t>
  </si>
  <si>
    <t/>
  </si>
  <si>
    <t>ΠΑΝΑΚΙΑΣ ΧΡΗΣΤΟΣ</t>
  </si>
  <si>
    <t>ΛΟΥΡΔΑ ΕΡΜΙΟΝΗ</t>
  </si>
  <si>
    <t>ΔΙΟΛΗΣ ΔΗΜΗΤΡΙΟΣ</t>
  </si>
  <si>
    <t>ΒΑΡΚΙΑΝΟΣ ΜΙΧΑΛΗΣ</t>
  </si>
  <si>
    <t>ΣΩΤΗΡΑ ΔΕΣΠΟΙΝΑ</t>
  </si>
  <si>
    <t>ΠΑΠΑΔΗΜΑ ΕΛΕΝΗ</t>
  </si>
  <si>
    <t>ΚΑΡΙΠΙΔΗΣ ΒΛΑΔΙΜΗΡΟΣ</t>
  </si>
  <si>
    <t>ΛΑΦΑΖΑΝΟΣ ΑΡΙΣΤΕΙΔΗΣ</t>
  </si>
  <si>
    <t>ΛΟΪΖΑΣ ΔΗΜΗΤΡΙΟΣ</t>
  </si>
  <si>
    <t>ΛΟΪΖΑΣ ΑΝΔΡΕΑΣ</t>
  </si>
  <si>
    <t>ΕΥΑΓΓΕΛΟΥ ΕΥΣΤΑΘΙΟΣ</t>
  </si>
  <si>
    <t>ΣΤΕΡΓΙΑΛΗΣ ΑΓΓΕΛΟΣ</t>
  </si>
  <si>
    <t>ΝΙΚΟΛΗ ΝΙΚΟΛ</t>
  </si>
  <si>
    <t>ΚΟΥΛΑΣ ΓΕΩΡΓΙΟΣ</t>
  </si>
  <si>
    <t>ΦΙΛΙΠΠΑΣ ΑΘΑΝΑΣΙΟΣ</t>
  </si>
  <si>
    <t>ΤΣΑΠΑΛΗ ΑΓΓΕΛΙΚΗ</t>
  </si>
  <si>
    <t>ΣΑΡΗΓΙΑΝΝΙΔΗΣ ΙΩΑΝΝΗΣ</t>
  </si>
  <si>
    <t>ΧΑΛΑΤΣΑ ΝΑΓΙΑ</t>
  </si>
  <si>
    <t>ΧΑΛΑΤΣΑ ΧΡΙΣΤΙΝΑ</t>
  </si>
  <si>
    <t>ΛΑΦΑΖΑΝΟΥ ΒΑΣΙΛΙΚΗ</t>
  </si>
  <si>
    <t>ΚΑΠΛΑΝΙΔΟΥ ΙΩΑΝΝΑ</t>
  </si>
  <si>
    <t>ΚΑΤΑΠΟΔΗΣ ΓΕΩΡΓΙΟΣ</t>
  </si>
  <si>
    <t>ΑΓΓΕΛΟΠΟΥΛΟΥ ΒΙΚΤΩΡΙΑ</t>
  </si>
  <si>
    <t>ΑΘΑΝΑΣΙΑΔΗΣ ΓΕΩΡΓΙΟΣ</t>
  </si>
  <si>
    <t>ΛΑΚΚΑ ΘΕΟΔΩΡΑ</t>
  </si>
  <si>
    <t>ΑΧΕΛΩΝΟΥΔΗΣ ΓΕΩΡΓΙΟΣ</t>
  </si>
  <si>
    <t>ΑΝΤΩΝΙΑΔΟΥ ΡΑΦΑΗΛΙΑ</t>
  </si>
  <si>
    <t>ΨΑΛΤΟΠΟΥΛΟΥ ΑΝΑΣΤΑΣΙΑ</t>
  </si>
  <si>
    <t>ΤΣΙΝΤΖΙΛΩΝΗ ΛΕΜΟΝΙΑ</t>
  </si>
  <si>
    <t>ΜΑΣΚΑΛΕΡΗΣ ΓΡΗΓΟΡΙΟΣ</t>
  </si>
  <si>
    <t>ΓΙΑΝΝΟΠΑΠΑΣ ΛΕΟΝΤΙΟΣ</t>
  </si>
  <si>
    <t>ΝΙΚΟΛΑΟΥ ΑΓΓΕΛΟΣ</t>
  </si>
  <si>
    <t>ΔΙΑΜΑΝΤΟΠΟΥΛΟΣ ΦΙΛΙΠΠΟΣ</t>
  </si>
  <si>
    <t>ΡΟΥΧΩΤΑΣ ΒΛΑΣΗΣ</t>
  </si>
  <si>
    <t>ΠΑΠΑΝΙΚΟΛΑΟΥ ΕΚΤΩΡ-ΠΑΡΙΣ</t>
  </si>
  <si>
    <t>ΔΗΜΗΤΡΙΟΥ ΚΩΝΣΤΑΝΤΙΝΟΣ</t>
  </si>
  <si>
    <t>ΜΗΤΣΑΚΟΣ ΛΑΜΠΡΟΣ</t>
  </si>
  <si>
    <t>ΛΑΜΠΟΣ ΓΕΩΡΓΙΟΣ</t>
  </si>
  <si>
    <t>ΚΟΛΟΚΥΘΑ ΚΛΕΙΩ</t>
  </si>
  <si>
    <t>ΛΙΒΑΝΟΥ ΜΑΡΙΑ-ΕΛΕΝΗ</t>
  </si>
  <si>
    <t>ΛΑΤΣΙΟΣ ΑΓΓΕΛΟΣ</t>
  </si>
  <si>
    <t>ΡΗΓΑ ΚΟΡΝΗΛΙΑ</t>
  </si>
  <si>
    <t>ΞΗΡΟΥΧΑΚΗ ΦΛΩΡΕΝΤΙΑ</t>
  </si>
  <si>
    <t>ΧΡΥΣΑΓΗΣ ΗΡΑΚΛΗΣ</t>
  </si>
  <si>
    <t>ΠΑΠΠΑΣ ΔΗΜΗΤΡΙΟΣ</t>
  </si>
  <si>
    <t>ΔΑΦΕΡΕΡΑ ΜΑΡΙΑ-ΗΡΩ</t>
  </si>
  <si>
    <t>ΒΟΓΙΑΤΖΑΚΗ ΜΑΡΙΑ</t>
  </si>
  <si>
    <t>ΠΑΛΑΣΚΑΣ ΒΑΣΙΛΕΙΟΣ</t>
  </si>
  <si>
    <t>ΞΙΑΡΧΟΣ ΕΜΜΑΝΟΥΗΛ</t>
  </si>
  <si>
    <t>ΜΟΤΣΟΥ ΦΙΛΟΘΕΗ</t>
  </si>
  <si>
    <t>ΞΙΑΡΧΟΣ ΧΑΡΑΛΑΜΠΟΣ</t>
  </si>
  <si>
    <t>ΚΑΝΑΚΗ ΣΤΥΛΙΑΝΗ</t>
  </si>
  <si>
    <t>ΤΣΙΑΜΑΛΟΣ ΣΤΕΡΓΙΟΣ-ΑΛΕΞΑΝΔΡΟΣ</t>
  </si>
  <si>
    <t>ΚΟΝΤΟΥΡΗΣ ΓΕΩΡΓΙΟΣ</t>
  </si>
  <si>
    <t>ΚΟΝΤΟΥΡΗ ΝΙΚΗ</t>
  </si>
  <si>
    <t>ΚΑΡΑΟΥΛΑΝΗΣ ΒΑΣΙΛΕΙΟΣ</t>
  </si>
  <si>
    <t>ΚΑΡΑΟΥΛΑΝΗΣ ΠΑΝΑΓΙΩΤΗΣ</t>
  </si>
  <si>
    <t>ΑΘΑΝΑΣΙΟΥ ΔΑΝΑΗ</t>
  </si>
  <si>
    <t>ΣΟΡΦΑΝΕΣ ΑΛΕΞΙΟΣ-ΕΦΡΑΙΜ</t>
  </si>
  <si>
    <t>ΚΙΚΕΡΑΚΗΣ ΣΠΥΡΟΣ</t>
  </si>
  <si>
    <t>ΚΙΚΕΡΑΚΗ ΜΑΡΙΑ</t>
  </si>
  <si>
    <t>ΔΗΜΗΤΡΙΑΔΟΥ ΒΙΚΤΩΡΙΑ</t>
  </si>
  <si>
    <t>ΠΑΠΑΔΟΠΟΥΛΟΥ ΒΑΣΙΛΙΚΗ</t>
  </si>
  <si>
    <t>ΠΑΤΤΑΚΟΣ ΙΩΣΗΦ</t>
  </si>
  <si>
    <t>ΓΑΒΑΛΑΚΗΣ ΚΩΝΣΤΑΝΤΙΝΟΣ</t>
  </si>
  <si>
    <t>ΚΑΡΥΩΤΗ ΣΤΥΛΙΑΝΗ</t>
  </si>
  <si>
    <t>ΧΑΡΙΣΟΠΟΥΛΟΥ-ΜΠΑΝΤΟΥ ΒΑΡΒΑΡΑ-ΤΑΞΙΑΡΧΟΥΛΑ</t>
  </si>
  <si>
    <t>ΟΡΦΑΝΙΔΗΣ ΓΕΩΡΓΙΟΣ</t>
  </si>
  <si>
    <t>ΣΤΡΑΝΤΖΑΛΗΣ ΒΑΣΙΛΕΙΟΣ</t>
  </si>
  <si>
    <t>ΔΑΛΑΒΕΡΑ ΔΕΣΠΟΙΝΑ</t>
  </si>
  <si>
    <t>ΓΚΟΦΗ ΑΝΑΣΤΑΣΙΑ</t>
  </si>
  <si>
    <t>ΦΕΤΚΟΥ ΕΙΡΗΝΗ-ΧΡΥΣΟΒΑΛΑΝΤΟΥ</t>
  </si>
  <si>
    <t>ΒΑΛΙΩΚΗ ΒΗΘΛΕΕΜ</t>
  </si>
  <si>
    <t>ΚΑΡΑΓΙΑΝΝΑΚΟΣ ΑΓΓΕΛΟΣ</t>
  </si>
  <si>
    <t>ΚΡΑΣΟΝΙΚΟΛΑΚΗ ΑΝΤΙΓΟΝΗ</t>
  </si>
  <si>
    <t>ΒΑΡΔΑΚΗ ΜΑΡΙΑΜ</t>
  </si>
  <si>
    <t>ΚΟΝΤΟΔΗΜΑΣ ΧΑΡΑΛΑΜΠΟΣ</t>
  </si>
  <si>
    <t>ΓΕΝΙΤΣΑΡΗΣ ΠΡΟΔΡΟΜΟΣ</t>
  </si>
  <si>
    <t>ΣΠΙΝΑΣΑ ΕΥΣΤΑΘΙΑ</t>
  </si>
  <si>
    <t>ΚΑΡΑΝΙΚΑ ΣΤΕΦΑΝΙΑ</t>
  </si>
  <si>
    <t>ΗΓΟΥΜΕΝΙΔΟΥ ΔΑΝΑΗ</t>
  </si>
  <si>
    <t>ΠΑΠΑΪΩΑΝΝΟΥ ΙΑΣΟΝΑΣ</t>
  </si>
  <si>
    <t>ΑΣΛΑΝΙΣΒΙΛΙ ΑΡΤΕΜΙΣ</t>
  </si>
  <si>
    <t>ΜΠΕΤΣΙΑ ΕΛΕΑΝΑ</t>
  </si>
  <si>
    <t>ΚΑΤΣΟΥΛΗΣ ΔΗΜΗΤΡΙΟΣ</t>
  </si>
  <si>
    <t>ΒΟΡΔΟΣ ΔΗΜΗΤΡΙΟΣ</t>
  </si>
  <si>
    <t>ΓΙΑΝΝΑΚΟΥΛΑΣ ΕΜΜΑΝΟΥΗΛ</t>
  </si>
  <si>
    <t>ΓΙΑΝΝΑΚΟΥΛΑΣ ΑΡΙΣΤΟΤΕΛΗΣ-ΔΗΜΗΤΡΙΟΣ</t>
  </si>
  <si>
    <t>ΓΙΟΛΔΑΣΗ ΧΡΥΣΑΝΘΗ</t>
  </si>
  <si>
    <t>ΦΕΛΕΡΗΣ ΒΑΣΙΛΕΙΟΣ</t>
  </si>
  <si>
    <t>ΚΑΤΣΑΛΑΣ ΜΙΛΤΙΑΔΗΣ</t>
  </si>
  <si>
    <t>ΚΑΤΣΑΛΑΣ ΓΕΩΡΓΙΟΣ</t>
  </si>
  <si>
    <t>ΝΤΙΓΚΙΡΛΑΚΗΣ ΜΑΡΙΟΣ</t>
  </si>
  <si>
    <t>ΓΚΑΪΤΑΡΕΖΑΚΗΣ ΠΕΤΡΟΣ</t>
  </si>
  <si>
    <t>ΑΠΟΣΤΟΛΙΔΗΣ ΚΩΝΣΤΑΝΤΙΝΟΣ</t>
  </si>
  <si>
    <t>ΑΠΟΣΤΟΛΙΔΗΣ ΑΓΓΕΛΟΣ</t>
  </si>
  <si>
    <t>ΓΕΩΡΓΙΟΥ ΓΕΩΡΓΙΑ</t>
  </si>
  <si>
    <t>ΑΝΤΩΝΙΑΔΗΣ ΕΥΘΥΜΙΟΣ</t>
  </si>
  <si>
    <t>ΣΙΔΗΡΟΠΟΥΛΟΣ ΧΡΗΣΤΟΣ</t>
  </si>
  <si>
    <t>ΚΕΧΑΓΙΑΣ ΤΡΙΑΝΤΑΦΥΛΛΟΣ-ΙΩΑΝΝΗΣ</t>
  </si>
  <si>
    <t>ΠΑΠΑΜΑΡΚΑΚΗΣ ΙΩΑΝΝΗΣ</t>
  </si>
  <si>
    <t>ΖΙΑΖΙΑ ΟΥΡΑΝΙΑ</t>
  </si>
  <si>
    <t>ΑΠΙΔΙΑΝΑΚΗ ΕΥΘΥΜΙΑ</t>
  </si>
  <si>
    <t>ΜΠΑΚΑΛΙΔΟΥ ΙΩΑΝΝΑ</t>
  </si>
  <si>
    <t>ΚΟΣΥΦΗ ΑΙΚΑΤΕΡΙΝΗ</t>
  </si>
  <si>
    <t>ΜΑΝΤΖΙΟΥ ΕΙΡΗΝΗ-ΧΡΥΣΟΒΑΛΑΝΤΟΥ</t>
  </si>
  <si>
    <t>ΠΟΥΛΑΡΑΣ ΙΩΑΝΝΗΣ</t>
  </si>
  <si>
    <t>ΑΥΓΟΥΣΤΙΝΟΣ ΕΛΕΥΘΕΡΙΟΣ</t>
  </si>
  <si>
    <t>ΜΙΧΟΣ ΣΤΕΡΓΙΟΣ</t>
  </si>
  <si>
    <t>ΒΑΡΔΑΛΑ ΧΡΙΣΤΙΝΑ-ΜΑΡΙΑ</t>
  </si>
  <si>
    <t>ΠΑΝΤΣΕΛΗ ΑΝΑΣΤΑΣΙΑ</t>
  </si>
  <si>
    <t>ΓΑΛΑΝΟΥ ΑΙΚΑΤΕΡΙΝΗ</t>
  </si>
  <si>
    <t>ΚΕΣΙΣΗΣ ΑΘΑΝΑΣΙΟΣ</t>
  </si>
  <si>
    <t>ΑΘΑΝΑΣΟΠΟΥΛΟΣ ΔΗΜΗΤΡΙΟΣ</t>
  </si>
  <si>
    <t>ΘΕΟΔΩΡΑΚΗ ΣΟΦΙΑ</t>
  </si>
  <si>
    <t>ΦΙΛΟΠΟΥΛΟΣ ΣΠΥΡΙΔΩΝ</t>
  </si>
  <si>
    <t>ΠΑΠΑΝΔΡΕΟΥ ΦΑΝΗ</t>
  </si>
  <si>
    <t>ΓΙΑΝΤΖΑΚΛΙΔΗΣ ΑΘΑΝΑΣΙΟΣ</t>
  </si>
  <si>
    <t>ΤΖΑΚΙΔΗΣ ΙΣΙΔΩΡΟΣ</t>
  </si>
  <si>
    <t>ΚΑΡΑΓΙΑΝΝΗ ΕΥΑΓΓΕΛΙΑ</t>
  </si>
  <si>
    <t>ΓΚΙΚΑ ΕΡΜΙΟΝΗ</t>
  </si>
  <si>
    <t>ΔΙΑΜΑΝΤΗΣ ΠΑΥΛΟΣ</t>
  </si>
  <si>
    <t>ΣΤΡΟΜΠΑ ΙΩΣΗΦ-ΛΑΥΡΕΝΤΗΣ</t>
  </si>
  <si>
    <t>ΣΙΔΕΡΗ ΓΕΩΡΓΙΑ</t>
  </si>
  <si>
    <t>ΔΗΜΗΤΡΙΑΔΗΣ ΔΗΜΗΤΡΙΟΣ</t>
  </si>
  <si>
    <t>ΧΑΡΙΤΩΝΙΔΟΥ ΜΑΡΙΑ</t>
  </si>
  <si>
    <t>ΚΑΚΟΥΡΗ ΕΙΡΗΝΗ</t>
  </si>
  <si>
    <t>ΤΣΑΛΙΟΥ ΒΑΪΑ</t>
  </si>
  <si>
    <t>ΚΩΝΣΤΑΝΤΙΝΙΔΗΣ ΝΙΚΗΤΑΣ</t>
  </si>
  <si>
    <t>ΠΑΠΑΧΡΗΣΤΟΥ ΣΟΦΙΑ-ΜΑΡΙΑ</t>
  </si>
  <si>
    <t>ΚΕΦΟΣ ΙΩΑΝΝΗΣ</t>
  </si>
  <si>
    <t>ΒΟΓΙΑΖΑΣ ΔΗΜΗΤΡΗΣ</t>
  </si>
  <si>
    <t>ΚΑΥΚΑ ΙΦΙΓΕΝΕΙΑ</t>
  </si>
  <si>
    <t>ΜΙΧΑΛΙΤΣΗ ΠΑΝΑΓΙΩΤΑ</t>
  </si>
  <si>
    <t>ΜΑΝΩΛΑΚΗΣ ΣΤΡΑΤΟΣ</t>
  </si>
  <si>
    <t>ΑΣΛΑΝΙΔΗ ΧΑΡΑ</t>
  </si>
  <si>
    <t>ΚΑΝΕΛΛΙΔΗΣ ΚΩΝΣΤΑΝΤΙΝΟΣ</t>
  </si>
  <si>
    <t>ΚΑΝΕΛΛΙΔΗ ΕΥΘΥΜΙΑ</t>
  </si>
  <si>
    <t>ΠΑΝΑΓΟΠΟΥΛΟΥ ΛΥΔΙΑ</t>
  </si>
  <si>
    <t>ΓΑΛΙΩΤΗ ΔΑΝΑΗ</t>
  </si>
  <si>
    <t>ΣΤΡΑΤΗ ΚΩΝΣΤΑΝΤΙΝΑ</t>
  </si>
  <si>
    <t>ΣΤΡΑΤΗ ΓΕΩΡΓΙΑ-ΑΝΔΡΙΑΝΑ</t>
  </si>
  <si>
    <t>ΣΠΥΡΟΠΟΥΛΟΥ ΙΩΑΝΝΑ-ΜΑΡΙΑ</t>
  </si>
  <si>
    <t>ΔΙΑΛΛΥΝΑΣ ΑΓΓΕΛΟΣ</t>
  </si>
  <si>
    <t>ΚΙΚΙΩΝΗΣ ΚΩΝΣΤΑΝΤΙΝΟΣ</t>
  </si>
  <si>
    <t>ΑΠΟΣΤΟΛΙΔΗΣ ΗΛΙΑΣ</t>
  </si>
  <si>
    <t>ΖΑΚΚΑΣ ΑΡΙΣΤΟΤΕΛΗΣ</t>
  </si>
  <si>
    <t>ΤΖΕΪΚΟΥ ΚΩΝΣΤΑΝΤΙΝΑ</t>
  </si>
  <si>
    <t>ΣΙΣΚΟΥ-ΣΤΡΑΤΗΛΑΤΗ ΕΥΓΕΝΙΑ</t>
  </si>
  <si>
    <t>ΓΚΕΪΤΣ ΑΡΙΣΤΗ</t>
  </si>
  <si>
    <t>ΧΑΡΑΛΑΜΠΙΔΟΥ ΑΡΑΒΕΛΑ</t>
  </si>
  <si>
    <t>ΚΑΡΠΟΥΖΑΣ ΚΩΝΣΤΑΝΤΙΝΟΣ</t>
  </si>
  <si>
    <t>ΜΑΛΟΥΣΗΣ ΠΑΝΑΓΙΩΤΗΣ</t>
  </si>
  <si>
    <t>ΧΡΙΣΤΟΦΟΡΙΔΟΥ ΜΑΡΙΑΝΘΗ</t>
  </si>
  <si>
    <t>ΧΡΥΣΙΚΟΥ ΑΣΠΑΣΙΑ-ΟΛΓΑ</t>
  </si>
  <si>
    <t>ΤΖΑΝΝΕΤΑΚΗΣ ΤΖΑΝΗΣ</t>
  </si>
  <si>
    <t>ΕΜΜΑΝΟΥΗΛ ΡΕΑ-ΣΥΛΒΙΑ</t>
  </si>
  <si>
    <t>ΛΑΖΑΡΟΥ ΙΩΑΝΝΗΣ</t>
  </si>
  <si>
    <t>ΣΙΝΟΥ ΑΝΑΣΤΑΣΙΑ</t>
  </si>
  <si>
    <t>ΛΑΣΠΑΣ ΔΗΜΗΤΡΙΟΣ</t>
  </si>
  <si>
    <t>ΛΑΣΠΑ ΜΑΡΙΑ</t>
  </si>
  <si>
    <t>ΦΛΩΚΟΥ ΜΑΡΙΝΑ-ΕΙΡΗΝΗ</t>
  </si>
  <si>
    <t>ΑΝΑΓΝΩΣΤΟΠΟΥΛΟΣ ΣΩΤΗΡΙΟΣ</t>
  </si>
  <si>
    <t>ΜΠΑΛΑΜΠΑΝΙΔΟΥ ΝΙΝΑ</t>
  </si>
  <si>
    <t>ΤΣΟΥΧΝΕΝΚΟ ΑΝΑΣΤΑΣΙΑ</t>
  </si>
  <si>
    <t>ΘΕΟΔΩΡΟΥ ΕΛΕΝΗ</t>
  </si>
  <si>
    <t>ΔΟΥΒΙΤΣΑ ΒΑΣΙΛΙΚΗ-ΜΕΛΙΝΑ</t>
  </si>
  <si>
    <t>ΠΑΠΑΚΩΝΣΤΑΝΤΙΝΟΥ ΔΗΜΗΤΡΑ</t>
  </si>
  <si>
    <t>ΣΑΚΚΑ ΜΑΡΙΑ</t>
  </si>
  <si>
    <t>ΧΑΤΖΗΘΩΜΑ ΒΑΣΙΛΙΚΗ</t>
  </si>
  <si>
    <t>ΒΑΛΑΣΑΚΗΣ ΙΩΑΝΝΗΣ</t>
  </si>
  <si>
    <t>ΦΑΣΟΥΛΗ ΒΑΣΙΛΙΚΗ</t>
  </si>
  <si>
    <t>ΚΥΡΙΤΣΗ ΕΛΕΝΗ</t>
  </si>
  <si>
    <t>ΤΟΜΑΡΑΣ ΑΛΕΞΑΝΔΡΟΣ</t>
  </si>
  <si>
    <t>ΝΤΑΛΛΑΣ ΑΓΓΕΛΟΣ</t>
  </si>
  <si>
    <t>ΜΥΖΗΘΡΑ ΑΣΗΜΙΝΑ</t>
  </si>
  <si>
    <t>ΜΑΚΡΥΓΙΑΝΝΗ ΧΡΙΣΤΙΝΑ</t>
  </si>
  <si>
    <t>ΦΟΥΝΤΖΟΥΛΑ ΜΑΡΙΕΤΤΑ</t>
  </si>
  <si>
    <t>ΦΟΥΝΤΖΟΥΛΑ ΜΕΛΙΝΑ</t>
  </si>
  <si>
    <t>ΓΕΙΤΟΝΑΣ ΕΜΜΑΝΟΥΗΛ</t>
  </si>
  <si>
    <t>ΠΑΤΣΑΛΟΣ ΚΩΝΣΤΑΝΤΙΝΟΣ</t>
  </si>
  <si>
    <t>ΣΦΗΚΑ ΜΑΡΙΑ</t>
  </si>
  <si>
    <t>ΦΡΑΓΚΟΠΟΥΛΟΥ ΧΡΥΣΗ</t>
  </si>
  <si>
    <t>ΠΑΠΑΒΑΣΙΛΕΙΟΥ ΜΑΝΩΛΗΣ</t>
  </si>
  <si>
    <t>ΓΑΛΑΝΗ ΠΕΤΡΟΥΛΑ</t>
  </si>
  <si>
    <t>ΓΚΟΤΣΙΔΗ ΠΑΓΩΝΑ</t>
  </si>
  <si>
    <t>ΤΥΡΕΚΙΔΟΥ ΑΝΑΣΤΑΣΙΑ</t>
  </si>
  <si>
    <t>ΔΙΑΜΑΝΤΗΣ ΔΗΜΗΤΡΗΣ</t>
  </si>
  <si>
    <t>ΚΑΘΙΟΓΛΟΥ ΕΡΙΦΥΛΛΗ</t>
  </si>
  <si>
    <t>ΠΑΠΑΜΑΝΩΛΗΣ ΠΑΝΑΓΙΩΤΗΣ-ΧΡΗΣΤΟΣ</t>
  </si>
  <si>
    <t>ΤΣΑΚΝΑΚΗ ΚΙΡΑ</t>
  </si>
  <si>
    <t>ΦΙΛΙΠΠΟΠΟΥΛΟΥ ΑΘΗΝΑ</t>
  </si>
  <si>
    <t>ΤΣΙΠΟΥΡΛΗΣ ΔΗΜΗΤΡΗΣ</t>
  </si>
  <si>
    <t>ΑΡΒΑΝΙΤΙΔΗΣ ΘΕΟΦΙΛΟΣ</t>
  </si>
  <si>
    <t>ΝΤΩΝΕΣ ΙΩΑΝΝΗΣ</t>
  </si>
  <si>
    <t>ΑΣΛΑΝΙΔΗΣ ΟΡΕΣΤΗΣ-ΘΕΟΦΙΛΟΣ</t>
  </si>
  <si>
    <t>ΠΑΠΑΓΕΩΡΓΙΟΥ ΕΛΕΑΝΝΑ</t>
  </si>
  <si>
    <t>ΣΦΥΡΗΣ ΔΗΜΗΤΡΙΟΣ</t>
  </si>
  <si>
    <t>ΚΑΒΒΑΔΑ ΔΩΡΟΘΕΑ</t>
  </si>
  <si>
    <t>ΚΑΡΑΜΠΕΛΑ ΑΝΘΙΑ</t>
  </si>
  <si>
    <t>ΓΙΑΓΤΑΝΤΖΙΔΗΣ ΚΩΝΣΤΑΝΤΙΝΟΣ</t>
  </si>
  <si>
    <t>ΒΑΣΙΛΙΚΙΩΤΗΣ ΑΓΓΕΛΟΣ-ΠΑΥΛΟΣ-ΓΙΟΧΑΝΝΕΣ</t>
  </si>
  <si>
    <t>ΒΑΒΑΤΖΑΝΗ ΜΑΡΙΝΑ-ΦΡΕΙΔΕΡΙΚΗ</t>
  </si>
  <si>
    <t>ΒΑΒΑΤΖΑΝΗ ΙΩΑΝΝΑ</t>
  </si>
  <si>
    <t>ΑΠΑΖΙΔΟΥ ΛΥΔΙΑ</t>
  </si>
  <si>
    <t>ΠΙΣΤΟΛΑΣ ΕΥΣΤΡΑΤΙΟΣ</t>
  </si>
  <si>
    <t>ΔΗΜΑΚΗΣ ΣΩΤΗΡΙΟΣ-ΑΛΕΞΙΟΣ</t>
  </si>
  <si>
    <t>ΚΑΜΠΑ ΣΤΑΥΡΟΥΛΑ</t>
  </si>
  <si>
    <t>ΠΟΥΤΗΣ ΧΡΗΣΤΟΣ</t>
  </si>
  <si>
    <t>ΣΦΡΙΝΤΖΕΡΗ ΟΥΡΑΝΙΑ</t>
  </si>
  <si>
    <t>ΚΑΫΜΕΝΑΚΗΣ ΑΡΙΣΤΟΤΕΛΗΣ</t>
  </si>
  <si>
    <t>ΚΟΚΚΙΝΑΚΗΣ ΓΕΩΡΓΙΟΣ</t>
  </si>
  <si>
    <t>ΚΟΚΚΙΝΑΚΗ ΜΑΡΙΑ-ΝΙΚΟΛΙΝΑ</t>
  </si>
  <si>
    <t>ΜΟΥΡΙΚΗΣ ΕΜΜΑΝΟΥΗΛ</t>
  </si>
  <si>
    <t>ΜΑΡΑΚΗΣ ΜΙΧΑΗΛ</t>
  </si>
  <si>
    <t>ΜΑΣΤΡΟΓΙΑΝΝΗ ΒΑΣΙΛΙΚΗ</t>
  </si>
  <si>
    <t>ΛΑΓΚΑΔΙΑΝΟΣ ΙΑΣΟΝΑΣ</t>
  </si>
  <si>
    <t>ΣΤΕΦΑΝΙΔΗΣ ΚΩΝΣΤΑΝΤΙΝΟΣ</t>
  </si>
  <si>
    <t>ΔΡΟΥΛΙΣΚΟΥ ΑΡΓΥΡΗ</t>
  </si>
  <si>
    <t>ΚΕΚΕΣΗΣ ΑΛΕΞΙΟΣ</t>
  </si>
  <si>
    <t>ΠΑΛΟΓΛΟΥ ΑΝΤΩΝΙΑ</t>
  </si>
  <si>
    <t>ΚΕΦΑΛΑΣ ΟΡΕΣΤΗΣ-ΒΑΣΙΛΕΙΟΣ</t>
  </si>
  <si>
    <t>ΤΖΟΥΜΑ ΖΩΗ</t>
  </si>
  <si>
    <t>ΞΕΝΑΚΗ ΑΛΕΞΑΝΔΡΑ</t>
  </si>
  <si>
    <t>ΧΑΤΖΗΒΑΣΙΛΗΣ ΙΩΑΚΕΙΜ-ΚΩΝΣΤΑΝΤΙΝΟΣ</t>
  </si>
  <si>
    <t>ΗΛΙΑΔΗ ΜΑΡΙΑ</t>
  </si>
  <si>
    <t>ΜΠΙΛΛΗΣ ΣΤΑΥΡΟΣ</t>
  </si>
  <si>
    <t>ΚΟΥΡΤΙΔΗΣ ΟΡΕΣΤΗΣ</t>
  </si>
  <si>
    <t>ΜΑΡΓΑΡΙΤΗΣ ΕΥΑΓΓΕΛΟΣ</t>
  </si>
  <si>
    <t>ΤΣΑΚΙΡΙΔΗΣ ΙΟΡΔΑΝΗΣ</t>
  </si>
  <si>
    <t>ΚΕΡΜΕΚΕΡΗΣ ΙΩΑΝΝΗΣ</t>
  </si>
  <si>
    <t>ΣΤΕΦΑΝΙΔΟΥ ΕΛΕΥΘΕΡΙΑ</t>
  </si>
  <si>
    <t>ΒΡΟΝΤΟΣ ΔΗΜΗΤΡΗΣ</t>
  </si>
  <si>
    <t>ΠΑΠΑΗΛΙΑΔΗΣ ΧΡΗΣΤΟΣ</t>
  </si>
  <si>
    <t>ΑΝΔΡΕΑΔΑΚΗΣ ΓΕΩΡΓΙΟΣ</t>
  </si>
  <si>
    <t>ΓΕΩΡΓΙΑΔΗ ΕΛΙΣΑΒΕΤ</t>
  </si>
  <si>
    <t>ΜΕΞΑ ΧΡΙΣΤΙΑΝΑ</t>
  </si>
  <si>
    <t>ΛΑΜΠΡΙΔΟΥ ΜΑΡΙΑ</t>
  </si>
  <si>
    <t>ΜΕΛΚΟΥ ΣΤΕΦΑΝΙΑ</t>
  </si>
  <si>
    <t>ΠΗΛΙΤΣΙΔΗΣ ΓΕΩΡΓΙΟΣ</t>
  </si>
  <si>
    <t>ΚΟΥΡΟΥΜΑΛΟΣ ΔΙΟΝΥΣΙΟΣ</t>
  </si>
  <si>
    <t>ΑΝΑΛΥΤΗΣ ΠΑΝΑΓΙΩΤΗΣ</t>
  </si>
  <si>
    <t>ΑΠΟΣΤΟΛΙΔΗΣ ΡΑΦΑΗΛ</t>
  </si>
  <si>
    <t>ΒΑΧΑΡΗΣ ΑΘΑΝΑΣΙΟΣ</t>
  </si>
  <si>
    <t>ΒΛΑΧΟΥ ΑΓΑΠΗ</t>
  </si>
  <si>
    <t>ΚΟΥΜΙΔΗΣ ΑΛΚΙΒΙΑΔΗΣ</t>
  </si>
  <si>
    <t>ΜΑΝΩΛΑΚΑΚΗΣ ΑΘΑΝΑΣΙΟΣ</t>
  </si>
  <si>
    <t>ΛΕΚΚΑΣ ΧΡΗΣΤΟΣ</t>
  </si>
  <si>
    <t>ΛΕΚΚΑΣ ΒΑΣΙΛΗΣ</t>
  </si>
  <si>
    <t>ΚΥΡΙΤΣΗ ΧΡΙΣΤΙΝΑ-ΜΑΡΙΑ</t>
  </si>
  <si>
    <t>ΓΕΡΟΣΤΑΘΗ ΜΕΛΙΤΙΝΗ</t>
  </si>
  <si>
    <t>ΓΕΡΟΣΤΑΘΗΣ ΣΠΥΡΙΔΩΝ</t>
  </si>
  <si>
    <t>ΚΑΛΛΙΝΤΕΡΗΣ ΙΩΑΝΝΗΣ</t>
  </si>
  <si>
    <t>ΠΑΠΑΔΗΜΗΤΡΙΟΥ ΔΗΜΗΤΡΑ-ΕΛΕΝΗ</t>
  </si>
  <si>
    <t>ΠΑΠΑΔΗΜΗΤΡΙΟΥ ΒΙΛΕΤΤΑ-ΦΡΑΝΤΖΕΣΚΑ</t>
  </si>
  <si>
    <t>ΠΑΠΑΔΗΜΗΤΡΙΟΥ ΜΑΡΚΟΣ</t>
  </si>
  <si>
    <t>ΑΜΠΡΑΒΑΝΕΛ ΛΙΝΑ</t>
  </si>
  <si>
    <t>ΠΑΠΑΓΕΩΡΓΙΟΥ ΑΝΑΣΤΑΣΙΑ</t>
  </si>
  <si>
    <t>ΠΕΤΡΙΤΗΣ ΙΩΑΝΝΗΣ</t>
  </si>
  <si>
    <t>ΚΑΡΑΚΑΣΗ ΒΑΣΙΛΙΚΗ</t>
  </si>
  <si>
    <t>ΚΥΒΕΡΝΗΤΗ ΠΑΝΑΓΙΟΥΛΑ</t>
  </si>
  <si>
    <t>ΒΛΑΧΟΥ ΕΛΕΝΑ</t>
  </si>
  <si>
    <t>ΚΑΛΛΙΠΟΛΙΤΗΣ ΟΔΥΣΣΕΑΣ</t>
  </si>
  <si>
    <t>ΤΣΟΜΑΡΙΔΗΣ ΙΩΑΝΝΗΣ</t>
  </si>
  <si>
    <t>ΑΝΔΡΙΚΟΠΟΥΛΟΥ ΕΛΕΣΑ</t>
  </si>
  <si>
    <t>ΜΟΥΤΖΟΥΡΟΥΛΙΑΣ ΠΕΡΙΚΛΗΣ</t>
  </si>
  <si>
    <t>ΜΠΟΔΙΩΤΗΣ ΚΩΝΣΤΑΝΤΙΝΟΣ</t>
  </si>
  <si>
    <t>ΦΑΡΣΑΡΑΚΗ ΙΩΑΝΝΑ</t>
  </si>
  <si>
    <t>ΧΑΡΙΤΑΚΗ ΑΙΚΑΤΕΡΙΝΗ</t>
  </si>
  <si>
    <t>ΔΕΛΛΑΠΟΡΤΑΣ ΘΕΟΔΩΡΟΣ</t>
  </si>
  <si>
    <t>ΔΕΛΛΑΠΟΡΤΑΣ ΠΑΥΛΟΣ-ΙΩΣΗΦ</t>
  </si>
  <si>
    <t>ΣΤΕΡΓΟΥΔΗΣ ΠΟΛΥΧΡΟΝΗΣ</t>
  </si>
  <si>
    <t>ΜΠΑΡΚΑΣ ΑΘΑΝΑΣΙΟΣ</t>
  </si>
  <si>
    <t>ΜΠΑΡΚΑ ΓΕΩΡΓΙΑ-ΙΩΑΝΝΑ</t>
  </si>
  <si>
    <t>ΚΟΡΔΟΝΙΔΟΥ ΑΘΗΝΑ</t>
  </si>
  <si>
    <t>ΥΓΡΟΠΟΥΛΟΣ ΦΩΤΙΟΣ</t>
  </si>
  <si>
    <t>ΣΙΔΗΡΟΠΟΥΛΟΥ ΜΑΡΙΑ-ΠΑΣΧΑΛΙΝΑ</t>
  </si>
  <si>
    <t>ΚΑΖΑΝΤΖΙΔΟΥ ΕΛΙΣΣΑΒΕΤ</t>
  </si>
  <si>
    <t>ΑΛΕΞΙΑΔΟΥ ΑΝΝΑ</t>
  </si>
  <si>
    <t>ΠΑΝΙΔΟΥ ΕΥΤΥΧΙΑ</t>
  </si>
  <si>
    <t>ΚΟΝΤΟΠΟΥΛΟΥ ΕΜΜΑΝΟΥΕΛΑ</t>
  </si>
  <si>
    <t>ΑΝΤΩΝΟΠΟΥΛΟΥ ΑΓΓΕΛΙΚΗ-ΜΑΡΙΑ</t>
  </si>
  <si>
    <t>ΚΟΛΛΑΡΟΣ ΑΝΑΣΤΑΣΙΟΣ</t>
  </si>
  <si>
    <t>ΣΟΪΛΕΜΕΤΖΙΔΟΥ ΣΟΦΙΑ</t>
  </si>
  <si>
    <t>ΤΡΑΦΑΛΗΣ ΜΙΧΑΗΛ</t>
  </si>
  <si>
    <t>ΚΑΛΑΧΑΝΗ ΣΤΑΥΡΟΥΛΑ-ΑΝΝΑ</t>
  </si>
  <si>
    <t>ΜΑΡΑΒΕΓΙΑΣ ΠΑΝΑΓΙΩΤΗΣ</t>
  </si>
  <si>
    <t>ΜΕΛΕΤΗ ΧΡΙΣΤΙΑΝΝΑ</t>
  </si>
  <si>
    <t>ΜΕΛΕΤΗΣ ΠΑΥΛΟΣ</t>
  </si>
  <si>
    <t>ΚΑΠΟΤΟΣ ΦΩΤΙΟΣ</t>
  </si>
  <si>
    <t>ΖΩΗΤΟΥ ΑΣΗΜΙΝΑ</t>
  </si>
  <si>
    <t>ΛΑΝΔΡΑΚΗΣ ΙΩΑΝΝΗΣ-ΕΚΤΟΡΑΣ</t>
  </si>
  <si>
    <t>ΤΑΣΙΟΠΟΥΛΟΥ ΕΣΤΕΛΑ</t>
  </si>
  <si>
    <t>ΓΚΟΜΩΛΗ ΑΝΔΡΙΑΝΝΑ</t>
  </si>
  <si>
    <t>ΣΤΑΜΑΤΙΑΔΗΣ ΙΩΑΝΝΗΣ-ΔΗΜΗΤΡΙΟΣ</t>
  </si>
  <si>
    <t>ΛΥΤΡΑ ΑΡΙΑΔΝΗ</t>
  </si>
  <si>
    <t>ΘΕΟΣ ΕΡΜΗΣ</t>
  </si>
  <si>
    <t>ΠΕΤΤΑΣ ΓΕΩΡΓΙΟΣ-ΛΕΩΝΙΔΑΣ</t>
  </si>
  <si>
    <t>ΛΟΥΜΠΑΡΔΙΑ ΕΛΕΝΗ</t>
  </si>
  <si>
    <t>ΛΟΥΜΠΑΡΔΙΑ ΑΡΤΕΜΗ</t>
  </si>
  <si>
    <t>ΚΑΤΡΑΔΗΣ ΙΩΑΝΝΗΣ</t>
  </si>
  <si>
    <t>ΚΑΤΡΗΣ ΠΑΝΑΓΙΩΤΗΣ</t>
  </si>
  <si>
    <t>ΣΠΥΡΑΚΟΣ ΑΓΓΕΛΟΣ</t>
  </si>
  <si>
    <t>ΣΤΑΥΡΟΥ ΠΑΝΑΓΙΩΤΗΣ</t>
  </si>
  <si>
    <t>ΚΟΝΤΙΖΑΣ ΑΝΤΩΝΙΟΣ</t>
  </si>
  <si>
    <t>ΑΘΑΝΑΣΟΠΟΥΛΟΣ ΣΩΤΗΡΗΣ</t>
  </si>
  <si>
    <t>ΠΛΑΤΣΙΩΤΑΣ ΔΗΜΗΤΡΙΟΣ</t>
  </si>
  <si>
    <t>ΗΛΙΟΠΟΥΛΟΣ ΜΑΡΙΟΣ</t>
  </si>
  <si>
    <t>ΜΑΝΤΖΟΥΚΑ ΑΛΙΚΗ</t>
  </si>
  <si>
    <t>ΑΝΑΣΤΑΣΟΒΙΤΗ ΧΡΥΣΑ-ΕΛΙΣΑΒΕΤ</t>
  </si>
  <si>
    <t>ΜΩΜΜΟΥ ΚΩΝΣΤΑΝΤΙΝΑ</t>
  </si>
  <si>
    <t>ΚΟΝΤΟΜΙΣΟΠΟΥΛΟΥ ΑΙΜΙΛΙΑ</t>
  </si>
  <si>
    <t>ΕΜΜΑΝΟΥΗΛΙΔΗΣ ΑΘΑΝΑΣΙΟΣ</t>
  </si>
  <si>
    <t>ΔΡΑΓΑΝΙΔΗΣ ΠΑΝΑΓΙΩΤΗΣ</t>
  </si>
  <si>
    <t>ΒΗΚΑ ΑΝΤΩΝΙΑ</t>
  </si>
  <si>
    <t>ΚΡΟΥΣΤΑΛΛΗΣ ΔΗΜΗΤΡΙΟΣ</t>
  </si>
  <si>
    <t>ΒΟΓΙΑΤΖΙΔΟΥ ΓΕΣΘΗΜΑΝΗ</t>
  </si>
  <si>
    <t>ΡΟΥΣΟΠΟΥΛΟΣ ΔΗΜΗΤΡΙΟΣ</t>
  </si>
  <si>
    <t>ΤΣΑΛΙΔΗ ΑΛΕΞΑΝΔΡΑ</t>
  </si>
  <si>
    <t>ΚΟΝΙΔΑΣ ΙΩΑΝΝΗΣ</t>
  </si>
  <si>
    <t>ΤΣΟΝΑΚΑ ΚΑΛΛΙΟΠΗ</t>
  </si>
  <si>
    <t>ΚΟΚΘΗ ΑΛΕΞΑΝΔΡΟΣ</t>
  </si>
  <si>
    <t>ΙΩΣΗΦΙΔΗ ΑΝΔΡΟΜΑΧΗ</t>
  </si>
  <si>
    <t>ΒΟΥΡΤΖΟΥΜΗ ΒΕΝΕΤΙΑ</t>
  </si>
  <si>
    <t>ΠΑΠΑΣΤΑΜΟΥΛΗ ΙΩΑΝΝΑ</t>
  </si>
  <si>
    <t>ΒΕΛΕΝΤΑΚΗΣ ΙΩΑΝΝΗΣ</t>
  </si>
  <si>
    <t>ΚΑΡΑΚΩΣΤΑΣ ΣΠΥΡΙΔΩΝ</t>
  </si>
  <si>
    <t>ΓΑΒΡΙΛΑΚΗ ΝΑΥΣΙΚΑ</t>
  </si>
  <si>
    <t>ΚΑΛΑΤΖΗΣ ΑΛΕΞΑΝΔΡΟΣ</t>
  </si>
  <si>
    <t>ΑΝΤΩΝΙΑΔΗΣ ΚΙΜΩΝ-ΑΛΕΞΑΝΔΡΟΣ</t>
  </si>
  <si>
    <t>ΚΩΣΤΑΚΗΣ ΕΜΜΑΝΟΥΗΛ</t>
  </si>
  <si>
    <t>ΝΙΚΟΛΙΔΑΚΗΣ ΙΩΑΝΝΗΣ</t>
  </si>
  <si>
    <t>ΘΕΟΤΟΚΑΤΟΥ ΔΙΟΝΥΣΙΑ</t>
  </si>
  <si>
    <t>ΧΡΙΣΤΟΦΟΡΙΔΟΥ ΕΛΕΝΗ</t>
  </si>
  <si>
    <t>ΘΩΪΔΗΣ ΙΩΑΝΝΗΣ</t>
  </si>
  <si>
    <t>ΟΡΦΑΝΟΥΔΑΚΗ ΕΛΕΝΗ</t>
  </si>
  <si>
    <t>ΠΑΡΑΣΚΕΥΟΠΟΥΛΟΣ ΝΙΚΟΛΑΟΣ</t>
  </si>
  <si>
    <t>ΣΠΗΛΙΩΤΗΣ-ΡΟΥΣΕΛΗΣ ΝΙΚΟΛΑΟΣ</t>
  </si>
  <si>
    <t>ΓΑΛΑΝΗ ΙΣΜΗΝΗ</t>
  </si>
  <si>
    <t>ΚΟΥΡΤΗΣ ΣΤΡΑΤΗΣ</t>
  </si>
  <si>
    <t>ΚΟΥΡΤΗ ΑΡΙΑ</t>
  </si>
  <si>
    <t>ΚΟΥΤΡΟΛΟΣ ΒΑΣΕΙΛΕΙΟΣ</t>
  </si>
  <si>
    <t>ΒΟΥΤΣΙΝΑΣ ΝΙΚΟΛΑΟΣ</t>
  </si>
  <si>
    <t>ΛΙΒΙΕΡΑΤΟΣ-ΛΟΥΚΑΤΟΣ ΑΛΕΞΑΝΔΡΟΣ</t>
  </si>
  <si>
    <t>ΑΧΙΛΛΕΟΥΔΗ ΑΡΙΑΝΝΑ</t>
  </si>
  <si>
    <t>ΑΧΙΛΛΕΟΥΔΗΣ ΑΡΗΣ</t>
  </si>
  <si>
    <t>ΡΟΥΣΟΠΟΥΛΟΥ ΕΛΕΝΗ</t>
  </si>
  <si>
    <t>ΤΕΡΣΗΣ ΔΗΜΗΤΡΙΟΣ</t>
  </si>
  <si>
    <t>ΧΑΤΖΗΣΩΤΗΡΙΟΥ ΙΩΑΝΝΗΣ-ΣΤΥΛΙΑΝΟΣ</t>
  </si>
  <si>
    <t>ΜΥΛΩΝΟΠΟΥΛΟΥ ΦΡΕΙΔΕΡΙΚΗ-ΧΑΡΑΛΑΜΠΙΑ</t>
  </si>
  <si>
    <t>ΠΑΪΚΟΥ ΜΑΡΙΑ</t>
  </si>
  <si>
    <t>ΙΩΑΝΝΙΔΗΣ ΑΘΑΝΑΣΙΟΣ</t>
  </si>
  <si>
    <t>ΤΣΩΝΗ ΙΦΙΓΕΝΕΙΑ</t>
  </si>
  <si>
    <t>ΚΑΛΟΥΔΗ ΜΑΡΙΑ</t>
  </si>
  <si>
    <t>ΚΩΝΣΤΑΝΤΟΠΟΥΛΟΥ ΑΙΚΑΤΕΡΙΝΗ</t>
  </si>
  <si>
    <t>ΚΩΝΣΤΑΝΤΟΠΟΥΛΟΥ ΣΤΥΛΙΑΝΗ</t>
  </si>
  <si>
    <t>ΗΛΙΑΔΟΥ ΕΙΡΗΝΗ</t>
  </si>
  <si>
    <t>ΗΛΙΑΔΟΥ ΣΟΦΙΑ</t>
  </si>
  <si>
    <t>ΛΕΖΝΕΒΑ ΜΑΡΙΑ</t>
  </si>
  <si>
    <t>ΝΙΩΤΗ ΠΑΝΑΓΙΩΤΑ</t>
  </si>
  <si>
    <t>ΓΥΜΝΟΠΟΥΛΟΥ ΓΑΛΗΝΗ</t>
  </si>
  <si>
    <t>ΤΡΥΦΩΝΙΔΟΥ ΑΝΑΣΤΑΣΙΑ</t>
  </si>
  <si>
    <t>ΠΟΜΠΙΕΡΗ ΙΟΥΛΙΑ</t>
  </si>
  <si>
    <t>ΜΠΡΟΥΜΑΣ ΜΑΡΚΟΣ</t>
  </si>
  <si>
    <t>ΚΩΝΣΤΑΝΤΙΝΙΔΗΣ ΙΩΑΝΝΗΣ</t>
  </si>
  <si>
    <t>ΜΟΥΡΕΛΑΤΟΣ ΠΑΥΛΟΣ-ΔΙΟΝΥΣΗΣ</t>
  </si>
  <si>
    <t>ΤΣΟΛΗ ΦΩΤΕΙΝΗ</t>
  </si>
  <si>
    <t>ΡΟΓΙΕΤΣΚΑ ΚΑΡΟΛΙΝΑ</t>
  </si>
  <si>
    <t>ΤΣΟΜΠΕ ΕΛΠΙΔΑ</t>
  </si>
  <si>
    <t>ΠΙΝΕΔΟ ΑΛΕΞΑΝΔΡΟΣ</t>
  </si>
  <si>
    <t>ΠΙΝΕΔΟ ΣΕΡΓΙΟ</t>
  </si>
  <si>
    <t>ΚΟΛΟΥΝΤΖΙΓΙΑ ΒΟΥΚΑΣΙΝ</t>
  </si>
  <si>
    <t>ΡΙΒΣ ΑΜΒΡΟΣΙΑ-ΖΩΗ</t>
  </si>
  <si>
    <t>ΚΑΪΣΗ ΑΝΔΡΟΜΑΧΗ</t>
  </si>
  <si>
    <t>ΑΡΤ</t>
  </si>
  <si>
    <t>ΑΛΕΞ-ΣΤΡΑΒΑΛΕΞΗΣ ΝΙΚΟΛΑΟΣ</t>
  </si>
  <si>
    <t>ΣΚΟΥΛΟΥΔΗΣ ΝΙΚΟΛΑΟΣ</t>
  </si>
  <si>
    <t>ΑΡΑΠΗΣ ΑΝΔΡΕΑΣ</t>
  </si>
  <si>
    <t>ΔΟΛΙΑΝΙΤΗΣ ΠΕΤΡΟΣ</t>
  </si>
  <si>
    <t>ΒΑΝ-ΝΤΕΡ-ΣΠΟΕΛ ΑΛΚΙΒΙΑΔΗΣ-ΑΝΤΡΙΑΝ</t>
  </si>
  <si>
    <t>ΚΑΡΑΝΤΑΝΗΣ ΙΩΑΝΝΗΣ</t>
  </si>
  <si>
    <t>ΛΕΚΚΑΣ ΝΙΚΟΛΑΟΣ</t>
  </si>
  <si>
    <t>ΜΠΑΚΙΡΤΖΗΣ ΙΑΣΩΝ</t>
  </si>
  <si>
    <t>ΟΙΚΟΝΟΜΟΥ ΟΡΕΣΤΗΣ</t>
  </si>
  <si>
    <t>ΚΑΡΑΧΑΛΙΟΣ ΑΔΑΜΑΝΤΙΟΣ</t>
  </si>
  <si>
    <t>ΚΕΜΟΣ ΔΗΜΗΤΡΙΟΣ</t>
  </si>
  <si>
    <t>ΜΑΛΛΗΣ ΠΑΡΑΣΧΟΣ-ΝΙΚΟΛΑΣ</t>
  </si>
  <si>
    <t>ΜΟΥΡΙΚΗΣ ΝΙΚΟΛΑΟΣ</t>
  </si>
  <si>
    <t>ΦΙΛΙΠΠΑΣ ΝΙΚΟΛΑΟΣ-ΘΕΟΔΩΡΟΣ</t>
  </si>
  <si>
    <t>ΔΑΛΑΠΑΣΧΟΥ ΜΑΡΘΑ</t>
  </si>
  <si>
    <t>ΚΑΡΑΚΩΣΤΑ ΡΑΦΑΕΛΑ</t>
  </si>
  <si>
    <t>ΛΑΖΑΡΙΔΟΥ ΣΟΦΙΑ</t>
  </si>
  <si>
    <t>ΜΠΙΖΙΟΥ ΑΝΝΑ-ΧΡΙΣΤΙΝΑ</t>
  </si>
  <si>
    <t>ΠΑΥΛΙΔΟΥ ΜΑΡΙΑ</t>
  </si>
  <si>
    <t>ΤΙΜΟΣΙΔΟΥ ΕΛΙΣΑΒΕΤ</t>
  </si>
  <si>
    <t>ΤΣΙΤΛΑΪΔΟΥ ΚΥΡΙΑΚΗ</t>
  </si>
  <si>
    <t>ΣΤΕΦΑΝΙΔΟΥ ΕΛΙΣΑΒΕΤ</t>
  </si>
  <si>
    <t>ΚΑΤΟΥΔΗ ΙΩΑΝΝΑ</t>
  </si>
  <si>
    <t>ΒΑΡΣΑΜΗ ΣΕΒΙΛΛΗ-ΜΑΡΙΑ</t>
  </si>
  <si>
    <t>ΒΑΡΕΛΗΣ ΝΙΚΟΛΑΟΣ-ΘΕΟΦΙΛΟΣ</t>
  </si>
  <si>
    <t>ΣΩΜΑΡΑΚΗ ΜΑΡΙΑ</t>
  </si>
  <si>
    <t>ΚΟΥΚΟΥΡΑΚΗ ΜΕΛΙΝΑ-ΕΛΕΥΘΕΡΙΑ</t>
  </si>
  <si>
    <t>ΦΑΡΑΝΤΟΣ ΛΥΜΠΕΡΙΟΣ</t>
  </si>
  <si>
    <t>ΤΡΙΑΝΤΑΦΥΛΛΙΔΗ ΜΑΡΙΑ-ΕΛΙΣΑΒΕΤ</t>
  </si>
  <si>
    <t>ΣΤΑΜΑΤΕΛΑΤΟΣ ΜΑΡΚΟΣ-ΓΕΩΡΓΙΟΣ</t>
  </si>
  <si>
    <t>ΡΑΠΟΤΙΚΑΣ ΑΛΕΞΑΝΔΡΟΣ</t>
  </si>
  <si>
    <t>ΜΑΡΤΙΝΟΥ ΛΥΔΙΑ</t>
  </si>
  <si>
    <t>ΓΚΟΥΜΑΣ ΗΛΙΑΣ</t>
  </si>
  <si>
    <t>ΓΚΟΥΜΑΣ ΝΙΚΟΛΑΟΣ</t>
  </si>
  <si>
    <t>ΜΑΝΙΑΤΗΣ ΦΙΛΙΠΠΟΣ</t>
  </si>
  <si>
    <t>ΜΕΓΑΛΟΟΙΚΟΝΟΜΟΥ ΒΑΡΒΑΡΑ</t>
  </si>
  <si>
    <t>ΚΟΣΜΙΔΗΣ ΛΑΖΑΡΟΣ</t>
  </si>
  <si>
    <t>ΧΡΙΣΤΟΠΟΥΛΟΥ ΣΟΦΙΑ</t>
  </si>
  <si>
    <t>ΒΑΖΑΙΟΥ ΘΕΟΔΩΡΑ</t>
  </si>
  <si>
    <t>ΜΠΑΚΟΣ ΑΘΑΝΑΣΙΟΣ</t>
  </si>
  <si>
    <t>ΜΕΤΑΞΑΣ ΣΤΥΛΙΑΝΟΣ</t>
  </si>
  <si>
    <t>ΜΟΥΚΑΣ ΓΙΩΡΓΟΣ</t>
  </si>
  <si>
    <t>ΑΝΔΡΕΑΔΟΥ ΣΤΑΥΡΟΥΛΑ</t>
  </si>
  <si>
    <t>ΑΛΕΞΙΟΥ ΧΑΡΑΛΑΜΠΟΣ</t>
  </si>
  <si>
    <t>ΜΕΛΕΤΙΟΥ ΓΙΩΡΓΟΣ</t>
  </si>
  <si>
    <t>ΒΑΓΕΝΑΣ ΓΕΩΡΓΙΟΣ</t>
  </si>
  <si>
    <t>ΜΑΝΙΟΥΔΑΚΗ ΦΑΙΔΡΑ</t>
  </si>
  <si>
    <t>ΧΡΟΝΗ ΜΑΡΙΑ-ΕΛΕΝΗ</t>
  </si>
  <si>
    <t>ΑΠΟΣΤΟΛΟΠΟΥΛΟΥ ΕΛΕΝΗ</t>
  </si>
  <si>
    <t>ΖΑΧΑΡΟΠΟΥΛΟΣ ΕΥΣΤΑΘΙΟΣ</t>
  </si>
  <si>
    <t>ΝΙΚΟΥ ΓΙΑΝΝΗΣ</t>
  </si>
  <si>
    <t>ΝΙΚΟΥ ΠΑΝΑΓΙΩΤΗΣ</t>
  </si>
  <si>
    <t>ΜΠΑΡΟΥΞΗΣ ΙΩΑΝΝΗΣ</t>
  </si>
  <si>
    <t>ΚΟΣΜΙΔΗΣ ΦΙΛΙΠΠΟΣ-ΝΙΚΟΛΑΟΣ</t>
  </si>
  <si>
    <t>ΧΑΝΤΖΙΟΥ ΧΑΡΙΚΛΕΙΑ</t>
  </si>
  <si>
    <t>ΒΕΝΙΑΜΗΣ ΘΕΟΔΩΡΟΣ</t>
  </si>
  <si>
    <t>ΠΙΤΣΑΣ ΓΕΩΡΓΙΟΣ</t>
  </si>
  <si>
    <t>ΚΡΟΚΙΔΑ ΦΑΙΔΡΑ</t>
  </si>
  <si>
    <t>ΔΙΑΚΟΥΜΑΚΟΣ ΜΑΡΙΟΣ</t>
  </si>
  <si>
    <t>ΛΥΜΠΕΡΟΠΟΥΛΟΥ ΜΕΛΙΝΑ</t>
  </si>
  <si>
    <t>ΒΑΡΟΥΧΑ ΒΑΣΙΛΙΚΗ</t>
  </si>
  <si>
    <t>ΠΕΤΡΟΠΟΥΛΟΣ ΑΛΕΞΙΟΣ</t>
  </si>
  <si>
    <t>ΑΛΕΞΑΝΔΡΟΠΟΥΛΟΣ ΔΗΜΗΤΡΙΟΣ</t>
  </si>
  <si>
    <t>ΨΙΛΟΠΟΥΛΟΥ ΠΑΝΑΓΙΩΤΑ</t>
  </si>
  <si>
    <t>ΚΟΥΚΟΥΛΑΚΗ ΜΑΡΙΑ</t>
  </si>
  <si>
    <t>ΑΜΟΥΡΓΙΑΝΟΥ ΧΡΙΣΤΙΝΑ</t>
  </si>
  <si>
    <t>ΔΕΛΙΝΗ ΒΑΣΙΛΕΙΑ-ΔΕΣΠΟΙΝΑ</t>
  </si>
  <si>
    <t>ΠΕΤΑΛΑΣ ΔΗΜΗΤΡΙΟΣ</t>
  </si>
  <si>
    <t>ΣΤΑΥΡΟΥ ΝΙΚΟΛΑΟΣ</t>
  </si>
  <si>
    <t>ΓΑΤΣΙΟΣ ΚΩΝΣΤΑΝΤΙΝΟΣ</t>
  </si>
  <si>
    <t>ΚΙΡΚΕΝΙΔΟΥ ΙΩΑΝΝΑ</t>
  </si>
  <si>
    <t>ΤΟΛΙΑΣ ΒΑΣΙΛΕΙΟΣ</t>
  </si>
  <si>
    <t>ΒΛΑΧΟΓΙΑΝΝΗΣ ΑΛΕΞΑΝΔΡΟΣ-ΓΕΡΑΣΙΜΟΣ</t>
  </si>
  <si>
    <t>ΓΙΑΝΝΟΥΣΙΑΣ ΙΩΑΝΝΗΣ</t>
  </si>
  <si>
    <t>ΓΙΑΝΝΑΚΟΠΟΥΛΟΣ ΔΙΟΝΥΣΙΟΣ</t>
  </si>
  <si>
    <t>ΠΑΠΟΥΤΣΟΣ ΔΗΜΗΤΡΙΟΣ</t>
  </si>
  <si>
    <t>ΚΟΛΟΚΟΥΡΗΣ ΠΑΝΑΓΙΩΤΗΣ</t>
  </si>
  <si>
    <t>ΚΩΤΗ ΔΕΣΠΟΙΝΑ</t>
  </si>
  <si>
    <t>ΒΑΡΔΑΛΑ ΕΛΕΝΗ-ΝΕΚΤΑΡΙΑ</t>
  </si>
  <si>
    <t>ΖΕΛΕΛΙΔΟΥ ΙΩΑΝΝΑ</t>
  </si>
  <si>
    <t>ΑΝΑΣΤΑΣΙΟΥ ΘΕΟΔΩΡΟΣ</t>
  </si>
  <si>
    <t>ΤΖΩΡΤΖΟΓΛΟΥ ΑΘΑΝΑΣΙΟΣ</t>
  </si>
  <si>
    <t>ΤΑΖΕΔΑΚΗΣ ΙΩΑΝΝΗΣ</t>
  </si>
  <si>
    <t>ΚΟΥΓΙΟΥΜΟΥΤΖΗΣ ΚΩΝΣΤΑΝΤΙΝΟΣ</t>
  </si>
  <si>
    <t>ΓΙΟΡΤΑΜΑΚΗ ΦΩΤΕΙΝΗ</t>
  </si>
  <si>
    <t>ΣΗΦΑΚΗΣ ΕΜΜΑΝΟΥΗΛ</t>
  </si>
  <si>
    <t>ΣΥΜΣΙΡΗΣ ΔΙΟΜΗΔΗΣ</t>
  </si>
  <si>
    <t>ΔΟΥΣΗΣ ΝΙΚΟΛΑΟΣ</t>
  </si>
  <si>
    <t>ΘΕΜΕΛΗΣ ΑΓΓΕΛΟΣ</t>
  </si>
  <si>
    <t>ΟΙΚΟΝΟΜΟΥ ΙΑΣΩΝ</t>
  </si>
  <si>
    <t>ΚΑΡΑΚΙΤΣΙΟΣ ΙΩΑΝΝΗΣ</t>
  </si>
  <si>
    <t>ΑΒΑΓΙΑΝΟΥ ΜΑΡΙΑ</t>
  </si>
  <si>
    <t>ΡΑΜΜΟΣ ΓΕΩΡΓΙΟΣ</t>
  </si>
  <si>
    <t>ΓΙΤΟΠΟΥΛΟΥ ΤΑΤΙΑΝΑ-ΕΛΕΝΑ</t>
  </si>
  <si>
    <t>ΓΙΑΓΚΟΓΛΟΥ ΑΣΤΕΡΙΟΣ</t>
  </si>
  <si>
    <t>ΑΛΕΞΙΑΔΟΥ ΜΑΡΙΑ-ΕΛΕΝΗ</t>
  </si>
  <si>
    <t>ΜΠΡΑΝΙΩΤΗ ΔΗΜΗΤΡΑ</t>
  </si>
  <si>
    <t>ΑΝΑΣΤΑΣΙΑΔΗ ΚΩΝΣΤΑΝΤΙΝΑ</t>
  </si>
  <si>
    <t>ΠΑΠΑΪΩΑΝΝΟΥ ΓΡΗΓΟΡΗΣ</t>
  </si>
  <si>
    <t>ΦΥΚΑΤΑ ΚΑΛΛΙΟΠΗ</t>
  </si>
  <si>
    <t>ΦΕΝΕΡΙΔΟΥ ΑΝΝΑ-ΜΑΡΙΑ</t>
  </si>
  <si>
    <t>ΦΥΚΑΤΑ ΙΟΥΛΙΑ</t>
  </si>
  <si>
    <t>ΚΟΥΣΙΟΥ ΔΙΑΝΑ</t>
  </si>
  <si>
    <t>ΚΟΥΓΙΟΥΜΤΖΟΓΛΟΥ ΕΥΘΥΜΙΑ</t>
  </si>
  <si>
    <t>ΠΑΝΑΓΟΠΟΥΛΟΣ ΘΕΟΔΩΡΟΣ</t>
  </si>
  <si>
    <t>ΚΑΡΥΟΦΥΛΛΗΣ ΟΔΥΣΣΕΑΣ</t>
  </si>
  <si>
    <t>ΚΟΝΤΑΡΑΤΟΣ ΜΑΡΚΟΣ</t>
  </si>
  <si>
    <t>ΤΖΑΝΗΣ ΠΕΤΡΟΣ</t>
  </si>
  <si>
    <t>ΠΙΤΟΥΛΙΑΣ ΣΤΕΡΓΙΟΣ</t>
  </si>
  <si>
    <t>ΜΠΕΛΛΟΣ ΧΡΗΣΤΟΣ</t>
  </si>
  <si>
    <t>ΠΟΛΥΧΡΟΝΙΑΔΗΣ ΠΟΛΥΧΡΟΝΗΣ</t>
  </si>
  <si>
    <t>ΚΟΤΤΙΚΑ ΑΙΚΑΤΕΡΙΝΗ</t>
  </si>
  <si>
    <t>ΚΟΤΤΙΚΑ ΑΘΗΝΑ</t>
  </si>
  <si>
    <t>ΠΑΠΑΪΩΑΝΝΟΥ ΜΑΡΟΥΣΩ-ΜΑΡΙΑ</t>
  </si>
  <si>
    <t>ΠΑΒΕΛΗ ΦΑΙΔΡΑ</t>
  </si>
  <si>
    <t>ΠΑΒΕΛΗ ΔΗΜΗΤΡΑ</t>
  </si>
  <si>
    <t>ΚΟΥΚΟΥΛΑΚΗΣ ΓΕΩΡΓΙΟΣ</t>
  </si>
  <si>
    <t>ΓΟΥΤΑΣ ΔΗΜΗΤΡΙΟΣ</t>
  </si>
  <si>
    <t>ΑΠΟΣΤΟΛΟΥ ΚΩΝΣΤΑΝΤΙΝΟΣ</t>
  </si>
  <si>
    <t>ΚΟΛΙΟΥΣΗΣ ΟΔΥΣΣΕΑΣ</t>
  </si>
  <si>
    <t>ΚΟΛΙΟΥΣΗΣ ΜΑΤΤΕΟ</t>
  </si>
  <si>
    <t>ΖΤΑΛΙΟΥ ΦΙΛΟΘΕΗ</t>
  </si>
  <si>
    <t>ΒΛΑΧΟΥ ΜΑΡΙΑ</t>
  </si>
  <si>
    <t>ΠΡΩΤΟΠΑΠΑ ΚΩΝΣΤΑΝΤΙΝΑ</t>
  </si>
  <si>
    <t>ΛΑΖΟΥ ΣΤΑΜΑΤΙΑ</t>
  </si>
  <si>
    <t>ΒΑΡΣΑΜΗΣ ΑΛΕΞΑΝΔΡΟΣ</t>
  </si>
  <si>
    <t>ΤΣΙΒΗΣ ΝΙΚΟΛΑΟΣ</t>
  </si>
  <si>
    <t>ΑΤΣΟΠΑΡΔΗ ΚΥΒΕΛΗ</t>
  </si>
  <si>
    <t>ΑΡΒΑΝΙΤΗΣ ΑΘΑΝΑΣΙΟΣ</t>
  </si>
  <si>
    <t>ΖΟΥΜΠΟΥΛΗ ΜΑΡΙΑ-ΕΛΕΝΗ</t>
  </si>
  <si>
    <t>ΓΑΒΡΙΗΛΙΔΗΣ ΚΩΝΣΤΑΝΤΙΝΟΣ</t>
  </si>
  <si>
    <t>ΜΠΡΟΥΚΑΚΗ ΚΥΡΙΑΚΗ</t>
  </si>
  <si>
    <t>ΒΑΣΙΛΕΙΑΔΗ ΕΙΡΗΝΗ</t>
  </si>
  <si>
    <t>ΓΙΑΤΑΚΑΣ ΓΕΩΡΓΙΟΣ</t>
  </si>
  <si>
    <t>ΧΑΝΤΖΗΣ ΒΑΣΙΛΕΙΟΣ</t>
  </si>
  <si>
    <t>ΚΑΠΑΝΤΑΪΔΑΚΗΣ ΒΑΣΙΛΗΣ</t>
  </si>
  <si>
    <t>ΑΛΙΜΙΣΗ ΣΩΤΗΡΙΑ</t>
  </si>
  <si>
    <t>ΧΑΡΤΑΣ ΔΙΟΝΥΣΗΣ</t>
  </si>
  <si>
    <t>ΧΑΡΤΑ ΣΤΕΛΛΑ</t>
  </si>
  <si>
    <t>ΓΙΟΥΡΟΥ ΑΡΤΕΜΙΣ</t>
  </si>
  <si>
    <t>ΤΡΕΒΛΑ ΚΩΝΣΤΑΝΤΙΝΑ</t>
  </si>
  <si>
    <t>ΓΙΩΤΟΠΟΥΛΟΣ ΒΑΣΙΛΕΙΟΣ</t>
  </si>
  <si>
    <t>ΑΠΟΣΤΟΛΙΔΗΣ ΠΑΝΤΕΛΗΣ</t>
  </si>
  <si>
    <t>ΑΠΟΣΤΟΛΙΔΗΣ ΧΡΗΣΤΟΣ</t>
  </si>
  <si>
    <t>ΑΠΟΣΤΟΛΙΔΗΣ ΑΝΑΣΤΑΣΙΟΣ</t>
  </si>
  <si>
    <t>ΜΠΑΛΑΝΟΣ ΝΙΚΟΛΑΟΣ</t>
  </si>
  <si>
    <t>ΠΟΛΥΧΡΟΝΙΟΥ ΠΟΛΥΞΕΝΗ</t>
  </si>
  <si>
    <t>ΠΑΠΑΔΑΚΗΣ ΑΝΔΡΕΑΣ</t>
  </si>
  <si>
    <t>ΧΑΤΖΗΓΑΒΡΙΗΛ ΕΛΕΥΘΕΡΙΟΣ</t>
  </si>
  <si>
    <t>ΒΑΣΙΛΑΚΑΚΟΣ ΠΑΝΑΓΙΩΤΗΣ</t>
  </si>
  <si>
    <t>ΚΩΤΣΗΣ ΙΩΑΝΝΗΣ</t>
  </si>
  <si>
    <t>ΚΑΠΟΓΙΑΝΝΗ ΜΑΡΙΑ</t>
  </si>
  <si>
    <t>ΠΡΩΤΟΝΟΤΑΡΙΟΣ ΓΡΗΓΟΡΗΣ</t>
  </si>
  <si>
    <t>ΚΑΠΟΓΙΑΝΝΗΣ ΧΡΥΣΟΣΤΟΜΟΣ</t>
  </si>
  <si>
    <t>ΡΕΠΠΑΣ ΠΑΝΑΓΙΩΤΗΣ</t>
  </si>
  <si>
    <t>ΑΣΛΑΜΑΖΗΣ ΝΙΚΗΤΑΣ-ΓΕΩΡΓΙΟΣ</t>
  </si>
  <si>
    <t>ΔΗΜΗΤΡΙΟΥ ΔΗΜΗΤΡΑ</t>
  </si>
  <si>
    <t>ΜΠΑΤΖΗ ΜΕΡΟΠΗ-ΜΑΡΙΑ</t>
  </si>
  <si>
    <t>ΚΑΠΑΣΑΚΑΛΗ ΚΑΤΕΡΙΝΑ</t>
  </si>
  <si>
    <t>ΞΑΝΘΟΠΟΥΛΟΣ ΧΑΡΑΛΑΜΠΟΣ</t>
  </si>
  <si>
    <t>ΝΙΚΟΛΑΚΑΚΗΣ ΘΕΜΙΣΤΟΚΛΗΣ</t>
  </si>
  <si>
    <t>ΚΑΡΑΓΚΙΤΣΗΣ ΣΤΕΦΑΝΟΣ</t>
  </si>
  <si>
    <t>ΠΕΤΡΙΔΗΣ ΑΛΕΞΑΝΔΡΟΣ</t>
  </si>
  <si>
    <t>ΤΣΟΛΟΠΟΥΛΟΣ ΕΥΑΓΓΕΛΟΣ</t>
  </si>
  <si>
    <t>ΦΡΑΝΤΖΕΖΟΣ ΙΩΑΝΝΗΣ</t>
  </si>
  <si>
    <t>ΑΝΔΡΕΑΝΙΔΗΣ ΧΡΗΣΤΟΣ</t>
  </si>
  <si>
    <t>ΓΙΑΝΝΟΣ ΗΛΙΑΣ</t>
  </si>
  <si>
    <t>ΥΦΑΝΤΗ ΓΕΩΡΓΙΑ</t>
  </si>
  <si>
    <t>ΚΑΛΔΑΝΗ ΑΡΙΣΤΕΑ</t>
  </si>
  <si>
    <t>ΣΙΟΥΜΑΛΑ ΚΥΡΙΑΚΗ</t>
  </si>
  <si>
    <t>ΣΙΟΥΜΑΛΑ ΒΑΣΙΛΙΚΗ</t>
  </si>
  <si>
    <t>ΥΦΑΝΤΗΣ ΓΡΗΓΟΡΙΟΣ</t>
  </si>
  <si>
    <t>ΠΑΠΑΚΩΣΤΑΣ ΕΥΑΓΓΕΛΟΣ</t>
  </si>
  <si>
    <t>ΡΕΜΠΗΣ ΑΧΙΛΛΕΑΣ</t>
  </si>
  <si>
    <t>ΝΙΝΟΣ ΝΙΚΟΛΑΟΣ</t>
  </si>
  <si>
    <t>ΣΠΕΤΣΩΤΑΚΗ ΣΤΥΛΙΑΝΗ</t>
  </si>
  <si>
    <t>ΠΟΥΝΤΖΑΣ ΜΑΞΙΜΟΣ</t>
  </si>
  <si>
    <t>ΚΑΒΟΥΡΑΣ ΝΙΚΟΛΑΟΣ</t>
  </si>
  <si>
    <t>ΝΤΟΤΣΙΑ ΒΑΣΙΛΙΚΗ</t>
  </si>
  <si>
    <t>ΤΖΙΝΑ ΔΗΜΗΤΡΑ</t>
  </si>
  <si>
    <t>ΠΕΤΡΟΥΛΑΚΗ ΑΡΤΕΜΙΣ-ΕΜΜΑΝΟΥΕΛΑ</t>
  </si>
  <si>
    <t>ΣΤΕΝΟΣ ΦΙΛΙΠΠΟΣ</t>
  </si>
  <si>
    <t>ΑΝΑΣΤΑΣΙΟΥ ΒΑΣΙΛΙΚΗ</t>
  </si>
  <si>
    <t>ΠΑΠΑΘΑΝΑΣΙΟΥ ΒΑΣΙΛΙΚΗ-ΙΟΥΛΙΑ</t>
  </si>
  <si>
    <t>ΑΝΑΣΤΑΣΙΟΥ ΒΑΣΙΛΕΙΑ-ΔΙΟΝΥΣΙΑ</t>
  </si>
  <si>
    <t>ΠΙΣΠΙΤΣΟΣ ΚΩΝΣΤΑΝΤΙΝΟΣ</t>
  </si>
  <si>
    <t>ΤΣΙΚΝΙΑ ΒΑΣΙΛΙΚΗ</t>
  </si>
  <si>
    <t>ΝΙΚΗΦΟΡΑΚΗΣ ΓΙΑΝΝΗΣ</t>
  </si>
  <si>
    <t>ΔΗΛΕ ΗΛΕΚΤΡΑ</t>
  </si>
  <si>
    <t>ΚΑΡΑΓΚΙΚΑΣ ΑΛΕΞΑΝΔΡΟΣ-ΚΥΡΙΑΚΟΣ</t>
  </si>
  <si>
    <t>ΦΟΥΣΚΑ ΕΛΕΝΗ</t>
  </si>
  <si>
    <t>ΜΠΑΛΚΑΜΟΥ ΑΙΚΑΤΕΡΙΝΗ</t>
  </si>
  <si>
    <t>ΝΙΚΟΛΑΪΔΗ ΕΥΑΓΓΕΛΙΑ</t>
  </si>
  <si>
    <t>ΔΕΡΜΙΤΖΑΚΗ ΕΥΑΓΓΕΛΙΑ</t>
  </si>
  <si>
    <t>ΝΕΚΤΑΡΙΟΣ ΑΘΑΝΑΣΙΟΣ</t>
  </si>
  <si>
    <t>ΚΟΛΟΒΟΣ-ΣΟΦΙΟΣ ΔΗΜΗΤΡΗΣ</t>
  </si>
  <si>
    <t>ΤΖΩΡΤΖΑΚΑΚΗΣ ΒΑΣΙΛΕΙΟΣ</t>
  </si>
  <si>
    <t>ΜΟΥΝΤΖΟΥΡΗΣ ΙΩΑΝΝΗΣ</t>
  </si>
  <si>
    <t>ΠΑΝΤΕΛΗ ΖΩΗ</t>
  </si>
  <si>
    <t>ΔΙΠΛΑ ΧΑΡΙΚΛΕΙΑ</t>
  </si>
  <si>
    <t>ΤΣΑΚΑΛΩΤΟΣ-ΜΠΙΝΙΖΕΛΟΣ ΑΛΕΞΑΝΔΡΟΣ</t>
  </si>
  <si>
    <t>ΛΕΟΝΤΙΔΗΣ ΑΛΕΞΑΝΔΡΟΣ</t>
  </si>
  <si>
    <t>ΦΡΑΓΚΑΚΗΣ ΠΕΤΡΟΣ</t>
  </si>
  <si>
    <t>ΤΣΙΓΑΝΙΩΤΗΣ ΘΕΟΦΑΝΗΣ</t>
  </si>
  <si>
    <t>ΛΑΠΠΑ ΕΥΓΕΝΙΑ</t>
  </si>
  <si>
    <t>ΜΗΤΣΟΥΛΑΣ ΔΗΜΗΤΡΗΣ</t>
  </si>
  <si>
    <t>ΚΑΓΙΩΡΓΗ ΦΕΒΡΩΝΙΑ</t>
  </si>
  <si>
    <t>ΡΟΥΣΣΟΥ ΕΛΕΝΗ-ΑΝΝΑ</t>
  </si>
  <si>
    <t>ΠΑΓΩΝΑ ΜΑΡΙΑ</t>
  </si>
  <si>
    <t>ΓΙΑΝΝΑΚΟΥ ΑΛΕΞΑΝΔΡΑ</t>
  </si>
  <si>
    <t>ΚΟΣΜΙΔΟΥ ΜΑΡΙΑ</t>
  </si>
  <si>
    <t>ΖΑΦΕΙΡΙΑΔΗΣ ΔΙΑΜΑΝΤΗΣ</t>
  </si>
  <si>
    <t>ΙΩΑΚΕΙΜΙΔΗΣ ΝΙΚΟΛΑΟΣ</t>
  </si>
  <si>
    <t>ΚΑΤΣΙΚΑ ΚΩΝΣΤΑΝΤΙΝΑ-ΑΥΓΗ</t>
  </si>
  <si>
    <t>ΚΑΤΣΙΚΑΣ ΧΡΗΣΤΟΣ</t>
  </si>
  <si>
    <t>ΜΠΟΥΝΑΚΗΣ ΔΗΜΗΤΡΙΟΣ</t>
  </si>
  <si>
    <t>ΚΑΡΑΠΙΠΕΡΑΚΗ ΕΥΑΝΘΙΑ</t>
  </si>
  <si>
    <t>ΖΑΧΑΡΑΚΗ ΑΛΕΞΑΝΔΡΑ</t>
  </si>
  <si>
    <t>ΧΟΥΣΟΥ ΕΛΕΝΗ</t>
  </si>
  <si>
    <t>ΜΟΥΡΑΤΙΔΗΣ ΑΛΕΞΑΝΔΡΟΣ</t>
  </si>
  <si>
    <t>ΜΑΥΡΟΜΑΤΙΔΗΣ ΧΑΡΑΛΑΜΠΟΣ</t>
  </si>
  <si>
    <t>ΛΕΡΙΑ ΦΩΤΕΙΝΗ</t>
  </si>
  <si>
    <t>ΚΑΚΟΥΡΗΣ ΙΩΑΝΝΗΣ</t>
  </si>
  <si>
    <t>ΚΑΝΑΤΣΟΥΛΗ ΕΥΤΥΧΙΑ</t>
  </si>
  <si>
    <t>ΠΑΠΑΝΙΚΟΣ ΓΕΩΡΓΙΟΣ</t>
  </si>
  <si>
    <t>ΔΑΒΛΑΝΤΗΣ ΚΩΝΣΤΑΝΤΙΝΟΣ</t>
  </si>
  <si>
    <t>ΓΕΡΟΠΟΥΛΟΣ ΜΙΛΤΙΑΔΗΣ</t>
  </si>
  <si>
    <t>ΜΑΡΑΝΤΗΣ ΚΩΝΣΤΑΝΤΙΝΟΣ</t>
  </si>
  <si>
    <t>ΚΑΡΝΑΒΟΥ ΕΥΓΕΝΙΑ</t>
  </si>
  <si>
    <t>ΤΣΙΛΤΙΚΛΗ ΔΗΜΗΤΡΑ</t>
  </si>
  <si>
    <t>ΚΕΛΕΝΤΕΡΙΔΗΣ ΕΜΜΑΝΟΥΗΛ</t>
  </si>
  <si>
    <t>ΚΑΛΟΓΗΡΟΣ ΚΙΜΩΝ</t>
  </si>
  <si>
    <t>ΧΕΪ ΑΛΕΞΑΝΔΡΟΣ</t>
  </si>
  <si>
    <t>ΚΩΝΣΤΑΝΤΙΝΙΔΟΥ ΝΙΚΟΛΕΤΑ</t>
  </si>
  <si>
    <t>ΝΤΙΝΗ ΓΕΣΘΗΜΑΝΗ-ΣΟΦΙΑ</t>
  </si>
  <si>
    <t>ΑΝΑΣΤΑΣΙΟΥ ΚΩΝΣΤΑΝΤΙΝΑ</t>
  </si>
  <si>
    <t>ΠΑΝΤΑΖΗ ΚΩΝΣΤΑΝΤΙΝΑ</t>
  </si>
  <si>
    <t>ΠΑΠΑΖΟΓΛΟΥ ΣΠΥΡΙΔΩΝ</t>
  </si>
  <si>
    <t>ΚΥΖΙΡΟΠΟΥΛΟΥ ΑΜΑΛΙΑ</t>
  </si>
  <si>
    <t>ΜΑΜΜΑΛΗΣ ΙΩΑΝΝΗΣ</t>
  </si>
  <si>
    <t>ΓΚΑΤΖΩΝΗΣ ΒΑΣΙΛΕΙΟΣ</t>
  </si>
  <si>
    <t>ΤΣΑΓΚΛΗ ΜΑΡΙΝΑ</t>
  </si>
  <si>
    <t>ΝΑΧΛΕ ΚΙΜΩΝ-ΤΖΑΜΑΛ</t>
  </si>
  <si>
    <t>ΜΙΧΑΗΛΙΔΗ ΜΑΡΙΑ</t>
  </si>
  <si>
    <t>ΣΑΚΕΛΛΑΡΙΟΥ ΙΩΑΝΝΑ</t>
  </si>
  <si>
    <t>ΛΑΝΤΖΙΟΣ ΙΩΑΝΝΗΣ</t>
  </si>
  <si>
    <t>ΠΑΝΕΡΑΣ ΜΑΞΙΜΟΣ</t>
  </si>
  <si>
    <t>ΠΑΝΕΡΑΣ ΜΑΡΚΟΣ-ΤΖΕΪΜΣ</t>
  </si>
  <si>
    <t>ΜΠΑΪΜΑΚΟΣ ΚΩΝΣΤΑΝΤΙΝΟΣ</t>
  </si>
  <si>
    <t>ΖΕΡΒΟΥ ΕΙΡΗΝΗ</t>
  </si>
  <si>
    <t>ΖΕΡΒΟΥ ΑΝΑΣΤΑΣΙΑ</t>
  </si>
  <si>
    <t>ΖΑΦΕΙΡΟΥΔΗ ΝΙΚΟΛΕΤΑ</t>
  </si>
  <si>
    <t>ΕΛΕΥΘΕΡΑΚΟΣ ΛΑΖΑΡΟΣ</t>
  </si>
  <si>
    <t>ΔΕΛΗ ΔΗΜΗΤΡΑ</t>
  </si>
  <si>
    <t>ΖΑΦΕΙΡΕΛΗΣ ΡΑΦΑΗΛ</t>
  </si>
  <si>
    <t>ΖΑΦΕΙΡΕΛΗΣ ΑΓΓΕΛΟΣ</t>
  </si>
  <si>
    <t>ΚΡΑΣΟΠΟΥΛΑΚΟΥ ΑΝΝΑ-ΜΑΡΙΑ</t>
  </si>
  <si>
    <t>ΠΑΠΑΔΑΚΗ ΣΤΑΥΡΟΥΛΑ-ΣΟΦΙΑ</t>
  </si>
  <si>
    <t>ΔΡΕΛΛΑΣ ΧΡΗΣΤΟΣ</t>
  </si>
  <si>
    <t>ΛΕΟΝΤΑΡΙΤΗ ΕΥΑΓΓΕΛΙΑ</t>
  </si>
  <si>
    <t>ΠΑΝΑΓΑΚΟΥ ΔΩΡΟΘΕΑ</t>
  </si>
  <si>
    <t>ΚΟΥΤΣΟΥΚΟΣ ΔΗΜΗΤΡΙΟΣ</t>
  </si>
  <si>
    <t>ΝΑΚΟΥΛΑΣ ΓΕΩΡΓΙΟΣ</t>
  </si>
  <si>
    <t>ΠΑΡΑΣΚΕΥΟΠΟΥΛΟΥ ΕΛΕΝΗ</t>
  </si>
  <si>
    <t>ΜΟΣΧΟΠΟΥΛΟΥ ΕΛΕΝΗ</t>
  </si>
  <si>
    <t>ΓΙΑΝΝΙΤΣΙΩΤΗΣ ΝΙΚΟΛΑΟΣ</t>
  </si>
  <si>
    <t>ΚΟΝΤΟΓΙΩΡΓΑΚΗΣ ΜΑΞΙΜΟΣ</t>
  </si>
  <si>
    <t>ΤΡΥΦΑ ΑΝΑΣΤΑΣΙΑ</t>
  </si>
  <si>
    <t>ΚΟΥΝΤΟΥΡΑΚΗ ΕΥΑΓΓΕΛΙΑ-ΔΙΟΤΙΜΑ</t>
  </si>
  <si>
    <t>ΕΓΓΛΕΖΟΣ ΧΡΗΣΤΟΣ</t>
  </si>
  <si>
    <t>ΝΤΙΜΙΤΡΙ ΑΛΙΚΗ-ΑΝΝΑ-ΜΑΡΙΑ</t>
  </si>
  <si>
    <t>ΕΛΜΑΖΗ ΠΑΝΑΓΙΩΤΑ</t>
  </si>
  <si>
    <t>ΓΚΟΥΤΖΑΜΑΝΗΣ ΑΘΑΝΑΣΙΟΣ</t>
  </si>
  <si>
    <t>ΑΝΔΡΕΟΥ ΕΛΕΝΗ-ΑΝΝΑ</t>
  </si>
  <si>
    <t>ΜΟΥΤΣΟΣ ΙΩΑΝΝΗΣ</t>
  </si>
  <si>
    <t>ΔΙΓΕΝΑΚΗ ΒΑΣΙΛΙΚΗ</t>
  </si>
  <si>
    <t>ΚΩΝΣΤΑΝΤΙΝΟΣ ΧΡΗΣΤΟΣ</t>
  </si>
  <si>
    <t>ΓΚΑΡΣΙΔΗ ΙΩΑΝΝΑ</t>
  </si>
  <si>
    <t>ΓΚΑΡΣΙΔΗ ΜΑΡΙΑ</t>
  </si>
  <si>
    <t>ΠΑΠΑΣΠΥΡΟΥ ΓΕΩΡΓΙΑ</t>
  </si>
  <si>
    <t>ΠΑΠΑΔΟΠΟΥΛΟΣ ΜΙΝΩΑΣ</t>
  </si>
  <si>
    <t>ΠΑΠΑΔΟΠΟΥΛΟΣ ΙΑΣΩΝΑΣ</t>
  </si>
  <si>
    <t>ΝΙΚΑΚΗ ΦΑΝΗ</t>
  </si>
  <si>
    <t>ΝΙΚΑΚΗΣ ΠΑΡΑΣΚΕΥΑΣ</t>
  </si>
  <si>
    <t>ΓΕΩΡΓΙΑΔΗΣ ΧΡΗΣΤΟΣ</t>
  </si>
  <si>
    <t>ΧΟΥΡΔΑΚΗΣ ΙΩΑΝΝΗΣ</t>
  </si>
  <si>
    <t>ΤΣΙΤΙΝΗ ΕΛΕΝΗ</t>
  </si>
  <si>
    <t>ΛΕΟΝΤΑΚΙΑΝΑΚΟΥ ΑΙΚΑΤΕΡΙΝΗ-ΑΛΕΞΙΑ</t>
  </si>
  <si>
    <t>ΜΑΥΡΟΕΙΔΑΚΟΣ ΑΘΑΝΑΣΙΟΣ-ΧΡΗΣΤΟΣ</t>
  </si>
  <si>
    <t>ΑΠΟΣΤΟΛΟΥ ΓΕΩΡΓΙΟΣ</t>
  </si>
  <si>
    <t>ΒΑΣΙΛΕΙΟΥ ΒΑΣΙΛΕΙΟΣ</t>
  </si>
  <si>
    <t>ΤΟΨΙΔΗΣ ΣΤΕΦΑΝΟΣ</t>
  </si>
  <si>
    <t>ΠΑΠΑΔΙΟΝΥΣΙΟΥ ΧΡΥΣΟΠΗΓΗ-ΙΩΑΝΝΑ</t>
  </si>
  <si>
    <t>ΤΣΙΑΝΟΣ ΙΑΣΩΝ</t>
  </si>
  <si>
    <t>ΘΕΟΧΑΡΗΣ ΒΕΛΙΣΣΑΡΙΟΣ</t>
  </si>
  <si>
    <t>ΑΡΤΑΣ ΚΩΝΣΤΑΝΤΙΝΟΣ</t>
  </si>
  <si>
    <t>ΒΟΥΡΔΑ ΕΙΡΗΝΗ</t>
  </si>
  <si>
    <t>ΒΟΥΡΔΑΣ ΧΡΗΣΤΟΣ</t>
  </si>
  <si>
    <t>ΤΖΙΒΕΛΕΚΗ ΑΓΓΕΛΙΚΗ-ΜΑΡΙΑ</t>
  </si>
  <si>
    <t>ΓΙΑΝΝΑΚΟΠΟΥΛΟΥ ΑΦΡΟΔΙΤΗ</t>
  </si>
  <si>
    <t>ΚΩΣΤΑΚΟΣ ΔΗΜΗΤΡΙΟΣ</t>
  </si>
  <si>
    <t>ΣΤΟΓΙΑΝΝΙΔΗΣ ΒΑΣΙΛΕΙΟΣ</t>
  </si>
  <si>
    <t>ΣΤΟΓΙΑΝΝΙΔΟΥ ΑΝΝΑ</t>
  </si>
  <si>
    <t>ΓΑΖΗ ΑΝΤΩΝΙΑ</t>
  </si>
  <si>
    <t>ΧΑΤΖΟΒΟΥΛΟΥ ΤΡΙΣΕΥΓΕΝΗ</t>
  </si>
  <si>
    <t>ΡΟΥΣΣΟΥ ΜΑΡΙΑ-ΘΗΡΕΣΙΑ</t>
  </si>
  <si>
    <t>ΔΗΜΗΤΡΙΟΥ ΙΩΑΝΝΗΣ</t>
  </si>
  <si>
    <t>ΣΕΜΠΟΥ-ΒΕΛΙΣΣΑΡΙΟΥ ΙΡΙΣ-ΜΑΡΙΑ</t>
  </si>
  <si>
    <t>ΚΟΥΝΕΛΗΣ ΚΩΝΣΤΑΝΤΙΝΟΣ</t>
  </si>
  <si>
    <t>ΚΟΥΝΕΛΗ ΕΛΕΝΗ</t>
  </si>
  <si>
    <t>ΠΑΝΤΕΛΙΔΗΣ ΘΕΜΙΣΤΟΚΛΗΣ</t>
  </si>
  <si>
    <t>ΠΑΝΤΕΛΙΔΗΣ ΟΔΥΣΣΕΑΣ-ΣΕΡΑΦΕΙΜ</t>
  </si>
  <si>
    <t>ΓΕΝΝΗΜΑΤΑΣ ΒΑΣΙΛΕΙΟΣ</t>
  </si>
  <si>
    <t>ΤΖΑΜΤΖΗΣ ΜΑΡΙΟΣ</t>
  </si>
  <si>
    <t>ΒΑΣΙΛΟΠΟΥΛΟΥ ΑΝΤΙΓΟΝΗ</t>
  </si>
  <si>
    <t>ΓΕΩΡΓΟΠΟΥΛΟΥ ΘΕΟΔΟΣΙΑ</t>
  </si>
  <si>
    <t>ΜΕΤΑΞΑΣ ΚΩΝΣΤΑΝΤΙΝΟΣ</t>
  </si>
  <si>
    <t>ΠΑΣΤΟΣ ΑΝΑΣΤΑΣΙΟΣ</t>
  </si>
  <si>
    <t>ΠΡΑΠΟΠΟΥΛΟΥ ΑΘΗΝΑ</t>
  </si>
  <si>
    <t>ΜΟΥΡΛΑΣ ΑΝΔΡΕΑΣ</t>
  </si>
  <si>
    <t>ΚΑΠΕΝΕΚΑΚΗΣ ΚΩΝΣΤΑΝΤΙΝΟΣ-ΕΥΤΥΧΙΟΣ</t>
  </si>
  <si>
    <t>ΠΟΛΕΝΤΑΣ ΜΑΝΩΛΗΣ</t>
  </si>
  <si>
    <t>ΜΑΡΑΓΚΟΣ ΓΕΩΡΓΙΟΣ</t>
  </si>
  <si>
    <t>ΜΠΑΤΣΟΥΛΗ ΙΩΑΝΝΑ</t>
  </si>
  <si>
    <t>ΓΚΙΛΤΣΗ ΧΡΙΣΤΙΑΝΑ</t>
  </si>
  <si>
    <t>ΤΣΑΛΜΑΣ ΒΑΣΙΛΕΙΟΣ</t>
  </si>
  <si>
    <t>ΜΙΧΟΣ ΝΙΚΟΛΑΟΣ</t>
  </si>
  <si>
    <t>ΒΑΛΕΝΤΗ ΜΑΡΙΑ-ΛΟΥΙΖΑ</t>
  </si>
  <si>
    <t>ΖΕΡΒΑ ΜΑΡΓΑΡΙΤΑ</t>
  </si>
  <si>
    <t>ΚΑΤΣΟΥΝΑ ΠΑΝΑΓΙΩΤΑ</t>
  </si>
  <si>
    <t>ΖΕΡΒΑ ΑΝΑΣΤΑΣΙΑ</t>
  </si>
  <si>
    <t>ΜΟΥΚΑΣ ΓΕΩΡΓΙΟΣ</t>
  </si>
  <si>
    <t>ΣΤΑΘΑΚΗ ΜΑΡΙΑ</t>
  </si>
  <si>
    <t>ΦΑΡΔΕΛΛΑΣ ΠΑΝΑΓΙΩΤΗΣ</t>
  </si>
  <si>
    <t>ΤΣΙΟΛΑΚΗ ΑΙΚΑΤΕΡΙΝΗ</t>
  </si>
  <si>
    <t>ΚΟΥΚΟΡΑΒΑ ΛΥΔΙΑ</t>
  </si>
  <si>
    <t>ΚΟΪΝΑ ΦΩΤΕΙΝΗ</t>
  </si>
  <si>
    <t>ΓΕΩΡΓΑΛΑΚΗΣ ΝΙΚΟΛΑΟΣ</t>
  </si>
  <si>
    <t>ΤΣΕΚΟΥΡΑΣ ΕΥΑΓΓΕΛΟΣ</t>
  </si>
  <si>
    <t>ΤΑΓΑΡΑΣ ΕΥΣΤΑΘΙΟΣ</t>
  </si>
  <si>
    <t>ΜΠΑΖΑΚΑΣ ΑΝΤΩΝΗΣ-ΧΡΥΣΟΒΑΛΑΝΤΗΣ</t>
  </si>
  <si>
    <t>ΣΕΡΓΙΔΗΣ ΑΝΑΣΤΑΣΙΟΣ</t>
  </si>
  <si>
    <t>ΝΑΣΤΟΥ ΟΥΡΑΝΙΑ</t>
  </si>
  <si>
    <t>ΣΑΠΟΥΝΙΔΗΣ ΒΗΣΣΑΡΙΩΝ</t>
  </si>
  <si>
    <t>ΓΑΡΕΦΑΛΑΚΗ ΜΑΡΙΑ</t>
  </si>
  <si>
    <t>ΚΛΟΥΚΟΣ ΜΑΡΚΟΣ</t>
  </si>
  <si>
    <t>ΝΤΑΟΥΝΤΥ ΚΑΘΡΙΝ-ΑΝΝ</t>
  </si>
  <si>
    <t>ΖΕΡΒΑΣ ΑΝΤΩΝΙΟΣ</t>
  </si>
  <si>
    <t>ΑΥΓΕΡΗΣ ΑΓΓΕΛΟΣ</t>
  </si>
  <si>
    <t>ΠΟΥΡΝΑΡΟΠΟΥΛΟΣ ΣΤΕΦΑΝΟΣ</t>
  </si>
  <si>
    <t>ΝΟΥΛΑΣ ΑΛΕΞΑΝΔΡΟΣ</t>
  </si>
  <si>
    <t>ΓΚΙΚΑΣ ΑΓΓΕΛΟΣ</t>
  </si>
  <si>
    <t>ΘΕΟΔΩΡΙΔΗΣ ΣΩΚΡΑΤΗΣ</t>
  </si>
  <si>
    <t>ΦΑΝΤΙΔΗΣ ΙΑΣΟΝΑΣ</t>
  </si>
  <si>
    <t>ΤΣΑΜΑΛΟΥ ΔΗΜΗΤΡΑ</t>
  </si>
  <si>
    <t>ΔΕΛΗ ΖΩΗ</t>
  </si>
  <si>
    <t>ΜΟΥΡΑΒΑΣ ΑΝΤΩΝΙΟΣ</t>
  </si>
  <si>
    <t>ΑΛΕΞΙΟΥ ΠΑΥΛΟΣ</t>
  </si>
  <si>
    <t>ΕΥΘΥΜΙΟΥ ΑΝΑΣΤΑΣΙΑ</t>
  </si>
  <si>
    <t>ΜΠΟΜΠΟΡΗΣ ΔΗΜΗΤΡΙΟΣ-ΑΝΑΡΓΥΡΟΣ</t>
  </si>
  <si>
    <t>ΜΠΟΜΠΟΡΗ ΜΑΡΙΑ-ΑΛΕΞΙΑ</t>
  </si>
  <si>
    <t>ΜΑΡΓΩΣΗ ΑΘΑΝΑΣΙΑ</t>
  </si>
  <si>
    <t>ΜΠΑΛΑΣΚΑΣ ΧΡΗΣΤΟΣ</t>
  </si>
  <si>
    <t>ΔΗΜΗΤΡΕΛΗΣ ΣΠΥΡΟΣ</t>
  </si>
  <si>
    <t>ΔΟΥΜΑΝΙΔΟΥ ΧΡΙΣΤΙΑΝΑ</t>
  </si>
  <si>
    <t>ΑΝΤΩΝΙΟΥ ΧΡΗΣΤΟΣ</t>
  </si>
  <si>
    <t>ΜΑΡΙΝΗΣ ΠΑΝΑΓΙΩΤΗΣ-ΓΕΡΑΣΙΜΟΣ</t>
  </si>
  <si>
    <t>ΟΙΚΟΝΟΜΟΥ ΠΑΡΙΣ</t>
  </si>
  <si>
    <t>ΣΙΔΕΡΗ ΠΑΡΑΣΚΕΥΗ-ΑΝΝΑ</t>
  </si>
  <si>
    <t>ΜΑΜΑΛΗΣ ΚΥΡΙΑΚΟΣ</t>
  </si>
  <si>
    <t>ΠΥΡΟΒΕΤΣΗΣ ΝΙΚΟΛΑΟΣ</t>
  </si>
  <si>
    <t>ΣΙΑΝΟΥ ΧΡΙΣΤΙΝΑ</t>
  </si>
  <si>
    <t>ΚΑΡΑΜΗΤΣΙΟΥ ΔΕΣΠΟΙΝΑ</t>
  </si>
  <si>
    <t>ΣΤΑΜΑΤΑΚΗ ΣΟΦΙΑ</t>
  </si>
  <si>
    <t>ΧΑΤΖΗΠΑΝΤΟΣ ΠΑΝΑΓΙΩΤΗΣ</t>
  </si>
  <si>
    <t>ΚΑΦΡΙΤΣΑΣ ΓΕΩΡΓΙΟΣ</t>
  </si>
  <si>
    <t>ΔΑΝΙΗΛΙΔΟΥ ΣΟΦΙΑ</t>
  </si>
  <si>
    <t>ΔΑΝΙΗΛΙΔΗΣ ΝΙΚΟΛΑΟΣ</t>
  </si>
  <si>
    <t>ΚΑΛΦΑ ΣΟΦΙΑ</t>
  </si>
  <si>
    <t>ΣΤΑΥΡΙΔΗΣ ΔΗΜΗΤΡΗΣ</t>
  </si>
  <si>
    <t>ΣΤΑΥΡΙΔΟΥ ΜΑΡΙΑ</t>
  </si>
  <si>
    <t>ΚΑΛΦΑ ΜΑΡΙΑΝΝΑ</t>
  </si>
  <si>
    <t>ΙΩΣΗΦ ΑΝΔΡΙΑΝΑ</t>
  </si>
  <si>
    <t>ΤΖΗΜΑΣ ΜΙΧΑΗΛ</t>
  </si>
  <si>
    <t>ΑΝΤΩΝΙΟΥ ΙΩΑΝΝΗΣ</t>
  </si>
  <si>
    <t>ΣΚΟΥΦΑΛΟΣ ΑΔΑΜΑΝΤΙΟΣ</t>
  </si>
  <si>
    <t>ΧΟΝΔΡΟΚΟΥΚΗ ΙΩΑΝΝΑ</t>
  </si>
  <si>
    <t>ΧΡΗΣΤΟΥ ΑΛΕΞΑΝΔΡΑ</t>
  </si>
  <si>
    <t>ΔΑΚΗ ΑΙΚΑΤΕΡΙΝΗ-ΡΑΦΑΗΛΙΑ</t>
  </si>
  <si>
    <t>ΒΕΤΤΑ ΑΝΝΑ</t>
  </si>
  <si>
    <t>ΤΣΙΔΑΡΙΔΗΣ ΙΑΚΩΒΟΣ</t>
  </si>
  <si>
    <t>ΠΑΠΑΣΤΕΡΓΙΟΣ ΒΑΣΙΛΕΙΟΣ</t>
  </si>
  <si>
    <t>ΧΑΤΖΗΠΑΥΛΙΔΟΥ ΠΑΡΘΕΝΑ</t>
  </si>
  <si>
    <t>ΧΑΤΖΗΠΑΥΛΙΔΟΥ ΕΛΕΝΗ</t>
  </si>
  <si>
    <t>ΔΕΛΗΒΑΝΗ ΚΩΝΣΤΑΝΤΙΝΑ</t>
  </si>
  <si>
    <t>ΡΗΝΟΣ ΝΙΚΟΛΑΟΣ-ΠΑΝΑΓΙΩΤΗΣ</t>
  </si>
  <si>
    <t>ΔΑΖΑΝΗΣ ΘΕΟΔΩΡΟΣ</t>
  </si>
  <si>
    <t>ΔΑΖΑΝΗ ΑΙΚΑΤΕΡΙΝΗ</t>
  </si>
  <si>
    <t>ΗΛΙΑΔΗ ΕΥΦΡΟΣΥΝΗ</t>
  </si>
  <si>
    <t>ΚΩΝΣΤΑΝΤΙΝΙΔΗΣ ΕΛΕΥΘΕΡΙΟΣ</t>
  </si>
  <si>
    <t>ΒΗΤΟΠΟΥΛΟΥ ΠΕΛΑΓΙΑ</t>
  </si>
  <si>
    <t>ΒΗΤΟΠΟΥΛΟΥ ΝΙΚΟΛΕΤΑ</t>
  </si>
  <si>
    <t>ΠΕΤΡΟΥΛΗΣ ΝΙΚΟΛΑΟΣ</t>
  </si>
  <si>
    <t>ΠΕΤΡΟΥΛΗΣ ΑΝΑΣΤΑΣΙΟΣ</t>
  </si>
  <si>
    <t>ΚΟΥΡΚΟΥΤΑ ΕΛΕΥΘΕΡΙΑ</t>
  </si>
  <si>
    <t>ΤΣΙΟΤΣΙΑΣ ΔΗΜΗΤΡΙΟΣ</t>
  </si>
  <si>
    <t>ΚΑΤΣΑΡΑ ΦΩΤΕΙΝΗ</t>
  </si>
  <si>
    <t>ΜΑΤΣΑΡΙΔΗΣ ΓΕΩΡΓΙΟΣ</t>
  </si>
  <si>
    <t>ΖΟΥΡΔΟΥΜΗ ΒΑΣΙΛΕΙΑ</t>
  </si>
  <si>
    <t>ΖΟΥΡΔΟΥΜΗ ΑΛΕΞΑΝΔΡΑ</t>
  </si>
  <si>
    <t>ΜΑΝΤΣΙΟΣ ΙΩΑΝΝΗΣ</t>
  </si>
  <si>
    <t>ΦΙΛΙΠΠΟΥ ΕΥΑΓΓΕΛΙΑ</t>
  </si>
  <si>
    <t>ΣΙΑΤΡΑΣ ΑΘΑΝΑΣΙΟΣ</t>
  </si>
  <si>
    <t>ΖΑΜΟΥΡΙΔΟΥ ΜΑΡΙΑ-ΡΑΦΑΗΛΙΑ</t>
  </si>
  <si>
    <t>ΤΣΕΜΠΕΡΛΙΔΗΣ ΔΗΜΗΤΡΙΟΣ</t>
  </si>
  <si>
    <t>ΦΙΛΙΠΠΟΥ ΕΛΕΝΗ</t>
  </si>
  <si>
    <t>ΙΩΑΝΝΙΔΗΣ ΕΛΕΥΘΕΡΙΟΣ-ΠΑΥΛΟΣ</t>
  </si>
  <si>
    <t>ΣΤΑΘΑΚΟΣ ΑΝΔΡΕΑΣ</t>
  </si>
  <si>
    <t>ΠΑΡΑΣΚΕΥΑΚΗ ΜΑΡΙΑ-ΕΛΕΝΗ</t>
  </si>
  <si>
    <t>ΣΑΚΕΛΛΑΡΗΣ ΧΡΗΣΤΟΣ</t>
  </si>
  <si>
    <t>ΠΑΠΑΝΔΡΕΟΥ ΝΙΚΟΛΑΟΣ</t>
  </si>
  <si>
    <t>ΞΥΜΙΑΛΗΣ ΑΡΙΣΤΕΙΔΗΣ</t>
  </si>
  <si>
    <t>ΑΡΑΠΗ ΜΑΡΙΑ-ΑΝΝΑ</t>
  </si>
  <si>
    <t>ΕΓΓΛΕΖΟΥ ΚΥΡΙΑΚΗ</t>
  </si>
  <si>
    <t>ΚΑΝΑΚΑΛΗ ΑΡΕΤΗ-ΕΛΕΝΗ</t>
  </si>
  <si>
    <t>ΜΠΑΡΛΕΤΗΣ ΚΩΝΣΤΑΝΤΙΝΟΣ</t>
  </si>
  <si>
    <t>ΤΣΑΚΑΝΙΚΑΣ ΑΓΓΕΛΟΣ</t>
  </si>
  <si>
    <t>ΙΟΡΔΑΝΙΔΗ ΧΑΡΙΤΩΜΕΝΗ</t>
  </si>
  <si>
    <t>ΚΑΤΙΡΗ ΒΑΣΙΛΙΚΗ</t>
  </si>
  <si>
    <t>ΚΟΓΚΑΛΙΔΗΣ ΦΙΛΙΠΠΟΣ</t>
  </si>
  <si>
    <t>ΚΩΝΣΤΑΝΤΙΝΙΔΗΣ ΜΙΧΑΗΛ</t>
  </si>
  <si>
    <t>ΒΑΚΟΥΛΗΣ ΝΙΚΟΣ</t>
  </si>
  <si>
    <t>ΜΠΟΥΡΙΝΑΚΗΣ ΜΟΥΡΑΤ-ΤΖΑΝ</t>
  </si>
  <si>
    <t>ΠΑΠΑΔΟΠΟΥΛΟΣ ΔΗΜΗΤΡΗΣ</t>
  </si>
  <si>
    <t>ΒΟΥΡΕΚΑ ΜΑΡΙΑ</t>
  </si>
  <si>
    <t>ΝΤΑΝΟΣ ΓΡΗΓΟΡΙΟΣ</t>
  </si>
  <si>
    <t>ΖΑΡΩΜΑ ΜΑΡΙΝΑ</t>
  </si>
  <si>
    <t>ΖΑΡΩΜΑ ΙΩΑΝΝΑ</t>
  </si>
  <si>
    <t>ΠΛΩΤΑ ΚΩΝΣΤΑΝΤΙΝΑ</t>
  </si>
  <si>
    <t>ΜΑΚΡΗΣ ΠΑΝΑΓΙΩΤΗΣ</t>
  </si>
  <si>
    <t>ΚΑΛΑΪΤΖΗΣ ΓΕΩΡΓΙΟΣ</t>
  </si>
  <si>
    <t>ΣΕΜΕΡΤΖΙΔΟΥ ΕΛΕΥΘΕΡΙΑ</t>
  </si>
  <si>
    <t>ΛΙΤΟΥ ΖΩΗ</t>
  </si>
  <si>
    <t>ΛΙΤΟΥ ΠΕΡΣΕΦΟΝΗ</t>
  </si>
  <si>
    <t>ΜΠΑΛΤΑΤΖΙΔΗΣ ΔΗΜΗΤΡΗΣ</t>
  </si>
  <si>
    <t>ΛΑΦΑΡΑΣ ΑΝΑΣΤΑΣΗΣ</t>
  </si>
  <si>
    <t>ΧΑΛΑΤΣΟΓΙΑΝΝΗ ΓΕΩΡΓΙΑ</t>
  </si>
  <si>
    <t>ΑΒΡΑΜΗ ΕΙΡΗΝΗ</t>
  </si>
  <si>
    <t>ΠΑΠΑΚΩΣΤΑΣ ΕΜΜΑΝΟΥΗΛ</t>
  </si>
  <si>
    <t>ΚΟΥΡΗ ΝΙΚΟΛΕΤΤΑ</t>
  </si>
  <si>
    <t>ΣΤΑΥΡΙΔΗΣ ΜΑΡΙΟΣ</t>
  </si>
  <si>
    <t>ΠΑΣΙΟΥΔΗΣ ΔΗΜΗΤΡΗΣ</t>
  </si>
  <si>
    <t>ΣΤΑΥΡΙΔΟΥ ΜΑΡΘΑ</t>
  </si>
  <si>
    <t>ΡΑΜΑΝΔΑΝΙΔΗΣ ΙΟΡΔΑΝΗΣ-ΑΓΓΕΛΟΣ</t>
  </si>
  <si>
    <t>ΚΑΤΣΑΜΑΚΑΣ ΛΑΖΑΡΟΣ</t>
  </si>
  <si>
    <t>ΚΑΤΣΑΜΑΚΑΣ ΔΗΜΗΤΡΗΣ</t>
  </si>
  <si>
    <t>ΠΑΠΑΤΡΙΑΝΤΑΦΥΛΛΟΥ ΑΘΗΝΑ</t>
  </si>
  <si>
    <t>ΜΕΛΙΔΗΣ ΔΗΜΗΤΡΙΟΣ</t>
  </si>
  <si>
    <t>ΑΛΙΦΡΑΓΚΗ ΔΗΜΗΤΡΑ</t>
  </si>
  <si>
    <t>ΒΑΜΒΑΚΟΥΣΗ ΕΥΘΑΛΙΑ</t>
  </si>
  <si>
    <t>ΚΛΑΟΥΔΑΤΟΥ ΔΑΝΑΗ</t>
  </si>
  <si>
    <t>ΚΑΙΣΑΡΗ ΕΛΒΙΡΑ-ΕΛΕΝΗ</t>
  </si>
  <si>
    <t>ΚΑΙΣΑΡΗ ΑΙΚΑΤΕΡΙΝΗ</t>
  </si>
  <si>
    <t>ΣΠΑΝΟΣ ΦΙΛΙΠΠΟΣ</t>
  </si>
  <si>
    <t>ΖΑΧΟΣ ΙΑΣΟΝΑΣ</t>
  </si>
  <si>
    <t>ΚΟΝΤΟΓΙΑΝΝΗ ΑΘΑΝΑΣΙΑ</t>
  </si>
  <si>
    <t>ΚΟΝΤΟΓΙΑΝΝΗ ΕΥΑΓΓΕΛΙΑ</t>
  </si>
  <si>
    <t>ΝΤΑΚΟΥ ΜΙΧΑΕΛΑ</t>
  </si>
  <si>
    <t>ΡΟΖΟΣ ΔΗΜΗΤΡΗΣ</t>
  </si>
  <si>
    <t>ΠΟΥΛΙΑΝΙΔΗ ΜΑΡΙΑ</t>
  </si>
  <si>
    <t>ΨΥΧΟΥΛΗ ΕΥΑ</t>
  </si>
  <si>
    <t>ΠΑΠΑΔΗΜΗΤΡΙΟΥ ΑΝΤΙΓΟΝΗ</t>
  </si>
  <si>
    <t>ΜΙΧΟΠΟΥΛΟΥ ΑΙΚΑΤΕΡΙΝΗ</t>
  </si>
  <si>
    <t>ΛΑΖΑΡΑΚΗ ΖΑΦΕΙΡΑ</t>
  </si>
  <si>
    <t>ΓΑΛΑΤΗΣ ΤΗΛΕΜΑΧΟΣ</t>
  </si>
  <si>
    <t>ΡΟΒΑΣ ΙΑΣΩΝ</t>
  </si>
  <si>
    <t>ΔΟΠΤΟΓΛΟΥ ΝΙΚΟΛΑΟΣ</t>
  </si>
  <si>
    <t>ΔΟΠΤΟΓΛΟΥ ΓΕΩΡΓΙΟΣ</t>
  </si>
  <si>
    <t>ΜΙΧΑΣ ΝΙΚΟΛΑΟΣ</t>
  </si>
  <si>
    <t>ΣΙΚΛΗΣ ΒΑΣΙΛΕΙΟΣ</t>
  </si>
  <si>
    <t>ΠΑΝΑΓΟΣ ΓΙΩΡΓΟΣ</t>
  </si>
  <si>
    <t>ΜΙΧΑΛΑΚΟΠΟΥΛΟΣ ΑΛΚΗΣ</t>
  </si>
  <si>
    <t>ΜΙΖΙΟΥ ΕΥΑΓΓΕΛΙΑ</t>
  </si>
  <si>
    <t>ΦΩΤΙΑΣ ΒΑΣΙΛΕΙΟΣ</t>
  </si>
  <si>
    <t>ΣΥΡΙΓΟΥ ΜΑΡΙΝΑ</t>
  </si>
  <si>
    <t>ΕΥΘΥΜΙΑΔΗΣ ΣΕΡΑΦΕΙΜ</t>
  </si>
  <si>
    <t>ΝΤΕΤΣΙΚΑ ΜΑΡΙΑ</t>
  </si>
  <si>
    <t>ΚΑΡΑΣΑΒΒΑΣ ΙΩΑΝΝΗΣ-ΝΙΚΟΛΑΟΣ</t>
  </si>
  <si>
    <t>ΓΚΟΛΦΙΝΟΠΟΥΛΟΥ ΑΘΑΝΑΣΙΑ</t>
  </si>
  <si>
    <t>ΠΟΥΡΝΑΡΑ ΓΕΩΡΓΙΑ</t>
  </si>
  <si>
    <t>ΣΟΥΛΑ ΚΛΕΟΠΑΤΡΑ</t>
  </si>
  <si>
    <t>ΘΕΟΔΩΡΑΤΟΥ ΕΜΜΑΝΟΥΕΛΑ</t>
  </si>
  <si>
    <t>ΑΡΜΠΟΥΝΙΩΤΗ ΑΡΤΕΜΙΣ-ΕΥΑΓΓΕΛΙΑ</t>
  </si>
  <si>
    <t>ΓΑΤΟΣ ΣΤΕΦΑΝΟΣ</t>
  </si>
  <si>
    <t>ΕΥΑΓΓΕΛΟΓΙΑΝΝΗΣ ΒΑΣΙΛΕΙΟΣ</t>
  </si>
  <si>
    <t>ΑΝΤΩΝΙΑΔΟΥ ΒΑΣΙΛΙΚΗ</t>
  </si>
  <si>
    <t>ΒΟΥΤΣΑΣ ΜΙΧΑΛΗΣ</t>
  </si>
  <si>
    <t>ΕΥΑΓΓΕΛΟΓΙΑΝΝΗ ΦΡΑΓΚΙΣΚΑ</t>
  </si>
  <si>
    <t>ΤΑΟΥΛΑΣ ΚΩΝΣΤΑΝΤΙΝΟΣ</t>
  </si>
  <si>
    <t>ΤΑΜΠΑΡΗ ΕΥΛΑΜΠΙΑ</t>
  </si>
  <si>
    <t>ΤΑΟΥΛΑΣ ΔΗΜΗΤΡΙΟΣ</t>
  </si>
  <si>
    <t>ΚΥΡΙΑΚΙΔΟΥ ΑΙΚΑΤΕΡΙΝΗ</t>
  </si>
  <si>
    <t>ΛΑΖΑΡΙΔΟΥ ΜΑΙΡΗ</t>
  </si>
  <si>
    <t>ΤΖΙΜΙΤΣΗΣ ΑΝΑΣΤΑΣΙΟΣ</t>
  </si>
  <si>
    <t>ΝΙΚΟΛΑΪΔΗ ΚΩΝΣΤΑΝΤΙΝΑ-ΑΛΚΜΗΝΗ</t>
  </si>
  <si>
    <t>ΜΑΡΜΑΝΤΖΑ ΕΛΕΥΘΕΡΙΑ</t>
  </si>
  <si>
    <t>ΒΑΣΙΛΙΚΟΠΟΥΛΟΥ ΕΛΠΙΔΑ</t>
  </si>
  <si>
    <t>ΒΑΣΙΛΙΚΟΠΟΥΛΟΣ ΠΑΡΑΣΚΕΥΑΣ</t>
  </si>
  <si>
    <t>ΓΙΑΝΝΟΠΟΥΛΟΣ ΒΑΣΙΛΕΙΟΣ-ΡΑΦΑΗΛ</t>
  </si>
  <si>
    <t>ΔΗΜΗΤΡΙΟΥ ΝΕΦΕΛΗ</t>
  </si>
  <si>
    <t>ΚΩΣΤΗ ΔΑΝΑΗ</t>
  </si>
  <si>
    <t>ΚΩΣΤΗ ΛΗΔΑ</t>
  </si>
  <si>
    <t>ΛΑΛΑ ΙΩΑΝΝΑ</t>
  </si>
  <si>
    <t>ΛΑΛΑ ΜΙΚΑΕΛΑ-ΕΦΡΑΙΜΙΑ</t>
  </si>
  <si>
    <t>ΛΑΜΠΑΡΑ ΜΑΡΙΑ</t>
  </si>
  <si>
    <t>ΛΕΒΕΝΤΗΣ ΑΘΑΝΑΣΙΟΣ</t>
  </si>
  <si>
    <t>ΝΑΚΙΟΥ ΕΜΜΑΝΟΥΕΛΑ</t>
  </si>
  <si>
    <t>ΠΑΠΑΓΕΩΡΓΙΟΥ ΜΑΡΙΕΤΤΑ</t>
  </si>
  <si>
    <t>ΤΖΙΝΙΕΡΗΣ ΔΗΜΗΤΡΙΟΣ</t>
  </si>
  <si>
    <t>ΠΟΥΡΑΝΟΠΟΥΛΟΥ ΕΛΕΝΗ-ΕΙΡΗΝΗ</t>
  </si>
  <si>
    <t>ΠΟΥΡΑΝΟΠΟΥΛΟΥ ΠΑΝΑΓΙΤΣΑ-ΗΛΙΑΝΑ</t>
  </si>
  <si>
    <t>ΣΑΚΕΛΛΑΡΙΟΥ ΜΑΡΙΑ-ΕΛΕΝΗ</t>
  </si>
  <si>
    <t>ΣΑΡΑΝΤΟΠΟΥΛΟΥ ΑΡΓΥΡΩ</t>
  </si>
  <si>
    <t>ΣΑΡΑΝΤΟΠΟΥΛΟΥ ΝΙΚΗ</t>
  </si>
  <si>
    <t>ΚΑΠΕΛΛΟΣ ΘΕΟΔΩΡΟΣ</t>
  </si>
  <si>
    <t>ΠΑΠΑΓΙΑΝΝΟΠΟΥΛΟΣ ΣΠΗΛΙΟΣ</t>
  </si>
  <si>
    <t>ΜΗΤΩΣΗ ΓΕΩΡΓΙΑ</t>
  </si>
  <si>
    <t>ΤΣΑΤΣΑΣ ΧΡΗΣΤΟΣ</t>
  </si>
  <si>
    <t>ΔΗΜΙΖΑΣ ΑΘΑΝΑΣΙΟΣ</t>
  </si>
  <si>
    <t>ΤΙΒΙΚΕΛΗΣ ΑΘΑΝΑΣΙΟΣ</t>
  </si>
  <si>
    <t>ΘΕΟΧΑΡΗΣ ΜΙΧΑΗΛ-ΑΓΓΕΛΟΣ</t>
  </si>
  <si>
    <t>ΒΗΧΑ ΕΡΙΕΤΤΑ-ΔΕΣΠΟΙΝΑ</t>
  </si>
  <si>
    <t>ΒΗΧΑ ΛΥΔΙΑ</t>
  </si>
  <si>
    <t>ΤΣΟΒΙΛΗ ΣΤΕΦΑΝΙΑ</t>
  </si>
  <si>
    <t>ΤΣΟΒΙΛΗ ΚΩΝΣΤΑΝΤΙΝΑ</t>
  </si>
  <si>
    <t>ΠΑΛΟΓΛΟΥ ΝΙΚΗ</t>
  </si>
  <si>
    <t>ΚΕΚΕΣΗΣ ΠΕΤΡΟΣ</t>
  </si>
  <si>
    <t>ΤΖΑΦΕΣΤΑ ΓΕΩΡΓΙΑΝΝΑ</t>
  </si>
  <si>
    <t>ΜΠΑΝΟΥΣΗΣ ΔΗΜΗΤΡΙΟΣ</t>
  </si>
  <si>
    <t>ΜΠΛΑΝΤΑ ΑΝΝΕΤΑ</t>
  </si>
  <si>
    <t>ΜΠΛΑΝΤΑ ΙΩΑΝΝΑ-ΜΑΡΙΑ</t>
  </si>
  <si>
    <t>ΜΠΛΑΝΤΑ ΜΙΧΑΗΛΙΑ</t>
  </si>
  <si>
    <t>ΤΖΑΦΕΣΤΑ ΝΑΤΑΛΙΑ</t>
  </si>
  <si>
    <t>ΤΖΑΦΕΣΤΑ ΧΡΥΣΑΝΘΗ-ΜΑΡΙΑ</t>
  </si>
  <si>
    <t>ΤΡΙΓΚΑ ΒΑΣΙΛΙΚΗ</t>
  </si>
  <si>
    <t>ΤΖΙΝΙΕΡΗΣ ΑΛΕΞΑΝΔΡΟΣ</t>
  </si>
  <si>
    <t>ΤΖΙΒΙΣΚΟΣ ΠΕΤΡΟΣ</t>
  </si>
  <si>
    <t>ΒΡΑΧΝΟΣ ΣΤΑΜΑΤΗΣ</t>
  </si>
  <si>
    <t>ΚΕΤΙΚΟΓΛΟΥ ΔΑΝΑΗ</t>
  </si>
  <si>
    <t>ΝΤΑΛΛΑ ΕΥΑΓΓΕΛΙΑ</t>
  </si>
  <si>
    <t>ΣΧΟΡΕΤΣΑΝΙΤΗΣ ΧΡΗΣΤΟΣ</t>
  </si>
  <si>
    <t>ΝΤΑΛΛΑΣ ΔΗΜΗΤΡΙΟΣ</t>
  </si>
  <si>
    <t>ΠΑΠΑΔΟΠΟΥΛΟΥ ΠΑΝΑΓΙΩΤΑ</t>
  </si>
  <si>
    <t>ΧΑΖΑΡΙΑΝ ΜΕΛΙΝΑ-ΙΩΑΝΝΑ</t>
  </si>
  <si>
    <t>ΠΕΤΡΟΥΤΖΗΣ ΑΝΑΣΤΑΣΙΟΣ</t>
  </si>
  <si>
    <t>ΖΑΚΚΑΣ ΑΝΔΡΕΑΣ</t>
  </si>
  <si>
    <t>ΔΑΜΙΑΝΙΔΗΣ ΠΕΤΡΟΣ</t>
  </si>
  <si>
    <t>ΜΕΡΤΖΑΝΟΠΟΥΛΟΣ ΑΡΙΣΤΟΤΕΛΗΣ</t>
  </si>
  <si>
    <t>ΜΕΡΤΖΑΝΟΠΟΥΛΟΥ ΣΟΦΙΑ</t>
  </si>
  <si>
    <t>ΓΕΩΡΓΙΑΔΗΣ ΘΕΟΛΟΓΟΣ</t>
  </si>
  <si>
    <t>ΠΑΝΤΩΤΗ ΔΑΝΑΗ</t>
  </si>
  <si>
    <t>ΒΑΛΑΖΙΩΤΗ ΧΡΙΣΤΟΥΛΑ</t>
  </si>
  <si>
    <t>ΧΑΤΖΗΑΘΑΝΑΣΙΑΔΗ ΙΩΑΝΝΑ</t>
  </si>
  <si>
    <t>ΤΖΑΝΑΚΗΣ ΠΕΤΡΟΣ</t>
  </si>
  <si>
    <t>ΚΟΥΚΟΥΛΑΚΗ ΕΙΡΗΝΗ</t>
  </si>
  <si>
    <t>ΚΑΛΕΝΤΗ ΕΛΕΝΗ</t>
  </si>
  <si>
    <t>ΤΖΟΥΤΖΟΠΟΥΛΟΣ ΘΕΜΙΣΤΟΚΛΗΣ</t>
  </si>
  <si>
    <t>ΛΑΖΑΡΙΔΗ ΜΑΡΙΑ</t>
  </si>
  <si>
    <t>ΡΟΥΣΣΟΠΟΥΛΟΥ ΑΙΚΑΤΕΡΙΝΗ</t>
  </si>
  <si>
    <t>ΤΣΙΤΑΜΠΑΝΗΣ ΝΙΚΟΛΑΟΣ-ΣΠΥΡΙΔΩΝ</t>
  </si>
  <si>
    <t>ΛΑΔΑΣ ΣΠΥΡΟΣ</t>
  </si>
  <si>
    <t>ΔΗΜΑΣ ΑΝΑΣΤΑΣΙΟΣ</t>
  </si>
  <si>
    <t>ΔΟΣΗΣ ΚΩΝΣΤΑΝΤΙΝΟΣ</t>
  </si>
  <si>
    <t>ΜΗΛΙΩΝΗΣ ΦΙΛΙΠΠΟΣ</t>
  </si>
  <si>
    <t>ΤΣΕΛΕΣ ΑΛΕΞΑΝΔΡΟΣ-ΙΩΑΝΝΗΣ</t>
  </si>
  <si>
    <t>ΜΠΡΕΜΠΟΣ ΚΩΝΣΤΑΝΤΙΝΟΣ</t>
  </si>
  <si>
    <t>ΝΙΚΟΛΟΠΟΥΛΟΥ ΕΛΕΥΘΕΡΙΑ</t>
  </si>
  <si>
    <t>ΠΑΠΑΦΙΛΙΠΠΟΥ ΑΡΓΥΡΩ</t>
  </si>
  <si>
    <t>ΑΣΕΝΟΒΑ ΓΚΕΡΓΚΑΝΑ</t>
  </si>
  <si>
    <t>ΤΑΒΕΡΝΑΡΑΚΗΣ ΕΜΜΑΝΟΥΗΛ</t>
  </si>
  <si>
    <t>ΧΑΟΥΓΚΕΡ ΛΕΑΝΤΡΟ</t>
  </si>
  <si>
    <t>ΓΙΑΚΟΥΜΑΚΗΣ ΣΤΑΥΡΟΣ</t>
  </si>
  <si>
    <t>ΚΥΡΙΜΗ ΗΛΙΑ-ΒΑΣΙΛΙΚΗ</t>
  </si>
  <si>
    <t>ΡΟΥΣΣΟΠΟΥΛΟΥ ΣΤΥΛΙΑΝΗ</t>
  </si>
  <si>
    <t>ΚΟΥΚΟΥΛΑΚΗ ΜΑΡΙΝΑ-ΕΥΑΓΓΕΛΙΑ</t>
  </si>
  <si>
    <t>ΠΑΠΑΔΑΚΗ ΕΛΕΝΗ</t>
  </si>
  <si>
    <t>ΑΓΑΠΑΚΗΣ ΧΡΗΣΤΟΣ</t>
  </si>
  <si>
    <t>ΑΓΓΕΛΟΠΟΥΛΟΣ ΔΗΜΗΤΡΗΣ-ΧΡΗΣΤΟΣ</t>
  </si>
  <si>
    <t>ΑΝΑΣΤΑΣΙΑΔΗ ΦΑΙΔΡΑ</t>
  </si>
  <si>
    <t>ΑΝΕΣΤΗ ΕΜΜΑΝΟΥΕΛΑ</t>
  </si>
  <si>
    <t>ΑΝΤΩΝΙΟΥ ΑΘΑΝΑΣΙΟΣ</t>
  </si>
  <si>
    <t>ΑΝΥΦΑΝΤΗΣ ΧΡΗΣΤΟΣ</t>
  </si>
  <si>
    <t>ΑΠΟΣΤΟΛΙΔΗΣ ΓΕΩΡΓΙΟΣ</t>
  </si>
  <si>
    <t>ΑΡΑΒΑΝΤΙΝΟΣ-ΦΑΤΩΡΟΣ ΔΙΟΝΥΣΗΣ</t>
  </si>
  <si>
    <t>ΒΑΛΤΟΥΔΗΣ ΑΛΕΞΑΝΔΡΟΣ</t>
  </si>
  <si>
    <t>ΒΙΟΛΑΤΟΣ ΠΑΥΛΟΣ</t>
  </si>
  <si>
    <t>ΒΛΑΧΟΣ ΓΙΩΡΓΟΣ</t>
  </si>
  <si>
    <t>ΒΟΥΤΣΙΝΟΥ ΕΛΙΣΑΒΕΤ</t>
  </si>
  <si>
    <t>ΓΕΛΑΔΑΡΗΣ ΚΩΝΣΤΑΝΤΙΝΟΣ</t>
  </si>
  <si>
    <t>ΓΕΛΑΔΑΡΗΣ ΟΔΥΣΣΕΑΣ</t>
  </si>
  <si>
    <t>ΓΕΩΡΓΙΟΥ ΣΤΑΥΡΙΑΝΗ</t>
  </si>
  <si>
    <t>ΓΕΩΡΓΟΠΟΥΛΟΣ ΣΤΥΛΙΑΝΟΣ</t>
  </si>
  <si>
    <t>ΓΙΑΝΝΑΚΟΠΟΥΛΟΥ ΑΡΤΕΜΙΣ</t>
  </si>
  <si>
    <t>ΓΙΑΝΝΑΡΟΥ ΚΛΕΟΠΑΤΡΑ</t>
  </si>
  <si>
    <t>ΓΙΤΟΠΟΥΛΟΣ ΑΝΤΩΝΙΟΣ</t>
  </si>
  <si>
    <t>ΓΙΤΟΠΟΥΛΟΣ ΓΙΩΡΓΟΣ</t>
  </si>
  <si>
    <t>ΓΙΩΤΟΠΟΥΛΟΥ ΔΗΜΗΤΡΑ</t>
  </si>
  <si>
    <t>ΓΚΑΣΝΑΚΗ ΕΥΦΡΟΣΥΝΗ</t>
  </si>
  <si>
    <t>ΔΑΣΚΑΛΑΚΗΣ ΑΝΑΣΤΑΣΙΟΣ</t>
  </si>
  <si>
    <t>ΔΑΣΚΑΛΑΚΗΣ ΓΙΩΡΓΟΣ</t>
  </si>
  <si>
    <t>ΔΑΣΚΟΣ ΚΩΝΣΤΑΝΤΙΝΟΣ</t>
  </si>
  <si>
    <t>ΔΗΛΕΣ ΠΑΝΑΓΙΩΤΗΣ</t>
  </si>
  <si>
    <t>ΔΗΜΗΤΡΙΑΔΟΥ ΕΥΑΓΓΕΛΙΑ</t>
  </si>
  <si>
    <t>ΔΗΜΗΤΡΟΠΟΥΛΟΣ ΛΑΜΠΡΟΣ</t>
  </si>
  <si>
    <t>ΔΗΜΗΤΡΟΠΟΥΛΟΥ ΕΛΕΝΗ</t>
  </si>
  <si>
    <t>ΕΥΓΕΝΙΟΥ ΦΩΤΕΙΝΗ-ΜΑΡΙΑ</t>
  </si>
  <si>
    <t>ΕΥΘΥΜΙΟΥ ΙΩΑΝΝΗΣ</t>
  </si>
  <si>
    <t>ΖΕΡΒΑΣ ΔΗΜΗΤΡΙΟΣ</t>
  </si>
  <si>
    <t>ΖΗΒΑ ΝΑΤΑΛΙΑ</t>
  </si>
  <si>
    <t>ΖΗΣΗΣ ΘΩΜΑΣ</t>
  </si>
  <si>
    <t>ΖΗΣΙΜΑΤΟΥ ΑΝΑΣΤΑΣΙΑ</t>
  </si>
  <si>
    <t>ΖΗΣΙΜΑΤΟΥ ΕΛΙΣΑΒΕΤ</t>
  </si>
  <si>
    <t>ΘΕΟΔΩΡΑΚΗ ΠΕΛΑΓΙΑ-ΦΩΤΕΙΝΗ</t>
  </si>
  <si>
    <t>ΘΕΟΛΟΓΟΥ ΠΑΝΑΓΙΩΤΗΣ</t>
  </si>
  <si>
    <t>ΚΑΖΑΝΤΖΗΣ ΧΡΗΣΤΟΣ</t>
  </si>
  <si>
    <t>ΚΑΖΑΝΤΖΙΟΓΛΟΥ ΚΩΝΣΤΑΝΤΙΝΟΣ</t>
  </si>
  <si>
    <t>ΚΑΚΑΡΗ ΕΥΓΕΝΙΑ</t>
  </si>
  <si>
    <t>ΚΑΛΑΪΤΖΙΔΗΣ ΔΗΜΗΤΡΙΟΣ</t>
  </si>
  <si>
    <t>ΚΑΛΛΕ ΔΗΜΗΤΡΑ</t>
  </si>
  <si>
    <t>ΚΑΛΛΕΣ ΒΑΣΙΛΗΣ-ΧΡΗΣΤΟΣ</t>
  </si>
  <si>
    <t>ΚΑΛΛΙΓΑ ΚΥΡΙΑΚΗ</t>
  </si>
  <si>
    <t>ΚΑΛΤΣΑ-ΤΣΙΤΟΥΡΑ ΑΡΙΑΔΝΗ</t>
  </si>
  <si>
    <t>ΚΑΛΥΒΑ ΣΟΦΙΑ</t>
  </si>
  <si>
    <t>ΚΑΠΡΙΝΙΩΤΗΣ ΧΡΙΣΤΟΣ</t>
  </si>
  <si>
    <t>ΚΑΡΑΛΗΣ ΠΑΝΑΓΙΩΤΗΣ</t>
  </si>
  <si>
    <t>ΚΑΡΑΝΑΣΤΑΣΗ ΒΑΣΙΛΙΚΗ-ΑΛΚΥΟΝΗ</t>
  </si>
  <si>
    <t>ΚΑΡΑΤΖΑΣ ΝΙΚΟΛΑΟΣ</t>
  </si>
  <si>
    <t>ΚΑΡΠΟΥΖΑΣ ΔΗΜΗΤΡΗΣ</t>
  </si>
  <si>
    <t>ΚΑΡΡΑ ΣΟΦΙΑ</t>
  </si>
  <si>
    <t>ΚΕΦΑΛΙΔΗΣ ΑΛΕΞΑΝΔΡΟΣ</t>
  </si>
  <si>
    <t>ΚΕΦΑΛΙΔΗΣ ΝΙΚΟΛΑΟΣ</t>
  </si>
  <si>
    <t>ΚΕΦΑΛΩΝΙΤΗ ΕΛΕΝΗ</t>
  </si>
  <si>
    <t>ΚΙΤΣΙΟΣ ΑΝΤΩΝΙΟΣ</t>
  </si>
  <si>
    <t>ΚΟΚΚΙΝΟΣ ΑΘΑΝΑΣΙΟΣ</t>
  </si>
  <si>
    <t>ΚΟΚΟΛΗ ΠΑΡΑΣΚΕΥΗ</t>
  </si>
  <si>
    <t>ΚΟΤΖΙΑΜΠΑΣΗΣ ΝΙΚΗΦΟΡΟΣ</t>
  </si>
  <si>
    <t>ΚΟΥΚΑΔΑΚΗ ΜΑΡΙΑ-ΕΛΕΝΗ</t>
  </si>
  <si>
    <t>ΚΟΥΛΟΥΜΕΝΤΑΣ ΒΑΣΙΛΗΣ</t>
  </si>
  <si>
    <t>ΚΟΥΛΟΥΡΑΣ ΧΡΗΣΤΟΣ</t>
  </si>
  <si>
    <t>ΚΟΥΤΟΥΛΑ ΑΝΘΗ</t>
  </si>
  <si>
    <t>ΚΟΥΤΣΟΥΓΕΡΑ ΔΗΜΗΤΡΑ</t>
  </si>
  <si>
    <t>ΚΡΥΣΤΑΛΛΗ ΕΛΕΝΗ</t>
  </si>
  <si>
    <t>ΚΥΡΚΑ ΕΙΡΗΝΗ</t>
  </si>
  <si>
    <t>ΚΩΝΣΤΑΝΤΗΣ ΣΤΑΥΡΟΣ</t>
  </si>
  <si>
    <t>ΚΩΝΣΤΑΝΤΙΝΟΥ ΚΑΤΕΡΙΝΑ</t>
  </si>
  <si>
    <t>ΛΕΜΟΝΗΣ ΕΥΘΥΜΙΟΣ</t>
  </si>
  <si>
    <t>ΛΕΟΝΤΑΡΗ ΑΝΝΑ-ΘΕΟΔΩΡΑ</t>
  </si>
  <si>
    <t>ΛΙΝΟΣΠΟΡΗΣ ΣΠΥΡΙΔΩΝ-ΜΑΡΙΟΣ</t>
  </si>
  <si>
    <t>ΛΙΤΣΑΚΗΣ ΜΙΧΑΗΛ</t>
  </si>
  <si>
    <t>ΛΟΓΓΙΖΙΔΟΥ ΑΝΝΑ</t>
  </si>
  <si>
    <t>ΛΟΛΑΝΟΒ ΚΩΝΣΤΑΝΤΙΝΟΣ</t>
  </si>
  <si>
    <t>ΛΟΡΕΝΤΖΟΣ ΑΧΙΛΛΕΑΣ</t>
  </si>
  <si>
    <t>ΛΩΛΟΣ ΚΩΝΣΤΑΝΤΙΝΟΣ</t>
  </si>
  <si>
    <t>ΜΑΒΙΝΑΚΗ ΚΩΝΣΤΑΝΤΙΝΑ</t>
  </si>
  <si>
    <t>ΜΑΚΡΑΣΙΜΟΣ ΓΕΩΡΓΙΟΣ</t>
  </si>
  <si>
    <t>ΜΑΚΡΗΣ ΝΙΚΟΛΑΟΣ-ΦΩΤΙΟΣ</t>
  </si>
  <si>
    <t>ΜΑΝΕΣΗΣ ΓΕΩΡΓΙΟΣ</t>
  </si>
  <si>
    <t>ΜΑΝΘΟΥ ΓΕΩΡΓΙΑ</t>
  </si>
  <si>
    <t>ΜΑΝΙΚΗ ΝΙΚΗ</t>
  </si>
  <si>
    <t>ΜΑΝΤΖΙΟΥ ΔΗΜΗΤΡΑ</t>
  </si>
  <si>
    <t>ΜΑΝΩΛΟΠΟΥΛΟΥ ΑΝΘΙΑ</t>
  </si>
  <si>
    <t>ΜΑΡΟΠΙΣ ΙΒΑΝΑ</t>
  </si>
  <si>
    <t>ΜΑΣΤΟΡΟΤΑΣΙΟΣ ΓΕΩΡΓΙΟΣ</t>
  </si>
  <si>
    <t>ΜΕΛΑ ΜΑΡΙΑ</t>
  </si>
  <si>
    <t>ΜΗΤΡΟΓΙΑΝΝΗΣ ΕΥΑΓΓΕΛΟΣ</t>
  </si>
  <si>
    <t>ΜΙΧΑΗΛΙΔΗΣ ΑΝΑΣΤΑΣΙΟΣ</t>
  </si>
  <si>
    <t>ΜΙΧΑΛΑΚΗΣ ΚΥΡΙΑΚΟΣ</t>
  </si>
  <si>
    <t>ΜΟΣΧΟΒΙΝΟΣ ΑΛΕΞΙΟΣ</t>
  </si>
  <si>
    <t>ΜΠΑΛΙΔΗΣ ΟΡΦΕΑΣ-ΑΠΟΣΤΟΛΟΣ</t>
  </si>
  <si>
    <t>ΜΠΕΖΑΣ-ΦΕΡΡΟΥΝΑΪ ΧΡΗΣΤΟΣ</t>
  </si>
  <si>
    <t>ΜΠΟΥΓΑΣ ΑΘΑΝΑΣΙΟΣ</t>
  </si>
  <si>
    <t>ΜΠΟΥΡΑΝΤΑΣ ΙΩΑΝΝΗΣ</t>
  </si>
  <si>
    <t>ΜΥΤΙΛΗΝΑΙΟΣ ΑΝΔΡΕΑΣ</t>
  </si>
  <si>
    <t>ΝΑΚΙΤΣΑΣ ΓΕΩΡΓΙΟΣ</t>
  </si>
  <si>
    <t>ΝΑΝΝΟΣ ΔΗΜΗΤΡΗΣ</t>
  </si>
  <si>
    <t>ΞΕΝΙΚΟΣ ΑΧΙΛΛΕΑΣ</t>
  </si>
  <si>
    <t>ΞΕΝΙΚΟΣ ΓΕΩΡΓΙΟΣ</t>
  </si>
  <si>
    <t>ΟΡΟΥΤΖΟΓΛΟΥ ΚΑΤΕΡΙΝΑ</t>
  </si>
  <si>
    <t>ΟΡΦΑΝΙΔΗΣ ΚΩΝΣΤΑΝΤΙΝΟΣ</t>
  </si>
  <si>
    <t>ΟΥΖΟΥΝΗΣ ΟΔΥΣΣΕΑΣ</t>
  </si>
  <si>
    <t>ΠΑΝΑΓΑΚΟΥ ΑΝΝΑ</t>
  </si>
  <si>
    <t>ΠΑΝΤΑΖΗ ΕΛΕΥΘΕΡΙΑ</t>
  </si>
  <si>
    <t>ΠΑΠΑΓΕΩΡΓΙΟΥ ΤΡΙΑΝΤΑΦΥΛΛΟΣ</t>
  </si>
  <si>
    <t>ΠΑΠΑΔΟΠΟΥΛΟΣ ΚΥΡΙΑΚΟΣ</t>
  </si>
  <si>
    <t>ΠΑΠΑΔΟΠΟΥΛΟΥ ΕΥΑΓΓΕΛΙΑ-ΡΑΦΑΕΛΑ</t>
  </si>
  <si>
    <t>ΠΑΠΑΪΩΑΝΝΟΥ ΜΑΡΙΑ</t>
  </si>
  <si>
    <t>ΠΑΠΑΣΣΑΒΑΣ ΠΕΤΡΟΣ</t>
  </si>
  <si>
    <t>ΠΑΠΟΥΛΕΣΗ ΠΕΤΡΟΥΛΑ-ΠΑΝΑΓΙΩΤΑ</t>
  </si>
  <si>
    <t>ΠΑΠΠΑΣ ΑΛΕΞΑΝΔΡΟΣ</t>
  </si>
  <si>
    <t>ΠΑΡΑΛΙΚΑ ΣΟΦΙΑ-ΔΕΣΠΟΙΝΑ</t>
  </si>
  <si>
    <t>ΠΑΤΤΑΣ ΕΥΣΤΑΘΙΟΣ</t>
  </si>
  <si>
    <t>ΠΕΤΚΟΒ ΙΩΑΝΝΗΣ-ΑΛΕΞΑΝΔΡΟΣ</t>
  </si>
  <si>
    <t>ΠΡΩΪΜΑΚΗ ΜΥΡΤΩ</t>
  </si>
  <si>
    <t>ΡΑΠΤΗ ΕΙΡΗΝΗ-ΜΑΡΚΕΛΛΑ</t>
  </si>
  <si>
    <t>ΡΟΖΑΝΑΣ ΑΝΑΣΤΑΣΙΟΣ</t>
  </si>
  <si>
    <t>ΡΩΜΑΝΙΔΟΥ ΧΡΥΣΗ-ΕΛΠΙΔΑ</t>
  </si>
  <si>
    <t>ΣΑΒΒΙΔΟΥ ΛΑΡΙΣΑ</t>
  </si>
  <si>
    <t>ΣΑΛΛΙΣ-ΡΟΥΦΟΥ ΛΥΔΙΑ</t>
  </si>
  <si>
    <t>ΣΑΝΙΔΑΣ ΝΙΚΟΛΑΟΣ</t>
  </si>
  <si>
    <t>ΣΙΑΡΚΟΥ ΕΛΛΗ</t>
  </si>
  <si>
    <t>ΣΙΚΑΛΙΑΣ ΓΕΩΡΓΙΟΣ</t>
  </si>
  <si>
    <t>ΣΙΜΟΠΟΥΛΟΣ ΑΝΑΣΤΑΣΙΟΣ</t>
  </si>
  <si>
    <t>ΣΙΝΑΝΙΔΗΣ ΔΗΜΗΤΡΙΟΣ</t>
  </si>
  <si>
    <t>ΣΙΤΑ ΕΛΕΝΗ</t>
  </si>
  <si>
    <t>ΣΟΦΙΑΝΙΔΟΥ ΑΝΝΑ</t>
  </si>
  <si>
    <t>ΣΟΦΙΑΝΟΣ ΠΑΝΤΕΛΗΣ</t>
  </si>
  <si>
    <t>ΣΟΦΙΑΝΟΥ ΚΑΤΕΡΙΝΑ</t>
  </si>
  <si>
    <t>ΣΠΥΡΟΥ ΑΛΕΞΙΑ-ΖΩΗ</t>
  </si>
  <si>
    <t>ΣΤΑΘΑΚΟΣ ΙΩΑΝΝΗΣ</t>
  </si>
  <si>
    <t>ΣΤΑΜΑΤΙΟΥ-ΜΕΡΑΚΛΗ ΕΛΕΝΗ</t>
  </si>
  <si>
    <t>ΣΤΑΜΑΤΙΟΥ-ΜΕΡΑΚΛΗΣ ΙΑΣΩΝ</t>
  </si>
  <si>
    <t>ΣΤΑΜΑΤΙΟΥ-ΜΕΡΑΚΛΗΣ ΦΙΛΙΠΠΟΣ</t>
  </si>
  <si>
    <t>ΣΤΕΝΟΥ ΣΤΑΥΡΟΥΛΑ</t>
  </si>
  <si>
    <t>ΣΤΕΝΟΥ ΤΡΙΑΝΤΑΦΥΛΛΙΑ</t>
  </si>
  <si>
    <t>ΣΤΕΡΚΞ ΡΟΖ-ΜΑΡΙ</t>
  </si>
  <si>
    <t>ΣΤΕΦΑΝΙΔΗΣ ΑΡΙΣΤΕΙΔΗΣ</t>
  </si>
  <si>
    <t>ΣΤΙΓΚΑΣ ΠΑΝΤΕΛΕΗΜΩΝ</t>
  </si>
  <si>
    <t>ΣΤΟΚΑΣ ΙΩΑΝΝΗΣ</t>
  </si>
  <si>
    <t>ΣΤΡΑΤΑΚΟΥ ΔΕΣΠΟΙΝΑ</t>
  </si>
  <si>
    <t>ΣΥΛΑΪΔΗ ΣΟΦΙΑ</t>
  </si>
  <si>
    <t>ΣΥΝΕΤΟΥ ΕΙΡΗΝΗ</t>
  </si>
  <si>
    <t>ΣΥΡΡΟΥ ΕΥΑΓΓΕΛΙΑ-ΕΛΕΝΗ</t>
  </si>
  <si>
    <t>ΣΦΟΥΓΚΑΡΗΣ ΓΕΩΡΓΙΟΣ</t>
  </si>
  <si>
    <t>ΣΦΟΥΓΚΑΡΗΣ ΝΕΚΤΑΡΙΟΣ</t>
  </si>
  <si>
    <t>ΣΦΟΥΓΚΑΡΗΣ ΤΡΥΦΩΝ</t>
  </si>
  <si>
    <t>ΣΦΥΡΙΚΛΑΣ ΘΩΜΑΣ</t>
  </si>
  <si>
    <t>ΤΑΜΒΑΚΗΣ ΘΩΜΑΣ</t>
  </si>
  <si>
    <t>ΤΑΜΠΑΚΗΣ ΠΑΣΧΑΛΗΣ-ΟΡΕΣΤΗΣ</t>
  </si>
  <si>
    <t>ΤΕΡΖΗ ΒΑΣΙΛΕΙΑ</t>
  </si>
  <si>
    <t>ΤΕΡΖΟΓΛΟΥ ΜΑΡΙΟΣ-ΑΝΑΣΤΑΣΙΟΣ</t>
  </si>
  <si>
    <t>ΤΖΟΤΖΟΛΑΚΗΣ ΚΩΝΣΤΑΝΤΙΝΟΣ-ΧΑΡΑΛΑΜΠΟΣ</t>
  </si>
  <si>
    <t>ΤΗΝΙΑΚΟΣ ΑΝΔΡΕΑΣ</t>
  </si>
  <si>
    <t>ΤΡΙΜΕΡΙΤΗ ΔΗΜΗΤΡΑ</t>
  </si>
  <si>
    <t>ΤΣΑΚΑΛΑΚΗΣ ΦΙΛΙΠΠΟΣ</t>
  </si>
  <si>
    <t>ΤΣΑΠΑΛΗ ΑΝΤΩΝΙΑ</t>
  </si>
  <si>
    <t>ΤΣΙΑΠΟΣ ΒΑΣΙΛΕΙΟΣ</t>
  </si>
  <si>
    <t>ΤΣΟΥΚΗ ΙΩΑΝΝΑ</t>
  </si>
  <si>
    <t>ΦΑΣΟΥΛΑΣ ΘΕΟΔΩΡΟΣ</t>
  </si>
  <si>
    <t>ΦΙΛΙΠΠΟΥΣΗΣ ΑΝΤΩΝΗΣ</t>
  </si>
  <si>
    <t>ΦΛΩΡΑΚΗ ΕΛΕΝΗ</t>
  </si>
  <si>
    <t>ΦΛΩΡΑΚΗ ΚΑΛΛΙΡΡΟΗ</t>
  </si>
  <si>
    <t>ΦΡΑΓΚΙΑΔΑΚΗ ΖΑΜΠΙΑ</t>
  </si>
  <si>
    <t>ΦΡΑΓΚΙΑΔΑΚΗ ΟΛΓΑ</t>
  </si>
  <si>
    <t>ΧΑΝΤΖΗ ΕΛΙΣΣΑΒΕΤ</t>
  </si>
  <si>
    <t>ΧΑΤΖΗΚΩΝΣΤΑΝΤΙΝΟΥ ΔΕΣΠΟΙΝΑ</t>
  </si>
  <si>
    <t>ΧΑΤΖΗΝΙΚΟΛΑΚΗΣ ΔΗΜΗΤΡΙΟΣ</t>
  </si>
  <si>
    <t>ΧΑΤΖΗΡΟΔΙΑΣ ΧΡΙΣΤΟΦΟΡΟΣ</t>
  </si>
  <si>
    <t>ΧΟΛΕΒΑΣ ΝΙΚΟΛΑΟΣ</t>
  </si>
  <si>
    <t>ΧΟΥΣΑΛΑΣ ΑΠΟΣΤΟΛΟΣ</t>
  </si>
  <si>
    <t>ΧΡΗΤΗΣ ΑΝΔΡΕΑΣ</t>
  </si>
  <si>
    <t>ΧΡΟΝΟΠΟΥΛΟΣ ΦΙΛΙΠΠΟΣ</t>
  </si>
  <si>
    <t>ΣΥΡ</t>
  </si>
  <si>
    <t>ΓΕΩΡΓΑΤΟΣ ΑΝΔΡΕΑΣ</t>
  </si>
  <si>
    <t>ΑΝΑΣΤΑΣΙΑΔΗΣ ΝΙΚΗΦΟΡΟΣ</t>
  </si>
  <si>
    <t>ΠΑΠΑΠΟΣΤΟΛΟΥ ΑΝΑΣΤΑΣΙΑ</t>
  </si>
  <si>
    <t>rank</t>
  </si>
  <si>
    <t>έτος</t>
  </si>
  <si>
    <t>ΜΙΧΑΗΛΙΔΗ ΠΑΓΩΝΑ</t>
  </si>
  <si>
    <t>ΤΡΟΜΠΟΥΚΗ ΜΑΡΙΑ-ΕΙΡΗΝΗ</t>
  </si>
  <si>
    <t>ΧΗΤΑΣ ΕΥΑΓΓΕΛΟΣ</t>
  </si>
  <si>
    <t>ΠΑΠΑΖΗΚΟΣ ΧΡΗΣΤΟΣ</t>
  </si>
  <si>
    <t>ΑΝΤΩΝΙΟΥ ΓΕΩΡΓΙΟΣ</t>
  </si>
  <si>
    <t>ΓΙΑΝΝΟΠΟΥΛΟΣ ΓΡΗΓΟΡΙΟΣ</t>
  </si>
  <si>
    <t>ΚΟΤΖΙΑ ΝΕΦΕΛΗ</t>
  </si>
  <si>
    <t>Ένσ</t>
  </si>
  <si>
    <t>ΜΟΥΡΑΤΙΔΗΣ ΧΑΡΗΣ</t>
  </si>
  <si>
    <t>ΔΑΛΙΓΚΑΡΟΥ ΜΑΡΙΑ-ΑΝΝΑ</t>
  </si>
  <si>
    <t>ΣΚΟΥΡΜΑΛΛΑ ΒΑΣΙΛΙΚΗ-ΕΥΑΓΓΕΛΙΑ</t>
  </si>
  <si>
    <t>ΜΠΟΥΖΑΚΗ ΑΡΤΕΜΙΣ</t>
  </si>
  <si>
    <t>ΤΣΙΤΣΟΥ ΣΤΑΥΡΟΥΛΑ</t>
  </si>
  <si>
    <t>ΑϊΒΑΛΙΩΤΗΣ ΡΟΣ-ΑΝΤΩΝΙΟΣ</t>
  </si>
  <si>
    <t>ΠΑΝΑΓΙΩΤΟΠΟΥΛΟΥ ΑΓΓΕΛΙΚΗ-ΕΙΡΗΝΗ</t>
  </si>
  <si>
    <t>ΚΟΛΟΚΥΘΑ ΕΥΘΥΜΙΑ</t>
  </si>
  <si>
    <t>ΠΑΠΑΜΑΝΩΛΗΣ ΜΙΧΑΗΛ-ΑΓΓΕΛΟΣ</t>
  </si>
  <si>
    <t>ΚΑΜΑΡΟΣ ΜΙΧΑΗΛ-ΡΑΦΑΗΛ</t>
  </si>
  <si>
    <t>ΚΡΙΤΣΙΚΗ ΜΑΡΙΝΑ-ΕΛΕΝΗ</t>
  </si>
  <si>
    <t>ΑΜΑΝΑΤΙΔΟΥ ΗΛΕΚΤΡΑ</t>
  </si>
  <si>
    <t>ΚΟΥΤΣΟΓΙΑΝΝΗΣ ΙΩΑΝΝΗΣ</t>
  </si>
  <si>
    <t>ΓΚΟΝΟΣ ΑΝΑΣΤΑΣΙΟΣ-ΙΩΑΝΝΗΣ</t>
  </si>
  <si>
    <t>ΤΣΑΛΙΔΗΣ ΔΗΜΗΤΡΗΣ-ΟΔΥΣΣΕΑΣ</t>
  </si>
  <si>
    <t>ΤΖΩΡΜΠΑΤΖΑΚΗΣ ΒΑΣΙΛΗΣ</t>
  </si>
  <si>
    <t>ΦΡΑΜΠΑΣΧΑΛΗ ΑΡΤΕΜΙΣ</t>
  </si>
  <si>
    <t>ΣΙΑΛΜΑ ΘΕΟΔΩΡΑ</t>
  </si>
  <si>
    <t>ΓΕΩΡΓΟΠΟΥΛΟΥ ΠΑΡΑΣΚΕΥΗ-ΤΣΑΜΠΙΚΑ</t>
  </si>
  <si>
    <t>ΓΕΩΡΓΑΛΗ-ΦΙΚΕΛ ΑΛΙΟΝΑ</t>
  </si>
  <si>
    <t>ΜΠΑΡΜΠΑ ΖΩΗ-ΘΩΜΑΗ</t>
  </si>
  <si>
    <t>ΘΕΟΧΑΡΙΔΗ ΘΕΟΔΩΡΑ</t>
  </si>
  <si>
    <t>ΜΠΙΜΠΙΖΙΑ ΧΡΥΣΑ-ΛΥΔΙΑ</t>
  </si>
  <si>
    <t>ΤΣΑΝΑΚΑ ΜΑΡΙΑ</t>
  </si>
  <si>
    <t>ΠΑΥΛΗ ΑΝΝΑ</t>
  </si>
  <si>
    <t>ΚΑΛΦΑΣ ΑΠΟΣΤΟΛΟΣ</t>
  </si>
  <si>
    <t>ΦΡΑΓΚΙΟΥΔΑΚΗ ΟΥΡΑΝΙΑ</t>
  </si>
  <si>
    <t>ΦΡΑΝΤΖΕΣΚΑΚΗ ΕΛΕΥΘΕΡΙΑ</t>
  </si>
  <si>
    <t>ΚΑΖΑΚΟΥ ΔΑΝΑΗ-ΕΥΘΥΜΙΑ</t>
  </si>
  <si>
    <t>ΑΛΒΑΝΟΣ ΙΩΑΝΝΗΣ</t>
  </si>
  <si>
    <t>ΔΙΤΣΟΣ ΧΡΗΣΤΟΣ</t>
  </si>
  <si>
    <t>ΠΡΟΪΟΣ ΓΡΗΓΟΡΙΟΣ</t>
  </si>
  <si>
    <t>ΠΟΙΜΕΝΙΔΗΣ ΣΤΑΥΡΟΣ</t>
  </si>
  <si>
    <t>ΛΑΜΠΡΙΔΗΣ ΔΗΜΗΤΡΙΟΣ</t>
  </si>
  <si>
    <t>ΒΑΡΕΛΑΣ ΑΝΑΣΤΑΣΙΟΣ</t>
  </si>
  <si>
    <t>ΠΑΣΧΟΣ ΠΕΤΡΟΣ-ΡΑΦΑΗΛ</t>
  </si>
  <si>
    <t>ΠΑΠΑΔΑΚΗΣ ΣΤΕΛΙΟΣ</t>
  </si>
  <si>
    <t>ΔΟΤΣΟΥ ΑΝΑΣΤΑΣΙΑ</t>
  </si>
  <si>
    <t>ΠΑΠΠΑΣ ΦΙΛΙΠΠΟΣ</t>
  </si>
  <si>
    <t>ΑΝΑΣΤΑΣΙΑΔΗΣ ΙΩΑΝΝΗΣ</t>
  </si>
  <si>
    <t>ΤΑΣΙΔΗΣ ΔΗΜΗΤΡΙΟΣ</t>
  </si>
  <si>
    <t>ΦΑΡΔΗΣ ΓΕΩΡΓΙΟΣ</t>
  </si>
  <si>
    <t>ΖΑΝΝΗ ΕΥΑ</t>
  </si>
  <si>
    <t>ΠΑΣΧΟΥ ΟΛΓΑ</t>
  </si>
  <si>
    <t>ΚΡΙΤΟΠΟΥΛΟΣ ΓΕΩΡΓΙΟΣ</t>
  </si>
  <si>
    <t>ΝΑΤΣΙΟΥ ΠΑΝΑΓΙΩΤΑ-ΕΥΑΓΓΕΛΙΑ</t>
  </si>
  <si>
    <t>ΤΖΙΚΑΣ ΚΩΝΣΤΑΝΤΙΝΟΣ</t>
  </si>
  <si>
    <t>ΤΣΕΚΟΣ ΙΩΑΝΝΗΣ</t>
  </si>
  <si>
    <t>ΤΣΙΧΛΑ ΜΑΡΙΑ</t>
  </si>
  <si>
    <t>ΤΣΙΚΝΙΔΗ ΕΛΕΝΗ</t>
  </si>
  <si>
    <t>ΑΘΗΝΑΙΟΣ ΑΝΤΩΝΙΟΣ</t>
  </si>
  <si>
    <t>ΚΟΝΤΕΜΙΡΗΣ ΧΡΗΣΤΟΣ</t>
  </si>
  <si>
    <t>ΜΑΡΜΟΥΤΖΑΚΗ ΜΥΡΤΩ</t>
  </si>
  <si>
    <t>ΜΑΡΜΟΥΤΖΑΚΗ ΜΑΡΙΑ-ΙΩΑΝΝΑ</t>
  </si>
  <si>
    <t>ΗΛΙΟΠΟΥΛΟΣ ΝΙΚΟΛΑΟΣ</t>
  </si>
  <si>
    <t>ΚΑΛΑΜΑΡΗ ΓΕΩΡΓΙΑ</t>
  </si>
  <si>
    <t>ΚΑΛΑΜΑΡΗΣ ΚΩΝΣΤΑΝΤΙΝΟΣ</t>
  </si>
  <si>
    <t>ΚΟΚΚΑ ΕΛΕΝΗ</t>
  </si>
  <si>
    <t>ΚΟΤΖΑΜΠΑΣΗΣ ΟΔΥΣΣΕΑΣ</t>
  </si>
  <si>
    <t>ΔΕΔΕ ΑΝΑΣΤΑΣΙΑ</t>
  </si>
  <si>
    <t>ΣΙΝΑΝΗΣ ΑΘΑΝΑΣΙΟΣ</t>
  </si>
  <si>
    <t>ΒΟΥΛΠΙΩΤΗΣ ΠΑΝΑΓΙΩΤΗΣ</t>
  </si>
  <si>
    <t>ΛΑΤΣΙΟΥ ΒΑΛΕΡΙΑ</t>
  </si>
  <si>
    <t>ΛΑΤΣΙΟΥ ΛΑΟΥΡΑ</t>
  </si>
  <si>
    <t>ΛΑΖΑΡΑΚΗΣ ΑΝΤΩΝΙΟΣ</t>
  </si>
  <si>
    <t>ΜΙΝΤΣΗ ΑΛΕΞΑΝΔΡΑ</t>
  </si>
  <si>
    <t>ΜΙΝΤΣΗ ΕΛΕΝΗ</t>
  </si>
  <si>
    <t>ΧΑΪΔΕΜΕΝΑΚΗ ΚΥΡΙΑΚΗ</t>
  </si>
  <si>
    <t>ΜΑΡΑΓΚΟΣ ΔΙΑΜΑΝΤΗΣ</t>
  </si>
  <si>
    <t>ΚΑΣΣΙΩΤΗΣ ΕΜΜΑΝΟΥΗΛ</t>
  </si>
  <si>
    <t>ΚΕΦΑΛΑΣ ΠΑΝΑΓΙΩΤΗΣ</t>
  </si>
  <si>
    <t>ΚΟΡΦΙΑΤΗΣ ΑΝΑΣΤΑΣΙΟΣ-ΧΑΡΑΛΑΜΠΟΣ</t>
  </si>
  <si>
    <t>ΜΟΥΣΤΑΚΑΣ ΜΑΝΟΥΣΟΣ</t>
  </si>
  <si>
    <t>ΠΑΠΑΖΗΚΟΣ ΠΑΥΛΟΣ</t>
  </si>
  <si>
    <t>ΣΑΚΚΑΣ ΙΩΑΝΝΗΣ</t>
  </si>
  <si>
    <t>ΠΑΠΠΑ ΔΗΜΗΤΡΑ</t>
  </si>
  <si>
    <t>ΚΙΤΣΙΟΥ ΕΙΡΗΝΗ</t>
  </si>
  <si>
    <t>ΚΡΙΚΗ ΕΛΙΣΣΑΒΕΤ-ΜΑΡΙΑ</t>
  </si>
  <si>
    <t>ΑΓΑΘΑΓΓΕΛΙΔΗΣ ΚΩΝΣΤΑΝΤΙΝΟΣ</t>
  </si>
  <si>
    <t>ΣΤΑΣΙΝΟΠΟΥΛΟΥ ΜΑΡΙΑ</t>
  </si>
  <si>
    <t>ΑΝΑΣΤΟΠΟΥΛΟΥ ΕΙΡΗΝΗ</t>
  </si>
  <si>
    <t>ΠΗΓΑΔΙΩΤΗΣ ΓΕΩΡΓΙΟΣ</t>
  </si>
  <si>
    <t>ΤΖΑΝΕΤΑΚΗ ΚΩΝΣΤΑΝΤΙΝΑ</t>
  </si>
  <si>
    <t>ΠΑΠΑΪΩΑΝΝΟΥ ΑΝΑΣΤΑΣΙΟΣ</t>
  </si>
  <si>
    <t>ΚΑΝΕΛΛΙΔΗ ΓΕΩΡΓΙΑ</t>
  </si>
  <si>
    <t>ΓΕΩΡΓΑΝΕΣ ΣΑΡΑΝΤΟΣ</t>
  </si>
  <si>
    <t>ΣΤΑΥΡΟΠΟΥΛΟΣ ΔΙΟΝΥΣΙΟΣ</t>
  </si>
  <si>
    <t>ΤΣΙΛΙΜΠΗ ΔΗΜΗΤΡΑ-ΑΙΚΑΤΕΡΙΝΗ</t>
  </si>
  <si>
    <t>ΜΟΥΡΑΤΟΓΛΟΥ ΕΛΕΝΗ</t>
  </si>
  <si>
    <t>ΠΟΥΤΟΣ ΓΕΩΡΓΙΟΣ</t>
  </si>
  <si>
    <t>ΔΡΑΚΟΣ ΧΡΗΣΤΟΣ</t>
  </si>
  <si>
    <t>ΚΑΠΑΚΗ ΖΩΗ</t>
  </si>
  <si>
    <t>ΠΑΤΕΡΑΚΗΣ ΓΙΑΝΝΗΣ</t>
  </si>
  <si>
    <t>ΝΤΑΟΥΝΤΑΚΗΣ ΜΙΧΑΗΛ</t>
  </si>
  <si>
    <t>ΤΖΙΝΕΥΡΑΚΗΣ ΠΕΤΡΟΣ</t>
  </si>
  <si>
    <t>ΤΖΙΝΕΥΡΑΚΗ ΑΝΤΩΝΙΑ</t>
  </si>
  <si>
    <t>ΠΑΝΤΙΣΚΑ ΚΩΝΣΤΑΝΤΙΝΑ</t>
  </si>
  <si>
    <t>ΠΑΝΤΙΣΚΑΣ ΠΑΝΑΓΙΩΤΗΣ</t>
  </si>
  <si>
    <t>ΖΕΡΒΑ ΛΥΔΙΑ</t>
  </si>
  <si>
    <t>ΤΣΙΜΠΙΝΗ ΑΝΝΕΤΑ</t>
  </si>
  <si>
    <t>ΖΑΦΕΙΡΑΚΗ ΣΟΦΙΑ</t>
  </si>
  <si>
    <t>ΝΤΟΥΛΙΑΣ ΛΕΩΝΙΔΑΣ</t>
  </si>
  <si>
    <t>ΗΛΙΑΚΗ ΑΘΗΝΑ</t>
  </si>
  <si>
    <t>ΣΑΡΗΟΥΣΤΑ ΑΝΑΣΤΑΣΙΑ</t>
  </si>
  <si>
    <t>ΔΟΥΛΓΕΡΑΚΗΣ ΠΑΝΑΓΙΩΤΗΣ</t>
  </si>
  <si>
    <t>ΔΟΥΛΓΕΡΑΚΗΣ ΓΙΩΡΓΟΣ</t>
  </si>
  <si>
    <t>ΣΑΜΩΝΑΚΗΣ ΑΝΤΩΝΗΣ</t>
  </si>
  <si>
    <t>ΜΑΡΚΟΥΛΙΔΑΚΗΣ ΓΕΩΡΓΙΟΣ</t>
  </si>
  <si>
    <t>ΒΟΓΙΑΤΖΑΚΗ ΕΥΣΤΑΘΙΑ</t>
  </si>
  <si>
    <t>ΚΡΗΤΙΚΟΥ ΝΑΤΑΛΙΑ</t>
  </si>
  <si>
    <t>ΝΑΞΑΚΗ ΑΙΚΑΤΕΡΙΝΑ</t>
  </si>
  <si>
    <t>ΚΑΡΑΒΙΤΑΚΗ ΦΩΤΕΙΝΗ</t>
  </si>
  <si>
    <t>ΠΡΟΕΣΤΑΚΗ ΕΛΕΥΘΕΡΙΑ</t>
  </si>
  <si>
    <t>ΚΟΥΛΟΥΚΥΘΑ ΕΥΓΕΝΙΑ-ΑΠΟΣΤΟΛΙΑ</t>
  </si>
  <si>
    <t>ΒΛΑΧΟΓΙΩΡΓΟΥ ΜΑΡΙΑ</t>
  </si>
  <si>
    <t>ΣΤΑΦΥΛΑΚΗΣ ΓΕΩΡΓΙΟΣ</t>
  </si>
  <si>
    <t>ΜΑΚΡΑΚΗΣ ΓΙΑΝΝΗΣ</t>
  </si>
  <si>
    <t>ΚΙΟΥΛΠΑΛΗ ΜΑΡΙΑ</t>
  </si>
  <si>
    <t>ΚΑΣΑΠΑΚΗ ΡΑΦΑΕΛΑ</t>
  </si>
  <si>
    <t>ΜΠΑΓΚΝΤΟΝΑΪΤΕ ΓΙΟΥΛΙΑ</t>
  </si>
  <si>
    <t>ΠΑΡΑΣΙΔΗΣ ΙΩΑΝΝΗΣ</t>
  </si>
  <si>
    <t>ΔΗΜΗΤΡΙΑΔΗΣ ΔΗΜΟΣΘΕΝΗΣ</t>
  </si>
  <si>
    <t>ΦΩΤΙΑΔΗΣ ΟΡΦΕΑΣ</t>
  </si>
  <si>
    <t>ΤΣΟΥΚΑΛΟΣ ΙΩΑΝΝΗΣ</t>
  </si>
  <si>
    <t>ΤΣΑΓΛΙΩΤΗ ΕΥΑΓΓΕΛΙΑ</t>
  </si>
  <si>
    <t>ΧΑΡΙΤΑΚΗ ΛΑΜΠΡΙΝΗ</t>
  </si>
  <si>
    <t>ΓΕΡΑΚΗ ΑΓΑΠΗ-ΑΝΘΗ</t>
  </si>
  <si>
    <t>ΒΑΣΙΛΟΠΟΥΛΟΣ ΔΗΜΗΤΡΙΟΣ</t>
  </si>
  <si>
    <t>ΚΑΡΑΓΙΑΝΝΟΠΟΥΛΟΣ ΑΓΓΕΛΟΣ</t>
  </si>
  <si>
    <t>ΤΟΥΛΑΣ ΓΕΩΡΓΙΟΣ</t>
  </si>
  <si>
    <t>ΤΖΑΜΑΛΗΣ ΘΕΜΙΣΤΟΚΛΗΣ</t>
  </si>
  <si>
    <t>ΓΟΥΝΕΛΗ ΜΑΥΡΑ</t>
  </si>
  <si>
    <t>ΕΥΘΥΜΙΟΥ ΚΩΝΣΤΑΝΤΙΝΟΣ</t>
  </si>
  <si>
    <t>ΙΩΣΗΦΙΔΟΥ ΘΕΟΦΑΝΙΑ</t>
  </si>
  <si>
    <t>ΚΟΥΤΑΛΙΑΝΟΣ ΠΑΝΑΓΙΩΤΗΣ</t>
  </si>
  <si>
    <t>ΔΙΑΜΑΝΤΟΠΟΥΛΟΣ ΓΕΩΡΓΙΟΣ-ΔΗΜΗΤΡΙΟΣ</t>
  </si>
  <si>
    <t>ΘΕΟΧΑΡΗΣ ΑΡΙΣΤΟΤΕΛΗΣ</t>
  </si>
  <si>
    <t>ΠΑΠΑΓΕΩΡΓΙΟΥ ΑΘΑΝΑΣΙΟΣ</t>
  </si>
  <si>
    <t>ΜΗΤΡΟΠΕΤΡΟΣ ΚΩΝΣΤΑΝΤΙΝΟΣ</t>
  </si>
  <si>
    <t>ΑΝΤΩΝΙΟΥ ΦΑΙΔΩΝ-ΓΕΩΡΓΙΟΣ</t>
  </si>
  <si>
    <t>ΚΕΦΕΡΛΗΣ ΑΝΑΣΤΑΣΗΣ-ΣΕΡΑΦΕΙΜ</t>
  </si>
  <si>
    <t>ΖΩΓΡΑΦΟΥ ΑΡΙΑΔΝΗ</t>
  </si>
  <si>
    <t>ΘΕΟΔΩΡΑΚΑΚΟΣ ΒΑΣΙΛΕΙΟΣ</t>
  </si>
  <si>
    <t>ΤΖΕΚΟΥ ΑΝΑΣΤΑΣΙΑ</t>
  </si>
  <si>
    <t>ΠΙΑΔΙΤΗΣ ΟΡΦΕΑΣ</t>
  </si>
  <si>
    <t>ΤΑΡΝΑΡΗ ΜΑΡΙΑ</t>
  </si>
  <si>
    <t>ΜΙΧΑΛΑΚΗΣ ΔΗΜΗΤΡΙΟΣ</t>
  </si>
  <si>
    <t>ΜΙΧΑΛΑΚΗ ΚΩΝΣΤΑΝΤΙΝΑ</t>
  </si>
  <si>
    <t>ΙΩΑΝΝΙΔΗΣ ΚΩΝΣΤΑΝΤΙΝΟΣ</t>
  </si>
  <si>
    <t>ΧΑΤΖΗΘΩΜΑ ΓΕΩΡΓΙΑ</t>
  </si>
  <si>
    <t>ΓΡΑΜΜΕΝΟΣ ΠΟΣΕΙΔΩΝΑΣ</t>
  </si>
  <si>
    <t>ΔΕΛΗΓΙΑΝΝΗΣ ΔΗΜΗΤΡΙΟΣ</t>
  </si>
  <si>
    <t>ΞΗΜΕΡΑΚΗΣ ΧΑΡΑΛΑΜΠΟΣ</t>
  </si>
  <si>
    <t>ΧΑΝΤΖΗ ΕΥΑΓΓΕΛΙΑ-ΑΙΚΑΤΕΡΙΝΗ</t>
  </si>
  <si>
    <t>ΘΕΟΔΟΣΙΟΥ ΣΟΦΙΑ</t>
  </si>
  <si>
    <t>ΓΡΑΜΜΑΤΗΣ ΓΕΩΡΓΙΟΣ</t>
  </si>
  <si>
    <t>ΚΑΡΑΜΠΑΤΣΟΣ ΣΠΥΡΙΔΩΝ</t>
  </si>
  <si>
    <t>ΝΙΚΟΛΑΪΔΟΥ ΣΟΦΙΑ</t>
  </si>
  <si>
    <t>ΑΝΑΓΝΩΣΤΟΠΟΥΛΟΣ ΜΙΧΑΗΛ</t>
  </si>
  <si>
    <t>ΑΝΕΖΥΡΗΣ ΑΛΕΞΑΝΔΡΟΣ-ΒΑΣΙΛΕΙΟΣ</t>
  </si>
  <si>
    <t>ΝΤΑΦΛΟΣ ΓΕΩΡΓΙΟΣ</t>
  </si>
  <si>
    <t>ΚΑΡΑΧΑΛΗΣ ΑΓΓΕΛΟΣ</t>
  </si>
  <si>
    <t>ΚΟΡΟΒΕΣΗΣ ΠΑΝΑΓΙΩΤΗΣ-ΤΑΞΙΑΡΧΗΣ</t>
  </si>
  <si>
    <t>ΣΟΥΛΗ ΕΥΦΡΟΣΥΝΗ-ΣΤΥΛΙΑΝΗ</t>
  </si>
  <si>
    <t>ΡΑΛΛΗ ΚΑΛΟΜΟΙΡΑ</t>
  </si>
  <si>
    <t>ΠΑΓΚΡΑΤΗΣ ΓΙΩΡΓΟΣ</t>
  </si>
  <si>
    <t>ΓΕΩΡΓΟΥΣΗΣ ΔΗΜΗΤΡΗΣ</t>
  </si>
  <si>
    <t>ΒΛΑΧΟΥ ΚΩΝΣΤΑΝΤΙΝΑ-ΕΛΕΝΗ</t>
  </si>
  <si>
    <t>ΖΟΥΜΠΟΥΛΑΚΗ ΜΕΛΙΝΑ</t>
  </si>
  <si>
    <t>ΚΥΡΙΑΦΙΝΗΣ ΑΛΕΞΑΝΔΡΟΣ</t>
  </si>
  <si>
    <t>ΓΚΛΑΒΑΣ ΧΡΗΣΤΟΣ</t>
  </si>
  <si>
    <t>ΤΣΟΥΓΚΡΑΚΗΣ ΑΛΕΞΑΝΔΡΟΣ</t>
  </si>
  <si>
    <t>ΠΑΠΑΚΩΝΣΤΑΝΤΙΝΟΥ ΜΑΡΙΑ-ΙΩΑΝΝΑ</t>
  </si>
  <si>
    <t>ΣΟΥΜΠΛΗ ΘΕΟΔΩΡΑ</t>
  </si>
  <si>
    <t>ΜΑΝΕΤΤΑ ΕΥΡΙΔΙΚΗ</t>
  </si>
  <si>
    <t>ΧΡΙΣΤΟΔΟΥΛΟΥ ΔΙΟΝΥΣΙΟΣ</t>
  </si>
  <si>
    <t>ΚΡΑΒΒΑΡΙΤΗ ΑΝΑΣΤΑΣΙΑ</t>
  </si>
  <si>
    <t>ΚΟΥΚΟΥΤΣΗ ΜΑΡΙΑ</t>
  </si>
  <si>
    <t>ΚΟΥΚΟΥΤΣΗ ΡΑΦΑΕΛΑ</t>
  </si>
  <si>
    <t>ΛΙΝΔΡΑΣ ΗΛΙΑΣ</t>
  </si>
  <si>
    <t>ΒΟΥΓΙΟΥΚΑΣ ΣΤΑΥΡΟΣ</t>
  </si>
  <si>
    <t>ΜΠΑΜΙΩΤΗ ΜΑΤΙΝΑ</t>
  </si>
  <si>
    <t>ΚΥΡΙΑΚΙΔΗΣ ΑΘΑΝΑΣΙΟΣ</t>
  </si>
  <si>
    <t>ΚΥΡΙΑΚΙΔΗΣ ΠΕΡΙΚΛΗΣ</t>
  </si>
  <si>
    <t>ΚΑΡΑΒΑΝΗ ΑΛΙΣΙΑ</t>
  </si>
  <si>
    <t>ΚΑΡΑΒΑΝΗ ΚΡΙΣΤΙΝ</t>
  </si>
  <si>
    <t>ΝΙΚΟΛΙΔΑΚΗΣ ΑΡΙΣΤΟΤΕΛΗΣ</t>
  </si>
  <si>
    <t>ΠΑΝΑΚΑ ΔΑΝΑΗ</t>
  </si>
  <si>
    <t>ΤΖΑΝΕΤΟΣ ΚΩΝΣΤΑΝΤΙΝΟΣ</t>
  </si>
  <si>
    <t>ΜΠΟΥΛΗΣ ΠΑΝΤΕΛΗΣ</t>
  </si>
  <si>
    <t>ΜΠΟΥΛΗΣ ΑΔΑΜΑΝΤΙΟΣ</t>
  </si>
  <si>
    <t>ΝΙΚΗΤΑΚΗΣ ΓΕΩΡΓΙΟΣ</t>
  </si>
  <si>
    <t>ΨΑΡΑΔΑΚΗΣ ΜΙΧΑΛΗΣ</t>
  </si>
  <si>
    <t>ΑΝΤΩΝΙΟΥ ΒΑΣΙΛΗΣ</t>
  </si>
  <si>
    <t>ΚΥΡΙΑΚΟΥ ΑΘΑΝΑΣΙΑ-ΜΑΡΙΑ</t>
  </si>
  <si>
    <t>ΣΤΑΥΡΟΥ ΔΗΜΗΤΡΙΟΣ</t>
  </si>
  <si>
    <t>ΜΑΜΟΥΛΗΣ ΔΗΜΗΤΡΙΟΣ</t>
  </si>
  <si>
    <t>ΦΛΑΜΠΟΥΡΑ ΘΕΟΔΩΡΑ</t>
  </si>
  <si>
    <t>ΓΕΡΟΓΙΑΝΝΗΣ ΝΙΚΟΛΑΟΣ</t>
  </si>
  <si>
    <t>ΖΑΓΟΡΙΑΝΟΣ ΕΜΜΑΝΟΥΗΛ</t>
  </si>
  <si>
    <t>ΖΑΓΟΡΙΑΝΟΣ ΝΙΚΟΛΑΟΣ</t>
  </si>
  <si>
    <t>ΜΑΝΙΑΤΗ ΚΛΕΙΩ</t>
  </si>
  <si>
    <t>ΤΕΦΑΡΑΚΗΣ ΔΙΟΝΥΣΗΣ</t>
  </si>
  <si>
    <t>ΚΥΡΙΑΚΑΤΟΥ ΔΕΣΠΟΙΝΑ</t>
  </si>
  <si>
    <t>ΖΩΓΡΑΦΑΚΗ ΕΜΜΑΝΟΥΕΛΑ</t>
  </si>
  <si>
    <t>ΤΣΑΒΑΛΟΣ ΔΗΜΗΤΡΗΣ-ΣΤΑΜΑΤΗΣ</t>
  </si>
  <si>
    <t>ΑΝΤΩΝΟΠΟΥΛΟΣ ΜΙΧΑΛΗΣ</t>
  </si>
  <si>
    <t>ΔΙΔΥΜΙΩΤΗΣ ΣΩΖΩΝ</t>
  </si>
  <si>
    <t>ΠΑΠΑΝΙΚΟΛΑΟΥ ΔΕΣΠΟΙΝΑ</t>
  </si>
  <si>
    <t>ΤΑΡΝΑΒΑΣ ΧΑΡΙΛΑΟΣ</t>
  </si>
  <si>
    <t>ΤΖΗΜΑ ΑΝΝΑ-ΕΛΕΝΗ</t>
  </si>
  <si>
    <t>ΣΤΑΥΡΟΥ ΝΕΦΕΛΗ</t>
  </si>
  <si>
    <t>ΜΗΤΡΟΥΛΗ ΜΑΡΙΑ</t>
  </si>
  <si>
    <t>ΣΑΜΑΡΑ ΑΝΝΑ</t>
  </si>
  <si>
    <t>ΜΠΑΞΕΒΑΝΑΚΗΣ ΜΙΧΑΗΛ</t>
  </si>
  <si>
    <t>ΤΣΙΚΡΙΚΗ ΘΕΟΔΟΣΙΑ</t>
  </si>
  <si>
    <t>ΤΣΙΚΡΙΚΗΣ ΑΛΚΙΒΙΑΔΗΣ</t>
  </si>
  <si>
    <t>ΠΝΙΓΟΥΡΑΣ ΙΩΑΝΝΗΣ</t>
  </si>
  <si>
    <t>ΦΡΑΓΚΟΥΛΟΠΟΥΛΟΣ ΝΙΚΟΛΑΟΣ</t>
  </si>
  <si>
    <t>ΜΙΧΑΗΛΙΔΟΥ ΕΥΑΓΓΕΛΙΑ</t>
  </si>
  <si>
    <t>ΜΠΑΛΑΤΣΟΣ ΚΩΝΣΤΑΝΤΙΝΟΣ</t>
  </si>
  <si>
    <t>ΠΑΝΑΓΙΩΤΑΚΟΥ ΕΛΕΝΗ-ΕΥΓΕΝΙΑ</t>
  </si>
  <si>
    <t>ΧΡΥΣΗ ΕΙΡΗΝΗ</t>
  </si>
  <si>
    <t>ΧΡΥΣΗΣ ΝΙΚΟΛΑΟΣ</t>
  </si>
  <si>
    <t>ΠΑΡΑΣΥΡΗ ΜΑΡΙΑ</t>
  </si>
  <si>
    <t>ΣΑΡΙΔΑΚΗΣ ΝΙΚΟΛΑΟΣ</t>
  </si>
  <si>
    <t>ΓΟΥΔΕΛΗΣ ΔΗΜΗΤΡΙΟΣ</t>
  </si>
  <si>
    <t>ΓΟΥΔΕΛΗΣ ΚΩΝΣΤΑΝΤΙΝΟΣ</t>
  </si>
  <si>
    <t>ΓΙΣΔΑΚΗ ΜΑΡΙΑ</t>
  </si>
  <si>
    <t>ΜΠΙΚΟΥΛΗΣ ΑΓΓΕΛΟΣ</t>
  </si>
  <si>
    <t>ΓΡΑΜΜΑΤΙΚΟΣ ΜΙΛΤΙΑΔΗΣ-ΠΑΝΑΓΙΩΤΗΣ</t>
  </si>
  <si>
    <t>ΤΟΜΣΟΝ ΑΛΕΞΙΟΣ</t>
  </si>
  <si>
    <t>ΛΥΚΟΥΡΙΝΟΣ ΣΤΥΛΙΑΝΟΣ-ΜΑΡΙΟΣ</t>
  </si>
  <si>
    <t>ΜΠΡΕΝΤΑΝΟΥ ΜΙΚΑΕΛΑ</t>
  </si>
  <si>
    <t>ΠΑΠΑΝΙΚΟΥ ΚΟΡΑΛΙΑ</t>
  </si>
  <si>
    <t>ΚΑΜΑΡΙΑΡΗΣ ΦΩΤΙΟΣ</t>
  </si>
  <si>
    <t>ΤΖΑΡΤΖΟΥ ΒΑΣΙΛΙΚΗ</t>
  </si>
  <si>
    <t>ΣΟΥΡΡΑΠΑΣ ΣΤΕΦΑΝΟΣ</t>
  </si>
  <si>
    <t>ΠΙΟΤΟΓΙΑΝΝΑΚΗΣ ΔΕΣΠΟΙΝΑ</t>
  </si>
  <si>
    <t>ΞΕΝΙΚΑΚΗΣ ΣΤΥΛΙΑΝΟΣ</t>
  </si>
  <si>
    <t>ΜΠΑΜΠΑΛΗ ΑΝΤΙΓΟΝΗ</t>
  </si>
  <si>
    <t>ΣΤΑΜΑΤΑΚΗΣ ΠΑΥΛΟΣ</t>
  </si>
  <si>
    <t>ΑΝΕΖΥΡΗ ΒΑΣΙΛΙΚΗ</t>
  </si>
  <si>
    <t>ΝΙΚΟΛΑΪΔΗΣ ΕΛΕΥΘΕΡΙΟΣ</t>
  </si>
  <si>
    <t>ΟΙΚΟΝΟΜΟΥ ΒΑΣΙΛΕΙΟΣ</t>
  </si>
  <si>
    <t>ΟΙΚΟΝΟΜΟΥ ΚΩΝΣΤΑΝΤΙΝΟΣ</t>
  </si>
  <si>
    <t>ΚΟΥΡΟΥΝΙΩΤΗΣ ΙΩΑΝΝΗΣ</t>
  </si>
  <si>
    <t>ΔΑΝΔΑΛΗ ΓΕΩΡΓΙΑ</t>
  </si>
  <si>
    <t>ΔΑΝΔΑΛΗΣ ΠΕΤΡΟΣ</t>
  </si>
  <si>
    <t>ΓΙΩΤΑΚΗΣ ΒΑΣΙΛΕΙΟΣ</t>
  </si>
  <si>
    <t>ΓΚΑΝΕ ΜΑΡΙΑ-ΧΡΙΣΤΙΝΑ</t>
  </si>
  <si>
    <t>ΔΗΜΟΣ ΑΛΕΞΑΝΔΡΟΣ</t>
  </si>
  <si>
    <t>ΔΗΜΟΥ ΘΕΟΔΩΡΑ</t>
  </si>
  <si>
    <t>ΚΕΚΛΙΚΟΓΛΟΥ ΝΑΤΑΛΙΑ-ΜΑΡΙΑ</t>
  </si>
  <si>
    <t>ΑΡΒΑΝΙΤΗΣ ΑΝΔΡΕΑΣ</t>
  </si>
  <si>
    <t>ΛΟΥΚΑΤΟΥ ΔΕΣΠΟΙΝΑ</t>
  </si>
  <si>
    <t>ΑΛΕΞΙΑΔΗΣ ΧΡΗΣΤΟΣ</t>
  </si>
  <si>
    <t>ΦΟΥΡΛΑΚΙΔΗΣ ΧΡΗΣΤΟΣ</t>
  </si>
  <si>
    <t>ΦΟΥΡΛΑΚΙΔΟΥ ΔΗΜΗΤΡΑ-ΔΑΝΑΗ</t>
  </si>
  <si>
    <t>ΜΑΥΡΟΥΔΗΣ ΧΡΙΣΤΟΦΟΡΟΣ</t>
  </si>
  <si>
    <t>ΤΖΙΟΥΒΑΡΑΣ ΝΙΚΟΛΑΟΣ</t>
  </si>
  <si>
    <t>ΜΠΕΛΛΗΣ ΜΙΧΑΗΛ</t>
  </si>
  <si>
    <t>ΒΑΣΙΛΕΙΑΔΟΥ ΚΩΝΣΤΑΝΤΙΝΑ-ΜΑΡΙΑ</t>
  </si>
  <si>
    <t>ΜΟΥΤΣΑΤΣΟΣ ΑΝΤΩΝΙΟΣ</t>
  </si>
  <si>
    <t>ΒΕΤΣΟΠΟΥΛΟΣ ΒΑΣΙΛΕΙΟΣ</t>
  </si>
  <si>
    <t>ΠΑΠΑΧΡΗΣΤΟΣ ΑΘΑΝΑΣΙΟΣ</t>
  </si>
  <si>
    <t>ΑΒΡΑΜΠΟΥ ΠΟΛΥΞΕΝΗ</t>
  </si>
  <si>
    <t>ΚΑΝΑΤΣΟΥΛΗΣ ΧΡΗΣΤΟΣ</t>
  </si>
  <si>
    <t>ΚΑΝΑΤΣΟΥΛΗΣ ΑΛΕΞΑΝΔΡΟΣ</t>
  </si>
  <si>
    <t>ΤΣΕΛΕΠΗ ΑΙΚΑΤΕΡΙΝΗ</t>
  </si>
  <si>
    <t>ΟΣΙΠΙΔΟΥ ΜΑΡΙΑ</t>
  </si>
  <si>
    <t>ΠΛΟΙΑΡΙΔΟΥ ΔΕΣΠΟΙΝΑ</t>
  </si>
  <si>
    <t>ΠΑΡΑΣΧΟΥ ΔΗΜΗΤΡΗΣ</t>
  </si>
  <si>
    <t>ΠΑΓΩΝΗΣ ΓΕΩΡΓΙΟΣ</t>
  </si>
  <si>
    <t>ΑΡΖΟΥΜΑΝΙΔΗ ΕΛΙΣΑΒΕΤ</t>
  </si>
  <si>
    <t>ΒΑΡΘΑΛΙΤΗΣ ΠΕΤΡΟΣ-ΣΤΥΛΙΑΝΟΣ</t>
  </si>
  <si>
    <t>ΔΟΥΜΕΝΗΣ ΒΑΣΙΛΕΙΟΣ</t>
  </si>
  <si>
    <t>ΚΑΡΚΑΤΖΟΥΝΗ ΧΑΪΔΩ</t>
  </si>
  <si>
    <t>ΚΑΣΜΙΡΗ ΔΕΣΠΟΙΝΑ</t>
  </si>
  <si>
    <t>ΚΑΦΕΤΖΗ ΧΡΙΣΤΙΝΑ</t>
  </si>
  <si>
    <t>ΠΑΠΑΔΟΠΟΥΛΟΣ ΜΙΧΑΛΗΣ</t>
  </si>
  <si>
    <t>ΣΑΚΕΛΛΑΡΙΔΗΣ ΔΗΜΗΤΡΗΣ</t>
  </si>
  <si>
    <t>ΤΣΕΛΕΠΗ ΔΗΜΗΤΡΑ</t>
  </si>
  <si>
    <t>ΤΣΙΝΕΚΙΔΟΥ ΣΤΕΛΛΑ</t>
  </si>
  <si>
    <t>ΑΒΑΚΙΑΝ ΜΙΧΡΑΝ</t>
  </si>
  <si>
    <t>ΑΒΡΑΜΙΔΗΣ ΑΛΚΙΒΙΑΔΗΣ</t>
  </si>
  <si>
    <t>ΑΘΑΝΑΣΟΠΟΥΛΟΥ ΜΥΡΤΩ-ΑΙΚΑΤΕΡΙΝΗ</t>
  </si>
  <si>
    <t>ΑΛΕΞΑΝΔΡΗ ΙΩΑΝΝΑ</t>
  </si>
  <si>
    <t>ΑΛΕΞΙΑΔΟΥ ΕΛΕΝΗ</t>
  </si>
  <si>
    <t>ΑΛΥΣΑΝΔΡΑΤΟΣ ΜΑΡΙΝΟΣ</t>
  </si>
  <si>
    <t>ΑΝΑΣΤΑΣΙΟΥ ΜΑΡΙΝΟΣ</t>
  </si>
  <si>
    <t>ΑΞΙΜΙΩΤΗ ΕΙΡΗΝΗ-ΧΡΥΣΟΒΑΛΑΝΤΟΥ</t>
  </si>
  <si>
    <t>ΑΡΑΜΠΑΤΖΗΣ ΕΥΣΤΡΑΤΙΟΣ</t>
  </si>
  <si>
    <t>ΑΥΓΕΡΙΝΙΔΗΣ ΚΩΝΣΤΑΝΤΙΝΟΣ</t>
  </si>
  <si>
    <t>ΒΑΪΤΣΗ ΦΩΤΕΙΝΗ</t>
  </si>
  <si>
    <t>ΒΑΝΤΩΛΑ ΑΙΚΑΤΕΡΙΝΗ</t>
  </si>
  <si>
    <t>ΒΑΡΘΟΛΟΜΑΙΟΣ ΑΛΕΞΙΟΣ</t>
  </si>
  <si>
    <t>ΒΑΣΙΛΟΠΟΥΛΟΥ ΜΑΓΙΑ-ΣΟΦΙΑ</t>
  </si>
  <si>
    <t>ΒΛΑΖΑΚΗΣ ΓΕΩΡΓΙΟΣ</t>
  </si>
  <si>
    <t>ΒΟΡΟΠΟΥΛΟΣ ΓΕΩΡΓΙΟΣ</t>
  </si>
  <si>
    <t>ΒΟΥΤΣΕΛΑ ΜΙΧΑΕΛΑ</t>
  </si>
  <si>
    <t>ΒΡΥΩΝΗ ΑΝΝΑ</t>
  </si>
  <si>
    <t>ΒΡΥΩΝΗ ΑΣΠΑΣΙΑ</t>
  </si>
  <si>
    <t>ΓΕΡΜΕΝΙΔΗΣ ΣΑΒΒΑΣ</t>
  </si>
  <si>
    <t>ΓΙΑΟΥΖΗΣ ΛΕΩΝΙΔΑΣ</t>
  </si>
  <si>
    <t>ΓΙΟΛΔΑΣΗΣ ΧΑΡΑΛΑΜΠΟΣ</t>
  </si>
  <si>
    <t>ΓΚΑΖΙΟΛΗΣ ΑΝΑΣΤΑΣΗΣ</t>
  </si>
  <si>
    <t>ΓΚΑΝΕΣ ΒΑΣΙΛΕΙΟΣ</t>
  </si>
  <si>
    <t>ΓΚΒΙΝΤΖΙΛΙΑ ΝΙΚΟΛ</t>
  </si>
  <si>
    <t>ΓΚΙΚΑΣ ΜΙΧΑΗΛ</t>
  </si>
  <si>
    <t>ΓΚΟΓΚΟΣ ΑΝΘΙΜΟΣ</t>
  </si>
  <si>
    <t>ΓΚΟΜΩΛΗ ΑΝΔΡΙΑΝΑ</t>
  </si>
  <si>
    <t>ΓΚΟΝΟΥ ΔΗΜΗΤΡΑ</t>
  </si>
  <si>
    <t>ΓΚΟΝΟΥ ΚΩΝΣΤΑΝΤΙΝΑ</t>
  </si>
  <si>
    <t>ΓΟΥΛΙΟΥ ΕΥΑΓΓΕΛΙΑ</t>
  </si>
  <si>
    <t>ΓΟΥΣΗΣ ΑΛΚΙΒΙΑΔΗΣ</t>
  </si>
  <si>
    <t>ΓΡΗΓΟΡΟΠΟΥΛΟΣ ΙΩΑΝΝΗΣ</t>
  </si>
  <si>
    <t>ΔΑΛΑΜΑΡΑΣ ΙΩΑΝΝΗΣ</t>
  </si>
  <si>
    <t>ΔΑΣΚΑΛΑΚΗ ΑΝΔΡΙΑΝΗ</t>
  </si>
  <si>
    <t>ΔΑΣΚΑΛΟΓΙΑΝΝΗΣ ΔΗΜΗΤΡΙΟΣ</t>
  </si>
  <si>
    <t>ΔΙΒΟΛΗ ΓΕΩΡΓΙΑ</t>
  </si>
  <si>
    <t>ΕΜΜΑΝΟΥΗΛΙΔΗΣ ΣΤΑΥΡΟΣ</t>
  </si>
  <si>
    <t>ΕΥΘΥΜΙΟΥ ΜΑΡΙΑ</t>
  </si>
  <si>
    <t>ΕΥΛΑΜΠΙΟΣ ΙΑΣΟΝΑΣ</t>
  </si>
  <si>
    <t>ΖΑΦΕΙΡΟΠΟΥΛΟΣ ΕΥΣΤΡΑΤΙΟΣ</t>
  </si>
  <si>
    <t>ΖΟΥΓΡΑΣ ΔΙΟΝΥΣΙΟΣ</t>
  </si>
  <si>
    <t>ΘΕΟΔΟΣΗ ΑΝΝΑ-ΜΑΡΙΑ</t>
  </si>
  <si>
    <t>ΘΕΟΔΟΣΙΟΥ ΕΥΑΓΓΕΛΙΑ-ΔΕΣΠΟΙΝΑ</t>
  </si>
  <si>
    <t>ΘΩΜΟΓΛΟΥ ΠΑΝΑΓΙΩΤΑ</t>
  </si>
  <si>
    <t>ΙΛΑΝΙΔΟΥ ΚΩΝΣΤΑΝΤΙΝΗ</t>
  </si>
  <si>
    <t>ΙΤΣΙΟΥ ΜΑΡΙΑ-ΑΝΘΗ</t>
  </si>
  <si>
    <t>ΚΑΒΒΑΔΑΣ ΑΛΕΞΑΝΔΡΟΣ</t>
  </si>
  <si>
    <t>ΚΑΚΑΒΟΥΤΗ ΘΕΟΔΩΡΑ-ΑΘΗΝΑ</t>
  </si>
  <si>
    <t>ΚΑΛΑΜΠΑΚΙΩΤΗ ΣΟΦΙΑ</t>
  </si>
  <si>
    <t>ΚΑΛΑΝΤΖΗΣ ΕΥΘΥΜΙΟΣ</t>
  </si>
  <si>
    <t>ΚΑΛΗΜΑΝΗ ΕΛΕΝΗ</t>
  </si>
  <si>
    <t>ΚΑΛΛΙΠΟΣΗ ΜΑΓΔΑΛΗΝΗ</t>
  </si>
  <si>
    <t>ΚΑΛΛΙΠΟΣΗΣ ΠΑΣΧΑΛΗΣ</t>
  </si>
  <si>
    <t>ΚΑΛΛΙΣΤΡΟΣ ΝΙΚΟΛΑΟΣ</t>
  </si>
  <si>
    <t>ΚΑΛΟΥΡΑΚΗ ΑΙΚΑΤΕΡΙΝΗ</t>
  </si>
  <si>
    <t>ΚΑΛΥΒΑ ΠΕΛΑΓΙΑ-ΓΕΩΡΓΙΑ</t>
  </si>
  <si>
    <t>ΚΑΠΕΤΑΝΙΚΟΛΑ ΣΜΑΡΑΓΔΑ-ΠΑΡΑΣΚΕΥΗ</t>
  </si>
  <si>
    <t>ΚΑΠΙΑ ΑΓΓΕΛΙΚΗ</t>
  </si>
  <si>
    <t>ΚΑΠΙΑΣ ΓΙΩΡΓΟΣ</t>
  </si>
  <si>
    <t>ΚΑΡΑΓΙΑΝΝΙΔΗΣ ΘΕΜΙΣΤΟΚΛΗΣ</t>
  </si>
  <si>
    <t>ΚΑΡΑΓΙΩΡΓΟΣ ΑΘΑΝΑΣΙΟΣ-ΝΕΚΤΑΡΙΟΣ</t>
  </si>
  <si>
    <t>ΚΑΡΑΓΙΩΡΓΟΥ ΜΑΓΔΑΛΗΝΗ-ΕΙΡΗΝΗ</t>
  </si>
  <si>
    <t>ΚΑΡΑΧΑΛΙΟΣ ΓΡΗΓΟΡΙΟΣ</t>
  </si>
  <si>
    <t>ΚΑΡΑΧΑΛΙΟΥ ΖΩΗ</t>
  </si>
  <si>
    <t>ΚΑΡΔΑΜΑΚΗΣ ΙΩΑΝΝΗΣ</t>
  </si>
  <si>
    <t>ΚΑΡΠΑΤΣΕΛΗΣ ΣΠΥΡΙΔΩΝ</t>
  </si>
  <si>
    <t>ΚΑΡΠΟΥΖΟΣ ΓΕΩΡΓΙΟΣ</t>
  </si>
  <si>
    <t>ΚΑΡΡΑ ΑΛΙΣΑ-ΜΑΡΙΑ</t>
  </si>
  <si>
    <t>ΚΑΡΥΔΑΣ ΧΡΙΣΤΟΦΟΡΟΣ</t>
  </si>
  <si>
    <t>ΚΑΣΦΙΚΗ ΕΛΕΝΗ</t>
  </si>
  <si>
    <t>ΚΑΣΦΙΚΗ ΘΕΟΔΟΣΙΑ</t>
  </si>
  <si>
    <t>ΚΑΣΦΙΚΗ ΙΩΑΝΝΑ</t>
  </si>
  <si>
    <t>ΚΑΤΡΙΣΙΩΤΗ ΔΗΜΗΤΡΑ</t>
  </si>
  <si>
    <t>ΚΑΤΣΑΝΟΣ ΙΩΑΝΝΗΣ</t>
  </si>
  <si>
    <t>ΚΑΤΣΑΝΟΥ ΜΕΛΙΝΑ</t>
  </si>
  <si>
    <t>ΚΑΤΩΠΟΔΗΣ ΝΑΠΟΛΕΩΝ</t>
  </si>
  <si>
    <t>ΚΑΨΑΛΗ ΧΡΙΣΤΙΝΑ</t>
  </si>
  <si>
    <t>ΚΑΨΑΛΗΣ ΒΑΣΙΛΗΣ</t>
  </si>
  <si>
    <t>ΚΕΤΙΚΟΓΛΟΥ ΓΕΩΡΓΙΟΣ-ΑΝΔΡΕΑΣ</t>
  </si>
  <si>
    <t>ΚΙΤΣΟΣ ΡΑΦΑΗΛ</t>
  </si>
  <si>
    <t>ΚΟΒΑΝΙΔΟΥ ΒΑΣΙΛΙΚΗ</t>
  </si>
  <si>
    <t>ΚΟΜΗΤΑΣ ΔΟΜΗΝΙΚΟΣ</t>
  </si>
  <si>
    <t>ΚΟΝΤΟΚΩΣΤΟΠΟΥΛΟΣ ΑΛΕΞΑΝΔΡΟΣ-ΣΑΡΑΝΤΗΣ</t>
  </si>
  <si>
    <t>ΚΟΥΚΟΥ ΕΥΑΓΓΕΛΙΑ</t>
  </si>
  <si>
    <t>ΚΟΥΚΟΥ ΜΑΡΙΑ</t>
  </si>
  <si>
    <t>ΚΟΥΚΟΥΤΣΗ ΧΡΙΣΤΙΝΑ</t>
  </si>
  <si>
    <t>ΚΟΥΚΣΟΝ ΑΛΕΞΑΝΔΡΟΣ</t>
  </si>
  <si>
    <t>ΚΟΥΡΟΥ ΓΕΩΡΓΙΟΣ</t>
  </si>
  <si>
    <t>ΚΟΥΡΟΥΜΑΛΟΥ ΕΥΓΕΝΙΑ</t>
  </si>
  <si>
    <t>ΚΟΥΡΤΕΛΕΣΗΣ ΘΕΟΔΩΡΟΣ</t>
  </si>
  <si>
    <t>ΚΟΥΦΟΝΙΚΟΛΑΣ ΙΩΑΝΝΗΣ</t>
  </si>
  <si>
    <t>ΚΡΟΜΜΥΔΑΣ ΕΥΑΓΓΕΛΟΣ</t>
  </si>
  <si>
    <t>ΚΥΡΤΖΟΓΛΟΥ ΦΑΙΔΩΝ</t>
  </si>
  <si>
    <t>ΚΩΝΣΤΑΝΤΟΠΟΥΛΟΣ ΚΩΝΣΤΑΝΤΙΝΟΣ</t>
  </si>
  <si>
    <t>ΚΩΣΤΟΠΟΥΛΟΥ ΜΑΡΙΝΑ</t>
  </si>
  <si>
    <t>ΚΩΤΣΗ ΒΑΡΒΑΡΑ</t>
  </si>
  <si>
    <t>ΚΩΤΣΗ ΤΡΙΑΝΤΑΦΥΛΛΙΑ</t>
  </si>
  <si>
    <t>ΚΩΤΣΟΓΙΑΝΝΗ ΑΓΓΕΛΙΚΗ</t>
  </si>
  <si>
    <t>ΛΑΓΚΑΔΙΑΝΟΥ ΚΑΤΕΡΙΝΑ-ΜΑΡΙΑ</t>
  </si>
  <si>
    <t>ΛΑΛΛΟΣ ΑΘΑΝΑΣΙΟΣ</t>
  </si>
  <si>
    <t>ΛΑΜΠΡΑΚΗ ΕΛΕΝΑ</t>
  </si>
  <si>
    <t>ΛΙΣΓΑΡΑΣ ΜΙΧΑΛΗΣ</t>
  </si>
  <si>
    <t>ΛΙΤΣΑΡΔΟΠΟΥΛΟΣ ΝΙΚΟΛΑΟΣ</t>
  </si>
  <si>
    <t>ΜΑΓΙΕΡ ΑΛΕΞΑΝΔΡΑ-ΑΛΛΕΓΡΑ</t>
  </si>
  <si>
    <t>ΜΑΚΑΡΙΔΟΥ ΕΛΙΣΑΒΕΤ</t>
  </si>
  <si>
    <t>ΜΑΝΙΚΗ ΝΑΥΣΙΚΑ</t>
  </si>
  <si>
    <t>ΜΑΡΚΑΝΤΩΝΑΤΟΥ ΕΙΡΗΝΗ</t>
  </si>
  <si>
    <t>ΜΑΡΚΑΝΤΩΝΑΤΟΥ ΧΡΥΣΑΝΘΗ</t>
  </si>
  <si>
    <t>ΜΑΡΤΙΜΙΑΝΑΚΗΣ ΙΩΑΝΝΗΣ</t>
  </si>
  <si>
    <t>ΜΑΤΑΡΑΓΚΑ ΡΕΓΓΙΝΑ</t>
  </si>
  <si>
    <t>ΜΑΧΑΙΡΑΣ ΔΗΜΗΤΡΙΟΣ</t>
  </si>
  <si>
    <t>ΜΗΛΙΟΥ ΜΙΧΑΕΛΑ</t>
  </si>
  <si>
    <t>ΜΙΧΑΗΛΙΔΗΣ ΑΛΕΞΑΝΔΡΟΣ</t>
  </si>
  <si>
    <t>ΜΙΧΑΛΑΣ ΑΓΓΕΛΟΣ-ΓΕΡΑΣΙΜΟΣ</t>
  </si>
  <si>
    <t>ΜΟΥΤΑΦΗΣ ΝΙΚΟΛΑΟΣ</t>
  </si>
  <si>
    <t>ΜΟΥΧΛΑ ΑΓΓΕΛΙΚΗ</t>
  </si>
  <si>
    <t>ΜΠΑΚΑΟΥΚΑ ΜΑΡΙΑ</t>
  </si>
  <si>
    <t>ΜΠΑΛΑΜΑΤΣΗ ΠΑΡΑΣΚΕΥΗ</t>
  </si>
  <si>
    <t>ΜΠΑΜΠΑΜΤΣΗ ΦΩΤΕΙΝΗ</t>
  </si>
  <si>
    <t>ΜΠΕΤΙΧΑΒΑ ΜΑΡΙΑ-ΕΛΕΝΗ</t>
  </si>
  <si>
    <t>ΜΠΕΤΙΧΑΒΑ ΜΑΤΘΙΛΔΗ</t>
  </si>
  <si>
    <t>ΜΠΙΛΙΟΥΡΗ ΑΜΑΛΙΑ</t>
  </si>
  <si>
    <t>ΜΠΟΥΔΟΥΡΙΔΗΣ ΑΛΕΞΑΝΔΡΟΣ</t>
  </si>
  <si>
    <t>ΜΠΟΥΖΙΑΝΗ ΔΕΣΠΟΙΝΑ</t>
  </si>
  <si>
    <t>ΜΠΟΥΡΑΣ ΓΡΗΓΟΡΙΟΣ</t>
  </si>
  <si>
    <t>ΜΠΟΥΡΤΖΗ ΓΕΩΡΓΙΑ-ΜΑΡΙΑ</t>
  </si>
  <si>
    <t>ΜΩΥΣΙΔΗΣ ΙΩΑΝΝΗΣ</t>
  </si>
  <si>
    <t>ΜΩΥΣΙΔΟΥ ΚΩΝΣΤΑΝΤΙΝΑ</t>
  </si>
  <si>
    <t>ΝΑΒΡΟΖΙΔΗΣ ΣΑΒΒΑΣ</t>
  </si>
  <si>
    <t>ΝΑΝΟΥ ΙΩΑΝΝΑ</t>
  </si>
  <si>
    <t>ΝΑΣΗΣ ΚΩΝΣΤΑΝΤΙΝΟΣ</t>
  </si>
  <si>
    <t>ΝΑΣΙΟΥΛΑΣ ΒΑΣΙΛΕΙΟΣ</t>
  </si>
  <si>
    <t>ΝΙΚΗΤΑΚΗΣ ΙΩΑΝΝΗΣ</t>
  </si>
  <si>
    <t>ΝΙΚΟΛΑΟΥ ΠΕΤΡΟΣ</t>
  </si>
  <si>
    <t>ΝΟΥΣΙΑ ΧΡΥΣΑΝΘΗ</t>
  </si>
  <si>
    <t>ΝΟΥΣΙΑΣ ΒΑΣΙΛΕΙΟΣ</t>
  </si>
  <si>
    <t>ΝΤΑΝΑΣ ΣΤΑΥΡΟΣ</t>
  </si>
  <si>
    <t>ΝΤΑΤΣΗ ΣΜΑΡΑΓΔΑ</t>
  </si>
  <si>
    <t>ΟΡΔΟΥΛΙΔΗΣ ΑΛΕΞΑΝΔΡΟΣ</t>
  </si>
  <si>
    <t>ΟΣΙΠΙΔΗΣ ΓΕΩΡΓΙΟΣ</t>
  </si>
  <si>
    <t>ΠΑΓΚΟΥΤΣΟΥ ΘΕΟΔΩΡΑ</t>
  </si>
  <si>
    <t>ΠΑΝΑΓΑΚΗΣ ΝΙΚΟΛΑΟΣ</t>
  </si>
  <si>
    <t>ΠΑΝΤΕΛΗΣ ΑΝΑΣΤΑΣΙΟΣ-ΠΑΝΑΓΙΩΤΗΣ</t>
  </si>
  <si>
    <t>ΠΑΠΑΓΕΩΡΓΙΟΥ ΜΕΛΙΝΑ</t>
  </si>
  <si>
    <t>ΠΑΠΑΔΑΚΗΣ ΕΥΑΓΓΕΛΟΣ</t>
  </si>
  <si>
    <t>ΠΑΠΑΘΑΝΑΣΙΟΥ ΔΗΜΗΤΡΙΟΣ</t>
  </si>
  <si>
    <t>ΠΑΠΑΜΙΧΑΗΛ ΕΥΑΓΓΕΛΙΑ</t>
  </si>
  <si>
    <t>ΠΑΠΑΜΙΧΑΗΛ ΣΟΦΙΑ</t>
  </si>
  <si>
    <t>ΠΑΠΑΝΑΣΤΑΣΑΤΟΥ ΑΡΓΥΡΩ-ΑΙΚΑΤΕΡΙΝΗ</t>
  </si>
  <si>
    <t>ΠΑΠΑΝΑΣΤΑΣΙΟΥ ΜΙΧΑΛΗΣ</t>
  </si>
  <si>
    <t>ΠΑΠΑΝΙΚΟΛΑΟΥ ΦΩΤΙΑΝΝΑ</t>
  </si>
  <si>
    <t>ΠΑΠΑΝΙΚΟΛΑΟΥ ΧΡΗΣΤΟΣ</t>
  </si>
  <si>
    <t>ΠΑΠΑΝΤΩΝΙΟΥ ΙΩΑΝΝΗΣ</t>
  </si>
  <si>
    <t>ΠΑΡΑΣΥΡΗΣ ΣΟΦΟΚΛΗΣ</t>
  </si>
  <si>
    <t>ΠΑΡΙΤΣΗΣ ΓΙΩΡΓΟΣ</t>
  </si>
  <si>
    <t>ΠΑΡΙΤΣΗΣ ΚΥΡΙΑΚΟΣ</t>
  </si>
  <si>
    <t>ΠΑΡΤΣΙΚΛΙΔΗΣ ΑΝΔΡΕΑΣ</t>
  </si>
  <si>
    <t>ΠΑΤΡΙΚΗ ΑΜΑΛΙΑ</t>
  </si>
  <si>
    <t>ΠΕΪΟΥ ΙΩΑΝΝΑ</t>
  </si>
  <si>
    <t>ΠΕΪΟΥ ΚΑΤΕΡΙΝΑ</t>
  </si>
  <si>
    <t>ΠΕΡΓΑΝΗ ΚΑΤΕΡΙΝΑ</t>
  </si>
  <si>
    <t>ΠΕΡΓΑΝΗΣ ΙΩΑΝΝΗΣ</t>
  </si>
  <si>
    <t>ΠΕΡΟΓΙΑΝΝΗΣ ΙΩΑΝΝΗΣ</t>
  </si>
  <si>
    <t>ΠΕΤΑΚΟΣ ΠΑΝΑΓΙΩΤΗΣ</t>
  </si>
  <si>
    <t>ΠΕΤΑΚΟΣ ΣΠΥΡΟΣ</t>
  </si>
  <si>
    <t>ΠΕΤΚΟΥ ΜΑΡΙΑ-ΒΑΣΙΛΙΚΗ</t>
  </si>
  <si>
    <t>ΠΕΤΡΟΥ ΔΗΜΗΤΡΑ</t>
  </si>
  <si>
    <t>ΣΑΟΥΓΚΟΣ ΓΕΩΡΓΙΟΣ</t>
  </si>
  <si>
    <t>ΣΙΑΝΤΟΥ ΑΝΝΑ-ΜΑΡΙΑ</t>
  </si>
  <si>
    <t>ΣΙΑΡΚΟΣ ΟΡΕΣΤΗΣ</t>
  </si>
  <si>
    <t>ΣΚΑΡΠΕΤΗ ΑΡΓΥΡΩ</t>
  </si>
  <si>
    <t>ΣΚΑΡΠΕΤΗ ΧΑΡΙΚΛΕΙΑ</t>
  </si>
  <si>
    <t>ΣΚΟΥΦΑΡΑ ΜΑΡΙΑ</t>
  </si>
  <si>
    <t>ΣΜΑΡΑΓΔΗ ΓΙΩΤΑ</t>
  </si>
  <si>
    <t>ΣΟΛΙΔΑΚΗΣ ΡΑΔΑΜΑΝΘΥΣ-ΙΑΣΟΝΑΣ</t>
  </si>
  <si>
    <t>ΣΟΛΟΜΚΙΝ ΦΙΛΙΠΠΟΣ</t>
  </si>
  <si>
    <t>ΣΟΥΜΕΛΑΣ ΑΓΗΣΙΛΑΟΣ</t>
  </si>
  <si>
    <t>ΣΟΥΜΕΛΑΣ ΣΤΕΦΑΝΟΣ</t>
  </si>
  <si>
    <t>ΣΟΥΜΠΛΗΣ ΜΙΧΑΛΗΣ</t>
  </si>
  <si>
    <t>ΣΠΥΡΕΛΗ ΑΛΕΞΑΝΔΡΑ</t>
  </si>
  <si>
    <t>ΣΠΥΡΕΛΗ ΠΑΡΑΣΚΕΥΗ</t>
  </si>
  <si>
    <t>ΣΠΥΡΙΔΟΠΟΥΛΟΣ ΙΩΑΝΝΗΣ</t>
  </si>
  <si>
    <t>ΣΤΑΥΡΙΝΟΔΑΚΗ ΘΕΟΔΩΡΑ</t>
  </si>
  <si>
    <t>ΣΤΕΦΑΝΑΚΗ ΜΑΡΙΑΝΝΑ</t>
  </si>
  <si>
    <t>ΤΑΟΥΣΑΝΙΔΟΥ ΝΕΜΕΣΙΣ</t>
  </si>
  <si>
    <t>ΤΑΥΡΙΔΑΚΗΣ ΚΩΝΣΤΑΝΤΙΝΟΣ</t>
  </si>
  <si>
    <t>ΤΖΙΒΑΝΙΔΗ ΠΟΛΥΞΕΝΗ-ΑΝΑΣΤΑΣΙΑ</t>
  </si>
  <si>
    <t>ΤΟΜΑΡΑ ΣΤΑΥΡΟΥΛΑ</t>
  </si>
  <si>
    <t>ΤΡΙΑΝΤΑΦΥΛΛΟΥ ΧΡΗΣΤΟΣ</t>
  </si>
  <si>
    <t>ΤΣΑΓΚΟΥΡΝΑ ΚΩΝΣΤΑΝΤΙΝΑ</t>
  </si>
  <si>
    <t>ΤΣΑΚΤΣΙΡΑΣ ΑΛΚΙΝΟΟΣ-ΧΡΗΣΤΟΣ</t>
  </si>
  <si>
    <t>ΤΣΑΚΤΣΙΡΑΣ ΜΑΡΚΟΣ</t>
  </si>
  <si>
    <t>ΤΣΙΓΓΕΛΗ ΑΛΕΞΑΝΔΡΑ</t>
  </si>
  <si>
    <t>ΤΣΟΛΑΚΙΔΗ ΔΑΝΑΗ</t>
  </si>
  <si>
    <t>ΤΣΟΛΑΚΙΔΟΥ ΧΑΡΙΣ-ΛΥΔΙΑ</t>
  </si>
  <si>
    <t>ΤΣΟΥΚΑΛΑΣ ΔΙΟΝΥΣΙΟΣ</t>
  </si>
  <si>
    <t>ΥΦΑΝΤΙΔΗΣ ΑΝΑΣΤΑΣΙΟΣ-ΜΙΧΑΗΛ</t>
  </si>
  <si>
    <t>ΧΑΡΑΤΣΙΔΗΣ ΚΩΝΣΤΑΝΤΙΝΟΣ</t>
  </si>
  <si>
    <t>ΧΑΡΑΤΣΙΔΟΥ ΑΡΙΑΔΝΗ</t>
  </si>
  <si>
    <t>ΧΑΡΙΣΗ ΜΑΡΙΑ-ΣΟΦΙΑ</t>
  </si>
  <si>
    <t>ΧΑΤΖΗΜΗΝΑΣ ΔΗΜΗΤΡΙΟΣ</t>
  </si>
  <si>
    <t>ΧΗΡΑ ΧΡΙΣΤΙΝΑ-ΑΝΝΑ</t>
  </si>
  <si>
    <t>ΧΗΡΑΣ ΓΕΩΡΓΙΟΣ</t>
  </si>
  <si>
    <t>ΧΡΗΣΤΙΔΗΣ ΔΗΜΗΤΡΙΟΣ</t>
  </si>
  <si>
    <t>ΧΡΙΣΤΟΦΟΡΙΔΟΥ ΑΝΝΑ</t>
  </si>
  <si>
    <t>ΨΑΡΙΑΣ ΝΕΣΤΟΡΑΣ</t>
  </si>
  <si>
    <t>ΨΩΜΑΣ ΦΙΛΙΠΠΟΣ-ΛΑΜΠΡΟΣ</t>
  </si>
  <si>
    <t>ΓΙΟΥΒΤΣΕΝΚΟ ΑΡΙΝΑ</t>
  </si>
  <si>
    <t>ΛΑΜΠΡΙΝΟΥ ΚΥΡΙΑΚΗ</t>
  </si>
  <si>
    <t>ΣΑΣΣΑΛΟΥ ΒΑΣΙΛΙΚΗ-ΜΑΡΙΑ</t>
  </si>
  <si>
    <t>ΧΟΥΛΙΑΡΑΣ ΙΩΑΝΝΗΣ</t>
  </si>
  <si>
    <t>ΧΟΥΛΙΑΡΑ ΜΕΛΙΝΑ</t>
  </si>
  <si>
    <t>ΜΗΤΡΟΠΟΥΛΟΥ ΕΛΕΝΗ</t>
  </si>
  <si>
    <t>ΚΑΡΥΔΗ ΦΩΤΕΙΝΗ</t>
  </si>
  <si>
    <t>ΡΑΝΤΗ ΠΕΤΡΙΝΑ</t>
  </si>
  <si>
    <t>ΜΠΟΥΖΟΥ ΕΛΕΝΗ-ΙΩΑΝΝΑ</t>
  </si>
  <si>
    <t>ΚΑΡΑΝΤΩΝΗ ΝΙΚΟΛΕΤΑ</t>
  </si>
  <si>
    <t>ΚΑΜΠΙΣΙΟΥΛΗ ΧΡΙΣΤΙΝΑ</t>
  </si>
  <si>
    <t>ΚΑΜΠΙΣΙΟΥΛΗ ΜΑΡΙΑ</t>
  </si>
  <si>
    <t>ΜΗΤΡΟΠΟΥΛΟΣ ΔΗΜΗΤΡΗΣ</t>
  </si>
  <si>
    <t>ΚΑΛΟΓΕΡΟΓΙΑΝΝΗΣ ΑΘΑΝΑΣΙΟΣ</t>
  </si>
  <si>
    <t>ΚΑΛΟΓΕΡΟΓΙΑΝΝΗΣ ΙΩΑΝΝΗΣ</t>
  </si>
  <si>
    <t>ΜΑΡΓΑΡΙΤΗ ΚΛΕΟΝΙΚΗ</t>
  </si>
  <si>
    <t>ΣΑΧΙΝΙΔΟΥ ΔΟΜΝΙΚΗ</t>
  </si>
  <si>
    <t>ΣΑΧΙΝΙΔΟΥ ΑΝΝΑ-ΜΑΡΙΑ</t>
  </si>
  <si>
    <t>ΦΡΙΚΑΣΕ ΙΩΑΝΝΑ</t>
  </si>
  <si>
    <t>ΜΠΑΛΙΟΥ ΑΝΤΖΕΛΑ</t>
  </si>
  <si>
    <t>ΜΠΑΛΛΙΟΥ ΝΙΚΟΛ</t>
  </si>
  <si>
    <t>ΚΩΣΤΑΚΗ ΝΕΦΕΛΗ</t>
  </si>
  <si>
    <t>ΚΩΣΤΑΚΗΣ ΒΑΣΙΛΗΣ</t>
  </si>
  <si>
    <t>ΒΑΣΣΟΣ ΕΛΕΥΘΕΡΙΟΣ</t>
  </si>
  <si>
    <t>ΜΑΛΛΙΟΣ ΦΙΛΙΠΠΟΣ</t>
  </si>
  <si>
    <t>ΜΑΛΛΙΟΥ ΕΛΕΝΗ-ΑΝΝΑ</t>
  </si>
  <si>
    <t>ΠΕΧΛΙΒΑΝΙΔΗΣ ΧΑΡΑΛΑΜΠΟΣ</t>
  </si>
  <si>
    <t>ΓΙΑΝΤΣΙΟΥ ΜΑΡΓΑΡΙΤΑ</t>
  </si>
  <si>
    <t>ΤΣΟΚΑΤΑΡΙΔΟΥ ΜΑΡΙΑ</t>
  </si>
  <si>
    <t>ΧΑΤΖΗΠΑΝΑΓΙΩΤΟΥ ΕΥΑΓΓΕΛΟΣ</t>
  </si>
  <si>
    <t>ΚΑΛΑΦΑΤΗΣ ΠΑΝΑΓΙΩΤΗΣ</t>
  </si>
  <si>
    <t>ΝΤΑΛΚΙΤΣΗ ΒΑΡΒΑΡΑ</t>
  </si>
  <si>
    <t>ΚΥΒΕΡΝΗΤΗΣ ΝΙΚΟΛΑΟΣ</t>
  </si>
  <si>
    <t>ΜΠΙΒΟΛΑΡΗ ΕΥΔΟΚΙΑ</t>
  </si>
  <si>
    <t>ΕΚΙΤΖΙΔΟΥ ΜΑΡΙΑ</t>
  </si>
  <si>
    <t>ΙΩΑΝΝΙΔΟΥ ΛΕΜΟΝΙΑ-ΜΑΡΙΑ</t>
  </si>
  <si>
    <t>ΡΟΥΜΠΕΣΟΥ ΧΡΥΣΗ</t>
  </si>
  <si>
    <t>ΚΕΣΑΝΟΓΛΟΥ ΑΓΑΠΗ</t>
  </si>
  <si>
    <t>ΣΤΕΦΑΝΙΔΟΥ ΒΑΣΙΛΙΚΗ</t>
  </si>
  <si>
    <t>ΤΕΛΠΙΖΟΥΔΗ ΦΛΩΡΕΝΤΙΑ-ΑΘΗΝΑ</t>
  </si>
  <si>
    <t>ΖΗΛΑΚΑΚΗ ΕΛΕΝΗ</t>
  </si>
  <si>
    <t>ΧΑΤΖΗΔΑΦΝΗ ΠΑΡΑΣΚΕΥΗ</t>
  </si>
  <si>
    <t>ΤΡΙΑΝΤΑΦΥΛΛΟΥ ΓΕΩΡΓΙΟΣ-ΕΜΜΑΝΟΥΗΛ</t>
  </si>
  <si>
    <t>ΤΡΙΑΝΤΑΦΥΛΛΟΥ ΠΑΝΑΓΙΩΤΑ-ΜΑΡΙΑ</t>
  </si>
  <si>
    <t>ΜΠΕΡΠΕΡΙΔΟΥ ΚΛΕΟΠΑΤΡΑ</t>
  </si>
  <si>
    <t>ΙΩΑΝΝΙΔΟΥ ΣΤΑΥΡΟΥΛΑ</t>
  </si>
  <si>
    <t>ΕΥΘΥΒΟΥΛΗΣ ΔΗΜΗΤΡΙΟΣ</t>
  </si>
  <si>
    <t>ΕΛΕΥΘΕΡΙΑΔΗΣ ΑΓΓΕΛΟΣ-ΜΙΧΑΗΛ</t>
  </si>
  <si>
    <t>ΜΠΟΥΓΙΟΥΚΛΗ ΜΑΡΙΑ</t>
  </si>
  <si>
    <t>ΓΑΛΑΝΟΥ ΚΑΤΕΡΙΝΑ</t>
  </si>
  <si>
    <t>ΖΥΜΠΙΔΗΣ ΑΝΑΣΤΑΣΗΣ</t>
  </si>
  <si>
    <t>ΖΥΜΠΙΔΗ ΑΝΝΑ</t>
  </si>
  <si>
    <t>ΜΑΝΟΥΣΑΚΗΣ ΜΑΡΙΝΟΣ</t>
  </si>
  <si>
    <t>ΑΝΤΖΑΚΑ ΠΟΛΥΚΡΙΤΗ-ΕΛΕΝΗ</t>
  </si>
  <si>
    <t>ΤΣΑΡΣΙΤΑΛΙΔΟΥ ΑΡΧΟΝΤΙΑ</t>
  </si>
  <si>
    <t>ΓΚΛΑΒΑΣ ΓΙΩΡΓΟΣ</t>
  </si>
  <si>
    <t>ΚΑΤΣΑΝΕΒΑΚΗ ΒΑΣΙΛΙΚΗ</t>
  </si>
  <si>
    <t>ΚΑΤΣΑΝΕΒΑΚΗ ΕΛΕΝΗ</t>
  </si>
  <si>
    <t>ΚΙΜΙΝΟΣ ΠΑΝΑΓΙΩΤΗΣ-ΑΛΦΟΝΣΟ</t>
  </si>
  <si>
    <t>ΧΑΤΖΗΔΑΦΝΗ ΜΑΡΙΑ</t>
  </si>
  <si>
    <t>ΒΑΣΙΛΟΠΟΥΛΟΣ ΧΑΡΑΛΑΜΠΟΣ-ΓΕΩΡΓΙΟΣ</t>
  </si>
  <si>
    <t>ΣΠΙΝΟΥΛΑΣ ΙΩΑΝΝΗΣ-ΑΛΚΙΒΙΑΔΗΣ</t>
  </si>
  <si>
    <t>ΚΑΤΕΪΝΑΣ ΒΑΣΙΛΗΣ</t>
  </si>
  <si>
    <t>ΚΑΛΑΪΤΖΗΣ ΠΑΝΑΓΙΩΤΗΣ</t>
  </si>
  <si>
    <t>ΚΑΤΣΑΡΟΣ ΣΠΥΡΙΔΩΝ</t>
  </si>
  <si>
    <t>ΠΑΠΑΡΓΥΡΙΟΥ ΚΩΝΣΤΑΝΤΙΝΟΣ</t>
  </si>
  <si>
    <t>ΟΥΛΑΣΟΓΛΟΥ ΙΩΣΗΦ</t>
  </si>
  <si>
    <t>ΓΚΑΓΚΟΜΟΙΡΟΣ ΕΥΣΤΡΑΤΙΟΣ</t>
  </si>
  <si>
    <t>ΛΑΜΠΡΟΥ ΜΑΡΙΑ-ΑΝΝΑ</t>
  </si>
  <si>
    <t>ΛΟΥΡΟΣ ΑΝΤΩΝΙΟΣ</t>
  </si>
  <si>
    <t>ΛΟΥΡΟΣ ΑΓΓΕΛΟΣ</t>
  </si>
  <si>
    <t>ΤΡΙΜΕΡΙΤΗ ΕΙΡΗΝΗ-ΧΡΙΣΤΙΝΑ</t>
  </si>
  <si>
    <t>ΒΟΥΡΛΙΔΗΣ ΑΝΤΩΝΗΣ</t>
  </si>
  <si>
    <t>ΒΟΥΡΛΙΔΗΣ ΓΙΑΝΝΗΣ</t>
  </si>
  <si>
    <t>ΔΑΥΪΔ ΙΑΚΩΒ</t>
  </si>
  <si>
    <t>ΔΑΥΪΔ ΑΛΕΞΑΝΔΡΟΣ-ΙΣΑΑΚ</t>
  </si>
  <si>
    <t>ΦΟΥΚΑ ΛΥΔΙΑ</t>
  </si>
  <si>
    <t>ΣΤΕΦΑΝΑΚΗΣ ΕΜΜΑΝΟΥΗΛ</t>
  </si>
  <si>
    <t>ΦΟΥΡΛΗ ΚΛΕΙΩ</t>
  </si>
  <si>
    <t>ΠΕΔΙΑΔΙΤΗΣ ΝΙΚΟΛΑΟΣ</t>
  </si>
  <si>
    <t>ΠΙΡΤΟΑΚΑ ΑΛΕΞΑΝΔΡΟΣ-ΓΚΕΟΡΓΚΕ</t>
  </si>
  <si>
    <t>ΡΟΥΝΤΑΡΣΚΑ ΙΡΙΝΑ</t>
  </si>
  <si>
    <t>ΡΑΠΤΗΣ ΧΡΗΣΤΟΣ</t>
  </si>
  <si>
    <t>ΓΕΩΡΓΑΚΟΠΟΥΛΟΥ ΔΗΜΗΤΡΑ</t>
  </si>
  <si>
    <t>ΧΑΤΖΗΔΗΜΟΥ ΔΗΜΗΤΡΙΟΣ</t>
  </si>
  <si>
    <t>ΚΟΪΤΣΙΔΗΣ ΙΩΑΝΝΗΣ</t>
  </si>
  <si>
    <t>ΜΑΝΤΖΟΥΚΑΣ ΡΑΦΑΗΛ-ΠΑΝΤΕΛΕΗΜΩΝ</t>
  </si>
  <si>
    <t>ΑΝΔΡΙΟΠΟΥΛΟΣ ΑΝΔΡΕΑΣ</t>
  </si>
  <si>
    <t>ΛΕΟΝΤΑΡΗΣ ΑΓΓΕΛΟΣ</t>
  </si>
  <si>
    <t>ΜΙΧΑΛΗΣ ΚΩΝΣΤΑΝΤΙΝΟΣ</t>
  </si>
  <si>
    <t>ΖΟΡΚΑΔΗΣ ΣΤΕΦΑΝΟΣ</t>
  </si>
  <si>
    <t>ΜΠΟΥΣΒΑΡΟΣ ΣΤΕΡΓΙΟΣ</t>
  </si>
  <si>
    <t>ΣΤΑΜΟΣ ΙΩΑΝΝΗΣ-ΤΑΞΙΑΡΧΗΣ</t>
  </si>
  <si>
    <t>ΤΣΑΜΟΓΛΟΥ ΓΕΩΡΓΙΟΣ</t>
  </si>
  <si>
    <t>ΜΠΑΡΜΠΑΓΙΑΝΝΗ ΑΝΔΡΟΜΑΧΗ</t>
  </si>
  <si>
    <t>ΓΚΟΓΚΙΔΟΥ ΑΝΑΣΤΑΣΙΑ</t>
  </si>
  <si>
    <t>ΚΑΤΣΑΜΑΚΑ ΕΥΓΕΝΙΑ</t>
  </si>
  <si>
    <t>ΛΟΜΑΓΙΝ ΣΤΥΛΙΑΝΗ</t>
  </si>
  <si>
    <t>ΑΛΑΓΙΑΝΝΗ ΕΥΑΓΓΕΛΙΑ-ΕΛΕΝΗ</t>
  </si>
  <si>
    <t>ΠΑΠΑΗΛΙΑ ΑΝΑΣΤΑΣΙΑ-ΚΩΝΣΤΑΝΤΙΝΑ</t>
  </si>
  <si>
    <t>ΡΑΪΟΥ ΒΑΣΙΛΙΚΗ</t>
  </si>
  <si>
    <t>ΠΑΠΑΚΩΣΤΑ ΑΙΚΑΤΕΡΙΝΗ</t>
  </si>
  <si>
    <t>ΑΔΑΜΙΔΟΥ ΚΥΡΙΑΚΗ</t>
  </si>
  <si>
    <t>ΓΕΩΡΓΙΟΥ ΔΗΜΗΤΡΗΣ</t>
  </si>
  <si>
    <t>ΣΠΑΝΟΣ ΝΙΚΟΛΑΟΣ</t>
  </si>
  <si>
    <t>ΠΑΠΑΔΗΜΗΤΡΙΟΥ ΑΙΚΑΤΕΡΙΝΗ</t>
  </si>
  <si>
    <t>ΠΑΠΑΝΔΡΕΟΥ ΔΗΜΗΤΡΗΣ</t>
  </si>
  <si>
    <t>ΚΑΡΑΚΟΥΛΑΚΗ ΕΛΕΝΗ</t>
  </si>
  <si>
    <t>ΓΙΑΝΝΑΚΟΠΟΥΛΟΣ ΦΙΛΙΠΠΟΣ</t>
  </si>
  <si>
    <t>ΠΑΛΑΙΟΛΟΓΟΣ ΚΩΝΣΤΑΝΤΙΝΟΣ</t>
  </si>
  <si>
    <t>ΚΩΝΣΤΑΝΤΑΚΗ ΑΓΓΕΛΙΚΗ</t>
  </si>
  <si>
    <t>ΠΑΠΠΑ ΜΑΡΙΑ</t>
  </si>
  <si>
    <t>ΚΟΝΤΟΓΙΑΝΝΗΣ ΙΩΑΝΝΗΣ</t>
  </si>
  <si>
    <t>ΓΙΑΝΝΙΚΑΚΗΣ ΔΗΜΗΤΡΙΟΣ</t>
  </si>
  <si>
    <t>ΚΩΝΣΤΑΝΤΙΝΙΔΗΣ ΚΩΝΣΤΑΝΤΙΝΟΣ</t>
  </si>
  <si>
    <t>ΣΠΥΡΟΠΟΥΛΟΣ ΙΩΑΝΝΗΣ</t>
  </si>
  <si>
    <t>ΛΑΓΟΥΔΑΚΗ ΓΕΩΡΓΙΑ</t>
  </si>
  <si>
    <t>ΣΙΓΑΛΑ ΑΙΚΑΤΕΡΙΝΗ</t>
  </si>
  <si>
    <t>ΠΑΠΑΪΩΑΝΝΟΥ ΚΩΝΣΤΑΝΤΙΝΟΣ</t>
  </si>
  <si>
    <t>ΓΡΗΓΟΡΙΑΔΟΥ ΣΟΦΙΑ</t>
  </si>
  <si>
    <t>ΚΕΡΑΜΙΔΑΣ ΓΕΩΡΓΙΟΣ</t>
  </si>
  <si>
    <t>ΑΘΑΝΑΣΙΑΔΗΣ ΚΩΝΣΤΑΝΤΙΝΟΣ</t>
  </si>
  <si>
    <t>ΔΗΜΗΤΡΟΠΟΥΛΟΥ ΙΩΑΝΝΑ</t>
  </si>
  <si>
    <t>ΤΖΑΒΑΡΑ ΕΛΕΝΗ</t>
  </si>
  <si>
    <t>ΧΑΤΖΗΠΑΠΑΣ ΓΕΩΡΓΙΟΣ</t>
  </si>
  <si>
    <t>ΑΔΑΜΙΔΟΥ ΑΘΑΝΑΣΙΑ</t>
  </si>
  <si>
    <t>ΚΑΛΩΝΗΣ ΛΑΖΑΡΟΣ</t>
  </si>
  <si>
    <t>ΓΑΒΡΗΣ ΘΩΜΑΣ</t>
  </si>
  <si>
    <t>ΘΥΜΙΑΤΗ ΜΑΡΙΑ</t>
  </si>
  <si>
    <t>ΑΔΑΜΙΔΟΥ ΑΝΑΣΤΑΣΙΑ</t>
  </si>
  <si>
    <t>ΓΕΜΕΝΕΤΖΗΣ ΔΗΜΗΤΡΙΟΣ</t>
  </si>
  <si>
    <t>ΧΑΤΖΗΠΑΠΑΣ ΚΟΣΜΑΣ</t>
  </si>
  <si>
    <t>ΧΑΡΕΜΗΣ ΧΑΡΑΛΑΜΠΟΣ</t>
  </si>
  <si>
    <t>ΠΙΤΑΟΥΛΗΣ ΓΕΩΡΓΙΟΣ</t>
  </si>
  <si>
    <t>ΧΑΡΙΤΙΔΟΥ ΕΛΕΝΗ</t>
  </si>
  <si>
    <t>ΛΑΪΝΙΩΤΗΣ ΝΙΚΟΛΑΟΣ</t>
  </si>
  <si>
    <t>ΜΑΝΑΡΑΣ ΠΑΝΑΓΙΩΤΗΣ</t>
  </si>
  <si>
    <t>ΚΑΖΑΚΙΔΗΣ ΣΤΥΛΙΑΝΟΣ-ΛΟΥΚΑΣ</t>
  </si>
  <si>
    <t>ΤΖΟΥΒΕΛΕΚΗΣ ΜΙΧΑΗΛ-ΑΝΑΡΓΥΡΟΣ</t>
  </si>
  <si>
    <t>ΚΟΝΤΗΣ ΑΧΙΛΛΕΑΣ</t>
  </si>
  <si>
    <t>ΛΟΓΟΘΕΤΗΣ ΧΡΗΣΤΟΣ</t>
  </si>
  <si>
    <t>ΑΠΟΣΤΟΛΟΠΟΥΛΟΣ ΒΑΣΙΛΗΣ</t>
  </si>
  <si>
    <t>ΤΣΑΜΠΙΕΡΗΣ ΙΩΑΝΝΗΣ</t>
  </si>
  <si>
    <t>ΘΩΜΟΠΟΥΛΟΥ ΑΓΓΕΛΙΚΗ</t>
  </si>
  <si>
    <t>ΜΑΡΙΔΑΚΗ ΜΑΡΙΑ</t>
  </si>
  <si>
    <t>ΚΑΤΗΦΟΡΗ ΕΥΓΕΝΙΑ</t>
  </si>
  <si>
    <t>ΛΥΚΙΔΗ ΟΛΥΜΠΙΑ</t>
  </si>
  <si>
    <t>ΚΟΝΤΟΠΟΥΛΟΣ ΓΕΩΡΓΙΟΣ-ΑΝΑΣΤΑΣΙΟΣ</t>
  </si>
  <si>
    <t>ΜΠΙΣΤΙΚΑΣ ΚΩΝΣΤΑΝΤΙΝΟΣ</t>
  </si>
  <si>
    <t>ΒΡΟΧΑΡΗ ΓΕΩΡΓΙΑ</t>
  </si>
  <si>
    <t>ΔΗΜΟΠΟΥΛΟΣ ΜΙΧΑΛΗΣ</t>
  </si>
  <si>
    <t>ΑΡΑΝΙΤΗΣ ΣΠΥΡΙΔΩΝ</t>
  </si>
  <si>
    <t>ΧΑΝΤΖΑΤΟΓΛΟΥ ΛΟΥΪΖΟΣ-ΠΑΝΑΓΙΩΤΗΣ</t>
  </si>
  <si>
    <t>ΜΠΟΥΚΟΥΒΑΛΑ ΑΓΓΕΛΙΚΗ</t>
  </si>
  <si>
    <t>ΜΑΡΓΑΡΙΤΗΣ ΜΕΝΕΛΑΟΣ-ΜΑΡΚΟΣ</t>
  </si>
  <si>
    <t>ΧΑΤΖΗΜΙΧΑΛΗ ΑΝΤΙΓΟΝΗ</t>
  </si>
  <si>
    <t>ΜΑΓΕΤΟΣ ΣΤΑΥΡΟΣ</t>
  </si>
  <si>
    <t>ΣΤΕΡΓΙΑΚΗΣ ΒΑΣΙΛΗΣ</t>
  </si>
  <si>
    <t>ΣΥΡΟΠΟΥΛΟΥ ΚΩΝΣΤΑΝΤΙΝΑ-ΑΝΑΣΤΑΣΙΑ</t>
  </si>
  <si>
    <t>ΤΣΙΛΙΚΗ ΒΑΣΙΛΙΚΗ</t>
  </si>
  <si>
    <t>ΣΑΖΑΚΛΟΓΛΟΥ ΧΡΗΣΤΟΣ</t>
  </si>
  <si>
    <t>ΦΛΟΥΤΣΑΚΟΣ ΓΕΩΡΓΙΟΣ</t>
  </si>
  <si>
    <t>ΒΑΣΙΛΟΠΟΥΛΟΥ ΑΝΝΑ</t>
  </si>
  <si>
    <t>ΕΞΗΝΤΑΡΙΔΗ ΕΥΑΓΓΕΛΙΑ</t>
  </si>
  <si>
    <t>ΜΙΧΑΛΗΣ ΓΕΩΡΓΙΟΣ</t>
  </si>
  <si>
    <t>ΣΑΜΑΡΤΣΙΔΗΣ ΓΡΗΓΟΡΙΟΣ</t>
  </si>
  <si>
    <t>ΠΑΠΑΝΔΡΕΟΥ ΑΝΑΣΤΑΣΙΑ</t>
  </si>
  <si>
    <t>ΣΤΑΤΗΡΗΣ ΑΝΔΡΕΑΣ</t>
  </si>
  <si>
    <t>ΜΙΧΑΛΟΠΟΥΛΟΣ ΠΑΝΑΓΙΩΤΗΣ</t>
  </si>
  <si>
    <t>ΠΑΣΠΑΡΑΚΗΣ ΣΤΥΛΙΑΝΟΣ</t>
  </si>
  <si>
    <t>ΤΖΕΒΕΛΕΚΟΣ ΑΓΗΣΙΛΑΟΣ</t>
  </si>
  <si>
    <t>ΚΑΤΗΦΟΡΗΣ ΝΙΚΟΛΑΟΣ-ΣΠΥΡΙΔΩΝ</t>
  </si>
  <si>
    <t>ΧΡΙΣΤΟΦΟΡΟΥ ΛΕΩΝΙΔΑΣ</t>
  </si>
  <si>
    <t>ΤΟΛΙΚΑ ΠΗΝΕΛΟΠΗ</t>
  </si>
  <si>
    <t>ΤΣΟΥΜΑΚΑ ΦΙΛΑΡΕΤΗ</t>
  </si>
  <si>
    <t>ΚΑΠΕΤΑΝΟΠΟΥΛΟΥ ΓΕΩΡΓΙΑ</t>
  </si>
  <si>
    <t>ΓΡΑΜΜΑΤΙΚΟΥ-ΠΑΠΑΔΟΠΟΥΛΟΣ ΑΓΓΕΛΟΣ</t>
  </si>
  <si>
    <t>ΣΤΟΪΛΑ ΕΛΙΣΑΒΕΤ</t>
  </si>
  <si>
    <t>ΓΕΩΡΓΙΟΥ ΔΑΝΑΗ</t>
  </si>
  <si>
    <t>ΒΕΝΕΤΗ ΜΑΓΔΑΛΗΝΗ</t>
  </si>
  <si>
    <t>ΓΚΑΡΤΖΟΝΙΚΑ ΗΡΩ</t>
  </si>
  <si>
    <t>ΠΑΠΑΝΙΚΟΛΑΟΥ ΒΑΣΙΛΙΚΗ</t>
  </si>
  <si>
    <t>ΚΑΡΕΛΗ ΚΩΝΣΤΑΝΤΙΝΑ</t>
  </si>
  <si>
    <t>ΔΗΜΟΠΟΥΛΟΥ ΑΝΤΙΓΟΝΗ</t>
  </si>
  <si>
    <t>ΧΑΤΖΗΧΡΗΣΤΟΥ ΑΘΑΝΑΣΙΟΣ</t>
  </si>
  <si>
    <t>ΘΑΝΑΣΗ ΜΕΛΙΝΑ</t>
  </si>
  <si>
    <t>ΖΩΗ ΠΑΡΑΣΚΕΥΗ</t>
  </si>
  <si>
    <t>ΜΑΝΤΖΙΟΥ ΕΛΕΥΘΕΡΙΑ</t>
  </si>
  <si>
    <t>ΠΑΣΣΙΑΣ ΕΥΑΓΓΕΛΟΣ</t>
  </si>
  <si>
    <t>ΖΑΧΑΡΙΟΥ ΝΙΚΟΛΑΟΣ</t>
  </si>
  <si>
    <t>ΜΑΡΑΒΕΛΙΑΣ ΧΑΡΑΛΑΜΠΟΣ-ΣΤΥΛΙΑΝΟΣ</t>
  </si>
  <si>
    <t>ΜΑΡΑΒΕΛΙΑ ΙΩΑΝΝΑ</t>
  </si>
  <si>
    <t>ΚΑΡΑΚΟΥΛΑΚΗΣ ΒΑΣΙΛΕΙΟΣ</t>
  </si>
  <si>
    <t>ΚΩΝΣΤΑΝΤΙΝΟΥ ΝΙΚΟΛΕΤΑ-ΣΟΦΙΑ</t>
  </si>
  <si>
    <t>ΚΟΛΙΟΠΟΥΛΟΣ ΙΩΑΝΝΗΣ</t>
  </si>
  <si>
    <t>ΓΚΡΑΤΖΙΟΥ ΠΑΡΑΣΚΕΥΗ</t>
  </si>
  <si>
    <t>ΤΖΑΝΑΚΗ ΑΓΓΕΛΙΚΗ</t>
  </si>
  <si>
    <t>ΚΟΝΤΙΖΑ ΑΝΔΡΙΑΝΗ</t>
  </si>
  <si>
    <t>ΜΥΛΩΝΑ ΑΛΕΞΑΝΔΡΑ</t>
  </si>
  <si>
    <t>ΠΑΠΑΚΩΣΤΑ ΑΝΑΣΤΑΣΙΑ</t>
  </si>
  <si>
    <t>ΤΣΑΛΙΚΗ ΜΑΡΙΑ</t>
  </si>
  <si>
    <t>ΨΑΡΡΑΣ ΟΡΦΕΑΣ</t>
  </si>
  <si>
    <t>ΤΖΙΝΕΡΗ ΧΑΪΔΩ</t>
  </si>
  <si>
    <t>ΜΑΜΑΛΗ ΓΕΩΡΓΙΑ</t>
  </si>
  <si>
    <t>ΖΟΥΜΠΟΥΛΑΚΗΣ ΓΕΩΡΓΙΟΣ</t>
  </si>
  <si>
    <t>ΣΦΗΚΑΣ ΧΡΗΣΤΟΣ</t>
  </si>
  <si>
    <t>ΡΑΥΤΟΠΟΥΛΟΥ ΓΕΩΡΓΙΑ</t>
  </si>
  <si>
    <t>ΓΚΑΡΑΜΕΤΣΙΟΥ ΕΛΕΝΗ</t>
  </si>
  <si>
    <t>ΣΑΒΒΑΪΔΗΣ ΣΥΜΕΩΝ-ΡΑΦΑΗΛ</t>
  </si>
  <si>
    <t>ΝΑΛΜΠΑΝΤΗΣ ΓΕΩΡΓΙΟΣ</t>
  </si>
  <si>
    <t>ΧΑΤΖΗΘΕΟΔΩΡΟΥ ΝΙΚΟΛΕΤΑ</t>
  </si>
  <si>
    <t>ΜΙΧΑΗΛΙΔΗΣ ΑΝΕΣΤΗΣ</t>
  </si>
  <si>
    <t>ΚΑΤΗΜΕΡΤΖΟΓΛΟΥ ΓΕΩΡΓΙΟΣ</t>
  </si>
  <si>
    <t>ΚΟΥΡΑΝΤΟΥ ΡΟΖΑΛΙΑ</t>
  </si>
  <si>
    <t>ΚΟΥΡΑΝΤΟΣ ΙΩΑΝΝΗΣ</t>
  </si>
  <si>
    <t>ΑΝΔΡΕΣΑΚΗ ΑΝΔΡΙΑΝΑ</t>
  </si>
  <si>
    <t>ΑΝΔΡΕΣΑΚΗ ΜΑΡΙΑ-ΙΩΑΝΝΑ</t>
  </si>
  <si>
    <t>ΚΟΒΕ ΘΑΛΕΙΑ</t>
  </si>
  <si>
    <t>ΔΕΛΗΣΑΒΒΑ ΕΙΡΗΝΗ</t>
  </si>
  <si>
    <t>ΙΩΑΝΝΙΔΗΣ ΙΑΣΟΝΑΣ</t>
  </si>
  <si>
    <t>ΠΑΠΑΝΙΚΟΛΑΟΥ ΦΥΓΑΛΙΑ</t>
  </si>
  <si>
    <t>ΡΙΖΟΣ ΒΑΣΙΛΕΙΟΣ</t>
  </si>
  <si>
    <t>ΙΩΣΗΦΙΔΗΣ ΟΡΦΕΑΣ</t>
  </si>
  <si>
    <t>ΤΣΕΚΟΥΡΙΔΟΥ ΑΜΑΛΙΑ</t>
  </si>
  <si>
    <t>ΤΖΑΜΑΛΟΥΚΑΣ ΔΗΜΗΤΡΙΟΣ</t>
  </si>
  <si>
    <t>ΤΖΙΜΑΣ ΜΑΡΙΟΣ-ΠΑΝΑΓΙΩΤΗΣ</t>
  </si>
  <si>
    <t>ΚΑΡΕΛΗ ΠΑΝΑΓΙΩΤΑ</t>
  </si>
  <si>
    <t>ΚΥΡΚΟΣ ΑΛΕΞΑΝΔΡΟΣ</t>
  </si>
  <si>
    <t>ΑΠΟΣΤΟΛΑΚΗ ΝΑΤΑΛΙΑ</t>
  </si>
  <si>
    <t>ΠΑΣΣΙΑ ΚΩΝΣΤΑΝΤΙΝΑ-ΜΑΡΙΑ</t>
  </si>
  <si>
    <t>ΜΠΑΛΤΑΤΖΗΣ ΑΝΤΩΝΗΣ</t>
  </si>
  <si>
    <t>ΣΤΡΑΤΟΣ ΙΩΑΝΝΗΣ</t>
  </si>
  <si>
    <t>ΛΙΟΡΔΟΥ ΧΡΙΣΤΙΝΑ</t>
  </si>
  <si>
    <t>ΦΩΤΙΟΥ ΦΩΤΙΟΣ</t>
  </si>
  <si>
    <t>ΠΑΣΠΑΡΑΚΗΣ ΝΙΚΟΛΑΟΣ</t>
  </si>
  <si>
    <t>ΤΟΠΑΛΙΔΗΣ ΑΧΙΛΛΕΑΣ</t>
  </si>
  <si>
    <t>ΤΖΕΒΕΛΕΚΟΥ ΜΑΡΙΑ</t>
  </si>
  <si>
    <t>ΚΑΛΑΦΑΤΑ ΕΡΙΕΤΤΑ</t>
  </si>
  <si>
    <t>ΠΑΠΑΓΕΩΡΓΙΟΥ ΑΛΕΞΑΝΔΡΟΣ</t>
  </si>
  <si>
    <t>ΚΟΝΤΟΒΑ ΕΛΕΝΗ</t>
  </si>
  <si>
    <t>ΦΡΑΝΤΖΗΣ ΝΙΚΟΛΑΟΣ</t>
  </si>
  <si>
    <t>ΔΡΙΒΑΣ ΑΛΕΞΑΝΔΡΟΣ</t>
  </si>
  <si>
    <t>ΚΑΡΑΧΑΛΙΟΣ ΙΩΑΝΝΗΣ</t>
  </si>
  <si>
    <t>ΣΠΥΡΟΥ ΕΛΕΥΘΕΡΙΑ</t>
  </si>
  <si>
    <t>ΓΚΟΥΓΚΟΥΛΗΣ ΟΔΥΣΣΕΑΣ</t>
  </si>
  <si>
    <t>ΑΠΑΖΙΔΟΥ ΑΓΓΕΛΙΚΗ</t>
  </si>
  <si>
    <t>ΚΑΣΑΠΑΚΗ ΣΟΦΙΑ</t>
  </si>
  <si>
    <t>ΛΙΑΠΗ ΘΕΟΔΩΡΑ</t>
  </si>
  <si>
    <t>ΓΕΩΡΓΙΟΥ ΚΩΝΣΤΑΝΤΙΝΟΣ-ΑΛΕΞΙΟΣ</t>
  </si>
  <si>
    <t>ΚΑΜΠΑΝΑΟΥ ΕΥΘΥΜΙΑ</t>
  </si>
  <si>
    <t>ΠΑΛΑΙΟΥ ΑΝΑΣΤΑΣΙΑ</t>
  </si>
  <si>
    <t>ΠΙΚΡΑΜΕΝΟΥ ΝΑΤΑΛΙΑ</t>
  </si>
  <si>
    <t>ΚΩΣΤΑΡΑΓΚΟΥ ΚΑΤΕΡΙΝΑ-ΟΛΥΜΠΙΑ</t>
  </si>
  <si>
    <t>ΚΟΛΛΙΑ ΕΙΡΗΝΗ</t>
  </si>
  <si>
    <t>ΦΟΥΝΤΑ ΟΡΣΑΛΙΑ</t>
  </si>
  <si>
    <t>ΚΟΝΤΟΣΤΕΡΓΙΟΥ ΑΓΓΕΛΙΚΗ</t>
  </si>
  <si>
    <t>ΓΚΟΤΣΗ ΝΑΤΑΛΙΑ</t>
  </si>
  <si>
    <t>ΝΤΟΥΝΗ ΠΑΝΑΓΙΩΤΑ</t>
  </si>
  <si>
    <t>ΖΑΦΕΙΡΗ ΜΑΡΙΑ</t>
  </si>
  <si>
    <t>ΝΙΚΟΛΑΚΑΚΗΣ ΕΛΕΥΘΕΡΙΟΣ-ΠΑΝΟΡΜΙΤΗΣ</t>
  </si>
  <si>
    <t>ΛΕΠΙΔΗΣ ΗΡΑΚΛΗΣ</t>
  </si>
  <si>
    <t>ΤΣΟΚΑΤΑΡΙΔΟΥ ΕΛΕΝΗ</t>
  </si>
  <si>
    <t>ΓΑΒΡΙΗΛ ΝΙΚΟΛΑΟΣ</t>
  </si>
  <si>
    <t>ΦΕΡΤΗΣ ΚΩΝΣΤΑΝΤΙΝΟΣ</t>
  </si>
  <si>
    <t>ΑΡΧΑΤΖΙΚΑΚΗΣ ΝΙΚΟΛΑΟΣ</t>
  </si>
  <si>
    <t>ΠΕΡΡΟΣ ΧΡΥΣΟΒΑΛΑΝΤΗΣ-ΔΗΜΗΤΡΗΣ</t>
  </si>
  <si>
    <t>ΜΑΝΤΖΙΟΣ ΙΩΑΝΝΗΣ</t>
  </si>
  <si>
    <t>ΚΩΝΣΤΑΝΤΙΝΙΔΗ ΕΛΠΙΝΙΚΗ</t>
  </si>
  <si>
    <t>ΚΑΛΟΓΗΡΟΣ ΔΗΜΗΤΡΙΟΣ</t>
  </si>
  <si>
    <t>ΚΑΤΣΑΝΟΣ ΝΙΚΟΛΑΟΣ</t>
  </si>
  <si>
    <t>ΖΕΡΒΑΚΗΣ ΑΝΤΩΝΙΟΣ</t>
  </si>
  <si>
    <t>ΧΟΛΕΒΑΣ ΑΝΤΩΝΙΟΣ</t>
  </si>
  <si>
    <t>ΜΙΧΟΠΟΥΛΟΣ ΑΛΕΞΑΝΔΡΟΣ</t>
  </si>
  <si>
    <t>ΜΕΛΑΧΡΟΙΝΟΥΔΗΣ ΠΑΝΑΓΙΩΤΗΣ</t>
  </si>
  <si>
    <t>ΜΕΛΑΧΡΟΙΝΟΥΔΗ ΕΛΙΣΣΑΒΕΤ</t>
  </si>
  <si>
    <t>ΒΙΣΚΑΔΟΥΡΑΚΗΣ ΑΝΤΩΝΙΟΣ</t>
  </si>
  <si>
    <t>ΠΑΡΑΣΚΕΥΑΪΔΗ ΜΙΧΑΕΛΑ</t>
  </si>
  <si>
    <t>ΓΙΑΓΟΥΡΗΣ ΧΡΙΣΤΟΦΟΡΟΣ</t>
  </si>
  <si>
    <t>ΓΙΑΝΝΑΚΑΚΗΣ ΓΕΩΡΓΙΟΣ</t>
  </si>
  <si>
    <t>ΜΥΘΗ ΓΕΩΡΓΙΑ</t>
  </si>
  <si>
    <t>ΤΡΙΓΓΑΣ ΙΩΑΝΝΗΣ</t>
  </si>
  <si>
    <t>ΓΙΑΝΝΑΡΑΚΗ ΡΑΦΑΗΛΙΑ</t>
  </si>
  <si>
    <t>ΒΟΥΤΣΙΝΑ ΑΜΑΛΙΑ</t>
  </si>
  <si>
    <t>ΒΟΛΤΗΣ ΑΝΤΩΝΗΣ</t>
  </si>
  <si>
    <t>ΛΙΑΝΟΠΟΥΛΟΣ ΠΑΥΛΟΣ</t>
  </si>
  <si>
    <t>ΠΑΠΟΥΤΣΗ ΜΙΧΑΗΛΙΑ</t>
  </si>
  <si>
    <t>ΣΟΛΔΑΤΟΥ ΑΘΗΝΑ</t>
  </si>
  <si>
    <t>ΣΚΥΛΛΑ ΚΑΛΟΤΙΝΑ</t>
  </si>
  <si>
    <t>ΤΡΟΥΜΟΥΣΗ ΚΑΤΕΡΙΝΑ-ΣΑΒΒΙΝΑ</t>
  </si>
  <si>
    <t>ΚΑΜΜΕΝΟΥ ΙΩΑΝΝΑ</t>
  </si>
  <si>
    <t>ΟΙΚΟΝΟΜΟΥ ΘΕΟΔΩΡΟΣ</t>
  </si>
  <si>
    <t>ΔΑΣΚΑΛΑΚΗΣ ΔΗΜΗΤΡΗΣ</t>
  </si>
  <si>
    <t>ΝΑΖΛΙΔΗΣ ΑΝΔΡΕΑΣ</t>
  </si>
  <si>
    <t>ΜΠΟΥΣΜΠΟΥΡΑΣ ΑΘΑΝΑΣΙΟΣ</t>
  </si>
  <si>
    <t>ΜΑΛΑΝΟΣ ΚΥΡΙΑΚΟΣ</t>
  </si>
  <si>
    <t>ΜΑΝΤΣΙΤΣ ΦΙΛΙΠ</t>
  </si>
  <si>
    <t>ΚΑΝΤΙΔΗ ΑΘΑΝΑΣΙΑ</t>
  </si>
  <si>
    <t>ΖΑΦΕΙΡΗ ΕΛΕΥΘΕΡΙΑ</t>
  </si>
  <si>
    <t>ΝΟΒΡΑΤΙΔΟΥ ΕΥΤΥΧΙΑ</t>
  </si>
  <si>
    <t>ΚΑΡΑΟΛΑΝΗΣ ΠΕΤΡΟΣ-ΜΑΥΡΟΥΔΗΣ</t>
  </si>
  <si>
    <t>ΓΚΑΡΑΜΕΤΣΙΟΥ ΜΑΡΙΑ</t>
  </si>
  <si>
    <t>ΠΑΤΣΙΔΟΥ ΣΟΦΙΑ</t>
  </si>
  <si>
    <t>ΑΝΔΡΙΑΝΟΥ ΕΥΘΑΛΙΑ</t>
  </si>
  <si>
    <t>ΤΟΛΗ ΑΙΚΑΤΕΡΙΝΗ</t>
  </si>
  <si>
    <t>ΓΚΑΡΤΖΟΝΙΚΑ ΝΑΤΑΛΙΑ</t>
  </si>
  <si>
    <t>ΚΑΤΣΕΛΗ ΠΑΡΑΣΚΕΥΗ</t>
  </si>
  <si>
    <t>ΧΑΪΔΕΜΕΝΗ ΖΩΗ</t>
  </si>
  <si>
    <t>ΤΣΑΡΟΥΧΗΣ ΔΗΜΗΤΡΙΟΣ</t>
  </si>
  <si>
    <t>ΠΑΠΑΓΕΩΡΓΙΟΥ ΒΕΡΑ</t>
  </si>
  <si>
    <t>ΚΟΣΜΑΣ ΙΩΑΝΝΗΣ</t>
  </si>
  <si>
    <t>ΓΙΑΡΛΕΛΗΣ ΑΛΕΞΑΝΔΡΟΣ</t>
  </si>
  <si>
    <t>ΚΡΑΝΙΑ ΙΩΑΝΝΑ</t>
  </si>
  <si>
    <t>ΓΚΑΤΗ ΕΙΡΗΝΗ</t>
  </si>
  <si>
    <t>ΤΡΑΝΤΟΥ ΣΤΑΥΡΟΥΛΑ</t>
  </si>
  <si>
    <t>ΝΙΚΟΛΙΔΑΚΗ ΠΟΛΥΤΙΜΗ</t>
  </si>
  <si>
    <t>ΤΟΠΑΛΙΔΟΥ ΑΛΙΚΗ</t>
  </si>
  <si>
    <t>ΜΠΟΥΚΟΥΒΑΛΑΣ ΚΩΝΣΤΑΝΤΙΝΟΣ</t>
  </si>
  <si>
    <t>ΜΟΥΤΑΦΗ ΕΥΓΕΝΙΑ</t>
  </si>
  <si>
    <t>ΚΙΟΣΣΕ ΝΙΚΟΛΕΤΑ</t>
  </si>
  <si>
    <t>ΚΟΥΣΙΟΥ ΑΝΤΩΝΙΑ</t>
  </si>
  <si>
    <t>ΓΟΡΑΝΙΤΗ ΒΑΣΙΛΙΚΗ</t>
  </si>
  <si>
    <t>ΑΔΑΜ ΙΩΑΝΝΑ</t>
  </si>
  <si>
    <t>ΚΟΤΡΩΝΗΣ ΚΩΝΣΤΑΝΤΙΝΟΣ</t>
  </si>
  <si>
    <t>ΑΣΗΜΟΜΥΤΗΣ ΓΕΩΡΓΙΟΣ</t>
  </si>
  <si>
    <t>ΖΑΧΟΣ ΔΗΜΗΤΡΙΟΣ</t>
  </si>
  <si>
    <t>ΓΕΩΡΓΑΚΟΠΟΥΛΟΣ ΑΝΔΡΕΑΣ</t>
  </si>
  <si>
    <t>ΒΑΛΣΑΜΟΣ ΕΥΑΓΓΕΛΟΣ</t>
  </si>
  <si>
    <t>ΙΩΑΝΝΑΤΟΣ ΣΤΑΥΡΟΣ</t>
  </si>
  <si>
    <t>ΑΡΓΥΡΟΥ ΣΤΑΥΡΟΥΛΑ</t>
  </si>
  <si>
    <t>ΚΑΛΟΦΟΥΤΗ ΜΑΡΙΑ-ΙΣΑΒΕΛΛΑ</t>
  </si>
  <si>
    <t>ΑΡΓΥΡΟΥ ΑΙΚΑΤΕΡΙΝΗ</t>
  </si>
  <si>
    <t>ΜΕΤΑΞΑΚΗ ΜΑΡΙΑ</t>
  </si>
  <si>
    <t>ΡΑΤΣΗΣ ΡΑΦΑΗΛ</t>
  </si>
  <si>
    <t>ΓΚΟΤΣΗΣ ΦΙΛΙΠΠΟΣ</t>
  </si>
  <si>
    <t>ΜΟΥΣΤΑΚΑ ΒΑΣΙΛΙΚΗ</t>
  </si>
  <si>
    <t>ΧΑΤΖΗΝΑΣΙΟΣ ΓΑΒΡΙΗΛ</t>
  </si>
  <si>
    <t>ΧΑΤΖΗΓΙΑΝΝΑΚΗΣ ΓΕΩΡΓΙΟΣ</t>
  </si>
  <si>
    <t>ΚΟΥΤΡΟΥΜΠΑ ΑΛΕΞΑΝΔΡΑ-ΜΑΡΙΑ</t>
  </si>
  <si>
    <t>ΠΑΚΟΥ ΝΙΟΒΗ</t>
  </si>
  <si>
    <t>ΤΖΑΛΛΑ ΛΥΔΙΑ</t>
  </si>
  <si>
    <t>ΤΡΙΓΓΑΣ ΣΙΜΩΝ</t>
  </si>
  <si>
    <t>ΠΑΥΛΟΠΟΥΛΟΣ ΙΩΑΝΝΗΣ</t>
  </si>
  <si>
    <t>ΖΟΡΜΠΑΣ ΦΙΛΙΠΠΟΣ</t>
  </si>
  <si>
    <t>ΜΠΑΪΛΑ ΑΝΑΣΤΑΣΙΑ</t>
  </si>
  <si>
    <t>ΣΒΑΝΑ ΕΥΑΓΓΕΛΙΑ</t>
  </si>
  <si>
    <t>ΣΒΑΝΑΣ ΒΑΪΟΣ</t>
  </si>
  <si>
    <t>ΒΑΚΡΑ-ΑΘΗΝΙΩΤΟΥ ΕΥΓΕΝΙΑ</t>
  </si>
  <si>
    <t>ΜΑΛΑΝΟΣ ΔΗΜΗΤΡΗΣ</t>
  </si>
  <si>
    <t>ΡΑΤΣΗ ΓΕΩΡΓΙΑ</t>
  </si>
  <si>
    <t>ΣΙΓΑΛΑ ΣΜΑΡΑΓΔΑ</t>
  </si>
  <si>
    <t>ΒΟΥΡΚΟΥΤΙΩΤΗΣ ΝΙΚΟΛΑΟΣ</t>
  </si>
  <si>
    <t>ΚΟΣΜΑΣ ΡΑΦΑΗΛ</t>
  </si>
  <si>
    <t>ΤΡΑΝΤΟΥ ΑΙΚΑΤΕΡΙΝΗ</t>
  </si>
  <si>
    <t>ΑΝΑΓΝΩΣΤΟΥ ΒΙΚΤΩΡ</t>
  </si>
  <si>
    <t>ΤΖΑΝΑΚΗΣ ΓΙΩΡΓΟΣ</t>
  </si>
  <si>
    <t>ΕΛΕΥΘΕΡΟΥΛΗ ΠΕΡΣΕΦΟΝΗ</t>
  </si>
  <si>
    <t>ΓΟΥΣΙΑΣ ΦΩΤΙΟΣ</t>
  </si>
  <si>
    <t>ΣΠΕΤΣΙΕΡΗ ΒΑΣΙΛΙΚΗ</t>
  </si>
  <si>
    <t>ΧΑΛΙΚΙΑ ΠΟΛΥΤΙΜΗ</t>
  </si>
  <si>
    <t>ΜΠΙΛΛΗΣ ΙΩΑΝΝΗΣ</t>
  </si>
  <si>
    <t>ΑΣΗΜΟΜΥΤΗΣ ΒΑΓΓΕΛΗΣ</t>
  </si>
  <si>
    <t>ΚΑΤΕΪΝΑ ΘΕΟΔΩΡΑ</t>
  </si>
  <si>
    <t>ΚΑΛΑΪΤΖΗΣ ΒΙΚΤΩΡ</t>
  </si>
  <si>
    <t>ΛΑΣΚΑΡΗΣ ΑΘΑΝΑΣΙΟΣ</t>
  </si>
  <si>
    <t>ΚΑΒΡΑΣ ΓΕΩΡΓΙΟΣ</t>
  </si>
  <si>
    <t>ΚΛΕΙΟΥΣΗΣ ΠΑΝΤΕΛΗΣ</t>
  </si>
  <si>
    <t>ΤΣΙΠΟΣ ΑΠΟΣΤΟΛΟΣ</t>
  </si>
  <si>
    <t>ΦΩΤΙΑΔΗΣ ΔΗΜΗΤΡΙΟΣ</t>
  </si>
  <si>
    <t>ΚΡΥΕΖΙΟΥ ΜΑΤΕΟ-ΙΩΑΝΝΗΣ</t>
  </si>
  <si>
    <t>ΜΑΓΟΥΛΙΩΤΗΣ ΠΑΝΑΓΙΩΤΗΣ</t>
  </si>
  <si>
    <t>ΤΟΛΛΙΑΣ ΚΩΝΣΤΑΝΤΙΝΟΣ</t>
  </si>
  <si>
    <t>ΤΣΙΡΟΓΙΑΝΝΗΣ ΔΗΜΗΤΡΙΟΣ-ΛΕΩΝΙΔΑΣ</t>
  </si>
  <si>
    <t>ΧΑΤΕΛΛΑΡΙ ΚΕΙΝΤΙ</t>
  </si>
  <si>
    <t>ΚΟΙΛΑΝΙΤΗΣ ΜΑΡΙΟΣ</t>
  </si>
  <si>
    <t>ΤΡΑΪΚΟΥ ΕΛΕΝΗ</t>
  </si>
  <si>
    <t>ΧΥΤΙΡΟΓΛΟΥ ΑΝΝΑ</t>
  </si>
  <si>
    <t>ΝΙΚΟΥ ΚΩΝΣΤΑΝΤΙΝΟΣ</t>
  </si>
  <si>
    <t>ΚΑΤΣΙΑΔΡΑΜΗ ΠΕΤΡΟΥΛΑ</t>
  </si>
  <si>
    <t>ΠΑΝΑΓΙΩΤΙΔΟΥ ΧΡΙΣΤΙΝΑ</t>
  </si>
  <si>
    <t>ΠΡΟΚΟΠΙΟΥ ΑΝΑΣΤΑΣΙΑ</t>
  </si>
  <si>
    <t>ΠΑΠΑΔΟΠΟΥΛΟΣ-ΠΑΠΑΜΗΤΡΟΠΟΥΛΟΣ ΚΩΝΣΤΑΝΤΙΝΟΣ</t>
  </si>
  <si>
    <t>ΦΡΑΓΚΟΥΛΟΠΟΥΛΟΥ ΚΥΡΙΑΚΗ</t>
  </si>
  <si>
    <t>ΑΔΑΜΙΔΗΣ ΟΡΦΕΑΣ-ΔΑΥΪΔ</t>
  </si>
  <si>
    <t>ΖΟΥΚΗ ΚΩΝΣΤΑΝΤΙΝΑ</t>
  </si>
  <si>
    <t>ΠΑΠΑΖΗΣΗ ΜΑΡΙΑ</t>
  </si>
  <si>
    <t>ΓΙΑΝΝΑΚΟΒΙΤΗ ΕΥΦΡΟΣΥΝΗ</t>
  </si>
  <si>
    <t>ΣΚΟΡΔΟΠΟΥΛΟΣ ΚΩΝΣΤΑΝΤΙΝΟΣ</t>
  </si>
  <si>
    <t>ΑΔΑΜΟΠΟΥΛΟΥ ΜΑΓΔΑΛΗΝΗ</t>
  </si>
  <si>
    <t>ΑΝΤΩΝΙΟΥ ΜΑΪΡΑ</t>
  </si>
  <si>
    <t>ΠΑΠΑϊΩΑΝΝΟΥ ΠΑΝΑΓΙΩΤΗΣ</t>
  </si>
  <si>
    <t>ΝΤΟΛΛΑΝΙ ΜΑΡΙΑ-ΕΛΕΝΗ</t>
  </si>
  <si>
    <t>ΝΤΖΙΑΔΗΜΑ ΧΑΡΑ</t>
  </si>
  <si>
    <t>ΘΑΝΗΣ ΣΠΥΡΙΔΩΝΑΣ</t>
  </si>
  <si>
    <t>ΔΡΑΓΑΤΟΓΙΑΝΝΗ ΦΡΕΙΔΕΡΙΚΗ</t>
  </si>
  <si>
    <t>ΚΩΝΣΤΑΝΤΙΝΑΚΗ ΔΗΜΗΤΡΑ</t>
  </si>
  <si>
    <t>ΚΑΖΑΚΟΣ ΙΑΣΟΝΑΣ-ΚΩΝΣΤΑΝΤΙΝΟΣ</t>
  </si>
  <si>
    <t>ΤΖΑΝΟΠΟΥΛΟΣ ΙΩΣΗΦ</t>
  </si>
  <si>
    <t>ΚΑΝΕΛΛΟΠΟΥΛΟΥ ΧΡΙΣΤΙΝΑ</t>
  </si>
  <si>
    <t>ΚΟΥΓΚΑΣ ΔΗΜΗΤΡΙΟΣ</t>
  </si>
  <si>
    <t>ΠΑΝΑΓΟΠΟΥΛΟΣ ΒΑΣΙΛΗΣ</t>
  </si>
  <si>
    <t>ΤΟΠΟΥΖΗ ΚΩΝΣΤΑΝΤΙΝΑ</t>
  </si>
  <si>
    <t>ΛΟΓΟΘΕΤΗΣ ΔΗΜΗΤΡΗΣ-ΣΠΥΡΟΣ</t>
  </si>
  <si>
    <t>ΚΟΖΥΡΗΣ ΗΛΙΑΣ</t>
  </si>
  <si>
    <t>ΜΗΤΣΗΣ ΑΛΕΞΑΝΔΡΟΣ-ΑΓΓΕΛΟΣ</t>
  </si>
  <si>
    <t>ΣΑΒΒΑΪΔΗ ΕΥΑΓΓΕΛΙΑ</t>
  </si>
  <si>
    <t>ΣΙΩΧΟΣ ΝΙΚΟΛΑΟΣ</t>
  </si>
  <si>
    <t>ΤΣΙΟΥΤΣΙΟΥΛΙΤΟΥ ΓΕΩΡΓΙΑ</t>
  </si>
  <si>
    <t>ΓΙΑΚΟΥΜΕΛΟΥ ΗΛΙΑΝΑ</t>
  </si>
  <si>
    <t>ΓΡΗΓΟΡΙΟΥ ΝΙΚΗΦΟΡΟΣ</t>
  </si>
  <si>
    <t>ΤΖΟΜΠΑΝΑΚΗΣ ΣΤΕΛΙΟΣ</t>
  </si>
  <si>
    <t>ΤΖΟΥΛΙΑΝΗΣ ΑΡΝΑΛΔΟΣ</t>
  </si>
  <si>
    <t>ΠΑΠΠΑΣ ΔΗΜΗΤΡΗΣ</t>
  </si>
  <si>
    <t>ΛΑΝΔΡΟΥ ΦΙΛΙΠΠΟΣ</t>
  </si>
  <si>
    <t>ΖΑΧΑΡΟΠΟΥΛΟΥ ΒΑΣΙΛΙΚΗ</t>
  </si>
  <si>
    <t>ΡΗΓΑΣ ΑΛΕΞΑΝΔΡΟΣ</t>
  </si>
  <si>
    <t>ΜΠΑΔΡΑΒΟΣ ΔΗΜΗΤΡΗΣ</t>
  </si>
  <si>
    <t>ΓΚΕΚΑ ΑΛΕΞΑΝΔΡΑ</t>
  </si>
  <si>
    <t>ΚΟΤΣΙΦΑΚΗ ΜΙΧΑΕΛΑ-ΓΕΩΡΓΙΑ</t>
  </si>
  <si>
    <t>ΑΝΤΩΝΙΟΥ ΓΕΩΡΓΙΟΣ-ΦΟΙΒΟΣ</t>
  </si>
  <si>
    <t>ΠΑΤΕΡΑΚΗ ΥΒΟΝΝΗ</t>
  </si>
  <si>
    <t>ΛΑΓΟΥΡΑΚΗΣ ΑΠΟΣΤΟΛΟΣ</t>
  </si>
  <si>
    <t>ΝΕΖΗΣ ΑΝΑΣΤΑΣΙΟΣ</t>
  </si>
  <si>
    <t>ΚΑΪΜΑΡΑΣ ΕΥΑΓΓΕΛΟΣ-ΑΝΔΡΕΑΣ</t>
  </si>
  <si>
    <t>ΒΑΣΣΟΣ ΑΡΙΣΤΟΤΕΛΗΣ-ΔΙΟΝΥΣΙΟΣ</t>
  </si>
  <si>
    <t>ΠΑΣΧΑΛΙΔΗΣ ΙΩΑΝΝΗΣ</t>
  </si>
  <si>
    <t>ΜΠΙΜΠΗΣ ΜΙΧΑΗΛ</t>
  </si>
  <si>
    <t>ΤΣΩΝΟΥ ΙΩΑΝΝΑ</t>
  </si>
  <si>
    <t>ΓΙΑΚΟΥΜΠ ΜΑΡΚΕΛΛΑ</t>
  </si>
  <si>
    <t>ΕΥΑΓΓΕΛΙΔΗΣ ΔΗΜΗΤΡΙΟΣ</t>
  </si>
  <si>
    <t>ΒΕΝΟΥΖΙΟΥ ΙΣΑΑΚ</t>
  </si>
  <si>
    <t>ΛΑΖΕΚΙΔΟΥ ΑΝΑΣΤΑΣΙΑ</t>
  </si>
  <si>
    <t>ΑΧΙΛΛΕΟΥΔΗ ΑΛΙΝΑ</t>
  </si>
  <si>
    <t>ΓΩΔΗΣ ΧΡΗΣΤΟΣ</t>
  </si>
  <si>
    <t>ΚΑΠΝΟΠΟΥΛΟΥ ΑΛΕΞΑΝΔΡΑ-ΕΛΕΝΗ</t>
  </si>
  <si>
    <t>ΚΑΡΑΚΩΣΤΑ ΜΑΡΙΑ</t>
  </si>
  <si>
    <t>ΝΟΑ ΜΙΧΑΗΛ</t>
  </si>
  <si>
    <t>ΔΑΒΑΡΑΓΚΑ ΒΑΣΙΛΙΚΗ</t>
  </si>
  <si>
    <t>ΠΑΠΑΠΑΝΟΣ ΕΥΡΙΠΙΔΗΣ</t>
  </si>
  <si>
    <t>ΣΙΑΦΑΚΗ ΜΥΡΣΙΝΗ</t>
  </si>
  <si>
    <t>ΚΑΤΣΙΜΙΧΑ ΧΡΙΣΤΙΝΑ-ΑΝΝΑ</t>
  </si>
  <si>
    <t>ΜΗΤΣΟΣ ΔΗΜΗΤΡΗΣ</t>
  </si>
  <si>
    <t>ΝΑΧΛΕ ΑΝΑΣΤΑΣΙΑ-ΡΑΝΙΑ</t>
  </si>
  <si>
    <t>ΚΩΝΣΤΑΝΤΙΝΟΥ ΜΑΡΚΟΣ</t>
  </si>
  <si>
    <t>ΠΑΠΑΓΙΑΝΝΗ ΣΤΑΥΡΙΑΝΗ</t>
  </si>
  <si>
    <t>ΤΣΑΛΜΑΣ ΑΝΑΣΤΑΣΙΟΣ</t>
  </si>
  <si>
    <t>ΚΑΤΣΟΥΝΑ ΕΥΑΓΓΕΛΙΑ</t>
  </si>
  <si>
    <t>ΣΙΑΝΟΣ ΟΡΕΣΤΗΣ-ΚΟΣΜΑΣ</t>
  </si>
  <si>
    <t>ΣΥΡΙΓΟΣ ΝΙΚΟΛΑΟΣ</t>
  </si>
  <si>
    <t>ΚΟΥΤΣΟΥΓΕΡΑΣ ΒΑΣΙΛΗΣ</t>
  </si>
  <si>
    <t>ΠΑΠΑΤΡΙΑΝΤΑΦΥΛΛΟΥ ΔΗΜΗΤΡΗΣ</t>
  </si>
  <si>
    <t>ΚΑΡΑΤΑΣΙΟΥ ΕΛΕΝΗ</t>
  </si>
  <si>
    <t>ΒΕΝΕΤΙΔΗΣ ΝΙΚΟΛΑΟΣ</t>
  </si>
  <si>
    <t>ΚΛΟΥΡΑ ΣΤΑΥΡΟΥΛΑ</t>
  </si>
  <si>
    <t>ΣΑΡΡΗ ΧΡΥΣΑΝΘΗ</t>
  </si>
  <si>
    <t>ΛΑΜΠΡΙΝΟΣ ΚΩΝΣΤΑΝΤΙΝΟΣ</t>
  </si>
  <si>
    <t>ΜΠΑΡΜΠΑΡΟΥΣΗΣ ΙΩΑΝΝΗΣ</t>
  </si>
  <si>
    <t>ΑΝΑΓΝΩΣΤΟΠΟΥΛΟΥ ΕΥΡΙΔΙΚΗ-ΕΙΡΗΝΗ</t>
  </si>
  <si>
    <t>ΖΗΣΗ ΕΥΑΓΓΕΛΙΑ</t>
  </si>
  <si>
    <t>ΣΙΑΝΤΖΗΣ ΓΕΩΡΓΙΟΣ</t>
  </si>
  <si>
    <t>ΤΣΙΛΙΜΙΓΚΑΚΗΣ ΜΙΧΑΗΛ</t>
  </si>
  <si>
    <t>ΤΣΙΓΚΟΥΔΗΣ ΠΕΤΡΟΣ</t>
  </si>
  <si>
    <t>ΣΑΡΙΔΑΚΗΣ ΚΩΝΣΤΑΝΤΙΝΟΣ</t>
  </si>
  <si>
    <t>ΡΕΣΤΗΣ ΔΑΥΪΔ</t>
  </si>
  <si>
    <t>ΨΑΡΡΑΣ ΚΩΝΣΤΑΝΤΙΝΟΣ</t>
  </si>
  <si>
    <t>ΑΓΓΕΛΗ ΒΑΣΙΛΙΚΗ</t>
  </si>
  <si>
    <t>ΤΖΗΜΑΣ ΝΙΚΟΛΑΟΣ</t>
  </si>
  <si>
    <t>ΠΕΤΡΟΓΙΑΝΝΗΣ ΙΩΑΝΝΗΣ</t>
  </si>
  <si>
    <t>ΚΟΥΡΟΓΛΟΥ ΔΑΦΝΗ</t>
  </si>
  <si>
    <t>ΖΑΡΑΒΟΥ ΔΑΝΑΗ</t>
  </si>
  <si>
    <t>ΑΠΟΣΤΟΛΙΔΟΥ ΧΡΥΣΟΥΛΑ</t>
  </si>
  <si>
    <t>ΒΑΣΙΛΑΚΗΣ ΣΩΤΗΡΙΟΣ-ΝΙΚΗΤΑΣ</t>
  </si>
  <si>
    <t>ΑΖΑ ΙΩΑΝΝΑ</t>
  </si>
  <si>
    <t>ΣΤΑΛΙΚΑ ΑΝΔΡΟΝΙΚΗ</t>
  </si>
  <si>
    <t>ΣΗΜΙΔΗΣ ΠΑΝΑΓΙΩΤΗΣ</t>
  </si>
  <si>
    <t>ΚΩΝΣΤΑΝΤΑΚΗΣ ΔΙΟΝΥΣΙΟΣ</t>
  </si>
  <si>
    <t>ΤΖΑΜΠΑΖ ΓΙΟΥΣΟΥΦ-ΜΕΡΤ</t>
  </si>
  <si>
    <t>ΣΠΥΡΟΓΙΑΝΝΗΣ ΒΕΡΥΚΙΟΣ</t>
  </si>
  <si>
    <t>ΧΑΤΖΗΧΡΗΣΤΟΥ ΝΕΦΕΛΗ</t>
  </si>
  <si>
    <t>ΚΑΡΑΝΤΖΑ ΘΕΟΔΩΡΑ</t>
  </si>
  <si>
    <t>ΠΕΤΡΟΠΟΥΛΟΣ ΙΩΑΝΝΗΣ-ΦΟΙΒΟΣ</t>
  </si>
  <si>
    <t>ΣΤΡΑΤΗΓΟΣ ΣΠΥΡΙΔΩΝ</t>
  </si>
  <si>
    <t>ΚΩΝΣΤΑΝΤΟΣ ΑΘΑΝΑΣΙΟΣ</t>
  </si>
  <si>
    <t>ΑΓΡΟΚΩΣΤΑ ΕΛΕΥΘΕΡΙΑ-ΜΑΡΙΑ</t>
  </si>
  <si>
    <t>ΤΣΑΜΠΟΥΡΗΣ ΕΥΣΤΑΘΙΟΣ</t>
  </si>
  <si>
    <t>ΚΟΥΝΔΟΥΡΑΣ ΔΗΜΗΤΡΙΟΣ</t>
  </si>
  <si>
    <t>ΤΡΟΥΜΟΥΣΗ ΣΕΒΑΣΤΙΑΝΑ</t>
  </si>
  <si>
    <t>ΦΩΤΑΚΑΚΗ ΑΝΝΑ</t>
  </si>
  <si>
    <t>ΘΕΟΔΟΣΗΣ ΑΧΙΛΛΕΑΣ</t>
  </si>
  <si>
    <t>ΜΠΙΝΟΠΟΥΛΟΣ ΣΙΜΩΝ</t>
  </si>
  <si>
    <t>ΚΑΛΛΙΦΑ ΔΑΦΝΗ</t>
  </si>
  <si>
    <t>ΛΕΛΕΤΖΟΠΟΥΛΟΥ ΚΟΡΑΛΙΑ</t>
  </si>
  <si>
    <t>ΜΟΣΙΑΛΟΣ ΜΑΡΙΟΣ</t>
  </si>
  <si>
    <t>ΜΟΣΙΑΛΟΣ ΝΙΚΟΛΑΟΣ</t>
  </si>
  <si>
    <t>ΔΗΜΗΤΡΙΑΔΗ ΝΙΚΟΛΕΤΑ-ΜΑΡΙΑ</t>
  </si>
  <si>
    <t>ΑΝΔΡΕΣΑΚΗ ΑΙΚΑΤΕΡΙΝΗ</t>
  </si>
  <si>
    <t>ΠΑΠΑΝΙΚΟΥ ΦΩΤΕΙΝΗ</t>
  </si>
  <si>
    <t>ΠΕΤΣΙΝΑΡΗΣ ΙΩΑΝΝΗΣ</t>
  </si>
  <si>
    <t>ΤΖΟΥΚΑ-ΠΑΠΑΖΗΣΗ ΑΝΑΣΤΑΣΙΑ-ΣΤΥΛΙΑΝΗ</t>
  </si>
  <si>
    <t>ΣΠΥΡΤΙΔΗΣ ΑΝΤΩΝΙΟΣ</t>
  </si>
  <si>
    <t>ΜΑΥΡΟΜΑΤΗΣ ΗΛΙΑΣ</t>
  </si>
  <si>
    <t>ΣΟΦΟΥ ΒΑΣΙΛΙΚΗ-ΒΑΡΒΑΡΑ</t>
  </si>
  <si>
    <t>ΤΑΡΑΣΙΔΗΣ ΑΝΔΡΕΑΣ</t>
  </si>
  <si>
    <t>ΑΓΑΛΛΟΥ ΜΑΡΙΑ</t>
  </si>
  <si>
    <t>ΧΑΡΙΣΗ ΕΛΕΝΗ</t>
  </si>
  <si>
    <t>ΠΟΝΤΙΔΑΣ ΙΩΑΝΝΗΣ</t>
  </si>
  <si>
    <t>ΠΟΝΤΙΔΑ ΣΟΦΙΑ</t>
  </si>
  <si>
    <t>ΔΕΛΛΙΟΣ ΜΙΧΑΛΗΣ</t>
  </si>
  <si>
    <t>ΔΕΛΛΙΟΥ ΙΣΜΗΝΗ</t>
  </si>
  <si>
    <t>ΚΑΡΒΟΥΝΗ ΑΓΑΛΗ</t>
  </si>
  <si>
    <t>ΜΑΝΤΖΙΑΡΑ ΕΙΡΗΝΗ</t>
  </si>
  <si>
    <t>ΜΑΝΤΖΙΑΡΑ ΧΡΙΣΤΙΝΑ</t>
  </si>
  <si>
    <t>ΘΕΟΥ ΔΗΜΗΤΡΑ</t>
  </si>
  <si>
    <t>ΚΑΛΛΙΑΣ ΑΝΔΡΕΑΣ</t>
  </si>
  <si>
    <t>ΤΖΟΥΜΑ ΔΕΣΠΟΙΝΑ</t>
  </si>
  <si>
    <t>ΒΛΑΧΑΚΗ ΑΘΗΝΑ</t>
  </si>
  <si>
    <t>ΜΤΣΕΛΤΛΙΤΖΕ ΕΛΕΝΗ</t>
  </si>
  <si>
    <t>ΓΚΑΝΕΜ ΣΟΦΙΑ-ΙΩΑΝΝΑ</t>
  </si>
  <si>
    <t>ΒΑΪΟΥ ΒΑΣΙΛΙΚΗ-ΜΑΡΙΑ</t>
  </si>
  <si>
    <t>ΦΛΟΥΜΗΣ ΓΕΩΡΓΙΟΣ</t>
  </si>
  <si>
    <t>ΑΠΟΣΤΟΛΑΤΟΣ ΣΠΥΡΟΣ</t>
  </si>
  <si>
    <t>ΦΛΟΥΜΗ ΝΙΚΟΛΕΤΑ</t>
  </si>
  <si>
    <t>ΜΠΑΓΙΑΣΤΑ ΕΛΙΣΣΑΒΕΤ</t>
  </si>
  <si>
    <t>ΧΡΗΣΤΕΑΣ ΙΩΑΝΝΗΣ-ΧΡΗΣΤΟΣ</t>
  </si>
  <si>
    <t>ΡΙΣΒΑ ΙΩΑΝΝΑ</t>
  </si>
  <si>
    <t>ΤΣΙΜΙΝΗΣ ΝΙΚΟΛΑΟΣ</t>
  </si>
  <si>
    <t>ΟΡΦΑΝΙΔΗΣ ΑΛΕΞΑΝΔΡΟΣ</t>
  </si>
  <si>
    <t>ΚΑΡΑΤΟΛΙΟΣ ΑΝΤΩΝΙΟΣ</t>
  </si>
  <si>
    <t>ΜΑΚΡΗ ΜΑΡΙΑ-ΕΛΕΝΗ</t>
  </si>
  <si>
    <t>ΚΑΪΚΤΣΗΣ ΚΩΝΣΤΑΝΤΙΝΟΣ</t>
  </si>
  <si>
    <t>ΟΙΚΟΝΟΜΟΥ ΔΗΜΗΤΡΙΟΣ</t>
  </si>
  <si>
    <t>ΙΩΑΝΝΙΔΟΥ ΣΕΒΑΣΤΗ</t>
  </si>
  <si>
    <t>ΟΙΚΟΝΟΜΟΥ ΔΗΜΗΤΡΗΣ-ΜΗΝΑΣ</t>
  </si>
  <si>
    <t>ΠΑΡΑΣΚΕΥΟΠΟΥΛΟΥ ΜΑΡΙΑ</t>
  </si>
  <si>
    <t>ΠΑΡΑΣΚΕΥΟΠΟΥΛΟΥ ΧΡΙΣΤΙΝΑ</t>
  </si>
  <si>
    <t>ΚΟΤΙΝΗ ΑΛΕΞΑΝΔΡΑ</t>
  </si>
  <si>
    <t>ΣΙΚΑΛΟΥ ΛΥΔΙΑ</t>
  </si>
  <si>
    <t>ΛΑΒΑΖΟΣ ΚΩΝΣΤΑΝΤΙΝΟΣ</t>
  </si>
  <si>
    <t>ΠΑΝΑΓΙΩΤΟΠΟΥΛΟΣ ΝΙΚΟΛΑΟΣ</t>
  </si>
  <si>
    <t>ΚΥΡΙΑΚΟΥΛΙΑ ΑΘΗΝΑ-ΠΑΝΑΓΙΩΤΑ</t>
  </si>
  <si>
    <t>ΜΠΟΥΖΟΥΚΑ ΒΑΡΒΑΡΑ</t>
  </si>
  <si>
    <t>ΠΑΠΑΝΙΚΟΛΑΟΥ ΕΚΤΟΡΑΣ</t>
  </si>
  <si>
    <t>ΜΑΓΟΥΛΙΑΝΟΣ ΔΗΜΗΤΡΙΟΣ</t>
  </si>
  <si>
    <t>ΚΑΠΕΤΑ ΜΑΡΙΑ</t>
  </si>
  <si>
    <t>ΚΥΡΙΑΚΟΠΟΥΛΟΥ ΚΑΛΥΨΩ</t>
  </si>
  <si>
    <t>ΠΡΑΠΟΠΟΥΛΟΣ ΓΕΩΡΓΙΟΣ</t>
  </si>
  <si>
    <t>ΡΩΜΑΝΟΣ ΧΑΡΑΛΑΜΠΟΣ</t>
  </si>
  <si>
    <t>ΚΑΠΠΟΣ ΘΑΝΑΣΗΣ</t>
  </si>
  <si>
    <t>ΚΛΕΙΟΥΣΗΣ ΑΛΕΞΑΝΔΡΟΣ</t>
  </si>
  <si>
    <t>ΣΤΑΦΥΛΟΠΑΤΗΣ ΝΙΚΗΦΟΡΟΣ</t>
  </si>
  <si>
    <t>ΦΛΩΡΑΚΗ ΣΟΦΙΑ</t>
  </si>
  <si>
    <t>ΣΤΑΦΥΛΟΠΑΤΗΣ ΣΥΜΕΩΝ</t>
  </si>
  <si>
    <t>ΓΕΡΑΚΗ ΙΩΑΝΝΑ</t>
  </si>
  <si>
    <t>ΠΑΠΑΝΙΚΟΛΑΟΥ ΛΕΩΝΙΔΑΣ</t>
  </si>
  <si>
    <t>ΚΑΣΑΠΙΔΟΥ ΧΡΥΣΟΒΑΛΛΑΝΤΩ</t>
  </si>
  <si>
    <t>ΤΣΙΜΠΟΥΚΗΣ ΑΘΑΝΑΣΙΟΣ</t>
  </si>
  <si>
    <t>ΤΣΙΜΠΟΥΚΗΣ ΑΛΕΞΑΝΔΡΟΣ</t>
  </si>
  <si>
    <t>ΜΗΤΣΑΣ ΑΙΜΙΛΙΟΣ</t>
  </si>
  <si>
    <t>ΚΑΤΣΑΝΟΥ ΣΜΑΡΑΓΔΑ</t>
  </si>
  <si>
    <t>ΚΑΨΑΛΗ ΔΗΜΗΤΡΑ</t>
  </si>
  <si>
    <t>ΒΑΓΙΑΤΗΣ ΓΕΩΡΓΙΟΣ</t>
  </si>
  <si>
    <t>ΜΗΤΡΟΥΛΑΣ ΚΩΝΣΤΑΝΤΙΝΟΣ</t>
  </si>
  <si>
    <t>ΘΩΜΑΔΗΣ ΠΕΤΡΟΣ</t>
  </si>
  <si>
    <t>ΧΑΤΖΟΠΟΥΛΟΥ ΑΛΕΞΙΑ</t>
  </si>
  <si>
    <t>ΚΑΜΑΡΙΝΟΣ ΠΑΝΑΓΙΩΤΗΣ</t>
  </si>
  <si>
    <t>ΚΑΜΑΡΙΝΟΥ ΕΜΜΕΛΕΙΑ</t>
  </si>
  <si>
    <t>ΡΩΣΣΙΔΗΣ ΟΔΥΣΣΕΑΣ</t>
  </si>
  <si>
    <t>ΤΑΝΟΣ ΓΙΩΡΓΟΣ</t>
  </si>
  <si>
    <t>ΓΚΒΕΡΟ ΔΗΜΗΤΡΙΟΣ</t>
  </si>
  <si>
    <t>ΛΕΚΚΑΣ ΑΛΕΞΑΝΔΡΟΣ-ΦΙΛΙΠΠΟΣ</t>
  </si>
  <si>
    <t>ΛΕΚΚΑΣ ΓΕΩΡΓΙΟΣ-ΠΑΥΛΟΣ</t>
  </si>
  <si>
    <t>ΠΑΝΤΖΟΠΟΥΛΟΣ ΔΗΜΗΤΡΗΣ</t>
  </si>
  <si>
    <t>ΓΚΡΕΚΗΣ ΑΡΙΣΤΕΙΔΗΣ</t>
  </si>
  <si>
    <t>ΛΙΝΑΤΣΑΣ ΔΗΜΗΤΡΗΣ</t>
  </si>
  <si>
    <t>ΑΝΑΣΤΑΣΟΠΟΥΛΟΥ ΙΩΑΝΝΑ</t>
  </si>
  <si>
    <t>ΑΝΑΣΤΑΣΟΠΟΥΛΟΥ ΜΑΡΙΑ-ΑΘΑΝΑΣΙΑ</t>
  </si>
  <si>
    <t>ΚΑΡΔΕΡΙΝΗ ΕΙΡΗΝΗ</t>
  </si>
  <si>
    <t>ΜΟΥΛΙΑ ΑΝΔΡΟΝΙΚΗ</t>
  </si>
  <si>
    <t>ΛΑΜΠΡΙΔΗ ΕΛΛΗ</t>
  </si>
  <si>
    <t>ΚΛΟΥΡΑΣ ΜΑΡΙΟΣ</t>
  </si>
  <si>
    <t>ΤΣΟΥΜΑΓΚΑΣ ΚΩΝΣΤΑΝΤΙΝΟΣ</t>
  </si>
  <si>
    <t>ΚΑΡΑΚΑΣΙΔΟΥ ΣΟΦΙΑ</t>
  </si>
  <si>
    <t>ΘΕΟΧΑΡΗ ΙΦΙΓΕΝΕΙΑ</t>
  </si>
  <si>
    <t>ΓΗΤΑ ΚΩΝΣΤΑΝΤΙΝΑ-ΕΛΕΝΗ</t>
  </si>
  <si>
    <t>ΡΙΖΙΩΤΗ ΜΑΡΙΑ</t>
  </si>
  <si>
    <t>ΜΑΚΡΗΣ ΑΛΕΞΑΝΔΡΟΣ</t>
  </si>
  <si>
    <t>ΚΑΡΑΒΑΝΗΣ ΑΡΜΑΝ</t>
  </si>
  <si>
    <t>ΚΑΡΑΒΑΝΗΣ ΑΛΜΠΕΡ</t>
  </si>
  <si>
    <t>ΤΕΤΡΑΣΒΙΛΙ ΚΩΝΣΤΑΝΤΙΝΟΣ</t>
  </si>
  <si>
    <t>ΠΙΤΤΑΡΑ ΜΑΡΙΑ</t>
  </si>
  <si>
    <t>ΣΑΡΡΗΓΙΑΝΝΗΣ ΑΛΕΞΑΝΔΡΟΣ-ΣΠΥΡΙΔΩΝ</t>
  </si>
  <si>
    <t>ΤΣΙΜΠΟΥΡΗΣ ΠΕΤΡΟΣ</t>
  </si>
  <si>
    <t>ΤΣΙΜΠΟΥΡΗΣ ΧΡΗΣΤΟΣ</t>
  </si>
  <si>
    <t>ΚΩΝΣΤΑΣ ΙΩΑΝΝΗΣ</t>
  </si>
  <si>
    <t>ΚΑΤΕΡΓΙΑΝΝΑΚΗ ΑΝΑΣΤΑΣΙΑ</t>
  </si>
  <si>
    <t>ΝΤΑΣΗΣ ΑΝΑΣΤΑΣΙΟΣ</t>
  </si>
  <si>
    <t>ΚΑΤΕΡΓΙΑΝΝΑΚΗ ΣΤΥΛΙΑΝΗ</t>
  </si>
  <si>
    <t>ΦΡΑΓΚΑΚΗ ΑΙΚΑΤΕΡΙΝΗ</t>
  </si>
  <si>
    <t>ΚΑΡΑΜΠΑΤΑΚΗ ΦΡΕΙΔΕΡΙΚΗ</t>
  </si>
  <si>
    <t>ΝΙΚΟΛΑΪΔΟΥ ΑΙΚΑΤΕΡΙΝΗ</t>
  </si>
  <si>
    <t>ΖΗΚΟΠΟΥΛΟΥ ΑΙΚΑΤΕΡΙΝΗ</t>
  </si>
  <si>
    <t>ΜΠΟΣΤΑΝΟΓΛΟΥ ΦΙΛΙΠΠΑ-ΕΥΤΥΧΙΑ</t>
  </si>
  <si>
    <t>ΚΟΥΒΑΚΑ ΕΛΠΙΔΑ</t>
  </si>
  <si>
    <t>ΚΑΝΙΑΡΟΥ ΕΛΕΝΗ-ΜΑΡΙΑ</t>
  </si>
  <si>
    <t>ΣΤΕΡΓΙΟΠΟΥΛΟΥ ΣΤΑΥΡΟΥΛΑ</t>
  </si>
  <si>
    <t>ΑΡΙΔΑΣ ΑΛΕΞΑΝΔΡΟΣ</t>
  </si>
  <si>
    <t>ΠΙΣΠΑ ΝΙΝΕΤΤΑ</t>
  </si>
  <si>
    <t>ΠΙΣΠΑ ΕΥΑΓΓΕΛΙΑ-ΕΥΑ</t>
  </si>
  <si>
    <t>ΛΙΒΑΝΟΣ ΔΙΟΝΥΣΙΟΣ</t>
  </si>
  <si>
    <t>ΚΩΛΕΤΤΑ ΑΙΚΑΤΕΡΙΝΗ</t>
  </si>
  <si>
    <t>ΤΣΑΛΤΑΣ ΒΑΣΙΛΕΙΟΣ</t>
  </si>
  <si>
    <t>ΚΑΤΑΡΑΧΙΑΣ ΘΩΜΑΣ</t>
  </si>
  <si>
    <t>ΣΑΡΑΝΤΟΠΟΥΛΟΥ ΚΩΝΣΤΑΝΤΙΝΑ</t>
  </si>
  <si>
    <t>ΠΑΠΑΧΡΗΣΤΟΥ ΧΡΗΣΤΟΣ</t>
  </si>
  <si>
    <t>ΧΑΤΖΗΝΙΚΟΛΑΟΥ ΣΤΕΡΓΙΟΣ</t>
  </si>
  <si>
    <t>ΧΑΤΖΗΝΙΚΟΛΑΟΥ ΑΛΚΜΗΝΗ-ΜΑΡΙΑ</t>
  </si>
  <si>
    <t>ΔΡΑΓΑΤΑΚΗ ΜΕΛΙΝΑ</t>
  </si>
  <si>
    <t>ΒΕΖΥΡΗ ΣΙΜΟΝΗ</t>
  </si>
  <si>
    <t>ΣΑΜΟΛΑΔΑ ΕΛΕΥΘΕΡΙΑ</t>
  </si>
  <si>
    <t>ΣΑΜΟΛΑΔΑΣ ΜΕΝΕΛΑΟΣ</t>
  </si>
  <si>
    <t>ΤΡΙΑΝΤΑΦΥΛΛΟΥ ΝΙΚΟΛΑΟΣ</t>
  </si>
  <si>
    <t>ΠΟΥΛΟΠΟΥΛΟΣ ΑΝΑΣΤΑΣΙΟΣ</t>
  </si>
  <si>
    <t>ΔΙΑΜΑΝΤΟΠΟΥΛΟΣ ΝΙΚΟΛΑΟΣ</t>
  </si>
  <si>
    <t>ΚΑΝΤΗ ΧΡΙΣΤΙΑΝΑ-ΚΥΡΙΑΚΗ</t>
  </si>
  <si>
    <t>ΠΕΝΝΑΣ ΓΕΩΡΓΙΟΣ</t>
  </si>
  <si>
    <t>ΣΙΩΜΟΥ ΑΙΚΑΤΕΡΙΝΗ</t>
  </si>
  <si>
    <t>ΣΙΩΜΟΣ ΣΠΥΡΙΔΩΝ</t>
  </si>
  <si>
    <t>ΣΤΡΑΤΗΣ ΓΕΩΡΓΙΟΣ</t>
  </si>
  <si>
    <t>ΣΥΛΛΙΓΑΡΔΑΚΗΣ ΙΩΑΝΝΗΣ</t>
  </si>
  <si>
    <t>ΧΑΡΑΤΣΑΡΗ ΑΙΜΙΛΙΑ-ΕΛΕΝΗ</t>
  </si>
  <si>
    <t>ΓΚΙΑΛΑΣ ΘΕΟΔΟΣΙΟΣ-ΝΙΚΟΛΑΟΣ</t>
  </si>
  <si>
    <t>ΜΑΜΑΗΣ ΝΙΚΗΤΑΣ</t>
  </si>
  <si>
    <t>ΛΑΜΠΙΔΗ ΚΥΡΙΑΚΗ</t>
  </si>
  <si>
    <t>ΠΛΙΑΧΑΣ ΑΓΓΕΛΟΣ</t>
  </si>
  <si>
    <t>ΚΟΥΛΑΟΥΖΙΔΗΣ ΑΡΧΙΜΗΔΗΣ</t>
  </si>
  <si>
    <t>ΜΑΡΑΝΤΙΔΗΣ ΘΩΜΑΣ</t>
  </si>
  <si>
    <t>ΠΑΠΑΪΩΑΝΝΟΥ ΙΩΑΝΝΑ-ΕΡΜΙΟΝΗ</t>
  </si>
  <si>
    <t>ΜΠΕΝΤΙΛΛΑ ΧΡΙΣΤΙΝΑ</t>
  </si>
  <si>
    <t>ΜΗΤΣΗ ΒΑΣΙΛΙΚΗ</t>
  </si>
  <si>
    <t>ΜΠΟΝΙΑ ΕΛΕΝΑ</t>
  </si>
  <si>
    <t>ΜΠΕΡΤΣΟΣ ΔΗΜΗΤΡΙΟΣ</t>
  </si>
  <si>
    <t>ΜΠΕΡΤΣΟΣ ΒΑΣΙΛΕΙΟΣ</t>
  </si>
  <si>
    <t>ΓΚΛΑΒΑΣ ΠΑΝΑΓΙΩΤΗΣ</t>
  </si>
  <si>
    <t>ΣΠΥΡΟΠΟΥΛΟΣ ΠΑΝΑΓΙΩΤΗΣ</t>
  </si>
  <si>
    <t>ΜΠΟΒΟΛΗΣ ΑΘΑΝΑΣΙΟΣ</t>
  </si>
  <si>
    <t>ΖΗΚΑ ΕΙΡΗΝΗ-ΟΥΡΑΝΙΑ</t>
  </si>
  <si>
    <t>ΠΕΤΑΛΑ ΔΗΜΗΤΡΑ</t>
  </si>
  <si>
    <t>ΘΕΟΔΟΣΙΟΥ ΕΛΠΙΔΑ</t>
  </si>
  <si>
    <t>ΣΙΔΕΡΑΣ ΜΙΧΑΗΛ</t>
  </si>
  <si>
    <t>ΜΑΡΙΟΓΛΟΥ ΟΡΕΣΤΗΣ</t>
  </si>
  <si>
    <t>ΜΠΑΛΟΔΗΜΑ ΚΥΡΙΑΚΗ</t>
  </si>
  <si>
    <t>ΜΙΧΕΛΛΑΡΑΚΗ ΒΑΓΙΑΝΗ</t>
  </si>
  <si>
    <t>ΒΑΖΔΡΕΒΑΝΗ ΕΛΕΥΘΕΡΙΑ</t>
  </si>
  <si>
    <t>ΧΑΝΟΓΛΟΥ ΑΛΙΚΗ</t>
  </si>
  <si>
    <t>ΦΑΦΟΥΤΗΣ ΠΑΝΑΓΙΩΤΗΣ</t>
  </si>
  <si>
    <t>ΣΑΛΑΜΟΥΡΑΣ ΛΑΜΠΡΟΣ</t>
  </si>
  <si>
    <t>ΓΡΑΜΜΑΤΟΠΟΥΛΟΣ ΦΙΛΙΠΠΟΣ</t>
  </si>
  <si>
    <t>ΑΓΚΟΡΤΖΑ ΔΑΝΑΗ-ΜΑΡΙΑ</t>
  </si>
  <si>
    <t>ΚΟΝΤΟΥΛΑ ΙΩΑΝΝΑ</t>
  </si>
  <si>
    <t>ΑΝΑΣΤΑΣΙΑΔΗ ΑΛΙΚΗ</t>
  </si>
  <si>
    <t>ΛΥΚΟΥΔΗ ΒΑΡΒΑΡΑ</t>
  </si>
  <si>
    <t>ΛΑΜΠΡΟΠΟΥΛΟΣ ΑΘΑΝΑΣΙΟΣ</t>
  </si>
  <si>
    <t>ΦΙΛΙΑΔΗΣ ΕΜΜΑΝΟΥΗΛ</t>
  </si>
  <si>
    <t>ΚΟΡΟΣΙΑΔΗ ΑΝΑΣΤΑΣΙΑ</t>
  </si>
  <si>
    <t>ΑΡΓΥΡΟΥ ΜΑΡΙΑ-ΝΙΚΟΛΕΤΤΑ</t>
  </si>
  <si>
    <t>ΜΠΑΤΙΣΤΑΤΟΣ ΙΑΣΩΝ-ΓΕΡΑΣΙΜΟΣ</t>
  </si>
  <si>
    <t>ΖΑΓΑΡΗ ΣΟΦΙΑ</t>
  </si>
  <si>
    <t>ΚΟΡΑΛΙΔΟΥ ΕΛΕΥΘΕΡΙΑ</t>
  </si>
  <si>
    <t>ΚΟΥΡΜΑΤΖΗΣ ΑΓΓΕΛΟΣ</t>
  </si>
  <si>
    <t>ΝΤΑΟΥΛΗΣ ΓΕΩΡΓΙΟΣ</t>
  </si>
  <si>
    <t>ΜΑΡΓΑΡΙΤΗ ΕΥΘΥΜΙΑ</t>
  </si>
  <si>
    <t>ΤΖΟΥΡΑΚΗ ΔΗΜΗΤΡΑ</t>
  </si>
  <si>
    <t>ΝΕΤΟΥ ΚΥΡΙΑΚΗ</t>
  </si>
  <si>
    <t>ΚΑΜΠΟΥΡΙΔΟΥ ΣΜΑΡΩ</t>
  </si>
  <si>
    <t>ΚΑΜΠΟΥΡΙΔΟΥ ΧΡΙΣΤΙΝΑ</t>
  </si>
  <si>
    <t>ΠΟΛΥΖΟΥ ΑΛΙΚΗ-ΑΙΚΑΤΕΡΙΝΗ</t>
  </si>
  <si>
    <t>ΠΟΛΥΖΟΣ ΔΗΜΗΤΡΙΟΣ</t>
  </si>
  <si>
    <t>ΜΠΛΕΚΑΣ ΔΗΜΗΤΡΙΟΣ</t>
  </si>
  <si>
    <t>ΚΟΝΤΟΣ ΦΟΙΒΟΣ-ΣΩΖΩΣ</t>
  </si>
  <si>
    <t>ΚΑΒΟΥΡΗ ΜΑΡΙΑ-ΝΕΚΤΑΡΙΑ</t>
  </si>
  <si>
    <t>ΚΟΛΟΒΟΥ ΒΑΣΙΛΙΝΑ</t>
  </si>
  <si>
    <t>ΜΠΑΓΚΟΥ ΚΩΝΣΤΑΝΤΙΝΑ</t>
  </si>
  <si>
    <t>ΜΠΟΥΤΑ ΒΑΣΙΛΕΙΑ-ΑΝΝΑ</t>
  </si>
  <si>
    <t>ΤΣΙΑΚΑΡΑ ΑΝΑΣΤΑΣΙΑ</t>
  </si>
  <si>
    <t>ΤΣΙΑΚΑΡΑ ΣΠΥΡΙΔΟΥΛΑ</t>
  </si>
  <si>
    <t>ΜΑΡΙΝΟΣ ΔΗΜΗΤΡΙΟΣ</t>
  </si>
  <si>
    <t>ΚΙΤΣΗ ΑΛΕΞΑΝΔΡΑ</t>
  </si>
  <si>
    <t>ΚΙΤΣΗ ΝΑΤΑΛΙΑ</t>
  </si>
  <si>
    <t>ΤΖΗΚΑ ΑΣΗΜΙΝΑ</t>
  </si>
  <si>
    <t>ΣΤΥΛΙΑΝΙΔΗ ΑΘΗΝΑ</t>
  </si>
  <si>
    <t>ΛΕΝΗΣ ΝΙΚΟΛΑΟΣ</t>
  </si>
  <si>
    <t>ΖΕΡΗ ΜΑΡΙΑ</t>
  </si>
  <si>
    <t>ΚΟΝΤΟΔΗΜΑΣ ΣΠΥΡΙΔΩΝ</t>
  </si>
  <si>
    <t>ΣΠΥΡΙΔΩΝΟΥ ΕΥΑΓΓΕΛΙΑ</t>
  </si>
  <si>
    <t>ΚΟΪΤΣΙΔΟΥ ΕΥΑΝΘΙΑ</t>
  </si>
  <si>
    <t>ΣΑΡΛΙΔΗΣ ΜΑΡΙΟΣ</t>
  </si>
  <si>
    <t>ΑΓΟΥΡΖΕΝΙΔΟΥ ΠΟΛΥΞΕΝΗ</t>
  </si>
  <si>
    <t>ΣΤΑΘΟΠΟΥΛΟΥ ΑΘΗΝΑ</t>
  </si>
  <si>
    <t>ΣΜΙΘ ΛΑΒΙΝΑ-ΕΛΕΝΗ</t>
  </si>
  <si>
    <t>ΠΑΠΑΖΩΤΟΥ ΔΗΜΗΤΡΑ</t>
  </si>
  <si>
    <t>ΚΑΠΛΑΝΙΔΟΥ ΑΝΝΑ-ΜΑΡΙΑ</t>
  </si>
  <si>
    <t>ΠΑΠΑΓΕΩΡΓΙΟΥ ΕΜΜΑΝΟΥΗΛ</t>
  </si>
  <si>
    <t>ΑΝΤΩΝΑΚΟΥΔΗ ΑΝΝΑ</t>
  </si>
  <si>
    <t>ΠΑΤΣΙΑΝΤΖΗ ΚΩΝΣΤΑΝΤΙΝΑ</t>
  </si>
  <si>
    <t>ΣΦΗΚΑΣ ΝΙΚΟΣ</t>
  </si>
  <si>
    <t>ΤΣΕΛΕΝΤΗ ΦΩΤΕΙΝΗ-ΕΛΕΝΗ</t>
  </si>
  <si>
    <t>ΒΟΛΑΚΟΣ ΠΑΝΑΓΙΩΤΗΣ</t>
  </si>
  <si>
    <t>ΒΟΛΑΚΟΥ ΑΛΕΞΑΝΔΡΑ</t>
  </si>
  <si>
    <t>ΑΝΤΩΝΟΠΟΥΛΟΥ ΗΡΩ</t>
  </si>
  <si>
    <t>ΑΝΔΡΩΝΗ ΙΩΑΝΝΑ</t>
  </si>
  <si>
    <t>ΜΗΛΑΤΟΥ-ΛΑΟΥ ΡΕΝΕ</t>
  </si>
  <si>
    <t>ΚΟΙΛΟΥ ΜΑΡΙΑ-ΝΙΚΟΛΕΤΑ</t>
  </si>
  <si>
    <t>ΤΣΙΡΩΝΗ ΖΩΗ</t>
  </si>
  <si>
    <t>ΒΑΣΙΛΟΠΟΥΛΟΥ ΙΩΑΝΝΑ-ΕΛΙΖΑ</t>
  </si>
  <si>
    <t>ΒΑΣΙΛΟΠΟΥΛΟΣ ΓΕΩΡΓΙΟΣ</t>
  </si>
  <si>
    <t>ΝΙΚΗΦΟΡΙΔΗΣ ΙΟΡΔΑΝΗΣ</t>
  </si>
  <si>
    <t>ΧΟΧΛΙΟΥΡΟΣ ΠΑΝΑΓΙΩΤΗΣ</t>
  </si>
  <si>
    <t>ΤΣΙΜΙΝΗΣ ΓΙΩΡΓΟΣ</t>
  </si>
  <si>
    <t>ΜΗΛΙΟΥ ΑΙΜΙΛΙΑ</t>
  </si>
  <si>
    <t>ΚΑΛΠΟΓΙΑΝΝΑΚΗΣ ΣΩΤΗΡΙΟΣ</t>
  </si>
  <si>
    <t>ΤΣΙΦΕΤΑΚΗ ΑΝΑΣΤΑΣΙΑ</t>
  </si>
  <si>
    <t>ΚΩΣΤΟΠΟΥΛΟΣ ΑΝΤΩΝΙΟΣ</t>
  </si>
  <si>
    <t>ΜΟΥΛΑΚΗ ΑΝΑΣΤΑΣΙΑ-ΜΑΡΙΑ</t>
  </si>
  <si>
    <t>ΜΟΥΛΑΚΗΣ ΚΩΝΣΤΑΝΤΙΝΟΣ-ΔΙΟΝΥΣΙΟΣ</t>
  </si>
  <si>
    <t>ΜΠΟΣΠΟΤΗ ΔΕΣΠΟΙΝΑ-ΝΕΦΕΛΗ</t>
  </si>
  <si>
    <t>ΟΙΚΟΝΟΜΟΥ ΔΗΜΗΤΡΑ</t>
  </si>
  <si>
    <t>ΠΑΝΑΠΑΚΙΔΟΥ ΑΝΑΣΤΑΣΙΑ</t>
  </si>
  <si>
    <t>ΧΑΤΖΗΑΝΤΩΝΙΟΥ ΦΩΤΕΙΝΗ</t>
  </si>
  <si>
    <t>ΧΑΤΖΗΑΝΤΩΝΙΟΥ ΧΡΙΣΤΙΝΑ</t>
  </si>
  <si>
    <t>ΔΗΜΗΤΡΙΑΔΗΣ ΑΝΔΡΟΝΙΚΟΣ</t>
  </si>
  <si>
    <t>ΑΡΑΜΠΑΤΖΗ ΠΑΝΑΓΙΩΤΑ</t>
  </si>
  <si>
    <t>ΒΟΓΙΑΤΖΙΔΗΣ ΝΙΚΟΛΑΟΣ</t>
  </si>
  <si>
    <t>ΒΟΥΛΓΑΡΟΓΛΟΥ ΑΣΗΜΕΝΙΑ</t>
  </si>
  <si>
    <t>ΒΟΥΛΓΑΡΟΓΛΟΥ ΖΩΗ</t>
  </si>
  <si>
    <t>ΒΟΥΛΓΑΡΟΓΛΟΥ ΓΕΩΡΓΙΑ</t>
  </si>
  <si>
    <t>ΠΑΝΤΕΛΙΔΟΥ ΠΑΝΑΓΙΩΤΑ</t>
  </si>
  <si>
    <t>ΚΑΠΝΟΠΟΥΛΟΥ ΚΩΝΣΤΑΝΤΙΝΑ-ΙΖΑΜΠΕΛΛΑ</t>
  </si>
  <si>
    <t>ΜΟΥΡΟΥΚΗΣ ΔΗΜΗΤΡΙΟΣ</t>
  </si>
  <si>
    <t>ΠΡΕΚΑΤΣΟΥΝΑΚΗΣ ΠΑΝΑΓΙΩΤΗΣ</t>
  </si>
  <si>
    <t>ΠΑΠΑΜΑΤΘΑΙΟΥ ΔΗΜΗΤΡΗΣ</t>
  </si>
  <si>
    <t>ΑΡΚΟΥΔΗ ΙΩΑΝΝΑ</t>
  </si>
  <si>
    <t>ΜΑΚΡΥΓΙΑΝΝΗ ΕΥΑΓΓΕΛΙΑ</t>
  </si>
  <si>
    <t>ΑΝΤΩΝΙΑΔΗΣ ΙΩΑΝΝΗΣ</t>
  </si>
  <si>
    <t>ΠΙΝΕΔΟ-ΔΑΥΪΔ ΑΛΕΞΑΝΔΡΟΣ-ΧΑΡΑΛΑΜΠΟΣ</t>
  </si>
  <si>
    <t>ΚΡΙΖΑΝΟΒΣΚΙ ΠΑΤΡΙΤΣΙΑ</t>
  </si>
  <si>
    <t>ΛΟΛΟΥΑ ΑΝΝΑ</t>
  </si>
  <si>
    <t>ΣΙΝΤΟΡ ΝΑΟΜΙ-ΝΤΑΝΑΙ</t>
  </si>
  <si>
    <t>ΜΑΓΙΑ ΑΛΕΞΑΝΔΡΑ</t>
  </si>
  <si>
    <t>ΛΟΒΑΣΙΟ ΦΙΛΙΠΠΟ</t>
  </si>
  <si>
    <t>ΠΕΡΟ ΑΙΜΙΛΙΑ</t>
  </si>
  <si>
    <t>ΓΡΥΣΜΠΟΛΑΚΗΣ ΔΗΜΗΤΡΗΣ</t>
  </si>
  <si>
    <t>ΤΣΙΜΠΟΥΡΗ ΘΑΛΕΙΑ</t>
  </si>
  <si>
    <t>ΤΣΙΜΠΟΥΡΗ ΝΕΦΕΛΗ</t>
  </si>
  <si>
    <t>ΝΤΟΝΑ ΙΡΜΑ</t>
  </si>
  <si>
    <t>ΜΑΛΑΚΑΣΙΩΤΗ ΗΛΕΚΤΡΑ</t>
  </si>
  <si>
    <t>ΝΑΚΟΥ ΑΝΝΑ</t>
  </si>
  <si>
    <t>ΓΑΣΠΑΡΙΝΑΤΟΣ ΑΓΓΕΛΟΣ-ΔΗΜΗΤΡΙΟΣ</t>
  </si>
  <si>
    <t>ΓΛΑΡΟΥ ΑΓΓΕΛΙΚΗ</t>
  </si>
  <si>
    <t>ΨΑΛΛΙΔΑΣ ΕΥΑΓΓΕΛΟΣ</t>
  </si>
  <si>
    <t>ΜΑΝΑΚΟΓΛΟΥ ΣΤΕΦΑΝΟΣ</t>
  </si>
  <si>
    <t>ΜΟΥΛΑΚΗΣ ΕΥΑΓΓΕΛΟΣ-ΦΙΛΟΚΤΗΜΩΝ</t>
  </si>
  <si>
    <t>Έναρξη:</t>
  </si>
  <si>
    <t>κάρτα</t>
  </si>
  <si>
    <t>Υπχρ</t>
  </si>
  <si>
    <t>Δπλ</t>
  </si>
  <si>
    <t>ΒΕΡΥΒΑΚΗ ΜΑΡΙΑ</t>
  </si>
  <si>
    <t>ΓΚΟΡΙΤΣΑΣ ΧΡΗΣΤΟΣ</t>
  </si>
  <si>
    <t>ΔΡΑΖΙΝΑΚΗΣ ΚΩΝΣΤΑΝΤΙΝΟΣ</t>
  </si>
  <si>
    <t>ΛΕΒΕΡ ΦΕΝΤΕΡΙΚΕ-ΣΟΦΙΑ</t>
  </si>
  <si>
    <t>ΜΠΑΣΣΙΟΣ ΦΩΤΙΟΣ</t>
  </si>
  <si>
    <t>ΣΜΕΤΤΑΟΥ ΠΑΡΙΣ-ΜΑΡΚΟΥΣ</t>
  </si>
  <si>
    <t>ΤΙΤΗ ΕΜΜΑΝΟΥΕΛΑ</t>
  </si>
  <si>
    <t>ΟΑ ΦΟΙΒΟΣ ΛΑΡΙΣΑΣ</t>
  </si>
  <si>
    <t>ΑΣ Ν ΒΟΥΤΖΑ ΠΡΟΟΔΟΣ</t>
  </si>
  <si>
    <t>ΟΑ ΠΕΤΡΟΥΠΟΛΗΣ</t>
  </si>
  <si>
    <t>ΜΓΣ ΑΠΟΛΛΩΝ ΚΑΛΑΜΑΡΙΑΣ</t>
  </si>
  <si>
    <t>ΑΟ ΚΑΒΑΛΑΣ ΜΑΚΕΔΟΝΙΚΟΣ</t>
  </si>
  <si>
    <t>ΣΑ ΡΑΦΗΝΑΣ</t>
  </si>
  <si>
    <t>ΟΑ ΝΙΚΑΙΑ ΛΑΡΙΣΑΣ</t>
  </si>
  <si>
    <t>ΑΟΑ ΑΤΤΙΚΟΣ ΗΛΙΟΣ</t>
  </si>
  <si>
    <t>ΟΑ ΑΘΗΝΩΝ</t>
  </si>
  <si>
    <t>ΑΟΑ ΣΤΑΥΡΟΥΠΟΛΗΣ ΙΦΙΤΟΣ</t>
  </si>
  <si>
    <t>ΟΑ ΓΛΥΦΑΔΑΣ</t>
  </si>
  <si>
    <t>ΡΗΓΑΣ ΑΟΑ ΑΡΓΟΛΙΔΑΣ</t>
  </si>
  <si>
    <t>ΑΑ ΝΑΟΥΣΑΣ</t>
  </si>
  <si>
    <t>ΑΓΟ ΦΙΛΙΠΠΙΑΔΑΣ</t>
  </si>
  <si>
    <t>ΟΑ ΓΟΥΔΗ</t>
  </si>
  <si>
    <t>ΟΑ ΧΑΝΙΩΝ</t>
  </si>
  <si>
    <t>ΑΟ ΚΗΦΙΣΙΑΣ</t>
  </si>
  <si>
    <t>ΑΟΑ ΦΙΛΟΘΕΗΣ</t>
  </si>
  <si>
    <t>ΟΑ ΜΑΓΝΗΣΙΑΣ</t>
  </si>
  <si>
    <t>ΑΟΑ ΧΑΪΔΑΡΙΟΥ</t>
  </si>
  <si>
    <t>ΑΟΑ ΠΑΠΑΓΟΥ</t>
  </si>
  <si>
    <t>ΟΑ ΑΡΤΑΣ</t>
  </si>
  <si>
    <t>ΠΕΥΚΗ Γ ΚΑΛΟΒΕΛΩΝΗΣ</t>
  </si>
  <si>
    <t>ΑΣ ΑΚΡΟΠΟΛΙΣ</t>
  </si>
  <si>
    <t>ΑΟΑ ΠΑΤΡΩΝ</t>
  </si>
  <si>
    <t>ΑΟΑ ΗΛΙΟΥΠΟΛΗΣ</t>
  </si>
  <si>
    <t>ΟΑ ΘΕΣΠΡΩΤΙΑΣ ΤΙΤΑΝΗ</t>
  </si>
  <si>
    <t>ΑΟ ΜΕΓΑΣ ΑΛΕΞΑΝΔΡΟΣ</t>
  </si>
  <si>
    <t>ΟΑ ΙΩΑΝΝΙΝΩΝ</t>
  </si>
  <si>
    <t>ΓΑΣ ΚΑΡΑΤΕ ΕΡΜΗΣ</t>
  </si>
  <si>
    <t>ΟΑ ΧΟΛΑΡΓΟΥ</t>
  </si>
  <si>
    <t>ΑΟΑ ΛΕ ΡΑΚΕΤ</t>
  </si>
  <si>
    <t>ΟΑ ΤΟΥΜΠΑΣ</t>
  </si>
  <si>
    <t>ΑΙΟΛΟΣ ΑΛ ΙΛΙΟΥ</t>
  </si>
  <si>
    <t>ΑΟΑ ΠΟΣΕΙΔΩΝ ΘΕΣ-ΚΗΣ</t>
  </si>
  <si>
    <t>ΟΑ ΒΙΚΕΛΑΣ ΒΕΡΟΙΑΣ</t>
  </si>
  <si>
    <t>ΑΟ ΠΕΥΚΗΣ TIE BREAK</t>
  </si>
  <si>
    <t>ΟΑ ΣΟΥΔΑΣ</t>
  </si>
  <si>
    <t>ΟΑ ΠΤΟΛΕΜΑΪΔΑΣ</t>
  </si>
  <si>
    <t>ΣΕΡΡΑΪΚΟΣ ΟΑ</t>
  </si>
  <si>
    <t>ΟΑ ΘΕΣΣΑΛΟΝΙΚΗΣ</t>
  </si>
  <si>
    <t>ΑΣ ΑΚΑΔ ΠΡΩΤΑΘΛ ΠΕΥΚΩΝ</t>
  </si>
  <si>
    <t>ΟΑ ΕΔΕΣΣΑΣ</t>
  </si>
  <si>
    <t>ΟΑ ΧΕΡΣΟΝΗΣΟΥ</t>
  </si>
  <si>
    <t>ΣΑ ΤΡΙΠΟΛΗΣ</t>
  </si>
  <si>
    <t>ΚΕΦΑΛΛΗΝΙΑΚΟΣ ΟΑ</t>
  </si>
  <si>
    <t>ΑΟΑ ΠΡΩΤΑΘΛ ΚΑΒΑΛΑΣ</t>
  </si>
  <si>
    <t>ΑΟΑ ΚΑΒΑΛΑΣ</t>
  </si>
  <si>
    <t>ΟΑ ΒΕΡΟΙΑΣ</t>
  </si>
  <si>
    <t>ΟΑ ΝΕΣΤΩΡΑΣ ΓΙΑΝΝΙΤΣΩΝ</t>
  </si>
  <si>
    <t>ΟΑ ΡΕΘΥΜΝΟΥ</t>
  </si>
  <si>
    <t>ΑΕΚ ΤΡΙΠΟΛΗΣ</t>
  </si>
  <si>
    <t>ΑΚΑΔ ΑΝΤΙΣΦ ΧΑΝΙΩΝ</t>
  </si>
  <si>
    <t>ΑΣ ΟΛΥΜΠ ΧΩΡΙΟΥ Ο ΦΟΙΒΟΣ</t>
  </si>
  <si>
    <t>ΟΑ ΚΕΡΚΥΡΑΣ</t>
  </si>
  <si>
    <t>ΑΣ ΟΡΦΕΑΣ ΛΑΡΙΣΑΣ</t>
  </si>
  <si>
    <t>ΟΑ ΑΛΕΞΑΝΔΡΟΣ ΒΕΡΟΙΑΣ</t>
  </si>
  <si>
    <t>ΟΑ ΛΙΤΟΧΩΡΟΥ</t>
  </si>
  <si>
    <t>ΑΚΑΔ ΑΝΤΙΣΦ ΙΩΑΝΝΙΝΩΝ</t>
  </si>
  <si>
    <t>ΑΟΑ ΑΙΓΑΛΕΩ 92</t>
  </si>
  <si>
    <t>ΑΚΑ ΜΑΡΑΘΩΝΑ</t>
  </si>
  <si>
    <t>ΠΣ ΑΜΠΕΛΩΝΟΣ ΦΙΛΙΠΠΙΔΗΣ</t>
  </si>
  <si>
    <t>ΟΑ ΚΟΡΙΝΘΟΥ</t>
  </si>
  <si>
    <t>ΚΕΝΤΡΟ ΑΝΤΙΣΦ ΛΙΒΑΔΕΙΑΣ</t>
  </si>
  <si>
    <t>ΑΚΑΔ ΑΝΤΙΣΦ ΣΕΡΡΩΝ 2008</t>
  </si>
  <si>
    <t>ΟΑ ΑΡΙΔΑΙΑΣ</t>
  </si>
  <si>
    <t>ΑΟΑ ΑΣΤΕΡΑΣ ΘΕΣ-ΚΗΣ</t>
  </si>
  <si>
    <t>ΟΑ ΚΕΡΑΤΣΙΝΙΟΥ</t>
  </si>
  <si>
    <t>ΣΑ ΣΕΡΡΩΝ</t>
  </si>
  <si>
    <t>ΑΟ ΛΑΤΩ ΑΓ ΝΙΚΟΛΑΟΥ</t>
  </si>
  <si>
    <t>ΑΟΑ ΓΙΕΛΟΟΥ</t>
  </si>
  <si>
    <t>ΟΑ ΞΥΛΟΚΑΣΤΡΟΥ ΣΥΘΑΣ</t>
  </si>
  <si>
    <t>ΗΡΑΚΛΕΙΟ ΟΑΑ</t>
  </si>
  <si>
    <t>ΑΣ ΚΟΛΛΕΓΙΟΥ ΝΤΕΡΗ</t>
  </si>
  <si>
    <t>ΚΕΡΚΥΡΑΪΚΗ ΑΚΑΔ ΤΕΝΝΙΣ</t>
  </si>
  <si>
    <t>ΟΑ ΧΑΛΚΙΔΑΣ</t>
  </si>
  <si>
    <t>ΑΟ Π ΦΑΛΗΡΟΥ</t>
  </si>
  <si>
    <t>ΑΕ ΠΟΡΤΟ ΡΑΦΤΗ</t>
  </si>
  <si>
    <t>ΑΟ ΑΙΓΙΟΥ ΜΟΡΕΑΣ</t>
  </si>
  <si>
    <t>ΦΙΛΙΑ ΤΚ</t>
  </si>
  <si>
    <t>ΑΕΤ ΝΙΚΗ ΠΑΤΡΩΝ</t>
  </si>
  <si>
    <t>ΑΜΕΣ Ν ΕΡΥΘΡΑΙΑΣ</t>
  </si>
  <si>
    <t>ΑΣ Δ ΚΟΛΛΕΓΙΟΥ ICBS 2009</t>
  </si>
  <si>
    <t>ΑΟΑ ΑΡΓΥΡΟΥΠΟΛΗΣ</t>
  </si>
  <si>
    <t>ΟΑ ΝΑΟΥΣΑΣ</t>
  </si>
  <si>
    <t>ΟΑ ΑΓ ΑΝΑΡΓΥΡΩΝ</t>
  </si>
  <si>
    <t>ΑΣΑ ΛΑΡΙΣΑΣ</t>
  </si>
  <si>
    <t>ΟΑ ΑΛΕΞΑΝΔΡΟΥΠΟΛΗΣ</t>
  </si>
  <si>
    <t>ΟΑ ΣΟΥΡΩΤΗΣ ΑΛΕΞΑΝΔΡΟΣ</t>
  </si>
  <si>
    <t>ΟΑ ΠΟΛΥΚΑΣΤΡΟΥ</t>
  </si>
  <si>
    <t>ΑΟΑ ΑΜΠΕΛ ΜΕΝΕΜΕΝΗΣ</t>
  </si>
  <si>
    <t>ΑΝΟ ΓΛΥΦΑΔΑΣ</t>
  </si>
  <si>
    <t>ΑΟΑ Ν ΠΕΡΑΜΟΥ ΤΙΤΑΝΕΣ</t>
  </si>
  <si>
    <t>ΓΣ ΛΙΒΥΚΟΣ ΙΕΡΑΠΕΤΡΑΣ</t>
  </si>
  <si>
    <t>ΦΘΙΩΤΙΚΟΣ ΟΑ</t>
  </si>
  <si>
    <t>ΣΑ ΕΛΑΣΣΟΝΑΣ</t>
  </si>
  <si>
    <t>ΖΑΚΥΝΘΙΝΟΣ ΑΟΑ</t>
  </si>
  <si>
    <t>ΟΑ ΚΑΛΑΜΑΤΑΣ</t>
  </si>
  <si>
    <t>ΑΟ ΔΙΑΣ ΠΟΛΙΧΝΗΣ</t>
  </si>
  <si>
    <t>ΓΣ ΚΗΦΙΣΙΑΣ</t>
  </si>
  <si>
    <t>ΑΟ ΣΙΚΥΩΝΟΣ ΚΙΑΤΟΥ</t>
  </si>
  <si>
    <t>ΑΣΑ ΠΑΝΟΡΑΜΑΤΟΣ ΠΥΛΑΙΑΣ</t>
  </si>
  <si>
    <t>ΟΑ ΞΑΝΘΗΣ</t>
  </si>
  <si>
    <t>ΟΑ ΒΟΛΟΥ</t>
  </si>
  <si>
    <t>ΑΑ ΑΛΜΠΑΤΡΟΣ</t>
  </si>
  <si>
    <t>Λ ΠΟΛΙΤΙΣΜΟΥ ΦΛΩΡΙΝΑΣ</t>
  </si>
  <si>
    <t>ΟΑ ΕΥΟΣΜΟΥ ΘΕΣ-ΚΗΣ</t>
  </si>
  <si>
    <t>ΟΑ ΚΑΒΑΛΑΣ ΑΛΕΞΑΝΔΡΟΣ</t>
  </si>
  <si>
    <t>ΝΟ ΘΕΣΣΑΛΟΝΙΚΗΣ</t>
  </si>
  <si>
    <t>ΑΣΑ ΑΓΡΙΝΙΟΥ</t>
  </si>
  <si>
    <t>ΜΑΣ ΑΕΤΟΣ ΘΕΣ-ΚΗΣ</t>
  </si>
  <si>
    <t>ΣΑ ΚΑΣΤΟΡΙΑΣ ΠΡΩΤΕΑΣ</t>
  </si>
  <si>
    <t>ΟΑ ΣΑΛΑΜΙΝΑΣ</t>
  </si>
  <si>
    <t>ΓΟ ΠΕΡΙΣΤΕΡΙΟΥ ΠΑΛΑΣΚΑΣ</t>
  </si>
  <si>
    <t>ΣΑ ΓΑΛΑΤΣΙΟΥ</t>
  </si>
  <si>
    <t>ΑΣ Η ΠΑΡΝΗΘΑ</t>
  </si>
  <si>
    <t>ΟΑ ΚΙΛΚΙΣ</t>
  </si>
  <si>
    <t>ΑΣΑ ΖΕΦΥΡΟΣ</t>
  </si>
  <si>
    <t>ΑΟ ΦΙΛΙΠΠΟΣ ΠΟΛΥΔΡΟΣΟΥ</t>
  </si>
  <si>
    <t>ΑΣ ΝΗΡΕΑΣ ΒΕΡΟΙΑΣ</t>
  </si>
  <si>
    <t>ΟΑ ΑΙΓΙΑΛΕΙΑΣ</t>
  </si>
  <si>
    <t>ΑΟΑ ΚΑΤΕΡΙΝΗΣ</t>
  </si>
  <si>
    <t>ΠΑΝΘΡΑΚΙΚΟΣ ΟΑ ΚΟΜΟΤΗΝΗΣ</t>
  </si>
  <si>
    <t>ΕΣΟ ΕΠΙΚΟΥΡΟΣ ΠΟΛΙΧΝΗΣ</t>
  </si>
  <si>
    <t>ΟΑ ΙΩΛΚΟΣ ΒΟΛΟΥ</t>
  </si>
  <si>
    <t>ΑΟ ΒΑΡΗΣ ΑΝΑΓΥΡΟΥΣ</t>
  </si>
  <si>
    <t>ΛΑΡΙΣΑΪΚΟΣ ΟΑ</t>
  </si>
  <si>
    <t>ΡΟΔΙΑΚΟΣ ΟΑ</t>
  </si>
  <si>
    <t>ΟΑ ΣΥΡΟΥ</t>
  </si>
  <si>
    <t>ΟΑ ΓΙΑΝΝΙΤΣΩΝ</t>
  </si>
  <si>
    <t>ΑΣΑ ΠΑΜΒΩΤΙΣ ΙΩΑΝΝΙΝΩΝ</t>
  </si>
  <si>
    <t>ΟΑ ΑΓ ΠΑΡΑΣΚΕΥΗΣ</t>
  </si>
  <si>
    <t>ΓΕ ΠΡΕΒΕΖΑΣ</t>
  </si>
  <si>
    <t>ΣΑ ΔΡΑΜΑΣ</t>
  </si>
  <si>
    <t>ΦΟΑ ΝΕΑΠΟΛΗΣ</t>
  </si>
  <si>
    <t>ΟΑ ΚΟΥΦΑΛΙΩΝ ΘΕΣ-ΚΗΣ</t>
  </si>
  <si>
    <t>ΑΠΜΣ ΑΣΚΗΣΗ ΗΡΑΚΛΕΙΟΥ</t>
  </si>
  <si>
    <t>ΑΟ ΘΗΣΕΑΣ ΑΓ ΔΗΜΗΤΡΙΟΥ</t>
  </si>
  <si>
    <t>ΟΑ ΚΑΣΤΟΡΙΑΣ ΚΕΛΕΤΡΟΝ</t>
  </si>
  <si>
    <t>ΑΟ ΒΟΥΛΙΑΓΜΕΝΗΣ</t>
  </si>
  <si>
    <t>ΟΑ ΛΙΒΑΔΕΙΑΣ</t>
  </si>
  <si>
    <t>ΟΑ UNIQUE TENNIS TEAM</t>
  </si>
  <si>
    <t>ΦΟ ΠΥΡΓΟΥ</t>
  </si>
  <si>
    <t>ΑΣ ΠΕΡΑ</t>
  </si>
  <si>
    <t>ΕΑΣ ΟΛΥΜΠΙΑΔΑ</t>
  </si>
  <si>
    <t>ΟΑ ΑΓΡΙΝΙΟΥ</t>
  </si>
  <si>
    <t>ΟΑ ΣΗΤΕΙΑΣ</t>
  </si>
  <si>
    <t>ΟΑ ΠΕΙΡΑΙΑ</t>
  </si>
  <si>
    <t>ΑΟ ΤΑΤΟΪΟΥ</t>
  </si>
  <si>
    <t>ΟΑ ΛΑΓΚΑΔΑ ΘΕΣ-ΚΗΣ</t>
  </si>
  <si>
    <t>ΟΑ ΡΙΟΥ</t>
  </si>
  <si>
    <t>ΟΑ ΚΟΡΩΠΙΟΥ</t>
  </si>
  <si>
    <t>ΝΟΝΑΜ</t>
  </si>
  <si>
    <t>ΑΣΑ ΩΡΩΠΟΥ</t>
  </si>
  <si>
    <t>ΡΟΔΙΑΚΗ ΑΚΑΔ ΑΝΤΙΣΦ</t>
  </si>
  <si>
    <t>ΟΑ ΩΡΑΙΟΚΑΣΤΡΟΥ ΑΝΤΑΙΟΣ</t>
  </si>
  <si>
    <t>ΟΑ ΑΝΑΦΛΥΣΤΟΣ ΣΑΡΩΝΙΔΑΣ</t>
  </si>
  <si>
    <t>ΚΑ ΑΓΡΙΝΙΟΥ</t>
  </si>
  <si>
    <t>ΟΑ ΑΘΛΗΤ ΠΑΙΔΕΙΑ</t>
  </si>
  <si>
    <t>ΟΑ ΛΕΣΒΟΥ</t>
  </si>
  <si>
    <t>ΑΓΟ ΝΑΥΠΑΚΤΟΥ</t>
  </si>
  <si>
    <t>ΖΑΚΥΝΘΙΝΟΣ ΑΟ</t>
  </si>
  <si>
    <t>ΟΑ ΒΡΙΛΗΣΣΙΩΝ</t>
  </si>
  <si>
    <t>ΑΟ ΑΤΛΑΝΤΙΣ</t>
  </si>
  <si>
    <t>ΣΟΑ ΚΑΡΔΙΤΣΑΣ ΦΩΚΙΑΝΟΣ</t>
  </si>
  <si>
    <t>ΑΟ ΓΛΥΦΑΔΑΣ ΦΙΛΙΑ 2000</t>
  </si>
  <si>
    <t>ΓΑΣ ΓΟΥΡΝΩΝ</t>
  </si>
  <si>
    <t>ΟΑ ΣΟΦΑΔΩΝ ΟΛΥΜΠΙΑΔΑ</t>
  </si>
  <si>
    <t>ΜΑΣ ΑΤΡΟΜΗΤΟΣ ΤΡΙΑΔΙΟΥ</t>
  </si>
  <si>
    <t>ΟΑ ΒΟΥΛΙΑΓΜΕΝΗΣ Μ ΑΣΣΟΙ</t>
  </si>
  <si>
    <t>ΑΟ ΧΡΥΣΟΥΠΟΛΗΣ</t>
  </si>
  <si>
    <t>ΑΠΟ ΣΑΝΝΥ ΣΠΟΡΤΣ ΚΛΑΜΠ</t>
  </si>
  <si>
    <t>ΟΑ ΠΑΡΟΥ</t>
  </si>
  <si>
    <t>ΑΣΑ ΓΡΕΒΕΝΩΝ</t>
  </si>
  <si>
    <t>ΓΣ ΗΛΙΟΥΠΟΛΗΣ</t>
  </si>
  <si>
    <t>ΑΑ ΑΙΓΑΛΕΩ</t>
  </si>
  <si>
    <t>ΟΑ ΣΠΑΡΤΗΣ</t>
  </si>
  <si>
    <t>ΟΑ ΚΑΤΕΡΙΝΗΣ</t>
  </si>
  <si>
    <t>ΟΠ ΘΕΣ-ΚΗΣ ΜΑΚΕΔΟΝΙΑ 92</t>
  </si>
  <si>
    <t>ΟΑ ΠΕΤΑΛΟΥΔΩΝ</t>
  </si>
  <si>
    <t>ΟΑ ΑΝΑΤΟΛΙΚΗΣ ΦΘΙΩΤΙΔΑΣ</t>
  </si>
  <si>
    <t>ΟΑ ΣΚΙΑΘΟΥ</t>
  </si>
  <si>
    <t>ΑΝΣ ΕΛΛΗΝΙΚΙΩΤΩΝ</t>
  </si>
  <si>
    <t>ΑΘΛ ΑΚΑΔ ΙΩΑΝΝΙΝΩΝ</t>
  </si>
  <si>
    <t>ΑΓΟ ΘΕΣΠΡΩΤΙΚΟΥ</t>
  </si>
  <si>
    <t>ΝΑΥΠΛΙΑΚΟΣ ΟΑ</t>
  </si>
  <si>
    <t>ΑΟ ΚΥΔΩΝΙΑΣ</t>
  </si>
  <si>
    <t>ΑΟ ΠΟΣΕΙΔΩΝ ΛΟΥΤΡΑΚΙΟΥ</t>
  </si>
  <si>
    <t>ΚΕΡΚΥΡΑΪΚΗ ΛΤ</t>
  </si>
  <si>
    <t>ΑΣ ΠΑΠΑΓΟΥ</t>
  </si>
  <si>
    <t>ΦΣ ΚΑΛΛΙΘΕΑΣ</t>
  </si>
  <si>
    <t>Κ.Ασφ.</t>
  </si>
  <si>
    <t>Έδρα 2</t>
  </si>
  <si>
    <t>Κτγ 2</t>
  </si>
  <si>
    <t>Έδρα 3</t>
  </si>
  <si>
    <t>Κτγ 3</t>
  </si>
  <si>
    <t>μόνο για Ε1 &amp; Ε2</t>
  </si>
  <si>
    <t>Έδρα</t>
  </si>
  <si>
    <t>Κτγ</t>
  </si>
  <si>
    <t>Ηλικ</t>
  </si>
  <si>
    <t>ΜΑΝΟΠΟΥΛΟΣ ΧΡΙΣΤΟΦΟΡΟΣ</t>
  </si>
  <si>
    <t>ΟΑ ΘΗΒΑΣ</t>
  </si>
  <si>
    <t>ΜΗΛΙΑΤΗΣ ΠΕΤΡΟΣ</t>
  </si>
  <si>
    <t>ΑΟΑ ΔΗΜΟΥ ΕΛΕΥΘΕΡΩΝ</t>
  </si>
  <si>
    <t>ΣΤΑΪΚΟΣ ΔΗΜΗΤΡΙΟΣ</t>
  </si>
  <si>
    <t>ΟΑ ΟΡΕΣΤΙΑΔΑΣ</t>
  </si>
  <si>
    <t>ΠΑΓΚΑΡΛΙΩΤΑΣ ΔΗΜΗΤΡΙΟΣ</t>
  </si>
  <si>
    <t>ΜΠΑΡΜΠΑΣ ΑΝΑΣΤΑΣΙΟΣ-ΝΕΚΤΑΡΙΟΣ</t>
  </si>
  <si>
    <t>ΜΥΡΙΛΛΑΣ ΠΑΝΑΓΙΩΤΗΣ-ΣΤΑΜΑΤΙΟΣ</t>
  </si>
  <si>
    <t>ΟΑ ΛΑΥΡΙΟΥ</t>
  </si>
  <si>
    <t>ΛΑΪΟΥ ΔΗΜΗΤΡΑ</t>
  </si>
  <si>
    <t>ΦΟΥΡΛΙΟΥ ΑΘΑΝΑΣΙΑ</t>
  </si>
  <si>
    <t>ΟΑ ΣΕΡΡΩΝ</t>
  </si>
  <si>
    <t>ΣΜΥΡΙΔΟΥ ΕΥΔΟΞΙΑ</t>
  </si>
  <si>
    <t>ΤΣΙΑΝΤΑ ΑΝΑΣΤΑΣΙΑ</t>
  </si>
  <si>
    <t>ΒΕΛΙΟΣ ΔΗΜΗΤΡΗΣ</t>
  </si>
  <si>
    <t>ΑΝΑΓΝΩΣΤΟΥ-ΤΣΙΧΛΑ ΙΡΙΔΑ-ΘΑΛΕΙΑ</t>
  </si>
  <si>
    <t>ΑΡΓΥΡΟΥ ΑΡΕΤΗ-ΣΠΥΡΙΔΟΥΛΑ</t>
  </si>
  <si>
    <t>ΗΛΙΟΠΟΥΛΟΣ ΔΙΟΝΥΣΙΟΣ</t>
  </si>
  <si>
    <t>ΓΡΑΤΣΟΥΝΙΔΟΥ ΚΥΡΙΑΚΗ</t>
  </si>
  <si>
    <t>ΜΕΡΓΟΥΠΗΣ ΠΑΝΑΓΙΩΤΗΣ</t>
  </si>
  <si>
    <t>ΚΑΤΑΡΑΧΙΑ ΕΥΓΕΝΙΑ</t>
  </si>
  <si>
    <t>ΛΕΟΝΤΑΡΙΤΗ ΦΩΤΕΙΝΗ</t>
  </si>
  <si>
    <t>ΠΑΠΑΓΕΩΡΓΙΟΥ ΜΑΡΙΑ-ΝΙΚΟΛΕΤΑ</t>
  </si>
  <si>
    <t>ΠΑΠΑΓΕΩΡΓΙΟΥ ΓΡΗΓΟΡΗΣ</t>
  </si>
  <si>
    <t>ΜΑΝΤΖΟΥΡΑΝΗ ΑΘΗΝΑ</t>
  </si>
  <si>
    <t>ΜΑΝΤΖΟΥΡΑΝΗ ΟΥΡΑΝΙΑ</t>
  </si>
  <si>
    <t>ΣΜΥΡΙΔΟΥ ΧΡΥΣΗ</t>
  </si>
  <si>
    <t>ΤΖΑΜΤΖΗΣ ΣΑΒΒΑΣ</t>
  </si>
  <si>
    <t>ΑΡΒΑΝΙΤΗ ΕΥΑΓΓΕΛΙΑ</t>
  </si>
  <si>
    <t>ΚΟΤΣΟΒΕΛΟΣ ΝΙΚΟΛΑΟΣ</t>
  </si>
  <si>
    <t>ΚΑΡΑΜΑΝΟΣ ΠΑΝΑΓΙΩΤΗΣ</t>
  </si>
  <si>
    <t>ΚΟΤΣΟΒΕΛΟΣ ΓΕΩΡΓΙΟΣ</t>
  </si>
  <si>
    <t>ΜΑΝΔΡΑΚΟΣ ΠΑΝΑΓΙΩΤΗΣ</t>
  </si>
  <si>
    <t>ΜΑΝΔΡΑΚΟΥ ΜΑΡΓΑΡΙΤΑ</t>
  </si>
  <si>
    <t>ΣΤΑΣΙΝΟΥ ΑΙΜΙΛΙΑ</t>
  </si>
  <si>
    <t>ΠΙΣΠΑ ΙΩΑΝΝΑ</t>
  </si>
  <si>
    <t>ΜΠΙΣΙΟΥΛΗΣ ΑΝΑΣΤΑΣΙΟΣ</t>
  </si>
  <si>
    <t>ΓΑΛΛΟΣ ΚΩΝΣΤΑΝΤΙΝΟΣ</t>
  </si>
  <si>
    <t>ΣΤΑΥΡΟΠΟΥΛΟΥ ΑΓΓΕΛΙΚΗ-ΓΕΩΡΓΙΑ</t>
  </si>
  <si>
    <t>ΚΑΛΟΜΙΤΣΙΝΗΣ ΚΩΝΣΤΑΝΤΙΝΟΣ</t>
  </si>
  <si>
    <t>ΛΑΧΑΝΗΣ ΙΩΑΝΝΗΣ</t>
  </si>
  <si>
    <t>ΛΑΧΑΝΗ ΓΕΩΡΓΙΑ</t>
  </si>
  <si>
    <t>ΜΠΟΥΓΙΟΥΚΟΣ ΒΑΣΙΛΕΙΟΣ</t>
  </si>
  <si>
    <t>ΖΑΜΠΑΚΛΗ ΣΟΦΙΑ</t>
  </si>
  <si>
    <t>ΚΑΡΙΡΤΖΟΓΛΟΥ ΣΤΥΛΙΑΝΗ-ΖΑΜΠΕΤΑ</t>
  </si>
  <si>
    <t>ΑΝΑΔΟΛΗ ΔΗΜΗΤΡΑ</t>
  </si>
  <si>
    <t>ΠΑΠΑΖΗΣ ΓΕΩΡΓΙΟΣ</t>
  </si>
  <si>
    <t>ΠΟΙΜΕΝΙΔΗΣ ΟΡΕΣΤΗΣ</t>
  </si>
  <si>
    <t>ΖΛΑΤΙΝΤΣΗ ΕΥΣΤΡΑΤΙΑ</t>
  </si>
  <si>
    <t>ΣΚΕΜΠΕΡΗΣ ΑΛΚΗΣ</t>
  </si>
  <si>
    <t>ΧΡΥΣΑΝΘΟΠΟΥΛΟΥ ΑΘΑΝΑΣΙΑ-ΚΥΡΙΑΚΗ</t>
  </si>
  <si>
    <t>ΠΑΥΛΙΔΗΣ ΓΕΩΡΓΙΟΣ</t>
  </si>
  <si>
    <t>ΚΗΠΟΥΡΟΣ ΚΩΝΣΤΑΝΤΙΝΟΣ</t>
  </si>
  <si>
    <t>ΓΙΑΝΝΑΚΙΔΟΥ ΧΑΡΑ</t>
  </si>
  <si>
    <t>ΕΞΑΡΧΟΥ ΑΓΓΕΛΙΚΗ-ΕΛΕΝΗ</t>
  </si>
  <si>
    <t>ΒΛΑΧΟΠΟΥΛΟΥ ΕΛΕΝΗ</t>
  </si>
  <si>
    <t>ΚΕΧΛΙΜΠΑΡΗ ΕΛΕΝΗ</t>
  </si>
  <si>
    <t>ΒΑΣΙΛΙΚΙΩΤΗΣ ΑΛΕΞΑΝΔΡΟΣ</t>
  </si>
  <si>
    <t>ΜΗΤΣΙΟΠΟΥΛΟΥ ΕΛΕΝΗ</t>
  </si>
  <si>
    <t>ΧΑΤΖΗΕΡΓΑΤΑΚΗΣ ΜΑΞΙΜΟΣ</t>
  </si>
  <si>
    <t>ΤΣΕΛΟΥΔΗ ΑΡΙΑΔΝΗ</t>
  </si>
  <si>
    <t>ΠΟΙΜΕΝΙΔΟΥ ΙΩΑΝΝΑ</t>
  </si>
  <si>
    <t>ΣΟΥΛΕΛΕ ΜΑΡΙΛΕΝΑ</t>
  </si>
  <si>
    <t>ΤΟΥΛΑΚΗ ΜΑΡΓΑΡΙΤΑ</t>
  </si>
  <si>
    <t>ΤΖΑΜΠΑΖΗΣ ΑΛΕΞΑΝΔΡΟΣ-ΓΕΩΡΓΙΟΣ</t>
  </si>
  <si>
    <t>ΜΕΓΑ ΣΟΦΙΑ</t>
  </si>
  <si>
    <t>ΚΟΥΡΚΟΥΛΑΣ ΓΕΩΡΓΙΟΣ</t>
  </si>
  <si>
    <t>ΤΣΟΜΠΑΝΙΔΗΣ ΣΤΥΛΙΑΝΟΣ</t>
  </si>
  <si>
    <t>ΓΚΟΡΟΓΙΑ ΕΥΑΝΘΙΑ</t>
  </si>
  <si>
    <t>ΚΩΤΣΗ ΑΙΚΑΤΕΡΙΝΗ-ΣΤΑΥΡΙΝΑ</t>
  </si>
  <si>
    <t>ΤΖΟΥΡΜΑΝΑ ΧΑΡΑ-ΜΑΡΙΑ</t>
  </si>
  <si>
    <t>ΔΙΑΛΕΤΗ ΑΝΑΣΤΑΣΙΑ</t>
  </si>
  <si>
    <t>ΓΙΕΤΟΥ ΜΑΡΙΑ</t>
  </si>
  <si>
    <t>ΜΠΡΙΤΖΟΛΑΚΗ ΜΑΡΙΑ</t>
  </si>
  <si>
    <t>ΚΑΛΟΓΡΙΔΑΚΗΣ ΔΗΜΗΤΡΙΟΣ</t>
  </si>
  <si>
    <t>ΚΑΛΟΓΡΙΔΑΚΗΣ ΣΤΕΛΙΟΣ</t>
  </si>
  <si>
    <t>ΚΑΡΑΜΕΣΣΙΝΗΣ ΓΕΩΡΓΙΟΣ</t>
  </si>
  <si>
    <t>ΑΝΔΡΙΑΝΑΚΟΣ ΓΕΩΡΓΙΟΣ</t>
  </si>
  <si>
    <t>ΑΝΑΔΙΩΖΗΣ ΓΕΩΡΓΙΟΣ</t>
  </si>
  <si>
    <t>ΑΡΓΥΡΗ ΣΤΑΜΑΤΙΑ-ΑΝΝΑ</t>
  </si>
  <si>
    <t>ΒΕΛΩΝΙΑΣ ΜΙΧΑΛΗΣ</t>
  </si>
  <si>
    <t>ΣΙΝΕΜΟΓΛΟΥ ΝΙΚΟΛΙΝΑ</t>
  </si>
  <si>
    <t>ΜΗΤΡΟΥ ΓΕΩΡΓΙΟΣ</t>
  </si>
  <si>
    <t>ΚΡΙΘΑΡΗΣ ΘΕΟΔΩΡΟΣ</t>
  </si>
  <si>
    <t>ΣΟΦΡΩΝΗ ΓΕΩΡΓΙΑ</t>
  </si>
  <si>
    <t>ΡΟΥΣΑΚΗ ΜΑΡΙΑ-ΕΛΕΝΗ</t>
  </si>
  <si>
    <t>ΚΡΙΘΑΡΗ ΜΑΡΙΑΝΘΗ</t>
  </si>
  <si>
    <t>ΚΑΠΕΝΤΖΩΝΗΣ ΝΙΚΟΛΑΟΣ</t>
  </si>
  <si>
    <t>ΜΙΧΕΛΗΣ ΠΑΥΛΟΣ</t>
  </si>
  <si>
    <t>ΧΟΡΤΑΡΑΣ ΚΩΝΣΤΑΝΤΙΝΟΣ</t>
  </si>
  <si>
    <t>ΧΟΡΤΑΡΑΣ ΜΑΡΙΟΣ</t>
  </si>
  <si>
    <t>ΜΑΛΛΙΟΥ ΕΛΕΥΘΕΡΙΑ</t>
  </si>
  <si>
    <t>ΑΒΡΑΑΜ ΕΥΓΕΝΙΑ</t>
  </si>
  <si>
    <t>ΑΒΡΑΑΜ ΑΛΕΞΙΑ</t>
  </si>
  <si>
    <t>ΠΑΠΑΔΟΠΟΥΛΟΣ ΦΟΙΒΟΣ</t>
  </si>
  <si>
    <t>ΜΠΑΡΜΠΑΣ ΧΡΗΣΤΟΣ</t>
  </si>
  <si>
    <t>ΤΖΕΠΚΙΝΛΗΣ ΕΥΑΓΓΕΛΟΣ</t>
  </si>
  <si>
    <t>ΣΠΑΝΔΩΝΙΔΟΥ ΛΑΜΠΡΙΝΗ</t>
  </si>
  <si>
    <t>ΟΔΑΤΖΗΣ ΠΑΝΑΓΙΩΤΗΣ</t>
  </si>
  <si>
    <t>ΠΑΝΤΖΟΥ ΔΕΣΠΟΙΝΑ</t>
  </si>
  <si>
    <t>ΜΠΑΜΠΑΧΜΙΔΟΥ ΣΟΦΙΑ</t>
  </si>
  <si>
    <t>ΤΖΕΠΚΙΝΛΗΣ ΧΑΡΑΛΑΜΠΟΣ</t>
  </si>
  <si>
    <t>ΠΑΝΤΖΟΥ ΚΥΡΙΑΚΗ</t>
  </si>
  <si>
    <t>ΓΕΩΡΓΟΥΤΣΟΥ ΑΝΑΣΤΑΣΙΑ</t>
  </si>
  <si>
    <t>ΚΑΡΟΥΝΗΣ ΝΙΚΟΛΑΟΣ</t>
  </si>
  <si>
    <t>ΓΕΩΡΓΟΥΤΣΟΥ ΒΑΣΙΛΙΚΗ</t>
  </si>
  <si>
    <t>ΑΓΓΕΛΑΚΟΠΟΥΛΟΥ ΓΕΩΡΓΙΑ</t>
  </si>
  <si>
    <t>ΠΑΠΑΘΑΝΑΣΙΟΥ ΝΙΚΟΛΑΟΣ</t>
  </si>
  <si>
    <t>ΔΕΛΗΜΠΑΛΤΑΔΑΚΗ ΔΑΦΝΗ</t>
  </si>
  <si>
    <t>ΤΟΜΑΡΑ ΙΩΑΝΝΑ</t>
  </si>
  <si>
    <t>ΚΑΡΡΑ ΔΗΜΗΤΡΑ-ΗΛΙΑ</t>
  </si>
  <si>
    <t>ΔΕΛΗΜΠΑΛΤΑΔΑΚΗ ΙΩΑΝΝΑ</t>
  </si>
  <si>
    <t>ΒΑΡΑΣΤΑ ΓΕΩΡΓΙΑ</t>
  </si>
  <si>
    <t>ΒΕΛΩΝΙΑΣ ΓΕΩΡΓΙΟΣ</t>
  </si>
  <si>
    <t>ΑΛΕΞΟΠΟΥΛΟΥ ΔΑΝΑΗ</t>
  </si>
  <si>
    <t>ΒΕΡΟΠΟΥΛΟΣ ΙΩΑΝΝΗΣ</t>
  </si>
  <si>
    <t>ΓΕΩΡΓΑΣ ΙΩΑΝΝΗΣ</t>
  </si>
  <si>
    <t>ΜΠΑΡΜΠΕΤΣΕΑΣ ΑΛΕΞΑΝΔΡΟΣ-ΧΑΡΑΛΑΜΠΟΣ</t>
  </si>
  <si>
    <t>ΜΠΑΡΜΠΕΤΣΕΑΣ ΜΑΡΚΟΣ-ΑΝΔΡΙΑΝΟΣ</t>
  </si>
  <si>
    <t>ΜΠΑΡΜΠΕΤΣΕΑΣ ΦΙΛΙΠΠΟΣ-ΕΡΡΙΚΟΣ</t>
  </si>
  <si>
    <t>ΓΕΩΡΓΙΚΟΠΟΥΛΟΥ ΒΑΣΙΛΙΚΗ</t>
  </si>
  <si>
    <t>ΠΑΠΟΥΛΙΑΣ ΓΕΩΡΓΙΟΣ</t>
  </si>
  <si>
    <t>ΚΑΡΑΤΑΡΑΚΗΣ ΜΑΡΚΟΣ-ΙΩΑΝΝΗΣ</t>
  </si>
  <si>
    <t>ΒΛΑΧΟΣ ΜΑΡΚΟΣ</t>
  </si>
  <si>
    <t>ΒΛΑΧΟΥ ΠΑΡΑΣΚΕΥΗ</t>
  </si>
  <si>
    <t>ΖΑΡΝΟΜΗΤΡΟΥ ΚΥΡΙΑΚΗ</t>
  </si>
  <si>
    <t>ΠΑΠΟΥΛΙΑΣ ΝΙΚΟΛΑΟΣ</t>
  </si>
  <si>
    <t>ΚΑΛΑΒΡΟΥΖΙΩΤΗΣ ΓΕΩΡΓΙΟΣ</t>
  </si>
  <si>
    <t>ΑΝΑΓΝΩΣΤΟΠΟΥΛΟΣ ΛΑΜΠΡΟΣ</t>
  </si>
  <si>
    <t>ΜΑΚΡΗΣ ΝΙΚΟΛΑΟΣ</t>
  </si>
  <si>
    <t>ΚΩΣΤΗ ΚΩΝΣΤΑΝΤΙΝΑ</t>
  </si>
  <si>
    <t>ΚΑΡΑΤΑΡΑΚΗ ΑΡΙΑΔΝΗ-ΕΥΘΥΜΙΑ</t>
  </si>
  <si>
    <t>ΚΑΡΑΤΑΡΑΚΗ ΘΑΛΑΣΣΙΝΗ-ΚΩΝΣΤΑΝΤΙΝΑ</t>
  </si>
  <si>
    <t>ΚΑΠΑΤΟΥ ΕΥΑΓΓΕΛΙΑ</t>
  </si>
  <si>
    <t>ΝΕΣΤΟΡΑ ΑΡΤΕΜΙΣ</t>
  </si>
  <si>
    <t>ΣΠΑΝΟΥ ΑΝΑΣΤΑΣΙΑ</t>
  </si>
  <si>
    <t>ΑΝΑΤΟΛΙΤΗΣ ΕΥΑΓΓΕΛΟΣ</t>
  </si>
  <si>
    <t>ΓΡΑΜΜΑΤΙΚΟΣ ΧΡΗΣΤΟΣ</t>
  </si>
  <si>
    <t>ΚΑΡΑΓΕΩΡΓΟΥ ΜΕΛΠΟΜΕΝΗ</t>
  </si>
  <si>
    <t>ΚΑΡΑΓΕΩΡΓΟΥ ΕΥΑΓΓΕΛΙΑ</t>
  </si>
  <si>
    <t>ΣΠΗΛΙΟΠΟΥΛΟΣ ΓΕΩΡΓΙΟΣ</t>
  </si>
  <si>
    <t>ΣΠΗΛΙΟΠΟΥΛΟΣ ΚΩΝΣΤΑΝΤΙΝΟΣ</t>
  </si>
  <si>
    <t>ΜΑΛΑΒΑΖΟΣ ΑΝΤΩΝΙΟΣ</t>
  </si>
  <si>
    <t>ΜΑΛΑΒΑΖΟΣ ΙΩΑΝΝΗΣ</t>
  </si>
  <si>
    <t>ΠΑΠΑΝΔΡΕΟΥ ΠΑΝΑΓΙΩΤΗΣ-ΠΕΤΡΟΣ</t>
  </si>
  <si>
    <t>ΠΑΠΑΝΔΡΕΟΥ ΙΩΑΝΝΗΣ-ΠΑΥΛΟΣ</t>
  </si>
  <si>
    <t>ΚΟΝΤΟΛΥΡΑΚΗΣ ΔΗΜΗΤΡΗΣ</t>
  </si>
  <si>
    <t>ΣΚΛΑΒΕΝΙΤΗ ΕΛΕΝΗ-ΑΝΝΑ</t>
  </si>
  <si>
    <t>ΠΑΠΑΣΤΑΥΡΟΥ ΔΗΜΗΤΡΑ</t>
  </si>
  <si>
    <t>ΠΑΡΣΙΔΗΣ ΑΛΕΞΑΝΔΡΟΣ</t>
  </si>
  <si>
    <t>ΣΤΑΜΟΥΛΗΣ ΜΑΡΙΟΣ</t>
  </si>
  <si>
    <t>ΠΑΠΑΝΙΚΟΛΑΟΥ ΠΑΝΑΓΙΩΤΗΣ</t>
  </si>
  <si>
    <t>ΣΤΡΑΤΟΥΔΑΚΗΣ ΙΑΣΟΝΑΣ</t>
  </si>
  <si>
    <t>ΠΑΠΑΒΑΣΙΛΕΙΟΥ ΔΗΜΗΤΡΑ-ΑΛΚΜΗΝΗ</t>
  </si>
  <si>
    <t>ΚΥΠΑΡΙΔΗΣ ΔΗΜΗΤΡΙΟΣ</t>
  </si>
  <si>
    <t>ΚΥΠΑΡΙΔΟΥ ΕΛΕΝΗ</t>
  </si>
  <si>
    <t>ΠΑΠΑΔΟΠΟΥΛΟΥ ΧΡΙΣΤΙΝΑ</t>
  </si>
  <si>
    <t>ΤΕΡΖΗ ΧΡΥΣΑΝΘΗ</t>
  </si>
  <si>
    <t>ΠΑΡΛΑΝΤΖΑ ΚΩΝΣΤΑΝΤΙΝΑ</t>
  </si>
  <si>
    <t>ΠΑΡΛΑΝΤΖΑ ΔΗΜΗΤΡΑ</t>
  </si>
  <si>
    <t>ΠΑΡΛΑΝΤΖΑ ΛΑΜΠΡΙΝΗ</t>
  </si>
  <si>
    <t>ΤΣΟΥΡΑΚΗ ΡΑΦΑΕΛΑ-ΔΗΜΗΤΡΑ</t>
  </si>
  <si>
    <t>ΝΙΚΟΥ ΑΡΙΑΔΝΗ</t>
  </si>
  <si>
    <t>ΚΑΛΥΒΑΣ ΠΑΝΑΓΙΩΤΗΣ</t>
  </si>
  <si>
    <t>ΓΙΑΝΝΟΠΟΥΛΟΣ ΛΕΩΝΙΔΑΣ</t>
  </si>
  <si>
    <t>ΡΑΜΠΙΔΗΣ ΣΠΥΡΙΔΩΝ</t>
  </si>
  <si>
    <t>ΛΑΪΝΙΩΤΗ ΚΩΝΣΤΑΝΤΙΝΑ</t>
  </si>
  <si>
    <t>ΛΑΪΝΙΩΤΗ ΕΥΓΕΝΙΑ</t>
  </si>
  <si>
    <t>ΝΙΚΟΛΑΚΟΠΟΥΛΟΥ ΑΝΝΑ-ΜΑΡΙΑ</t>
  </si>
  <si>
    <t>ΠΟΝΤΙΚΗΣ ΗΛΙΑΣ</t>
  </si>
  <si>
    <t>ΠΟΝΤΙΚΗΣ ΒΑΣΙΛΕΙΟΣ</t>
  </si>
  <si>
    <t>ΠΟΝΤΙΚΗ ΓΕΩΡΓΙΑ</t>
  </si>
  <si>
    <t>ΦΛΩΡΑΤΟΥ ΕΛΕΝΗ-ΙΩΑΝΝΑ</t>
  </si>
  <si>
    <t>ΣΑΡΡΗ ΔΩΡΟΘΕΑ</t>
  </si>
  <si>
    <t>ΚΩΝΣΤΑΣ ΛΟΥΚΑΣ</t>
  </si>
  <si>
    <t>ΠΑΤΤΙΚΑΣ ΑΘΑΝΑΣΙΟΣ</t>
  </si>
  <si>
    <t>ΛΕΚΚΑ ΟΛΓΑ-ΜΑΡΙΑ</t>
  </si>
  <si>
    <t>ΛΕΚΚΑ ΑΛΕΞΑΝΔΡΑ</t>
  </si>
  <si>
    <t>ΚΑΠΠΗ ΕΥΣΤΑΘΙΑ</t>
  </si>
  <si>
    <t>ΑΜΠΑΤΖΗ ΜΥΡΤΩ</t>
  </si>
  <si>
    <t>ΑΝΤΩΝΟΠΟΥΛΟΥ ΧΑΡΙΣ</t>
  </si>
  <si>
    <t>ΑΜΠΑΤΖΗ ΝΙΚΟΛΕΤΑ</t>
  </si>
  <si>
    <t>ΜΠΕΝΙΣΗΣ ΝΙΚΟΛΑΟΣ</t>
  </si>
  <si>
    <t>ΧΡΙΣΤΟΦΟΡΙΔΗΣ ΑΧΙΛΛΕΑΣ</t>
  </si>
  <si>
    <t>ΠΑΤΡΩΝΑΣ ΑΝΤΩΝΙΟΣ</t>
  </si>
  <si>
    <t>ΤΣΑΛΑΚΟΠΟΥΛΟΥ ΑΜΑΛΙΑ-ΧΡΙΣΤΙΝΑ</t>
  </si>
  <si>
    <t>ΧΑΤΖΗ ΑΙΚΑΤΕΡΙΝΗ</t>
  </si>
  <si>
    <t>ΗΡΑ</t>
  </si>
  <si>
    <t>ΦΘΙ</t>
  </si>
  <si>
    <t>ΦΥΛΟ</t>
  </si>
  <si>
    <t>Ε1</t>
  </si>
  <si>
    <t>Ε2</t>
  </si>
  <si>
    <t>Ε3</t>
  </si>
  <si>
    <t>ΟΑ ΑΓ ΣΟΥΛΑ ΡΟΔΟΥ</t>
  </si>
  <si>
    <t>ΟΑ ΝΑΥΠΑΚΤΟΥ</t>
  </si>
  <si>
    <t>ΦΟ ΝΑΥΠΑΚΤΟΥ Η ΟΜΟΝΟΙΑ</t>
  </si>
  <si>
    <t>random</t>
  </si>
  <si>
    <t>ΧΟΛ</t>
  </si>
  <si>
    <t>ΗΛΙ</t>
  </si>
  <si>
    <t>ΓΛΥ</t>
  </si>
  <si>
    <t>ΑΛΕΞΑΝΔΡΟΥ ΕΥΣΤΑΘΙΟΣ</t>
  </si>
  <si>
    <t>ΑΛΕΞΑΝΔΡΟΥ ΚΩΝΣΤΑΝΤΙΝΑ</t>
  </si>
  <si>
    <t>ΑΛΕΞΙΑΔΗΣ ΑΧΙΛΛΕΑΣ</t>
  </si>
  <si>
    <t>ΑΝΑΣΤΑΣΙΑΔΟΥ ΠΕΤΡΟΥΛΑ</t>
  </si>
  <si>
    <t>ΑΝΔΡΕΑΔΗΣ ΜΑΡΙΝΟΣ</t>
  </si>
  <si>
    <t>ΑΡΓΥΡΟΠΟΥΛΟΥ ΔΗΜΗΤΡΑ</t>
  </si>
  <si>
    <t>ΑΡΖΟΓΛΟΥ ΙΟΡΔΑΝΗΣ</t>
  </si>
  <si>
    <t>ΑΣΜΙΔΟΥ ΕΥΣΕΒΕΙΑ</t>
  </si>
  <si>
    <t>ΓΙΑΚΑΤΗ ΖΩΗ</t>
  </si>
  <si>
    <t>ΓΙΑΚΑΤΗ ΙΩΑΝΝΑ-ΝΙΝΑ</t>
  </si>
  <si>
    <t>ΓΙΑΚΑΤΗ ΜΑΡΙΑ</t>
  </si>
  <si>
    <t>ΓΡΕΒΙΑΣ ΒΑΣΙΛΕΙΟΣ</t>
  </si>
  <si>
    <t>ΓΡΕΒΙΑΣ ΕΛΕΥΘΕΡΙΟΣ</t>
  </si>
  <si>
    <t>ΔΑΛΑΜΠΟΥΡΑΣ ΝΙΚΟΛΑΟΣ</t>
  </si>
  <si>
    <t>ΔΑΣΟΥΛΑ ΙΩΑΝΝΑ</t>
  </si>
  <si>
    <t>ΔΑΦΝΗΣ ΔΗΜΗΤΡΙΟΣ</t>
  </si>
  <si>
    <t>ΔΗΜΟΥΔΗ ΧΡΥΣΑΝΘΗ</t>
  </si>
  <si>
    <t>ΖΗΝΑ ΧΑΡΙΚΛΕΙΑ</t>
  </si>
  <si>
    <t>ΖΙΟΥΤΗ ΚΩΝΣΤΑΝΤΙΝΑ</t>
  </si>
  <si>
    <t>ΚΑΡΑΜΑΝΗ ΔΑΝΑΗ</t>
  </si>
  <si>
    <t>ΚΑΡΑΜΑΝΗ ΜΑΡΙΑΝΝΑ</t>
  </si>
  <si>
    <t>ΚΑΤΣΕΛΗΣ ΚΩΝΣΤΑΝΤΙΝΟΣ</t>
  </si>
  <si>
    <t>ΚΙΣΚΗΡΑΣ ΓΕΡΑΣΙΜΟΣ-ΠΑΝΑΓΙΩΤΗΣ</t>
  </si>
  <si>
    <t>ΚΛΕΙΤΣΙΩΤΗΣ ΓΕΩΡΓΙΟΣ</t>
  </si>
  <si>
    <t>ΚΩΤΣΗ ΜΕΛΙΝΑ-ΓΕΩΡΓΙΑ</t>
  </si>
  <si>
    <t>ΛΑΖΟΥ ΑΓΓΕΛΙΚΗ</t>
  </si>
  <si>
    <t>ΛΙΒΕΡΙΟΥ ΟΛΓΑ</t>
  </si>
  <si>
    <t>ΛΙΘΑΡΗΣ ΣΤΕΡΓΙΟΣ</t>
  </si>
  <si>
    <t>ΜΑΥΡΙΔΗΣ ΒΙΚΤΩΡΑΣ</t>
  </si>
  <si>
    <t>ΝΑΥΡΟΖΙΔΗΣ ΣΤΕΦΑΝΟΣ</t>
  </si>
  <si>
    <t>ΝΤΑΧΜΙΡΗ ΑΠΟΣΤΟΛΙΑ</t>
  </si>
  <si>
    <t>ΞΑΝΘΟΠΟΥΛΟΥ ΜΑΡΙΑ</t>
  </si>
  <si>
    <t>ΠΑΙΔΑΚΗ ΔΑΝΑΗ</t>
  </si>
  <si>
    <t>ΠΑΠΑΔΗΜΗΤΡΙΟΥ ΚΩΝΣΤΑΝΤΙΝΟΣ</t>
  </si>
  <si>
    <t>ΠΑΠΠΑΣ ΑΝΤΩΝΙΟΣ</t>
  </si>
  <si>
    <t>ΠΑΠΠΑΣ ΒΑΣΙΛΕΙΟΣ</t>
  </si>
  <si>
    <t>ΠΑΣΧΑΛΙΔΟΥ ΖΩΗ</t>
  </si>
  <si>
    <t>ΠΙΛΑΦΤΣΗΣ ΔΗΜΗΤΡΙΟΣ-ΦΟΙΒΟΣ</t>
  </si>
  <si>
    <t>ΠΟΛΙΤΗΣ ΕΥΑΓΓΕΛΟΣ</t>
  </si>
  <si>
    <t>ΠΟΛΥΤΙΔΗΣ ΑΝΔΡΙΑΝΟΣ</t>
  </si>
  <si>
    <t>ΡΟΪΔΟΥ ΝΙΚΟΛΕΤΑ</t>
  </si>
  <si>
    <t>ΣΑΡΙΑΝΙΔΗ ΒΑΣΙΛΙΚΗ</t>
  </si>
  <si>
    <t>ΣΕΡΓΑΚΗ ΕΛΕΝΗ</t>
  </si>
  <si>
    <t>ΣΕΡΓΑΚΗ ΝΙΚΟΛΕΤΑ</t>
  </si>
  <si>
    <t>ΣΙΔΗΡΟΠΟΥΛΟΥ ΣΟΦΙΑ</t>
  </si>
  <si>
    <t>ΣΟΜΟΓΛΟΥ ΑΝΔΡΙΑΝΑ-ΕΙΡΗΝΗ</t>
  </si>
  <si>
    <t>ΣΤΑΘΟΠΟΥΛΟΣ ΝΙΚΟΛΑΟΣ-ΠΑΝΑΓΙΩΤΗΣ</t>
  </si>
  <si>
    <t>ΣΤΑΜΑΤΟΠΟΥΛΟΣ ΓΕΩΡΓΙΟΣ</t>
  </si>
  <si>
    <t>ΣΤΑΜΑΤΟΠΟΥΛΟΥ ΙΩΑΝΝΑ</t>
  </si>
  <si>
    <t>ΣΤΕΦΑΝΙΔΗΣ ΑΡΗΣ-ΠΕΤΡΟΣ</t>
  </si>
  <si>
    <t>ΤΡΟΜΠΟΥΚΗΣ ΜΙΧΑΛΗΣ</t>
  </si>
  <si>
    <t>ΤΣΙΟΜΙΔΟΥ ΜΑΡΙΑ</t>
  </si>
  <si>
    <t>ΤΣΙΤΣΑ ΘΕΩΝΗ</t>
  </si>
  <si>
    <t>ΤΣΙΤΣΑ ΜΑΡΙΑ</t>
  </si>
  <si>
    <t>ΤΣΟΥΚΑΛΟΥ ΕΥΘΑΛΙΑ-ΔΕΣΠΟΙΝΑ</t>
  </si>
  <si>
    <t>ΤΣΟΥΡΕΚΑ ΑΘΗΝΑ-ΜΑΡΙΝΑ</t>
  </si>
  <si>
    <t>ΤΣΟΥΡΕΚΑ ΧΑΡΙΤΩΜΕΝΗ</t>
  </si>
  <si>
    <t>ΤΣΟΥΡΟΥΠΑΚΗ ΑΙΚΑΤΕΡΙΝΗ</t>
  </si>
  <si>
    <t>ΦΛΩΡΟΥ ΑΝΝΑ</t>
  </si>
  <si>
    <t>ΧΑΤΖΗΓΕΩΡΓΑΚΙΔΗΣ ΜΑΡΙΟΣ</t>
  </si>
  <si>
    <t>ΧΑΤΖΗΓΕΩΡΓΑΚΙΔΗΣ ΣΤΕΦΑΝΟΣ</t>
  </si>
  <si>
    <t>ΧΑΤΖΟΓΛΟΥ ΚΩΝΣΤΑΝΤΙΝΟΣ</t>
  </si>
  <si>
    <t>ΧΑΤΖΟΓΛΟΥ ΜΑΙΡΗ</t>
  </si>
  <si>
    <t>ΧΡΥΣΟΥ ΓΕΩΡΓΙΟΣ</t>
  </si>
  <si>
    <t>ΑΣ ΠΑΝΟΡΑΜΑ</t>
  </si>
  <si>
    <t>ΑΚ ΖΩΓΡΑΦΟΥ</t>
  </si>
  <si>
    <t>ΑΣ ΚΑΡΠΕΝΗΣΙ ΤΕΝΙΣ ΚΛΑΜΠ</t>
  </si>
  <si>
    <t>ΑΓΣ ΜΥΛΩΝ Ο ΛΕΡΝΟΣ</t>
  </si>
  <si>
    <t>ΑΟ ΘΕΡΜΗΣ ΘΕΡΜΑΙΟΣ</t>
  </si>
  <si>
    <t>ΑΟ ΒΟΥΛΑΣ</t>
  </si>
  <si>
    <t>ΑΚΑ Α ΠΑΝΤΑΛΚΗΣ</t>
  </si>
  <si>
    <t>ΓΑΣ ΜΑΓΝΗΣΙΑΣ</t>
  </si>
  <si>
    <t>ΑΣ ΒΕΡΟΙΑΣ ΗΜΑΘΙΩΝ</t>
  </si>
  <si>
    <t>ΟΑ ΠΑΝΟΡΑΜΑΤΟΣ</t>
  </si>
  <si>
    <t>ΟΑ ΧΙΟΥ</t>
  </si>
  <si>
    <t>ΓΣ ΕΛΕΥΘ ΚΟΡΔ ΑΡΓΟΝΑΥΤΕΣ</t>
  </si>
  <si>
    <t>ΑΟ ΛΑΓΟΝΗΣΙΟΥ</t>
  </si>
  <si>
    <t>ΑΟ ΤΑΤΑΥΛΑ ΚΩΝ-ΛΕΩΣ</t>
  </si>
  <si>
    <t>ΑΟ ΝΦ ΑΤΤΑΛΟΣ</t>
  </si>
  <si>
    <t>ΕΑΟ ΗΛΙΣ</t>
  </si>
  <si>
    <t>ΣΦΑ ΜΕΛΙΣΣΙΩΝ Ο ΦΟΙΒΟΣ</t>
  </si>
  <si>
    <t>ΣΦΦΑ Η ΑΜΙΛΛΑ</t>
  </si>
  <si>
    <t>ΟΑ ΑΡΓΟΥΣ</t>
  </si>
  <si>
    <t>ΟΑ ΚΩ</t>
  </si>
  <si>
    <t>ΦΙΛΑΘΛΗΤ ΣΥΛ ΛΑΜΙΑΣ</t>
  </si>
  <si>
    <t>ΟΑ ΦΩΚΙΔΑΣ</t>
  </si>
  <si>
    <t>ΕΑΣ ΛΑΚΚΑΣ ΣΥΜΠΟΛΙΤΕΙΑΣ</t>
  </si>
  <si>
    <t>ΑΕ ΚΑΛΑΒΡΥΤΩΝ</t>
  </si>
  <si>
    <t>ΑΟ ΚΑΛΛΙΤΕΧΝΟΥΠΟΛΗΣ</t>
  </si>
  <si>
    <t>ΑΟ Ν ΣΜΥΡΝΗΣ ΜΙΛΩΝ</t>
  </si>
  <si>
    <t>ΑΨΛ ΜΕΔΕΩΝ</t>
  </si>
  <si>
    <t>ΑΣΑ ΜΑΥΡΟΧΩΡΙΟΥ ΚΑΣΤΟΡΙΑΣ</t>
  </si>
  <si>
    <t>ΓΣ ΙΤΕΑΣ</t>
  </si>
  <si>
    <t>ΕΦΤ ΑΙΟΛΙΚΗ</t>
  </si>
  <si>
    <t>ΟΑ ΤΡΙΚΑΛΩΝ</t>
  </si>
  <si>
    <t>ΑΟ ΑΜΥΝΤΑΣ ΥΜΗΤΤΟΥ</t>
  </si>
  <si>
    <t>ΑΟ ΕΜΙΛΕΟΝ</t>
  </si>
  <si>
    <t>ΣΑ ΜΕΣΣΗΝΗΣ</t>
  </si>
  <si>
    <t>ΟΑ Ο ΦΙΛΑΘΛΟΣ</t>
  </si>
  <si>
    <t>ΟΦΑ Ο ΦΟΙΒΟΣ</t>
  </si>
  <si>
    <t>ΓΑΣ ΑΛΕΞΑΝΔΡΕΙΑ</t>
  </si>
  <si>
    <t>ΑΣ ΤΕΝΙΣ ΚΛΑΜΠ ΚΟΖΑΝΗΣ</t>
  </si>
  <si>
    <t>ΟΑ ΚΑΛΑΜΑΚΙΟΥ</t>
  </si>
  <si>
    <t>ΟΑ ΣΤΑΥΡΟΥ ΑΣΠΡΟΒΑΛΤΑΣ</t>
  </si>
  <si>
    <t>ΓΑΕ ΤΡΙΦΥΛΙΑΣ ΚΥΠΑΡΙΣΣΕΥΣ</t>
  </si>
  <si>
    <t>ΑΘΛ ΚΕΝΤΡΟ ΑΝΤΙΣΦ ΛΑΜΙΑΣ</t>
  </si>
  <si>
    <t>ΟΑ ΖΩΓΡΑΦΟΥ</t>
  </si>
  <si>
    <t>ΑΣ ΜΑΧΗΤΕΣ ΠΕΥΚΩΝ</t>
  </si>
  <si>
    <t>ΑΣ ΣΠΑΡΤΑΚΟΣ ΓΛΥΦΑΔΑΣ</t>
  </si>
  <si>
    <t>ΣΑ ΣΚΥΔΡΑΣ</t>
  </si>
  <si>
    <t>ΠΑΝΕΛΛΗΝΙΟΣ ΓΣ</t>
  </si>
  <si>
    <t>ΑΑΑ ΑΛΙΜΟΥ</t>
  </si>
  <si>
    <t>ΑΣ ΦΛΟΓΑ ΑΘΗΝΩΝ</t>
  </si>
  <si>
    <t>ΑΣ ΑΠΟΛΛΩΝ ΚΑΛΥΜΝΟΥ</t>
  </si>
  <si>
    <t>ΑΟΑ ΑΛΕΞΑΝΔΡΟΣ Β</t>
  </si>
  <si>
    <t>ΑΜΣ ΠΑΝΟΡΑΜΑΤΟΣ</t>
  </si>
  <si>
    <t>ΑΡΚΑΔΙΚΟΣ ΟΑ ΑΤΛΑΣ</t>
  </si>
  <si>
    <t>ΟΑ ΣΚΥΔΡΑΣ</t>
  </si>
  <si>
    <t>ΝΟ ΚΑΛΑΜΑΚΙΟΥ</t>
  </si>
  <si>
    <t>ΑΣ ΑΣΤΕΡΑΣ ΠΕΝΤΕΛΙΚΟΥ</t>
  </si>
  <si>
    <t>ΦΙΛΑΘΛ ΓΣ ΣΠΑΡΤΗΣ</t>
  </si>
  <si>
    <t>ΣΑΑΚ ΑΝΑΤΟΛΙΑ</t>
  </si>
  <si>
    <t>ΟΑ ΚΑΛΑΜΑΡΙΑΣ</t>
  </si>
  <si>
    <t>ΑΓΟ ΕΥΡΥΑΛΗ ΓΛΥΦΑΔΑΣ</t>
  </si>
  <si>
    <t>ΟΑ ΜΕΛΙΣΣΙΩΝ</t>
  </si>
  <si>
    <t>ΦΑ ΕΚΑΛΗΣ ΛΟΥΜΠΙΕ</t>
  </si>
  <si>
    <t>ΤΣΩΚΟΥ ΑΓΓΕΛΙΚΗ</t>
  </si>
  <si>
    <t>ΓΑΣ ΘΥΕΛΛΑ ΦΕΡΩΝ</t>
  </si>
  <si>
    <t>ΑΛΕ</t>
  </si>
  <si>
    <t>ΞΑΝ</t>
  </si>
  <si>
    <t>ΙΩΑ</t>
  </si>
  <si>
    <t>ΘΣΠ</t>
  </si>
  <si>
    <t>ΓΕΩΡΓΙΟΥ ΙΩΑΝΝΗΣ</t>
  </si>
  <si>
    <t>ΒΕΛΛΙΟΣ ΙΩΑΝΝΗΣ</t>
  </si>
  <si>
    <t>ΚΥΡΙΑΚΑΚΗ ΕΛΕΝΗ</t>
  </si>
  <si>
    <t>ΒΑΣΙΛΕΙΑΔΗΣ ΑΝΑΣΤΑΣΙΟΣ</t>
  </si>
  <si>
    <t>ΒΟΤΣΟΥ ΠΟΛΥΞΕΝΗ</t>
  </si>
  <si>
    <t>ΚΛΕΙΤΣΙΩΤΗ ΘΕΟΔΩΡΑ</t>
  </si>
  <si>
    <t>ΓΚΟΥΤΖΙΒΕΛΑΚΗ ΣΟΦΙΑ</t>
  </si>
  <si>
    <t>ΖΛΑΤΚΟΥ ΠΑΣΧΑΛΙΑ</t>
  </si>
  <si>
    <t>ΠΑΠΑΔΑΚΗ ΜΑΡΙΑ</t>
  </si>
  <si>
    <t>ΓΙΑΓΧΟΥΣΤΙΔΗΣ ΚΩΝΣΤΑΝΤΙΝΟΣ</t>
  </si>
  <si>
    <t>ΓΙΑΓΧΟΥΣΤΙΔΗ ΕΥΑΓΓΕΛΙΑ-ΕΥΑΝΘΙΑ</t>
  </si>
  <si>
    <t>ΠΑΠΑΚΩΝΣΤΑΝΤΙΝΟΥ ΝΙΟΒΗ</t>
  </si>
  <si>
    <t>ΑΝΤΩΝΟΠΟΥΛΟΥ ΜΑΡΙΝΑ</t>
  </si>
  <si>
    <t>ΔΑΣΤΕΡΙΔΗ ΣΜΑΡΑΓΔΑ</t>
  </si>
  <si>
    <t>ΣΩΦΡΟΝΑΣ ΠΑΡΑΣΚΕΥΑΣ</t>
  </si>
  <si>
    <t>ΓΕΡΟΛΥΜΑΤΟΥ ΑΡΙΑΔΝΗ</t>
  </si>
  <si>
    <t>ΚΑΠΕΛΟΥ ΣΟΦΙΑ</t>
  </si>
  <si>
    <t>ΑΝΑΓΝΩΣΤΑΡΑ ΑΙΚΑΤΕΡΙΝΗ</t>
  </si>
  <si>
    <t>ΚΗΠΟΥΡΟΣ ΝΙΚΟΛΑΟΣ</t>
  </si>
  <si>
    <t>ΑΔΑΜΙΔΗΣ ΗΛΙΑΣ</t>
  </si>
  <si>
    <t>ΛΟΓΑΡΑΣ ΠΑΣΧΑΛΗΣ-ΑΓΓΕΛΟΣ</t>
  </si>
  <si>
    <t>ΑΡΓΥΡΙΟΥ ΑΝΝΑ-ΕΙΡΗΝΗ</t>
  </si>
  <si>
    <t>ΜΑΥΡΟΜΑΤΗΣ ΜΙΧΑΗΛ</t>
  </si>
  <si>
    <t>ΓΡΙΒΑΚΗΣ ΔΗΜΗΤΡΙΟΣ</t>
  </si>
  <si>
    <t>ΒΑΡΒΑΡΙΓΟΥ ΜΑΡΙΑΝΝΑ</t>
  </si>
  <si>
    <t>ΛΑΠΠΑΣ ΣΤΥΛΙΑΝΟΣ</t>
  </si>
  <si>
    <t>ΛΙΑΚΟΥ ΘΕΟΔΩΡΑ</t>
  </si>
  <si>
    <t>ΦΛΕΜΟΤΟΝΟΣ ΔΙΟΝΥΣΙΟΣ</t>
  </si>
  <si>
    <t>ΜΠΙΤΑ ΕΙΡΗΝΗ</t>
  </si>
  <si>
    <t>ΦΩΤΙΑΔΗ ΕΛΙΣΑΒΕΤ</t>
  </si>
  <si>
    <t>ΓΚΟΥΤΣΕΛΗ ΚΩΝΣΤΑΝΤΙΝΑ</t>
  </si>
  <si>
    <t>ΦΩΤΙΑΔΗ ΝΕΦΕΛΗ-ΑΠΟΣΤΟΛΙΑ</t>
  </si>
  <si>
    <t>ΣΤΑΜΑΤΗ ΒΑΣΙΛΙΚΗ</t>
  </si>
  <si>
    <t>ΤΣΙΡΩΝΗ ΔΗΜΗΤΡΑ-ΜΕΛΙΝΑ</t>
  </si>
  <si>
    <t>ΚΑΚΑΜΠΟΥΚΗΣ ΓΕΩΡΓΙΟΣ-ΣΟΦΙΑΝΟΣ</t>
  </si>
  <si>
    <t>ΑΝΑΓΝΩΣΤΟΠΟΥΛΟΣ ΓΕΩΡΓΙΟΣ</t>
  </si>
  <si>
    <t>ΛΑΪΝΑ ΑΛΕΞΑΝΔΡΑ</t>
  </si>
  <si>
    <t>ΛΥΚΟΓΕΩΡΓΟΣ ΛΑΜΠΡΟΣ</t>
  </si>
  <si>
    <t>ΚΟΚΚΑΛΗΣ ΣΠΥΡΙΔΩΝ</t>
  </si>
  <si>
    <t>ΚΑΛΑΝΤΖΗΣ ΔΗΜΗΤΡΙΟΣ</t>
  </si>
  <si>
    <t>ΖΗΚΑΣ ΠΑΝΑΓΙΩΤΗΣ</t>
  </si>
  <si>
    <t>ΚΑΣΙΟΥ ΜΑΡΙΑ-ΓΕΩΡΓΙΑ</t>
  </si>
  <si>
    <t>ΚΑΡΑΝΤΖΕΝΗ ΚΩΝΣΤΑΝΤΙΝΑ</t>
  </si>
  <si>
    <t>ΑΝΥΦΑΝΤΗ ΑΓΓΕΛΙΚΗ</t>
  </si>
  <si>
    <t>ΝΑΣΤΟΥΛΗ ΙΟΛΗ</t>
  </si>
  <si>
    <t>ΜΑΡΑΝΤΑΣ ΑΘΑΝΑΣΙΟΣ</t>
  </si>
  <si>
    <t>ClubShort</t>
  </si>
  <si>
    <t>ΚΑΡΡΑΣ ΑΓΓΕΛΟΣ-ΚΥΡΙΑΚΟΣ</t>
  </si>
  <si>
    <t>ΚΑΡΑΜΟΛΕΓΚΟΥ ΔΗΜΗΤΡΑ</t>
  </si>
  <si>
    <t>ΠΑΣΙΑΛΗΣ ΣΤΕΦΑΝΟΣ</t>
  </si>
  <si>
    <t>ΓΕΩΡΓΑΡΑΣ ΠΑΡΗΣ</t>
  </si>
  <si>
    <t>ΚΑΡΑΤΖΑΣ ΠΑΝΑΓΙΩΤΗΣ</t>
  </si>
  <si>
    <t>ΣΙΔΕΡΗΣ ΓΕΩΡΓΙΟΣ-ΝΙΚΗΦΟΡΟΣ</t>
  </si>
  <si>
    <t>ΦΑΡΜΑΚΗΣ ΠΑΝΑΓΙΩΤΗΣ</t>
  </si>
  <si>
    <t>ΦΡΕΣΚΟΣ ΣΩΤΗΡΙΟΣ</t>
  </si>
  <si>
    <t>ΠΕΤΣΟΥ ΕΛΕΝΗ</t>
  </si>
  <si>
    <t>ΦΡΕΣΚΟΥ ΕΛΕΝΗ</t>
  </si>
  <si>
    <t>ΚΑΝΤΖΑΡΗΣ ΚΩΝΣΤΑΝΤΙΝΟΣ</t>
  </si>
  <si>
    <t>ΚΑΡΑΠΑΝΑΓΙΩΤΗΣ ΣΠΥΡΙΔΩΝ-ΚΩΝΣΤΑΝΤΙΝΟΣ</t>
  </si>
  <si>
    <t>ΤΣΙΛΙΜΙΓΚΑΚΗΣ ΧΡΗΣΤΟΣ</t>
  </si>
  <si>
    <t>ΣΠΑΘΑ ΜΥΡΤΩ-ΜΑΡΙΑ</t>
  </si>
  <si>
    <t>ΤΣΟΛΚΑΣ ΚΩΝΣΤΑΝΤΙΝΟΣ</t>
  </si>
  <si>
    <t>ΑΪΒΑΖΗ ΕΛΕΝΑ</t>
  </si>
  <si>
    <t>ΠΕΤΡΙΔΗΣ ΠΑΝΑΓΙΩΤΗΣ</t>
  </si>
  <si>
    <t>ΔΗΜΗΣΤΟΣ ΚΩΝΣΤΑΝΤΙΝΟΣ</t>
  </si>
  <si>
    <t>ΠΑΠΑΪΩΑΝΝΟΥ ΜΙΧΑΗΛ</t>
  </si>
  <si>
    <t>ΠΑΠΠΑΣ ΒΑΣΙΛΕΙΟΣ-ΚΩΝΣΤΑΝΤΙΝΟΣ</t>
  </si>
  <si>
    <t>ΚΑΛΑΜΠΑΛΙΚΗΣ ΔΗΜΗΤΡΙΟΣ-ΝΙΚΗΤΑΣ</t>
  </si>
  <si>
    <t>ΟΑ ΑΤΤΙΚΑ 2016</t>
  </si>
  <si>
    <t>ΔΑΧΤΥΛΙΔΗΣ ΓΕΩΡΓΙΟΣ</t>
  </si>
  <si>
    <t>ΚΑΡΡΑ ΡΑΦΑΕΛΑ</t>
  </si>
  <si>
    <t>ΑΝΤΩΝΙΑΔΗ ΕΥΑΓΓΕΛΙΑ-ΑΝΑΣΤΑΣΙΑ</t>
  </si>
  <si>
    <t>ΡΟΥΣΣΑΚΗΣ ΕΜΜΑΝΟΥΗΛ</t>
  </si>
  <si>
    <t>ΧΙΜΕΝΑ-ΚΟΥΛΑΛΗΣ ΦΡΑΓΚΙΣΚΟΣ</t>
  </si>
  <si>
    <t>ΧΙΜΕΝΑ-ΚΟΥΛΑΛΗΣ ΑΝΤΩΝΙΟΣ</t>
  </si>
  <si>
    <t>ΜΠΟΥΓΑΣ ΚΩΝΣΤΑΝΤΙΝΟΣ</t>
  </si>
  <si>
    <t>ΤΣΟΥΧΛΑΡΗΣ ΓΕΩΡΓΙΟΣ</t>
  </si>
  <si>
    <t>ΠΑΝΑΓΙΩΤΟΠΟΥΛΟΣ ΑΝΤΩΝΙΟΣ</t>
  </si>
  <si>
    <t>ΠΑΝΑΓΙΩΤΟΠΟΥΛΟΣ ΙΩΑΝΝΗΣ</t>
  </si>
  <si>
    <t>ΜΗΤΡΟΥ ΠΑΡΑΣΚΕΥΗ</t>
  </si>
  <si>
    <t>ΚΑΛΔΑΝΗΣ ΣΩΚΡΑΤΗΣ</t>
  </si>
  <si>
    <t>ΧΑΡΑΛΑΜΠΟΥΣ ΑΓΓΕΛΙΚΗ</t>
  </si>
  <si>
    <t>ΤΖΑΜΟΥΡΑΝΗ ΕΛΕΝΗ-ΜΑΡΙΑ</t>
  </si>
  <si>
    <t>ΖΑΧΑΡΑΤΟΣ ΣΤΑΜΑΤΙΟΣ</t>
  </si>
  <si>
    <t>ΒΛΑΧΟΥ ΕΛΕΥΘΕΡΙΑ</t>
  </si>
  <si>
    <t>ΑΛΕΞ-ΣΤΡΑΒΑΛΕΞΗ ΑΝΝΑ</t>
  </si>
  <si>
    <t>ΛΥΤΡΑΣ ΚΩΝΣΤΑΝΤΙΝΟΣ</t>
  </si>
  <si>
    <t>ΓΟΓΑΛΗΣ ΒΑΣΙΛΕΙΟΣ</t>
  </si>
  <si>
    <t>ΑΓΓΕΛΗΣ ΙΩΑΝΝΗΣ</t>
  </si>
  <si>
    <t>ΒΑΪΤΣΗΣ ΚΩΝΣΤΑΝΤΙΝΟΣ</t>
  </si>
  <si>
    <t>ΤΑΡΕ ΑΛΕΞΑΝΔΡΟΣ</t>
  </si>
  <si>
    <t>ΓΙΑΝΝΟΥΛΗ ΜΑΡΙΑ</t>
  </si>
  <si>
    <t>ΚΟΥΤΣΟΥΡΟΥΔΑ ΞΑΝΘΙΠΠΗ</t>
  </si>
  <si>
    <t>ΣΤΑΪΚΟΣ ΣΠΥΡΙΔΩΝΑΣ</t>
  </si>
  <si>
    <t>ΣΤΑΪΚΟΣ ΘΕΟΦΑΝΗΣ-ΙΩΑΝΝΗΣ</t>
  </si>
  <si>
    <t>ΤΣΙΡΙΓΩΤΑΚΗ ΜΥΡΤΩ</t>
  </si>
  <si>
    <t>ΛΟΥΛΕΟΠΟΥΛΟΣ ΑΧΙΛΛΕΑΣ</t>
  </si>
  <si>
    <t>ΛΟΥΛΕΟΠΟΥΛΟΥ ΑΘΗΝΑ</t>
  </si>
  <si>
    <t>ΦΡΑΓΚΟΥΛΗ ΦΩΤΕΙΝΗ</t>
  </si>
  <si>
    <t>ΓΛΕΝΤΗ ΜΑΡΙΑ</t>
  </si>
  <si>
    <t>ΚΑΡΑΓΙΑΝΝΗ ΜΑΡΙΑ</t>
  </si>
  <si>
    <t>ΓΚΑΜΠΛΙΑΣ ΠΑΝΑΓΙΩΤΗΣ</t>
  </si>
  <si>
    <t>ΓΚΑΜΠΛΙΑΣ ΒΑΣΙΛΕΙΟΣ</t>
  </si>
  <si>
    <t>ΤΣΙΤΣΙΓΙΑΝΝΗ ΑΓΓΕΛΙΚΗ</t>
  </si>
  <si>
    <t>ΚΑΡΚΑΛΕΤΣΗ ΣΟΦΙΑ-ΔΑΝΑΗ</t>
  </si>
  <si>
    <t>ΓΙΑΝΝΑΚΟΣ ΗΡΑΚΛΗΣ</t>
  </si>
  <si>
    <t>ΓΙΑΝΝΑΚΟΣ ΔΗΜΟΣΘΕΝΗΣ</t>
  </si>
  <si>
    <t>ΑΝΑΣΤΑΣΙΟΥ ΑΘΗΝΑ</t>
  </si>
  <si>
    <t>ΑΝΑΣΤΑΣΙΟΥ ΔΕΣΠΟΙΝΑ</t>
  </si>
  <si>
    <t>ΕΥΣΤΑΘΙΑΔΗΣ ΒΑΣΙΛΕΙΟΣ</t>
  </si>
  <si>
    <t>ΕΥΣΤΑΘΟΠΟΥΛΟΥ ΠΑΡΑΣΚΕΥΗ</t>
  </si>
  <si>
    <t>ΤΣΟΥΚΗΣ ΦΙΛΙΠΠΟΣ</t>
  </si>
  <si>
    <t>ΤΣΟΥΚΗΣ ΜΑΡΙΟΣ</t>
  </si>
  <si>
    <t>ΓΙΑΝΝΑΚΗΣ ΝΙΚΟΛΑΟΣ</t>
  </si>
  <si>
    <t>ΓΙΑΝΝΑΚΗΣ ΑΘΑΝΑΣΙΟΣ</t>
  </si>
  <si>
    <t>ΚΟΥΤΣΟΘΕΟΔΩΡΟΣ ΠΑΝΑΓΙΩΤΗΣ</t>
  </si>
  <si>
    <t>ΠΟΥΛΑΚΗΣ ΔΗΜΗΤΡΙΟΣ-ΕΥΑΓΓΕΛΟΣ</t>
  </si>
  <si>
    <t>ΠΟΥΛΑΚΗ ΙΦΙΓΕΝΕΙΑ-ΒΑΡΒΑΡΑ</t>
  </si>
  <si>
    <t>ΜΟΣΧΟΣ ΑΛΕΞΑΝΔΡΟΣ</t>
  </si>
  <si>
    <t>ΤΡΙΜΕΡΗ ΜΑΡΙΑΛΕΝΑ</t>
  </si>
  <si>
    <t>ΓΚΛΑΒΑΣ ΑΛΕΞΙΟΣ</t>
  </si>
  <si>
    <t>ΚΟΝΤΟΓΙΑΝΝΗ ΜΑΡΙΑ</t>
  </si>
  <si>
    <t>ΜΑΝΤΑΛΟΒΑ ΒΑΡΒΑΡΑ</t>
  </si>
  <si>
    <t>ΡΗΓΑΣ ΠΑΝΑΓΙΩΤΗΣ</t>
  </si>
  <si>
    <t>ΚΑΤΑΚΗΣ ΔΗΜΗΤΡΙΟΣ</t>
  </si>
  <si>
    <t>ΜΠΑΛΑΡΑΣ ΓΕΩΡΓΙΟΣ-ΑΛΕΞΙΟΣ</t>
  </si>
  <si>
    <t>ΜΠΑΛΑΡΑΣ ΑΓΓΕΛΟΣ</t>
  </si>
  <si>
    <t>ΧΑΣΚΗ ΘΕΟΦΑΝΙΑ</t>
  </si>
  <si>
    <t>ΧΑΣΚΗΣ ΧΡΙΣΤΟΦΟΡΟΣ</t>
  </si>
  <si>
    <t>ΟΙΚΟΝΟΜΙΔΗΣ ΚΩΝΣΤΑΝΤΙΝΟΣ</t>
  </si>
  <si>
    <t>ΚΑΤΣΙΜΠΟΚΗ ΑΛΙΚΗ-ΓΕΩΡΓΙΑ</t>
  </si>
  <si>
    <t>ΚΟΥΝΤΟΥΡΗΣ ΑΡΙΣΤΕΙΔΗΣ</t>
  </si>
  <si>
    <t>ΚΑΤΣΙΜΠΟΚΗ ΗΛΙΑΝΑ</t>
  </si>
  <si>
    <t>ΠΑΠΑΓΕΩΡΓΙΟΥ-ΧΑΪΔΑ ΑΝΑΣΤΑΣΙΑ</t>
  </si>
  <si>
    <t>ΠΑΝΟΥ ΘΕΟΔΟΣΙΟΣ</t>
  </si>
  <si>
    <t>ΠΕΤΣΑΛΗΣ ΠΑΝΑΓΙΩΤΗΣ</t>
  </si>
  <si>
    <t>ΠΕΤΣΑΛΗΣ ΧΑΡΑΛΑΜΠΟΣ</t>
  </si>
  <si>
    <t>ΚΕΣΙΔΟΥ ΜΑΡΙΑ</t>
  </si>
  <si>
    <t>ΠΑΝΤΕΛΙΔΗ ΣΤΥΛΙΑΝΗ</t>
  </si>
  <si>
    <t>ΚΙΟΣΕ ΕΥΑΓΓΕΛΙΑ</t>
  </si>
  <si>
    <t>ΔΗΜΟΥ ΔΕΣΠΟΙΝΑ</t>
  </si>
  <si>
    <t>ΤΣΙΡΟΠΟΥΛΟΥ ΧΡΙΣΤΙΝΑ</t>
  </si>
  <si>
    <t>ΕΥΘΥΜΙΟΥ ΒΑΣΙΛΕΙΟΣ</t>
  </si>
  <si>
    <t>ΚΥΡΙΑΚΑΚΗΣ ΕΡΜΗΣ</t>
  </si>
  <si>
    <t>ΤΣΟΥΜΑΝΗ ΔΗΜΗΤΡΑ</t>
  </si>
  <si>
    <t>ΚΟΡΑΚΙΔΗΣ ΝΙΚΟΛΑΟΣ</t>
  </si>
  <si>
    <t>ΚΟΡΦΙΑΤΗ ΣΤΕΛΛΑ</t>
  </si>
  <si>
    <t>ΠΑΛΛΙΝΙ ΛΟΡΕΝΤΣΟ</t>
  </si>
  <si>
    <t>ΜΥΛΩΝΑ ΜΑΡΙΑ-ΠΕΛΑΓΙΑ</t>
  </si>
  <si>
    <t>ΜΑΡΚΑΝΤΩΝΑΚΗΣ ΑΘΑΝΑΣΙΟΣ</t>
  </si>
  <si>
    <t>ΧΑΤΖΟΠΟΥΛΟΥ ΚΟΡΙΝΑ</t>
  </si>
  <si>
    <t>ΤΣΙΚΝΙΑΣ ΙΩΑΝΝΗΣ</t>
  </si>
  <si>
    <t>ΚΟΝΔΥΛΗ ΙΟΥΛΙΑ</t>
  </si>
  <si>
    <t>ΡΟΝΤΟΓΙΑΝΝΗ ΒΑΣΙΛΙΚΗ</t>
  </si>
  <si>
    <t>ΜΠΑΚΑ ΜΑΡΙΑ-ΕΛΙΣΑΒΕΤ</t>
  </si>
  <si>
    <t>ΑΛΙΦΡΑΓΚΗ ΜΑΡΓΑΡΙΤΑ-ΗΛΙΑ</t>
  </si>
  <si>
    <t>ΠΑΠΑΔΟΠΟΥΛΟΥ ΒΑΡΒΑΡΑ</t>
  </si>
  <si>
    <t>ΓΡΗΓΟΡΙΑΔΗ ΝΕΦΕΛΗ-ΜΑΡΙΑ</t>
  </si>
  <si>
    <t>ΤΡΙΑΝΤΑΦΥΛΛΟΥ ΑΘΑΝΑΣΙΟΣ</t>
  </si>
  <si>
    <t>ΣΑΡΑΦΗ ΑΝΑΣΤΑΣΙΑ</t>
  </si>
  <si>
    <t>ΤΣΙΡΙΓΩΤΗ ΜΙΧΑΕΛΑ</t>
  </si>
  <si>
    <t>ΚΕΦΑΛΑΚΗ ΑΣΗΜΙΝΑ-ΜΑΡΙΑ</t>
  </si>
  <si>
    <t>ΚΟΛΙΟΠΟΥΛΟΥ ΑΝΤΩΝΙΑ</t>
  </si>
  <si>
    <t>ΚΟΥΚΑΚΗΣ ΓΕΩΡΓΙΟΣ</t>
  </si>
  <si>
    <t>ΚΟΛΙΟΠΟΥΛΟΣ ΔΗΜΗΤΡΙΟΣ</t>
  </si>
  <si>
    <t>ΜΠΙΤΟΥΝΗΣ ΚΩΝΣΤΑΝΤΙΝΟΣ</t>
  </si>
  <si>
    <t>Πανελ
κτγρ</t>
  </si>
  <si>
    <t>ΠΑΝΤΖΕΛΙΟΥΔΑΚΗ ΝΤΑΡΙΝΑ</t>
  </si>
  <si>
    <t>ΚΟΥΤΣΟΥΚΟΣ ΔΗΜΗΤΡΗΣ</t>
  </si>
  <si>
    <t>ΚΟΥΛΑΣ ΑΝΔΡΕΑΣ</t>
  </si>
  <si>
    <t>ΑΝΑΣΤΑΣΙΟΥ ΘΗΡΕΣΙΑ-ΜΑΥΡΑ</t>
  </si>
  <si>
    <t>ΤΡΙΓΩΝΗΣ-ΟΝΖΕ ΙΩΑΝΝΗΣ-ΤΑΞΙΑΡΧΗΣ</t>
  </si>
  <si>
    <t>ΚΟΥΤΣΚΟΥΔΗ ΑΡΕΤΗ</t>
  </si>
  <si>
    <t>ΠΑΠΑΖΗ ΜΑΡΙΑ</t>
  </si>
  <si>
    <t>ΜΠΑΔΡΑΒΟΣ ΜΙΧΑΗΛ</t>
  </si>
  <si>
    <t>ΩΡΑΙΟΠΟΥΛΟΥ ΚΩΝΣΤΑΝΤΙΝΑ</t>
  </si>
  <si>
    <t>ΤΟΛΙΟΥ ΕΛΕΥΘΕΡΙΑ</t>
  </si>
  <si>
    <t>ΜΗΤΡΟΣ ΚΩΝΣΤΑΝΤΙΝΟΣ</t>
  </si>
  <si>
    <t>ΜΑΝΤΖΑΡΗ ΕΥΓΕΝΙΑ</t>
  </si>
  <si>
    <t>ΑΛΕΞΑΝΔΡΙΝΟΣ ΕΚΤΩΡΑΣ</t>
  </si>
  <si>
    <t>ΝΤΙΝΟΠΟΥΛΟΣ ΕΜΜΑΝΟΥΗΛ</t>
  </si>
  <si>
    <t>ΚΟΡΚΑΚΑΚΗΣ ΝΙΚΗΦΟΡΟΣ</t>
  </si>
  <si>
    <t>ΦΑΝΤΡΙΔΑΚΗ ΣΟΦΙΑ</t>
  </si>
  <si>
    <t>ΦΑΝΤΡΙΔΑΚΗ ΧΡΥΣΗ</t>
  </si>
  <si>
    <t>ΚΑΛΑΪΤΖΑΚΗ ΑΝΤΡΙΑΝΑ</t>
  </si>
  <si>
    <t>ΦΑΝΔΡΙΔΑΚΗΣ ΠΑΝΑΓΙΩΤΗΣ-ΜΑΝΟΥΣΟΣ</t>
  </si>
  <si>
    <t>ΣΙΝΑΝΗ ΜΑΡΙΑ</t>
  </si>
  <si>
    <t>ΚΡΑΤΣΑΣ ΚΩΝΣΤΑΝΤΙΝΟΣ</t>
  </si>
  <si>
    <t>ΑΡΜΟΥΤΗ ΦΩΤΕΙΝΗ</t>
  </si>
  <si>
    <t>ΘΕΟΔΩΡΙΔΗΣ ΘΕΟΔΩΡΟΣ</t>
  </si>
  <si>
    <t>ΚΑΦΕ ΜΑΡΙΑ</t>
  </si>
  <si>
    <t>ΧΡΙΣΤΟΦΟΡΗΣ ΔΗΜΗΤΡΙΟΣ</t>
  </si>
  <si>
    <t>ΚΛΑΥΔΙΑΝΟΣ ΠΑΝΑΓΙΩΤΗΣ</t>
  </si>
  <si>
    <t>ΖΑΪΡΗΣ ΝΙΚΟΛΑΟΣ</t>
  </si>
  <si>
    <t>ΜΑΝΤΖΙΟΥ ΙΩΑΝΝΑ</t>
  </si>
  <si>
    <t>ΜΠΕΚΟΣ ΑΝΑΡΓΥΡΟΣ</t>
  </si>
  <si>
    <t>ΤΣΟΛΑΚΟΥΔΗΣ ΣΤΕΦΑΝΟΣ</t>
  </si>
  <si>
    <t>ΤΣΟΛΑΚΟΥΔΗΣ ΓΕΩΡΓΙΟΣ</t>
  </si>
  <si>
    <t>ΑΝΤΥΠΑ ΠΑΡΑΣΚΕΥΗ</t>
  </si>
  <si>
    <t>ΣΑΟΥΡΙΔΗΣ ΝΙΚΟΛΑΟΣ</t>
  </si>
  <si>
    <t>ΠΟΥΛΙΑΝΟΥ ΣΤΑΥΡΟΥΛΑ</t>
  </si>
  <si>
    <t>ΓΑΒΡΙΗΛ ΓΕΩΡΓΙΟΣ</t>
  </si>
  <si>
    <t>ΣΚΟΝΔΡΑ ΙΩΑΝΝΑ</t>
  </si>
  <si>
    <t>ΒΑΡΕΛΗ ΔΗΜΗΤΡΑ</t>
  </si>
  <si>
    <t>ΚΩΣΤΗ ΣΟΦΙΑ</t>
  </si>
  <si>
    <t>ΚΩΣΤΗΣ ΕΛΕΥΘΕΡΙΟΣ</t>
  </si>
  <si>
    <t>ΟΙΚΟΝΟΜΙΔΗ ΒΑΣΙΛΙΚΗ</t>
  </si>
  <si>
    <t>ΓΩΓΟΥ ΘΕΟΔΩΡΑ</t>
  </si>
  <si>
    <t>ΧΑΜΑΛΙΔΗ ΑΙΚΑΤΕΡΙΝΗ</t>
  </si>
  <si>
    <t>ΧΑΡΟΥΔΗ ΧΡΥΣΑ</t>
  </si>
  <si>
    <t>ΓΚΑΡΤΖΩΝΗ ΧΑΡΙΣ-ΑΡΤΕΜΙΣ</t>
  </si>
  <si>
    <t>ΚΑΣΑΠΗΣ ΠΕΤΡΟΣ-ΠΑΝΑΓΙΩΤΗΣ</t>
  </si>
  <si>
    <t>ΔΕΛΚΟΥ ΕΥΘΥΜΙΑ</t>
  </si>
  <si>
    <t>ΔΕΛΚΟΣ ΔΗΜΗΤΡΙΟΣ</t>
  </si>
  <si>
    <t>ΖΟΓΚΑ ΑΝΝΑ-ΜΙΧΑΕΛΑ</t>
  </si>
  <si>
    <t>ΧΡΟΝΑΚΗ ΑΡΙΣΤΕΑ</t>
  </si>
  <si>
    <t>ΔΙΑΚΑΚΗ ΧΑΡΟΥΛΑ</t>
  </si>
  <si>
    <t>ΔΡΑΓΑΤΙΔΗΣ ΡΑΦΑΗΛ</t>
  </si>
  <si>
    <t>ΔΡΑΓΑΤΙΔΗΣ ΑΓΓΕΛΟΣ</t>
  </si>
  <si>
    <t>ΣΑΡΡΗΣ ΘΕΟΔΩΡΟΣ</t>
  </si>
  <si>
    <t>ΠΑΧΗΣ ΓΡΗΓΟΡΙΟΣ-ΑΝΑΣΤΑΣΙΟΣ</t>
  </si>
  <si>
    <t>ΜΙΚΕΛΛΗΣ ΠΕΤΡΟΣ</t>
  </si>
  <si>
    <t>ΚΑΛΑΪΤΖΗΣ ΜΙΧΑΗΛ</t>
  </si>
  <si>
    <t>ΤΣΑΧΤΣΙΡΗ ΣΟΦΙΑ</t>
  </si>
  <si>
    <t>ΠΕΠΠΑ ΜΑΡΙΑ</t>
  </si>
  <si>
    <t>ΑΣΠΡΟΜΑΤΗ ΘΕΟΔΩΡΑ</t>
  </si>
  <si>
    <t>ΓΕΡΜΑΝΟΥ ΜΑΡΙΑ-ΑΡΕΤΗ</t>
  </si>
  <si>
    <t>ΣΤΑΜΑΤΗ ΑΘΗΝΑ</t>
  </si>
  <si>
    <t>ΒΡΟΥΒΑ ΕΛΕΝΗ</t>
  </si>
  <si>
    <t>ΑΝΔΡΕΟΥ ΑΝΑΣΤΑΣΙΟΣ</t>
  </si>
  <si>
    <t>ΚΑΒΑΛΑ ΑΓΛΑΪΑ</t>
  </si>
  <si>
    <t>ΓΕΡΟΔΗΜΟΥ ΕΛΕΝΑ</t>
  </si>
  <si>
    <t>ΣΑΚΑΛΟΓΛΟΥ ΕΛΕΝΗ</t>
  </si>
  <si>
    <t>ΜΕΛΙΣΣΟΓΛΟΥ ΔΕΣΠΟΙΝΑ</t>
  </si>
  <si>
    <t>ΜΕΛΙΣΣΟΓΛΟΥ ΔΗΜΗΤΡΙΟΣ</t>
  </si>
  <si>
    <t>ΑΜΑΝΑΤΙΔΗΣ ΛΑΖΑΡΟΣ</t>
  </si>
  <si>
    <t>x12</t>
  </si>
  <si>
    <t>x16</t>
  </si>
  <si>
    <t>x14</t>
  </si>
  <si>
    <t>x18</t>
  </si>
  <si>
    <t xml:space="preserve">Ενσ </t>
  </si>
  <si>
    <t>ΑΟΑ ΚΑΙΣΑΡΙΑΝΗΣ</t>
  </si>
  <si>
    <t>ΚΑΛΑΜΑΚΗΣ ΠΑΝΑΓΙΩΤΗΣ</t>
  </si>
  <si>
    <t>ΝΤΟΥΜΠΑΚΗ ΑΝΔΡΕΑΝΝΑ</t>
  </si>
  <si>
    <t>ΣΙΝΗ ΜΑΡΚΕΛΛΑ</t>
  </si>
  <si>
    <t>ΑΡΑΠΗ ΒΑΣΙΛΙΚΗ-ΕΛΕΝΗ</t>
  </si>
  <si>
    <t>ΤΡΑΚΟΥΣΕΛΛΗΣ ΠΑΝΑΓΙΩΤΗΣ</t>
  </si>
  <si>
    <t>ΑΝΤΩΝΟΠΟΥΛΟΥ ΜΑΡΙΑ-ΑΓΓΕΛΙΚΗ</t>
  </si>
  <si>
    <t>ΣΛΙΜΑΝ ΑΛΕΞΑΝΔΡΟΣ</t>
  </si>
  <si>
    <t>ΑΚΥΛΑΣ ΚΩΝΣΤΑΝΤΙΝΟΣ</t>
  </si>
  <si>
    <t>ΔΑΣΚΑΛΑΚΗΣ ΝΙΚΟΛΑΟΣ</t>
  </si>
  <si>
    <t>ΔΙΟΛΑΤΖΗΣ ΚΟΣΜΑΣ</t>
  </si>
  <si>
    <t>ΤΟΜΑΡΑ ΑΓΓΕΛΙΚΗ</t>
  </si>
  <si>
    <t>ΠΑΠΑΪΩΑΝΝΟΥ ΕΜΜΑΝΟΥΕΛΑ</t>
  </si>
  <si>
    <t>ΚΑΛΑΪΤΖΗ ΑΙΚΑΤΕΡΙΝΗ</t>
  </si>
  <si>
    <t>ΚΑΡΚΑΝΤΟΥ ΕΥΑΓΓΕΛΙΑ-ΜΑΡΙΑ</t>
  </si>
  <si>
    <t>ΠΑΠΑΔΟΠΟΥΛΟΣ ΑΝΑΣΤΑΣΙΟΣ</t>
  </si>
  <si>
    <t>ΚΩΣΤΟΥΛΑ ΕΥΤΥΧΙΑ-ΜΑΡΙΑ</t>
  </si>
  <si>
    <t>ΧΑΡΑΛΑΜΠΟΠΟΥΛΟΣ ΙΩΑΝΝΗΣ</t>
  </si>
  <si>
    <t>ΚΑΛΥΒΑ ΓΕΩΡΓΙΑ</t>
  </si>
  <si>
    <t>ΟΙΚΟΝΟΜΟΠΟΥΛΟΣ ΒΙΚΤΩΡΑΣ</t>
  </si>
  <si>
    <t>ΙΣΚΟΣ ΣΤΕΦΑΝΟΣ</t>
  </si>
  <si>
    <t>ΑΙΣΩΠΟΥ ΜΑΡΙΑ</t>
  </si>
  <si>
    <t>ΣΚΑΡΛΑΤΙΔΗΣ ΙΑΣΟΝΑΣ</t>
  </si>
  <si>
    <t>ΜΑΚΡΟΠΟΥΛΟΥ ΒΑΣΙΛΙΚΗ</t>
  </si>
  <si>
    <t>ΒΑΛΤΣΗΣ ΘΕΟΔΩΡΟΣ-ΜΑΡΙΟΣ</t>
  </si>
  <si>
    <t>ΜΑΚΡΗΣ ΔΗΜΗΤΡΙΟΣ</t>
  </si>
  <si>
    <t>ΧΑΤΖΗ ΑΝΤΩΝΙΑ</t>
  </si>
  <si>
    <t>ΠΑΠΑΔΑΚΗ ΚΩΝΣΤΑΝΤΙΝΑ</t>
  </si>
  <si>
    <t>ΓΡΗΓΟΡΑΤΟΣ ΔΗΜΗΤΡΙΟΣ</t>
  </si>
  <si>
    <t>ΣΤΕΦΑΝΗΣ ΜΙΧΑΗΛ-ΜΑΡΙΟΣ</t>
  </si>
  <si>
    <t>ΠΟΔΑΡΟΠΟΥΛΟΣ ΛΟΥΚΑΣ</t>
  </si>
  <si>
    <t>ΩΡΑΙΟΠΟΥΛΟΣ ΟΡΕΣΤΗΣ</t>
  </si>
  <si>
    <t>ΑΛΕΞΑΝΔΡΗΣ ΑΝΔΡΕΑΣ</t>
  </si>
  <si>
    <t>ΑΡΤΙΝΟΣ ΝΙΚΟΛΑΟΣ</t>
  </si>
  <si>
    <t>ΒΕΝΟΥ ΔΕΣΠΟΙΝΑ</t>
  </si>
  <si>
    <t>ΒΕΝΟΣ ΣΩΤΗΡΙΟΣ</t>
  </si>
  <si>
    <t>ΤΣΙΤΣΑΝΗ ΓΕΩΡΓΙΑ</t>
  </si>
  <si>
    <t>ΧΑΪΔΕΜΕΝΟΣ ΛΕΩΝΙΔΑΣ</t>
  </si>
  <si>
    <t>ΚΗΡΥΚΟΣ ΝΙΚΟΛΑΟΣ</t>
  </si>
  <si>
    <t>ΤΣΑΠΑΤΣΟΥΛΗΣ ΑΝΔΡΕΑΣ</t>
  </si>
  <si>
    <t>ΣΠΑΝΟΥ ΑΙΚΑΤΕΡΙΝΗ</t>
  </si>
  <si>
    <t>ΣΠΑΝΟΥ ΣΟΦΙΑ</t>
  </si>
  <si>
    <t>ΣΚΟΡΔΟΠΟΥΛΟΣ ΦΙΛΙΠΠΟΣ</t>
  </si>
  <si>
    <t>ΜΕΣΣΗΣ ΑΝΔΡΕΑΣ</t>
  </si>
  <si>
    <t>ΜΑΚΡΟΒΑΣΙΛΗ ΜΑΡΙΝΑ</t>
  </si>
  <si>
    <t>ΝΤΕΛΙΟΥ ΠΑΥΛΙΝΑ</t>
  </si>
  <si>
    <t>ΝΤΕΛΙΟΥ ΒΑΣΙΛΙΚΗ</t>
  </si>
  <si>
    <t>ΤΟΥΜΠΑΝΙΑΡΗ ΜΑΡΙΑ</t>
  </si>
  <si>
    <t>ΤΟΥΜΠΑΝΙΑΡΗΣ ΑΠΟΣΤΟΛΟΣ</t>
  </si>
  <si>
    <t>ΑΣΠΡΟΥΛΗΣ ΙΩΑΝΝΗΣ</t>
  </si>
  <si>
    <t>ΤΣΑΓΛΙΩΤΗΣ ΑΝΤΩΝΙΟΣ</t>
  </si>
  <si>
    <t>ΜΑΥΡΟΜΑΤΑΚΗΣ ΔΗΜΗΤΡΙΟΣ</t>
  </si>
  <si>
    <t>ΣΤΟΚΑ ΕΛΕΝΗ</t>
  </si>
  <si>
    <t>ΚΟΥΡΤΙΔΟΥ ΕΥΣΤΑΘΙΑ</t>
  </si>
  <si>
    <t>ΓΕΩΡΓΑΚΑΡΑΚΟΥ ΑΝΔΡΙΑΝΑ</t>
  </si>
  <si>
    <t>ΓΕΩΡΓΑΚΑΡΑΚΟΣ ΠΑΥΛΟΣ</t>
  </si>
  <si>
    <t>ΒΕΝΤΕΦΟΪΕΡ-ΘΕΟΔΩΡΟΥ ΝΕΦΕΛΗ</t>
  </si>
  <si>
    <t>ΒΕΝΤΕΦΟΪΕΡ-ΘΕΟΔΩΡΟΥ ΜΥΡΤΩ</t>
  </si>
  <si>
    <t>ΠΟΛΥΧΡΟΝΗ-ΚΩΛΕΤΗ ΕΛΕΥΘΕΡΙΑ</t>
  </si>
  <si>
    <t>ΤΣΕΛΙΔΗΣ ΑΝΑΤΟΛΙΟΣ</t>
  </si>
  <si>
    <t>ΠΑΠΑΧΡΗΣΤΟΥ ΑΝΝΑ</t>
  </si>
  <si>
    <t>ΜΠΑΛΙΝΑΚΟΣ ΜΙΧΑΛΗΣ</t>
  </si>
  <si>
    <t>ΣΙΑΦΟΥ ΜΑΡΙΑ</t>
  </si>
  <si>
    <t>ΜΠΑΛΙΝΑΚΟΥ ΜΑΡΙΝΑ</t>
  </si>
  <si>
    <t>ΑΣΤΕΡΙΟΥ ΑΝΝΑ</t>
  </si>
  <si>
    <t>ΚΕΚΕΡΙΔΗΣ ΙΩΑΝΝΗΣ</t>
  </si>
  <si>
    <t>ΜΠΑΤΣΙΟΣ ΒΑΣΙΛΕΙΟΣ</t>
  </si>
  <si>
    <t>ΠΑΛΑΜΑΡΗΣ ΜΑΤΤΕΟ</t>
  </si>
  <si>
    <t>ΤΟΠΟΥΖΗ ΑΝΤΖΕΛΑ</t>
  </si>
  <si>
    <t>ΑΣΑ ΕΛΠΙΔΑ ΣΟΥΦΛΙΟΥ</t>
  </si>
  <si>
    <t>ΝΑΝΑΔΑΚΗΣ ΓΕΩΡΓΙΟΣ</t>
  </si>
  <si>
    <t>ΚΑΒΟΥΡΑ ΡΑΦΑΕΛΑ-ΑΘΗΝΑ</t>
  </si>
  <si>
    <t>ΟΙΚΟΝΟΜΙΔΟΥ ΜΑΡΙΑ</t>
  </si>
  <si>
    <t>ΤΡΙΑΝΤΑΦΥΛΛΟΥΔΗ ΞΑΝΘΗ</t>
  </si>
  <si>
    <t>ΠΑΤΛΑΚΑΣ ΑΘΑΝΑΣΙΟΣ</t>
  </si>
  <si>
    <t>ΚΟΥΤΣΟΥΛΑ ΕΙΡΗΝΗ</t>
  </si>
  <si>
    <t>ΨΑΡΡΑ ΔΕΣΠΟΙΝΑ</t>
  </si>
  <si>
    <t>ΠΕΧΛΕΒΑΝΗ ΔΗΜΗΤΡΑ</t>
  </si>
  <si>
    <t>ΜΟΥΤΛΙΑ ΒΑΪΑ</t>
  </si>
  <si>
    <t>ΦΥΛΛΑΡΙΔΗ ΧΡΥΣΑ</t>
  </si>
  <si>
    <t>ΖΗΚΙΔΗ ΜΑΡΙΑ</t>
  </si>
  <si>
    <t>ΚΑΚΑΛΗΣ ΧΡΗΣΤΟΣ</t>
  </si>
  <si>
    <t>ΜΠΟΥΓΑΤΣΕΛΗΣ ΧΡΙΣΤΟΦΟΡΟΣ</t>
  </si>
  <si>
    <t>ΜΠΟΥΓΑΤΣΕΛΗ ΑΛΕΞΑΝΔΡΑ</t>
  </si>
  <si>
    <t>ΜΠΟΥΤΑΚΗ ΜΑΡΙΑ-ΝΙΚΟΛΙΑ</t>
  </si>
  <si>
    <t>ΤΟΠΟΥΖΗ ΕΛΙΣΑΒΕΤ</t>
  </si>
  <si>
    <t>ΚΥΡΑΝΟΥΔΗ ΜΑΡΙΑ</t>
  </si>
  <si>
    <t>ΔΗΜΟΠΟΥΛΟΥ ΕΛΠΙΔΑ</t>
  </si>
  <si>
    <t>ΚΟΥΝΕΛΑΚΗ ΕΙΡΗΝΗ</t>
  </si>
  <si>
    <t>ΓΑΪΤΑΝΗΣ ΜΙΧΑΛΗΣ</t>
  </si>
  <si>
    <t>ΚΑΡΥΔΑΣ ΣΤΥΛΙΑΝΟΣ</t>
  </si>
  <si>
    <t>ΡΕΜΠΗΣ ΦΙΛΙΠΠΟΣ</t>
  </si>
  <si>
    <t>ΖΑΒΟΛΕΑΣ ΠΑΝΑΓΙΩΤΗΣ</t>
  </si>
  <si>
    <t>ΒΟΥΡΕΚΑΣ ΣΤΕΦΑΝΟΣ</t>
  </si>
  <si>
    <t>ΖΟΥΛΑ ΑΝΔΡΙΑΝΑ-ΛΟΥΪΖΑ</t>
  </si>
  <si>
    <t>ΒΟΥΡΕΚΑΣ ΒΑΣΙΛΗΣ</t>
  </si>
  <si>
    <t>ΠΑΝΑΓΟΠΟΥΛΟΣ ΙΩΑΝΝΗΣ</t>
  </si>
  <si>
    <t>ΠΑΝΑΓΟΠΟΥΛΟΣ ΧΡΗΣΤΟΣ</t>
  </si>
  <si>
    <t>ΜΑΝΔΡΟΥ ΚΩΝΣΤΑΝΤΙΝΑ</t>
  </si>
  <si>
    <t>ΠΑΠΑΝΤΩΝΗ ΧΡΥΣΟΥΛΑ</t>
  </si>
  <si>
    <t>ΑΡΓΥΡΟΠΟΥΛΟΣ ΧΡΗΣΤΟΣ</t>
  </si>
  <si>
    <t>ΑΝΤΩΝΙΟΥ ΒΙΚΤΩΡΙΑ</t>
  </si>
  <si>
    <t>ΚΑΛΦΟΠΟΥΛΟΥ ΕΛΕΝΗ</t>
  </si>
  <si>
    <t>ΠΑΠΠΑΣ ΕΜΜΑΝΟΥΗΛ</t>
  </si>
  <si>
    <t>ΓΩΓΟΥ ΜΑΡΙΑ-ΜΕΛΙΝΑ</t>
  </si>
  <si>
    <t>ΔΕΛΛΑΣ ΧΡΗΣΤΟΣ-ΟΡΕΣΤΗΣ</t>
  </si>
  <si>
    <t>ΔΗΜΟΠΟΥΛΟΥ ΜΑΡΙΑ</t>
  </si>
  <si>
    <t>ΜΟΥΓΙΟΣ ΣΑΡΑΝΤΟΣ</t>
  </si>
  <si>
    <t>ΠΟΛΙΑ ΣΟΦΙΑ-ΕΛΕΝΗ</t>
  </si>
  <si>
    <t>ΑΛΙΦΕΡΗΣ ΓΕΩΡΓΙΟΣ</t>
  </si>
  <si>
    <t>ΚΟΥΛΙΤΣΑ ΒΙΡΓΙΝΙΑ</t>
  </si>
  <si>
    <t>ΔΟΥΤΣΗΣ ΕΜΜΑΝΟΥΗΛ</t>
  </si>
  <si>
    <t>ΤΑΠΚΟΣ ΤΡΥΦΩΝΑΣ</t>
  </si>
  <si>
    <t>ΚΟΝΤΟΠΟΥΛΟΣ ΕΥΘΥΜΗΣ</t>
  </si>
  <si>
    <t>ΚΟΝΤΟΠΟΥΛΟΣ ΧΑΡΙΛΑΟΣ</t>
  </si>
  <si>
    <t>ΖΟΥΚΗ ΔΑΝΑΗ</t>
  </si>
  <si>
    <t>ΤΣΙΑΚΟΣ ΚΩΝΣΤΑΝΤΙΝΟΣ</t>
  </si>
  <si>
    <t>ΑΖΑ ΕΛΠΙΝΙΚΗ</t>
  </si>
  <si>
    <t>ΚΑΖΗΣ ΑΝΔΡΕΑΣ-ΙΩΑΝΝΗΣ</t>
  </si>
  <si>
    <t>ΚΑΖΗΣ ΑΘΑΝΑΣΙΟΣ</t>
  </si>
  <si>
    <t>ΚΑΣΜΕΡΙΔΗΣ ΧΡΗΣΤΟΣ</t>
  </si>
  <si>
    <t>ΤΣΕΛΕΜΠΗ-ΔΕΤΟΡΑΚΗ ΝΕΦΕΛΗ</t>
  </si>
  <si>
    <t>ΒΡΑΝΑ ΖΗΝΑ</t>
  </si>
  <si>
    <t>ΜΑΪΟΒΗΣ ΓΕΩΡΓΙΟΣ</t>
  </si>
  <si>
    <t>ΚΟΥΝΑΒΗ ΡΟΔΑΛΙΑ-ΡΑΦΑΕΛΑ</t>
  </si>
  <si>
    <t>ΣΑΚΕΛΛΑΡΟΠΟΥΛΟΣ ΓΕΩΡΓΙΟΣ</t>
  </si>
  <si>
    <t>ΟΦΑ ΜΑΚΕΔΟΝΙΑΣ ΠΗΓΑΣΟΣ</t>
  </si>
  <si>
    <t>ΠΟΛΥΖΟΥΛΗ ΝΕΦΕΛΗ</t>
  </si>
  <si>
    <t>ΠΟΛΥΖΟΥΛΗ ΜΑΡΙΑΝΝΑ</t>
  </si>
  <si>
    <t>ΖΗΣΗΣ ΔΗΜΗΤΡΙΟΣ</t>
  </si>
  <si>
    <t>ΖΗΣΗΣ ΜΑΡΙΟΣ</t>
  </si>
  <si>
    <t>ΠΑΛΟΥΚΗ ΜΑΡΙΑ-ΘΕΟΔΩΡΑ</t>
  </si>
  <si>
    <t>ΒΟΥΡΒΑΧΗΣ ΑΛΚΙΒΙΑΔΗΣ</t>
  </si>
  <si>
    <t>ΜΠΙΘΑ ΧΡΙΣΤΙΝΑ</t>
  </si>
  <si>
    <t>ΚΑΡΑΤΑΓΛΗ ΑΦΡΟΔΙΤΗ</t>
  </si>
  <si>
    <t>ΚΑΡΑΤΑΓΛΗ ΕΛΕΝΗ</t>
  </si>
  <si>
    <t>ΚΑΡΑΔΟΥΚΑΣ ΒΑΣΙΛΕΙΟΣ</t>
  </si>
  <si>
    <t>ΦΩΣΤΕΡΗΣ ΓΕΩΡΓΙΟΣ</t>
  </si>
  <si>
    <t>ΓΡΗΓΟΡΙΑΔΗΣ ΘΕΟΔΩΡΟΣ</t>
  </si>
  <si>
    <t>ΠΑΠΑΧΡΗΣΤΟΥ ΒΙΚΤΩΡΙΑ</t>
  </si>
  <si>
    <t>ΣΟΥΤΣΙΟΥ ΣΩΚΡΑΤΗΣ-ΝΙΚΟΛΑΟΣ</t>
  </si>
  <si>
    <t>ΚΑΛΑΪΤΖΟΓΛΟΥ ΑΝΤΩΝΗΣ</t>
  </si>
  <si>
    <t>ΑΣ ΑΝΤΙΣΦΑΙΡΙΣΗ &amp; ΖΩΗ</t>
  </si>
  <si>
    <t>ΣΑΛΟΚΑΝΑ ΚΩΝΣΤΑΝΤΙΝΑ</t>
  </si>
  <si>
    <t>ΣΑΛΟΚΑΝΑ ΣΤΕΦΑΝΙΑ</t>
  </si>
  <si>
    <t>ΡΟΥΠΑΚΙΑ ΕΛΠΙΔΑ</t>
  </si>
  <si>
    <t>ΓΚΑΝΑΤΣΙΟΣ ΚΩΝΣΤΑΝΤΙΝΟΣ</t>
  </si>
  <si>
    <t>ΝΤΑΟΥΛΑ ΕΛΕΥΘΕΡΙΑ</t>
  </si>
  <si>
    <t>ΧΑΣΙΩΤΗ ΦΑΙΔΡΑ</t>
  </si>
  <si>
    <t>ΠΑΠΑ ΑΝΑΣΤΑΣΙΑ</t>
  </si>
  <si>
    <t>ΠΑΠΑ ΖΩΗ</t>
  </si>
  <si>
    <t>ΖΗΣΙΑΔΗ ΧΑΡΙΚΛΕΙΑ</t>
  </si>
  <si>
    <t>ΘΩΜΟΥ ΜΑΡΙΑ</t>
  </si>
  <si>
    <t>ΛΙΟΝΤΑΣ ΑΙΜΙΛΙΟΣ</t>
  </si>
  <si>
    <t>ΑΡΓΥΡΟΠΟΥΛΟΥ ΜΑΡΙΑ-ΜΕΛΙΝΑ</t>
  </si>
  <si>
    <t>ΣΤΕΦΑΝΟΒΙΤΣ ΛΕΑ</t>
  </si>
  <si>
    <t>ΤΣΑΝΤΟ ΙΒΑΝ</t>
  </si>
  <si>
    <t>ΚΟΣΤΟΒ ΣΤΕΦΑΝ</t>
  </si>
  <si>
    <t xml:space="preserve">Διοργανωτής: </t>
  </si>
  <si>
    <t>ΕΦΟΑ</t>
  </si>
  <si>
    <t xml:space="preserve">grade: </t>
  </si>
  <si>
    <t>Παν</t>
  </si>
  <si>
    <t>Α18</t>
  </si>
  <si>
    <t xml:space="preserve">Τίτλος Τουρνουά: </t>
  </si>
  <si>
    <t xml:space="preserve">Έναρξη Κ.Τ.: </t>
  </si>
  <si>
    <t xml:space="preserve">Λήξη τουρνουά: </t>
  </si>
  <si>
    <t xml:space="preserve">Βδομάδα: </t>
  </si>
  <si>
    <t>ΠΑΤΣΟΥΡΑΚΟΥ Δ</t>
  </si>
  <si>
    <t>Juniors</t>
  </si>
  <si>
    <t>Serniors</t>
  </si>
  <si>
    <t>Α10</t>
  </si>
  <si>
    <t>m35</t>
  </si>
  <si>
    <t>Α12</t>
  </si>
  <si>
    <t>m40</t>
  </si>
  <si>
    <t>ΣΑΡΑΤΖΙΔΗΣ Δ</t>
  </si>
  <si>
    <t>Α14</t>
  </si>
  <si>
    <t>m45</t>
  </si>
  <si>
    <t>Ε4</t>
  </si>
  <si>
    <t>Α' ΕΝΩΣΗ</t>
  </si>
  <si>
    <t>ΤΑΜΠΟΣΗ Τ</t>
  </si>
  <si>
    <t>Α16</t>
  </si>
  <si>
    <t>m50</t>
  </si>
  <si>
    <t>ΑΑ ΚΕΡΚΥΡΑΣ</t>
  </si>
  <si>
    <t>Β' ΕΝΩΣΗ</t>
  </si>
  <si>
    <t>ΑΜΟΥΤΖΟΓΛΟΥ Κ</t>
  </si>
  <si>
    <t>m55</t>
  </si>
  <si>
    <t>Γ' ΕΝΩΣΗ</t>
  </si>
  <si>
    <t>ΘΕΟΔΩΡΟΠΟΥΛΟΥ Α</t>
  </si>
  <si>
    <t>Κ10</t>
  </si>
  <si>
    <t>m60</t>
  </si>
  <si>
    <t>Δ' ΕΝΩΣΗ</t>
  </si>
  <si>
    <t>ΚΑΖΑΝΗΣ Γ</t>
  </si>
  <si>
    <t>Κ12</t>
  </si>
  <si>
    <t>m65</t>
  </si>
  <si>
    <t>Ε' ΕΝΩΣΗ</t>
  </si>
  <si>
    <t>ΚΟΥΤΣΟΛΑΜΠΡΟΥ Α</t>
  </si>
  <si>
    <t>Κ14</t>
  </si>
  <si>
    <t>m70</t>
  </si>
  <si>
    <t>ΣΤ' ΕΝΩΣΗ</t>
  </si>
  <si>
    <t>ΟΥΡΑΝΙΔΗΣ Φ</t>
  </si>
  <si>
    <t>Κ16</t>
  </si>
  <si>
    <t>m75</t>
  </si>
  <si>
    <t>Ζ' ΕΝΩΣΗ</t>
  </si>
  <si>
    <t>ΠΑΛΑΙΣΤΗ Ν</t>
  </si>
  <si>
    <t>Κ18</t>
  </si>
  <si>
    <t>w35</t>
  </si>
  <si>
    <t>Η' ΕΝΩΣΗ</t>
  </si>
  <si>
    <t>ΠΑΠΑΒΑΣΙΛΕΙΟΥ Χ</t>
  </si>
  <si>
    <t>ΑΝΔ</t>
  </si>
  <si>
    <t>w40</t>
  </si>
  <si>
    <t>Θ' ΕΝΩΣΗ</t>
  </si>
  <si>
    <t>ΓΥΝ</t>
  </si>
  <si>
    <t>w45</t>
  </si>
  <si>
    <t>ΙΑ' ΕΝΩΣΗ</t>
  </si>
  <si>
    <t>ΒΑΒΙΤΣΑ Π</t>
  </si>
  <si>
    <t>-</t>
  </si>
  <si>
    <t>w50</t>
  </si>
  <si>
    <t>ΣΒΑΕ</t>
  </si>
  <si>
    <t>ΒΑΒΟΥΡΑΚΗ Ε</t>
  </si>
  <si>
    <t>w55</t>
  </si>
  <si>
    <t>G1</t>
  </si>
  <si>
    <t>ITF &amp; ΣΒΑΕ</t>
  </si>
  <si>
    <t>ΒΑΚΟΥΦΑΡΗΣ Δ</t>
  </si>
  <si>
    <t>G2</t>
  </si>
  <si>
    <t>INTERSPORT</t>
  </si>
  <si>
    <t>ΒΑΧΑΡΙΔΗΣ Γ</t>
  </si>
  <si>
    <t>G3</t>
  </si>
  <si>
    <t>ΒΟΥΡΟΥΚΟΣ Κ</t>
  </si>
  <si>
    <t>G4</t>
  </si>
  <si>
    <t>ΓΕΡΑΡΔΟΣ Γ</t>
  </si>
  <si>
    <t>G5</t>
  </si>
  <si>
    <t>ΓΕΩΡΓΑΡΑ Ε</t>
  </si>
  <si>
    <t>ΓΙΑΤΣΟΣ Β</t>
  </si>
  <si>
    <t>ΓΚΟΓΚΟΥ Κ</t>
  </si>
  <si>
    <t>ΓΚΟΥΝΤΑΝΗ Γ</t>
  </si>
  <si>
    <t>ΔΑΜΙΑΝΟΥ Α</t>
  </si>
  <si>
    <t>ΔΕΡΜΙΤΖΑΚΗ Ε</t>
  </si>
  <si>
    <t>ΔΗΜΗΤΡΙΟΥ Ε</t>
  </si>
  <si>
    <t>ΔΡΑΓΟΥΜΗΣ Π</t>
  </si>
  <si>
    <t>ΙΩΑΝΝΙΔΗΣ Ι</t>
  </si>
  <si>
    <t>ΚΑΔΟΓΛΟΥ Κ</t>
  </si>
  <si>
    <t>ΚΑΚΚΑΛΟΣ Γ</t>
  </si>
  <si>
    <t>ΚΑΜΙΛΗ Α</t>
  </si>
  <si>
    <t>ΚΑΡΑΜΗΤΡΟΣ Κ</t>
  </si>
  <si>
    <t>ΚΑΦΦΕ Μ</t>
  </si>
  <si>
    <t>ΚΟΤΣΩΝΗΣ Ε</t>
  </si>
  <si>
    <t>ΚΩΝΣΤΑΝΤΙΝΟΥ Κ</t>
  </si>
  <si>
    <t>ΑΟ ΔΙΛΟΦΟ ΒΑΡΗΣ</t>
  </si>
  <si>
    <t>ΜΑΡΙΝΟΣ Σ</t>
  </si>
  <si>
    <t>ΜΕΛΛΙΟΣ Α</t>
  </si>
  <si>
    <t>ΜΙΧΑΗΛΙΔΗΣ Σ</t>
  </si>
  <si>
    <t>ΜΠΑΛΑΦΑΣ Σ</t>
  </si>
  <si>
    <t>ΜΠΑΡΜΠΟΠΟΥΛΟΣ Κ</t>
  </si>
  <si>
    <t>ΝΤΑΛΑΜΑΓΚΑ Β</t>
  </si>
  <si>
    <t>ΑΟ ΚΡΑΝΙΔΙΟΥ</t>
  </si>
  <si>
    <t>ΝΤΙΝΟΠΟΥΛΟΣ Π</t>
  </si>
  <si>
    <t>ΟΥΛΑΣΟΓΛΟΥ Ν</t>
  </si>
  <si>
    <t>ΟΥΝΑΝΙΔΟΥ Λ</t>
  </si>
  <si>
    <t>ΠΡΑΣΙΝΟΣ Β</t>
  </si>
  <si>
    <t>ΑΟ ΛΙΒΑΔΕΙΩΝ ΒΟΥΡΕΙΟΣ</t>
  </si>
  <si>
    <t>ΣΤΑΜΑΤΙΑΔΗΣ Γ</t>
  </si>
  <si>
    <t>ΣΤΑΜΑΤΙΑΔΟΥ Ε</t>
  </si>
  <si>
    <t>ΑΟ ΜΥΤΙΛΗΝΗΣ</t>
  </si>
  <si>
    <t>ΣΤΟΛΗ Κ</t>
  </si>
  <si>
    <t>ΤΖΟΒΑΡΑΣ Ν</t>
  </si>
  <si>
    <t>ΤΣΟΥΛΦΑ Α</t>
  </si>
  <si>
    <t>ΑΟ ΟΡΕΣΤΙΑΔΑΣ</t>
  </si>
  <si>
    <t>ΧΑΝΤΖΗΣ Δ</t>
  </si>
  <si>
    <t>ΧΡΙΣΤΟΠΟΥΛΟΣ Χ</t>
  </si>
  <si>
    <t>ΧΡΟΝΗ Ο</t>
  </si>
  <si>
    <t>ΑΟ ΤΕΡΨΙΘΕΑΣ ΓΛΥΦΑΔΑΣ</t>
  </si>
  <si>
    <t>ΑΟΑ ΜΕΓΑΛΟΠΟΛΗΣ</t>
  </si>
  <si>
    <t>ΑΣ ΒΑ ΚΥΝΟΥΡΙΑΣ ΑΙΟΛΟΣ</t>
  </si>
  <si>
    <t>ΑΣ ΦΥΣ ΠΝ ΑΝΑΠΛΑΣΗΣ ΦΕΡΕΝΙΚΟΣ</t>
  </si>
  <si>
    <t>ΑΤ ΧΟΛΑΡΓΟΥ</t>
  </si>
  <si>
    <t>ΑΨΛ ΑΓ ΓΕΩΡΓΙΟΥ ΗΣΙΟΔΟΣ</t>
  </si>
  <si>
    <t>ΓΣ ΚΟΡΩΠΙΟΥ</t>
  </si>
  <si>
    <t>ΓΣ Ν ΙΩΝΙΑΣ ΑΤΤΙΚΗΣ</t>
  </si>
  <si>
    <t>ΔΑΣ ΑΝΩ ΛΙΟΣΙΩΝ</t>
  </si>
  <si>
    <t>ΕΑΤΕΚ ΕΛΛ ΚΟΛΛΕΓΙΟΥ</t>
  </si>
  <si>
    <t>ΟΑ ΑΛΙΜΟΥ</t>
  </si>
  <si>
    <t>ΟΑ ΕΛΕΥΣΙΝΑΣ ΑΙΣΧΥΛΟΣ</t>
  </si>
  <si>
    <t>ΟΑ ΙΑΛΥΣΣΟΣ ΡΟΔΟΥ</t>
  </si>
  <si>
    <t>ΟΑ ΚΑΡΛΟΒΑΣΙΩΝ ΑΙΓΛΗΣ</t>
  </si>
  <si>
    <t>ΟΑ ΛΑΡΙΣΑΣ</t>
  </si>
  <si>
    <t>ΟΑ ΝΕΑΣ ΜΑΚΡΗΣ</t>
  </si>
  <si>
    <t>ΟΑ ΠΟΛΙΧΝΗΣ ΑΝΤΑΙΟΣ</t>
  </si>
  <si>
    <t>ΟΑ ΠΟΛΥΓΥΡΟΥ ΧΑΛΚΙΔΙΚΗΣ</t>
  </si>
  <si>
    <t>ΟΑ ΦΑΡΣΑΛΩΝ</t>
  </si>
  <si>
    <t>ΟΛΥΜΠΙΑΚΟΣ ΣΦΠ</t>
  </si>
  <si>
    <t>ΟΦΤ ΠΥΡΓΟΥ</t>
  </si>
  <si>
    <t>ΣΑ ΚΑΤΕΡΙΝΗΣ</t>
  </si>
  <si>
    <t>ΧΑΝ ΘΕΣΣΑΛΟΝΙΚΗΣ</t>
  </si>
  <si>
    <t>Unions</t>
  </si>
  <si>
    <t>Acceptance List</t>
  </si>
  <si>
    <t>valid_groups</t>
  </si>
  <si>
    <t>ΚΡΚ</t>
  </si>
  <si>
    <t>ΒΕΡ</t>
  </si>
  <si>
    <t>ΚΛΤ</t>
  </si>
  <si>
    <t>ΡΕΘ</t>
  </si>
  <si>
    <t>ΣΗΤ</t>
  </si>
  <si>
    <t>ΑΑΝ</t>
  </si>
  <si>
    <t>ΑΑΧ</t>
  </si>
  <si>
    <t>ΑΕΚΤ</t>
  </si>
  <si>
    <t>ΑΕΠΡ</t>
  </si>
  <si>
    <t>ΑΕΤΝ</t>
  </si>
  <si>
    <t>ΑΚΡ</t>
  </si>
  <si>
    <t>ΑΛΕΒ</t>
  </si>
  <si>
    <t>ΑΛΜΠ</t>
  </si>
  <si>
    <t>ΑΡΓ</t>
  </si>
  <si>
    <t>ΑΡΔ</t>
  </si>
  <si>
    <t>ΑΣΑΛ</t>
  </si>
  <si>
    <t>ΓΑΣΚ</t>
  </si>
  <si>
    <t>ΓΝΝ</t>
  </si>
  <si>
    <t>ΓΟΥΔ</t>
  </si>
  <si>
    <t>ΕΣΜ</t>
  </si>
  <si>
    <t>ΖΑΚ</t>
  </si>
  <si>
    <t>ΚΑΒ</t>
  </si>
  <si>
    <t>ΚΑΤ</t>
  </si>
  <si>
    <t>ΚΕΦ</t>
  </si>
  <si>
    <t>ΚΙΛΚ</t>
  </si>
  <si>
    <t>ΚΛΒΛ</t>
  </si>
  <si>
    <t>ΚΛΜΡ</t>
  </si>
  <si>
    <t>ΚΛΜΤ</t>
  </si>
  <si>
    <t>ΚΟΥΦ</t>
  </si>
  <si>
    <t>ΚΥΔ</t>
  </si>
  <si>
    <t>ΛΑΡ</t>
  </si>
  <si>
    <t>ΛΤΧ</t>
  </si>
  <si>
    <t>ΜΑΓΝ</t>
  </si>
  <si>
    <t>ΜΡΘ</t>
  </si>
  <si>
    <t>ΝΑΟΥ</t>
  </si>
  <si>
    <t>ΝΙΚΛ</t>
  </si>
  <si>
    <t>ΝΟΝ</t>
  </si>
  <si>
    <t>ΟΑΘ</t>
  </si>
  <si>
    <t>ΠΑΠ</t>
  </si>
  <si>
    <t>ΠΑΡ</t>
  </si>
  <si>
    <t>ΠΕΤΡ</t>
  </si>
  <si>
    <t>ΠΕΥΚ</t>
  </si>
  <si>
    <t>ΠΡΕΒ</t>
  </si>
  <si>
    <t>ΠΡΜ</t>
  </si>
  <si>
    <t>ΡΑΚ</t>
  </si>
  <si>
    <t>ΡΗΓ</t>
  </si>
  <si>
    <t>ΡΙΟ</t>
  </si>
  <si>
    <t>ΣΑΡ</t>
  </si>
  <si>
    <t>ΣΑΣ</t>
  </si>
  <si>
    <t>ΣΑΤ</t>
  </si>
  <si>
    <t>ΣΕΡΡ</t>
  </si>
  <si>
    <t>ΣΟΥΔ</t>
  </si>
  <si>
    <t>ΤΟΥ</t>
  </si>
  <si>
    <t>ΦΒΛ</t>
  </si>
  <si>
    <t>ΦΛΘ</t>
  </si>
  <si>
    <t>ΦΛΠ</t>
  </si>
  <si>
    <t>ΧΑΙΔ</t>
  </si>
  <si>
    <t>ΧΑΛΚ</t>
  </si>
  <si>
    <t>ΧΑΝ</t>
  </si>
  <si>
    <t>Συντμ.</t>
  </si>
  <si>
    <t xml:space="preserve">Έτος: </t>
  </si>
  <si>
    <t>Κατηγορίες της έδρας</t>
  </si>
  <si>
    <t>Club-Group</t>
  </si>
  <si>
    <t>x</t>
  </si>
  <si>
    <r>
      <t xml:space="preserve">Έδρα
</t>
    </r>
    <r>
      <rPr>
        <b/>
        <sz val="7"/>
        <rFont val="Tahoma"/>
        <family val="2"/>
        <charset val="161"/>
      </rPr>
      <t>(ολογράφως)</t>
    </r>
  </si>
  <si>
    <t xml:space="preserve"> στο Φύλλο SINGLES που ακολουθεί, καταχωρείτε μόνο στις</t>
  </si>
  <si>
    <r>
      <t xml:space="preserve"> κίτρινες στήλες, δηλ.: </t>
    </r>
    <r>
      <rPr>
        <b/>
        <sz val="8"/>
        <rFont val="Tahoma"/>
        <family val="2"/>
        <charset val="161"/>
      </rPr>
      <t>ΑΜ, Έδρες &amp; Κατηγορίες</t>
    </r>
  </si>
  <si>
    <t>ΑΣΑ ΘΕΣΣΑΛΟΝΙΚΗΣ</t>
  </si>
  <si>
    <t>ΑΣΑΘ</t>
  </si>
  <si>
    <t>ΑΓΑΛΙΑ ΕΛΙΣΑΒΕΤ</t>
  </si>
  <si>
    <t>ΑΡΓΥΡΟΥ ΑΓΓΕΛΙΚΗ</t>
  </si>
  <si>
    <t>ΚΡΝΘ</t>
  </si>
  <si>
    <t>ΑΚΔΙ</t>
  </si>
  <si>
    <t>ΑΘΛΙ</t>
  </si>
  <si>
    <t>ΑΟΚ</t>
  </si>
  <si>
    <t>ΙΕΡ</t>
  </si>
  <si>
    <t>Clubs</t>
  </si>
  <si>
    <t>ClubsID</t>
  </si>
  <si>
    <t>Categories</t>
  </si>
  <si>
    <t>Tours</t>
  </si>
  <si>
    <t>Organizers</t>
  </si>
  <si>
    <t>Referees</t>
  </si>
  <si>
    <t>Years</t>
  </si>
  <si>
    <t>ΑΛΕΞΙΟΥ Δ</t>
  </si>
  <si>
    <t>ΓΑΛΑΤΙΔΗΣ Α</t>
  </si>
  <si>
    <t>ΓΕΩΡΓΑΚΗΣ Κ</t>
  </si>
  <si>
    <t>ΓΕΩΡΓΑΤΗΣ Ι</t>
  </si>
  <si>
    <t>ΓΕΩΡΓΙΑΔΗΣ Σ</t>
  </si>
  <si>
    <t>ΓΙΩΓΙΑ Π</t>
  </si>
  <si>
    <t>ΚΑΦΕΤΖΟΠΟΥΛΟΣ Π</t>
  </si>
  <si>
    <t>ΚΙΜΟΓΛΟΥ Ε</t>
  </si>
  <si>
    <t>ΚΟΣΚΙΝΑΣ Ι</t>
  </si>
  <si>
    <t>ΚΟΥΜΑΝΤΑΣ Κ</t>
  </si>
  <si>
    <t>ΚΡΑΝΙΩΤΗ Σ</t>
  </si>
  <si>
    <t>ΛΑΛΟΥΜΗΣ Λ</t>
  </si>
  <si>
    <t>ΛΑΜΠΡΟΥ Μ</t>
  </si>
  <si>
    <t>ΛΙΓΓΟΣ Ι</t>
  </si>
  <si>
    <t>ΜΟΥΡΒΑΤΗΣ Π</t>
  </si>
  <si>
    <t>ΜΠΑΡΚΑΣ Α</t>
  </si>
  <si>
    <t>ΜΠΑΤΣΙΟΣ Κ</t>
  </si>
  <si>
    <t>ΠΑΛΑΙΣΤΗ Γ</t>
  </si>
  <si>
    <t>ΠΑΛΑΙΣΤΗ Χ</t>
  </si>
  <si>
    <t>ΠΑΠΑΝΙΚΟΛΑΟΥ Γ</t>
  </si>
  <si>
    <t>ΠΑΠΑΧΡΗΣΤΟΥ Δ</t>
  </si>
  <si>
    <t>ΠΑΠΠΑΣ Α</t>
  </si>
  <si>
    <t>ΠΑΠΠΑΣ Π</t>
  </si>
  <si>
    <t>ΠΑΤΡΙΚΙΟΣ Ν</t>
  </si>
  <si>
    <t>ΠΕΡΝΑΓΚΙΔΗ Γ</t>
  </si>
  <si>
    <t>ΠΟΝΤΙΔΑΣ Α</t>
  </si>
  <si>
    <t>ΠΡΙΤΣΚΑΣ Π</t>
  </si>
  <si>
    <t>ΣΑΚΚΑΣ Β</t>
  </si>
  <si>
    <t>ΣΑΜΑΡΑ Ε</t>
  </si>
  <si>
    <t>ΣΑΧΠΑΤΖΙΔΗΣ Γ</t>
  </si>
  <si>
    <t>ΣΙΑΠΑΤΗΣ Γ</t>
  </si>
  <si>
    <t>ΣΙΟΝΤΗ Η</t>
  </si>
  <si>
    <t>ΣΚΟΥΡΤΙΑΣ Ε</t>
  </si>
  <si>
    <t>ΣΤΑΦΥΛΙΔΗΣ Α</t>
  </si>
  <si>
    <t>ΣΤΕΦΑΝΙΔΗΣ Γ</t>
  </si>
  <si>
    <t>ΤΟΥΤΟΥΚΤΣΗΣ Ε</t>
  </si>
  <si>
    <t>ΤΣΑΡΚΝΙΑΣ Π</t>
  </si>
  <si>
    <t>ΤΣΙΑΡΤΑΣ Β</t>
  </si>
  <si>
    <t>ΦΟΝΔΟΥΛΑΚΟΣ Μ</t>
  </si>
  <si>
    <t>ΧΑΤΖΗΜΕΝΤΩΡ Α</t>
  </si>
  <si>
    <t>ΚΕΧΛΙΜΠΑΡΗΣ ΧΡΗΣΤΟΣ</t>
  </si>
  <si>
    <t>ΖΑΡΕΙΦΟΠΟΥΛΟΥ ΒΑΣΙΛΙΚΗ</t>
  </si>
  <si>
    <t>ΓΙΑΝΝΑΔΑΚΗ ΑΛΕΞΑΝΔΡΑ</t>
  </si>
  <si>
    <t>ΓΑΒΡΑ ΙΖΑΜΠΕΛΛΑ-ΜΠΑΡΜΠΑΡΑ</t>
  </si>
  <si>
    <t>ΤΖΙΩΤΑΚΗ ΚΑΤΕΡΙΝΑ</t>
  </si>
  <si>
    <t>ΚΑΣΛΗ-ΟΓΛΟΥ ΣΕΛΙΝ</t>
  </si>
  <si>
    <t>ΠΑΝΑΓΙΩΤΙΔΟΥ ΣΜΑΡΑΓΔΑ-ΝΙΚΟΛΕΤΑ</t>
  </si>
  <si>
    <t>ΚΑΡΑΔΟΥΚΑΣ ΚΩΝΣΤΑΝΤΙΝΟΣ</t>
  </si>
  <si>
    <t>ΠΑΠΑΘΑΝΑΣΙΟΥ ΓΕΩΡΓΙΟΣ</t>
  </si>
  <si>
    <t>ΦΩΗ ΑΡΤΕΜΙΣ</t>
  </si>
  <si>
    <t>ΤΖΕΛΛΟΣ ΘΩΜΑΣ</t>
  </si>
  <si>
    <t>ΛΙΟΛΙΟΣ ΑΝΔΡΕΑΣ</t>
  </si>
  <si>
    <t>ΒΟΥΤΡΙΑ ΒΑΣΙΛΙΚΗ</t>
  </si>
  <si>
    <t>ΓΡΗΓΟΡΙΑΔΟΥ ΑΘΑΝΑΣΙΑ</t>
  </si>
  <si>
    <t>ΚΩΣΤΟΥΛΑΣ ΓΕΩΡΓΙΟΣ</t>
  </si>
  <si>
    <t>ΑΘΑΝΑΣΙΟΥ ΓΕΩΡΓΙΑ</t>
  </si>
  <si>
    <t>ΙΩΑΝΝΙΔΟΥ ΠΟΛΥΞΕΝΗ</t>
  </si>
  <si>
    <t>ΙΩΑΝΝΙΔΗΣ ΝΕΣΤΟΡΑΣ</t>
  </si>
  <si>
    <t>ΜΙΧΑΛΟΠΟΥΛΟΣ ΣΙΜΟΣ</t>
  </si>
  <si>
    <t>ΜΠΕΛΟΓΙΑΝΝΗΣ ΚΩΝΣΤΑΝΤΙΝΟΣ</t>
  </si>
  <si>
    <t>ΔΑΦΝΟΣ ΘΩΜΑΣ</t>
  </si>
  <si>
    <t>ΜΑΥΡΟΔΗΜΟΣ ΕΛΕΥΘΕΡΙΟΣ</t>
  </si>
  <si>
    <t>ΔΗΜΗΤΡΙΑΔΗΣ ΑΝΤΩΝΙΟΣ</t>
  </si>
  <si>
    <t>ΔΗΜΗΤΡΙΑΔΗΣ ΟΡΕΣΤΗΣ</t>
  </si>
  <si>
    <t>ΚΟΥΤΑΛΙΔΗΣ ΔΗΜΗΤΡΙΟΣ</t>
  </si>
  <si>
    <t>ΧΩΡΙΑΝΟΠΟΥΛΟΥ ΕΛΠΙΔΑ</t>
  </si>
  <si>
    <t>ΔΟΡΔΟΚΙΔΗΣ ΕΥΑΓΓΕΛΟΣ</t>
  </si>
  <si>
    <t>ΚΟΝΤΑΚΑΣ ΛΟΥΚΑΣ</t>
  </si>
  <si>
    <t>ΒΟΪΤΣΕ ΜΑΡΙΑ</t>
  </si>
  <si>
    <t>ΛΙΤΣΑΣ ΝΙΚΟΛΑΟΣ</t>
  </si>
  <si>
    <t>ΚΑΛΟΓΗΡΟΥ ΠΑΝΑΓΙΩΤΑ-ΠΑΤΑΠΙΑ</t>
  </si>
  <si>
    <t>ΡΙΖΟΥΛΗ ΕΥΑΓΓΕΛΙΑ-ΓΕΩΡΓΙΑ</t>
  </si>
  <si>
    <t>ΤΣΟΓΚΑ ΚΑΛΛΙΟΠΗ</t>
  </si>
  <si>
    <t>ΒΕΛΕΝΤΖΑΣ ΚΩΝΣΤΑΝΤΙΝΟΣ</t>
  </si>
  <si>
    <t>ΚΑΤΣΙΜΠΕΡΗ ΙΩΑΝΝΑ</t>
  </si>
  <si>
    <t>ΣΑΜΑΡΑ ΝΕΦΕΛΗ-ΜΑΡΙΑ</t>
  </si>
  <si>
    <t>ΠΕΤΡΙΔΗ ΘΕΟΔΩΡΑ</t>
  </si>
  <si>
    <t>ΠΕΤΡΙΔΗΣ ΑΠΟΣΤΟΛΟΣ-ΡΑΦΑΗΛ</t>
  </si>
  <si>
    <t>ΒΑΦΕΙΑΔΗ ΘΕΟΔΟΣΙΑ</t>
  </si>
  <si>
    <t>ΑΓΓΕΛΙΔΗΣ ΒΑΣΙΛΗΣ</t>
  </si>
  <si>
    <t>ΠΑΠΑΔΟΠΟΥΛΟΥ ΟΛΓΑ-ΜΑΡΙΑ</t>
  </si>
  <si>
    <t>ΠΕΝΙΟΥ ΑΝΔΡΙΑΝΑ</t>
  </si>
  <si>
    <t>ΜΠΟΡΣΗΣ ΜΑΡΙΟΣ</t>
  </si>
  <si>
    <t>ΖΟΥΓΑΝΕΛΗΣ ΔΗΜΗΤΡΗΣ</t>
  </si>
  <si>
    <t>ΠΛΙΑΚΟΠΑΝΟΥ ΓΕΩΡΓΙΑ-ΜΑΡΙΑ</t>
  </si>
  <si>
    <t>ΤΡΙΓΓΟΥ ΧΡΥΣΑΝΘΗ-ΣΩΤΗΡΙΑ</t>
  </si>
  <si>
    <t>ΡΙΒΙΟΥ ΔΙΟΝΥΣΙΑ</t>
  </si>
  <si>
    <t>ΑΟΑ ΚΑΒΟΥΡΙΟΥ</t>
  </si>
  <si>
    <t>ΡΙΒΙΟΥ ΒΗΘΑΝΙΑ-ΑΛΕΞΙΑ</t>
  </si>
  <si>
    <t>ΑΘΗΝΑΙΟΣ ΠΑΝΑΓΙΩΤΗΣ</t>
  </si>
  <si>
    <t>ΜΠΑΣΣΑΤΝΕ ΝΤΙΝΟ</t>
  </si>
  <si>
    <t>ΜΑΚΡΗΣ ΑΛΕΞΑΝΔΡΟΣ-ΟΘΩΝ</t>
  </si>
  <si>
    <t>ΚΑΝΕΛΛΕΑΣ ΗΛΙΑΣ</t>
  </si>
  <si>
    <t>ΜΥΚΟΝΙΑΤΗΣ ΕΥΑΓΓΕΛΟΣ</t>
  </si>
  <si>
    <t>ΠΑΥΛΑΚΗ ΔΟΜΙΝΙΚΗ</t>
  </si>
  <si>
    <t>ΚΡΥΣΤΑΛΛΙΔΗ ΑΡΙΑΔΝΗ-ΑΝΤΩΝΙΑ</t>
  </si>
  <si>
    <t>ΜΕΝΤΗΣ ΙΩΑΝΝΗΣ</t>
  </si>
  <si>
    <t>ΜΕΝΤΗ ΓΕΩΡΓΙΑ</t>
  </si>
  <si>
    <t>ΠΑΠΑΔΟΠΟΥΛΟΥ ΜΑΡΚΕΛΛΑ</t>
  </si>
  <si>
    <t>ΘΕΟΦΙΛΟΠΟΥΛΟΥ ΑΘΑΝΑΣΙΑ-ΣΕΜΕΛΗ</t>
  </si>
  <si>
    <t>ΖΟΥΓΑΝΕΛΗ ΔΗΜΗΤΡΑ</t>
  </si>
  <si>
    <t>ΜΑΥΡΟΜΑΤΗΣ ΤΣΑΜΠΙΚΟΣ-ΠΑΝΑΓΙΩΤΗΣ</t>
  </si>
  <si>
    <t>ΜΑΥΡΟΜΑΤΗ ΖΙΖΕΛ-ΜΑΡΙΑ</t>
  </si>
  <si>
    <t>ΠΟΥΛΟΥ ΜΑΡΙΑ</t>
  </si>
  <si>
    <t>ΜΑΥΡΟΜΑΤΗΣ ΤΣΑΜΠΙΚΟΣ-ΑΓΓΕΛΟΣ</t>
  </si>
  <si>
    <t>ΜΑΥΡΟΜΑΤΗ ΑΙΚΑΤΕΡΙΝΗ-ΜΑΤΘΙΛΔΗ</t>
  </si>
  <si>
    <t>ΜΟΣΧΟΒΑΚΗ ΧΡΥΣΟΥΛΑ</t>
  </si>
  <si>
    <t>ΑΓΓΕΛΟΠΟΥΛΟΥ ΜΑΡΙΑΝΘΗ</t>
  </si>
  <si>
    <t>ΑΓΓΕΛΟΠΟΥΛΟΥ ΙΦΙΓΕΝΕΙΑ</t>
  </si>
  <si>
    <t>ΚΑΝΤΗ ΔΗΜΗΤΡΑ</t>
  </si>
  <si>
    <t>ΦΑΡΡΗ ΠΑΥΛΙΝΑ</t>
  </si>
  <si>
    <t>ΞΗΝΤΑΡΑ ΘΕΟΔΩΡΑ</t>
  </si>
  <si>
    <t>ΠΑΠΑΧΡΗΣΤΟΥ ΔΗΜΗΤΡΙΟΣ</t>
  </si>
  <si>
    <t>ΚΑΡΑΜΟΥΤΣΟΥ ΑΠΟΣΤΟΛΙΑ-ΕΛΕΝΗ</t>
  </si>
  <si>
    <t>ΚΑΡΑΜΟΥΤΣΟΥ ΔΗΜΗΤΡΑ</t>
  </si>
  <si>
    <t>ΖΥΓΟΥΡΗ ΕΥΑΓΓΕΛΙΑ</t>
  </si>
  <si>
    <t>ΜΑΥΡΟΜΑΤΗ ΑΡΕΤΗ</t>
  </si>
  <si>
    <t>ΗΛΙΑΔΗΣ ΧΑΡΑΛΑΜΠΟΣ-ΑΓΓΕΛΟΣ</t>
  </si>
  <si>
    <t>ΝΙΚΟΛΑΚΟΠΟΥΛΟΣ ΑΡΙΣΤΟΜΕΝΗΣ-ΝΙΚΟΛΑΟΣ</t>
  </si>
  <si>
    <t>ΠΕΡΟΥΛΗ ΒΑΣΙΛΙΚΗ</t>
  </si>
  <si>
    <t>ΘΕΟΔΩΡΟΥ ΕΥΑΓΓΕΛΙΑ</t>
  </si>
  <si>
    <t>ΡΑΣΣΙΑΣ ΟΔΥΣΣΕΑΣ</t>
  </si>
  <si>
    <t>ΑΡΓΥΡΑΚΗ ΝΑΤΑΛΙΑ</t>
  </si>
  <si>
    <t>ΠΑΠΑΓΙΑΝΝΗΣ ΟΡΦΕΑΣ</t>
  </si>
  <si>
    <t>ΣΥΓΓΙΡΙΔΗΣ ΓΡΗΓΟΡΙΟΣ</t>
  </si>
  <si>
    <t>ΜΗΤΣΙΟΣ ΝΙΚΟΛΑΟΣ</t>
  </si>
  <si>
    <t>ΚΑΡΑΣΑΒΒΙΔΗ ΑΓΓΕΛΙΚΗ</t>
  </si>
  <si>
    <t>ΣΟΥΓΚΑ ΒΑΣΙΛΙΚΗ-ΑΝΤΙΓΟΝΗ</t>
  </si>
  <si>
    <t>ΔΙΑΚΑΙΝΙΣΑΚΗΣ ΧΡΗΣΤΟΣ</t>
  </si>
  <si>
    <t>ΚΟΤΣΟΓΙΑΝΝΗΣ ΓΕΩΡΓΙΟΣ</t>
  </si>
  <si>
    <t>ΤΣΑΡΚΝΙΑΣ ΑΓΓΕΛΟΣ</t>
  </si>
  <si>
    <t>ΟΜΙΝΑΤΟ ΧΑΡΟΥΤΑΚΑ</t>
  </si>
  <si>
    <t>ΖΟΥ ΖΙΧΟΥΑΝ</t>
  </si>
  <si>
    <t>U10</t>
  </si>
  <si>
    <t>ΑΠΟ ΣΑΝΗ</t>
  </si>
  <si>
    <t>ΟΑ ΚΟΥΦΑΛΙΩΝ</t>
  </si>
  <si>
    <t>ΑΛΜΥΡΑΝΤΗΣ ΧΡΗΣΤΟΣ</t>
  </si>
  <si>
    <t>ΑΝΑΓΝΩΣΤΟΠΟΥΛΟΣ ΙΩΑΝΝΗΣ</t>
  </si>
  <si>
    <t>ΑΟΑ ΥΕΛΟΥ</t>
  </si>
  <si>
    <t>ΑΝΤΩΝΙΟΥΔΑΚΗ ΜΑΡΙΤΙΝΑ</t>
  </si>
  <si>
    <t>ΑΠΟΣΤΟΛΙΔΗΣ ΒΑΣΙΛΕΙΟΣ</t>
  </si>
  <si>
    <t>ΟΑ 3 ΒΗΤΑ</t>
  </si>
  <si>
    <t>ΒΟΓΙΑΖΑ ΝΕΦΕΛΗ</t>
  </si>
  <si>
    <t>ΓΑΤΣΗΣ ΚΩΝΣΤΑΝΤΙΝΟΣ</t>
  </si>
  <si>
    <t>ΓΕΩΡΓΟΠΟΥΛΟΥ ΑΡΙΣΤΕΑ</t>
  </si>
  <si>
    <t>ΔΑΣΤΕΡΙΔΗ ΕΙΡΗΝΗ</t>
  </si>
  <si>
    <t>ΔΑΨΗ ΕΛΕΝΗ</t>
  </si>
  <si>
    <t>ΔΟΤΣΟΥ ΝΕΦΕΛΗ</t>
  </si>
  <si>
    <t>ΖΗΚΑ ΧΡΙΣΤΙΑΝΑ</t>
  </si>
  <si>
    <t>ΖΗΣΗΣ ΕΛΕΥΘΕΡΙΟΣ</t>
  </si>
  <si>
    <t>ΗΛΙΟΥΔΗΣ ΑΓΓΕΛΟΣ</t>
  </si>
  <si>
    <t>ΚΑΒΟΥΡΑ ΚΩΝΣΤΑΝΤΙΝΑ-ΜΑΡΙΑ</t>
  </si>
  <si>
    <t>ΚΑΚΟΥΡΗΣ ΣΠΥΡΙΔΩΝ</t>
  </si>
  <si>
    <t>ΚΑΤΣΑΝΗΣ ΑΝΑΣΤΑΣΙΟΣ-ΑΠΟΣΤΟΛΗΣ</t>
  </si>
  <si>
    <t>ΚΑΦΕ ΦΩΤΕΙΝΗ</t>
  </si>
  <si>
    <t>ΚΟΤΣΙΔΗΣ ΑΡΓΥΡΙΟΣ</t>
  </si>
  <si>
    <t>ΚΟΥΡΚΟΥΝΑΚΗ ΖΩΗ</t>
  </si>
  <si>
    <t>ΛΑΓΟΓΙΑΝΝΗΣ ΧΡΗΣΤΟΣ</t>
  </si>
  <si>
    <t>ΛΕΪΜΟΝΗ ΡΑΦΑΕΛΑ</t>
  </si>
  <si>
    <t>ΜΑΘΙΟΣ ΑΛΕΞΑΝΔΡΟΣ</t>
  </si>
  <si>
    <t>ΜΑΚΡΗΣ ΕΥΑΓΓΕΛΟΣ</t>
  </si>
  <si>
    <t>ΜΑΡΚΟΠΟΥΛΟΣ ΝΙΚΟΛΑΟΣ</t>
  </si>
  <si>
    <t>ΜΑΡΚΟΣ-ΚΟΥΡΜΠΕΛΗΣ ΠΑΝΤΕΛΗΣ</t>
  </si>
  <si>
    <t>ΜΑΤΖΟΡΑΚΗΣ ΑΡΤΕΜΙΟΣ</t>
  </si>
  <si>
    <t>ΜΕΓΑΛΟΥ ΙΩΑΝΝΑ-ΒΑΣΙΛΙΚΗ</t>
  </si>
  <si>
    <t>ΜΠΑΛΙΚΟΥ ΕΙΡΗΝΗ</t>
  </si>
  <si>
    <t>ΜΠΑΜΠΑΛΙΟΥΤΑ ΜΑΡΙΝΑ</t>
  </si>
  <si>
    <t>ΜΠΕΚΟΥΛΗ ΕΙΡΗΝΗ</t>
  </si>
  <si>
    <t>ΜΠΡΑΣΙΝΙΚΑΣ ΚΩΝΣΤΑΝΤΙΝΟΣ</t>
  </si>
  <si>
    <t>ΟΑ ΔΕΣΚΑΤΗΣ</t>
  </si>
  <si>
    <t>ΝΑΚΟΥ ΑΝΑΣΤΑΣΙΑ</t>
  </si>
  <si>
    <t>ΝΕΓΚΑΣ ΧΑΡΑΛΑΜΠΟΣ</t>
  </si>
  <si>
    <t>ΝΙΚΑΣ ΑΝΑΣΤΑΣΙΟΣ</t>
  </si>
  <si>
    <t>ΝΙΚΟΛΑΟΥ ΑΘΑΝΑΣΙΟΣ</t>
  </si>
  <si>
    <t>ΝΙΚΟΛΟΠΟΥΛΟΣ ΝΙΚΟΛΑΟΣ</t>
  </si>
  <si>
    <t>ΝΤΕΪΤΣ ΝΙΚΟΛ</t>
  </si>
  <si>
    <t>ΝΤΕΪΤΣ ΦΡΑΝΤΣΕΣΚΑ</t>
  </si>
  <si>
    <t>ΝΤΕ-ΣΙΜΟΝΕ ΛΕΟΝΑΡΝΤΟ</t>
  </si>
  <si>
    <t>ΝΤΕ-ΣΙΜΟΝΕ ΤΙΤΣΙΑΝΟ</t>
  </si>
  <si>
    <t>ΝΤΟΒΑΣ ΙΩΑΝΝΗΣ</t>
  </si>
  <si>
    <t>ΟΙΚΟΝΟΜΙΔΗΣ ΜΗΝΑΣ-ΠΑΥΛΟΣ</t>
  </si>
  <si>
    <t>ΠΑΝΤΕΛΑΡΑ ΕΥΑΓΓΕΛΙΑ-ΜΑΡΚΕΛΛΑ</t>
  </si>
  <si>
    <t>ΠΑΝΤΟΠΟΥΛΟΣ ΚΩΝΣΤΑΝΤΙΝΟΣ</t>
  </si>
  <si>
    <t>ΠΑΠΑΝΔΡΟΥΛΑΚΗ-ΑΘΠΙΠΟΡ ΜΑΡΙΝΑ</t>
  </si>
  <si>
    <t>ΠΑΠΑΣΙΔΕΡΗΣ ΗΛΙΑΣ-ΙΩΑΝΝΗΣ</t>
  </si>
  <si>
    <t>ΑΟΑ ΕΛΕΥΣΙΝΑΣ</t>
  </si>
  <si>
    <t>ΠΕΠΠΑΣ ΣΤΑΜΑΤΗΣ</t>
  </si>
  <si>
    <t>ΠΕΤΣΟΥΛΑ ΕΥΘΥΜΙΑ</t>
  </si>
  <si>
    <t>ΠΝΕΥΜΑΤΙΚΟΣ ΑΘΑΝΑΣΙΟΣ</t>
  </si>
  <si>
    <t>ΠΝΕΥΜΑΤΙΚΟΥ ΕΛΕΝΗ</t>
  </si>
  <si>
    <t>ΡΑΜΦΟΠΟΥΛΟΣ ΙΟΡΔΑΝΗΣ</t>
  </si>
  <si>
    <t>ΡΑΠΤΗ ΕΙΡΗΝΗ-ΧΡΥΣΟΒΑΛΑΝΤΟΥ</t>
  </si>
  <si>
    <t>ΡΗΓΑ ΠΑΝΑΓΙΩΤΑ</t>
  </si>
  <si>
    <t>ΡΗΓΑΣ ΔΗΜΗΤΡΙΟΣ</t>
  </si>
  <si>
    <t>ΣΑΛΑΜΟΥΡΑ ΜΑΡΙΑ-ΙΩΑΝΝΑ</t>
  </si>
  <si>
    <t>ΣΑΜΑΡΤΖΗΣ ΧΡΗΣΤΟΣ</t>
  </si>
  <si>
    <t>ΣΑΠΤΣΟΓΛΟΥ ΘΕΟΔΩΡΟΣ</t>
  </si>
  <si>
    <t>ΣΙΑΤΟΥΦΗ ΔΗΜΗΤΡΑ</t>
  </si>
  <si>
    <t>ΣΙΑΤΟΥΦΗ ΕΡΜΙΟΝΗ</t>
  </si>
  <si>
    <t>ΣΙΔΕΡΑΚΟΣ ΘΗΣΕΑΣ</t>
  </si>
  <si>
    <t>ΣΤΑΜΑΤΟΠΟΥΛΟΣ ΑΝΤΡΕΑΣ</t>
  </si>
  <si>
    <t>ΣΤΕΦΑΝΑΤΟΣ ΠΑΝΑΓΙΩΤΗΣ</t>
  </si>
  <si>
    <t>ΣΤΕΦΑΝΑΤΟΥ ΜΑΡΙΑ</t>
  </si>
  <si>
    <t>ΤΕΡΤΙΓΚΑ ΠΑΝΑΓΙΩΤΑ</t>
  </si>
  <si>
    <t>ΤΖΟΑΝΟΣ ΟΡΦΕΑΣ-ΠΑΝΑΓΙΩΤΗΣ</t>
  </si>
  <si>
    <t>ΤΟΥΤΟΥΝΤΖΙΔΟΥ ΕΥΤΥΧΙΑ</t>
  </si>
  <si>
    <t>ΤΟΥΤΟΥΝΤΖΙΔΟΥ ΙΩΑΝΝΑ</t>
  </si>
  <si>
    <t>ΤΡΑΠΙΕΡΑΚΗΣ ΚΩΝΣΤΑΝΤΙΝΟΣ</t>
  </si>
  <si>
    <t>ΤΡΙΧΑΚΗ ΜΑΡΙΑ-ΑΝΝΑ</t>
  </si>
  <si>
    <t>ΤΡΙΧΑΚΗΣ ΓΕΩΡΓΙΟΣ</t>
  </si>
  <si>
    <t>ΤΣΑΓΓΑΛΗ ΕΥΑΓΓΕΛΙΑ</t>
  </si>
  <si>
    <t>ΤΣΑΠΕΡΛΗ ΣΠΥΡΙΔΟΥΛΑ</t>
  </si>
  <si>
    <t>ΤΣΕΚΟΥΡΑ ΑΘΑΝΑΣΙΑ</t>
  </si>
  <si>
    <t>ΤΣΙΟΥΜΑΣ ΓΕΩΡΓΙΟΣ-ΛΟΥΚΑΣ</t>
  </si>
  <si>
    <t>ΤΣΙΟΥΜΑΣ ΦΩΤΙΟΣ</t>
  </si>
  <si>
    <t>ΤΣΙΡΙΔΗΣ ΑΙΜΙΛΙΟΣ-ΦΙΛΙΠΠΟΣ</t>
  </si>
  <si>
    <t>ΤΣΟΡΑΠΤΣΙΔΟΥ ΜΑΡΙΑ</t>
  </si>
  <si>
    <t>ΤΣΟΥΜΑΝΗΣ ΓΕΩΡΓΙΟΣ</t>
  </si>
  <si>
    <t>ΤΣΟΥΤΣΟΥΡΑ ΕΥΑΓΓΕΛΙΑ</t>
  </si>
  <si>
    <t>ΤΥΜΠΑ ΘΕΟΔΩΡΑ</t>
  </si>
  <si>
    <t>ΦΡΑΓΚΙΑΔΑΚΗ ΓΕΩΡΓΙΑ</t>
  </si>
  <si>
    <t>ΧΑΡΜΠΗ ΕΙΡΗΝΗ-ΧΡΥΣΟΒΑΛΑΝΤΩ</t>
  </si>
  <si>
    <t>ΧΑΤΖΗΔΗΜΗΤΡΙΟΥ ΒΑΣΙΛΕΙΟΣ</t>
  </si>
  <si>
    <t>ΨΩΜΑ ΕΥΑΓΓΕΛΙΑ-ΜΑΡΙΑ</t>
  </si>
  <si>
    <t>ΣΚΥΔ</t>
  </si>
  <si>
    <t>ΚΑΡΥΔΗΣ ΙΩΑΝΝΗΣ</t>
  </si>
  <si>
    <t>ΜΕΓΑΣ ΜΑΡΙΟΣ-ΚΥΡΙΑΚΟΣ</t>
  </si>
  <si>
    <t>ΟΑ &amp; Α ΜΑΛΙΩΝ</t>
  </si>
  <si>
    <t>ΤΖΕΛΗΣ ΑΝΔΡΕΑ-ΜΑΡΙΟΣ</t>
  </si>
  <si>
    <t>ΔΕΔΟΥΣΗΣ ΔΗΜΗΤΡΗΣ</t>
  </si>
  <si>
    <t>ΓΕΙΤΩΝΑ ΑΝΘΗ</t>
  </si>
  <si>
    <t>ΚΟΚΑΛΗ ΕΙΡΗΝΗ-ΧΡΥΣΟΒΑΛΑΝΤΟΥ-ΛΟΥΚΙΑ</t>
  </si>
  <si>
    <t>ΚΟΥΡΜΠΕΛΗΣ ΠΑΝΤΕΛΗΣ-ΜΑΡΚΟΣ</t>
  </si>
  <si>
    <t>ΜΑΥΡΟΜΜΑΤΗ ΜΑΡΙΑ</t>
  </si>
  <si>
    <t>ΠΑΡΕΤΖΟΓΛΟΥ ΝΙΚΟΛETA</t>
  </si>
  <si>
    <t>ΚΟΥΝΕΛΟΣ ΕΜΜΑΝΟΥΗΛ</t>
  </si>
  <si>
    <t>ΛΑΜΠΡΑΚΗ ΕΥΑΓΓΕΛΙΑ-ΕΛΕΝΗ</t>
  </si>
  <si>
    <t>ΣΤΑΜΑΤΕΛΑΤΟΥ ΙΟΥΛΙΑΝΝΑ</t>
  </si>
  <si>
    <t>ΠΟΥΡΑΝΟΠΟΥΛΟΣ-ΜΠΡΑΤΣΗΣ ΓΕΩΡΓΙΟΣ-ΑΓΓΕΛΟΣ</t>
  </si>
  <si>
    <t>ΜΠΑΜΠΑΡΟΥΣΗ ΑΘΗΝΑ-ΣΠΥΡΙΔΟΥΛΑ</t>
  </si>
  <si>
    <t>ΝΟΚΑΣ ΑΓΓΕΛΟΣ</t>
  </si>
  <si>
    <t>ΚΟΤΙΤΣΑΣ ΙΩΑΝΝΗΣ</t>
  </si>
  <si>
    <t>ΚΟΥΚΟΥΖΕΛΗΣ ΚΩΝΣΤΑΝΤΙΝΟΣ</t>
  </si>
  <si>
    <t>ΔΕΡΜΟΥΣΗΣ ΔΗΜΗΤΡΙΟΣ</t>
  </si>
  <si>
    <t>ΝΑΝΟΥ ΕΛΕΝΗ</t>
  </si>
  <si>
    <t>ΤΣΑΚΑΝΙΚΑΣ ΝΙΚΟΛΑΟΣ</t>
  </si>
  <si>
    <t>ΣΑΜΑΡΑ ΜΑΡΙΑΝΘΗ</t>
  </si>
  <si>
    <t>ΑΝΑΝΑΣΙΑΔΟΥ ΕΥΘΑΛΙΑ</t>
  </si>
  <si>
    <t>ΚΑΡΥΔΑΚΗ ΑΝΑΣΤΑΣΙΑ</t>
  </si>
  <si>
    <t>ΚΑΚΟΓΙΑΝΝΗ ΜΑΡΙΝΑ</t>
  </si>
  <si>
    <t>ΣΤΑΜΑΤΑΡΑ ΝΕΦΕΛΗ</t>
  </si>
  <si>
    <t>ΚΑΡΑΓΙΩΡΓΟΥ ΜΑΡΙΑ-ΤΣΑΜΠΙΚΑ</t>
  </si>
  <si>
    <t>ΣΠΗΛΙΟΠΟΥΛΟΣ ΜΑΡΙΟΣ-ΙΩΑΝΝΗΣ</t>
  </si>
  <si>
    <t>ΣΤΑΘΟΠΟΥΛΟΥ ΘΕΟΔΩΡΑ-ΜΑΡΙΑ</t>
  </si>
  <si>
    <t>ΠΑΠΑΘΑΝΑΣΙΟΥ ΧΡΙΣΤΙΝΑ</t>
  </si>
  <si>
    <t>ΠΑΠΑΪΩΑΝΝΟΥ-ΙΜΠΡΑΗΜ ΟΡΦΕΑΣ</t>
  </si>
  <si>
    <t>ΟΑ ΠΕΤΡΟΥΠΟΛ ΠΛΕΟΝΕΚΤΗΜΑ</t>
  </si>
  <si>
    <t>ΤΣΕΛΙΔΟΥ ΕΥΦΡΟΣΥΝΗ</t>
  </si>
  <si>
    <t>ΙΩΣΗΦΙΔΗΣ ΣΤΕΦΑΝΟΣ-ΓΕΩΡΓΙΟΣ</t>
  </si>
  <si>
    <t>ΤΑΠΚΑΣ ΛΟΥΚΑΣ-ΗΛΙΑΣ-ΣΠΥΡΙΔΩΝ</t>
  </si>
  <si>
    <t>ΓΙΑΝΝΑΚΟΠΟΥΛΟΥ ΜΕΛΙΑ</t>
  </si>
  <si>
    <t>ΔΑΦΝΟΣ ΚΩΝΣΤΑΝΤΙΝΟΣ</t>
  </si>
  <si>
    <t>ΓΕΝΝΑΤΑΣ ΚΩΝΣΤΑΝΤΗΣ</t>
  </si>
  <si>
    <t>ΖΕΡΒΟΥΛΑΚΗ ΚΛΕΙΩ</t>
  </si>
  <si>
    <t>ΜΠΕΝΕΤΑΤΟΣ ΣΤΜΕΩΝ</t>
  </si>
  <si>
    <t>ΤΖΩΡΜΠΑΤΖΑΚΗ ΕΛΕΝΗ</t>
  </si>
  <si>
    <t>ΤΖΩΡΜΠΑΤΖΑΚΗ ΟΛΓΑ</t>
  </si>
  <si>
    <t>ΚΟΥΡΕΤΑΣ ΚΩΝΣΤΑΝΤΙΝΟΣ</t>
  </si>
  <si>
    <t>ΓΕΩΡΓΙΑΔΗΣ ΑΧΙΛΛΕΑΣ</t>
  </si>
  <si>
    <t>ΤΣΟΚΑΤΑΡΙΔΗΣ ΓΕΩΡΓΙΟΣ</t>
  </si>
  <si>
    <t>ΔΗΜΑΚΗ ΔΗΜΗΤΡΑ</t>
  </si>
  <si>
    <t>ΠΕΡΛΕΓΚΑΣ ΒΑΣΙΛΕΙΟΣ</t>
  </si>
  <si>
    <t>ΣΑΧΤΙΑΝΗ ΕΥΓΕΝΙΑ-ΜΑΡΙΑ</t>
  </si>
  <si>
    <t>ΚΥΔΩΝΑΚΗ ΜΑΡΙΑΝΝΑ</t>
  </si>
  <si>
    <t>ΓΡΑΜΜΑΤΙΚΟΠΟΥΛΟΥ ΜΑΡΙΑ</t>
  </si>
  <si>
    <t>ΡΟΙΔΗ ΔΙΑΜΑΝΤΕΛΙΑ</t>
  </si>
  <si>
    <t>ΡΟΙΔΗΣ ΣΤΑΥΡΟΣ</t>
  </si>
  <si>
    <t>ΚΩΝΣΤΑΝΤΙΝΙΔΗΣ ΦΙΙΛΙΠΠΟΣ</t>
  </si>
  <si>
    <t>ΤΣΙΟΥΠΡΟΥ ΧΑΡΑΛΑΜΠΙΑ</t>
  </si>
  <si>
    <t>ΛΑΛΟΥΜΗΣ ΖΑΧΑΡΙΑΣ</t>
  </si>
  <si>
    <t>ΔΑΔΑΡΑ ΒΑΣΙΛΙΚΗ</t>
  </si>
  <si>
    <t>ΜΥΛΩΝΑ ΙΣΜΥΝΗ</t>
  </si>
  <si>
    <t>ΠΑΠΑΠΕΤΡΟΥ ΑΝΑΣΤΑΣΙΑ</t>
  </si>
  <si>
    <t>ΚΡΙΚΟΥ ΜΑΡΙΑΝΘΗ</t>
  </si>
  <si>
    <t>ΚΑΓΙΑΜΠΑΚΗ ΓΕΩΡΓΙΑ</t>
  </si>
  <si>
    <t>ΧΥΤΑΣ ΙΩΑΝΝΗΣ</t>
  </si>
  <si>
    <t>ΧΥΤΑ ΑΡΕΤΗ</t>
  </si>
  <si>
    <t>ΧΥΤΑΣ ΘΕΟΔΩΡΟΣ</t>
  </si>
  <si>
    <t>ΠΕΤΣΟΥΛΑ ΑΣΠΑΣΙΑ</t>
  </si>
  <si>
    <t>ΤΥΜΠΑ ΕΥΑΓΓΕΛΙΑ</t>
  </si>
  <si>
    <t>ΚΑΡΑΣΤΕΡΓΙΟΣ ΘΩΜΑΣ</t>
  </si>
  <si>
    <t>ΚΑΡΑΣΤΕΡΓΙΟΥ ΕΛΕΝΗ</t>
  </si>
  <si>
    <t>ΠΑΡΧΑΡΙΑΟΥ ΕΙΡΗΝΗ</t>
  </si>
  <si>
    <t>ΚΩΝΣΤΑΝΤΙ ΝΙΚΟΛΑΟΣ</t>
  </si>
  <si>
    <t>ΤΕΚΤΟΝΙΔΗΣ ΠΑΝΑΓΙΩΤΗΣ</t>
  </si>
  <si>
    <t>ΚΟΥΣΤΑ ΣΤΑΥΡΟΥΛΑ</t>
  </si>
  <si>
    <t>ΝΑΛΜΠΑΝΤΗ ΑΝΑΣΤΑΣΙΑ</t>
  </si>
  <si>
    <t>ΤΕΛΛΙΔΟΥ ΕΥΑΓΓΕΛΙΑ</t>
  </si>
  <si>
    <t>ΣΟΥΛΤΑΝΙΔΗΣ ΚΩΝΣΤΑΝΤΙΝΟΣ</t>
  </si>
  <si>
    <t>ΚΑΛΟΓΕΡΑΚΗΣ ΝΙΚΟΛΑΟΣ</t>
  </si>
  <si>
    <t>ΔΟΥΡΟΣ ΙΩΑΝΝΗΣ</t>
  </si>
  <si>
    <t>ΓΡΥΛΛΑΚΗ ΜΑΡΙΑ</t>
  </si>
  <si>
    <t>ΤΣΙΚΙΤΖΙΔΟΥ ΓΕΩΡΓΙΑ-ΝΕΦΕΛΗ</t>
  </si>
  <si>
    <t>ΡΩΜΑΝΙΑ ΕΥΑΓΓΕΛΙΑ</t>
  </si>
  <si>
    <t>ΡΩΜΑΝΙΑ ΕΛΕΥΘΕΡΙΑ</t>
  </si>
  <si>
    <t>ΚΥΡΙΑΚΗΣ ΠΑΝΑΓΙΩΤΗΣ-ΝΕΚΤΑΡΙΟΣ</t>
  </si>
  <si>
    <t>ΛΟΥΚΑ ΕΛΕΝΗ</t>
  </si>
  <si>
    <t>ΛΟΥΚΑ ΦΛΩΡΑ</t>
  </si>
  <si>
    <t>ΚΑΠΠΑΣ ΒΛΑΣΣΗΣ</t>
  </si>
  <si>
    <t>ΠΕΡΙΚΛΕΟΥΣ ΑΝΤΩΝΙΑ-ΜΑΡΙΑ</t>
  </si>
  <si>
    <t>ΑΡΒΑΝΙΤΗΣ ΟΘΩΝ</t>
  </si>
  <si>
    <t>ΡΟΣΣΟΛΑΤΟΥ ΑΙΚΑΤΕΡΙΝΗ-ΑΝΓΙΑΡΑΤ</t>
  </si>
  <si>
    <t>ΜΠΑΜΠΟΥΣΚΑΚΗ ΓΕΩΡΓΙΑ</t>
  </si>
  <si>
    <t>ΜΠΑΜΠΟΥΣΚΑΚΗ ΜΕΛΙΝΑ</t>
  </si>
  <si>
    <t>ΝΤΙ-ΛΑΟΥΡΟ ΠΙΕΡΛΟΥΚΑ</t>
  </si>
  <si>
    <t>ΠΑΠΑΔΟΠΟΥΛΟΣ ΙΑΣΩΝ</t>
  </si>
  <si>
    <t>ΧΑΤΖΗΣ ΑΧΙΛΛΕΑΣ</t>
  </si>
  <si>
    <t>ΛΟΥΚΑΤΟΥ ΛΥΔΙΑ</t>
  </si>
  <si>
    <t>ΛΟΥΚΑΤΟΥ ΙΩΑΝΝΑ-ΜΑΡΙΑ</t>
  </si>
  <si>
    <t>ΑΡΧΑΥΛΗ ΕΛΕΝΗ-ΠΑΝΑΓΙΩΤΑ</t>
  </si>
  <si>
    <t>ΘΕΟΧΑΡΗΣ ΔΗΜΗΤΡΙΟΣ</t>
  </si>
  <si>
    <t>ΚΑΤΣΙΝΑΡΑΚΗ-ΚΑΡΑΖΑ ΑΘΗΝΑ</t>
  </si>
  <si>
    <t>ΚΑΚΟΥΡΗΣ ΤΗΛΕΜΑΧΟΣ</t>
  </si>
  <si>
    <t>ΚΕΣΕΤΣΟΓΛΟΥ ΑΙΚΑΤΕΡΙΝΗ</t>
  </si>
  <si>
    <t>ΚΑΒΑΛΙΩΤΗ ΧΡΙΣΤΙΝΑ-ΠΑΡΑΣΚΕΥΗ</t>
  </si>
  <si>
    <t>ΔΡΕΜΕΤΣΙΚΑ ΝΕΦΕΛΗ</t>
  </si>
  <si>
    <t>ΑΠΟΣΤΟΛΟΠΟΥΛΟΥ ΑΘΗΝΑ</t>
  </si>
  <si>
    <t>ΑΠΟΣΤΟΛΟΠΟΥΛΟΣ ΟΡΦΕΑΣ</t>
  </si>
  <si>
    <t>ΜΥΛΩΝΑΣ ΣΤΑΥΡΟΣ</t>
  </si>
  <si>
    <t>ΚΑΦΕΝΤΖΗ ΕΛΕΝΗ</t>
  </si>
  <si>
    <t>ΚΑΛΟΓΗΡΟΥ ΘΕΟΔΩΡΑ</t>
  </si>
  <si>
    <t>ΠΑΝΑΓΙΩΤΑΚΟΠΟΥΛΟΥ ΕΛΕΝΗ</t>
  </si>
  <si>
    <t>ΣΑΜΠΟΥΤΖΑΚΗ ΒΑΙΑ</t>
  </si>
  <si>
    <t>ΜΑΡΙΝΟΠΟΥΛΟΣ ΚΩΝΣΤΑΝΤΙΝΟΣ</t>
  </si>
  <si>
    <t>ΚΑΛΟΓΙΑΝΝΗΣ ΠΕΤΡΟΣ</t>
  </si>
  <si>
    <t>ΔΟΥΛΚΕΡΟΓΛΟΥ ΠΑΝΤΕΛΗΣ</t>
  </si>
  <si>
    <t>ΛΑΟΥΡΔΑ ΑΝΤΙΓΟΝΗ</t>
  </si>
  <si>
    <t>ΠΑΤΣΑΛΟΣ ΛΕΩΝΙΔΑΣ</t>
  </si>
  <si>
    <t>ΠΛΟΥΜΗΣ ΔΗΜΗΤΡΙΟΣ</t>
  </si>
  <si>
    <t>ΣΕΡΔΑΡΗ ΜΑΡΙΑ</t>
  </si>
  <si>
    <t>ΣΙΜΙΤΖΗ ΕΥΑΓΓΕΛΟΣ</t>
  </si>
  <si>
    <t>ΚΑΡΑΛΕΞΗ ΙΩΑΝΝΑ</t>
  </si>
  <si>
    <t>ΚΑΣΙΩΤΗΣ ΦΩΤΗΣ</t>
  </si>
  <si>
    <t>ΜΑΥΡΟΜΑΤΗΣ ΙΩΑΝΝΗΣ-ΜΑΡΙΟΣ</t>
  </si>
  <si>
    <t>ΚΑΡΑΜΗΤΡΟΣ ΒΑΣΙΛΕΙΟΣ</t>
  </si>
  <si>
    <t>ΓΕΩΡΓΙΑΔΗΣ ΑΝΔΡΕΑΣ</t>
  </si>
  <si>
    <t>ΚΑΛΑΠΟΘΑΚΟΣ ΠΑΡΗΣ-ΑΓΓΕΛΟΣ</t>
  </si>
  <si>
    <t>ΣΑΡΡΟΓΛΟΥ ΣΑΒΒΑΣ</t>
  </si>
  <si>
    <t>ΠΑΣΧΑΛΙΔΗΣ ΣΑΒΒ</t>
  </si>
  <si>
    <t>ΜΟΥΡΑΤΙΔΟΥ ΕΛΕΝΗ</t>
  </si>
  <si>
    <t>ΚΙΣΛΑΡΟΥ ΕΛΕΝΗ-ΓΙΑΣΙΜΙΝΑ</t>
  </si>
  <si>
    <t>ΑΞΑΡΛΗ Ν</t>
  </si>
  <si>
    <t>ΚΑΡΑΤΑΣΟΣ Κ</t>
  </si>
  <si>
    <t>ΚΩΣΤΙΔΟΥ-ΤΡΙΑΝΤΑΦΥΛΛΙΔΟΥ Χ</t>
  </si>
  <si>
    <t>ΝΙΚΗΦΟΡΑΚΗΣ Σ</t>
  </si>
  <si>
    <t>ΤΖΙΓΚΟΥΝΑΚΗΣ Κ</t>
  </si>
  <si>
    <t>ΤΟΛΗΣ Κ</t>
  </si>
  <si>
    <t>ΤΡΙΚΚΑ-ΨΩΜΑ Δ</t>
  </si>
  <si>
    <t>ΤΣΑΓΛΙΩΤΗΣ Ε</t>
  </si>
  <si>
    <t>ΠΑΠΑΔΑΚΗ ΑΙΚΑΤΕΡΙΝΗ</t>
  </si>
  <si>
    <t>ΜΕΣΣΑΡΗΣ ΣΠΥΡΙΔΩΝ</t>
  </si>
  <si>
    <t>ΔΕΛΛΗΚΩΣΤΟΠΟΥΛΟΣ ΝΙΚΟΛΑΟΣ</t>
  </si>
  <si>
    <t>ΚΟΚΚΟΣΗ ΕΥΑΓΓΕΛΙΑ-ΑΝΑΣΤΑΣΙΑ</t>
  </si>
  <si>
    <t>ΛΟΥΚΑ ΣΟΦΙΑ</t>
  </si>
  <si>
    <t>ΑΛΥΣΑΝΔΡΑΤΟΣ ΔΗΜΗΤΡΙΟΣ</t>
  </si>
  <si>
    <t>ΠΛΑΤΑΝΙΤΗΣ ΣΕΡΓΙΟΣ</t>
  </si>
  <si>
    <t>ΓΚΟΛΕΜΙ ΜΑΙΡΗ</t>
  </si>
  <si>
    <t>ΜΟΥΣΟΥΡΗ ΜΕΛΙΝΑ</t>
  </si>
  <si>
    <t>ΠΟΤΑΜΙΑΝΟΥ-ΜΟΥΙΚΗ ΡΕΓΓΙΝΑ-ΙΩΣΗΦΙΝΑ</t>
  </si>
  <si>
    <t>ΓΑΛΙΑΤΣΑΤΟΥ ΕΛΕΥΘΕΡΙΑ</t>
  </si>
  <si>
    <t>ΓΛΥΝΙΑΔΑΚΗ ΕΙΡΗΝΗ</t>
  </si>
  <si>
    <t>ΚΥΡΙΑΖΑΚΟΣ ΓΕΩΡΓΙΟΣ</t>
  </si>
  <si>
    <t>ΜΑΓΓΙΩΡΗ ΑΘΗΝΑ</t>
  </si>
  <si>
    <t>ΣΤΕΦΑΝΙΔΗΣ ΑΝΤΩΝΙΟΣ</t>
  </si>
  <si>
    <t>ΠΑΠΑΔΑΚΗΣ ΣΟΦΟΚΛΗΣ</t>
  </si>
  <si>
    <t>ΓΡΗΓΟΡΑΤΟΣ ΜΑΡΙΟΣ</t>
  </si>
  <si>
    <t>ΜΕΣΣΑΡΗ ΑΙΚΑΤΕΡΙΝΗ</t>
  </si>
  <si>
    <t>ΛΙΑΓΚΡΙΔΩΝΗ ΒΑΣΙΛΙΚΗ</t>
  </si>
  <si>
    <t>ΣΙΑΜΑΝΗΣ ΑΓΓΕΛΟΣ-ΝΕΑΡΧΟΣ</t>
  </si>
  <si>
    <t>ΜΕΣΣΟΛΩΡΑ ΝΙΚΗ</t>
  </si>
  <si>
    <t>ΜΕΣΣΑΡΗΣ ΛΕΟΝΑΡΔΟΣ-ΚΩΝΣΤΑΝΤΙΝΟΣ</t>
  </si>
  <si>
    <t>ΒΕΡΟΥΤΗΣ ΔΗΜΗΤΡΙΟΣ</t>
  </si>
  <si>
    <t>ΤΟΛΗΣ ΙΩΑΝΝΗΣ</t>
  </si>
  <si>
    <t>ΚΕΦΑΛΑΣ ΧΡΗΣΤΟΣ</t>
  </si>
  <si>
    <t>ΦΡΑΓΚΙΣΚΑΤΟΥ ΕΛΕΝΑ</t>
  </si>
  <si>
    <t>ΓΑΣΠΑΡΑΤΟΣ ΧΡΗΣΤΟΣ</t>
  </si>
  <si>
    <t>ΠΕΠΙΝΟΣ ΣΠΥΡΙΔΩΝ</t>
  </si>
  <si>
    <t>ΒΛΑΧΑΚΗΣ ΑΓΓΕΛΟΣ</t>
  </si>
  <si>
    <t>ΒΙΝΙΕΡΗ ΚΩΝΣΤΑΝΤΙΝΑ</t>
  </si>
  <si>
    <t>ΚΡΕΜΜΥΔΑ ΠΟΛΥΤΙΜΗ-ΠΑΥΛΙΝΑ</t>
  </si>
  <si>
    <t>ΗΛΙΟΠΟΥΛΟΣ ΠΕΤΡΟΣ</t>
  </si>
  <si>
    <t>ΤΟΥΛΑΤΟΥ ΑΙΚΑΤΕΡΙΝΗ-ΣΤΑΥΡΟΥΛΑ</t>
  </si>
  <si>
    <t>ΑΣΗΜΑΚΟΠΟΥΛΟΣ ΚΩΝΣΤΑΝΤΙΝΟΣ</t>
  </si>
  <si>
    <t>ΧΑΡΙΣΗΣ ΗΛΙΑΣ</t>
  </si>
  <si>
    <t>ΘΕΟΔΩΡΑΚΟΠΟΥΛΟΥ ΛΟΥΚΙΑ</t>
  </si>
  <si>
    <t>ΔΡΟΣΙΝΗ ΕΛΕΝΗ</t>
  </si>
  <si>
    <t>ΒΕΛΩΝΗ ΝΕΦΕΛΗ-ΕΛΕΝΗ</t>
  </si>
  <si>
    <t>ΓΕΩΡΓΙΟΥ ΜΑΡΙΑΛΕΝΑ</t>
  </si>
  <si>
    <t>ΓΕΩΡΓΙΟΥ ΑΝΤΩΝΗΣ</t>
  </si>
  <si>
    <t>ΕΞΑΡΧΑΚΟΥ ΟΛΥΜΠΙΑ</t>
  </si>
  <si>
    <t>ΜΠΑΜΠΙΛΗΣ ΤΡΥΦΩΝ</t>
  </si>
  <si>
    <t>ΝΤΟΝΤΗΣ ΔΗΜΗΤΡΗΣ</t>
  </si>
  <si>
    <t>ΝΤΟΚΟΥ ΘΕΑΝΩ</t>
  </si>
  <si>
    <t>ΛΙΑΚΟΠΟΥΛΟΥ ΕΒΙΤΑ</t>
  </si>
  <si>
    <t>ΝΙΚΗΤΟΠΟΥΛΟΣ ΑΓΓΕΛΟΣ</t>
  </si>
  <si>
    <t>ΑΝΤΩΝΙΟΥ ΑΝΑΣΤΑΣΙΑ</t>
  </si>
  <si>
    <t>ΠΑΠΑΔΟΠΟΥΛΟΥ ΕΛΠΙΝΙΚΗ</t>
  </si>
  <si>
    <t>ΤΖΩΡΤΖΟΣ ΣΤΑΥΡΟΣ</t>
  </si>
  <si>
    <t>ΚΩΝΣΤΑΝΤΑΚΗ ΙΩΑΝΝΑ</t>
  </si>
  <si>
    <t>ΚΩΣΤΟΠΟΥΛΟΥ ΕΛΕΝΗ</t>
  </si>
  <si>
    <t>ΣΥΝΙΟΛΑΣ ΓΕΩΡΓΙΟΣ</t>
  </si>
  <si>
    <t>ΚΑΡΑΠΑΝΟΥ ΑΓΛΑΪΑ</t>
  </si>
  <si>
    <t>ΑΛΕΞΙΟΥ ΕΥΑΓΓΕΛΟΣ-ΛΟΥΚΑΣ</t>
  </si>
  <si>
    <t>ΑΛΕΞΙΟΥ ΚΩΝΣΤΑΝΤΙΝΟΣ</t>
  </si>
  <si>
    <t>ΡΙΣΑΝΙ ΕΥΓΕΝΙΑ</t>
  </si>
  <si>
    <t>ΑΕ ΒΟΥΛΑΣ</t>
  </si>
  <si>
    <t>ΡΑΜΠΑΤ ΑΝΤΩΝΗΣ</t>
  </si>
  <si>
    <t>ΑΜΠΑΤΖΗΣ ΙΩΑΝΝΗΣ</t>
  </si>
  <si>
    <t>ΤΖΟΡΟΣ ΓΙΩΡΓΟΣ</t>
  </si>
  <si>
    <t>ΠΑΠΑΔΟΠΟΥΛΟΣ ΠΑΥΛΟΣ</t>
  </si>
  <si>
    <t>ΣΥΝΤΙΛΑΣ ΣΤΑΥΡΟΣ</t>
  </si>
  <si>
    <t>ΝΤΑΝΤΙΝΗΣ ΑΓΓΕΛΟΣ</t>
  </si>
  <si>
    <t>ΛΕΩΝΗΣ ΜΙΧΑΗΛ</t>
  </si>
  <si>
    <t>ΚΕΛΕΠΟΥΡΗΣ ΔΗΜΗΤΡΙΟΣ</t>
  </si>
  <si>
    <t>ΟΡΦΑΝΟΠΟΥΛΟΥ ΑΝΤΙΟΠΗ</t>
  </si>
  <si>
    <t>ΚΑΛΑΓΙΑ ΚΩΝΣΤΑΝΤΙΝΑ</t>
  </si>
  <si>
    <t>ΜΠΟΛΙΟΣ ΜΙΧΑΗΛ</t>
  </si>
  <si>
    <t>ΚΑΤΟΥΡΙ ΝΑΤΑΛΙΑ-ΦΑΝΤΙΑ</t>
  </si>
  <si>
    <t>ΓΚΙΟΝΤΟΥ ΚΩΝΣΤΑΝΤΙΝΑ</t>
  </si>
  <si>
    <t>ΣΠΙΝΟΣ ΑΛΕΞΙΟΣ-ΓΕΡΑΣΙΜΟΣ</t>
  </si>
  <si>
    <t>ΑΛΗΣΙΑΝΗ ΖΑΦΕΙΡΩ</t>
  </si>
  <si>
    <t>ΜΙΧΑΗΛΑΚΗ ΛΟΥΙΖΑ-ΑΝΑΤΟΛΗ</t>
  </si>
  <si>
    <t>ΑΓΓΕΛΗ ΑΛΚΜΗΝΗ</t>
  </si>
  <si>
    <t>ΣΟΥΡΛΑ ΜΑΡΘΑ-ΒΑΣΙΛΙΚΗ</t>
  </si>
  <si>
    <t>ΡΙΖΟΥΛΗ ΠΑΝΑΓΙΩΤΑ</t>
  </si>
  <si>
    <t>ΜΠΑΤΡΑΚΟΥΛΗ ΟΛΓΑ</t>
  </si>
  <si>
    <t>ΑΓΓΕΛΑΚΗ ΑΝΝΑ</t>
  </si>
  <si>
    <t>ΠΑΠΑΚΩΣΤΑΣ ΒΑΣΙΛΕΙΟΣ</t>
  </si>
  <si>
    <t>ΛΑΖΑΡΙΔΟΥ ΑΙΚΑΤΕΡΙΝΗ</t>
  </si>
  <si>
    <t>ΝΕΣΤΟΡΙΔΗΣ ΚΩΝΣΤΑΝΤΙΝΟΣ</t>
  </si>
  <si>
    <t>ΑΥΓΕΡΙΝΟΣ ΑΘΑΝΑΣΙΟΣ</t>
  </si>
  <si>
    <t>ΔΑΜΙΑΝΙΔΟΥ ΜΑΡΙΑ-ΙΩΑΝΝΑ</t>
  </si>
  <si>
    <t>ΚΑΝΕΛΛΟΠΟΥΛΟΥ ΕΛΕΑΝΑ</t>
  </si>
  <si>
    <t>ΠΕΤΡΟΠΟΥΛΟΣ ΗΛΙΑΣ</t>
  </si>
  <si>
    <t>ΑΓΓΕΛΑΚΟΥ ΑΙΚΑΤΕΡΙΝΗ</t>
  </si>
  <si>
    <t>ΚΟΛΙΟΤΑΣΗ ΣΟΦΙΑ</t>
  </si>
  <si>
    <t>ΣΑΡΑΜΑΝΤΙΤΣ ΠΑΥΛΟΣ</t>
  </si>
  <si>
    <t>ΖΕΡΒΟΥ ΛΥΔΙΑ</t>
  </si>
  <si>
    <t>ΠΑΤΕΛΗΣ ΓΕΩΡΓΙΟΣ</t>
  </si>
  <si>
    <t>ΔΕΛΗΔΗΜΟΥΛΗ ΙΩΑΝΝΑ-ΑΜΑΡΥΛΛΙΣ</t>
  </si>
  <si>
    <t>ΓΑΡΜΠΗΣ ΓΕΩΡΓΙΟΣ</t>
  </si>
  <si>
    <t>ΓΕΡΟΠΟΥΛΟΥ ΜΑΡΙΑ-ΚΥΡΙΑΚΗ</t>
  </si>
  <si>
    <t>ΔΗΜΟΠΟΥΛΟΥ ΒΙΟΛΕΤΤΑ-ΜΑΡΙΑ</t>
  </si>
  <si>
    <t>ΜΠΟΥΛΤΑΔΑΚΗ ΑΓΓΕΛΙΚΗ-ΕΜΜΑΝΟΥΕΛΑ</t>
  </si>
  <si>
    <t>ΚΟΝΤΟΥ ΒΑΪΑ</t>
  </si>
  <si>
    <t>ΜΗΤΛΙΑΚΑΣ ΑΝΑΣΤΑΣΙΟΣ</t>
  </si>
  <si>
    <t>ΖΑΦΕΙΡΙΟΥ ΒΑΣΙΛΗΣ</t>
  </si>
  <si>
    <t>ΓΡΗΓΟΡΙΟΥ ΚΩΝΣΤΑΝΤΙΝΑ</t>
  </si>
  <si>
    <t>ΚΑΨΑΛΗΣ ΓΕΩΡΓΙΟΣ</t>
  </si>
  <si>
    <t>ΛΕΩΝΙΔΟΥ ΣΟΦΙΑ</t>
  </si>
  <si>
    <t>ΠΑΠΑΖΑΦΕΙΡΟΠΟΥΛΟΣ ΓΕΩΡΓΙΟΣ</t>
  </si>
  <si>
    <t>ΣΒΙΓΓΟΣ ΜΑΝΩΛΗΣ</t>
  </si>
  <si>
    <t>ΣΥΜΕΩΝΙΔΗΣ ΓΕΩΡΓΙΟΣ</t>
  </si>
  <si>
    <t>ΜΠΑΤΑΓΙΑΝΝΗ ΑΛΕΞΑΝΔΡΑ</t>
  </si>
  <si>
    <t>ΠΛΑΤΑΝΟΥ ΣΤΑΥΡΟΥΛΑ</t>
  </si>
  <si>
    <t>ΒΛΟΓΙΑΡΗΣ ΓΡΗΓΟΡΗΣ</t>
  </si>
  <si>
    <t>ΣΩΤΗΡΟΠΟΥΛΟΣ ΔΗΜΗΤΡΙΟΣ</t>
  </si>
  <si>
    <t>ΜΑΡΟΥΔΑ ΑΛΕΞΑΝΔΡΑ</t>
  </si>
  <si>
    <t>ΑΛΙΦΙΕΡΗΣ ΚΩΝΣΤΑΝΤΙΝΟΣ</t>
  </si>
  <si>
    <t>ΔΑΜΙΑΝΙΔΗΣ ΣΥΜΕΩΝ</t>
  </si>
  <si>
    <t>ΒΙΣΒΙΚΗΣ ΘΕΟΔΩΡΟΣ</t>
  </si>
  <si>
    <t>ΠΑΠΑΛΕΛΟΥΔΗΣ ΒΑΣΙΛΕΙΟΣ</t>
  </si>
  <si>
    <t>ΚΑΡΑΠΑΝΟΥ ΝΑΤΑΛΙΑ</t>
  </si>
  <si>
    <t>ΚΟΥΚΟΥΡΑ ΧΡΙΣΤΙΝΑ</t>
  </si>
  <si>
    <t>ΚΟΚΟΡΕΤΣΗΣ ΓΕΩΡΓΙΟΣ</t>
  </si>
  <si>
    <t>ΚΑΡΑΒΑΣΙΛΗΣ ΘΕΟΔΩΡΟΣ</t>
  </si>
  <si>
    <t>ΣΚΑΠΕΤΗΣ ΧΡΗΣΤΟΣ</t>
  </si>
  <si>
    <t>ΔΡΑΓΟΪΔΗΣ ΧΑΡΙΛΑΟΣ</t>
  </si>
  <si>
    <t>ΑΓΓΕΛΙΔΟΥ ΚΑΛΛΙΟΠΗ</t>
  </si>
  <si>
    <t>ΔΗΜΟΥ ΕΥΘΥΜΙΑ</t>
  </si>
  <si>
    <t>ΓΕΩΡΓΙΑΔΟΥ ΔΗΜΗΤΡΑ</t>
  </si>
  <si>
    <t>ΚΑΛΟΓΛΟΥ ΝΙΚΟΛΑΟΣ</t>
  </si>
  <si>
    <t>ΓΚΟΥΛΕΜΑ ΜΑΡΙΑΝΘΗ</t>
  </si>
  <si>
    <t>ΚΟΥΤΣΟΜΠΙΝΑΣ ΙΩΑΝΝΗΣ</t>
  </si>
  <si>
    <t>ΚΑΦΦΕΣ ΓΕΩΡΓΙΟΣ-ΧΑΡΑΛΑΜΠΟΣ</t>
  </si>
  <si>
    <t>ΚΑΖΑΝΤΖΙΔΗΣ ΠΑΝΑΓΙΩΤΗΣ</t>
  </si>
  <si>
    <t>ΠΑΠΑΚΩΝΣΤΑΝΤΙΝΟΥ ΕΛΕΝΗ</t>
  </si>
  <si>
    <t>ΜΠΟΥΡΤΣΟΥΚΛΗ ΠΑΝΑΓΙΩΤΑ-ΡΑΦΑΗΛΙΑ</t>
  </si>
  <si>
    <t>ΤΖΙΑΝΗ ΟΥΡΑΝΙΑ</t>
  </si>
  <si>
    <t>ΙΩΣΗΦΙΔΟΥ ΚΥΡΙΑΚΗ</t>
  </si>
  <si>
    <t>ΣΙΓΑΛΑ ΑΘΗΝΑ</t>
  </si>
  <si>
    <t>ΖΑΝΝΗ ΑΙΚΑΤΕΡΙΝΗ</t>
  </si>
  <si>
    <t>ΑΓΓΟΥΡΙΔΗ ΣΤΕΦΑΝΙΑ</t>
  </si>
  <si>
    <t>ΚΑΤΣΕΝΙΟΥ ΜΑΡΙΑ</t>
  </si>
  <si>
    <t>ΒΑΡΒΑΤΣΟΥΛΗ ΜΑΡΙΑ-ΕΥΑΓΓΕΛΙΑ</t>
  </si>
  <si>
    <t>ΜΠΟΥΡΑΣ ΔΗΜΗΤΡΗΣ-ΣΤΑΜΑΤΗΣ</t>
  </si>
  <si>
    <t>ΣΟΥΓΙΟΥΤΖΟΓΛΟΥ ΧΡΗΣΤΟΣ</t>
  </si>
  <si>
    <t>ΚΑΡΑΚΟΖΗΣ ΛΑΜΠΡΟΣ</t>
  </si>
  <si>
    <t>ΠΑΥΛΟΥΔΑΚΗ ΜΑΡΙΑ</t>
  </si>
  <si>
    <t>ΖΟΥΜΠΟΥΛΟΓΛΟΥ ΟΛΓΑ</t>
  </si>
  <si>
    <t>ΣΕΪΤΑΡΙΔΟΥ ΣΤΕΛΛΑ</t>
  </si>
  <si>
    <t>ΤΟΥΛΗ ΕΥΑΓΓΕΛΙΑ-ΖΑΧΑΡΟΥΛΑ</t>
  </si>
  <si>
    <t>ΚΟΝΤΟΠΟΥΛΟΥ ΑΘΑΝΑΣΙΑ</t>
  </si>
  <si>
    <t>ΠΑΡΤΑΚΤΖΟΓΛΟΥ ΑΘΑΝΑΣΙΟΣ</t>
  </si>
  <si>
    <t>ΕΛΕΥΘΕΡΟΓΛΟΥ ΔΗΜΗΤΡΙΟΣ</t>
  </si>
  <si>
    <t>ΠΑΝΑΓΙΩΤΑΚΗ ΙΩΑΝΝΑ</t>
  </si>
  <si>
    <t>ΒΑΪΔΟΥΛΗ ΔΗΜΗΤΡΑ-ΑΡΣΕΝΙΑ</t>
  </si>
  <si>
    <t>ΚΟΥΡΤΙΔΟΥ ΠΑΡΑΣΚΕΥΗ</t>
  </si>
  <si>
    <t>ΣΤΑΥΡΟΥΛΑΚΗΣ ΓΕΩΡΓΙΟΣ</t>
  </si>
  <si>
    <t>ΚΑΖΑΝΑΣ ΙΩΑΝΝΗΣ</t>
  </si>
  <si>
    <t>ΤΖΑΝΝΑΤΟΣ ΦΙΛΙΠΠΟΣ</t>
  </si>
  <si>
    <t>ΚΩΣΤΑ ΑΓΓΕΛΙΚΗ</t>
  </si>
  <si>
    <t>ΜΑΝΟΥΣΑΚΗΣ ΚΥΡΙΑΚΟΣ</t>
  </si>
  <si>
    <t>ΣΙΔΕΡΗΣ ΓΕΩΡΓΙΟΣ</t>
  </si>
  <si>
    <t>ΠΑΝΤΑΖΗΣ ΓΙΩΡΓΟΣ</t>
  </si>
  <si>
    <t>ΜΑΝΕΝΤΗ ΜΑΓΔΑΛΗΝΗ</t>
  </si>
  <si>
    <t>ΑΓΙΟΥΣ ΓΕΩΡΓΙΟΣ</t>
  </si>
  <si>
    <t>ΝΑΤΣΗ ΚΩΝΣΤΑΝΤΙΝΑ</t>
  </si>
  <si>
    <t>ΒΟΥΛΓΑΡΗ ΝΙΚΟΛΙΝΑ-ΑΘΑΝΑΣΙΑ</t>
  </si>
  <si>
    <t>ΚΑΛΑΦΑΤΗΣ ΚΩΝΣΤΑΝΤΙΝΟΣ</t>
  </si>
  <si>
    <t>ΘΕΡΑΠΟΣ ΑΝΤΩΝΙΟΣ</t>
  </si>
  <si>
    <t>ΜΟΥΡΕΛΛΟΣ ΦΟΙΒΟΣ</t>
  </si>
  <si>
    <t>ΜΙΧΑΗΛ ΓΕΩΡΓΙΟΣ</t>
  </si>
  <si>
    <t>ΚΑΚΑΛΗΣ ΒΑΣΙΛΕΙΟΣ</t>
  </si>
  <si>
    <t>ΜΟΥΛΑΡΑ ΑΦΡΟΔΙΤΗ</t>
  </si>
  <si>
    <t>ΚΥΡΙΑΚΑΚΗΣ-ΜΕΣΣΑΡΙΤΑΚΗΣ ΓΕΩΡΓΙΟΣ</t>
  </si>
  <si>
    <t>ΡΑΛΛΗ ΕΛΕΝΗ-ΚΡΥΣΤΑΛΛΙΑ</t>
  </si>
  <si>
    <t>ΣΙΝΤΟΣ ΓΕΩΡΓΙΟΣ</t>
  </si>
  <si>
    <t>ΝΑΣΙΟΣ ΚΩΝΣΤΑΝΤΙΝΟΣ</t>
  </si>
  <si>
    <t>ΒΑΡΑΚΛΗΣ ΑΘΑΝΑΣΙΟΣ</t>
  </si>
  <si>
    <t>ΓΚΙΟΡΤΖΗΣ ΙΩΑΝΝΗΣ</t>
  </si>
  <si>
    <t>ΣΚΑΜΠΑΡΔΩΝΗ ΟΛΥΜΠΙΑ</t>
  </si>
  <si>
    <t>ΤΟΥΡΑΜΑΝΙΔΟΥ ΑΡΓΥΡΗ</t>
  </si>
  <si>
    <t>ΖΑΠΑΝΤΗ ΧΡΥΣΙΛΕΝΑ</t>
  </si>
  <si>
    <t>ΤΟΤΟΛΟΥ ΓΕΡΑΣΙΜΟΥΛΑ</t>
  </si>
  <si>
    <t>ΣΑΡΙΟΓΛΟΥ ΑΛΚΙΝΟΟΣ</t>
  </si>
  <si>
    <t>ΑΡΕΤΑΚΗΣ ΙΩΑΝΝΗΣ</t>
  </si>
  <si>
    <t>ΣΤΕΦΑΝΙΑ ΓΙΑΝΝΑΚΗ</t>
  </si>
  <si>
    <t>ΠΟΔΑΡΑ ΙΩΑΝΝΑ-ΜΑΡΙΑ</t>
  </si>
  <si>
    <t>ΚΑΠΕΛΗΣ ΑΠΟΣΤΟΛΟΣ</t>
  </si>
  <si>
    <t>ΖΑΝΙΚΑΣ ΠΑΥΛΟΣ</t>
  </si>
  <si>
    <t>ΜΑΓΚΛΑΡΑ ΣΤΑΥΡΟΥΛΑ</t>
  </si>
  <si>
    <t>ΜΑΓΚΛΑΡΑΣ ΕΥΑΓΓΕΛΟΣ</t>
  </si>
  <si>
    <t>ΙΑΚΩΒΙΔΗΣ ΦΙΛΙΠΠΟΣ</t>
  </si>
  <si>
    <t>ΣΑΛΟΝΙΚΙΔΟΥ ΑΙΚΑΤΕΡΙΝΗ</t>
  </si>
  <si>
    <t>ΚΟΣΣΥΒΑΚΗΣ ΕΥΑΓΓΕΛΟΣ</t>
  </si>
  <si>
    <t>ΠΑΠΑλΪΩΑΝΝΟΥ ΑΝΝΑ</t>
  </si>
  <si>
    <t>ΣΑΠΟΥΝΤΖΗ ΠΑΣΧΑΛΙΝΑ</t>
  </si>
  <si>
    <t>ΚΟΚΟΤΣΑΚΗΣ ΑΛΚΙΝΟΟΣ</t>
  </si>
  <si>
    <t>ΖΕΡΖΗΣ ΓΕΩΡΓΙΟΣ</t>
  </si>
  <si>
    <t>ΜΟΥΡΤΖΙΟΥ ΜΑΡΙΑ-ΑΝΝΑ</t>
  </si>
  <si>
    <t>ΘΕΟΔΩΡΙΔΗΣ ΝΙΚΟΛΑΟΣ</t>
  </si>
  <si>
    <t>ΒΑΓΓΕΛΟΥ ΣΤΕΦΑΝΙΑ</t>
  </si>
  <si>
    <t>ΠΑΠΑΔΗΜΗΤΡΙΟΥ ΒΑΣΙΛΙΚΗ</t>
  </si>
  <si>
    <t>ΘΕΟΔΩΡΟΥ ΔΑΦΝΗ</t>
  </si>
  <si>
    <t>ΑΛΤΙΜΠΑΣΗ ΠΑΡΑΣΚΕΥΗ</t>
  </si>
  <si>
    <t>ΑΡΧΟΝΤΗΣ ΠΑΝΑΓΙΩΤΗΣ</t>
  </si>
  <si>
    <t>ΚΑΠΟΥΛΑΣ ΔΗΜΗΤΡΙΟΣ</t>
  </si>
  <si>
    <t>ΟΙΚΟΝΟΜΟΥ ΤΗΛΕΜΑΧΟΣ-ΕΥΑΓΓΕΛΟΣ</t>
  </si>
  <si>
    <t>ΣΑΒΡΑΚΙΔΗΣ ΒΑΣΙΛΕΙΟΣ</t>
  </si>
  <si>
    <t>ΒΕΡΒΕΡΙΔΗΣ ΝΙΚΟΛΑΟΣ-ΑΔΡΙΑΝΟΣ</t>
  </si>
  <si>
    <t>ΤΖΑΤΖΙΔΗΣ ΑΝΤΩΝΙΟΣ</t>
  </si>
  <si>
    <t>ΣΙΦΝΑΙΟΥ ΕΛΕΝΗ</t>
  </si>
  <si>
    <t>ΤΕΜΕΚΟΝΙΔΗΣ ΝΙΚΟΛΑΟΣ</t>
  </si>
  <si>
    <t>ΜΩΡΑΓΕΜΟΣ ΚΩΝΣΤΑΝΤΙΝΟΣ</t>
  </si>
  <si>
    <t>ΔΗΜΑΚΗ ΘΕΟΚΤΙΣΤΗ</t>
  </si>
  <si>
    <t>ΓΙΑΠΡΑΚΗΣ ΚΩΝΣΤΑΝΤΙΝΟΣ</t>
  </si>
  <si>
    <t>ΔΙΓΑΛΑΚΗ ΚΟΡΙΝΑ</t>
  </si>
  <si>
    <t>ΛΙΟΔΑΚΗΣ ΑΡΙΣΤΕΙΔΗΣ</t>
  </si>
  <si>
    <t>ΓΕΡΑΚΙΝΗ ΙΩΑΝΝΑ-ΣΜΑΡΩ</t>
  </si>
  <si>
    <t>ΣΦΥΡΑΚΗΣ ΚΩΝΣΤΑΝΤΙΝΟΣ</t>
  </si>
  <si>
    <t>ΓΕΡΑΣΙΜΟΥ ΑΝΑΣΤΑΣΙΟΣ</t>
  </si>
  <si>
    <t>ΜΑΝΙΟΣ ΣΤΕΦΑΝΟΣ</t>
  </si>
  <si>
    <t>ΠΑΛΛΗΚΑΡΗΣ ΣΕΡΑΦΕΙΜ</t>
  </si>
  <si>
    <t>ΚΡΕΜΛΙΔΟΥ ΝΑΤΑΛΙ</t>
  </si>
  <si>
    <t>ΜΠΑΝΤΟΥ ΛΑΜΠΡΙΝΗ</t>
  </si>
  <si>
    <t>ΜΑΓΓΟΣ ΘΩΜΑΣ</t>
  </si>
  <si>
    <t>ΠΑΣΑΝΙΩΤΗΣ ΝΙΚΟΛΑΟΣ</t>
  </si>
  <si>
    <t>ΣΤΟΪΔΗΣ ΝΙΚΟΛΑΟΣ-ΝΙΚΗΦΟΡΟΣ</t>
  </si>
  <si>
    <t>ΔΙΟΝΥΣΟΠΟΥΛΟΥ-ΠΕΠΠΑ ΣΟΦΙΑ</t>
  </si>
  <si>
    <t>ΚΑΡΑΦΛΑ ΚΩΝΣΤΑΝΤΙΝΑ</t>
  </si>
  <si>
    <t>ΚΑΡΑΝΙΚΟΛΑ ΧΡΥΣΑΝΘΗ</t>
  </si>
  <si>
    <t>ΠΑΠΑΚΩΝΣΤΑΝΤΗΣ ΝΙΚΟΛΑΟΣ</t>
  </si>
  <si>
    <t>ΚΩΣΤΟΓΛΟΥ ΣΤΕΦΑΝΟΣ</t>
  </si>
  <si>
    <t>ΚΑΒΑΞΗΣ ΙΜΠΡΑΗΛ</t>
  </si>
  <si>
    <t>ΑΡΑΠΟΠΟΥΛΟΣ ΓΕΩΡΓΙΟΣ</t>
  </si>
  <si>
    <t>ΜΕΓΡΕΜΗΣ ΠΑΝΑΓΙΩΤΗΣ-ΚΩΝΣΤΑΝΤΙΝΟΣ</t>
  </si>
  <si>
    <t>ΤΡΟΥΜΟΥΣΗΣ ΦΩΤΙΟΣ</t>
  </si>
  <si>
    <t>ΣΠΑΝΙΔΟΥ ΚΩΝΣΤΑΝΤΙΝΑ</t>
  </si>
  <si>
    <t>ΣΠΑΝΙΔΟΥ ΜΑΡΙΑ</t>
  </si>
  <si>
    <t>ΣΠΑΝΙΔΟΥ ΔΗΜΗΤΡΑ</t>
  </si>
  <si>
    <t>ΣΚΟΥΛΑΡΙΣΚΗΣ ΕΜΜΑΝΟΥΗΛ</t>
  </si>
  <si>
    <t>ΓΚΟΓΚΟΣ ΣΩΚΡΑΤΗΣ</t>
  </si>
  <si>
    <t>ΣΙΟΝΤΗΣ ΒΑΣΙΛΕΙΟΣ</t>
  </si>
  <si>
    <t>ΜΠΑΚΑΣ ΘΩΜΑΣ</t>
  </si>
  <si>
    <t>ΜΠΑΛΑΝΟΥ ΕΛΕΥΘΕΡΙΑ</t>
  </si>
  <si>
    <t>ΖΑΓΟΡΑΙΟΥ ΒΑΣΙΛΙΚΗ</t>
  </si>
  <si>
    <t>ΠΑΝΟΠΟΥΛΟΥ ΕΛΕΝΗ</t>
  </si>
  <si>
    <t>ΓΕΩΡΓΑΚΟΠΟΥΛΟΣ ΑΡΗΣ</t>
  </si>
  <si>
    <t>ΟΙΚΟΝΟΜΟΠΟΥΛΟΣ ΙΩΑΝΝΗΣ</t>
  </si>
  <si>
    <t>ΚΟΥΚΟΥΛΙΔΗ ΧΑΡΑ</t>
  </si>
  <si>
    <t>ΤΑΞΙΑΡΧΟΥ ΠΟΛΥΧΡΟΝΙΟΣ</t>
  </si>
  <si>
    <t>ΚΑΡΚΑΝΗΣ ΜΑΡΙΟΣ</t>
  </si>
  <si>
    <t>ΜΠΟΥΝΤΗΣ ΠΑΝΑΓΙΩΤΗΣ</t>
  </si>
  <si>
    <t>ΜΠΑΜΙΔΗΣ ΑΘΑΝΑΣΙΟΣ</t>
  </si>
  <si>
    <t>ΚΟΥΤΚΟΥΔΑΚΗΣ ΑΛΕΞΑΝΔΡΟΣ</t>
  </si>
  <si>
    <t>ΤΕΡΛΙΓΚΑΣ ΠΑΝΑΓΙΩΤΗΣ</t>
  </si>
  <si>
    <t>ΑΡΜΑΟΓΛΟΥ ΚΩΝΣΤΑΝΤΙΝΟΣ</t>
  </si>
  <si>
    <t>ΜΑΡΓΕΤΗΣ ΑΝΑΣΤΑΣΗΣ</t>
  </si>
  <si>
    <t>ΜΑΪΛΛΗΣ ΙΩΑΝΝΗΣ-ΑΛΕΞΑΝΔΡΟΣ</t>
  </si>
  <si>
    <t>ΓΡΑΝΤΑΣ ΙΩΑΝΝΗΣ</t>
  </si>
  <si>
    <t>ΒΕΡΔΗΣ ΔΗΜΗΤΡΙΟΣ</t>
  </si>
  <si>
    <t>ΜΥΛΩΝΑΣ ΑΠΟΣΤΟΛΟΣ</t>
  </si>
  <si>
    <t>ΚΑΤΑΠΟΔΗΣ ΔΗΜΗΤΡΗΣ</t>
  </si>
  <si>
    <t>ΠΟΥΡΤΟΥΛΙΔΟΥ ΘΕΟΔΩΡΑ</t>
  </si>
  <si>
    <t>ΓΕΩΡΓΟΥΔΗ ΜΑΡΓΑΡΙΤΑ</t>
  </si>
  <si>
    <t>ΖΟΥΡΑΣ ΘΕΟΔΩΡΟΣ</t>
  </si>
  <si>
    <t>ΘΕΟΦΙΛΟΥ ΑΛΕΞΗΣ</t>
  </si>
  <si>
    <t>ΛΙΤΣΑ ΜΑΡΙΑ</t>
  </si>
  <si>
    <t>ΒΟΥΛΓΑΡΗΣ-ΟΙΚΟΝΟΜΟΥ ΣΠΥΡΟΣ</t>
  </si>
  <si>
    <t>ΚΑΡΑΒΙΩΤΗ ΑΘΗΝΑ</t>
  </si>
  <si>
    <t>ΚΑΡΙΩΤΕΛΗΣ-ΣΑΜΙΟΥ ΕΥΣΤΡΑΤΙΟΣ</t>
  </si>
  <si>
    <t>ΠΑΠΑΔΟΠΟΥΛΟΥ ΠΑΝΑΓΙΩΤΑ-ΔΕΣΠΟΙΝΑ</t>
  </si>
  <si>
    <t>ΣΟΥΛΗ-ΚΒΙΣΤ ΑΡΙΑΔΝΗ</t>
  </si>
  <si>
    <t>ΓΕΡΑΣΙΜΟΠΟΥΛΟΣ ΔΗΜΗΤΡΗΣ</t>
  </si>
  <si>
    <t>ΑΓΡΟΤΗ ΣΠΥΡΙΔΟΥΛΑ</t>
  </si>
  <si>
    <t>ΔΕΛΗΣ ΚΩΝΣΤΑΝΤΙΝΟΣ-ΔΗΜΗΤΡΙΟΣ</t>
  </si>
  <si>
    <t>ΜΠΑΚΑΜΗ ΕΛΠΙΔΑ-ΣΤΕΛΛΑ</t>
  </si>
  <si>
    <t>ΔΡΟΣΟΥ ΜΑΡΙΑ</t>
  </si>
  <si>
    <t>ΚΑΡΑΔΗΜΑΣ ΔΗΜΗΤΡΙΟΣ</t>
  </si>
  <si>
    <t>ΓΙΑΝΝΑΚΗΣ ΕΥΣΤΡΑΤΙΟΣ</t>
  </si>
  <si>
    <t>ΖΩΗΣ ΠΑΝΑΓΙΩΤΗΣ</t>
  </si>
  <si>
    <t>ΜΠΑΓΟΥΡΔΗ ΑΛΕΞΙΑ</t>
  </si>
  <si>
    <t>ΣΑΒΒΑΚΗΣ ΣΤΑΥΡΟΣ</t>
  </si>
  <si>
    <t>ΣΑΒΒΑΚΗ ΣΤΥΛΙΑΝΗ</t>
  </si>
  <si>
    <t>ΣΙΔΕΡΗΣ ΙΩΑΝΝΗΣ-ΑΓΓΕΛΟΣ</t>
  </si>
  <si>
    <t>ΤΑΣΣΗΣ ΟΜΗΡΟΣ</t>
  </si>
  <si>
    <t>ΑΘΑΝΑΣΙΟΥ ΑΛΕΞΑΝΔΡΑ</t>
  </si>
  <si>
    <t>ΛΙΑΤΣΟΣ ΔΗΜΗΤΡΙΟΣ</t>
  </si>
  <si>
    <t>ΤΑΤΣΑΚΗΣ ΝΙΚΟΛΑΟΣ</t>
  </si>
  <si>
    <t>ΠΑΓΩΝΗΣ ΠΕΤΡΟΣ</t>
  </si>
  <si>
    <t>ΚΑΖΕΠΙΔΟΥ ΜΑΡΙΑ-ΕΛΕΝΗ</t>
  </si>
  <si>
    <t>ΣΕΛΛΗ ΑΔΑΜΑΝΤΙΑ</t>
  </si>
  <si>
    <t>ΣΚΟΥΜΠΗ ΑΝΝΑ-ΜΑΡΙΑ</t>
  </si>
  <si>
    <t>ΤΑΞΙΑΡΧΟΠΟΥΛΟΥ ΑΝΤΙΓΟΝΗ</t>
  </si>
  <si>
    <t>ΠΕΝΤΖΙΑΣ ΑΛΕΞΗΣ</t>
  </si>
  <si>
    <t>ΚΥΡΙΑΚΙΔΟΥ ΑΛΚΗΣΤΙΣ</t>
  </si>
  <si>
    <t>ΜΕΛΙΚΙΔΟΥ ΑΝΝΑ</t>
  </si>
  <si>
    <t>ΔΕΛΗΚΟΥΡΑΣ ΔΗΜΗΤΡΗΣ</t>
  </si>
  <si>
    <t>ΖΑΧΑΡΙΑΔΗΣ ΑΘΑΝΑΣΙΟΣ</t>
  </si>
  <si>
    <t>ΠΙΠΙΛΑΣ ΚΩΝΣΤΑΝΤΙΝΟΣ</t>
  </si>
  <si>
    <t>ΒΡΑΔΗΣ ΕΥΑΓΓΕΛΟΣ</t>
  </si>
  <si>
    <t>ΜΠΑΓΛΑΤΖΗΣ ΒΑΓΓΕΛΗΣ</t>
  </si>
  <si>
    <t>ΓΟΥΡΓΙΩΤΗ ΒΑΡΒΑΡΑ</t>
  </si>
  <si>
    <t>ΒΑΣΙΛΑΚΟΣ ΑΓΓΕΛΟΣ</t>
  </si>
  <si>
    <t>ΖΥΓΟΥΡΗ ΜΑΓΔΑΛΗΝΗ</t>
  </si>
  <si>
    <t>ΚΑΣΣΙΔΟΥ ΧΑΡΙΚΛΕΙΑ</t>
  </si>
  <si>
    <t>ΓΚΑΓΚΩΝΗ ΓΕΩΡΓΙΑ</t>
  </si>
  <si>
    <t>ΑΡΒΑΝΙΤΙΔΟΥ ΕΙΡΗΝΗ</t>
  </si>
  <si>
    <t>ΑΡΒΑΝΙΤΙΔΟΥ ΑΙΚΑΤΕΡΙΝΗ</t>
  </si>
  <si>
    <t>ΒΟΥΓΑΣ ΚΩΝΣΤΑΝΤΙΝΟΣ</t>
  </si>
  <si>
    <t>ΠΑΠΠΑΣ ΣΩΤΗΡΙΟΣ</t>
  </si>
  <si>
    <t>ΣΠΑΝΟΥ ΕΛΕΝΗ</t>
  </si>
  <si>
    <t>ΠΛΑΤΗΣ ΠΑΝΑΓΙΩΤΗΣ</t>
  </si>
  <si>
    <t>ΜΥΛΩΝΑΣ ΠΑΥΛΟΣ</t>
  </si>
  <si>
    <t>ΛΑΨΙΔΟΥ ΟΛΓΑ</t>
  </si>
  <si>
    <t>ΤΡΙΑΝΤΑΦΥΛΛΙΔΗΣ ΚΩΝΣΤΑΝΤΙΝΟΣ</t>
  </si>
  <si>
    <t>ΠΑΧΑΚΗΣ ΝΙΚΟΛΑΟΣ-ΑΝΔΡΕΑΣ</t>
  </si>
  <si>
    <t>ΛΟΓΑΡΙΔΟΥ ΑΡΙΑΔΝΗ</t>
  </si>
  <si>
    <t>ΓΕΩΡΓΑΚΑ ΝΕΦΕΛΗ</t>
  </si>
  <si>
    <t>ΛΑΣΔΑ ΕΛΕΝΗ</t>
  </si>
  <si>
    <t>ΠΕΡΡΑΚΗ ΜΑΡΙΛΕΝΑ</t>
  </si>
  <si>
    <t>ΒΟΥΡΒΟΥΤΣΙΩΤΟΥ ΧΡΙΣΤΙΝΑ</t>
  </si>
  <si>
    <t>ΒΑΓΓΕΛΙΝΟΥ ΕΛΙΣΑΒΕΤ</t>
  </si>
  <si>
    <t>ΔΡΑΚΑΚΗ ΜΑΡΙΑ</t>
  </si>
  <si>
    <t>ΚΟΝΤΟΥ ΕΛΕΝΗ</t>
  </si>
  <si>
    <t>ΜΠΑΓΟΡΔΑΚΗΣ ΟΔΥΣΣΕΑΣ</t>
  </si>
  <si>
    <t>ΤΑΜΠΑΚΗΣ ΘΕΟΧΑΡΗΣ</t>
  </si>
  <si>
    <t>ΠΑΪΔΟΥΣΗΣ ΑΡΙΣΤΕΙΔΗΣ-ΜΑΡΚΕΛΛΟΣ</t>
  </si>
  <si>
    <t>ΚΟΥΦΟΠΟΥΛΟΣ ΚΩΝΣΤΑΝΤΙΝΟΣ</t>
  </si>
  <si>
    <t>ΔΡΥΜΑΛΙΤΗ ΚΥΡΙΑΚΗ</t>
  </si>
  <si>
    <t>ΠΑΛΤΣΙΔΗΣ ΑΝΤΩΝΙΟΣ</t>
  </si>
  <si>
    <t>ΖΑΓΟΡΑΙΟΣ ΝΙΚΟΛΑΟΣ</t>
  </si>
  <si>
    <t>ΜΟΥΡΒΑΚΗ ΒΑΣΙΛΙΚΗ-ΕΥΑΓΓΕΛΙΑ</t>
  </si>
  <si>
    <t>ΜΑΥΡΟΠΟΥΛΟΣ ΕΜΜΑΝΟΥΗΛ-ΧΡΗΣΤΟΣ</t>
  </si>
  <si>
    <t>ΠΑΝΑΓΙΩΤΗΣ ΙΟΡΔΑΝΟΥ</t>
  </si>
  <si>
    <t>ΑΙΣΩΠΟΥ ΙΩΑΝΝΑ</t>
  </si>
  <si>
    <t>ΛΟΥΡΔΗΣ ΚΩΝΣΤΑΝΤΙΝΟΣ</t>
  </si>
  <si>
    <t>ΚΑΡΒΕΛΑΣ ΣΩΤΗΡΗΣ</t>
  </si>
  <si>
    <t>ΝΤΙΜΤΣΙΟΥ ΑΦΡΟΔΙΤΗ</t>
  </si>
  <si>
    <t>ΜΠΟΥΤΑΡΗ ΜΑΡΙΑ-ΝΙΚΗ</t>
  </si>
  <si>
    <t>ΠΑΠΑΝΔΡΕΟΥ ΔΗΜΗΤΡΑ</t>
  </si>
  <si>
    <t>ΗΡΓΗ ΚΩΝΣΤΑΝΤΙΝΑ</t>
  </si>
  <si>
    <t>ΣΕΡΓΙΑΝΝΙΔΗΣ ΓΕΩΡΓΙΟΣ</t>
  </si>
  <si>
    <t>ΚΡΑΣΣΑ ΕΛΕΥΘΕΡΙΑ</t>
  </si>
  <si>
    <t>ΔΗΜΑΚΑΚΟΣ ΚΩΝΣΤΑΝΤΙΝΟΣ</t>
  </si>
  <si>
    <t>ΚΡΙΤΣΙΑΝΗΣ ΑΝΤΩΝΗΣ</t>
  </si>
  <si>
    <t>ΞΑΝΘΟΠΟΥΛΟΥ ΜΑΡΘΑ</t>
  </si>
  <si>
    <t>ΠΑΡΙΣΣΗΣ ΕΥΑΓΓΕΛΟΣ</t>
  </si>
  <si>
    <t>ΣΟΥΛΟΥΝΙΑΣ ΑΛΕΞΑΝΔΡΟΣ</t>
  </si>
  <si>
    <t>ΙΩΑΝΝΙΔΗΣ ΣΤΕΦΑΝΟΣ</t>
  </si>
  <si>
    <t>ΜΑΝΩΛΑΡΑΚΗΣ ΕΛΕΥΘΕΡΙΟΣ</t>
  </si>
  <si>
    <t>ΜΠΟΥΡΛΟΣ ΝΙΚΟΛΑΟΣ</t>
  </si>
  <si>
    <t>ΒΑΒΑΛΕΤΣΙΚΟΣ-ΠΑΛΑΙΟΛΟΓΟΣ ΦΙΛΙΠΠΟΣ</t>
  </si>
  <si>
    <t>ΚΑΤΣΙΑΔΡΑΜΗ ΜΑΡΙΑ-ΑΘΑΝΑΣΙΑ</t>
  </si>
  <si>
    <t>ΜΑΥΡΗ ΔΟΜΝΙΚΗ-ΤΑΤΙΑΝΗ</t>
  </si>
  <si>
    <t>ΠΡΕΠΟΥΣΗΣ ΓΕΩΡΓΙΟΣ</t>
  </si>
  <si>
    <t>ΜΟΛΥΒΔΑ-ΝΙΚΟΛΑ-ΪΔΟΥ ΙΡΙΣ</t>
  </si>
  <si>
    <t>ΤΑΛΑΝΤΗ ΑΡΓΥΡΩ</t>
  </si>
  <si>
    <t>ΠΑΝΤΙΣΚΑΣ ΝΙΚΟΛΑΟΣ</t>
  </si>
  <si>
    <t>ΑΓΓΕΛΙΔΗ ΕΥΓΕΝΙΑ</t>
  </si>
  <si>
    <t>ΚΑΤΣΑΒΟΧΡΗΣΤΟΥ ΒΛΑΣΙΑ</t>
  </si>
  <si>
    <t>ΣΚΟΥΤΑ ΑΓΓΕΛΙΚΗ</t>
  </si>
  <si>
    <t>ΣΤΟΡΟΦΟΡΟΣ ΘΕΟΔΩΡΟΣ</t>
  </si>
  <si>
    <t>ΚΑΪΡΗ ΗΛΕΚΤΡΑ-ΔΗΜΗΤΡΑ</t>
  </si>
  <si>
    <t>ΑΓΑΣ ΑΝΤΩΝΗΣ</t>
  </si>
  <si>
    <t>ΜΥΛΩΝΟΠΟΥΛΟΣ ΘΕΟΔΩΡΟΣ</t>
  </si>
  <si>
    <t>ΑΡΙΣΤΕΙΔΟΠΟΥΛΟΣ ΔΗΜΗΤΡΙΟΣ</t>
  </si>
  <si>
    <t>ΠΑΠΑΠΕΤΡΟΠΟΥΛΟΣ ΠΑΝΑΓΙΩΤΗΣ</t>
  </si>
  <si>
    <t>ΜΠΟΥΡΑ ΕΛΕΝΗ</t>
  </si>
  <si>
    <t>ΠΕΠΕ ΜΑΡΙΑ</t>
  </si>
  <si>
    <t>ΑΡΛΕΤΗΣ ΑΘΑΝΑΣΙΟΣ</t>
  </si>
  <si>
    <t>ΖΥΓΟΥΡΗΣ ΔΗΜΗΤΡΗΣ</t>
  </si>
  <si>
    <t>ΜΠΙΡΜΠΙΛΗ ΝΙΚΗ-ΜΑΡΙΑ</t>
  </si>
  <si>
    <t>ΣΤΑΥΡΟΥΛΑΚΗ ΚΩΝΣΤΑΝΤΙΝΑ</t>
  </si>
  <si>
    <t>ΚΟΜΝΗΝΟΥ ΔΕΣΠΟΙΝΑ-ΑΦΡΟΔΙΤΗ</t>
  </si>
  <si>
    <t>ΜΠΕΡΤΟΛΗ ΒΙΚΤΩΡΙΑ</t>
  </si>
  <si>
    <t>ΖΑΧΑΡΟΠΟΥΛΟΥ ΑΝΑΣΤΑΣΙΑ</t>
  </si>
  <si>
    <t>ΚΑΪΣΑΡΛΗΣ ΓΙΑΝΝΗΣ</t>
  </si>
  <si>
    <t>ΜΑΝΤΕΣ ΜΑΡΙΟΣ</t>
  </si>
  <si>
    <t>ΜΑΤΣΑΡΙΔΗΣ ΑΠΟΣΤΟΛΟΣ</t>
  </si>
  <si>
    <t>ΜΟΥΡΑΤΙΔΟΥ ΑΝΤΩΝΙΑ-ΕΥΗ</t>
  </si>
  <si>
    <t>ΠΕΡΙΦΑΝΟΥ ΧΡΥΣΑ</t>
  </si>
  <si>
    <t>ΡΙΖΟΥ ΑΛΕΞΑΝΔΡΑ</t>
  </si>
  <si>
    <t>ΚΩΝΣΤΑΝΤΑΡΑΣ ΑΘΑΝΑΣΙΟΣ</t>
  </si>
  <si>
    <t>ΔΡΟΣΟΓΙΑΝΝΗ ΑΝΤΩΝΙΑ</t>
  </si>
  <si>
    <t>ΝΤΟΥΛΗΣ ΑΝΑΣΤΑΣΙΟΣ</t>
  </si>
  <si>
    <t>ΠΑΚΑΣ ΜΑΡΚΟΣ</t>
  </si>
  <si>
    <t>ΓΚΑΓΚΑΟΥΔΑΚΗ ΣΩΣΑΝΝΑ</t>
  </si>
  <si>
    <t>ΚΛΑΔΟΥΧΟΥ ΓΕΩΡΓΙΑ-ΕΙΡΗΝΗ</t>
  </si>
  <si>
    <t>ΚΑΡΑΒΕΛΗ ΕΥΤΥΧΙΑ</t>
  </si>
  <si>
    <t>ΑΛΕΞΑΝΔΡΙΔΗΣ ΧΑΡΑΛΑΜΠΟΣ</t>
  </si>
  <si>
    <t>ΠΡΙΝΙΑΝΑΚΗ ΕΛΠΙΝΙΚΗ</t>
  </si>
  <si>
    <t>ΒΟΥΓΑ ΔΗΜΗΤΡΑ-ΑΡΤΕΜΙΣ</t>
  </si>
  <si>
    <t>ΝΟΥΛΗΣ ΚΩΝΣΤΑΝΤΙΝΟΣ</t>
  </si>
  <si>
    <t>ΜΑΚΡΙΔΗΣ ΓΕΩΡΓΙΟΣ</t>
  </si>
  <si>
    <t>ΝΑΡΛΗΣ ΒΑΣΙΛΕΙΟΣ-ΠΑΝΑΓΙΩΤΗΣ</t>
  </si>
  <si>
    <t>ΓΡΑΝΑΚΗΣ ΔΗΜΗΤΡΙΟΣ</t>
  </si>
  <si>
    <t>ΟΡΦΑΝΟΣ ΜΑΡΙΟΣ</t>
  </si>
  <si>
    <t>ΚΡΑΣΟΥΔΑΚΗΣ ΙΩΑΝΝΗΣ-ΓΕΩΡΓΙΟΣ</t>
  </si>
  <si>
    <t>ΑΝΔΡΕΟΥ ΣΤΕΡΓΙΟΣ</t>
  </si>
  <si>
    <t>ΜΙΧΑΗΛ ΕΛΕΥΘΕΡΙΟΣ</t>
  </si>
  <si>
    <t>ΠΗΛΙΟΥΝΗΣ ΜΙΧΑΗΛ</t>
  </si>
  <si>
    <t>ΛΙΑΚΑ ΣΤΕΛΛΑ</t>
  </si>
  <si>
    <t>ΤΑΦΙΔΟΥ ΚΥΡΙΑΚΗ</t>
  </si>
  <si>
    <t>ΑΝΔΡΕΑΔΟΥ ΜΕΛΙΝΑ</t>
  </si>
  <si>
    <t>ΓΑΡΕΙΟΣ ΣΩΤΗΡΗΣ</t>
  </si>
  <si>
    <t>ΔΕΜΕΡΤΖΙΔΟΥ ΒΕΑΤΡΙΚΗ</t>
  </si>
  <si>
    <t>ΜΠΟΛΛΑ ΖΩΗ</t>
  </si>
  <si>
    <t>ΚΑΪΜΑΡΑΣ ΧΡΗΣΤΟΣ</t>
  </si>
  <si>
    <t>ΚΙΤΣΩΝΑ ΕΛΙΣΑΒΕΤ</t>
  </si>
  <si>
    <t>ΚΙΤΣΩΝΑ ΜΑΡΙΑ</t>
  </si>
  <si>
    <t>ΖΑΓΚΛΙΒΕΡΗ ΑΝΔΡΟΜΑΧΗ</t>
  </si>
  <si>
    <t>ΠΟΥΛΙΟΒΑΛΗ ΕΙΡΗΝΗ-ΕΥΛΑΜΠΙΑ</t>
  </si>
  <si>
    <t>ΜΠΑΛΤΟΥ ΕΛΕΝΗ</t>
  </si>
  <si>
    <t>ΕΞΙΖΙΔΗΣ-ΜΑΓΙΕΡ ΤΕΪΛΟΡ</t>
  </si>
  <si>
    <t>ΣΤΑΜΑΤΙΟΥ ΣΤΑΥΡΟΣ</t>
  </si>
  <si>
    <t>ΝΤΙΝΑΚΗΣ ΑΜΥΝΤΑΣ</t>
  </si>
  <si>
    <t>ΖΟΥΡΙΔΗ ΕΛΕΝΗ</t>
  </si>
  <si>
    <t>ΣΑΠΑΝΙΔΟΥ ΔΗΜΗΤΡΑ</t>
  </si>
  <si>
    <t>ΚΟΛΟΚΟΤΣΑ ΑΓΓΕΛΙΚΗ</t>
  </si>
  <si>
    <t>ΜΙΧΑΗΛΙΔΟΥ ΔΕΣΠΟΙΝΑ</t>
  </si>
  <si>
    <t>ΤΖΙΒΑΝΙΔΗΣ ΔΗΜΗΤΡΙΟΣ</t>
  </si>
  <si>
    <t>ΣΠΥΡΙΔΑΚΗ ΓΕΡΑΣΙΜΟΥΛΑ-ΔΙΟΝΥΣΙΑ</t>
  </si>
  <si>
    <t>ΣΑΡΗ ΣΤΑΥΡΟΥΛΑ</t>
  </si>
  <si>
    <t>ΓΕΩΡΓΟΠΟΥΛΟΥ ΑΙΚΑΤΕΡΙΝΗ</t>
  </si>
  <si>
    <t>ΛΙΖΑ ΔΗΜΗΤΡΑ-ΖΩΗ</t>
  </si>
  <si>
    <t>ΜΑΡΤΑΚΟΥ-ΓΑΛΙΑΤΣΑΤΟΥ ΚΑΤΕΡΙΝΑ</t>
  </si>
  <si>
    <t>ΜΑΥΡΙΑΝΟΥ ΧΡΙΣΤΙΝΑ</t>
  </si>
  <si>
    <t>ΣΠΥΡΟΥ ΕΜΜΑΝΟΥΗΛ</t>
  </si>
  <si>
    <t>ΤΡΟΥΛΟΥ ΧΡΙΣΤΙΝΑ</t>
  </si>
  <si>
    <t>ΜΙΧΟΠΟΥΛΟΥ ΜΑΡΙΚΑ</t>
  </si>
  <si>
    <t>ΚΑΡΑΝΑΣΤΑΣΗ ΖΩΗ</t>
  </si>
  <si>
    <t>ΣΤΡΕΜΠΕΛΑ ΜΑΡΙΑ</t>
  </si>
  <si>
    <t>ΠΑΠΑΔΑΜ ΒΑΣΙΛΗΣ</t>
  </si>
  <si>
    <t>ΝΟΥΛΑΣ ΜΙΧΑΗΛ</t>
  </si>
  <si>
    <t>ΛΑΔΑ-ΧΑΤΖΗΜΠΕΚΙΑΡΗ ΕΥΑΓΓΕΛΙΑ</t>
  </si>
  <si>
    <t>ΜΠΟΥΧΑΛΗΣ ΣΤΑΥΡΟΣ</t>
  </si>
  <si>
    <t>ΚΟΥΤΣΟΜΗΤΡΟΥ ΕΛΕΥΘΕΡΙΑ</t>
  </si>
  <si>
    <t>ΑΓΑΛΙΩΤΗΣ ΘΕΟΔΟΣΗΣ</t>
  </si>
  <si>
    <t>ΚΑΝΕΛΛΑΚΗΣ ΑΘΑΝΑΣΙΟΣ</t>
  </si>
  <si>
    <t>ΚΟΡΔΑΣ ΒΑΣΙΛΕΙΟΣ</t>
  </si>
  <si>
    <t>ΚΟΝΤΑΞΗΣ ΚΩΝΣΤΑΝΤΙΝΟΣ</t>
  </si>
  <si>
    <t>ΑΝΔΡΙΟΠΟΥΛΟΣ ΚΩΝΣΤΑΝΤΙΝΟΣ</t>
  </si>
  <si>
    <t>ΣΠΥΡΟΠΟΥΛΟΣ ΔΗΜΗΤΡΙΟΣ</t>
  </si>
  <si>
    <t>ΓΡΟΜΠΑΝΟΠΟΥΛΟΥ ΑΝΝΕΤΑ</t>
  </si>
  <si>
    <t>ΠΑΡΣΑΛΗΣ ΠΑΝΑΓΙΩΤΗΣ</t>
  </si>
  <si>
    <t>ΑΓΓΕΛΟΠΟΥΛΟΣ ΜΙΛΤΙΑΔΗΣ</t>
  </si>
  <si>
    <t>ΓΚΑΛΤΣΙΔΗΣ ΧΡΗΣΤΟΣ</t>
  </si>
  <si>
    <t>ΛΙΑΝΙΔΟΥ ΑΝΤΩΝΙΑ</t>
  </si>
  <si>
    <t>ΣΤΡΑΝΤΖΙΑ ΕΥΦΡΟΣΥΝΗ</t>
  </si>
  <si>
    <t>ΚΑΛΛΗ ΑΝΝΑ-ΜΑΡΙΑ</t>
  </si>
  <si>
    <t>ΚΡΑΝΙΔΙΩΤΗ ΓΕΩΡΓΙΑ-ΕΦΡΑΙΜΙΑ</t>
  </si>
  <si>
    <t>ΠΟΥΤΟΥ ΑΝΝΑ</t>
  </si>
  <si>
    <t>ΔΡΙΒΑ ΕΥΓΕΝΙΑ</t>
  </si>
  <si>
    <t>ΝΙΚΟΛΑΟΥ ΠΑΝΩΡΑΙΑ</t>
  </si>
  <si>
    <t>ΜΑΛΚΟΤΣ-ΧΑΛΗΛ ΕΣΕΝ</t>
  </si>
  <si>
    <t>ΓΙΑΚΟΥΜΑΚΗ ΑΦΡΟΔΙΤΗ</t>
  </si>
  <si>
    <t>ΣΟΦΡΑ ΑΘΗΝΑ</t>
  </si>
  <si>
    <t>ΚΑΡΑΜΟΥΤΖΟΓΙΑΝΝΗ ΑΡΓΥΡΙΑ-ΙΩΑΝΝΑ</t>
  </si>
  <si>
    <t>ΒΕΡΓΟΥ ΣΤΑΥΡΟΥΛΑ</t>
  </si>
  <si>
    <t>ΣΠΥΡΟΠΟΥΛΟΥ ΒΑΣΙΛΕΙΑ</t>
  </si>
  <si>
    <t>ΓΚΟΥΝΤΑΝΗ ΔΗΜΗΤΡΑ</t>
  </si>
  <si>
    <t>ΑΝΑΓΝΩΣΤΟΠΟΥΛΟΥ ΜΑΡΙΑ</t>
  </si>
  <si>
    <t>ΜΟΥΡΤΟΥ ΝΕΦΕΛΗ</t>
  </si>
  <si>
    <t>ΚΑΛΛΙΤΣΗΣ ΚΩΝΣΤΑΝΤΙΝΟΣ</t>
  </si>
  <si>
    <t>ΚΥΠΡΙΩΤΗΣ ΝΙΚΟΛΑΟΣ</t>
  </si>
  <si>
    <t>ΚΟΥΦΟΓΙΑΝΝΗΣ ΚΩΝΣΤΑΝΤΙΝΟΣ</t>
  </si>
  <si>
    <t>ΠΑΓΑΝΗ ΚΩΝΣΤΑΝΤΙΝΑ</t>
  </si>
  <si>
    <t>ΓΕΩΡΓΑΛΗΣ ΠΑΥΛΟΣ-ΑΘΑΝΑΣΙΟΣ</t>
  </si>
  <si>
    <t>ΠΕΡΔΙΚΑΚΗΣ ΧΑΡΑΛΑΜΠΟΣ-ΧΑΡΙΛΑΟΣ</t>
  </si>
  <si>
    <t>ΠΑΠΑΔΟΠΟΥΛΟΥ ΜΙΧΑΕΛΑ</t>
  </si>
  <si>
    <t>ΚΑΡΑΜΗΤΣΟΣ ΗΛΙΑΣ</t>
  </si>
  <si>
    <t>ΒΑΜΒΑΚΟΥΣΗ ΠΑΝΑΓΙΩΤΑ</t>
  </si>
  <si>
    <t>ΠΑΠΑΔΟΠΟΥΛΟΥ ΖΩΓΡΑΦΙΑ</t>
  </si>
  <si>
    <t>ΠΑΠΑΣ ΘΩΜΑΣ</t>
  </si>
  <si>
    <t>ΓΚΟΥΜΑΣ ΔΗΜΗΤΡΙΟΣ</t>
  </si>
  <si>
    <t>ΚΩΣΤΟΠΟΥΛΟΣ ΚΩΝΣΤΑΝΤΙΝΟΣ</t>
  </si>
  <si>
    <t>ΑΛΜΥΡΑΝΤΗ ΕΙΡΗΝΗ</t>
  </si>
  <si>
    <t>ΠΑΠΟΥΔΑΣ-ΤΣΑΚΙΡΙΔΗΣ ΑΝΑΣΤΑΣΙΟΣ</t>
  </si>
  <si>
    <t>ΜΕΤΑΞΑΣ ΠΑΝΑΓΙΩΤΗΣ</t>
  </si>
  <si>
    <t>ΓΚΕΛΗΣ ΓΕΩΡΓΙΟΣ</t>
  </si>
  <si>
    <t>ΓΕΝΕΙΑΤΑΚΗ ΔΕΣΠΟΙΝΑ</t>
  </si>
  <si>
    <t>ΣΙΑΠΕΡΑ ΕΛΕΝΗ-ΜΑΡΙΑ</t>
  </si>
  <si>
    <t>ΚΑΦΕΤΖΟΠΟΥΛΟΣ ΣΠΥΡΟΣ</t>
  </si>
  <si>
    <t>ΜΑΡΙΟΛΗ ΖΩΗ</t>
  </si>
  <si>
    <t>ΜΑΡΙΝΟΠΟΥΛΟΥ ΧΡΙΣΤΙΝΑ</t>
  </si>
  <si>
    <t>ΚΑΛΑΤΖΗ ΜΑΡΙΛΕΝΑ</t>
  </si>
  <si>
    <t>ΠΑΠΑΖΟΓΛΟΥ ΙΩΑΝΝΗΣ</t>
  </si>
  <si>
    <t>ΠΑΝΑΓΙΩΤΟΥ ΠΑΝΑΓΙΩΤΗΣ</t>
  </si>
  <si>
    <t>ΠΑΝΤΑΖΗΣ ΘΕΟΔΩΡΟΣ</t>
  </si>
  <si>
    <t>ΛΟΥΛΑΚΗΣ ΘΕΟΧΑΡΗΣ</t>
  </si>
  <si>
    <t>ΖΟΛΩΤΑ ΣΟΦΙΑ</t>
  </si>
  <si>
    <t>ΠΕΡΔΙΚΑΡΗ ΣΟΦΙΑ</t>
  </si>
  <si>
    <t>ΚΑΡΒΟΥΝΤΖΗΣ ΚΩΝΣΤΑΝΤΙΝΟΣ</t>
  </si>
  <si>
    <t>ΛΑΔΟΠΟΥΛΟΥ ΣΤΑΥΡΟΥΛΑ</t>
  </si>
  <si>
    <t>ΑΥΓΟΥΣΤΟΠΟΥΛΟΥ ΜΑΡΙΑ-ΚΑΛΛΙΟΠΗ</t>
  </si>
  <si>
    <t>ΑΠΟΣΤΟΛΟΠΟΥΛΟΥ ΒΑΣΙΛΙΚΗ</t>
  </si>
  <si>
    <t>ΚΑΠΡΑΝΟΣ ΣΤΑΥΡΟΣ-ΠΑΝΑΓΙΩΤΗΣ</t>
  </si>
  <si>
    <t>ΖΙΩΡΗ ΒΗΘΛΕΕΜ</t>
  </si>
  <si>
    <t>ΚΑΡΑΜΠΑΚΑΚΗΣ ΑΛΚΙΒΙΑΔΗΣ</t>
  </si>
  <si>
    <t>ΠΑΠΑΔΟΠΟΥΛΟΣ ΧΡΙΣΤΟΣ</t>
  </si>
  <si>
    <t>ΛΙΑΠΗ-ΖΕΜΠΕΝΙΣΗ ΦΙΛΙΠΠΑ-ΑΡΕΤΗ</t>
  </si>
  <si>
    <t>ΘΕΟΦΙΛΗ ΜΑΡΙΑ-ΙΛΕΑΝΑ</t>
  </si>
  <si>
    <t>ΚΑΠΙΡΗΣ ΣΠΥΡΙΔΩΝ</t>
  </si>
  <si>
    <t>ΠΑΠΑΔΟΥΛΗ ΒΑΣΙΛΙΚΗ</t>
  </si>
  <si>
    <t>ΣΤΙΝΗ ΕΙΡΗΝΗ-ΜΑΡΙΑ</t>
  </si>
  <si>
    <t>ΣΤΙΝΗ ΠΑΝΑΓΙΩΤΑ</t>
  </si>
  <si>
    <t>ΓΙΑΝΝΑΚΟΥ ΑΓΓΕΛΙΝΑ-ΑΝΝΑ</t>
  </si>
  <si>
    <t>ΔΙΑΜΑΝΤΙΔΟΥ ΧΡΥΣΗ</t>
  </si>
  <si>
    <t>ΜΕΛΕΛΟΥΔΗΣ ΣΤΑΥΡΟΣ</t>
  </si>
  <si>
    <t>ΜΠΙΤΕΡΝΑ ΑΦΡΟΔΙΤΗ</t>
  </si>
  <si>
    <t>ΠΑΠΑΔΑΚΗΣ-ΓΟΥΝΤ ΦΡΑΝΚ-ΙΩΑΝΝΗΣ</t>
  </si>
  <si>
    <t>ΜΑΚΡΗΣ ΚΩΝΣΤΑΝΤΙΝΟΣ-ΓΕΩΡΓΙΟΣ</t>
  </si>
  <si>
    <t>ΚΩΝΣΤΑΝΤΟΠΟΥΛΟΣ ΔΗΜΗΤΡΙΟΣ</t>
  </si>
  <si>
    <t>ΓΕΩΡΓΟΥΛΗ ΕΛΕΝΗ</t>
  </si>
  <si>
    <t>ΚΟΥΤΣΟΓΙΑΝΝΗΣ ΑΝΔΡΕΑΣ</t>
  </si>
  <si>
    <t>ΠΑΠΟΥΤΣΟΓΛΟΥ ΒΑΣΙΛΗΣ</t>
  </si>
  <si>
    <t>ΒΡΕΚΟΣ ΑΠΟΣΤΟΛΟΣ</t>
  </si>
  <si>
    <t>ΜΟΡΦΟΝΙΟΥ ΑΙΚΑΤΕΡΙΝΗ</t>
  </si>
  <si>
    <t>ΤΖΑΒΑΡΑΣ ΑΝΔΡΕΑΣ</t>
  </si>
  <si>
    <t>ΝΙΚΟΛΑΪΔΟΥ ΜΑΡΙΑ</t>
  </si>
  <si>
    <t>ΚΟΡΚΟΝΤΖΕΛΟΥ ΜΑΤΙΝΑ</t>
  </si>
  <si>
    <t>ΑΠΟΣΤΟΛΟΣ ΓΕΩΡΓΙΟΣ</t>
  </si>
  <si>
    <t>ΚΑΝΤΓΟΥΕΛ-ΞΕΝΟΠΟΥΛΟΣ ΑΔΑΜ-ΝΤΟΝΑΛ-ΑΡΙΣΤΟΤΕΛΗΣ</t>
  </si>
  <si>
    <t>ΓΑΣΠΑΡΑΤΟΣ ΝΙΚΟΛΑΟΣ</t>
  </si>
  <si>
    <t>ΠΕΝΘΕΡΟΥΔΑΚΗ ΕΛΕΝΗ</t>
  </si>
  <si>
    <t>ΘΕΟΔΩΡΟΥ-ΣΠΕΡΔΟΥΛΗ ΕΛΕΝΗ</t>
  </si>
  <si>
    <t>ΑΡΤΟΠΟΙΟΥ ΕΛΕΝΗ</t>
  </si>
  <si>
    <t>ΑΛΕΞΑΝΔΡΟΠΟΥΛΟΣ ΣΤΕΦΑΝΟΣ</t>
  </si>
  <si>
    <t>ΑΡΒΑΝΙΤΟΠΟΥΛΟΥ ΒΑΣΙΛΙΚΗ</t>
  </si>
  <si>
    <t>ΚΑΡΑΝΙΚΟΛΑΟΥ ΕΛΕΝΗ</t>
  </si>
  <si>
    <t>ΚΩΣΤΑ-ΒΛΑΧΟΥ ΑΘΑΝΑΣΙΟΣ</t>
  </si>
  <si>
    <t>ΛΟΥΤΡΙΑΝΑΚΗΣ ΕΥΑΓΓΕΛΟΣ</t>
  </si>
  <si>
    <t>ΜΑΝΤΟΠΟΥΛΟΥ ΑΝΔΡΟΜΑΧΗ</t>
  </si>
  <si>
    <t>ΝΙΚΟΛΑΪΔΗΣ ΝΙΚΟΛΑΟΣ</t>
  </si>
  <si>
    <t>ΚΟΥΚΟΥΔΑΚΗ ΝΙΚΟΛΕΤΑ</t>
  </si>
  <si>
    <t>ΚΥΡΙΑΚΙΔΗΣ ΣΠΥΡΙΔΩΝ</t>
  </si>
  <si>
    <t>ΜΑΥΡΙΔΗΣ ΙΩΑΝΝΗΣ</t>
  </si>
  <si>
    <t>ΣΑΧΤΟΥΡΗΣ ΚΩΝΣΤΑΝΤΙΝΟΣ</t>
  </si>
  <si>
    <t>ΠΑΡΙΣΗΣ ΘΩΜΑΣ</t>
  </si>
  <si>
    <t>ΖΑΦΕΙΡΗΣ ΣΠΥΡΟΣ</t>
  </si>
  <si>
    <t>ΠΡΟΥΚΑΚΗ ΣΤΥΛΊΑΝΗ</t>
  </si>
  <si>
    <t>ΠΑΠΑΛΥΜΠΕΡΗΣ ΔΗΜΗΤΡΙΟΣ</t>
  </si>
  <si>
    <t>ΠΑΝΟΥ ΔΑΝΑΗ</t>
  </si>
  <si>
    <t>ΠΑΥΛΟΥΝΗ ΑΝΑΣΤΑΣΙΑ</t>
  </si>
  <si>
    <t>ΔΕΔΕΣ ΝΙΚΟΛΑΟΣ</t>
  </si>
  <si>
    <t>ΜΙΧΑΛΕΑ ΕΙΡΗΝΗ</t>
  </si>
  <si>
    <t>ΜΠΟΓΙΑΤΖΗ ΜΥΡΤΩ</t>
  </si>
  <si>
    <t>ΓΕΩΡΓΙΟΠΟΥΛΟΥ ΧΑΡΙΚΛΕΙΑ</t>
  </si>
  <si>
    <t>ΜΠΑΛΤΑΓΙΑΝΝΗΣ ΝΙΚΟΛΑΟΣ</t>
  </si>
  <si>
    <t>ΚΟΡΕΣΣΗ ΜΙΚΑΕΛΑ</t>
  </si>
  <si>
    <t>ΛΑΜΠΡΟΥ ΑΜΑΛΙΑ-ΕΛΕΝΗ</t>
  </si>
  <si>
    <t>ΚΩΝΣΤΑΝΤΕ ΑΛΕΞΑΝΔΡΑ</t>
  </si>
  <si>
    <t>ΓΕΩΡΓΑΝΤΟΠΟΥΛΟΥ ΧΑΡΙΚΛΕΙΑ</t>
  </si>
  <si>
    <t>ΝΤΙΜΠ ΧΡΥΣΑΝΘΗ</t>
  </si>
  <si>
    <t>ΓΕΩΡΓΑΚΛΗ ΜΑΡΙΑ</t>
  </si>
  <si>
    <t>ΜΠΟΥΡΝΟΥΣΟΥΖΗΣ ΝΙΚΗΦΟΡΟΣ-ΠΕΤΡΟΣ</t>
  </si>
  <si>
    <t>ΓΟΥΡΓΟΥΡΗ ΜΑΡΙΑ</t>
  </si>
  <si>
    <t>ΛΥΚΟΥΔΗΣ ΣΠΥΡΟΣ</t>
  </si>
  <si>
    <t>ΛΑΖΑΡΙΔΟΥ ΔΕΣΠΟΙΝΑ</t>
  </si>
  <si>
    <t>ΚΟΥΦΑ ΚΥΡΙΑΚΗ</t>
  </si>
  <si>
    <t>ΛΑΓΟΣ ΓΕΩΡΓΙΟΣ</t>
  </si>
  <si>
    <t>ΚΥΡΙΑΖΙΔΟΥ ΑΝΝΑ</t>
  </si>
  <si>
    <t>ΜΩΡΑΪΤΗΣ ΝΙΚΟΛΑΟΣ</t>
  </si>
  <si>
    <t>ΝΙΚΟΛΑΟΥ ΠΑΝΑΓΙΩΤΑ</t>
  </si>
  <si>
    <t>ΤΖΑΘΑΣ ΝΙΚΟΛΑΟΣ-ΣΩΤΗΡΙΟΣ</t>
  </si>
  <si>
    <t>ΜΗΤΣΑΤΣΙΚΑ ΠΑΡΑΣΚΕΥΗ</t>
  </si>
  <si>
    <t>ΤΖΑΒΑΡΑΣ ΦΟΙΒΟΣ</t>
  </si>
  <si>
    <t>ΓΚΑΡΛΑΣ ΠΑΡΑΣΚΕΥΑΣ</t>
  </si>
  <si>
    <t>ΚΥΡΙΑΚΟΠΟΥΛΟΥ ΧΡΥΣΟΥΛΑ</t>
  </si>
  <si>
    <t>ΠΑΝΑΓΗΣ ΕΛΕΥΘΕΡΙΟΣ</t>
  </si>
  <si>
    <t>ΣΙΔΗΡΟΠΟΥΛΟΥ ΠΑΟΥΛΙΝΑ</t>
  </si>
  <si>
    <t>ΚΟΥΚΟΥΤΗ ΑΓΑΘΗ</t>
  </si>
  <si>
    <t>ΠΑΝΑΓΙΩΤΟΠΟΥΛΟΣ ΑΓΓΕΛΟΣ</t>
  </si>
  <si>
    <t>ΤΡΙΑΝΤΑΦΥΛΛΟΥ ΚΡΙΣΤΙΑΝ-ΕΠΑΜΕΙΝΩΝΔΑΣ</t>
  </si>
  <si>
    <t>ΜΠΑΛΑΛΑΣ ΙΩΑΝΝΗΣ</t>
  </si>
  <si>
    <t>ΠΑΝΑΓΟΠΟΥΛΟΥ ΔΑΝΑΗ</t>
  </si>
  <si>
    <t>ΚΑΡΠΕΤΗΣ ΔΗΜΗΤΡΙΟΣ</t>
  </si>
  <si>
    <t>ΔΑΜΠΑΣΗΣ ΓΙΩΡΓΟΣ</t>
  </si>
  <si>
    <t>ΠΑΠΑΓΙΑΝΑΚΟΠΟΥΛΟΥ ΙΩΑΝΝΑ</t>
  </si>
  <si>
    <t>ΚΟΥΤΡΟΓΛΟΥ ΔΗΜΗΤΡΑ</t>
  </si>
  <si>
    <t>ΜΠΟΓΔΑΝΟΥ ΒΑΣΙΛΙΚΗ</t>
  </si>
  <si>
    <t>ΣΤΡΑΤΑΚΟΣ ΠΑΥΛΟΣ</t>
  </si>
  <si>
    <t>ΣΤΕΡΓΙΟΥΛΗΣ ΠΑΝΑΓΙΩΤΗΣ</t>
  </si>
  <si>
    <t>ΤΖΙΜΟΓΙΑΝΝΗΣ ΑΛΕΞΑΝΔΡΟΣ-ΔΗΜΗΤΡΙΟΣ</t>
  </si>
  <si>
    <t>ΡΑΠΤΙΔΗΣ ΓΕΩΡΓΙΟΣ</t>
  </si>
  <si>
    <t>ΚΑΡΙΟΦΥΛΗΣ ΚΩΝΣΤΑΝΤΙΝΟΣ-ΓΕΩΡΓΙΟΣ</t>
  </si>
  <si>
    <t>ΠΑΠΑΓΙΑΝΝΟΠΟΥΛΟΣ ΑΛΕΞΙΟΣ</t>
  </si>
  <si>
    <t>ΚΟΛΙΟΣ ΒΑΣΙΛΕΙΟΣ</t>
  </si>
  <si>
    <t>ΣΤΕΡΓΙΟΥ ΑΝΔΡΕΑΣ</t>
  </si>
  <si>
    <t>ΑΠΟΣΤΟΛΟΠΟΥΛΟΣ ΙΩΑΝΝΗΣ</t>
  </si>
  <si>
    <t>ΡΑΦΑ ΜΑΡΙΑ</t>
  </si>
  <si>
    <t>ΜΑΛΑΙΝΟΥ ΕΥΑΓΓΕΛΙΑ-ΜΑΡΙΑ</t>
  </si>
  <si>
    <t>ΖΕΡΒΟΣ ΣΠΥΡΟΣ</t>
  </si>
  <si>
    <t>ΓΕΩΡΓΟΤΑΣ ΓΕΩΡΓΙΟΣ</t>
  </si>
  <si>
    <t>ΚΑΡΑΝΙΚΑ ΑΘΑΝΑΣΙΑ</t>
  </si>
  <si>
    <t>ΜΠΑΝΤΟΥΒΑΚΗΣ ΓΕΩΡΓΙΟΣ</t>
  </si>
  <si>
    <t>ΠΑΝΑΓΑΚΟΣ ΝΙΚΟΛΑΟΣ</t>
  </si>
  <si>
    <t>ΜΟΥΛΙΑΝΙΤΑΚΗ ΑΓΑΠΗ</t>
  </si>
  <si>
    <t>ΔΗΜΗΤΡΑΚΟΠΟΥΛΟΥ ΣΤΑΥΡΟΥΛΑ-ΑΝΑΣΤΑΣΙΑ</t>
  </si>
  <si>
    <t>ΚΥΡΙΑΚΟΠΟΥΛΟΥ ΘΕΟΔΩΡΑ-ΖΩΗ</t>
  </si>
  <si>
    <t>ΜΠΙΛΛΗΣ ΑΘΑΝΑΣΙΟΣ</t>
  </si>
  <si>
    <t>ΜΙΓΓΟΥ ΜΑΡΙΑ</t>
  </si>
  <si>
    <t>ΚΕΦΑΛΟΠΟΥΛΟΥ ΡΑΦΑΗΛΙΑ</t>
  </si>
  <si>
    <t>ΣΟΦΙΑΝΙΔΟΥ ΝΕΛΗ</t>
  </si>
  <si>
    <t>ΑΣΤΡΟΥΛΑΚΗ ΖΩΗ</t>
  </si>
  <si>
    <t>ΠΙΚΟΥΛΑ ΜΑΡΙΑ</t>
  </si>
  <si>
    <t>ΚΕΔΙΚΟΓΛΟΥ ΠΑΝΑΓΙΩΤΗΣ</t>
  </si>
  <si>
    <t>ΡΟΪΔΗΣ ΟΡΕΣΤΗΣ</t>
  </si>
  <si>
    <t>ΚΑΡΒΕΛΗΣ ΠΑΝΑΓΙΩΤΗΣ</t>
  </si>
  <si>
    <t>ΝΤΟΥΣΙΑ ΣΤΕΛΛΑ</t>
  </si>
  <si>
    <t>ΠΑΝΑΓΙΩΤΙΔΗΣ ΑΔΑΜ</t>
  </si>
  <si>
    <t>ΜΠΑΡΟΥΤΑΣ ΑΛΕΞΑΝΔΡΟΣ</t>
  </si>
  <si>
    <t>ΤΖΙΚΑΣ ΣΑΡΛ</t>
  </si>
  <si>
    <t>ΚΟΤΡΙΔΟΥ ΜΑΡΙΑ</t>
  </si>
  <si>
    <t>ΒΑΣΙΛΑΚΟΠΟΥΛΟΣ ΛΕΩΝΙΔΑΣ</t>
  </si>
  <si>
    <t>ΠΑΣΧΑΛΙΔΗΣ ΚΡΙΤΩΝ</t>
  </si>
  <si>
    <t>ΣΓΟΥΡΟΣ ΑΡΙΣΤΕΙΔΗΣ</t>
  </si>
  <si>
    <t>ΚΛΕΙΤΣΙΩΤΗΣ ΒΑΣΙΛΕΙΟΣ</t>
  </si>
  <si>
    <t>ΑΜΑΝΑΤΙΔΟΥ ΜΑΡΙΑ</t>
  </si>
  <si>
    <t>ΣΠΗΛΙΩΤΟΠΟΥΛΟΣ ΑΓΓΕΛΟΣ</t>
  </si>
  <si>
    <t>ΒΕΛΕΝΤΖΑΣ ΔΗΜΗΤΡΙΟΣ</t>
  </si>
  <si>
    <t>ΓΕΩΡΓΟΥΣΑΚΗΣ ΓΕΩΡΓΙΟΣ</t>
  </si>
  <si>
    <t>ΜΕΡΚΟΥΡΗΣ ΓΕΩΡΓΙΟΣ</t>
  </si>
  <si>
    <t>ΚΟΥΚΟΥΛΙΘΡΑΣ ΙΩΑΝΝΗΣ</t>
  </si>
  <si>
    <t>ΣΑΒΒΑ ΧΡΙΣΤΙΝΑ-ΘΕΟΔΩΡΑ</t>
  </si>
  <si>
    <t>ΒΑΝΤΣΙΑ ΦΛΩΡΑ</t>
  </si>
  <si>
    <t>ΜΠΑΖΟΥ ΕΥΑΓΓΕΛΙΑ</t>
  </si>
  <si>
    <t>ΠΑΝΟΥ ΧΡΙΣΤΙΝΑ</t>
  </si>
  <si>
    <t>ΣΦΡΑΓΙΔΟΥ ΑΝΑΣΤΑΣΙΑ</t>
  </si>
  <si>
    <t>ΑΞΟΥΡΙΣΤΟΣ ΔΗΜΗΤΡΙΟΣ</t>
  </si>
  <si>
    <t>ΑΛΤΙΠΑΡΜΑΚΗΣ ΚΩΝΣΤΑΝΤΙΝΟΣ</t>
  </si>
  <si>
    <t>ΜΠΑΡΜΠΟΥΡΗ ΑΛΕΞΑΝΔΡΑ</t>
  </si>
  <si>
    <t>ΣΑΛΛΗ ΣΤΑΜΑΤΙΝΑ-ΜΑΡΙΑ</t>
  </si>
  <si>
    <t>ΝΕΡΟΥΤΣΟΣ ΔΗΜΗΤΡΙΟΣ</t>
  </si>
  <si>
    <t>ΜΟΥΤΣΑΤΣΟΣ ΝΙΚΟΛΑΟΣ</t>
  </si>
  <si>
    <t>ΠΙΜΠΙΛΗ ΚΩΝΣΤΑΝΤΙΝΑ</t>
  </si>
  <si>
    <t>ΤΡΕΒΛΟΠΟΥΛΟΥ ΙΩΑΝΝΑ</t>
  </si>
  <si>
    <t>ΚΩΤΣΑΛΙΔΟΥ ΧΙΟΝΙΑ</t>
  </si>
  <si>
    <t>ΤΡΑΝΟΥ ΙΩΑΝΝΑ</t>
  </si>
  <si>
    <t>ΜΠΑΚΙΡΤΖΙΔΟΥ ΜΑΡΙΑ</t>
  </si>
  <si>
    <t>ΠΑΡΙΚΙΔΟΥ ΦΩΤΕΙΝΗ-ΑΝΝΑ</t>
  </si>
  <si>
    <t>ΔΕΛΗΓΙΑΝΝΗ ΕΥΦΡΟΣΥΝΗ</t>
  </si>
  <si>
    <t>ΓΙΑΝΝΕΖΗ ΓΕΩΡΓΙΑ-ΝΕΦΕΛΗ</t>
  </si>
  <si>
    <t>ΔΗΜΗΤΡΙΟΥ ΣΤΑΜΑΤΙΑ</t>
  </si>
  <si>
    <t>ΔΗΜΗΤΡΙΟΥ ΜΑΡΙΑ</t>
  </si>
  <si>
    <t>ΒΑΡΤΖΟΠΟΥΛΟΣ ΧΡΥΣΟΣΤΟΜΟΣ</t>
  </si>
  <si>
    <t>ΚΑΤΣΙΩΡΑΣ ΣΕΡΑΦΕΙΜ</t>
  </si>
  <si>
    <t>ΤΑΡΑΣΙΔΗΣ ΘΑΝΟΣ</t>
  </si>
  <si>
    <t>ΠΑΠΑΓΙΑΝΝΟΠΟΥΛΟΣ ΚΩΝΣΤΑΝΤΙΝΟΣ</t>
  </si>
  <si>
    <t>ΤΡΙΑΝΤΟΣ ΣΠΥΡΙΔΩΝΑΣ</t>
  </si>
  <si>
    <t>ΓΑΤΣΙΟΣ ΑΛΕΞΑΝΔΡΟΣ</t>
  </si>
  <si>
    <t>ΓΙΣΔΑΚΗΣ ΛΑΥΡΕΝΤΗΣ</t>
  </si>
  <si>
    <t>ΚΑΖΙΑΝΗΣ ΝΙΚΟΛΑΣ</t>
  </si>
  <si>
    <t>ΜΑΝΔΥΛΑΣ ΘΩΜΑΣ-ΜΑΡΙΟΣ</t>
  </si>
  <si>
    <t>ΜΑΝΩΛΑ ΣΤΕΛΛΑ</t>
  </si>
  <si>
    <t>ΣΚΑΠΙΝΑΚΗΣ ΛΑΜΠΡΟΣ</t>
  </si>
  <si>
    <t>ΜΑΣΤΙΚΗ ΒΑΣΙΛΕΙΑ-ΗΛΙΑΝΑ</t>
  </si>
  <si>
    <t>ΓΙΑΝΝΟΥΤΣΟΥ ΚΩΝΣΤΑΝΤΙΝΑ</t>
  </si>
  <si>
    <t>ΜΑΣΤΙΚΗ ΕΥΤΥΧΙΑ</t>
  </si>
  <si>
    <t>ΖΕΡΒΑ ΑΣΠΑΣΙΑ</t>
  </si>
  <si>
    <t>ΒΟΛΑΚΗ ΚΩΝΣΤΑΝΤΙΝΑ</t>
  </si>
  <si>
    <t>ΤΕΝΤΖΕΡΗΣ ΗΛΙΑΣ</t>
  </si>
  <si>
    <t>ΔΟΥΜΠΑΣ ΕΛΕΥΘΕΡΙΟΣ</t>
  </si>
  <si>
    <t>ΠΑΠΑΔΑΚΗΣ ΔΗΜΗΤΡΗΣ</t>
  </si>
  <si>
    <t>ΝΑΣΗ ΒΑΣΙΛΙΚΗ</t>
  </si>
  <si>
    <t>ΚΑΛΟΜΟΙΡΗΣ ΔΙΟΝΥΣΙΟΣ</t>
  </si>
  <si>
    <t>ΠΑΠΠΑ ΑΝΝΑ-ΜΑΡΙΑ</t>
  </si>
  <si>
    <t>ΜΠΟΥΓΑΣ ΟΔΥΣΣΕΑΣ</t>
  </si>
  <si>
    <t>ΜΠΟΥΓΑΣ ΝΙΚΟΛΑΟΣ</t>
  </si>
  <si>
    <t>ΜΑΛΑΝΟΣ ΑΝΑΣΤΑΣΙΟΣ-ΑΓΓΕΛΟΣ</t>
  </si>
  <si>
    <t>ΣΤΕΦΑΝΑΚΗ ΕΥΑΓΓΕΛΙΑ</t>
  </si>
  <si>
    <t>ΑΝΩΜΕΡΙΑΝΑΚΗ ΠΟΛΥΞΕΝΗ</t>
  </si>
  <si>
    <t>ΚΙΛΙΓΚΑΡΙΔΟΥ ΙΩΑΝΝΑ</t>
  </si>
  <si>
    <t>ΤΖΟΥΤΗ ΜΑΡΙΑ-ΝΕΚΤΑΡΙΑ</t>
  </si>
  <si>
    <t>ΚΑΡΚΑΛΕΤΣΗΣ ΓΕΩΡΓΙΟΣ</t>
  </si>
  <si>
    <t>ΚΟΥΜΕΡΤΑ ΙΩΑΝΝΑ-ΖΩΗ</t>
  </si>
  <si>
    <t>ΠΑΠΑΘΑΝΑΣΙΟΥ ΑΓΓΕΛΟΣ</t>
  </si>
  <si>
    <t>ΙΩΣΗΦΙΔΗΣ ΓΡΗΓΟΡΙΟΣ</t>
  </si>
  <si>
    <t>ΣΑΜΑΡΑ ΧΡΥΣΑΥΓΗ</t>
  </si>
  <si>
    <t>ΓΙΑΛΑΜΟΪΔΟΥ ΣΟΦΙΑ</t>
  </si>
  <si>
    <t>ΠΑΠΠΟΥΛΗΣ ΓΕΩΡΓΙΟΣ</t>
  </si>
  <si>
    <t>ΑΠΕΡΓΗΣ ΚΟΜΝΗΝΟΣ</t>
  </si>
  <si>
    <t>ΣΟΦΗΣ ΝΙΚΟΛΑΟΣ</t>
  </si>
  <si>
    <t>ΣΤΕΦΑΝΑΚΗ ΔΗΜΗΤΡΑ</t>
  </si>
  <si>
    <t>ΚΟΥΜΟΥΤΣΑΚΟΣ ΑΓΓΕΛΟΣ</t>
  </si>
  <si>
    <t>ΜΠΑΪΚΑ ΔΩΡΟΘΕΑ</t>
  </si>
  <si>
    <t>ΚΑΡΕΛΑΣ ΠΑΝΑΓΙΩΤΗΣ</t>
  </si>
  <si>
    <t>ΓΚΑΝΙΑΣ ΚΩΝΣΤΑΝΤΙΝΟΣ</t>
  </si>
  <si>
    <t>ΣΤΑΜΑΤΑΡΗΣ ΑΠΟΣΤΟΛΟΣ</t>
  </si>
  <si>
    <t>ΜΠΑΘΡΕΛΛΟΣ ΚΩΝΣΤΑΝΤΙΝΟΣ</t>
  </si>
  <si>
    <t>ΜΑΛΕΒΙΤΗ ΑΓΛΑΪΑ</t>
  </si>
  <si>
    <t>ΚΑΡΑΓΙΑΝΝΗ ΑΝΤΑ-ΜΑΡΙΑ</t>
  </si>
  <si>
    <t>ΠΑΝΑΓΟΥΛΙΑ ΕΛΕΥΘΕΡΙΑ</t>
  </si>
  <si>
    <t>ΚΟΝΤΗ ΑΘΑΝΑΣΙΑ</t>
  </si>
  <si>
    <t>ΘΑΝΟΠΟΥΛΟΥ ΕΥΑ</t>
  </si>
  <si>
    <t>ΚΟΥΜΠΑΚΗ ΚΑΛΛΙΟΠΗ</t>
  </si>
  <si>
    <t>ΡΑΠΑΚΟΥΛΙΑ ΕΡΑΤΩ-ΕΛΕΝΗ</t>
  </si>
  <si>
    <t>ΛΕΧΟΥΡΙΤΗΣ ΙΩΑΝΝΗΣ</t>
  </si>
  <si>
    <t>ΖΑΦΕΙΡΟΠΟΥΛΟΥ ΣΤΑΥΡΟΥΛΑ</t>
  </si>
  <si>
    <t>ΛΑΠΠΑΣ ΘΕΟΔΩΡΟΣ</t>
  </si>
  <si>
    <t>ΛΑΖΑΝΑ ΦΩΤΕΙΝΗ</t>
  </si>
  <si>
    <t>ΓΚΙΚΑ ΜΑΡΙΑ</t>
  </si>
  <si>
    <t>ΚΕΧΑΓΙΑΣ ΙΩΑΝΝΗΣ</t>
  </si>
  <si>
    <t>ΠΙΠΕΡΗΣ ΝΙΚΟΛΑΟΣ</t>
  </si>
  <si>
    <t>ΜΠΙΛΜΠΙΛΗΣ ΑΝΤΩΝΗΣ</t>
  </si>
  <si>
    <t>ΠΑΠΑΔΟΒΑΣΙΛΑΚΗ ΓΕΩΡΓΙΑ</t>
  </si>
  <si>
    <t>ΑΛΕΞΙΟΥ ΑΓΓΕΛΙΚΗ</t>
  </si>
  <si>
    <t>ΜΟΚΚΑ ΜΕΛΙΝΑ-ΔΗΜΗΤΡΑ</t>
  </si>
  <si>
    <t>ΝΟΜΙΚΟΣ ΦΙΛΙΠΠΟΣ</t>
  </si>
  <si>
    <t>ΚΥΡΙΤΣΗ ΑΡΙΣΤΗ</t>
  </si>
  <si>
    <t>ΓΟΥΜΠΙΟΣ ΑΝΤΩΝΗΣ</t>
  </si>
  <si>
    <t>ΚΟΝΤΟΓΙΑΝΝΗ ΑΛΕΞΑΝΔΡΑ</t>
  </si>
  <si>
    <t>ΛΥΜΠΕΡΟΠΟΥΛΟΥ ΝΑΤΑΛΙΑ</t>
  </si>
  <si>
    <t>ΑΛΕΞΑΝΔΡΙΔΗΣ ΕΛΕΥΘΕΡΙΟΣ</t>
  </si>
  <si>
    <t>ΚΟΥΤΟΥΛΑΚΗ ΜΑΡΙΑ</t>
  </si>
  <si>
    <t>ΜΑΡΝΕΛΛΟΣ ΙΩΣΗΦ</t>
  </si>
  <si>
    <t>ΜΠΑΝΤΗΛΑΣ ΓΕΩΡΓΙΟΣ</t>
  </si>
  <si>
    <t>ΖΕΡΒΑΚΗΣ ΦΩΤΗΣ</t>
  </si>
  <si>
    <t>ΚΟΝΤΟΓΙΩΡΓΑΚΗΣ ΙΩΑΝΝΗΣ</t>
  </si>
  <si>
    <t>ΚΟΥΡΤΊΔΟΥ ΑΝΑΣΤΑΣΙΑ</t>
  </si>
  <si>
    <t>ΠΑΝΑΓΟΥ ΦΡΑΓΚΙΣΚΗ</t>
  </si>
  <si>
    <t>ΜΑΡΚΑΣΙΩΤΗ ΑΓΓΕΛΙΚΗ</t>
  </si>
  <si>
    <t>ΚΑΤΣΑΓΑΝΝΗΣ ΧΡΗΣΤΟΣ</t>
  </si>
  <si>
    <t>ΣΟΒΟΛΟΥ ΜΑΡΙΑ-ΔΙΟΝΥΣΙΑ</t>
  </si>
  <si>
    <t>ΜΑΝΟΥΣΑΡΙΔΟΥ ΕΙΡΗΝΗ</t>
  </si>
  <si>
    <t>ΤΖΙΒΑΝΟΠΟΥΛΟΥ ΜΑΡΙΑΝΝΑ</t>
  </si>
  <si>
    <t>ΚΟΤΤΟΥ ΣΤΑΥΡΟΥΛΑ</t>
  </si>
  <si>
    <t>ΣΙΔΗΡΟΠΟΥΛΟΥ ΠΗΝΕΛΟΠΗ</t>
  </si>
  <si>
    <t>ΑΓΡΑΦΙΩΤΗ-ΦΛΟΥΡΑΚΗ ΜΑΡΙΑΝΝΑ</t>
  </si>
  <si>
    <t>ΑΛΕΦΑΝΤΟΣ ΣΠΥΡΟΣ</t>
  </si>
  <si>
    <t>ΚΟΥΚΑΣ ΠΕΤΡΟΣ</t>
  </si>
  <si>
    <t>ΙΩΑΚΕΙΜΙΔΟΥ ΔΑΝΑΗ</t>
  </si>
  <si>
    <t>ΑΛΙΚΑΚΟΥ ΕΥΑΓΓΕΛΙΑ-ΜΑΡΙΑ</t>
  </si>
  <si>
    <t>ΣΚΑΡΠΑΘΙΩΤΗ ΑΝΔΡΙΑΝΝΑ</t>
  </si>
  <si>
    <t>ΠΑΝΟΠΟΥΛΟΥ ΔΗΜΗΤΡΑ</t>
  </si>
  <si>
    <t>ΚΟΝΤΟΥ ΔΗΜΗΤΡΑ-ΜΑΡΙΑ</t>
  </si>
  <si>
    <t>ΠΛΑΤΑΚΗΣ ΝΙΚΟΛΑΟΣ</t>
  </si>
  <si>
    <t>ΚΟΥΡΤΗΣ ΚΩΝΣΤΑΝΤΙΝΟΣ-ΙΩΑΝΝΗΣ</t>
  </si>
  <si>
    <t>ΒΑΖΑΚΑΣ ΑΛΕΞΑΝΔΡΟΣ</t>
  </si>
  <si>
    <t>ΠΑΤΡΑΛΗ ΜΑΡΙΑ-ΣΤΑΜΑΤΙΝΑ</t>
  </si>
  <si>
    <t>ΜΑΥΡΟΕΙΔΟΠΟΥΛΟΣ ΝΙΚΟΛΑΟΣ</t>
  </si>
  <si>
    <t>ΖΑΪΜΗΣ ΑΣΗΜΑΚΗΣ-ΙΑΣΩΝ</t>
  </si>
  <si>
    <t>ΝΑΝΟΠΟΥΛΟΥ ΕΛΕΝΗ</t>
  </si>
  <si>
    <t>ΠΑΣΠΑΛΑΡΑΚΗΣ ΙΩΑΝΝΗΣ</t>
  </si>
  <si>
    <t>ΠΡΕΖΕΡΑΚΟΥ ΕΛΕΝΗ</t>
  </si>
  <si>
    <t>ΣΤΑΜΑΤΑΚΗΣ ΙΩΑΝΝΗΣ</t>
  </si>
  <si>
    <t>ΣΑΡΡΗ ΑΡΙΑΔΝΗ</t>
  </si>
  <si>
    <t>ΚΑΛΛΙΡΗΣ ΤΙΤΟΣ</t>
  </si>
  <si>
    <t>ΚΑΦΕΤΖΗΣ ΚΩΝΣΤΑΝΤΙΝΟΣ</t>
  </si>
  <si>
    <t>ΔΗΜΗΤΡΟΚΑΛΗ ΕΙΡΗΝΗ</t>
  </si>
  <si>
    <t>ΚΛΑΔΗ ΕΥΑΓΓΕΛΙΑ</t>
  </si>
  <si>
    <t>ΑΜΒΡΑΖΗ ΑΛΕΞΙΑ-ΒΑΣΙΛΙΚΗ</t>
  </si>
  <si>
    <t>ΚΑΤΣΑΡΧΗ ΑΝΝΑ</t>
  </si>
  <si>
    <t>ΚΙΩΤΗΣ ΦΩΤΗΣ</t>
  </si>
  <si>
    <t>ΒΙΛΔΙΡΙΔΗΣ ΙΩΑΝΝΗΣ</t>
  </si>
  <si>
    <t>ΠΑΠΑΤΡΙΑΝΤΑΦΥΛΛΟΥ ΓΕΩΡΓΙΟΣ</t>
  </si>
  <si>
    <t>ΚΑΨΑΛΗ ΕΛΕΝΑ</t>
  </si>
  <si>
    <t>ΚΑΠΟΓΙΑΝΝΗ ΑΛΕΞΑΝΔΡΑ</t>
  </si>
  <si>
    <t>ΜΑΡΓΑΡΙΤΗ ΑΝΤΙΓΟΝΗ</t>
  </si>
  <si>
    <t>ΠΡΙΝΑΡΑΚΗ ΜΑΡΙΑ</t>
  </si>
  <si>
    <t>ΜΑΥΡΙΔΗΣ ΑΝΑΣΤΑΣΙΟΣ</t>
  </si>
  <si>
    <t>ΤΙΧΑΛΑΣ ΑΝΔΡΕΑΣ</t>
  </si>
  <si>
    <t>ΡΟΥΣΣΗΣ ΓΕΩΡΓΙΟΣ</t>
  </si>
  <si>
    <t>ΣΑΡΡΗΣ ΑΝΑΡΓΥΡΟΣ</t>
  </si>
  <si>
    <t>ΜΑΝΤΕΣΗΣ ΜΑΡΙΟΣ</t>
  </si>
  <si>
    <t>ΠΑΠΑΔΟΠΟΥΛΟΣ ΑΓΗΣΙΛΑΟΣ</t>
  </si>
  <si>
    <t>ΝΙΚΟΛΑΪΔΟΥ ΚΩΝΣΤΑΝΤΙΝΑ</t>
  </si>
  <si>
    <t>ΚΟΥΤΡΑΣ ΑΡΙΣΤΕΙΔΗΣ</t>
  </si>
  <si>
    <t>ΛΑΖΑΡΙΔΗΣ ΓΕΩΡΓΙΟΣ-ΑΛΕΞΑΝΔΡΟΣ</t>
  </si>
  <si>
    <t>ΚΑΧΡΙΜΑΝΗ ΜΑΡΙΑ</t>
  </si>
  <si>
    <t>ΚΡΙΤΣΩΤΑΚΗ-ΒΑΛΛΙΝ ΗΛΕΚΤΡΑ</t>
  </si>
  <si>
    <t>ΣΕΛΛΙΑΝΑΚΗΣ ΝΙΚΟΛΑΟΣ</t>
  </si>
  <si>
    <t>ΣΕΛΛΙΑΝΑΚΗΣ ΑΓΓΕΛΟΣ</t>
  </si>
  <si>
    <t>ΘΩΜΑΚΗΣ ΝΙΚΟΛΑΟΣ</t>
  </si>
  <si>
    <t>ΠΕΤΡΟΠΟΥΛΟΥ ΕΡΜΥΛΗ</t>
  </si>
  <si>
    <t>ΣΕΛΙΒΑΝΩΦ ΜΑΡΙΑ</t>
  </si>
  <si>
    <t>ΣΚΑΡΤΣΙΟΥΝΗ ΑΓΑΘΟΝΙΚΗ</t>
  </si>
  <si>
    <t>ΑΡΧΟΝΤΑΚΗ ΕΙΡΗΝΗ</t>
  </si>
  <si>
    <t>ΣΤΕΦΑΝΙΔΟΥ ΜΑΡΙΑ</t>
  </si>
  <si>
    <t>ΠΑΠΑΝΤΩΝΙΟΥ ΕΙΡΗΝΗ</t>
  </si>
  <si>
    <t>ΣΑΜΑΝΙΔΟΥ ΒΕΡΑ</t>
  </si>
  <si>
    <t>ΓΑΛΑΝΗ ΜΑΡΙΑ</t>
  </si>
  <si>
    <t>ΞΥΛΑΚΗ ΜΑΡΙΝΑ</t>
  </si>
  <si>
    <t>ΜΟΣΧΟΝΑ ΓΚΛΟΡΙΑ-ΑΝΤΩΝΙΑ</t>
  </si>
  <si>
    <t>ΠΕΤΡΙΔΗ ΕΛΙΣΑΒΕΤ</t>
  </si>
  <si>
    <t>ΚΩΤΣΙΟΥ ΜΑΡΓΑΡΙΤΑ</t>
  </si>
  <si>
    <t>ΜΠΑΡΤΖΟΣ-ΝΑΖΙΡΗΣ ΑΛΕΞΑΝΔΡΟΣ</t>
  </si>
  <si>
    <t>ΑΪΒΑΖΙΔΗΣ ΕΥΑΓΓΕΛΟΣ</t>
  </si>
  <si>
    <t>ΚΡΗΤΙΚΟΥ ΣΤΑΥΡΟΥΛΑ</t>
  </si>
  <si>
    <t>ΜΑΝΟΣ ΔΗΜΗΤΡΙΟΣ</t>
  </si>
  <si>
    <t>ΚΟΜΜΑΣ ΔΗΜΗΤΡΗΣ</t>
  </si>
  <si>
    <t>ΠΛΑΚΟΓΙΑΝΝΗΣ ΜΑΡΙΝΟΣ</t>
  </si>
  <si>
    <t>ΓΕΩΡΓΑΝΤΗ ΜΑΡΙΑΝΝΑ</t>
  </si>
  <si>
    <t>ΚΑΤΣΙΓΙΑΝΝΗ ΑΘΗΝΑ</t>
  </si>
  <si>
    <t>ΣΦΑΕΛΟΥ ΘΑΛΕΙΑ</t>
  </si>
  <si>
    <t>ΜΠΟΥΖΙΝΕΚΗ ΚΩΝΣΤΑΝΤΙΝΑ</t>
  </si>
  <si>
    <t>ΓΙΑΚΟΥΜΑΤΟΥ ΠΟΛΥΞΕΝΗ</t>
  </si>
  <si>
    <t>ΜΟΥΡΑΤΙΔΟΥ ΜΑΡΙΑ</t>
  </si>
  <si>
    <t>ΓΚΟΤΣΗΣ ΕΥΑΓΓΕΛΟΣ</t>
  </si>
  <si>
    <t>ΒΛΑΣΑΚΟΥΔΗΣ ΓΕΩΡΓΙΟΣ-ΠΑΝΑΓΙΩΤΗΣ</t>
  </si>
  <si>
    <t>ΠΑΠΑΜΑΥΡΟΣ ΑΝΔΡΕΑΣ</t>
  </si>
  <si>
    <t>ΚΟΥΡΤΙΔΗΣ ΑΘΑΝΑΣΙΟΣ-ΧΡΗΣΤΟΣ</t>
  </si>
  <si>
    <t>ΜΑΓΚΟΥΤΑΣ ΒΑΣΙΛΕΙΟΣ</t>
  </si>
  <si>
    <t>ΣΟΥΓΙΟΥΛΤΖΗΣ ΣΑΡΑΝΤΗΣ</t>
  </si>
  <si>
    <t>ΓΙΑΓΚΟΥΣΗΣ ΑΛΕΞΑΝΔΡΟΣ-ΝΙΚΟΛΑΟΣ</t>
  </si>
  <si>
    <t>ΓΚΟΓΚΙΔΗΣ ΑΛΕΞΑΝΔΡΟΣ</t>
  </si>
  <si>
    <t>ΣΙΜΩΝΙΔΗ ΑΙΚΑΤΕΡΙΝΗ</t>
  </si>
  <si>
    <t>ΛΕΤΣΙΟΥ-ΤΣΕΧΑΝΟΣΚΑΓΙΑ ΒΙΚΤΩΡΙΑ</t>
  </si>
  <si>
    <t>ΣΚΑΛΙΔΑΚΗΣ ΚΩΝΣΤΑΝΤΙΝΟΣ</t>
  </si>
  <si>
    <t>ΜΑΥΡΙΓΙΑΝΝΑΚΗΣ ΓΕΩΡΓΙΟΣ</t>
  </si>
  <si>
    <t>ΣΠΥΡΟΠΟΥΛΟΣ ΧΡΗΣΤΟΣ</t>
  </si>
  <si>
    <t>ΠΑΠΑΪΩΑΝΝΟΥ ΑΝΤΩΝΙΟΣ</t>
  </si>
  <si>
    <t>ΣΤΑΥΡΟΥ ΙΩΑΝΝΗΣ</t>
  </si>
  <si>
    <t>ΠΑΠΑΡΕΝΤΗ ΔΑΦΝΗ</t>
  </si>
  <si>
    <t>ΣΤΑΜΕΝΙΤΟΥ ΑΘΑΝΑΣΙΑ</t>
  </si>
  <si>
    <t>ΠΕΤΡΟΠΟΥΛΟΣ ΛΕΩΝΙΔΑΣ</t>
  </si>
  <si>
    <t>ΝΤΟΥΡΟΥ ΔΟΜΝΙΚΗ</t>
  </si>
  <si>
    <t>ΓΑΖΟΠΟΥΛΟΥ ΙΩΑΝΝΑ</t>
  </si>
  <si>
    <t>ΚΟΝΤΟΓΕΩΡΓΟΣ ΣΤΥΛΙΑΝΟΣ</t>
  </si>
  <si>
    <t>ΚΟΝΤΟΓΕΩΡΓΟΣ ΝΙΚΟΛΑΟΣ</t>
  </si>
  <si>
    <t>ΡΟΝΤΟΣ ΕΚΤΟΡΑΣ</t>
  </si>
  <si>
    <t>ΣΑΜΑΡΑ ΘΑΛΕΙΑ</t>
  </si>
  <si>
    <t>ΓΕΩΡΓΙΑΔΟΥ ΦΙΛΟΜΕΝΗ-ΜΑΡΙΑ</t>
  </si>
  <si>
    <t>ΜΠΕΡΤΣΟΥ ΠΑΝΑΓΙΩΤΑ</t>
  </si>
  <si>
    <t>ΑΣΗΜΑΚΗΣ ΒΑΣΙΛΕΙΟΣ</t>
  </si>
  <si>
    <t>ΣΚΙΑΝΗΣ ΙΩΑΝΝΗΣ</t>
  </si>
  <si>
    <t>ΚΑΛΟΥΜΕΝΟΥ ΜΑΡΙΑ-ΘΗΡΕΣΙΑ</t>
  </si>
  <si>
    <t>ΛΑΖΑΡΗΣ ΔΙΟΝΥΣΙΟΣ</t>
  </si>
  <si>
    <t>ΚΑΤΣΙΚΑ ΞΕΝΙΑ</t>
  </si>
  <si>
    <t>ΑΝΤΩΝΟΠΟΥΛΟΥ ΚΩΝΣΤΑΝΤΙΝΑ</t>
  </si>
  <si>
    <t>ΓΙΑΝΝΟΥΛΗΣ ΣΠΥΡΙΔΩΝ</t>
  </si>
  <si>
    <t>ΑΝΑΣΤΑΣΙΑΔΟΥ ΕΛΕΝΗ</t>
  </si>
  <si>
    <t>ΤΖΕΚΟΥ ΠΑΣΧΑΛΙΝΑ-ΑΝΑΣΤΑΣΙΑ</t>
  </si>
  <si>
    <t>ΣΑΡΑΦΗΣ ΒΑΣΙΛΕΙΟΣ</t>
  </si>
  <si>
    <t>ΚΑΛΑΪΤΖΙΔΟΥ ΕΛΙΣΑΒΕΤ</t>
  </si>
  <si>
    <t>ΠΟΥΦΤΣΗ ΕΛΕΥΘΕΡΙΑ</t>
  </si>
  <si>
    <t>ΚΑΡΤΣΙΟΥΚΑΣ ΘΩΜΑΣ</t>
  </si>
  <si>
    <t>ΒΛΑΧΟΠΟΥΛΟΥ ΑΝΑΣΤΑΣΙΑ</t>
  </si>
  <si>
    <t>ΠΑΠΑΔΟΠΟΥΛΟΥ ΠΑΡΑΣΚΕΥΗ</t>
  </si>
  <si>
    <t>ΒΑΣΙΛΑΚΟΠΟΥΛΟΥ ΜΑΡΙΑ-ΣΟΦΙΑ</t>
  </si>
  <si>
    <t>ΔΙΟΝΥΣΟΠΟΥΛΟΥ ΜΑΡΙΑ</t>
  </si>
  <si>
    <t>ΒΑΛΑΟΥΡΑΣ ΒΑΣΙΛΕΙΟΣ-ΚΩΝΣΤΑΝΤΙΝΟΣ</t>
  </si>
  <si>
    <t>ΛΙΟΓΚΑΣ ΙΩΑΝΝΗΣ</t>
  </si>
  <si>
    <t>ΓΑΛΑΤΙΑΝΟΣ ΗΛΙΑΣ</t>
  </si>
  <si>
    <t>ΜΑΝΓΚΟΥ ΑΛΕΞΙΑ</t>
  </si>
  <si>
    <t>ΚΑΜΕΣΗΣ ΔΗΜΗΤΡΙΟΣ</t>
  </si>
  <si>
    <t>ΖΩΓΟΠΟΥΛΟΣ ΝΙΚΟΛΑΟΣ</t>
  </si>
  <si>
    <t>ΔΗΜΑΣ ΝΙΚΟΛΑΟΣ</t>
  </si>
  <si>
    <t>ΛΟΥΠΑ ΧΑΡΙΣ</t>
  </si>
  <si>
    <t>ΣΚΑΝΔΑΛΗ ΠΑΝΑΓΙΩΤΑ-ΡΑΦΑΗΛΙΑ</t>
  </si>
  <si>
    <t>ΔΗΜΗΤΡΟΠΟΥΛΟΥ ΜΑΡΙΑ</t>
  </si>
  <si>
    <t>ΛΑΖΖΑΡΟΤΤΟ ΓΙΑΝΝΟΣ-ΒΙΤΟΡΙΟ</t>
  </si>
  <si>
    <t>ΔΟΜΑΛΗΣ ΠΑΝΑΓΙΩΤΗΣ</t>
  </si>
  <si>
    <t>ΝΕΟΧΩΡΛΗ ΕΛΕΝΗ</t>
  </si>
  <si>
    <t>ΖΟΥΓΛΗΣ ΗΡΑΚΛΗΣ</t>
  </si>
  <si>
    <t>ΚΟΥΡΕΜΕΝΟΥ ΜΑΡΙΑ</t>
  </si>
  <si>
    <t>ΠΑΤΗΛΑΣ ΧΡΗΣΤΟΣ-ΘΕΟΦΑΝΗΣ</t>
  </si>
  <si>
    <t>ΔΡΙΒΑΣ ΧΑΡΑΛΑΜΠΟΣ</t>
  </si>
  <si>
    <t>ΒΑΜΒΑΚΑΡΗ ΑΙΚΑΤΕΡΙΝΗ</t>
  </si>
  <si>
    <t>ΚΑΚΑΜΠΑΚΟΣ ΒΑΪΟΣ-ΑΝΔΡΕΑΣ</t>
  </si>
  <si>
    <t>ΚΑΤΣΗΣ ΓΕΩΡΓΙΟΣ</t>
  </si>
  <si>
    <t>ΚΙΡΣΑΝΙΔΟΥ ΙΟΥΛΙΑ</t>
  </si>
  <si>
    <t>ΣΤΑΦΥΛΑΣ ΣΠΥΡΟΣ</t>
  </si>
  <si>
    <t>ΣΩΜΑΡΑΚΗΣ ΑΡΙΣΤΟΤΕΛΗΣ</t>
  </si>
  <si>
    <t>ΒΕΖΥΡΓΙΑΝΟΠΟΥΛΟΣ ΣΤΕΦΑΝΟΣ</t>
  </si>
  <si>
    <t>ΑΛΕΞΟΠΟΥΛΟΣ ΔΗΜΗΤΡΗΣ</t>
  </si>
  <si>
    <t>ΠΑΝΑΓΙΩΤΑΚΟΠΟΥΛΟΣ ΜΑΡΙΟΣ</t>
  </si>
  <si>
    <t>ΚΟΥΤΕΛΙΔΑΣ ΣΤΕΦΑΝΟΣ</t>
  </si>
  <si>
    <t>ΔΕΜΠΕΡΔΕΜΙΔΗΣ ΚΩΝΣΤΑΝΤΙΝΟΣ</t>
  </si>
  <si>
    <t>ΓΟΥΝΑΡΗΣ ΙΩΑΝΝΗΣ</t>
  </si>
  <si>
    <t>ΣΟΥΖΟΥ ΕΥΤΥΧΙΑ</t>
  </si>
  <si>
    <t>ΑΓΓΕΛΟΠΟΥΛΟΣ ΙΩΑΝΝΗΣ-ΒΛΑΣΙΟΣ</t>
  </si>
  <si>
    <t>ΓΕΡΟΓΙΑΝΝΗΣ ΑΛΕΞΑΝΔΡΟΣ</t>
  </si>
  <si>
    <t>ΤΟΥΦΑ ΜΑΡΙΝΑ-ΣΩΤΗΡΙΑ</t>
  </si>
  <si>
    <t>ΖΙΟΥΔΑ ΝΑΤΑΛΙΑ</t>
  </si>
  <si>
    <t>ΖΙΟΥΔΑ ΑΝΤΩΝΕΛΛΑ</t>
  </si>
  <si>
    <t>ΣΑΜΟΪΛΗΣ ΓΕΡΑΣΙΜΟΣ</t>
  </si>
  <si>
    <t>ΒΛΑΧΟΠΟΥΛΟΣ ΝΙΚΟΛΑΟΣ</t>
  </si>
  <si>
    <t>ΚΕΥΣΕΝΙΔΗΣ ΠΑΡΑΣΚΕΥΑΣ</t>
  </si>
  <si>
    <t>ΚΑΛΟΦΩΛΙΑ ΑΜΕΡΙΝΗ</t>
  </si>
  <si>
    <t>ΚΑΤΣΑΟΥΝΗΣ ΕΡΜΗΣ-ΠΑΝΑΓΗΣ</t>
  </si>
  <si>
    <t>ΚΟΚΟΓΙΑΝΝΙΔΟΥ ΗΛΙΑΝΑ</t>
  </si>
  <si>
    <t>ΜΙΧΟΥ ΣΟΥΛΤΑΝΑ</t>
  </si>
  <si>
    <t>ΠΑΝΤΕΛΑΚΟΥ ΚΩΝΣΤΑΝΤΙΝΑ</t>
  </si>
  <si>
    <t>ΤΑΝΙΜΑΝΙΔΗΣ ΗΛΙΑΣ</t>
  </si>
  <si>
    <t>ΜΠΟΤΣΙΔΟΥ ΝΙΚΟΛΕΤΑ</t>
  </si>
  <si>
    <t>ΜΑΥΡΟΥΔΗ ΖΩΗ</t>
  </si>
  <si>
    <t>ΚΟΚΚΟΡΗΣ ΧΡΗΣΤΟΣ</t>
  </si>
  <si>
    <t>ΓΩΓΟΣ ΑΡΙΣΤΕΙΔΗΣ</t>
  </si>
  <si>
    <t>ΤΖΙΓΓΑΣ ΚΩΝΣΤΑΝΤΙΝΟΣ</t>
  </si>
  <si>
    <t>ΒΑΡΘΑΛΗ ΜΑΡΙΑΝΑ</t>
  </si>
  <si>
    <t>ΑΕΡΑΚΗ ΕΛΕΝΑ</t>
  </si>
  <si>
    <t>ΠΑΠΑΒΑΣΙΛΕΙΟΥ ΛΟΥΚΑΣ</t>
  </si>
  <si>
    <t>ΑΠΟΣΤΟΛΟΠΟΥΛΟΥ ΜΑΡΙΑ-ΑΓΓΕΛΙΚΗ</t>
  </si>
  <si>
    <t>ΤΖΟΥΡΑ ΕΥΑΓΓΕΛΙΑ</t>
  </si>
  <si>
    <t>ΠΑΠΑΔΟΠΟΥΛΟΣ ΠΑΝΑΓΙΩΤΗΣ</t>
  </si>
  <si>
    <t>ΜΠΑΜΙΕΔΑΚΗ ΕΛΕΥΘΕΡΙΑ</t>
  </si>
  <si>
    <t>ΤΟΥΡΛΟΥΜΟΥΣΗ ΠΑΥΛΙΝΑ</t>
  </si>
  <si>
    <t>ΜΙΟΥΜΠΗ ΚΩΝΣΤΑΝΤΙΝΑ-ΓΙΑΣΜΙΝ</t>
  </si>
  <si>
    <t>ΒΛΑΧΟΣ ΑΓΓΕΛΟΣ</t>
  </si>
  <si>
    <t>ΡΗΓΑ ΒΑΣΙΛΙΚΗ</t>
  </si>
  <si>
    <t>ΜΠΑΝΤΟΥΝΗΣ ΠΑΝΑΓΙΩΤΗΣ-ΧΑΡΑΛΑΜΠΟΣ</t>
  </si>
  <si>
    <t>ΖΑΧΑΡΙΑΔΟΥ ΕΙΡΗΝΗ</t>
  </si>
  <si>
    <t>ΜΠΟΥΡΑΛΗΣ ΣΤΥΛΙΑΝΟΣ</t>
  </si>
  <si>
    <t>ΜΠΟΥΡΑΛΗΣ ΙΩΑΝΝΗΣ</t>
  </si>
  <si>
    <t>ΑΡΑΜΠΑΤΖΗΣ ΠΑΝΑΓΙΩΤΗΣ</t>
  </si>
  <si>
    <t>ΤΖΟΥΜΑ ΜΑΡΙΑ</t>
  </si>
  <si>
    <t>ΝΟΜΙΚΟΣ ΔΗΜΗΤΡΗΣ</t>
  </si>
  <si>
    <t>ΑΛΕΦΑΝΤΟΣ ΣΠΥΡΙΔΩΝ</t>
  </si>
  <si>
    <t>ΜΠΟΥΖΟΣ ΚΩΝΣΤΑΝΤΙΝΟΣ</t>
  </si>
  <si>
    <t>ΜΑΥΡΙΑ ΣΤΕΦΑΝΙΑ</t>
  </si>
  <si>
    <t>ΣΤΑΜΑΤΟΥΛΗΣ ΧΡΗΣΤΟΣ</t>
  </si>
  <si>
    <t>ΤΡΙΑΝΤΑΦΥΛΛΙΔΗΣ ΑΛΕΞΑΝΔΡΟΣ</t>
  </si>
  <si>
    <t>ΔΙΟΝΥΣΟΠΟΥΛΟΣ ΜΑΡΙΟΣ</t>
  </si>
  <si>
    <t>ΜΑΝΘΟΥ ΣΟΦΙΑ</t>
  </si>
  <si>
    <t>ΣΟΥΜΕΛΙΔΟΥ ΧΑΡΑ</t>
  </si>
  <si>
    <t>ΚΑΡΑΓΚΙΑΟΥΡΗ ΣΤΥΛΙΑΝΗ</t>
  </si>
  <si>
    <t>ΜΠΟΓΔΑΝΟΥ ΔΗΜΗΤΡΑ</t>
  </si>
  <si>
    <t>ΑΓΓΕΛΟΠΟΥΛΟΣ ΕΥΑΓΓΕΛΟΣ</t>
  </si>
  <si>
    <t>ΠΑΠΑΓΙΑΝΝΑΚΗ ΜΑΡΘΑ-ΔΕΣΠΟΙΝΑ</t>
  </si>
  <si>
    <t>ΜΗΤΡΟΣΟΥΔΗ ΜΑΡΙΑ</t>
  </si>
  <si>
    <t>ΝΤΑΟΥΚΑ ΕΥΓΕΝΙΑ</t>
  </si>
  <si>
    <t>ΣΤΑΜΑΤΙΟΥ ΑΓΓΕΛΟΣ</t>
  </si>
  <si>
    <t>ΚΑΡΥΠΙΔΗΣ ΣΑΒΒΑΣ-ΡΑΦΑΗΛ</t>
  </si>
  <si>
    <t>ΒΑΓΙΑΣ-ΚΟΝΟΥ ΕΠΑΜΕΙΝΩΝΔΑΣ-ΕΥΣΤΡΑΤΙΟΣ</t>
  </si>
  <si>
    <t>ΞΥΝΟΣ ΑΛΕΞΑΝΔΡΟΣ</t>
  </si>
  <si>
    <t>ΣΦΕΤΣΟΥ ΧΡΙΣΤΙΝΑ</t>
  </si>
  <si>
    <t>ΜΥΛΩΝΑ ΑΙΚΑΤΕΡΙΝΗ</t>
  </si>
  <si>
    <t>ΖΥΓΓΕΡΙΔΗΣ ΠΑΝΑΓΙΩΤΗΣ</t>
  </si>
  <si>
    <t>ΜΑΣΚΑΛΕΡΗΣ ΧΡΗΣΤΟΣ</t>
  </si>
  <si>
    <t>ΜΑΣΚΑΛΕΡΗ ΔΑΝΑΗ</t>
  </si>
  <si>
    <t>ΣΤΕΦΑΝΟΥ ΙΩΑΝΝΗΣ</t>
  </si>
  <si>
    <t>ΚΑΝΕΛΛΗΣ ΚΩΝΣΤΑΝΤΙΝΟΣ-ΘΡΑΣΥΒΟΥΛΟΣ</t>
  </si>
  <si>
    <t>ΑΓΙΑΝΟΖΟΓΛΟΥ ΕΠΑΜΕΙΝΩΝΤΑΣ</t>
  </si>
  <si>
    <t>ΣΤΑΘΗ ΣΤΥΛΙΑΝΗ</t>
  </si>
  <si>
    <t>ΖΑΡΩΤΙΑΔΟΥ ΑΝΝΑ</t>
  </si>
  <si>
    <t>ΓΙΑΚΟΥΜΑΚΗΣ ΠΟΛΥΧΡΟΝΗΣ</t>
  </si>
  <si>
    <t>ΓΙΑΚΟΥΜΑΚΗΣ ΙΩΑΝΝΗΣ</t>
  </si>
  <si>
    <t>ΜΟΥΖΑΚΗΣ ΒΑΣΙΛΕΙΟΣ</t>
  </si>
  <si>
    <t>ΔΟΥΔΟΥΛΑΚΑΚΗΣ ΙΩΑΝΝΗΣ</t>
  </si>
  <si>
    <t>ΒΑΝΤΣΙΑ ΦΛΩΡΑ-ΕΛΕΝΗ</t>
  </si>
  <si>
    <t>ΠΕΛΕΚΗ ΜΑΡΙΝΑ</t>
  </si>
  <si>
    <t>ΔΙΑΚΟΥ-ΚΟΝΤΕ ΜΥΡΤΩ</t>
  </si>
  <si>
    <t>ΓΑΝΩΣΗΣ ΠΑΝΤΕΛΕΗΜΩΝ</t>
  </si>
  <si>
    <t>ΠΕΤΣΑΣ ΓΕΩΡΓΙΟΣ</t>
  </si>
  <si>
    <t>ΑΑΡΩΝ ΙΩΣΗΦ</t>
  </si>
  <si>
    <t>ΖΟΥΡΟΣ ΜΙΧΑΛΗΣ</t>
  </si>
  <si>
    <t>ΖΟΥΡΙΔΑΚΗΣ ΔΗΜΗΤΡΙΟΣ</t>
  </si>
  <si>
    <t>ΚΡΟΝΤΗΡΑΣ ΑΝΑΣΤΑΣΙΟΣ</t>
  </si>
  <si>
    <t>ΜΑΝΟΥΣΑΡΙΔΟΥ ΑΝΑΣΤΑΣΙΑ</t>
  </si>
  <si>
    <t>ΜΗΤΡΟΠΟΥΛΟΣ ΙΩΑΝΝΗΣ-ΠΑΝΑΓΙΩΤΗΣ</t>
  </si>
  <si>
    <t>ΠΟΛΥΧΡΟΝΟΠΟΥΛΟΣ ΑΡΜΑΝΔΟΣ</t>
  </si>
  <si>
    <t>ΚΑΛΠΙΝΗΣ ΑΝΔΡΕΑΣ</t>
  </si>
  <si>
    <t>ΚΩΝΣΤΑΝΤΑΡΟΠΟΥΛΟΥ ΛΥΔΙΑ</t>
  </si>
  <si>
    <t>ΔΑΡΜΑΝΗ ΕΛΕΝΗ</t>
  </si>
  <si>
    <t>ΓΕΡΤΖΙΚΗ ΧΡΙΣΤΙΝΑ</t>
  </si>
  <si>
    <t>ΠΟΛΙΤΗΣ ΗΛΙΑΣ</t>
  </si>
  <si>
    <t>ΜΠΙΣΣΙΑ ΑΓΓΕΛΙΚΗ</t>
  </si>
  <si>
    <t>ΠΑΠΑΚΩΣΤΑ ΒΑΣΙΛΕΙΑ</t>
  </si>
  <si>
    <t>ΣΚΑΡΛΑΤΟΣ ΒΑΣΙΛΗΣ</t>
  </si>
  <si>
    <t>ΠΑΓΩΝΗ-ΣΑΣΤΡΕ ΛΥΔΙΑ</t>
  </si>
  <si>
    <t>ΜΟΥΣΤΡΟΥΦΗΣ ΝΙΚΟΛΑΟΣ</t>
  </si>
  <si>
    <t>ΣΤΕΦΑΝΙΔΗΣ ΓΙΩΡΓΟΣ</t>
  </si>
  <si>
    <t>ΑΝΑΣΤΑΣΑΚΗ ΔΗΜΗΤΡΑ</t>
  </si>
  <si>
    <t>ΠΑΠΑΔΙΑΜΑΝΤΗ ΖΩΗ</t>
  </si>
  <si>
    <t>ΑΡΒΑΝΙΤΗΣ ΕΡΜΗΣ</t>
  </si>
  <si>
    <t>ΞΥΓΚΑΚΗΣ ΔΙΟΝΥΣΗΣ</t>
  </si>
  <si>
    <t>ΜΕΓΚΟΥΛΗΣ ΣΤΑΥΡΟΣ</t>
  </si>
  <si>
    <t>ΚΩΣΤΑΚΗΣ ΒΑΣΙΛΕΙΟΣ</t>
  </si>
  <si>
    <t>ΚΑΚΟΥΛΗ ΕΛΙΣΑΒΕΤ</t>
  </si>
  <si>
    <t>ΚΕΛΕΣΙΔΗΣ ΣΤΕΦΑΝΟΣ</t>
  </si>
  <si>
    <t>ΣΑΡΑϊΔΑΡΗΣ ΓΕΩΡΓΙΟΣ</t>
  </si>
  <si>
    <t>ΣΚΑΛΙΩΤΗΣ ΠΑΝΑΓΙΩΤΗΣ</t>
  </si>
  <si>
    <t>ΝΟΥΛΑ ΣΟΦΙΑ</t>
  </si>
  <si>
    <t>ΜΥΤΙΛΗΝΑΙΟΥ ΕΡΙΚΕΤΗ</t>
  </si>
  <si>
    <t>ΠΑΠΑΚΥΡΙΑΚΟΥ ΜΙΧΑΛΗΣ</t>
  </si>
  <si>
    <t>ΠΡΑΓΓΙΔΗΣ ΣΩΤΗΡΙΟΣ</t>
  </si>
  <si>
    <t>ΚΟΥΡ ΜΑΡΟΥΑΝ</t>
  </si>
  <si>
    <t>ΝΑΖΙΡΗ ΚΩΝΣΤΑΝΤΙΝΑ</t>
  </si>
  <si>
    <t>ΓΑΓΑΡΑ ΑΓΓΕΛΙΚΗ</t>
  </si>
  <si>
    <t>ΜΑΝΩΛΑΚΑΚΗΣ ΜΙΧΑΗΛ</t>
  </si>
  <si>
    <t>ΜΠΙΦΣΑΣ ΛΕΑΝΔΡΟΣ</t>
  </si>
  <si>
    <t>ΓΙΑΝΝΟΠΟΥΛΟΣ ΕΜΜΑΝΟΥΗΛ</t>
  </si>
  <si>
    <t>ΔΙΟΝΥΣΟΠΟΥΛΟΣ ΑΛΕΞΑΝΔΡΟΣ</t>
  </si>
  <si>
    <t>ΛΥΜΠΕΡΟΠΟΥΛΟΣ ΧΡΥΣΑΝΘΟΣ</t>
  </si>
  <si>
    <t>ΠΑΠΑΘΑΝΑΣΙΟΥ ΔΗΜΗΤΡΑ</t>
  </si>
  <si>
    <t>ΒΑΡΣΑΜΟΥ ΑΙΚΑΤΕΡΙΝΗ</t>
  </si>
  <si>
    <t>ΓΕΡΟΥ ΟΔΥΣΣΕΑΣ-ΑΓΓΕΛΟΣ</t>
  </si>
  <si>
    <t>ΜΗΤΚΟΥΔΗΣ ΓΡΗΓΟΡΗΣ</t>
  </si>
  <si>
    <t>ΓΡΗΓΟΡΙΟΥ ΕΥΑΓΓΕΛΟΣ</t>
  </si>
  <si>
    <t>ΚΑΜΠΕΡΗΣ ΑΝΔΡΕΑΣ</t>
  </si>
  <si>
    <t>ΣΤΕΦΑΝΟΥ ΘΕΟΔΩΡΟΣ</t>
  </si>
  <si>
    <t>ΠΑΠΑΖΟΓΛΟΥ ΖΩΗ</t>
  </si>
  <si>
    <t>ΚΑΖΙ-ΖΑΦΑΡ ΗΣΑϊΑΣ</t>
  </si>
  <si>
    <t>ΤΟΓΑΝΙΔΟΥ ΑΡΤΕΜΙΣ</t>
  </si>
  <si>
    <t>ΚΥΡΙΑΚΟΠΟΥΛΟΥ ΣΤΕΛΛΑ-ΠΗΓΗ</t>
  </si>
  <si>
    <t>ΣΒΙΡΙΔΟΥ ΚΑΤΕΡΙΝΑ</t>
  </si>
  <si>
    <t>ΚΑΡΙΩΤΟΓΛΟΥ ΓΕΩΡΓΙΟΣ</t>
  </si>
  <si>
    <t>ΚΑΛΑΝΤΖΗΣ ΚΩΝΣΤΑΝΤΙΝΟΣ</t>
  </si>
  <si>
    <t>ΚΟΝΤΕ ΠΑΡΑΣΚΕΥΗ</t>
  </si>
  <si>
    <t>ΠΑΝΤΕΛΙΔΗΣ ΛΑΖΑΡΟΣ</t>
  </si>
  <si>
    <t>ΚΑΡΡΑΣ ΑΛΕΞΙΟΣ-ΙΩΑΝΝΗΣ</t>
  </si>
  <si>
    <t>ΤΖΑΝΙΔΑΚΗ ΜΙΡΕΛΛΑ</t>
  </si>
  <si>
    <t>ΤΗΛΙΑΚΟΣ ΑΝΤΩΝΙΟΣ</t>
  </si>
  <si>
    <t>ΓΙΑΚΟΥΜΑΚΗΣ ΧΑΡΑΛΑΜΠΟΣ-ΙΩΑΝΝΗΣ</t>
  </si>
  <si>
    <t>ΣΦΕΤΣΟΣ ΑΝΔΡΕΑΣ</t>
  </si>
  <si>
    <t>ΑΓΓΕΛΟΠΟΥΛΟΣ ΔΗΜΗΤΡΙΟΣ</t>
  </si>
  <si>
    <t>ΑΠΟΣΤΟΛΟΥ ΙΩΑΝΝΗΣ</t>
  </si>
  <si>
    <t>ΑΛΕΞΑΚΗ ΚΑΤΕΡΙΝΑ</t>
  </si>
  <si>
    <t>ΠΑΠΑΜΙΧΑΗΛ ΚΩΝΣΤΑΝΤΙΝΑ</t>
  </si>
  <si>
    <t>ΔΕΔΟΥΣΗΣ ΑΔΑΜΑΝΤΙΟΣ</t>
  </si>
  <si>
    <t>ΓΕΩΡΓΙΑΔΟΥ ΜΑΡΙΑ-ΧΡΙΣΤΙΝΑ</t>
  </si>
  <si>
    <t>ΚΑΤΣΑΟΥΝΟΣ ΦΩΤΙΟΣ</t>
  </si>
  <si>
    <t>ΚΑΠΕΤΑΝ ΑΘΑΝΑΣΙΟΣ</t>
  </si>
  <si>
    <t>ΖΗΚΟΣ-ΠΑΠΑΔΟΠΟΥΛΟΣ ΔΑΜΙΑΝΟΣ</t>
  </si>
  <si>
    <t>ΒΛΑΖΑΚΗΣ ΕΜΜΑΝΟΥΗΛ</t>
  </si>
  <si>
    <t>ΜΟΥΔΗΛΑ ΔΗΜΗΤΡΙΑ-ΑΝΝΑ</t>
  </si>
  <si>
    <t>ΤΖΩΡΤΖΙΝΗΣ ΠΑΝΑΓΙΩΤΗΣ</t>
  </si>
  <si>
    <t>ΒΑΧΛΑΣ ΕΥΑΓΓΕΛΟΣ</t>
  </si>
  <si>
    <t>ΙΓΝΑΤΙΔΗΣ ΦΡΑΓΚΙΣΚΟΣ</t>
  </si>
  <si>
    <t>ΛΕΤΣΙΟΣ ΑΛΕΞΑΝΔΡΟΣ</t>
  </si>
  <si>
    <t>ΑΝΤΩΝΙΑΔΗΣ ΜΙΧΑΗΛ-ΝΕΚΤΑΡΙΟΣ</t>
  </si>
  <si>
    <t>ΚΑΡΑΜΑΝΟΓΛΟΥ ΣΤΥΛΙΑΝΟΣ</t>
  </si>
  <si>
    <t>ΠΑΠΑΔΟΠΟΥΛΟΥ ΦΩΤΕΙΝΗ-ΓΕΡΑΚΙΝΑ</t>
  </si>
  <si>
    <t>ΓΚΟΥΜΑΣ ΠΑΝΑΓΙΩΤΗΣ</t>
  </si>
  <si>
    <t>ΤΡΟΥΣΑΣ ΣΤΑΜΑΤΙΟΣ</t>
  </si>
  <si>
    <t>ΜΠΟΚΑΡΗΣ ΕΥΑΓΓΕΛΟΣ</t>
  </si>
  <si>
    <t>ΜΥΤΙΛΗΝΑΙΟΣ ΧΑΡΑΛΑΜΠΟΣ</t>
  </si>
  <si>
    <t>ΚΟΝΤΟΠΑΝΟΣ ΚΩΝΣΤΑΝΤΙΝΟΣ</t>
  </si>
  <si>
    <t>ΚΥΡΛΑ ΣΤΑΜΑΤΙΑ</t>
  </si>
  <si>
    <t>ΛΑΜΠΗΣ ΦΙΛΙΠΠΟΣ-ΙΩΑΝΝΗΣ</t>
  </si>
  <si>
    <t>ΠΡΕΚΑΣ ΒΑΣΙΛΕΙΟΣ</t>
  </si>
  <si>
    <t>ΠΑΡΑΣΚΕΥΑΣ ΜΑΡΙΝΟΣ</t>
  </si>
  <si>
    <t>ΖΑΓΚΑ ΑΛΕΞΑΝΔΡΑ</t>
  </si>
  <si>
    <t>ΚΑΝΕΛΛΙΑ ΧΡΙΣΤΙΝΑ</t>
  </si>
  <si>
    <t>ΕΜΜΑΝΟΥΗΛ ΒΙΡΓΙΝΙΑ</t>
  </si>
  <si>
    <t>ΠΕΤΡΟΛΙΑΓΚΗ ΔΗΜΗΤΡΑ</t>
  </si>
  <si>
    <t>ΠΑΤΕΡΟΥ ΧΡΙΣΤΙΝΑ</t>
  </si>
  <si>
    <t>ΜΠΑΚΟΛΑΣ ΓΕΩΡΓΙΟΣ</t>
  </si>
  <si>
    <t>ΚΑΛΛΙΑΜΠΑΚΟΣ ΜΑΡΙΟΣ</t>
  </si>
  <si>
    <t>ΚΟΥΡΤΙΔΟΥ ΑΝΑΣΤΑΣΙΑ</t>
  </si>
  <si>
    <t>ΓΙΑΓΤΑΝΤΖΙΔΗΣ ΘΕΟΔΩΡΟΣ</t>
  </si>
  <si>
    <t>ΤΗΛΙΑΚΟΣ ΑΝΤΩΝΙΟΣ-ΚΩΝΣΤΑΝΤΙΝΟΣ</t>
  </si>
  <si>
    <t>ΓΙΑΝΝΑΚΑΚΗΣ ΑΘΑΝΑΣΙΟΣ</t>
  </si>
  <si>
    <t>ΣΑΛΗ ΣΤΑΜΑΤΙΑ-ΜΑΡΙΑ</t>
  </si>
  <si>
    <t>ΠΕΤΡΟΛΙΑΓΚΗΣ ΓΕΩΡΓΙΟΣ</t>
  </si>
  <si>
    <t>ΒΕΓΙΡΤΖΗΣ ΙΩΑΝΝΗΣ</t>
  </si>
  <si>
    <t>ΔΗΜΗΤΡΕΛΟΥ ΜΙΚΑΕΛΑ-ΑΦΡΟΔΙΤΗ</t>
  </si>
  <si>
    <t>ΚΩΤΣΙΝΑ ΕΛΕΝΗ</t>
  </si>
  <si>
    <t>ΔΕΣΠΟΛΛΑΡΙ ΝΙΚΟΛΕΤΤΑ</t>
  </si>
  <si>
    <t>ΝΙΚΗΤΑΚΗ ΧΑΔΟΥΛΑ-ΕΥΑΓΓΕΛΙΑ</t>
  </si>
  <si>
    <t>ΚΟΥΣΙΟΣ ΒΑΣΙΛΗΣ</t>
  </si>
  <si>
    <t>ΝΟΤΑΣ ΠΕΡΙΚΛΗΣ</t>
  </si>
  <si>
    <t>ΜΑΡΚΑΚΗ ΕΦΡΑΙΜΙΑ</t>
  </si>
  <si>
    <t>ΤΡΙΚΟΙΛΗΣ ΙΩΑΝΝΗΣ</t>
  </si>
  <si>
    <t>ΝΙΚΟΛΟΥΔΑΚΗΣ ΝΙΚΟΛΑΟΣ</t>
  </si>
  <si>
    <t>ΜΑΜΑΡΑΣ ΙΩΑΝΝΗΣ</t>
  </si>
  <si>
    <t>ΣΤΑΜΑΤΑΚΗΣ ΓΙΑΝΝΗΣ</t>
  </si>
  <si>
    <t>ΣΕΚΕΡΗΣ ΑΝΑΣΤΑΣΙΟΣ</t>
  </si>
  <si>
    <t>ΑΜΠΕΛΑΣ ΑΛΕΞΙΟΣ</t>
  </si>
  <si>
    <t>ΜΑΧΑΛΙΩΤΗΣ ΧΡΙΣΤΟΦΟΡΟΣ</t>
  </si>
  <si>
    <t>ΚΑΤΑΚΗ ΧΑΡΙΣ</t>
  </si>
  <si>
    <t>ΓΟΥΛΑ ΑΝΝΑ</t>
  </si>
  <si>
    <t>ΔΡΑΓΑΤΣΗΣ ΑΝΤΩΝΙΟΣ</t>
  </si>
  <si>
    <t>ΚΥΠΡΙΩΤΗ ΚΑΤΕΡΙΝΑ</t>
  </si>
  <si>
    <t>ΚΑΓΙΑΔΑΚΗ ΔΕΣΠΟΙΝΑ</t>
  </si>
  <si>
    <t>ΔΟΓΟΡΙΤΗΣ ΑΘΑΝΑΣΙΟΣ</t>
  </si>
  <si>
    <t>ΚΑΝΕΛΛΟΠΟΥΛΟΣ ΓΕΡΑΣΙΜΟΣ</t>
  </si>
  <si>
    <t>ΛΑΜΠΡΟΚΩΣΤΟΠΟΥΛΟΣ ΝΙΚΟΛΑΟΣ</t>
  </si>
  <si>
    <t>ΤΖΙΝΕΡΗΣ ΕΥΑΓΓΕΛΟΣ-ΠΑΝΑΓΙΩΤΗΣ</t>
  </si>
  <si>
    <t>ΔΑΜΙΑΝΟΣ ΛΑΖΑΡΟΣ</t>
  </si>
  <si>
    <t>ΠΑΠΑΪΩΑΝΝΟΥ ΙΑΚΩΒΟΣ</t>
  </si>
  <si>
    <t>ΜΑΝΕΤΑΚΗΣ ΠΑΝΑΓΙΩΤΗΣ</t>
  </si>
  <si>
    <t>ΚΟΥΪΜΤΖΙΔΗΣ ΣΑΒΒΑΣ</t>
  </si>
  <si>
    <t>ΙΩΑΝΝΙΔΟΥ ΒΙΚΤΩΡΙΑ-ΠΑΝΑΓΙΩΤΑ</t>
  </si>
  <si>
    <t>ΠΑΠΠΑΣ ΑΣΤΕΡΙΟΣ</t>
  </si>
  <si>
    <t>ΜΠΟΥΡΕΛΛΑΣ ΣΤΑΥΡΟΣ-ΚΥΡΙΛΛΟΣ</t>
  </si>
  <si>
    <t>ΚΑΡΑΓΙΑΝΝΗΣ ΣΠΥΡΟΣ</t>
  </si>
  <si>
    <t>ΜΙΧΑΛΟΠΟΥΛΟΥ ΘΕΩΝΗ-ΦΩΤΕΙΝΗ</t>
  </si>
  <si>
    <t>ΜΑΡΚΟ ΑΝΑΜΠΕΛΛΕ-ΒΑΣΙΛΙΚΗ</t>
  </si>
  <si>
    <t>ΠΑΠΑΗΛΙΑΔΗΣ ΒΑΣΙΛΗΣ</t>
  </si>
  <si>
    <t>ΚΟΚΚΙΝΑΚΗΣ ΚΩΝΣΤΑΝΤΙΝΟΣ</t>
  </si>
  <si>
    <t>ΚΑΠΑΚΟΥ ΜΑΡΙΝΑ</t>
  </si>
  <si>
    <t>ΣΕΦΕΡΙΑΔΟΥ ΕΥΣΤΡΑΤΙΑ</t>
  </si>
  <si>
    <t>ΣΤΑΜΠΟΥΛΗΣ ΘΕΟΔΩΡΟΣ</t>
  </si>
  <si>
    <t>ΚΕΛΙΡΗΣ ΑΝΔΡΕΑΣ</t>
  </si>
  <si>
    <t>ΚΑΡΚΑΣ ΑΛΕΞΙΟΣ</t>
  </si>
  <si>
    <t>ΤΑΜΒΑΚΟΠΟΥΛΟΣ ΣΠΥΡΟΣ</t>
  </si>
  <si>
    <t>ΚΑΡΑΤΖΑ ΔΗΜΗΤΡΑ</t>
  </si>
  <si>
    <t>ΜΟΥΣΤΑΚΗΣ ΣΤΑΥΡΟΣ</t>
  </si>
  <si>
    <t>ΡΟΣΟΛΥΜΟΣ ΑΘΑΝΑΣΙΟΣ</t>
  </si>
  <si>
    <t>ΚΟΝΤΑΞΗΣ ΓΕΩΡΓΙΟΣ</t>
  </si>
  <si>
    <t>ΓΙΑΝΝΑΚΟΥ-ΧΙΟΥ ΘΕΟΔΩΡΑ</t>
  </si>
  <si>
    <t>ΚΟΥΣΕΚ ΣΤΕΦΑΝΟΣ</t>
  </si>
  <si>
    <t>ΒΑΣΤΑΡΟΥΧΑΣ ΙΩΑΝΝΗΣ</t>
  </si>
  <si>
    <t>ΣΑΡΙΑΝΙΔΗΣ ΠΑΝΑΓΙΩΤΗΣ</t>
  </si>
  <si>
    <t>ΠΑΣΧΑΛΗΣ ΧΡΗΣΤΟΣ-ΑΡΜΑΝΔΟΣ</t>
  </si>
  <si>
    <t>ΣΕΝΟΣ ΧΡΗΣΤΟΣ</t>
  </si>
  <si>
    <t>ΑΝΤΟΝΟΒΑ ΑΝΑΣΤΑΣΙΑ</t>
  </si>
  <si>
    <t>ΜΠΙΟΡΑΤΣ ΜΠΟΡΚΟ</t>
  </si>
  <si>
    <t>ΛΕΒΙΤΣΚΙ ΑΛΕΞΑΝΔΡΟΣ</t>
  </si>
  <si>
    <t>ΣΙΝΝΕΚΕΡ ΦΙΝΝ</t>
  </si>
  <si>
    <t>ΙΒΑΝΩΒ ΙΒΑΝ</t>
  </si>
  <si>
    <t>ΓΚΡΑΤΣΙΟΖΙ ΜΑΞΙΜ</t>
  </si>
  <si>
    <t>ΜΠΑΖΑΝ ΚΡΙΣΤΙΝΑ-ΕΛΕΝΑ</t>
  </si>
  <si>
    <t>ΙΝΤΙΤΑ ΔΗΜΗΤΡΙΕ-ΡΟΜΠΕΡΤ</t>
  </si>
  <si>
    <t>ΓΚΙΚΑ ΚΙΣΙΛΝΤΑ</t>
  </si>
  <si>
    <t>Tournament ID</t>
  </si>
  <si>
    <t>ms</t>
  </si>
  <si>
    <t>md</t>
  </si>
  <si>
    <t>ws</t>
  </si>
  <si>
    <t>wd</t>
  </si>
  <si>
    <t>https://e-efoa.gr/api/v1/</t>
  </si>
  <si>
    <t xml:space="preserve">location: </t>
  </si>
  <si>
    <t xml:space="preserve">input: </t>
  </si>
  <si>
    <t>acceptancelists</t>
  </si>
  <si>
    <t>tournamentdetails</t>
  </si>
  <si>
    <t>tournaments</t>
  </si>
  <si>
    <t>posts</t>
  </si>
  <si>
    <t>nationalities</t>
  </si>
  <si>
    <t>balltypes</t>
  </si>
  <si>
    <t>clubs</t>
  </si>
  <si>
    <t xml:space="preserve">line of Query: </t>
  </si>
  <si>
    <t>6=2867</t>
  </si>
  <si>
    <t>5=700</t>
  </si>
  <si>
    <t>2017-126</t>
  </si>
  <si>
    <t>7=2017-126</t>
  </si>
  <si>
    <t>ΚΟΥΚΟΥΒΙΤΑΚΗ Γ</t>
  </si>
  <si>
    <t>ΤΑΒΛΑΣ ΑΓΗΣΙΛΑΟΣ</t>
  </si>
  <si>
    <t>ΚΕΤΣΟΓΙΑΝ ΙΑΣΟΝΑΣ</t>
  </si>
  <si>
    <t>ΖΑΧΑΡΑΚΗ ΑΛΙΚΗ-ΙΩΑΝΝΑ</t>
  </si>
  <si>
    <t>ΡΩΜΑΝΙΑ ΑΙΚΑΤΕΡΙΝΗ</t>
  </si>
  <si>
    <t>ΣΥΚΑΣ ΑΛΚΙΒΙΑΔΗΣ</t>
  </si>
  <si>
    <t>ΑΛΒΕΡΤΗΣ ΜΑΞΙΜΟΣ-ΦΙΛΙΠΠΟΣ</t>
  </si>
  <si>
    <t>ΑΛΒΕΡΤΗΣ ΙΩΑΝΝΗΣ-ΚΩΝΣΤΑΝΤΙΝΟΣ</t>
  </si>
  <si>
    <t>ΜΠΟΥΚΟΥΒΑΛΑ ΜΑΡΙΑ-ΙΩΑΝΝΑ</t>
  </si>
  <si>
    <t>ΣΑΒΒΙΔΗΣ ΔΗΜΗΤΡΗΣ</t>
  </si>
  <si>
    <t>ΤΙΤΟΥ ΑΙΚΑΤΕΡΙΝΗ</t>
  </si>
  <si>
    <t>ΤΙΤΟΣ ΜΙΛΙΤΙΑΔΗΣ</t>
  </si>
  <si>
    <t>ΠΑΤΑ ΕΥΓΕΝΙΑ</t>
  </si>
  <si>
    <t>ΤΣΕΛΙΚΗ ΕΛΕΝΗ</t>
  </si>
  <si>
    <t>ΛΥΚΑΚΗ ΜΑΡΙΑ-ΕΛΕΝΗ</t>
  </si>
  <si>
    <t>ΚΥΡΟΓΛΟΥ ΚΩΝΣΤΑΝΤΙΝΟΣ</t>
  </si>
  <si>
    <t>ΓΡΗΓΟΡΑΚΗ ΚΩΝΣΤΑΝΤΙΝΑ</t>
  </si>
  <si>
    <t>ΜΠΕΤΧΑΒΑΣ ΒΑΣΙΛΗΣ</t>
  </si>
  <si>
    <t>ΠΑΝΑΓΙΩΤΟΥ-ΝΤΥΜΠΑΛΣΚΑ ΔΗΜΗΤΡΑ</t>
  </si>
  <si>
    <t>ΛΑΣΚΑΡΙΔΗΣ ΧΡΗΣΤΟΣ</t>
  </si>
  <si>
    <t>ΑΑ ΝΙΚΗ ΑΓΙΟΥ ΔΗΜΗΤΡΙΟΥ</t>
  </si>
  <si>
    <t>ΚΟΣΜΟΥΛΗ ΧΡΙΣΤΙΝΑ</t>
  </si>
  <si>
    <t>ΣΙΡΟΚΟΒΑ ΝΙΝΑ</t>
  </si>
  <si>
    <t>ΜΠΑΛΤΙΟΠΟΥΛΟΥ ΙΩΑΝΝΑ</t>
  </si>
  <si>
    <t>ΣΑΜΙΟΣ ΧΑΡΑΛΑΜΠΟΣ-ΑΓΓΕΛΟΣ</t>
  </si>
  <si>
    <t>ΓΑΤΟΠΟΥΛΟΣ ΚΩΝΣΤΑΝΤΙΝΟΣ</t>
  </si>
  <si>
    <t>ΠΑΝΑΓΑΚΟΥ ΑΝΝΑ-ΑΛΙΚΗ</t>
  </si>
  <si>
    <t>ΜΑΣΚΑΛΙΔΗ ΣΥΜΕΛΑ</t>
  </si>
  <si>
    <t>ΠΑΝΑΓΙΩΤΑΚΟΠΟΥΛΟΣ ΛΥΚΟΥΡΓΟΣ</t>
  </si>
  <si>
    <t>ΛΥΜΠΕΡΟΠΟΥΛΟΣ ΗΛΙΑΣ</t>
  </si>
  <si>
    <t>ΠΑΝΩΤΗΣ ΑΓΓΕΛΟΣ</t>
  </si>
  <si>
    <t>ΛΙΑΤΣΟΠΟΥΛΟΣ ΕΥΑΓΓΕΛΟΣ-ΣΤΥΛΙΑΝΟΣ</t>
  </si>
  <si>
    <t>ΛΟΥΚΑΣ ΝΙΚΟΛΑΟΣ</t>
  </si>
  <si>
    <t>ΚΟΥΡΕΛΗΣ ΖΑΧΑΡΙΑΣ</t>
  </si>
  <si>
    <t>ΚΩΣΤΟΠΟΥΛΟΥ ΕΛΙΣΣΑΒΕΤ-ΑΝΝΑ</t>
  </si>
  <si>
    <t>ΚΩΣΤΟΠΟΥΛΟΥ ΗΛΙΑΝΑ-ΜΑΡΙΑ</t>
  </si>
  <si>
    <t>NULL</t>
  </si>
  <si>
    <t>ΤΖΑΝΕΤΟΣ ΝΙΚΟΛΑΟΣ</t>
  </si>
  <si>
    <t>ΣΑΛΒΑΡΙΔΟΥ ΣΟΦΙΑ</t>
  </si>
  <si>
    <t>ΚΡΟΣΑΡΝΤ ΘΩΜΑΙΣ-ΜΕΛΙΝΑ</t>
  </si>
  <si>
    <t>ΚΡΟΣΑΡΝΤ ΣΤΕΛΛΑ</t>
  </si>
  <si>
    <t>ΣΑΡΔΗ ΒΑΣΙΛΙΚΗ</t>
  </si>
  <si>
    <t>ΣΑΡΔΗΣ ΕΛΕΥΘΕΡΙΑ</t>
  </si>
  <si>
    <t>ΒΕΝΤΟΥΡΗΣ ΕΡΜΗΣ</t>
  </si>
  <si>
    <t>ΑΥΓΕΡΙΝΟΣ ΑΛΕΞΗΣ</t>
  </si>
  <si>
    <t>ΚΑΛΟΓΕΡΑΚΗ ΠΑΡΑΣΚΕΥΗ</t>
  </si>
  <si>
    <t>ΚΟΥΛΙΤΣΑ ΠΑΝΑΓΙΩΤΑ</t>
  </si>
  <si>
    <t>ΜΗΤΣΑΛΑΣ ΙΩΑΚΕΙΜ</t>
  </si>
  <si>
    <t>ΓΕΩΡΓΑΚΗ ΑΝΙΤΑ</t>
  </si>
  <si>
    <t>ΚΑΛΟΓΗΡΟΣ ΣΤΕΦΑΝΟΣ</t>
  </si>
  <si>
    <t>ΓΚΟΓΚΑ ΡΑΦΑΕΛ</t>
  </si>
  <si>
    <t>ΡΟΥΣΕΒ ΡΟΣΕΝ</t>
  </si>
  <si>
    <t>ΡΟΥΣΕΒ ΛΑΤΣΕΖΑΡ</t>
  </si>
  <si>
    <t>ΣΤΑΝΚΑ ΝΤΑΝΙΕΛ-ΝΙΚΟΛΑΙ</t>
  </si>
  <si>
    <t>ΚΟΤΟΒΑΝ ΕΛΕΝΑ-ΜΠΕΑΤΡΙΣ</t>
  </si>
  <si>
    <t>ΜΠΡΙΟΥΑ ΙΑΣΩΝ</t>
  </si>
  <si>
    <t>ΣΕΡΜΠΑΝ ΚΑΤΑΛΙΝΑ</t>
  </si>
  <si>
    <t>ΜΠΕΡΤΕΛΣ ΚΙΑΡΑ-ΕΛΕΟΝΟΡΑ</t>
  </si>
  <si>
    <t>ΜΠΟΓΚΝΤΑΝΟΒΑ ΣΟΦΙΑ</t>
  </si>
  <si>
    <t>ΜΑΣ ΑΕΤΟΣ ΘΕΣ</t>
  </si>
  <si>
    <t>ΟΑ ΕΥΟΣΜΟΥ ΘΕΣ</t>
  </si>
  <si>
    <t>ΑΟΑ ΑΣΤΕΡΑΣ ΘΕΣ</t>
  </si>
  <si>
    <t>ΟΠ ΘΕΣ ΜΑΚΕΔΟΝΙΑ 92</t>
  </si>
  <si>
    <t>ΑΟΑ ΠΟΣΕΙΔΩΝ ΘΕΣ</t>
  </si>
  <si>
    <t>ΟΑ ΛΑΓΚΑΔΑ ΘΕΣ</t>
  </si>
  <si>
    <t>E3 39η</t>
  </si>
  <si>
    <t>ΡΑΑ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</si>
</sst>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"/>
    <numFmt numFmtId="166" formatCode="dd/mm/yy;@"/>
    <numFmt numFmtId="167" formatCode="[$-408]d\-mmm;@"/>
    <numFmt numFmtId="168" formatCode="[$-408]d\-mmm\-yy;@"/>
    <numFmt numFmtId="169" formatCode="0.00000"/>
  </numFmts>
  <fonts count="44" x14ac:knownFonts="1">
    <font>
      <sz val="10"/>
      <name val="Arial"/>
      <charset val="161"/>
    </font>
    <font>
      <sz val="8"/>
      <color theme="1"/>
      <name val="Tahoma"/>
      <family val="2"/>
      <charset val="161"/>
    </font>
    <font>
      <sz val="8"/>
      <color theme="1"/>
      <name val="Tahoma"/>
      <family val="2"/>
      <charset val="161"/>
    </font>
    <font>
      <sz val="8"/>
      <color theme="1"/>
      <name val="Tahoma"/>
      <family val="2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b/>
      <sz val="9"/>
      <name val="Tahoma"/>
      <family val="2"/>
      <charset val="161"/>
    </font>
    <font>
      <b/>
      <sz val="9"/>
      <color rgb="FFC00000"/>
      <name val="Tahoma"/>
      <family val="2"/>
      <charset val="161"/>
    </font>
    <font>
      <sz val="9"/>
      <name val="Tahoma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  <font>
      <b/>
      <sz val="7"/>
      <name val="Tahoma"/>
      <family val="2"/>
      <charset val="161"/>
    </font>
    <font>
      <sz val="7"/>
      <name val="Tahoma"/>
      <family val="2"/>
      <charset val="161"/>
    </font>
    <font>
      <b/>
      <sz val="10"/>
      <color rgb="FF002060"/>
      <name val="Tahoma"/>
      <family val="2"/>
      <charset val="161"/>
    </font>
    <font>
      <b/>
      <sz val="8"/>
      <color theme="1"/>
      <name val="Tahoma"/>
      <family val="2"/>
      <charset val="161"/>
    </font>
    <font>
      <sz val="8"/>
      <color rgb="FFFF0000"/>
      <name val="Tahoma"/>
      <family val="2"/>
      <charset val="161"/>
    </font>
    <font>
      <b/>
      <sz val="9"/>
      <color rgb="FF002060"/>
      <name val="Tahoma"/>
      <family val="2"/>
      <charset val="161"/>
    </font>
    <font>
      <b/>
      <sz val="8"/>
      <color rgb="FF002060"/>
      <name val="Tahoma"/>
      <family val="2"/>
      <charset val="161"/>
    </font>
    <font>
      <b/>
      <sz val="8"/>
      <color rgb="FF0070C0"/>
      <name val="Tahoma"/>
      <family val="2"/>
      <charset val="161"/>
    </font>
    <font>
      <b/>
      <sz val="6"/>
      <color rgb="FF002060"/>
      <name val="Tahoma"/>
      <family val="2"/>
      <charset val="161"/>
    </font>
    <font>
      <b/>
      <sz val="6"/>
      <color rgb="FF0070C0"/>
      <name val="Tahoma"/>
      <family val="2"/>
      <charset val="161"/>
    </font>
    <font>
      <sz val="6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6"/>
      <color rgb="FFFF3300"/>
      <name val="Tahoma"/>
      <family val="2"/>
      <charset val="161"/>
    </font>
    <font>
      <u/>
      <sz val="10"/>
      <color theme="10"/>
      <name val="Arial"/>
      <family val="2"/>
      <charset val="161"/>
    </font>
    <font>
      <sz val="6"/>
      <color theme="0" tint="-0.34998626667073579"/>
      <name val="Tahoma"/>
      <family val="2"/>
      <charset val="161"/>
    </font>
    <font>
      <i/>
      <sz val="8"/>
      <color theme="0" tint="-0.34998626667073579"/>
      <name val="Tahoma"/>
      <family val="2"/>
      <charset val="161"/>
    </font>
    <font>
      <b/>
      <sz val="7"/>
      <color theme="0" tint="-0.499984740745262"/>
      <name val="Tahoma"/>
      <family val="2"/>
      <charset val="161"/>
    </font>
    <font>
      <sz val="8"/>
      <color theme="0" tint="-0.14999847407452621"/>
      <name val="Tahoma"/>
      <family val="2"/>
      <charset val="161"/>
    </font>
    <font>
      <sz val="10"/>
      <name val="Tahoma"/>
      <family val="2"/>
      <charset val="161"/>
    </font>
    <font>
      <i/>
      <sz val="9"/>
      <name val="Tahoma"/>
      <family val="2"/>
      <charset val="161"/>
    </font>
    <font>
      <b/>
      <sz val="10"/>
      <color rgb="FFC00000"/>
      <name val="Tahoma"/>
      <family val="2"/>
      <charset val="161"/>
    </font>
    <font>
      <b/>
      <sz val="10"/>
      <color rgb="FF0070C0"/>
      <name val="Tahoma"/>
      <family val="2"/>
      <charset val="161"/>
    </font>
    <font>
      <b/>
      <u/>
      <sz val="8"/>
      <name val="Tahoma"/>
      <family val="2"/>
      <charset val="161"/>
    </font>
    <font>
      <b/>
      <sz val="8"/>
      <color rgb="FF000000"/>
      <name val="Verdana"/>
      <family val="2"/>
      <charset val="161"/>
    </font>
    <font>
      <b/>
      <sz val="12"/>
      <name val="Tahoma"/>
      <family val="2"/>
      <charset val="161"/>
    </font>
    <font>
      <b/>
      <sz val="11"/>
      <color rgb="FF002060"/>
      <name val="Tahoma"/>
      <family val="2"/>
      <charset val="161"/>
    </font>
    <font>
      <i/>
      <sz val="8"/>
      <name val="Tahoma"/>
      <family val="2"/>
      <charset val="161"/>
    </font>
    <font>
      <sz val="6"/>
      <color theme="0" tint="-0.249977111117893"/>
      <name val="Tahoma"/>
      <family val="2"/>
      <charset val="161"/>
    </font>
    <font>
      <b/>
      <sz val="10"/>
      <color rgb="FF800000"/>
      <name val="Tahoma"/>
      <family val="2"/>
      <charset val="161"/>
    </font>
    <font>
      <b/>
      <sz val="10"/>
      <color rgb="FF0000FF"/>
      <name val="Tahoma"/>
      <family val="2"/>
      <charset val="161"/>
    </font>
    <font>
      <b/>
      <sz val="9"/>
      <color rgb="FF0070C0"/>
      <name val="Tahoma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0"/>
        </stop>
        <stop position="1">
          <color theme="2" tint="-0.25098422193060094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0"/>
        </stop>
        <stop position="1">
          <color theme="2" tint="-9.8025452436902985E-2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11" fillId="0" borderId="0"/>
    <xf numFmtId="0" fontId="12" fillId="0" borderId="0"/>
    <xf numFmtId="0" fontId="5" fillId="0" borderId="0"/>
    <xf numFmtId="0" fontId="5" fillId="0" borderId="0">
      <alignment vertical="center"/>
    </xf>
    <xf numFmtId="0" fontId="12" fillId="0" borderId="0"/>
    <xf numFmtId="0" fontId="26" fillId="0" borderId="0" applyNumberFormat="0" applyFill="0" applyBorder="0" applyAlignment="0" applyProtection="0"/>
  </cellStyleXfs>
  <cellXfs count="168">
    <xf numFmtId="0" fontId="0" fillId="0" borderId="0" xfId="0"/>
    <xf numFmtId="0" fontId="7" fillId="0" borderId="0" xfId="0" applyFont="1" applyFill="1"/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166" fontId="20" fillId="4" borderId="1" xfId="2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shrinkToFit="1"/>
    </xf>
    <xf numFmtId="0" fontId="6" fillId="3" borderId="1" xfId="0" applyFont="1" applyFill="1" applyBorder="1" applyAlignment="1" applyProtection="1">
      <alignment horizontal="center" vertical="center" shrinkToFit="1"/>
    </xf>
    <xf numFmtId="165" fontId="13" fillId="3" borderId="1" xfId="0" applyNumberFormat="1" applyFont="1" applyFill="1" applyBorder="1" applyAlignment="1" applyProtection="1">
      <alignment horizontal="center" vertical="center"/>
    </xf>
    <xf numFmtId="0" fontId="22" fillId="4" borderId="1" xfId="2" applyFont="1" applyFill="1" applyBorder="1" applyAlignment="1" applyProtection="1">
      <alignment horizontal="center" vertical="center"/>
    </xf>
    <xf numFmtId="166" fontId="22" fillId="4" borderId="1" xfId="2" applyNumberFormat="1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 shrinkToFit="1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166" fontId="23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25" fillId="4" borderId="1" xfId="2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vertical="center" shrinkToFit="1"/>
      <protection hidden="1"/>
    </xf>
    <xf numFmtId="0" fontId="14" fillId="0" borderId="0" xfId="0" applyNumberFormat="1" applyFont="1" applyFill="1" applyBorder="1" applyAlignment="1" applyProtection="1">
      <alignment vertical="center" shrinkToFit="1"/>
      <protection hidden="1"/>
    </xf>
    <xf numFmtId="0" fontId="1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NumberFormat="1" applyFont="1" applyFill="1" applyBorder="1" applyAlignment="1" applyProtection="1">
      <alignment horizontal="center" vertical="center"/>
      <protection hidden="1"/>
    </xf>
    <xf numFmtId="166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locked="0"/>
    </xf>
    <xf numFmtId="0" fontId="6" fillId="3" borderId="1" xfId="2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6" fillId="3" borderId="1" xfId="2" applyFont="1" applyFill="1" applyBorder="1" applyAlignment="1" applyProtection="1">
      <alignment horizontal="center" vertical="center"/>
    </xf>
    <xf numFmtId="166" fontId="20" fillId="4" borderId="1" xfId="2" applyNumberFormat="1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/>
    </xf>
    <xf numFmtId="0" fontId="7" fillId="0" borderId="0" xfId="0" applyFont="1" applyAlignment="1" applyProtection="1"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3" fillId="3" borderId="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/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NumberFormat="1" applyFont="1" applyFill="1" applyBorder="1" applyAlignment="1" applyProtection="1">
      <alignment horizontal="right" vertical="center"/>
      <protection hidden="1"/>
    </xf>
    <xf numFmtId="0" fontId="15" fillId="6" borderId="11" xfId="0" applyFont="1" applyFill="1" applyBorder="1" applyAlignment="1" applyProtection="1">
      <alignment horizontal="centerContinuous" vertical="center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3" borderId="2" xfId="0" applyFont="1" applyFill="1" applyBorder="1" applyAlignment="1" applyProtection="1">
      <alignment vertical="center"/>
      <protection hidden="1"/>
    </xf>
    <xf numFmtId="0" fontId="30" fillId="3" borderId="0" xfId="0" applyNumberFormat="1" applyFont="1" applyFill="1" applyBorder="1" applyAlignment="1" applyProtection="1">
      <alignment horizontal="center" vertical="center"/>
      <protection locked="0" hidden="1"/>
    </xf>
    <xf numFmtId="0" fontId="29" fillId="4" borderId="1" xfId="0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3" fillId="2" borderId="1" xfId="0" applyNumberFormat="1" applyFont="1" applyFill="1" applyBorder="1" applyAlignment="1" applyProtection="1">
      <alignment horizontal="center" vertical="center" wrapText="1"/>
      <protection hidden="1"/>
    </xf>
    <xf numFmtId="166" fontId="7" fillId="0" borderId="0" xfId="0" applyNumberFormat="1" applyFont="1" applyAlignment="1">
      <alignment horizontal="center"/>
    </xf>
    <xf numFmtId="0" fontId="31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horizontal="right" vertical="center"/>
      <protection hidden="1"/>
    </xf>
    <xf numFmtId="0" fontId="31" fillId="0" borderId="0" xfId="0" applyFont="1" applyBorder="1" applyAlignment="1" applyProtection="1">
      <alignment horizontal="left" vertical="center"/>
      <protection hidden="1"/>
    </xf>
    <xf numFmtId="0" fontId="6" fillId="2" borderId="1" xfId="0" applyFont="1" applyFill="1" applyBorder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7" fillId="5" borderId="0" xfId="0" applyFont="1" applyFill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</xf>
    <xf numFmtId="167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6" fillId="8" borderId="1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6" fillId="0" borderId="0" xfId="7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13" borderId="0" xfId="0" applyFont="1" applyFill="1" applyBorder="1" applyAlignment="1" applyProtection="1">
      <alignment horizontal="center" vertical="center"/>
      <protection locked="0"/>
    </xf>
    <xf numFmtId="0" fontId="7" fillId="13" borderId="0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Continuous" vertical="center" shrinkToFit="1"/>
      <protection hidden="1"/>
    </xf>
    <xf numFmtId="0" fontId="15" fillId="0" borderId="0" xfId="0" applyFont="1" applyFill="1" applyBorder="1" applyAlignment="1" applyProtection="1">
      <alignment horizontal="centerContinuous" vertical="center" shrinkToFit="1"/>
      <protection hidden="1"/>
    </xf>
    <xf numFmtId="0" fontId="7" fillId="0" borderId="0" xfId="0" applyNumberFormat="1" applyFont="1" applyFill="1" applyBorder="1" applyAlignment="1" applyProtection="1">
      <alignment horizontal="centerContinuous" vertical="center" shrinkToFit="1"/>
      <protection hidden="1"/>
    </xf>
    <xf numFmtId="0" fontId="28" fillId="0" borderId="0" xfId="0" applyNumberFormat="1" applyFont="1" applyFill="1" applyBorder="1" applyAlignment="1" applyProtection="1">
      <alignment horizontal="centerContinuous" vertical="center" shrinkToFit="1"/>
      <protection hidden="1"/>
    </xf>
    <xf numFmtId="0" fontId="6" fillId="10" borderId="0" xfId="0" applyFont="1" applyFill="1" applyAlignment="1" applyProtection="1">
      <alignment horizontal="center" vertical="center"/>
    </xf>
    <xf numFmtId="0" fontId="7" fillId="7" borderId="11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vertical="center"/>
      <protection locked="0" hidden="1"/>
    </xf>
    <xf numFmtId="0" fontId="7" fillId="0" borderId="0" xfId="0" applyFont="1" applyFill="1" applyBorder="1" applyAlignment="1" applyProtection="1">
      <alignment vertical="center"/>
      <protection locked="0" hidden="1"/>
    </xf>
    <xf numFmtId="0" fontId="7" fillId="11" borderId="0" xfId="0" applyFont="1" applyFill="1" applyBorder="1" applyAlignment="1" applyProtection="1">
      <alignment horizontal="center" vertical="center"/>
      <protection locked="0" hidden="1"/>
    </xf>
    <xf numFmtId="0" fontId="7" fillId="7" borderId="12" xfId="0" applyFont="1" applyFill="1" applyBorder="1" applyAlignment="1" applyProtection="1">
      <alignment vertical="center"/>
      <protection hidden="1"/>
    </xf>
    <xf numFmtId="0" fontId="7" fillId="11" borderId="0" xfId="0" applyFont="1" applyFill="1" applyAlignment="1" applyProtection="1">
      <alignment horizontal="center" vertical="center"/>
      <protection locked="0"/>
    </xf>
    <xf numFmtId="0" fontId="7" fillId="7" borderId="13" xfId="0" applyFont="1" applyFill="1" applyBorder="1" applyAlignment="1" applyProtection="1">
      <alignment vertical="center"/>
      <protection hidden="1"/>
    </xf>
    <xf numFmtId="0" fontId="6" fillId="12" borderId="3" xfId="0" applyFont="1" applyFill="1" applyBorder="1" applyAlignment="1" applyProtection="1">
      <alignment horizontal="center" vertical="center" shrinkToFit="1"/>
      <protection hidden="1"/>
    </xf>
    <xf numFmtId="0" fontId="8" fillId="14" borderId="13" xfId="0" applyFont="1" applyFill="1" applyBorder="1" applyAlignment="1" applyProtection="1">
      <alignment vertical="center" shrinkToFit="1"/>
      <protection hidden="1"/>
    </xf>
    <xf numFmtId="0" fontId="34" fillId="15" borderId="13" xfId="0" applyFont="1" applyFill="1" applyBorder="1" applyAlignment="1" applyProtection="1">
      <alignment vertical="center"/>
      <protection hidden="1"/>
    </xf>
    <xf numFmtId="0" fontId="7" fillId="9" borderId="0" xfId="0" applyFont="1" applyFill="1" applyAlignment="1" applyProtection="1">
      <alignment vertical="center"/>
      <protection locked="0"/>
    </xf>
    <xf numFmtId="0" fontId="40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7" fillId="7" borderId="12" xfId="0" applyFont="1" applyFill="1" applyBorder="1" applyAlignment="1" applyProtection="1">
      <alignment vertical="center"/>
      <protection locked="0"/>
    </xf>
    <xf numFmtId="0" fontId="7" fillId="7" borderId="13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 vertical="center" shrinkToFit="1"/>
      <protection hidden="1"/>
    </xf>
    <xf numFmtId="0" fontId="36" fillId="2" borderId="1" xfId="0" applyFont="1" applyFill="1" applyBorder="1" applyAlignment="1" applyProtection="1">
      <alignment horizontal="center" vertical="center"/>
    </xf>
    <xf numFmtId="0" fontId="36" fillId="3" borderId="1" xfId="0" applyFont="1" applyFill="1" applyBorder="1" applyAlignment="1" applyProtection="1">
      <alignment horizontal="center" vertical="center"/>
    </xf>
    <xf numFmtId="0" fontId="7" fillId="10" borderId="0" xfId="0" applyFont="1" applyFill="1" applyBorder="1" applyAlignment="1" applyProtection="1">
      <alignment horizontal="center" vertical="center"/>
      <protection locked="0"/>
    </xf>
    <xf numFmtId="16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7" fillId="8" borderId="0" xfId="0" applyFont="1" applyFill="1" applyAlignment="1" applyProtection="1">
      <alignment vertical="center"/>
      <protection locked="0"/>
    </xf>
    <xf numFmtId="0" fontId="7" fillId="10" borderId="0" xfId="0" applyFont="1" applyFill="1" applyBorder="1" applyAlignment="1" applyProtection="1">
      <alignment vertical="center"/>
      <protection locked="0"/>
    </xf>
    <xf numFmtId="0" fontId="7" fillId="0" borderId="0" xfId="7" applyFont="1" applyAlignment="1" applyProtection="1">
      <alignment horizontal="center" vertical="center"/>
      <protection locked="0"/>
    </xf>
    <xf numFmtId="0" fontId="7" fillId="8" borderId="0" xfId="2" applyFont="1" applyFill="1" applyBorder="1" applyAlignment="1" applyProtection="1">
      <alignment vertical="center"/>
      <protection locked="0"/>
    </xf>
    <xf numFmtId="0" fontId="7" fillId="8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3" fillId="12" borderId="1" xfId="0" applyFont="1" applyFill="1" applyBorder="1" applyAlignment="1" applyProtection="1">
      <alignment horizontal="center" vertical="center"/>
      <protection hidden="1"/>
    </xf>
    <xf numFmtId="0" fontId="1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" xfId="0" applyFont="1" applyFill="1" applyBorder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7" borderId="5" xfId="0" applyFont="1" applyFill="1" applyBorder="1" applyAlignment="1" applyProtection="1">
      <alignment horizontal="left" vertical="center" indent="1"/>
      <protection locked="0"/>
    </xf>
    <xf numFmtId="0" fontId="10" fillId="7" borderId="7" xfId="0" applyFont="1" applyFill="1" applyBorder="1" applyAlignment="1" applyProtection="1">
      <alignment horizontal="left" vertical="center" indent="1"/>
      <protection locked="0"/>
    </xf>
    <xf numFmtId="0" fontId="43" fillId="0" borderId="0" xfId="0" applyFont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right" vertical="center"/>
    </xf>
    <xf numFmtId="0" fontId="10" fillId="7" borderId="4" xfId="0" applyFont="1" applyFill="1" applyBorder="1" applyAlignment="1" applyProtection="1">
      <alignment horizontal="right" vertical="center"/>
    </xf>
    <xf numFmtId="0" fontId="10" fillId="7" borderId="6" xfId="0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6" fontId="1" fillId="0" borderId="0" xfId="0" applyNumberFormat="1" applyFont="1" applyAlignment="1">
      <alignment horizontal="center"/>
    </xf>
    <xf numFmtId="0" fontId="33" fillId="15" borderId="11" xfId="0" applyFont="1" applyFill="1" applyBorder="1" applyAlignment="1" applyProtection="1">
      <alignment horizontal="left" vertical="center"/>
      <protection hidden="1"/>
    </xf>
    <xf numFmtId="0" fontId="33" fillId="15" borderId="12" xfId="0" applyFont="1" applyFill="1" applyBorder="1" applyAlignment="1" applyProtection="1">
      <alignment horizontal="left" vertical="center"/>
      <protection hidden="1"/>
    </xf>
    <xf numFmtId="0" fontId="9" fillId="15" borderId="12" xfId="0" applyFont="1" applyFill="1" applyBorder="1" applyAlignment="1" applyProtection="1">
      <alignment horizontal="left" vertical="center"/>
      <protection hidden="1"/>
    </xf>
    <xf numFmtId="168" fontId="33" fillId="15" borderId="12" xfId="0" applyNumberFormat="1" applyFont="1" applyFill="1" applyBorder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alignment vertical="center" shrinkToFit="1"/>
      <protection hidden="1"/>
    </xf>
    <xf numFmtId="0" fontId="7" fillId="0" borderId="1" xfId="0" applyFont="1" applyBorder="1" applyAlignment="1" applyProtection="1">
      <alignment horizontal="center" vertical="center" shrinkToFit="1"/>
      <protection hidden="1"/>
    </xf>
    <xf numFmtId="0" fontId="19" fillId="7" borderId="0" xfId="0" applyFont="1" applyFill="1" applyBorder="1" applyAlignment="1" applyProtection="1">
      <alignment vertical="center"/>
      <protection hidden="1"/>
    </xf>
    <xf numFmtId="0" fontId="18" fillId="7" borderId="0" xfId="0" applyFont="1" applyFill="1" applyBorder="1" applyAlignment="1" applyProtection="1">
      <alignment vertical="center"/>
      <protection hidden="1"/>
    </xf>
    <xf numFmtId="0" fontId="19" fillId="3" borderId="10" xfId="0" applyFont="1" applyFill="1" applyBorder="1" applyAlignment="1" applyProtection="1">
      <alignment horizontal="centerContinuous" vertical="center"/>
      <protection hidden="1"/>
    </xf>
    <xf numFmtId="0" fontId="21" fillId="3" borderId="10" xfId="0" applyFont="1" applyFill="1" applyBorder="1" applyAlignment="1" applyProtection="1">
      <alignment horizontal="centerContinuous" vertical="center"/>
      <protection hidden="1"/>
    </xf>
    <xf numFmtId="166" fontId="21" fillId="3" borderId="10" xfId="0" applyNumberFormat="1" applyFont="1" applyFill="1" applyBorder="1" applyAlignment="1" applyProtection="1">
      <alignment horizontal="centerContinuous" vertical="center"/>
      <protection hidden="1"/>
    </xf>
    <xf numFmtId="0" fontId="7" fillId="3" borderId="10" xfId="0" applyFont="1" applyFill="1" applyBorder="1" applyAlignment="1" applyProtection="1">
      <alignment horizontal="centerContinuous" vertical="center"/>
      <protection hidden="1"/>
    </xf>
    <xf numFmtId="0" fontId="15" fillId="3" borderId="10" xfId="0" applyFont="1" applyFill="1" applyBorder="1" applyAlignment="1" applyProtection="1">
      <alignment horizontal="centerContinuous" vertical="center"/>
      <protection hidden="1"/>
    </xf>
    <xf numFmtId="0" fontId="15" fillId="3" borderId="3" xfId="0" applyFont="1" applyFill="1" applyBorder="1" applyAlignment="1" applyProtection="1">
      <alignment horizontal="centerContinuous" vertical="center"/>
      <protection hidden="1"/>
    </xf>
    <xf numFmtId="0" fontId="39" fillId="0" borderId="0" xfId="0" applyFont="1" applyFill="1" applyBorder="1" applyAlignment="1" applyProtection="1">
      <alignment horizontal="right" vertical="center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31" fillId="0" borderId="0" xfId="0" applyFont="1" applyFill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0" fontId="37" fillId="12" borderId="8" xfId="0" applyFont="1" applyFill="1" applyBorder="1" applyAlignment="1" applyProtection="1">
      <alignment horizontal="center" vertical="center"/>
      <protection hidden="1"/>
    </xf>
    <xf numFmtId="0" fontId="37" fillId="12" borderId="9" xfId="0" applyFont="1" applyFill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vertical="center"/>
      <protection hidden="1"/>
    </xf>
    <xf numFmtId="0" fontId="7" fillId="0" borderId="7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8" fillId="12" borderId="11" xfId="0" applyFont="1" applyFill="1" applyBorder="1" applyAlignment="1" applyProtection="1">
      <alignment horizontal="center" vertical="center" wrapText="1" shrinkToFit="1"/>
      <protection hidden="1"/>
    </xf>
    <xf numFmtId="0" fontId="8" fillId="12" borderId="13" xfId="0" applyFont="1" applyFill="1" applyBorder="1" applyAlignment="1" applyProtection="1">
      <alignment horizontal="center" vertical="center" shrinkToFit="1"/>
      <protection hidden="1"/>
    </xf>
    <xf numFmtId="0" fontId="8" fillId="12" borderId="2" xfId="0" applyFont="1" applyFill="1" applyBorder="1" applyAlignment="1" applyProtection="1">
      <alignment horizontal="center" vertical="center" shrinkToFit="1"/>
      <protection hidden="1"/>
    </xf>
    <xf numFmtId="0" fontId="8" fillId="12" borderId="10" xfId="0" applyFont="1" applyFill="1" applyBorder="1" applyAlignment="1" applyProtection="1">
      <alignment horizontal="center" vertical="center" shrinkToFit="1"/>
      <protection hidden="1"/>
    </xf>
    <xf numFmtId="0" fontId="8" fillId="12" borderId="3" xfId="0" applyFont="1" applyFill="1" applyBorder="1" applyAlignment="1" applyProtection="1">
      <alignment horizontal="center" vertical="center" shrinkToFit="1"/>
      <protection hidden="1"/>
    </xf>
    <xf numFmtId="0" fontId="8" fillId="12" borderId="6" xfId="0" applyFont="1" applyFill="1" applyBorder="1" applyAlignment="1" applyProtection="1">
      <alignment horizontal="center" vertical="center" shrinkToFit="1"/>
      <protection hidden="1"/>
    </xf>
    <xf numFmtId="0" fontId="8" fillId="12" borderId="14" xfId="0" applyFont="1" applyFill="1" applyBorder="1" applyAlignment="1" applyProtection="1">
      <alignment horizontal="center" vertical="center" shrinkToFit="1"/>
      <protection hidden="1"/>
    </xf>
    <xf numFmtId="0" fontId="8" fillId="12" borderId="7" xfId="0" applyFont="1" applyFill="1" applyBorder="1" applyAlignment="1" applyProtection="1">
      <alignment horizontal="center" vertical="center" shrinkToFit="1"/>
      <protection hidden="1"/>
    </xf>
  </cellXfs>
  <cellStyles count="8">
    <cellStyle name="Excel Built-in Normal" xfId="4" xr:uid="{00000000-0005-0000-0000-000000000000}"/>
    <cellStyle name="Hyperlink" xfId="7" builtinId="8"/>
    <cellStyle name="Normal" xfId="0" builtinId="0"/>
    <cellStyle name="Normal 2" xfId="1" xr:uid="{00000000-0005-0000-0000-000003000000}"/>
    <cellStyle name="Normal 3" xfId="6" xr:uid="{00000000-0005-0000-0000-000004000000}"/>
    <cellStyle name="Normal_Sheet1" xfId="2" xr:uid="{00000000-0005-0000-0000-000005000000}"/>
    <cellStyle name="Κανονικό 2" xfId="3" xr:uid="{00000000-0005-0000-0000-000006000000}"/>
    <cellStyle name="Κανονικό 3" xfId="5" xr:uid="{00000000-0005-0000-0000-000007000000}"/>
  </cellStyles>
  <dxfs count="18">
    <dxf>
      <font>
        <color rgb="FFFF0000"/>
      </font>
    </dxf>
    <dxf>
      <font>
        <color rgb="FFC00000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b/>
        <i val="0"/>
        <color theme="5" tint="-0.499984740745262"/>
      </font>
      <fill>
        <patternFill>
          <bgColor theme="9" tint="0.79998168889431442"/>
        </patternFill>
      </fill>
    </dxf>
    <dxf>
      <font>
        <b/>
        <i val="0"/>
        <color theme="5" tint="-0.499984740745262"/>
      </font>
      <fill>
        <patternFill>
          <bgColor theme="9" tint="0.79998168889431442"/>
        </patternFill>
      </fill>
    </dxf>
    <dxf>
      <font>
        <b/>
        <i val="0"/>
        <color theme="5" tint="-0.499984740745262"/>
      </font>
      <fill>
        <patternFill>
          <bgColor theme="9" tint="0.79998168889431442"/>
        </patternFill>
      </fill>
    </dxf>
    <dxf>
      <font>
        <b/>
        <i val="0"/>
        <color theme="5" tint="-0.499984740745262"/>
      </font>
      <fill>
        <patternFill>
          <bgColor theme="9" tint="0.79998168889431442"/>
        </patternFill>
      </fill>
    </dxf>
    <dxf>
      <font>
        <color theme="0"/>
      </font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/>
        <i val="0"/>
        <color theme="5" tint="-0.499984740745262"/>
      </font>
      <fill>
        <patternFill>
          <bgColor theme="9" tint="0.79998168889431442"/>
        </patternFill>
      </fill>
    </dxf>
    <dxf>
      <font>
        <b/>
        <i val="0"/>
        <color theme="5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theme="0" tint="-0.34998626667073579"/>
      </font>
    </dxf>
    <dxf>
      <font>
        <color rgb="FF9C0006"/>
      </font>
    </dxf>
    <dxf>
      <fill>
        <patternFill>
          <bgColor theme="8" tint="0.59996337778862885"/>
        </patternFill>
      </fill>
    </dxf>
    <dxf>
      <font>
        <b/>
        <i val="0"/>
        <color rgb="FF0070C0"/>
      </font>
    </dxf>
    <dxf>
      <font>
        <b/>
        <i val="0"/>
        <color rgb="FFC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FF"/>
      <color rgb="FFCCFFCC"/>
      <color rgb="FFFFFFCC"/>
      <color rgb="FFFFFF99"/>
      <color rgb="FFFF3300"/>
      <color rgb="FF0000FF"/>
      <color rgb="FF71F3A6"/>
      <color rgb="FF3399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295275</xdr:colOff>
          <xdr:row>0</xdr:row>
          <xdr:rowOff>57150</xdr:rowOff>
        </xdr:from>
        <xdr:to>
          <xdr:col>3</xdr:col>
          <xdr:colOff>390525</xdr:colOff>
          <xdr:row>2</xdr:row>
          <xdr:rowOff>85725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8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l-GR" sz="1000" b="1" i="0" u="none" strike="noStrike" baseline="0">
                  <a:solidFill>
                    <a:srgbClr val="0000FF"/>
                  </a:solidFill>
                  <a:latin typeface="Tahoma"/>
                  <a:ea typeface="Tahoma"/>
                  <a:cs typeface="Tahoma"/>
                </a:rPr>
                <a:t>get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542925</xdr:colOff>
          <xdr:row>0</xdr:row>
          <xdr:rowOff>57150</xdr:rowOff>
        </xdr:from>
        <xdr:to>
          <xdr:col>5</xdr:col>
          <xdr:colOff>28575</xdr:colOff>
          <xdr:row>2</xdr:row>
          <xdr:rowOff>85725</xdr:rowOff>
        </xdr:to>
        <xdr:sp macro="" textlink="">
          <xdr:nvSpPr>
            <xdr:cNvPr id="15362" name="Button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8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l-GR" sz="1000" b="1" i="0" u="none" strike="noStrike" baseline="0">
                  <a:solidFill>
                    <a:srgbClr val="800000"/>
                  </a:solidFill>
                  <a:latin typeface="Tahoma"/>
                  <a:ea typeface="Tahoma"/>
                  <a:cs typeface="Tahoma"/>
                </a:rPr>
                <a:t>clear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O21"/>
  <sheetViews>
    <sheetView showGridLines="0" zoomScale="115" zoomScaleNormal="115" workbookViewId="0">
      <pane ySplit="1" topLeftCell="A2" activePane="bottomLeft" state="frozen"/>
      <selection pane="bottomLeft" activeCell="D15" sqref="D15"/>
    </sheetView>
  </sheetViews>
  <sheetFormatPr defaultRowHeight="12.75" x14ac:dyDescent="0.2"/>
  <cols>
    <col min="1" max="1" width="17.28515625" style="73" bestFit="1" customWidth="1"/>
    <col min="2" max="2" width="30.7109375" style="73" customWidth="1"/>
    <col min="3" max="3" width="2.7109375" style="73" customWidth="1"/>
    <col min="4" max="4" width="16.28515625" style="74" customWidth="1"/>
    <col min="5" max="5" width="6.85546875" style="74" bestFit="1" customWidth="1"/>
    <col min="6" max="13" width="4.28515625" style="75" customWidth="1"/>
    <col min="14" max="15" width="4.28515625" style="73" customWidth="1"/>
    <col min="16" max="16384" width="9.140625" style="73"/>
  </cols>
  <sheetData>
    <row r="1" spans="1:15" ht="18" customHeight="1" x14ac:dyDescent="0.2">
      <c r="A1" s="154" t="s">
        <v>9757</v>
      </c>
      <c r="B1" s="155"/>
      <c r="E1" s="84"/>
      <c r="F1" s="83"/>
    </row>
    <row r="2" spans="1:15" x14ac:dyDescent="0.2">
      <c r="A2" s="62"/>
      <c r="B2" s="66"/>
    </row>
    <row r="3" spans="1:15" x14ac:dyDescent="0.2">
      <c r="A3" s="63" t="s">
        <v>9621</v>
      </c>
      <c r="B3" s="136" t="s">
        <v>9673</v>
      </c>
      <c r="D3" s="160" t="s">
        <v>9823</v>
      </c>
      <c r="E3" s="100" t="s">
        <v>9818</v>
      </c>
      <c r="F3" s="162" t="s">
        <v>9820</v>
      </c>
      <c r="G3" s="163"/>
      <c r="H3" s="163"/>
      <c r="I3" s="163"/>
      <c r="J3" s="163"/>
      <c r="K3" s="163"/>
      <c r="L3" s="163"/>
      <c r="M3" s="163"/>
      <c r="N3" s="163"/>
      <c r="O3" s="164"/>
    </row>
    <row r="4" spans="1:15" x14ac:dyDescent="0.2">
      <c r="A4" s="64" t="s">
        <v>9623</v>
      </c>
      <c r="B4" s="137" t="s">
        <v>9082</v>
      </c>
      <c r="D4" s="161"/>
      <c r="E4" s="101"/>
      <c r="F4" s="165"/>
      <c r="G4" s="166"/>
      <c r="H4" s="166"/>
      <c r="I4" s="166"/>
      <c r="J4" s="166"/>
      <c r="K4" s="166"/>
      <c r="L4" s="166"/>
      <c r="M4" s="166"/>
      <c r="N4" s="166"/>
      <c r="O4" s="167"/>
    </row>
    <row r="5" spans="1:15" x14ac:dyDescent="0.2">
      <c r="A5" s="63" t="s">
        <v>9626</v>
      </c>
      <c r="B5" s="137" t="s">
        <v>11386</v>
      </c>
      <c r="D5" s="140" t="s">
        <v>8843</v>
      </c>
      <c r="E5" s="110" t="str">
        <f>IF(D5&gt;"",VLOOKUP(D5,tables!M:O,2,FALSE),"")</f>
        <v>ΡΑΑ</v>
      </c>
      <c r="F5" s="141" t="s">
        <v>3</v>
      </c>
      <c r="G5" s="141" t="s">
        <v>204</v>
      </c>
      <c r="H5" s="141" t="s">
        <v>489</v>
      </c>
      <c r="I5" s="141" t="s">
        <v>531</v>
      </c>
      <c r="J5" s="141" t="s">
        <v>693</v>
      </c>
      <c r="K5" s="141" t="s">
        <v>933</v>
      </c>
      <c r="L5" s="141"/>
      <c r="M5" s="141"/>
      <c r="N5" s="141"/>
      <c r="O5" s="141"/>
    </row>
    <row r="6" spans="1:15" x14ac:dyDescent="0.2">
      <c r="A6" s="63" t="s">
        <v>9819</v>
      </c>
      <c r="B6" s="138">
        <v>2017</v>
      </c>
      <c r="D6" s="140"/>
      <c r="E6" s="110" t="str">
        <f>IF(D6&gt;"",VLOOKUP(D6,tables!M:O,2,FALSE),"")</f>
        <v/>
      </c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1:15" x14ac:dyDescent="0.2">
      <c r="A7" s="64" t="s">
        <v>9627</v>
      </c>
      <c r="B7" s="139">
        <v>43007</v>
      </c>
      <c r="D7" s="140"/>
      <c r="E7" s="110" t="str">
        <f>IF(D7&gt;"",VLOOKUP(D7,tables!M:O,2,FALSE),"")</f>
        <v/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15" x14ac:dyDescent="0.2">
      <c r="A8" s="64" t="s">
        <v>9628</v>
      </c>
      <c r="B8" s="139">
        <v>43009</v>
      </c>
      <c r="D8" s="140"/>
      <c r="E8" s="110" t="str">
        <f>IF(D8&gt;"",VLOOKUP(D8,tables!M:O,2,FALSE),"")</f>
        <v/>
      </c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1:15" x14ac:dyDescent="0.2">
      <c r="A9" s="65" t="s">
        <v>9629</v>
      </c>
      <c r="B9" s="102" t="str">
        <f>"βδ.: "&amp;TEXT(WEEKNUM(B7,2)-1,"00")&amp;"η"</f>
        <v>βδ.: 39η</v>
      </c>
      <c r="D9" s="140"/>
      <c r="E9" s="110" t="str">
        <f>IF(D9&gt;"",VLOOKUP(D9,tables!M:O,2,FALSE),"")</f>
        <v/>
      </c>
      <c r="F9" s="141"/>
      <c r="G9" s="141"/>
      <c r="H9" s="141"/>
      <c r="I9" s="141"/>
      <c r="J9" s="141"/>
      <c r="K9" s="141"/>
      <c r="L9" s="141"/>
      <c r="M9" s="141"/>
      <c r="N9" s="141"/>
      <c r="O9" s="141"/>
    </row>
    <row r="10" spans="1:15" x14ac:dyDescent="0.2">
      <c r="D10" s="140"/>
      <c r="E10" s="110" t="str">
        <f>IF(D10&gt;"",VLOOKUP(D10,tables!M:O,2,FALSE),"")</f>
        <v/>
      </c>
      <c r="F10" s="141"/>
      <c r="G10" s="141"/>
      <c r="H10" s="141"/>
      <c r="I10" s="141"/>
      <c r="J10" s="141"/>
      <c r="K10" s="141"/>
      <c r="L10" s="141"/>
      <c r="M10" s="141"/>
      <c r="N10" s="141"/>
      <c r="O10" s="141"/>
    </row>
    <row r="11" spans="1:15" x14ac:dyDescent="0.2">
      <c r="D11" s="140"/>
      <c r="E11" s="110" t="str">
        <f>IF(D11&gt;"",VLOOKUP(D11,tables!M:O,2,FALSE),"")</f>
        <v/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/>
    </row>
    <row r="12" spans="1:15" x14ac:dyDescent="0.2">
      <c r="D12" s="140"/>
      <c r="E12" s="110" t="str">
        <f>IF(D12&gt;"",VLOOKUP(D12,tables!M:O,2,FALSE),"")</f>
        <v/>
      </c>
      <c r="F12" s="141"/>
      <c r="G12" s="141"/>
      <c r="H12" s="141"/>
      <c r="I12" s="141"/>
      <c r="J12" s="141"/>
      <c r="K12" s="141"/>
      <c r="L12" s="141"/>
      <c r="M12" s="141"/>
      <c r="N12" s="141"/>
      <c r="O12" s="141"/>
    </row>
    <row r="13" spans="1:15" x14ac:dyDescent="0.2">
      <c r="A13" s="150"/>
      <c r="B13" s="151"/>
      <c r="D13" s="140"/>
      <c r="E13" s="110" t="str">
        <f>IF(D13&gt;"",VLOOKUP(D13,tables!M:O,2,FALSE),"")</f>
        <v/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15" x14ac:dyDescent="0.2">
      <c r="A14" s="152"/>
      <c r="B14" s="104"/>
    </row>
    <row r="15" spans="1:15" x14ac:dyDescent="0.2">
      <c r="A15" s="153"/>
      <c r="B15" s="104"/>
    </row>
    <row r="17" spans="1:2" x14ac:dyDescent="0.2">
      <c r="A17" s="158" t="s">
        <v>9824</v>
      </c>
      <c r="B17" s="159"/>
    </row>
    <row r="18" spans="1:2" x14ac:dyDescent="0.2">
      <c r="A18" s="156" t="s">
        <v>9825</v>
      </c>
      <c r="B18" s="157"/>
    </row>
    <row r="19" spans="1:2" x14ac:dyDescent="0.2">
      <c r="A19" s="76"/>
      <c r="B19" s="76"/>
    </row>
    <row r="20" spans="1:2" x14ac:dyDescent="0.2">
      <c r="B20" s="123" t="s">
        <v>11301</v>
      </c>
    </row>
    <row r="21" spans="1:2" x14ac:dyDescent="0.2">
      <c r="B21" s="124"/>
    </row>
  </sheetData>
  <sheetProtection algorithmName="SHA-512" hashValue="h0w3KLwdrHVPKyGIZf/p9BawRoM8bb1BKiA93tHbVrZwTNHs1ivncb6kfdTe4T8vlsWKn3dboiclYA+Yc6J6mw==" saltValue="enakMcGEGWXvsfCAwLDVpQ==" spinCount="100000" sheet="1" objects="1" scenarios="1"/>
  <mergeCells count="5">
    <mergeCell ref="A1:B1"/>
    <mergeCell ref="A18:B18"/>
    <mergeCell ref="A17:B17"/>
    <mergeCell ref="D3:D4"/>
    <mergeCell ref="F3:O4"/>
  </mergeCells>
  <conditionalFormatting sqref="F5:O13">
    <cfRule type="cellIs" dxfId="17" priority="35" operator="between">
      <formula>"g10"</formula>
      <formula>"g18"</formula>
    </cfRule>
    <cfRule type="cellIs" dxfId="16" priority="36" operator="between">
      <formula>"b10"</formula>
      <formula>"b18"</formula>
    </cfRule>
  </conditionalFormatting>
  <dataValidations count="5">
    <dataValidation type="list" showInputMessage="1" showErrorMessage="1" sqref="B3" xr:uid="{00000000-0002-0000-0000-000000000000}">
      <formula1>Organizers</formula1>
    </dataValidation>
    <dataValidation type="list" showInputMessage="1" showErrorMessage="1" sqref="B4" xr:uid="{00000000-0002-0000-0000-000001000000}">
      <formula1>Tours</formula1>
    </dataValidation>
    <dataValidation type="list" showInputMessage="1" showErrorMessage="1" sqref="B6" xr:uid="{00000000-0002-0000-0000-000002000000}">
      <formula1>years</formula1>
    </dataValidation>
    <dataValidation type="list" showInputMessage="1" showErrorMessage="1" sqref="F5:O13" xr:uid="{00000000-0002-0000-0000-000003000000}">
      <formula1>valid_groups</formula1>
    </dataValidation>
    <dataValidation type="list" allowBlank="1" showInputMessage="1" showErrorMessage="1" sqref="D5:D13" xr:uid="{00000000-0002-0000-0000-000004000000}">
      <formula1>Clubs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FF00"/>
    <pageSetUpPr fitToPage="1"/>
  </sheetPr>
  <dimension ref="A1:AB1503"/>
  <sheetViews>
    <sheetView showZeros="0" tabSelected="1" zoomScale="115" zoomScaleNormal="11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0.5" x14ac:dyDescent="0.2"/>
  <cols>
    <col min="1" max="1" width="4.42578125" style="2" bestFit="1" customWidth="1"/>
    <col min="2" max="2" width="4.140625" style="2" bestFit="1" customWidth="1"/>
    <col min="3" max="3" width="6.85546875" style="5" customWidth="1"/>
    <col min="4" max="4" width="36.85546875" style="18" bestFit="1" customWidth="1"/>
    <col min="5" max="5" width="20.7109375" style="22" customWidth="1"/>
    <col min="6" max="7" width="5.85546875" style="46" hidden="1" customWidth="1"/>
    <col min="8" max="8" width="4.28515625" style="23" hidden="1" customWidth="1"/>
    <col min="9" max="9" width="4.42578125" style="19" customWidth="1"/>
    <col min="10" max="10" width="2" style="19" hidden="1" customWidth="1"/>
    <col min="11" max="11" width="3.7109375" style="19" hidden="1" customWidth="1"/>
    <col min="12" max="12" width="3.42578125" style="19" hidden="1" customWidth="1"/>
    <col min="13" max="13" width="3.42578125" style="20" hidden="1" customWidth="1"/>
    <col min="14" max="14" width="4.42578125" style="20" hidden="1" customWidth="1"/>
    <col min="15" max="15" width="5.85546875" style="21" hidden="1" customWidth="1"/>
    <col min="16" max="16" width="4.5703125" style="4" bestFit="1" customWidth="1"/>
    <col min="17" max="17" width="5.5703125" style="2" customWidth="1"/>
    <col min="18" max="18" width="5.140625" style="2" customWidth="1"/>
    <col min="19" max="19" width="6.140625" style="2" hidden="1" customWidth="1"/>
    <col min="20" max="20" width="5.140625" style="2" hidden="1" customWidth="1"/>
    <col min="21" max="21" width="6.140625" style="2" hidden="1" customWidth="1"/>
    <col min="22" max="22" width="5.140625" style="2" hidden="1" customWidth="1"/>
    <col min="23" max="23" width="7" style="55" hidden="1" customWidth="1"/>
    <col min="24" max="25" width="9.140625" style="7"/>
    <col min="26" max="26" width="3.28515625" style="49" hidden="1" customWidth="1"/>
    <col min="27" max="28" width="3.28515625" style="50" hidden="1" customWidth="1"/>
    <col min="29" max="16384" width="9.140625" style="7"/>
  </cols>
  <sheetData>
    <row r="1" spans="1:28" ht="15" customHeight="1" x14ac:dyDescent="0.2">
      <c r="A1" s="142" t="s">
        <v>8678</v>
      </c>
      <c r="B1" s="143"/>
      <c r="C1" s="72">
        <f>Setup!B7</f>
        <v>43007</v>
      </c>
      <c r="D1" s="87" t="str">
        <f>Setup!$B$3&amp;", "&amp;Setup!$B$5&amp;", "&amp;DAY(Setup!$B$7)&amp;"/"&amp;MONTH(Setup!$B$7)&amp;"-"&amp;DAY(Setup!$B$8)&amp;"/"&amp;MONTH(Setup!$B$8)&amp;"/"&amp;YEAR(Setup!$B$8)</f>
        <v>Θ' ΕΝΩΣΗ, E3 39η, 29/9-1/10/2017</v>
      </c>
      <c r="E1" s="88"/>
      <c r="F1" s="89"/>
      <c r="G1" s="90"/>
      <c r="H1" s="89"/>
      <c r="I1" s="56" t="str">
        <f>Setup!$B$9</f>
        <v>βδ.: 39η</v>
      </c>
      <c r="J1" s="144"/>
      <c r="K1" s="144"/>
      <c r="L1" s="144"/>
      <c r="M1" s="145"/>
      <c r="N1" s="145"/>
      <c r="O1" s="146"/>
      <c r="P1" s="147"/>
      <c r="Q1" s="148"/>
      <c r="R1" s="149"/>
      <c r="S1" s="54" t="s">
        <v>8885</v>
      </c>
      <c r="T1" s="54"/>
      <c r="U1" s="54"/>
      <c r="V1" s="54"/>
      <c r="W1" s="57"/>
    </row>
    <row r="2" spans="1:28" s="9" customFormat="1" ht="20.100000000000001" customHeight="1" x14ac:dyDescent="0.2">
      <c r="A2" s="3" t="s">
        <v>6114</v>
      </c>
      <c r="B2" s="58">
        <v>56</v>
      </c>
      <c r="C2" s="8" t="s">
        <v>1</v>
      </c>
      <c r="D2" s="12" t="s">
        <v>0</v>
      </c>
      <c r="E2" s="13" t="s">
        <v>2</v>
      </c>
      <c r="F2" s="45" t="str">
        <f>"Βαθμ "&amp;Rankings!H1</f>
        <v xml:space="preserve">Βαθμ </v>
      </c>
      <c r="G2" s="24" t="s">
        <v>9086</v>
      </c>
      <c r="H2" s="14" t="s">
        <v>7416</v>
      </c>
      <c r="I2" s="14" t="s">
        <v>7417</v>
      </c>
      <c r="J2" s="24" t="s">
        <v>1382</v>
      </c>
      <c r="K2" s="24" t="s">
        <v>8888</v>
      </c>
      <c r="L2" s="24" t="s">
        <v>8681</v>
      </c>
      <c r="M2" s="15"/>
      <c r="N2" s="15"/>
      <c r="O2" s="16" t="s">
        <v>8679</v>
      </c>
      <c r="P2" s="17" t="s">
        <v>8680</v>
      </c>
      <c r="Q2" s="39" t="s">
        <v>8886</v>
      </c>
      <c r="R2" s="39" t="s">
        <v>8887</v>
      </c>
      <c r="S2" s="40" t="s">
        <v>8881</v>
      </c>
      <c r="T2" s="40" t="s">
        <v>8882</v>
      </c>
      <c r="U2" s="40" t="s">
        <v>8883</v>
      </c>
      <c r="V2" s="40" t="s">
        <v>8884</v>
      </c>
      <c r="W2" s="60" t="s">
        <v>9388</v>
      </c>
      <c r="Z2" s="49" t="s">
        <v>9080</v>
      </c>
      <c r="AA2" s="50" t="s">
        <v>9081</v>
      </c>
      <c r="AB2" s="50" t="s">
        <v>9082</v>
      </c>
    </row>
    <row r="3" spans="1:28" x14ac:dyDescent="0.2">
      <c r="A3" s="4">
        <v>1</v>
      </c>
      <c r="B3" s="25">
        <f>IF(Q3&amp;R3&amp;W3=Q2&amp;R2&amp;W2,B2+1,1)</f>
        <v>1</v>
      </c>
      <c r="D3" s="26" t="str">
        <f>IF($C3&gt;0,IF(COUNTIF(newValidID,$C3)&gt;0,VLOOKUP($C3,Νέα_Μητρώα!$A:$G,3,FALSE),IF(COUNTIF(ValidID,$C3)&gt;0,VLOOKUP($C3,Μητρώο!$A:$G,3,FALSE))),"")</f>
        <v/>
      </c>
      <c r="E3" s="27" t="str">
        <f>IF($C3&gt;0,IF(COUNTIF(newValidID,$C3)&gt;0,VLOOKUP($C3,Νέα_Μητρώα!$A:$G,5,FALSE),IF(COUNTIF(ValidID,$C3)&gt;0,VLOOKUP($C3,Μητρώο!$A:$G,5,FALSE))),"")</f>
        <v/>
      </c>
      <c r="F3" s="47"/>
      <c r="G3" s="47"/>
      <c r="H3" s="28"/>
      <c r="I3" s="29" t="str">
        <f>IF($C3&gt;0,IF(COUNTIF(newValidID,$C3)&gt;0,VLOOKUP($C3,Νέα_Μητρώα!$A:$G,4,FALSE),IF(COUNTIF(ValidID,$C3)&gt;0,VLOOKUP($C3,Μητρώο!$A:$G,4,FALSE))),"")</f>
        <v/>
      </c>
      <c r="J3" s="53" t="str">
        <f>IF(OR(AND(OR(LEFT(R3)="b",LEFT(T3)="b",LEFT(V3)="b"),IF($C3&gt;0,IF(COUNTIF(newValidID,$C3)&gt;0,VLOOKUP($C3,Νέα_Μητρώα!$A:$G,2,FALSE),IF(COUNTIF(ValidID,$C3)&gt;0,VLOOKUP($C3,Μητρώο!$A:$G,2,FALSE))),"")="Θ"),AND(OR(LEFT(R3)="g",LEFT(T3)="g",LEFT(V3)="g"),IF($C3&gt;0,IF(COUNTIF(newValidID,$C3)&gt;0,VLOOKUP($C3,Νέα_Μητρώα!$A:$G,2,FALSE),IF(COUNTIF(ValidID,$C3)&gt;0,VLOOKUP($C3,Μητρώο!$A:$G,2,FALSE))),"")="Α")),"error","")</f>
        <v/>
      </c>
      <c r="K3" s="29" t="str">
        <f t="shared" ref="K3:K66" si="0">IF(R3&gt;" ",IF(VALUE(RIGHT(R3,2))=10,IF(YEAR($C$1)-I3&gt;10,"error","ok"),IF(VALUE(RIGHT(R3,2))=12,IF(OR(YEAR($C$1)-I3&gt;12,YEAR($C$1)-I3&lt;9),"error","ok"),IF(VALUE(RIGHT(R3,2))=14,IF(OR(YEAR($C$1)-I3&gt;14,YEAR($C$1)-I3&lt;9),"error","ok"),IF(VALUE(RIGHT(R3,2))=16,IF(OR(YEAR($C$1)-I3&gt;16,YEAR($C$1)-I3&lt;13),"error","ok"),IF(VALUE(RIGHT(R3,2))=18,IF(OR(YEAR($C$1)-I3&gt;18,YEAR($C$1)-I3&lt;13),"error","ok"),"x"))))),"")</f>
        <v/>
      </c>
      <c r="L3" s="29">
        <f t="shared" ref="L3:L66" si="1">COUNTIF(C:C,C3)</f>
        <v>0</v>
      </c>
      <c r="M3" s="30"/>
      <c r="N3" s="30"/>
      <c r="O3" s="31" t="str">
        <f>IF($C3&gt;0,IF(COUNTIF(newValidID,$C3)&gt;0,VLOOKUP($C3,Νέα_Μητρώα!$A:$G,7,FALSE),IF(COUNTIF(ValidID,$C3)&gt;0,VLOOKUP($C3,Μητρώο!$A:$G,7,FALSE))),"")</f>
        <v/>
      </c>
      <c r="P3" s="25" t="str">
        <f>IF(AND($C3&gt;1,$O3&lt;$C$1),"Κ","")</f>
        <v/>
      </c>
      <c r="Q3" s="6"/>
      <c r="S3" s="6"/>
      <c r="U3" s="6"/>
      <c r="W3" s="59" t="str">
        <f>IF(AND($W$1&gt;0,C3&gt;0),SUBSTITUTE(SUBSTITUTE(IF(COUNTIF(newValidID,$C3)&gt;0,VLOOKUP($C3,Νέα_Μητρώα!$A:$G,2,FALSE),IF(COUNTIF(ValidID,$C3)&gt;0,VLOOKUP($C3,Μητρώο!$A:$G,2,FALSE))),"Θ","g"),"Α","b")&amp;IF((TRUNC((((YEAR($C$1))-I3)+1)/2))*2&lt;12,12,(TRUNC((((YEAR($C$1))-I3)+1)/2))*2),"ω")</f>
        <v>ω</v>
      </c>
      <c r="Z3" s="49">
        <f t="shared" ref="Z3" si="2">COUNTIF(CityGroup,Q3&amp;"-"&amp;R3)</f>
        <v>0</v>
      </c>
      <c r="AA3" s="49">
        <f t="shared" ref="AA3" si="3">COUNTIF(CityGroup,S3&amp;"-"&amp;T3)</f>
        <v>0</v>
      </c>
      <c r="AB3" s="49">
        <f t="shared" ref="AB3" si="4">COUNTIF(CityGroup,U3&amp;"-"&amp;V3)</f>
        <v>0</v>
      </c>
    </row>
    <row r="4" spans="1:28" x14ac:dyDescent="0.2">
      <c r="A4" s="4">
        <v>2</v>
      </c>
      <c r="B4" s="25">
        <f t="shared" ref="B4:B67" si="5">IF(Q4&amp;R4&amp;W4=Q3&amp;R3&amp;W3,B3+1,1)</f>
        <v>2</v>
      </c>
      <c r="C4" s="6"/>
      <c r="D4" s="26" t="str">
        <f>IF($C4&gt;0,IF(COUNTIF(newValidID,$C4)&gt;0,VLOOKUP($C4,Νέα_Μητρώα!$A:$G,3,FALSE),IF(COUNTIF(ValidID,$C4)&gt;0,VLOOKUP($C4,Μητρώο!$A:$G,3,FALSE))),"")</f>
        <v/>
      </c>
      <c r="E4" s="27" t="str">
        <f>IF($C4&gt;0,IF(COUNTIF(newValidID,$C4)&gt;0,VLOOKUP($C4,Νέα_Μητρώα!$A:$G,5,FALSE),IF(COUNTIF(ValidID,$C4)&gt;0,VLOOKUP($C4,Μητρώο!$A:$G,5,FALSE))),"")</f>
        <v/>
      </c>
      <c r="F4" s="47"/>
      <c r="G4" s="47"/>
      <c r="H4" s="28"/>
      <c r="I4" s="29" t="str">
        <f>IF($C4&gt;0,IF(COUNTIF(newValidID,$C4)&gt;0,VLOOKUP($C4,Νέα_Μητρώα!$A:$G,4,FALSE),IF(COUNTIF(ValidID,$C4)&gt;0,VLOOKUP($C4,Μητρώο!$A:$G,4,FALSE))),"")</f>
        <v/>
      </c>
      <c r="J4" s="53" t="str">
        <f>IF(OR(AND(OR(LEFT(R4)="b",LEFT(T4)="b",LEFT(V4)="b"),IF($C4&gt;0,IF(COUNTIF(newValidID,$C4)&gt;0,VLOOKUP($C4,Νέα_Μητρώα!$A:$G,2,FALSE),IF(COUNTIF(ValidID,$C4)&gt;0,VLOOKUP($C4,Μητρώο!$A:$G,2,FALSE))),"")="Θ"),AND(OR(LEFT(R4)="g",LEFT(T4)="g",LEFT(V4)="g"),IF($C4&gt;0,IF(COUNTIF(newValidID,$C4)&gt;0,VLOOKUP($C4,Νέα_Μητρώα!$A:$G,2,FALSE),IF(COUNTIF(ValidID,$C4)&gt;0,VLOOKUP($C4,Μητρώο!$A:$G,2,FALSE))),"")="Α")),"error","")</f>
        <v/>
      </c>
      <c r="K4" s="29" t="str">
        <f t="shared" si="0"/>
        <v/>
      </c>
      <c r="L4" s="29">
        <f t="shared" si="1"/>
        <v>0</v>
      </c>
      <c r="M4" s="30"/>
      <c r="N4" s="30"/>
      <c r="O4" s="31" t="str">
        <f>IF($C4&gt;0,IF(COUNTIF(newValidID,$C4)&gt;0,VLOOKUP($C4,Νέα_Μητρώα!$A:$G,7,FALSE),IF(COUNTIF(ValidID,$C4)&gt;0,VLOOKUP($C4,Μητρώο!$A:$G,7,FALSE))),"")</f>
        <v/>
      </c>
      <c r="P4" s="25" t="str">
        <f t="shared" ref="P4:P67" si="6">IF(AND($C4&gt;1,$O4&lt;$C$1),"Κ","")</f>
        <v/>
      </c>
      <c r="Q4" s="6"/>
      <c r="S4" s="6"/>
      <c r="U4" s="6"/>
      <c r="W4" s="59" t="str">
        <f>IF(AND($W$1&gt;0,C4&gt;0),SUBSTITUTE(SUBSTITUTE(IF(COUNTIF(newValidID,$C4)&gt;0,VLOOKUP($C4,Νέα_Μητρώα!$A:$G,2,FALSE),IF(COUNTIF(ValidID,$C4)&gt;0,VLOOKUP($C4,Μητρώο!$A:$G,2,FALSE))),"Θ","g"),"Α","b")&amp;IF((TRUNC((((YEAR($C$1))-I4)+1)/2))*2&lt;12,12,(TRUNC((((YEAR($C$1))-I4)+1)/2))*2),"ω")</f>
        <v>ω</v>
      </c>
      <c r="Z4" s="49">
        <f t="shared" ref="Z4:Z67" si="7">COUNTIF(CityGroup,Q4&amp;"-"&amp;R4)</f>
        <v>0</v>
      </c>
      <c r="AA4" s="49">
        <f t="shared" ref="AA4:AA67" si="8">COUNTIF(CityGroup,S4&amp;"-"&amp;T4)</f>
        <v>0</v>
      </c>
      <c r="AB4" s="49">
        <f t="shared" ref="AB4:AB67" si="9">COUNTIF(CityGroup,U4&amp;"-"&amp;V4)</f>
        <v>0</v>
      </c>
    </row>
    <row r="5" spans="1:28" x14ac:dyDescent="0.2">
      <c r="A5" s="4">
        <v>3</v>
      </c>
      <c r="B5" s="25">
        <f t="shared" si="5"/>
        <v>3</v>
      </c>
      <c r="D5" s="26" t="str">
        <f>IF($C5&gt;0,IF(COUNTIF(newValidID,$C5)&gt;0,VLOOKUP($C5,Νέα_Μητρώα!$A:$G,3,FALSE),IF(COUNTIF(ValidID,$C5)&gt;0,VLOOKUP($C5,Μητρώο!$A:$G,3,FALSE))),"")</f>
        <v/>
      </c>
      <c r="E5" s="27" t="str">
        <f>IF($C5&gt;0,IF(COUNTIF(newValidID,$C5)&gt;0,VLOOKUP($C5,Νέα_Μητρώα!$A:$G,5,FALSE),IF(COUNTIF(ValidID,$C5)&gt;0,VLOOKUP($C5,Μητρώο!$A:$G,5,FALSE))),"")</f>
        <v/>
      </c>
      <c r="F5" s="47"/>
      <c r="G5" s="47"/>
      <c r="H5" s="28"/>
      <c r="I5" s="29" t="str">
        <f>IF($C5&gt;0,IF(COUNTIF(newValidID,$C5)&gt;0,VLOOKUP($C5,Νέα_Μητρώα!$A:$G,4,FALSE),IF(COUNTIF(ValidID,$C5)&gt;0,VLOOKUP($C5,Μητρώο!$A:$G,4,FALSE))),"")</f>
        <v/>
      </c>
      <c r="J5" s="53" t="str">
        <f>IF(OR(AND(OR(LEFT(R5)="b",LEFT(T5)="b",LEFT(V5)="b"),IF($C5&gt;0,IF(COUNTIF(newValidID,$C5)&gt;0,VLOOKUP($C5,Νέα_Μητρώα!$A:$G,2,FALSE),IF(COUNTIF(ValidID,$C5)&gt;0,VLOOKUP($C5,Μητρώο!$A:$G,2,FALSE))),"")="Θ"),AND(OR(LEFT(R5)="g",LEFT(T5)="g",LEFT(V5)="g"),IF($C5&gt;0,IF(COUNTIF(newValidID,$C5)&gt;0,VLOOKUP($C5,Νέα_Μητρώα!$A:$G,2,FALSE),IF(COUNTIF(ValidID,$C5)&gt;0,VLOOKUP($C5,Μητρώο!$A:$G,2,FALSE))),"")="Α")),"error","")</f>
        <v/>
      </c>
      <c r="K5" s="29" t="str">
        <f t="shared" si="0"/>
        <v/>
      </c>
      <c r="L5" s="29">
        <f t="shared" si="1"/>
        <v>0</v>
      </c>
      <c r="M5" s="30"/>
      <c r="N5" s="30"/>
      <c r="O5" s="31" t="str">
        <f>IF($C5&gt;0,IF(COUNTIF(newValidID,$C5)&gt;0,VLOOKUP($C5,Νέα_Μητρώα!$A:$G,7,FALSE),IF(COUNTIF(ValidID,$C5)&gt;0,VLOOKUP($C5,Μητρώο!$A:$G,7,FALSE))),"")</f>
        <v/>
      </c>
      <c r="P5" s="25" t="str">
        <f t="shared" si="6"/>
        <v/>
      </c>
      <c r="Q5" s="6"/>
      <c r="S5" s="6"/>
      <c r="U5" s="6"/>
      <c r="W5" s="59" t="str">
        <f>IF(AND($W$1&gt;0,C5&gt;0),SUBSTITUTE(SUBSTITUTE(IF(COUNTIF(newValidID,$C5)&gt;0,VLOOKUP($C5,Νέα_Μητρώα!$A:$G,2,FALSE),IF(COUNTIF(ValidID,$C5)&gt;0,VLOOKUP($C5,Μητρώο!$A:$G,2,FALSE))),"Θ","g"),"Α","b")&amp;IF((TRUNC((((YEAR($C$1))-I5)+1)/2))*2&lt;12,12,(TRUNC((((YEAR($C$1))-I5)+1)/2))*2),"ω")</f>
        <v>ω</v>
      </c>
      <c r="Z5" s="49">
        <f t="shared" si="7"/>
        <v>0</v>
      </c>
      <c r="AA5" s="49">
        <f t="shared" si="8"/>
        <v>0</v>
      </c>
      <c r="AB5" s="49">
        <f t="shared" si="9"/>
        <v>0</v>
      </c>
    </row>
    <row r="6" spans="1:28" x14ac:dyDescent="0.2">
      <c r="A6" s="4">
        <v>4</v>
      </c>
      <c r="B6" s="25">
        <f t="shared" si="5"/>
        <v>4</v>
      </c>
      <c r="C6" s="6"/>
      <c r="D6" s="26" t="str">
        <f>IF($C6&gt;0,IF(COUNTIF(newValidID,$C6)&gt;0,VLOOKUP($C6,Νέα_Μητρώα!$A:$G,3,FALSE),IF(COUNTIF(ValidID,$C6)&gt;0,VLOOKUP($C6,Μητρώο!$A:$G,3,FALSE))),"")</f>
        <v/>
      </c>
      <c r="E6" s="27" t="str">
        <f>IF($C6&gt;0,IF(COUNTIF(newValidID,$C6)&gt;0,VLOOKUP($C6,Νέα_Μητρώα!$A:$G,5,FALSE),IF(COUNTIF(ValidID,$C6)&gt;0,VLOOKUP($C6,Μητρώο!$A:$G,5,FALSE))),"")</f>
        <v/>
      </c>
      <c r="F6" s="47"/>
      <c r="G6" s="47"/>
      <c r="H6" s="28"/>
      <c r="I6" s="29" t="str">
        <f>IF($C6&gt;0,IF(COUNTIF(newValidID,$C6)&gt;0,VLOOKUP($C6,Νέα_Μητρώα!$A:$G,4,FALSE),IF(COUNTIF(ValidID,$C6)&gt;0,VLOOKUP($C6,Μητρώο!$A:$G,4,FALSE))),"")</f>
        <v/>
      </c>
      <c r="J6" s="53" t="str">
        <f>IF(OR(AND(OR(LEFT(R6)="b",LEFT(T6)="b",LEFT(V6)="b"),IF($C6&gt;0,IF(COUNTIF(newValidID,$C6)&gt;0,VLOOKUP($C6,Νέα_Μητρώα!$A:$G,2,FALSE),IF(COUNTIF(ValidID,$C6)&gt;0,VLOOKUP($C6,Μητρώο!$A:$G,2,FALSE))),"")="Θ"),AND(OR(LEFT(R6)="g",LEFT(T6)="g",LEFT(V6)="g"),IF($C6&gt;0,IF(COUNTIF(newValidID,$C6)&gt;0,VLOOKUP($C6,Νέα_Μητρώα!$A:$G,2,FALSE),IF(COUNTIF(ValidID,$C6)&gt;0,VLOOKUP($C6,Μητρώο!$A:$G,2,FALSE))),"")="Α")),"error","")</f>
        <v/>
      </c>
      <c r="K6" s="29" t="str">
        <f t="shared" si="0"/>
        <v/>
      </c>
      <c r="L6" s="29">
        <f t="shared" si="1"/>
        <v>0</v>
      </c>
      <c r="M6" s="30"/>
      <c r="N6" s="30"/>
      <c r="O6" s="31" t="str">
        <f>IF($C6&gt;0,IF(COUNTIF(newValidID,$C6)&gt;0,VLOOKUP($C6,Νέα_Μητρώα!$A:$G,7,FALSE),IF(COUNTIF(ValidID,$C6)&gt;0,VLOOKUP($C6,Μητρώο!$A:$G,7,FALSE))),"")</f>
        <v/>
      </c>
      <c r="P6" s="25" t="str">
        <f t="shared" si="6"/>
        <v/>
      </c>
      <c r="Q6" s="6"/>
      <c r="S6" s="6"/>
      <c r="U6" s="6"/>
      <c r="W6" s="59" t="str">
        <f>IF(AND($W$1&gt;0,C6&gt;0),SUBSTITUTE(SUBSTITUTE(IF(COUNTIF(newValidID,$C6)&gt;0,VLOOKUP($C6,Νέα_Μητρώα!$A:$G,2,FALSE),IF(COUNTIF(ValidID,$C6)&gt;0,VLOOKUP($C6,Μητρώο!$A:$G,2,FALSE))),"Θ","g"),"Α","b")&amp;IF((TRUNC((((YEAR($C$1))-I6)+1)/2))*2&lt;12,12,(TRUNC((((YEAR($C$1))-I6)+1)/2))*2),"ω")</f>
        <v>ω</v>
      </c>
      <c r="Z6" s="49">
        <f t="shared" si="7"/>
        <v>0</v>
      </c>
      <c r="AA6" s="49">
        <f t="shared" si="8"/>
        <v>0</v>
      </c>
      <c r="AB6" s="49">
        <f t="shared" si="9"/>
        <v>0</v>
      </c>
    </row>
    <row r="7" spans="1:28" x14ac:dyDescent="0.2">
      <c r="A7" s="4">
        <v>5</v>
      </c>
      <c r="B7" s="25">
        <f t="shared" si="5"/>
        <v>5</v>
      </c>
      <c r="D7" s="26" t="str">
        <f>IF($C7&gt;0,IF(COUNTIF(newValidID,$C7)&gt;0,VLOOKUP($C7,Νέα_Μητρώα!$A:$G,3,FALSE),IF(COUNTIF(ValidID,$C7)&gt;0,VLOOKUP($C7,Μητρώο!$A:$G,3,FALSE))),"")</f>
        <v/>
      </c>
      <c r="E7" s="27" t="str">
        <f>IF($C7&gt;0,IF(COUNTIF(newValidID,$C7)&gt;0,VLOOKUP($C7,Νέα_Μητρώα!$A:$G,5,FALSE),IF(COUNTIF(ValidID,$C7)&gt;0,VLOOKUP($C7,Μητρώο!$A:$G,5,FALSE))),"")</f>
        <v/>
      </c>
      <c r="F7" s="47"/>
      <c r="G7" s="47"/>
      <c r="H7" s="28"/>
      <c r="I7" s="29" t="str">
        <f>IF($C7&gt;0,IF(COUNTIF(newValidID,$C7)&gt;0,VLOOKUP($C7,Νέα_Μητρώα!$A:$G,4,FALSE),IF(COUNTIF(ValidID,$C7)&gt;0,VLOOKUP($C7,Μητρώο!$A:$G,4,FALSE))),"")</f>
        <v/>
      </c>
      <c r="J7" s="53" t="str">
        <f>IF(OR(AND(OR(LEFT(R7)="b",LEFT(T7)="b",LEFT(V7)="b"),IF($C7&gt;0,IF(COUNTIF(newValidID,$C7)&gt;0,VLOOKUP($C7,Νέα_Μητρώα!$A:$G,2,FALSE),IF(COUNTIF(ValidID,$C7)&gt;0,VLOOKUP($C7,Μητρώο!$A:$G,2,FALSE))),"")="Θ"),AND(OR(LEFT(R7)="g",LEFT(T7)="g",LEFT(V7)="g"),IF($C7&gt;0,IF(COUNTIF(newValidID,$C7)&gt;0,VLOOKUP($C7,Νέα_Μητρώα!$A:$G,2,FALSE),IF(COUNTIF(ValidID,$C7)&gt;0,VLOOKUP($C7,Μητρώο!$A:$G,2,FALSE))),"")="Α")),"error","")</f>
        <v/>
      </c>
      <c r="K7" s="29" t="str">
        <f t="shared" si="0"/>
        <v/>
      </c>
      <c r="L7" s="29">
        <f t="shared" si="1"/>
        <v>0</v>
      </c>
      <c r="M7" s="30"/>
      <c r="N7" s="30"/>
      <c r="O7" s="31" t="str">
        <f>IF($C7&gt;0,IF(COUNTIF(newValidID,$C7)&gt;0,VLOOKUP($C7,Νέα_Μητρώα!$A:$G,7,FALSE),IF(COUNTIF(ValidID,$C7)&gt;0,VLOOKUP($C7,Μητρώο!$A:$G,7,FALSE))),"")</f>
        <v/>
      </c>
      <c r="P7" s="25" t="str">
        <f t="shared" si="6"/>
        <v/>
      </c>
      <c r="Q7" s="6"/>
      <c r="S7" s="6"/>
      <c r="U7" s="6"/>
      <c r="W7" s="59" t="str">
        <f>IF(AND($W$1&gt;0,C7&gt;0),SUBSTITUTE(SUBSTITUTE(IF(COUNTIF(newValidID,$C7)&gt;0,VLOOKUP($C7,Νέα_Μητρώα!$A:$G,2,FALSE),IF(COUNTIF(ValidID,$C7)&gt;0,VLOOKUP($C7,Μητρώο!$A:$G,2,FALSE))),"Θ","g"),"Α","b")&amp;IF((TRUNC((((YEAR($C$1))-I7)+1)/2))*2&lt;12,12,(TRUNC((((YEAR($C$1))-I7)+1)/2))*2),"ω")</f>
        <v>ω</v>
      </c>
      <c r="Z7" s="49">
        <f t="shared" si="7"/>
        <v>0</v>
      </c>
      <c r="AA7" s="49">
        <f t="shared" si="8"/>
        <v>0</v>
      </c>
      <c r="AB7" s="49">
        <f t="shared" si="9"/>
        <v>0</v>
      </c>
    </row>
    <row r="8" spans="1:28" x14ac:dyDescent="0.2">
      <c r="A8" s="4">
        <v>6</v>
      </c>
      <c r="B8" s="25">
        <f t="shared" si="5"/>
        <v>6</v>
      </c>
      <c r="D8" s="26" t="str">
        <f>IF($C8&gt;0,IF(COUNTIF(newValidID,$C8)&gt;0,VLOOKUP($C8,Νέα_Μητρώα!$A:$G,3,FALSE),IF(COUNTIF(ValidID,$C8)&gt;0,VLOOKUP($C8,Μητρώο!$A:$G,3,FALSE))),"")</f>
        <v/>
      </c>
      <c r="E8" s="27" t="str">
        <f>IF($C8&gt;0,IF(COUNTIF(newValidID,$C8)&gt;0,VLOOKUP($C8,Νέα_Μητρώα!$A:$G,5,FALSE),IF(COUNTIF(ValidID,$C8)&gt;0,VLOOKUP($C8,Μητρώο!$A:$G,5,FALSE))),"")</f>
        <v/>
      </c>
      <c r="F8" s="47"/>
      <c r="G8" s="47"/>
      <c r="H8" s="28"/>
      <c r="I8" s="29" t="str">
        <f>IF($C8&gt;0,IF(COUNTIF(newValidID,$C8)&gt;0,VLOOKUP($C8,Νέα_Μητρώα!$A:$G,4,FALSE),IF(COUNTIF(ValidID,$C8)&gt;0,VLOOKUP($C8,Μητρώο!$A:$G,4,FALSE))),"")</f>
        <v/>
      </c>
      <c r="J8" s="53" t="str">
        <f>IF(OR(AND(OR(LEFT(R8)="b",LEFT(T8)="b",LEFT(V8)="b"),IF($C8&gt;0,IF(COUNTIF(newValidID,$C8)&gt;0,VLOOKUP($C8,Νέα_Μητρώα!$A:$G,2,FALSE),IF(COUNTIF(ValidID,$C8)&gt;0,VLOOKUP($C8,Μητρώο!$A:$G,2,FALSE))),"")="Θ"),AND(OR(LEFT(R8)="g",LEFT(T8)="g",LEFT(V8)="g"),IF($C8&gt;0,IF(COUNTIF(newValidID,$C8)&gt;0,VLOOKUP($C8,Νέα_Μητρώα!$A:$G,2,FALSE),IF(COUNTIF(ValidID,$C8)&gt;0,VLOOKUP($C8,Μητρώο!$A:$G,2,FALSE))),"")="Α")),"error","")</f>
        <v/>
      </c>
      <c r="K8" s="29" t="str">
        <f t="shared" si="0"/>
        <v/>
      </c>
      <c r="L8" s="29">
        <f t="shared" si="1"/>
        <v>0</v>
      </c>
      <c r="M8" s="30"/>
      <c r="N8" s="30"/>
      <c r="O8" s="31" t="str">
        <f>IF($C8&gt;0,IF(COUNTIF(newValidID,$C8)&gt;0,VLOOKUP($C8,Νέα_Μητρώα!$A:$G,7,FALSE),IF(COUNTIF(ValidID,$C8)&gt;0,VLOOKUP($C8,Μητρώο!$A:$G,7,FALSE))),"")</f>
        <v/>
      </c>
      <c r="P8" s="25" t="str">
        <f t="shared" si="6"/>
        <v/>
      </c>
      <c r="Q8" s="6"/>
      <c r="S8" s="6"/>
      <c r="U8" s="6"/>
      <c r="W8" s="59" t="str">
        <f>IF(AND($W$1&gt;0,C8&gt;0),SUBSTITUTE(SUBSTITUTE(IF(COUNTIF(newValidID,$C8)&gt;0,VLOOKUP($C8,Νέα_Μητρώα!$A:$G,2,FALSE),IF(COUNTIF(ValidID,$C8)&gt;0,VLOOKUP($C8,Μητρώο!$A:$G,2,FALSE))),"Θ","g"),"Α","b")&amp;IF((TRUNC((((YEAR($C$1))-I8)+1)/2))*2&lt;12,12,(TRUNC((((YEAR($C$1))-I8)+1)/2))*2),"ω")</f>
        <v>ω</v>
      </c>
      <c r="Z8" s="49">
        <f t="shared" si="7"/>
        <v>0</v>
      </c>
      <c r="AA8" s="49">
        <f t="shared" si="8"/>
        <v>0</v>
      </c>
      <c r="AB8" s="49">
        <f t="shared" si="9"/>
        <v>0</v>
      </c>
    </row>
    <row r="9" spans="1:28" x14ac:dyDescent="0.2">
      <c r="A9" s="4">
        <v>7</v>
      </c>
      <c r="B9" s="25">
        <f t="shared" si="5"/>
        <v>7</v>
      </c>
      <c r="C9" s="6"/>
      <c r="D9" s="26" t="str">
        <f>IF($C9&gt;0,IF(COUNTIF(newValidID,$C9)&gt;0,VLOOKUP($C9,Νέα_Μητρώα!$A:$G,3,FALSE),IF(COUNTIF(ValidID,$C9)&gt;0,VLOOKUP($C9,Μητρώο!$A:$G,3,FALSE))),"")</f>
        <v/>
      </c>
      <c r="E9" s="27" t="str">
        <f>IF($C9&gt;0,IF(COUNTIF(newValidID,$C9)&gt;0,VLOOKUP($C9,Νέα_Μητρώα!$A:$G,5,FALSE),IF(COUNTIF(ValidID,$C9)&gt;0,VLOOKUP($C9,Μητρώο!$A:$G,5,FALSE))),"")</f>
        <v/>
      </c>
      <c r="F9" s="47"/>
      <c r="G9" s="47"/>
      <c r="H9" s="28"/>
      <c r="I9" s="29" t="str">
        <f>IF($C9&gt;0,IF(COUNTIF(newValidID,$C9)&gt;0,VLOOKUP($C9,Νέα_Μητρώα!$A:$G,4,FALSE),IF(COUNTIF(ValidID,$C9)&gt;0,VLOOKUP($C9,Μητρώο!$A:$G,4,FALSE))),"")</f>
        <v/>
      </c>
      <c r="J9" s="53" t="str">
        <f>IF(OR(AND(OR(LEFT(R9)="b",LEFT(T9)="b",LEFT(V9)="b"),IF($C9&gt;0,IF(COUNTIF(newValidID,$C9)&gt;0,VLOOKUP($C9,Νέα_Μητρώα!$A:$G,2,FALSE),IF(COUNTIF(ValidID,$C9)&gt;0,VLOOKUP($C9,Μητρώο!$A:$G,2,FALSE))),"")="Θ"),AND(OR(LEFT(R9)="g",LEFT(T9)="g",LEFT(V9)="g"),IF($C9&gt;0,IF(COUNTIF(newValidID,$C9)&gt;0,VLOOKUP($C9,Νέα_Μητρώα!$A:$G,2,FALSE),IF(COUNTIF(ValidID,$C9)&gt;0,VLOOKUP($C9,Μητρώο!$A:$G,2,FALSE))),"")="Α")),"error","")</f>
        <v/>
      </c>
      <c r="K9" s="29" t="str">
        <f t="shared" si="0"/>
        <v/>
      </c>
      <c r="L9" s="29">
        <f t="shared" si="1"/>
        <v>0</v>
      </c>
      <c r="M9" s="30"/>
      <c r="N9" s="30"/>
      <c r="O9" s="31" t="str">
        <f>IF($C9&gt;0,IF(COUNTIF(newValidID,$C9)&gt;0,VLOOKUP($C9,Νέα_Μητρώα!$A:$G,7,FALSE),IF(COUNTIF(ValidID,$C9)&gt;0,VLOOKUP($C9,Μητρώο!$A:$G,7,FALSE))),"")</f>
        <v/>
      </c>
      <c r="P9" s="25" t="str">
        <f t="shared" si="6"/>
        <v/>
      </c>
      <c r="Q9" s="6"/>
      <c r="S9" s="6"/>
      <c r="U9" s="6"/>
      <c r="W9" s="59" t="str">
        <f>IF(AND($W$1&gt;0,C9&gt;0),SUBSTITUTE(SUBSTITUTE(IF(COUNTIF(newValidID,$C9)&gt;0,VLOOKUP($C9,Νέα_Μητρώα!$A:$G,2,FALSE),IF(COUNTIF(ValidID,$C9)&gt;0,VLOOKUP($C9,Μητρώο!$A:$G,2,FALSE))),"Θ","g"),"Α","b")&amp;IF((TRUNC((((YEAR($C$1))-I9)+1)/2))*2&lt;12,12,(TRUNC((((YEAR($C$1))-I9)+1)/2))*2),"ω")</f>
        <v>ω</v>
      </c>
      <c r="Z9" s="49">
        <f t="shared" si="7"/>
        <v>0</v>
      </c>
      <c r="AA9" s="49">
        <f t="shared" si="8"/>
        <v>0</v>
      </c>
      <c r="AB9" s="49">
        <f t="shared" si="9"/>
        <v>0</v>
      </c>
    </row>
    <row r="10" spans="1:28" x14ac:dyDescent="0.2">
      <c r="A10" s="4">
        <v>8</v>
      </c>
      <c r="B10" s="25">
        <f t="shared" si="5"/>
        <v>8</v>
      </c>
      <c r="C10" s="6"/>
      <c r="D10" s="26" t="str">
        <f>IF($C10&gt;0,IF(COUNTIF(newValidID,$C10)&gt;0,VLOOKUP($C10,Νέα_Μητρώα!$A:$G,3,FALSE),IF(COUNTIF(ValidID,$C10)&gt;0,VLOOKUP($C10,Μητρώο!$A:$G,3,FALSE))),"")</f>
        <v/>
      </c>
      <c r="E10" s="27" t="str">
        <f>IF($C10&gt;0,IF(COUNTIF(newValidID,$C10)&gt;0,VLOOKUP($C10,Νέα_Μητρώα!$A:$G,5,FALSE),IF(COUNTIF(ValidID,$C10)&gt;0,VLOOKUP($C10,Μητρώο!$A:$G,5,FALSE))),"")</f>
        <v/>
      </c>
      <c r="F10" s="47"/>
      <c r="G10" s="47"/>
      <c r="H10" s="28"/>
      <c r="I10" s="29" t="str">
        <f>IF($C10&gt;0,IF(COUNTIF(newValidID,$C10)&gt;0,VLOOKUP($C10,Νέα_Μητρώα!$A:$G,4,FALSE),IF(COUNTIF(ValidID,$C10)&gt;0,VLOOKUP($C10,Μητρώο!$A:$G,4,FALSE))),"")</f>
        <v/>
      </c>
      <c r="J10" s="53" t="str">
        <f>IF(OR(AND(OR(LEFT(R10)="b",LEFT(T10)="b",LEFT(V10)="b"),IF($C10&gt;0,IF(COUNTIF(newValidID,$C10)&gt;0,VLOOKUP($C10,Νέα_Μητρώα!$A:$G,2,FALSE),IF(COUNTIF(ValidID,$C10)&gt;0,VLOOKUP($C10,Μητρώο!$A:$G,2,FALSE))),"")="Θ"),AND(OR(LEFT(R10)="g",LEFT(T10)="g",LEFT(V10)="g"),IF($C10&gt;0,IF(COUNTIF(newValidID,$C10)&gt;0,VLOOKUP($C10,Νέα_Μητρώα!$A:$G,2,FALSE),IF(COUNTIF(ValidID,$C10)&gt;0,VLOOKUP($C10,Μητρώο!$A:$G,2,FALSE))),"")="Α")),"error","")</f>
        <v/>
      </c>
      <c r="K10" s="29" t="str">
        <f t="shared" si="0"/>
        <v/>
      </c>
      <c r="L10" s="29">
        <f t="shared" si="1"/>
        <v>0</v>
      </c>
      <c r="M10" s="30"/>
      <c r="N10" s="30"/>
      <c r="O10" s="31" t="str">
        <f>IF($C10&gt;0,IF(COUNTIF(newValidID,$C10)&gt;0,VLOOKUP($C10,Νέα_Μητρώα!$A:$G,7,FALSE),IF(COUNTIF(ValidID,$C10)&gt;0,VLOOKUP($C10,Μητρώο!$A:$G,7,FALSE))),"")</f>
        <v/>
      </c>
      <c r="P10" s="25" t="str">
        <f t="shared" si="6"/>
        <v/>
      </c>
      <c r="Q10" s="6"/>
      <c r="S10" s="6"/>
      <c r="U10" s="6"/>
      <c r="W10" s="59" t="str">
        <f>IF(AND($W$1&gt;0,C10&gt;0),SUBSTITUTE(SUBSTITUTE(IF(COUNTIF(newValidID,$C10)&gt;0,VLOOKUP($C10,Νέα_Μητρώα!$A:$G,2,FALSE),IF(COUNTIF(ValidID,$C10)&gt;0,VLOOKUP($C10,Μητρώο!$A:$G,2,FALSE))),"Θ","g"),"Α","b")&amp;IF((TRUNC((((YEAR($C$1))-I10)+1)/2))*2&lt;12,12,(TRUNC((((YEAR($C$1))-I10)+1)/2))*2),"ω")</f>
        <v>ω</v>
      </c>
      <c r="Z10" s="49">
        <f t="shared" si="7"/>
        <v>0</v>
      </c>
      <c r="AA10" s="49">
        <f t="shared" si="8"/>
        <v>0</v>
      </c>
      <c r="AB10" s="49">
        <f t="shared" si="9"/>
        <v>0</v>
      </c>
    </row>
    <row r="11" spans="1:28" x14ac:dyDescent="0.2">
      <c r="A11" s="4">
        <v>9</v>
      </c>
      <c r="B11" s="25">
        <f t="shared" si="5"/>
        <v>9</v>
      </c>
      <c r="D11" s="26" t="str">
        <f>IF($C11&gt;0,IF(COUNTIF(newValidID,$C11)&gt;0,VLOOKUP($C11,Νέα_Μητρώα!$A:$G,3,FALSE),IF(COUNTIF(ValidID,$C11)&gt;0,VLOOKUP($C11,Μητρώο!$A:$G,3,FALSE))),"")</f>
        <v/>
      </c>
      <c r="E11" s="27" t="str">
        <f>IF($C11&gt;0,IF(COUNTIF(newValidID,$C11)&gt;0,VLOOKUP($C11,Νέα_Μητρώα!$A:$G,5,FALSE),IF(COUNTIF(ValidID,$C11)&gt;0,VLOOKUP($C11,Μητρώο!$A:$G,5,FALSE))),"")</f>
        <v/>
      </c>
      <c r="F11" s="47"/>
      <c r="G11" s="47"/>
      <c r="H11" s="28"/>
      <c r="I11" s="29" t="str">
        <f>IF($C11&gt;0,IF(COUNTIF(newValidID,$C11)&gt;0,VLOOKUP($C11,Νέα_Μητρώα!$A:$G,4,FALSE),IF(COUNTIF(ValidID,$C11)&gt;0,VLOOKUP($C11,Μητρώο!$A:$G,4,FALSE))),"")</f>
        <v/>
      </c>
      <c r="J11" s="53" t="str">
        <f>IF(OR(AND(OR(LEFT(R11)="b",LEFT(T11)="b",LEFT(V11)="b"),IF($C11&gt;0,IF(COUNTIF(newValidID,$C11)&gt;0,VLOOKUP($C11,Νέα_Μητρώα!$A:$G,2,FALSE),IF(COUNTIF(ValidID,$C11)&gt;0,VLOOKUP($C11,Μητρώο!$A:$G,2,FALSE))),"")="Θ"),AND(OR(LEFT(R11)="g",LEFT(T11)="g",LEFT(V11)="g"),IF($C11&gt;0,IF(COUNTIF(newValidID,$C11)&gt;0,VLOOKUP($C11,Νέα_Μητρώα!$A:$G,2,FALSE),IF(COUNTIF(ValidID,$C11)&gt;0,VLOOKUP($C11,Μητρώο!$A:$G,2,FALSE))),"")="Α")),"error","")</f>
        <v/>
      </c>
      <c r="K11" s="29" t="str">
        <f t="shared" si="0"/>
        <v/>
      </c>
      <c r="L11" s="29">
        <f t="shared" si="1"/>
        <v>0</v>
      </c>
      <c r="M11" s="30"/>
      <c r="N11" s="30"/>
      <c r="O11" s="31" t="str">
        <f>IF($C11&gt;0,IF(COUNTIF(newValidID,$C11)&gt;0,VLOOKUP($C11,Νέα_Μητρώα!$A:$G,7,FALSE),IF(COUNTIF(ValidID,$C11)&gt;0,VLOOKUP($C11,Μητρώο!$A:$G,7,FALSE))),"")</f>
        <v/>
      </c>
      <c r="P11" s="25" t="str">
        <f t="shared" si="6"/>
        <v/>
      </c>
      <c r="Q11" s="6"/>
      <c r="S11" s="6"/>
      <c r="U11" s="6"/>
      <c r="W11" s="59" t="str">
        <f>IF(AND($W$1&gt;0,C11&gt;0),SUBSTITUTE(SUBSTITUTE(IF(COUNTIF(newValidID,$C11)&gt;0,VLOOKUP($C11,Νέα_Μητρώα!$A:$G,2,FALSE),IF(COUNTIF(ValidID,$C11)&gt;0,VLOOKUP($C11,Μητρώο!$A:$G,2,FALSE))),"Θ","g"),"Α","b")&amp;IF((TRUNC((((YEAR($C$1))-I11)+1)/2))*2&lt;12,12,(TRUNC((((YEAR($C$1))-I11)+1)/2))*2),"ω")</f>
        <v>ω</v>
      </c>
      <c r="Z11" s="49">
        <f t="shared" si="7"/>
        <v>0</v>
      </c>
      <c r="AA11" s="49">
        <f t="shared" si="8"/>
        <v>0</v>
      </c>
      <c r="AB11" s="49">
        <f t="shared" si="9"/>
        <v>0</v>
      </c>
    </row>
    <row r="12" spans="1:28" x14ac:dyDescent="0.2">
      <c r="A12" s="4">
        <v>10</v>
      </c>
      <c r="B12" s="25">
        <f t="shared" si="5"/>
        <v>10</v>
      </c>
      <c r="D12" s="26" t="str">
        <f>IF($C12&gt;0,IF(COUNTIF(newValidID,$C12)&gt;0,VLOOKUP($C12,Νέα_Μητρώα!$A:$G,3,FALSE),IF(COUNTIF(ValidID,$C12)&gt;0,VLOOKUP($C12,Μητρώο!$A:$G,3,FALSE))),"")</f>
        <v/>
      </c>
      <c r="E12" s="27" t="str">
        <f>IF($C12&gt;0,IF(COUNTIF(newValidID,$C12)&gt;0,VLOOKUP($C12,Νέα_Μητρώα!$A:$G,5,FALSE),IF(COUNTIF(ValidID,$C12)&gt;0,VLOOKUP($C12,Μητρώο!$A:$G,5,FALSE))),"")</f>
        <v/>
      </c>
      <c r="F12" s="47"/>
      <c r="G12" s="47"/>
      <c r="H12" s="28"/>
      <c r="I12" s="29" t="str">
        <f>IF($C12&gt;0,IF(COUNTIF(newValidID,$C12)&gt;0,VLOOKUP($C12,Νέα_Μητρώα!$A:$G,4,FALSE),IF(COUNTIF(ValidID,$C12)&gt;0,VLOOKUP($C12,Μητρώο!$A:$G,4,FALSE))),"")</f>
        <v/>
      </c>
      <c r="J12" s="53" t="str">
        <f>IF(OR(AND(OR(LEFT(R12)="b",LEFT(T12)="b",LEFT(V12)="b"),IF($C12&gt;0,IF(COUNTIF(newValidID,$C12)&gt;0,VLOOKUP($C12,Νέα_Μητρώα!$A:$G,2,FALSE),IF(COUNTIF(ValidID,$C12)&gt;0,VLOOKUP($C12,Μητρώο!$A:$G,2,FALSE))),"")="Θ"),AND(OR(LEFT(R12)="g",LEFT(T12)="g",LEFT(V12)="g"),IF($C12&gt;0,IF(COUNTIF(newValidID,$C12)&gt;0,VLOOKUP($C12,Νέα_Μητρώα!$A:$G,2,FALSE),IF(COUNTIF(ValidID,$C12)&gt;0,VLOOKUP($C12,Μητρώο!$A:$G,2,FALSE))),"")="Α")),"error","")</f>
        <v/>
      </c>
      <c r="K12" s="29" t="str">
        <f t="shared" si="0"/>
        <v/>
      </c>
      <c r="L12" s="29">
        <f t="shared" si="1"/>
        <v>0</v>
      </c>
      <c r="M12" s="30"/>
      <c r="N12" s="30"/>
      <c r="O12" s="31" t="str">
        <f>IF($C12&gt;0,IF(COUNTIF(newValidID,$C12)&gt;0,VLOOKUP($C12,Νέα_Μητρώα!$A:$G,7,FALSE),IF(COUNTIF(ValidID,$C12)&gt;0,VLOOKUP($C12,Μητρώο!$A:$G,7,FALSE))),"")</f>
        <v/>
      </c>
      <c r="P12" s="25" t="str">
        <f t="shared" si="6"/>
        <v/>
      </c>
      <c r="Q12" s="6"/>
      <c r="S12" s="6"/>
      <c r="U12" s="6"/>
      <c r="W12" s="59" t="str">
        <f>IF(AND($W$1&gt;0,C12&gt;0),SUBSTITUTE(SUBSTITUTE(IF(COUNTIF(newValidID,$C12)&gt;0,VLOOKUP($C12,Νέα_Μητρώα!$A:$G,2,FALSE),IF(COUNTIF(ValidID,$C12)&gt;0,VLOOKUP($C12,Μητρώο!$A:$G,2,FALSE))),"Θ","g"),"Α","b")&amp;IF((TRUNC((((YEAR($C$1))-I12)+1)/2))*2&lt;12,12,(TRUNC((((YEAR($C$1))-I12)+1)/2))*2),"ω")</f>
        <v>ω</v>
      </c>
      <c r="Z12" s="49">
        <f t="shared" si="7"/>
        <v>0</v>
      </c>
      <c r="AA12" s="49">
        <f t="shared" si="8"/>
        <v>0</v>
      </c>
      <c r="AB12" s="49">
        <f t="shared" si="9"/>
        <v>0</v>
      </c>
    </row>
    <row r="13" spans="1:28" x14ac:dyDescent="0.2">
      <c r="A13" s="4">
        <v>11</v>
      </c>
      <c r="B13" s="25">
        <f t="shared" si="5"/>
        <v>11</v>
      </c>
      <c r="C13" s="6"/>
      <c r="D13" s="26" t="str">
        <f>IF($C13&gt;0,IF(COUNTIF(newValidID,$C13)&gt;0,VLOOKUP($C13,Νέα_Μητρώα!$A:$G,3,FALSE),IF(COUNTIF(ValidID,$C13)&gt;0,VLOOKUP($C13,Μητρώο!$A:$G,3,FALSE))),"")</f>
        <v/>
      </c>
      <c r="E13" s="27" t="str">
        <f>IF($C13&gt;0,IF(COUNTIF(newValidID,$C13)&gt;0,VLOOKUP($C13,Νέα_Μητρώα!$A:$G,5,FALSE),IF(COUNTIF(ValidID,$C13)&gt;0,VLOOKUP($C13,Μητρώο!$A:$G,5,FALSE))),"")</f>
        <v/>
      </c>
      <c r="F13" s="47"/>
      <c r="G13" s="47"/>
      <c r="H13" s="28"/>
      <c r="I13" s="29" t="str">
        <f>IF($C13&gt;0,IF(COUNTIF(newValidID,$C13)&gt;0,VLOOKUP($C13,Νέα_Μητρώα!$A:$G,4,FALSE),IF(COUNTIF(ValidID,$C13)&gt;0,VLOOKUP($C13,Μητρώο!$A:$G,4,FALSE))),"")</f>
        <v/>
      </c>
      <c r="J13" s="53" t="str">
        <f>IF(OR(AND(OR(LEFT(R13)="b",LEFT(T13)="b",LEFT(V13)="b"),IF($C13&gt;0,IF(COUNTIF(newValidID,$C13)&gt;0,VLOOKUP($C13,Νέα_Μητρώα!$A:$G,2,FALSE),IF(COUNTIF(ValidID,$C13)&gt;0,VLOOKUP($C13,Μητρώο!$A:$G,2,FALSE))),"")="Θ"),AND(OR(LEFT(R13)="g",LEFT(T13)="g",LEFT(V13)="g"),IF($C13&gt;0,IF(COUNTIF(newValidID,$C13)&gt;0,VLOOKUP($C13,Νέα_Μητρώα!$A:$G,2,FALSE),IF(COUNTIF(ValidID,$C13)&gt;0,VLOOKUP($C13,Μητρώο!$A:$G,2,FALSE))),"")="Α")),"error","")</f>
        <v/>
      </c>
      <c r="K13" s="29" t="str">
        <f t="shared" si="0"/>
        <v/>
      </c>
      <c r="L13" s="29">
        <f t="shared" si="1"/>
        <v>0</v>
      </c>
      <c r="M13" s="30"/>
      <c r="N13" s="30"/>
      <c r="O13" s="31" t="str">
        <f>IF($C13&gt;0,IF(COUNTIF(newValidID,$C13)&gt;0,VLOOKUP($C13,Νέα_Μητρώα!$A:$G,7,FALSE),IF(COUNTIF(ValidID,$C13)&gt;0,VLOOKUP($C13,Μητρώο!$A:$G,7,FALSE))),"")</f>
        <v/>
      </c>
      <c r="P13" s="25" t="str">
        <f t="shared" si="6"/>
        <v/>
      </c>
      <c r="Q13" s="6"/>
      <c r="S13" s="6"/>
      <c r="U13" s="6"/>
      <c r="W13" s="59" t="str">
        <f>IF(AND($W$1&gt;0,C13&gt;0),SUBSTITUTE(SUBSTITUTE(IF(COUNTIF(newValidID,$C13)&gt;0,VLOOKUP($C13,Νέα_Μητρώα!$A:$G,2,FALSE),IF(COUNTIF(ValidID,$C13)&gt;0,VLOOKUP($C13,Μητρώο!$A:$G,2,FALSE))),"Θ","g"),"Α","b")&amp;IF((TRUNC((((YEAR($C$1))-I13)+1)/2))*2&lt;12,12,(TRUNC((((YEAR($C$1))-I13)+1)/2))*2),"ω")</f>
        <v>ω</v>
      </c>
      <c r="Z13" s="49">
        <f t="shared" si="7"/>
        <v>0</v>
      </c>
      <c r="AA13" s="49">
        <f t="shared" si="8"/>
        <v>0</v>
      </c>
      <c r="AB13" s="49">
        <f t="shared" si="9"/>
        <v>0</v>
      </c>
    </row>
    <row r="14" spans="1:28" x14ac:dyDescent="0.2">
      <c r="A14" s="4">
        <v>12</v>
      </c>
      <c r="B14" s="25">
        <f t="shared" si="5"/>
        <v>12</v>
      </c>
      <c r="D14" s="26" t="str">
        <f>IF($C14&gt;0,IF(COUNTIF(newValidID,$C14)&gt;0,VLOOKUP($C14,Νέα_Μητρώα!$A:$G,3,FALSE),IF(COUNTIF(ValidID,$C14)&gt;0,VLOOKUP($C14,Μητρώο!$A:$G,3,FALSE))),"")</f>
        <v/>
      </c>
      <c r="E14" s="27" t="str">
        <f>IF($C14&gt;0,IF(COUNTIF(newValidID,$C14)&gt;0,VLOOKUP($C14,Νέα_Μητρώα!$A:$G,5,FALSE),IF(COUNTIF(ValidID,$C14)&gt;0,VLOOKUP($C14,Μητρώο!$A:$G,5,FALSE))),"")</f>
        <v/>
      </c>
      <c r="F14" s="47"/>
      <c r="G14" s="47"/>
      <c r="H14" s="28"/>
      <c r="I14" s="29" t="str">
        <f>IF($C14&gt;0,IF(COUNTIF(newValidID,$C14)&gt;0,VLOOKUP($C14,Νέα_Μητρώα!$A:$G,4,FALSE),IF(COUNTIF(ValidID,$C14)&gt;0,VLOOKUP($C14,Μητρώο!$A:$G,4,FALSE))),"")</f>
        <v/>
      </c>
      <c r="J14" s="53" t="str">
        <f>IF(OR(AND(OR(LEFT(R14)="b",LEFT(T14)="b",LEFT(V14)="b"),IF($C14&gt;0,IF(COUNTIF(newValidID,$C14)&gt;0,VLOOKUP($C14,Νέα_Μητρώα!$A:$G,2,FALSE),IF(COUNTIF(ValidID,$C14)&gt;0,VLOOKUP($C14,Μητρώο!$A:$G,2,FALSE))),"")="Θ"),AND(OR(LEFT(R14)="g",LEFT(T14)="g",LEFT(V14)="g"),IF($C14&gt;0,IF(COUNTIF(newValidID,$C14)&gt;0,VLOOKUP($C14,Νέα_Μητρώα!$A:$G,2,FALSE),IF(COUNTIF(ValidID,$C14)&gt;0,VLOOKUP($C14,Μητρώο!$A:$G,2,FALSE))),"")="Α")),"error","")</f>
        <v/>
      </c>
      <c r="K14" s="29" t="str">
        <f t="shared" si="0"/>
        <v/>
      </c>
      <c r="L14" s="29">
        <f t="shared" si="1"/>
        <v>0</v>
      </c>
      <c r="M14" s="30"/>
      <c r="N14" s="30"/>
      <c r="O14" s="31" t="str">
        <f>IF($C14&gt;0,IF(COUNTIF(newValidID,$C14)&gt;0,VLOOKUP($C14,Νέα_Μητρώα!$A:$G,7,FALSE),IF(COUNTIF(ValidID,$C14)&gt;0,VLOOKUP($C14,Μητρώο!$A:$G,7,FALSE))),"")</f>
        <v/>
      </c>
      <c r="P14" s="25" t="str">
        <f t="shared" si="6"/>
        <v/>
      </c>
      <c r="Q14" s="6"/>
      <c r="S14" s="6"/>
      <c r="U14" s="6"/>
      <c r="W14" s="59" t="str">
        <f>IF(AND($W$1&gt;0,C14&gt;0),SUBSTITUTE(SUBSTITUTE(IF(COUNTIF(newValidID,$C14)&gt;0,VLOOKUP($C14,Νέα_Μητρώα!$A:$G,2,FALSE),IF(COUNTIF(ValidID,$C14)&gt;0,VLOOKUP($C14,Μητρώο!$A:$G,2,FALSE))),"Θ","g"),"Α","b")&amp;IF((TRUNC((((YEAR($C$1))-I14)+1)/2))*2&lt;12,12,(TRUNC((((YEAR($C$1))-I14)+1)/2))*2),"ω")</f>
        <v>ω</v>
      </c>
      <c r="Z14" s="49">
        <f t="shared" si="7"/>
        <v>0</v>
      </c>
      <c r="AA14" s="49">
        <f t="shared" si="8"/>
        <v>0</v>
      </c>
      <c r="AB14" s="49">
        <f t="shared" si="9"/>
        <v>0</v>
      </c>
    </row>
    <row r="15" spans="1:28" x14ac:dyDescent="0.2">
      <c r="A15" s="4">
        <v>13</v>
      </c>
      <c r="B15" s="25">
        <f t="shared" si="5"/>
        <v>13</v>
      </c>
      <c r="D15" s="26" t="str">
        <f>IF($C15&gt;0,IF(COUNTIF(newValidID,$C15)&gt;0,VLOOKUP($C15,Νέα_Μητρώα!$A:$G,3,FALSE),IF(COUNTIF(ValidID,$C15)&gt;0,VLOOKUP($C15,Μητρώο!$A:$G,3,FALSE))),"")</f>
        <v/>
      </c>
      <c r="E15" s="27" t="str">
        <f>IF($C15&gt;0,IF(COUNTIF(newValidID,$C15)&gt;0,VLOOKUP($C15,Νέα_Μητρώα!$A:$G,5,FALSE),IF(COUNTIF(ValidID,$C15)&gt;0,VLOOKUP($C15,Μητρώο!$A:$G,5,FALSE))),"")</f>
        <v/>
      </c>
      <c r="F15" s="47"/>
      <c r="G15" s="47"/>
      <c r="H15" s="28"/>
      <c r="I15" s="29" t="str">
        <f>IF($C15&gt;0,IF(COUNTIF(newValidID,$C15)&gt;0,VLOOKUP($C15,Νέα_Μητρώα!$A:$G,4,FALSE),IF(COUNTIF(ValidID,$C15)&gt;0,VLOOKUP($C15,Μητρώο!$A:$G,4,FALSE))),"")</f>
        <v/>
      </c>
      <c r="J15" s="53" t="str">
        <f>IF(OR(AND(OR(LEFT(R15)="b",LEFT(T15)="b",LEFT(V15)="b"),IF($C15&gt;0,IF(COUNTIF(newValidID,$C15)&gt;0,VLOOKUP($C15,Νέα_Μητρώα!$A:$G,2,FALSE),IF(COUNTIF(ValidID,$C15)&gt;0,VLOOKUP($C15,Μητρώο!$A:$G,2,FALSE))),"")="Θ"),AND(OR(LEFT(R15)="g",LEFT(T15)="g",LEFT(V15)="g"),IF($C15&gt;0,IF(COUNTIF(newValidID,$C15)&gt;0,VLOOKUP($C15,Νέα_Μητρώα!$A:$G,2,FALSE),IF(COUNTIF(ValidID,$C15)&gt;0,VLOOKUP($C15,Μητρώο!$A:$G,2,FALSE))),"")="Α")),"error","")</f>
        <v/>
      </c>
      <c r="K15" s="29" t="str">
        <f t="shared" si="0"/>
        <v/>
      </c>
      <c r="L15" s="29">
        <f t="shared" si="1"/>
        <v>0</v>
      </c>
      <c r="M15" s="30"/>
      <c r="N15" s="30"/>
      <c r="O15" s="31" t="str">
        <f>IF($C15&gt;0,IF(COUNTIF(newValidID,$C15)&gt;0,VLOOKUP($C15,Νέα_Μητρώα!$A:$G,7,FALSE),IF(COUNTIF(ValidID,$C15)&gt;0,VLOOKUP($C15,Μητρώο!$A:$G,7,FALSE))),"")</f>
        <v/>
      </c>
      <c r="P15" s="25" t="str">
        <f t="shared" si="6"/>
        <v/>
      </c>
      <c r="Q15" s="6"/>
      <c r="S15" s="6"/>
      <c r="U15" s="6"/>
      <c r="W15" s="59" t="str">
        <f>IF(AND($W$1&gt;0,C15&gt;0),SUBSTITUTE(SUBSTITUTE(IF(COUNTIF(newValidID,$C15)&gt;0,VLOOKUP($C15,Νέα_Μητρώα!$A:$G,2,FALSE),IF(COUNTIF(ValidID,$C15)&gt;0,VLOOKUP($C15,Μητρώο!$A:$G,2,FALSE))),"Θ","g"),"Α","b")&amp;IF((TRUNC((((YEAR($C$1))-I15)+1)/2))*2&lt;12,12,(TRUNC((((YEAR($C$1))-I15)+1)/2))*2),"ω")</f>
        <v>ω</v>
      </c>
      <c r="Z15" s="49">
        <f t="shared" si="7"/>
        <v>0</v>
      </c>
      <c r="AA15" s="49">
        <f t="shared" si="8"/>
        <v>0</v>
      </c>
      <c r="AB15" s="49">
        <f t="shared" si="9"/>
        <v>0</v>
      </c>
    </row>
    <row r="16" spans="1:28" x14ac:dyDescent="0.2">
      <c r="A16" s="4">
        <v>14</v>
      </c>
      <c r="B16" s="25">
        <f t="shared" si="5"/>
        <v>14</v>
      </c>
      <c r="C16" s="6"/>
      <c r="D16" s="26" t="str">
        <f>IF($C16&gt;0,IF(COUNTIF(newValidID,$C16)&gt;0,VLOOKUP($C16,Νέα_Μητρώα!$A:$G,3,FALSE),IF(COUNTIF(ValidID,$C16)&gt;0,VLOOKUP($C16,Μητρώο!$A:$G,3,FALSE))),"")</f>
        <v/>
      </c>
      <c r="E16" s="27" t="str">
        <f>IF($C16&gt;0,IF(COUNTIF(newValidID,$C16)&gt;0,VLOOKUP($C16,Νέα_Μητρώα!$A:$G,5,FALSE),IF(COUNTIF(ValidID,$C16)&gt;0,VLOOKUP($C16,Μητρώο!$A:$G,5,FALSE))),"")</f>
        <v/>
      </c>
      <c r="F16" s="47"/>
      <c r="G16" s="47"/>
      <c r="H16" s="28"/>
      <c r="I16" s="29" t="str">
        <f>IF($C16&gt;0,IF(COUNTIF(newValidID,$C16)&gt;0,VLOOKUP($C16,Νέα_Μητρώα!$A:$G,4,FALSE),IF(COUNTIF(ValidID,$C16)&gt;0,VLOOKUP($C16,Μητρώο!$A:$G,4,FALSE))),"")</f>
        <v/>
      </c>
      <c r="J16" s="53" t="str">
        <f>IF(OR(AND(OR(LEFT(R16)="b",LEFT(T16)="b",LEFT(V16)="b"),IF($C16&gt;0,IF(COUNTIF(newValidID,$C16)&gt;0,VLOOKUP($C16,Νέα_Μητρώα!$A:$G,2,FALSE),IF(COUNTIF(ValidID,$C16)&gt;0,VLOOKUP($C16,Μητρώο!$A:$G,2,FALSE))),"")="Θ"),AND(OR(LEFT(R16)="g",LEFT(T16)="g",LEFT(V16)="g"),IF($C16&gt;0,IF(COUNTIF(newValidID,$C16)&gt;0,VLOOKUP($C16,Νέα_Μητρώα!$A:$G,2,FALSE),IF(COUNTIF(ValidID,$C16)&gt;0,VLOOKUP($C16,Μητρώο!$A:$G,2,FALSE))),"")="Α")),"error","")</f>
        <v/>
      </c>
      <c r="K16" s="29" t="str">
        <f t="shared" si="0"/>
        <v/>
      </c>
      <c r="L16" s="29">
        <f t="shared" si="1"/>
        <v>0</v>
      </c>
      <c r="M16" s="30"/>
      <c r="N16" s="30"/>
      <c r="O16" s="31" t="str">
        <f>IF($C16&gt;0,IF(COUNTIF(newValidID,$C16)&gt;0,VLOOKUP($C16,Νέα_Μητρώα!$A:$G,7,FALSE),IF(COUNTIF(ValidID,$C16)&gt;0,VLOOKUP($C16,Μητρώο!$A:$G,7,FALSE))),"")</f>
        <v/>
      </c>
      <c r="P16" s="25" t="str">
        <f t="shared" si="6"/>
        <v/>
      </c>
      <c r="Q16" s="6"/>
      <c r="S16" s="6"/>
      <c r="U16" s="6"/>
      <c r="W16" s="59" t="str">
        <f>IF(AND($W$1&gt;0,C16&gt;0),SUBSTITUTE(SUBSTITUTE(IF(COUNTIF(newValidID,$C16)&gt;0,VLOOKUP($C16,Νέα_Μητρώα!$A:$G,2,FALSE),IF(COUNTIF(ValidID,$C16)&gt;0,VLOOKUP($C16,Μητρώο!$A:$G,2,FALSE))),"Θ","g"),"Α","b")&amp;IF((TRUNC((((YEAR($C$1))-I16)+1)/2))*2&lt;12,12,(TRUNC((((YEAR($C$1))-I16)+1)/2))*2),"ω")</f>
        <v>ω</v>
      </c>
      <c r="Z16" s="49">
        <f t="shared" si="7"/>
        <v>0</v>
      </c>
      <c r="AA16" s="49">
        <f t="shared" si="8"/>
        <v>0</v>
      </c>
      <c r="AB16" s="49">
        <f t="shared" si="9"/>
        <v>0</v>
      </c>
    </row>
    <row r="17" spans="1:28" x14ac:dyDescent="0.2">
      <c r="A17" s="4">
        <v>15</v>
      </c>
      <c r="B17" s="25">
        <f t="shared" si="5"/>
        <v>15</v>
      </c>
      <c r="C17" s="6"/>
      <c r="D17" s="26" t="str">
        <f>IF($C17&gt;0,IF(COUNTIF(newValidID,$C17)&gt;0,VLOOKUP($C17,Νέα_Μητρώα!$A:$G,3,FALSE),IF(COUNTIF(ValidID,$C17)&gt;0,VLOOKUP($C17,Μητρώο!$A:$G,3,FALSE))),"")</f>
        <v/>
      </c>
      <c r="E17" s="27" t="str">
        <f>IF($C17&gt;0,IF(COUNTIF(newValidID,$C17)&gt;0,VLOOKUP($C17,Νέα_Μητρώα!$A:$G,5,FALSE),IF(COUNTIF(ValidID,$C17)&gt;0,VLOOKUP($C17,Μητρώο!$A:$G,5,FALSE))),"")</f>
        <v/>
      </c>
      <c r="F17" s="47"/>
      <c r="G17" s="47"/>
      <c r="H17" s="28"/>
      <c r="I17" s="29" t="str">
        <f>IF($C17&gt;0,IF(COUNTIF(newValidID,$C17)&gt;0,VLOOKUP($C17,Νέα_Μητρώα!$A:$G,4,FALSE),IF(COUNTIF(ValidID,$C17)&gt;0,VLOOKUP($C17,Μητρώο!$A:$G,4,FALSE))),"")</f>
        <v/>
      </c>
      <c r="J17" s="53" t="str">
        <f>IF(OR(AND(OR(LEFT(R17)="b",LEFT(T17)="b",LEFT(V17)="b"),IF($C17&gt;0,IF(COUNTIF(newValidID,$C17)&gt;0,VLOOKUP($C17,Νέα_Μητρώα!$A:$G,2,FALSE),IF(COUNTIF(ValidID,$C17)&gt;0,VLOOKUP($C17,Μητρώο!$A:$G,2,FALSE))),"")="Θ"),AND(OR(LEFT(R17)="g",LEFT(T17)="g",LEFT(V17)="g"),IF($C17&gt;0,IF(COUNTIF(newValidID,$C17)&gt;0,VLOOKUP($C17,Νέα_Μητρώα!$A:$G,2,FALSE),IF(COUNTIF(ValidID,$C17)&gt;0,VLOOKUP($C17,Μητρώο!$A:$G,2,FALSE))),"")="Α")),"error","")</f>
        <v/>
      </c>
      <c r="K17" s="29" t="str">
        <f t="shared" si="0"/>
        <v/>
      </c>
      <c r="L17" s="29">
        <f t="shared" si="1"/>
        <v>0</v>
      </c>
      <c r="M17" s="30"/>
      <c r="N17" s="30"/>
      <c r="O17" s="31" t="str">
        <f>IF($C17&gt;0,IF(COUNTIF(newValidID,$C17)&gt;0,VLOOKUP($C17,Νέα_Μητρώα!$A:$G,7,FALSE),IF(COUNTIF(ValidID,$C17)&gt;0,VLOOKUP($C17,Μητρώο!$A:$G,7,FALSE))),"")</f>
        <v/>
      </c>
      <c r="P17" s="25" t="str">
        <f t="shared" si="6"/>
        <v/>
      </c>
      <c r="Q17" s="6"/>
      <c r="S17" s="6"/>
      <c r="U17" s="6"/>
      <c r="W17" s="59" t="str">
        <f>IF(AND($W$1&gt;0,C17&gt;0),SUBSTITUTE(SUBSTITUTE(IF(COUNTIF(newValidID,$C17)&gt;0,VLOOKUP($C17,Νέα_Μητρώα!$A:$G,2,FALSE),IF(COUNTIF(ValidID,$C17)&gt;0,VLOOKUP($C17,Μητρώο!$A:$G,2,FALSE))),"Θ","g"),"Α","b")&amp;IF((TRUNC((((YEAR($C$1))-I17)+1)/2))*2&lt;12,12,(TRUNC((((YEAR($C$1))-I17)+1)/2))*2),"ω")</f>
        <v>ω</v>
      </c>
      <c r="Z17" s="49">
        <f t="shared" si="7"/>
        <v>0</v>
      </c>
      <c r="AA17" s="49">
        <f t="shared" si="8"/>
        <v>0</v>
      </c>
      <c r="AB17" s="49">
        <f t="shared" si="9"/>
        <v>0</v>
      </c>
    </row>
    <row r="18" spans="1:28" x14ac:dyDescent="0.2">
      <c r="A18" s="4">
        <v>16</v>
      </c>
      <c r="B18" s="25">
        <f t="shared" si="5"/>
        <v>16</v>
      </c>
      <c r="D18" s="26" t="str">
        <f>IF($C18&gt;0,IF(COUNTIF(newValidID,$C18)&gt;0,VLOOKUP($C18,Νέα_Μητρώα!$A:$G,3,FALSE),IF(COUNTIF(ValidID,$C18)&gt;0,VLOOKUP($C18,Μητρώο!$A:$G,3,FALSE))),"")</f>
        <v/>
      </c>
      <c r="E18" s="27" t="str">
        <f>IF($C18&gt;0,IF(COUNTIF(newValidID,$C18)&gt;0,VLOOKUP($C18,Νέα_Μητρώα!$A:$G,5,FALSE),IF(COUNTIF(ValidID,$C18)&gt;0,VLOOKUP($C18,Μητρώο!$A:$G,5,FALSE))),"")</f>
        <v/>
      </c>
      <c r="F18" s="47"/>
      <c r="G18" s="47"/>
      <c r="H18" s="28"/>
      <c r="I18" s="29" t="str">
        <f>IF($C18&gt;0,IF(COUNTIF(newValidID,$C18)&gt;0,VLOOKUP($C18,Νέα_Μητρώα!$A:$G,4,FALSE),IF(COUNTIF(ValidID,$C18)&gt;0,VLOOKUP($C18,Μητρώο!$A:$G,4,FALSE))),"")</f>
        <v/>
      </c>
      <c r="J18" s="53" t="str">
        <f>IF(OR(AND(OR(LEFT(R18)="b",LEFT(T18)="b",LEFT(V18)="b"),IF($C18&gt;0,IF(COUNTIF(newValidID,$C18)&gt;0,VLOOKUP($C18,Νέα_Μητρώα!$A:$G,2,FALSE),IF(COUNTIF(ValidID,$C18)&gt;0,VLOOKUP($C18,Μητρώο!$A:$G,2,FALSE))),"")="Θ"),AND(OR(LEFT(R18)="g",LEFT(T18)="g",LEFT(V18)="g"),IF($C18&gt;0,IF(COUNTIF(newValidID,$C18)&gt;0,VLOOKUP($C18,Νέα_Μητρώα!$A:$G,2,FALSE),IF(COUNTIF(ValidID,$C18)&gt;0,VLOOKUP($C18,Μητρώο!$A:$G,2,FALSE))),"")="Α")),"error","")</f>
        <v/>
      </c>
      <c r="K18" s="29" t="str">
        <f t="shared" si="0"/>
        <v/>
      </c>
      <c r="L18" s="29">
        <f t="shared" si="1"/>
        <v>0</v>
      </c>
      <c r="M18" s="30"/>
      <c r="N18" s="30"/>
      <c r="O18" s="31" t="str">
        <f>IF($C18&gt;0,IF(COUNTIF(newValidID,$C18)&gt;0,VLOOKUP($C18,Νέα_Μητρώα!$A:$G,7,FALSE),IF(COUNTIF(ValidID,$C18)&gt;0,VLOOKUP($C18,Μητρώο!$A:$G,7,FALSE))),"")</f>
        <v/>
      </c>
      <c r="P18" s="25" t="str">
        <f t="shared" si="6"/>
        <v/>
      </c>
      <c r="Q18" s="6"/>
      <c r="S18" s="6"/>
      <c r="U18" s="6"/>
      <c r="W18" s="59" t="str">
        <f>IF(AND($W$1&gt;0,C18&gt;0),SUBSTITUTE(SUBSTITUTE(IF(COUNTIF(newValidID,$C18)&gt;0,VLOOKUP($C18,Νέα_Μητρώα!$A:$G,2,FALSE),IF(COUNTIF(ValidID,$C18)&gt;0,VLOOKUP($C18,Μητρώο!$A:$G,2,FALSE))),"Θ","g"),"Α","b")&amp;IF((TRUNC((((YEAR($C$1))-I18)+1)/2))*2&lt;12,12,(TRUNC((((YEAR($C$1))-I18)+1)/2))*2),"ω")</f>
        <v>ω</v>
      </c>
      <c r="Z18" s="49">
        <f t="shared" si="7"/>
        <v>0</v>
      </c>
      <c r="AA18" s="49">
        <f t="shared" si="8"/>
        <v>0</v>
      </c>
      <c r="AB18" s="49">
        <f t="shared" si="9"/>
        <v>0</v>
      </c>
    </row>
    <row r="19" spans="1:28" x14ac:dyDescent="0.2">
      <c r="A19" s="4">
        <v>17</v>
      </c>
      <c r="B19" s="25">
        <f t="shared" si="5"/>
        <v>17</v>
      </c>
      <c r="D19" s="26" t="str">
        <f>IF($C19&gt;0,IF(COUNTIF(newValidID,$C19)&gt;0,VLOOKUP($C19,Νέα_Μητρώα!$A:$G,3,FALSE),IF(COUNTIF(ValidID,$C19)&gt;0,VLOOKUP($C19,Μητρώο!$A:$G,3,FALSE))),"")</f>
        <v/>
      </c>
      <c r="E19" s="27" t="str">
        <f>IF($C19&gt;0,IF(COUNTIF(newValidID,$C19)&gt;0,VLOOKUP($C19,Νέα_Μητρώα!$A:$G,5,FALSE),IF(COUNTIF(ValidID,$C19)&gt;0,VLOOKUP($C19,Μητρώο!$A:$G,5,FALSE))),"")</f>
        <v/>
      </c>
      <c r="F19" s="47"/>
      <c r="G19" s="47"/>
      <c r="H19" s="28"/>
      <c r="I19" s="29" t="str">
        <f>IF($C19&gt;0,IF(COUNTIF(newValidID,$C19)&gt;0,VLOOKUP($C19,Νέα_Μητρώα!$A:$G,4,FALSE),IF(COUNTIF(ValidID,$C19)&gt;0,VLOOKUP($C19,Μητρώο!$A:$G,4,FALSE))),"")</f>
        <v/>
      </c>
      <c r="J19" s="53" t="str">
        <f>IF(OR(AND(OR(LEFT(R19)="b",LEFT(T19)="b",LEFT(V19)="b"),IF($C19&gt;0,IF(COUNTIF(newValidID,$C19)&gt;0,VLOOKUP($C19,Νέα_Μητρώα!$A:$G,2,FALSE),IF(COUNTIF(ValidID,$C19)&gt;0,VLOOKUP($C19,Μητρώο!$A:$G,2,FALSE))),"")="Θ"),AND(OR(LEFT(R19)="g",LEFT(T19)="g",LEFT(V19)="g"),IF($C19&gt;0,IF(COUNTIF(newValidID,$C19)&gt;0,VLOOKUP($C19,Νέα_Μητρώα!$A:$G,2,FALSE),IF(COUNTIF(ValidID,$C19)&gt;0,VLOOKUP($C19,Μητρώο!$A:$G,2,FALSE))),"")="Α")),"error","")</f>
        <v/>
      </c>
      <c r="K19" s="29" t="str">
        <f t="shared" si="0"/>
        <v/>
      </c>
      <c r="L19" s="29">
        <f t="shared" si="1"/>
        <v>0</v>
      </c>
      <c r="M19" s="30"/>
      <c r="N19" s="30"/>
      <c r="O19" s="31" t="str">
        <f>IF($C19&gt;0,IF(COUNTIF(newValidID,$C19)&gt;0,VLOOKUP($C19,Νέα_Μητρώα!$A:$G,7,FALSE),IF(COUNTIF(ValidID,$C19)&gt;0,VLOOKUP($C19,Μητρώο!$A:$G,7,FALSE))),"")</f>
        <v/>
      </c>
      <c r="P19" s="25" t="str">
        <f t="shared" si="6"/>
        <v/>
      </c>
      <c r="Q19" s="6"/>
      <c r="S19" s="6"/>
      <c r="U19" s="6"/>
      <c r="W19" s="59" t="str">
        <f>IF(AND($W$1&gt;0,C19&gt;0),SUBSTITUTE(SUBSTITUTE(IF(COUNTIF(newValidID,$C19)&gt;0,VLOOKUP($C19,Νέα_Μητρώα!$A:$G,2,FALSE),IF(COUNTIF(ValidID,$C19)&gt;0,VLOOKUP($C19,Μητρώο!$A:$G,2,FALSE))),"Θ","g"),"Α","b")&amp;IF((TRUNC((((YEAR($C$1))-I19)+1)/2))*2&lt;12,12,(TRUNC((((YEAR($C$1))-I19)+1)/2))*2),"ω")</f>
        <v>ω</v>
      </c>
      <c r="Z19" s="49">
        <f t="shared" si="7"/>
        <v>0</v>
      </c>
      <c r="AA19" s="49">
        <f t="shared" si="8"/>
        <v>0</v>
      </c>
      <c r="AB19" s="49">
        <f t="shared" si="9"/>
        <v>0</v>
      </c>
    </row>
    <row r="20" spans="1:28" x14ac:dyDescent="0.2">
      <c r="A20" s="4">
        <v>18</v>
      </c>
      <c r="B20" s="25">
        <f t="shared" si="5"/>
        <v>18</v>
      </c>
      <c r="C20" s="6"/>
      <c r="D20" s="26" t="str">
        <f>IF($C20&gt;0,IF(COUNTIF(newValidID,$C20)&gt;0,VLOOKUP($C20,Νέα_Μητρώα!$A:$G,3,FALSE),IF(COUNTIF(ValidID,$C20)&gt;0,VLOOKUP($C20,Μητρώο!$A:$G,3,FALSE))),"")</f>
        <v/>
      </c>
      <c r="E20" s="27" t="str">
        <f>IF($C20&gt;0,IF(COUNTIF(newValidID,$C20)&gt;0,VLOOKUP($C20,Νέα_Μητρώα!$A:$G,5,FALSE),IF(COUNTIF(ValidID,$C20)&gt;0,VLOOKUP($C20,Μητρώο!$A:$G,5,FALSE))),"")</f>
        <v/>
      </c>
      <c r="F20" s="47"/>
      <c r="G20" s="47"/>
      <c r="H20" s="28"/>
      <c r="I20" s="29" t="str">
        <f>IF($C20&gt;0,IF(COUNTIF(newValidID,$C20)&gt;0,VLOOKUP($C20,Νέα_Μητρώα!$A:$G,4,FALSE),IF(COUNTIF(ValidID,$C20)&gt;0,VLOOKUP($C20,Μητρώο!$A:$G,4,FALSE))),"")</f>
        <v/>
      </c>
      <c r="J20" s="53" t="str">
        <f>IF(OR(AND(OR(LEFT(R20)="b",LEFT(T20)="b",LEFT(V20)="b"),IF($C20&gt;0,IF(COUNTIF(newValidID,$C20)&gt;0,VLOOKUP($C20,Νέα_Μητρώα!$A:$G,2,FALSE),IF(COUNTIF(ValidID,$C20)&gt;0,VLOOKUP($C20,Μητρώο!$A:$G,2,FALSE))),"")="Θ"),AND(OR(LEFT(R20)="g",LEFT(T20)="g",LEFT(V20)="g"),IF($C20&gt;0,IF(COUNTIF(newValidID,$C20)&gt;0,VLOOKUP($C20,Νέα_Μητρώα!$A:$G,2,FALSE),IF(COUNTIF(ValidID,$C20)&gt;0,VLOOKUP($C20,Μητρώο!$A:$G,2,FALSE))),"")="Α")),"error","")</f>
        <v/>
      </c>
      <c r="K20" s="29" t="str">
        <f t="shared" si="0"/>
        <v/>
      </c>
      <c r="L20" s="29">
        <f t="shared" si="1"/>
        <v>0</v>
      </c>
      <c r="M20" s="30"/>
      <c r="N20" s="30"/>
      <c r="O20" s="31" t="str">
        <f>IF($C20&gt;0,IF(COUNTIF(newValidID,$C20)&gt;0,VLOOKUP($C20,Νέα_Μητρώα!$A:$G,7,FALSE),IF(COUNTIF(ValidID,$C20)&gt;0,VLOOKUP($C20,Μητρώο!$A:$G,7,FALSE))),"")</f>
        <v/>
      </c>
      <c r="P20" s="25" t="str">
        <f t="shared" si="6"/>
        <v/>
      </c>
      <c r="Q20" s="6"/>
      <c r="S20" s="6"/>
      <c r="U20" s="6"/>
      <c r="W20" s="59" t="str">
        <f>IF(AND($W$1&gt;0,C20&gt;0),SUBSTITUTE(SUBSTITUTE(IF(COUNTIF(newValidID,$C20)&gt;0,VLOOKUP($C20,Νέα_Μητρώα!$A:$G,2,FALSE),IF(COUNTIF(ValidID,$C20)&gt;0,VLOOKUP($C20,Μητρώο!$A:$G,2,FALSE))),"Θ","g"),"Α","b")&amp;IF((TRUNC((((YEAR($C$1))-I20)+1)/2))*2&lt;12,12,(TRUNC((((YEAR($C$1))-I20)+1)/2))*2),"ω")</f>
        <v>ω</v>
      </c>
      <c r="Z20" s="49">
        <f t="shared" si="7"/>
        <v>0</v>
      </c>
      <c r="AA20" s="49">
        <f t="shared" si="8"/>
        <v>0</v>
      </c>
      <c r="AB20" s="49">
        <f t="shared" si="9"/>
        <v>0</v>
      </c>
    </row>
    <row r="21" spans="1:28" x14ac:dyDescent="0.2">
      <c r="A21" s="4">
        <v>19</v>
      </c>
      <c r="B21" s="25">
        <f t="shared" si="5"/>
        <v>19</v>
      </c>
      <c r="D21" s="26" t="str">
        <f>IF($C21&gt;0,IF(COUNTIF(newValidID,$C21)&gt;0,VLOOKUP($C21,Νέα_Μητρώα!$A:$G,3,FALSE),IF(COUNTIF(ValidID,$C21)&gt;0,VLOOKUP($C21,Μητρώο!$A:$G,3,FALSE))),"")</f>
        <v/>
      </c>
      <c r="E21" s="27" t="str">
        <f>IF($C21&gt;0,IF(COUNTIF(newValidID,$C21)&gt;0,VLOOKUP($C21,Νέα_Μητρώα!$A:$G,5,FALSE),IF(COUNTIF(ValidID,$C21)&gt;0,VLOOKUP($C21,Μητρώο!$A:$G,5,FALSE))),"")</f>
        <v/>
      </c>
      <c r="F21" s="47"/>
      <c r="G21" s="47"/>
      <c r="H21" s="28"/>
      <c r="I21" s="29" t="str">
        <f>IF($C21&gt;0,IF(COUNTIF(newValidID,$C21)&gt;0,VLOOKUP($C21,Νέα_Μητρώα!$A:$G,4,FALSE),IF(COUNTIF(ValidID,$C21)&gt;0,VLOOKUP($C21,Μητρώο!$A:$G,4,FALSE))),"")</f>
        <v/>
      </c>
      <c r="J21" s="53" t="str">
        <f>IF(OR(AND(OR(LEFT(R21)="b",LEFT(T21)="b",LEFT(V21)="b"),IF($C21&gt;0,IF(COUNTIF(newValidID,$C21)&gt;0,VLOOKUP($C21,Νέα_Μητρώα!$A:$G,2,FALSE),IF(COUNTIF(ValidID,$C21)&gt;0,VLOOKUP($C21,Μητρώο!$A:$G,2,FALSE))),"")="Θ"),AND(OR(LEFT(R21)="g",LEFT(T21)="g",LEFT(V21)="g"),IF($C21&gt;0,IF(COUNTIF(newValidID,$C21)&gt;0,VLOOKUP($C21,Νέα_Μητρώα!$A:$G,2,FALSE),IF(COUNTIF(ValidID,$C21)&gt;0,VLOOKUP($C21,Μητρώο!$A:$G,2,FALSE))),"")="Α")),"error","")</f>
        <v/>
      </c>
      <c r="K21" s="29" t="str">
        <f t="shared" si="0"/>
        <v/>
      </c>
      <c r="L21" s="29">
        <f t="shared" si="1"/>
        <v>0</v>
      </c>
      <c r="M21" s="30"/>
      <c r="N21" s="30"/>
      <c r="O21" s="31" t="str">
        <f>IF($C21&gt;0,IF(COUNTIF(newValidID,$C21)&gt;0,VLOOKUP($C21,Νέα_Μητρώα!$A:$G,7,FALSE),IF(COUNTIF(ValidID,$C21)&gt;0,VLOOKUP($C21,Μητρώο!$A:$G,7,FALSE))),"")</f>
        <v/>
      </c>
      <c r="P21" s="25" t="str">
        <f t="shared" si="6"/>
        <v/>
      </c>
      <c r="Q21" s="6"/>
      <c r="S21" s="6"/>
      <c r="U21" s="6"/>
      <c r="W21" s="59" t="str">
        <f>IF(AND($W$1&gt;0,C21&gt;0),SUBSTITUTE(SUBSTITUTE(IF(COUNTIF(newValidID,$C21)&gt;0,VLOOKUP($C21,Νέα_Μητρώα!$A:$G,2,FALSE),IF(COUNTIF(ValidID,$C21)&gt;0,VLOOKUP($C21,Μητρώο!$A:$G,2,FALSE))),"Θ","g"),"Α","b")&amp;IF((TRUNC((((YEAR($C$1))-I21)+1)/2))*2&lt;12,12,(TRUNC((((YEAR($C$1))-I21)+1)/2))*2),"ω")</f>
        <v>ω</v>
      </c>
      <c r="Z21" s="49">
        <f t="shared" si="7"/>
        <v>0</v>
      </c>
      <c r="AA21" s="49">
        <f t="shared" si="8"/>
        <v>0</v>
      </c>
      <c r="AB21" s="49">
        <f t="shared" si="9"/>
        <v>0</v>
      </c>
    </row>
    <row r="22" spans="1:28" x14ac:dyDescent="0.2">
      <c r="A22" s="4">
        <v>20</v>
      </c>
      <c r="B22" s="25">
        <f t="shared" si="5"/>
        <v>20</v>
      </c>
      <c r="C22" s="6"/>
      <c r="D22" s="26" t="str">
        <f>IF($C22&gt;0,IF(COUNTIF(newValidID,$C22)&gt;0,VLOOKUP($C22,Νέα_Μητρώα!$A:$G,3,FALSE),IF(COUNTIF(ValidID,$C22)&gt;0,VLOOKUP($C22,Μητρώο!$A:$G,3,FALSE))),"")</f>
        <v/>
      </c>
      <c r="E22" s="27" t="str">
        <f>IF($C22&gt;0,IF(COUNTIF(newValidID,$C22)&gt;0,VLOOKUP($C22,Νέα_Μητρώα!$A:$G,5,FALSE),IF(COUNTIF(ValidID,$C22)&gt;0,VLOOKUP($C22,Μητρώο!$A:$G,5,FALSE))),"")</f>
        <v/>
      </c>
      <c r="F22" s="47"/>
      <c r="G22" s="47"/>
      <c r="H22" s="28"/>
      <c r="I22" s="29" t="str">
        <f>IF($C22&gt;0,IF(COUNTIF(newValidID,$C22)&gt;0,VLOOKUP($C22,Νέα_Μητρώα!$A:$G,4,FALSE),IF(COUNTIF(ValidID,$C22)&gt;0,VLOOKUP($C22,Μητρώο!$A:$G,4,FALSE))),"")</f>
        <v/>
      </c>
      <c r="J22" s="53" t="str">
        <f>IF(OR(AND(OR(LEFT(R22)="b",LEFT(T22)="b",LEFT(V22)="b"),IF($C22&gt;0,IF(COUNTIF(newValidID,$C22)&gt;0,VLOOKUP($C22,Νέα_Μητρώα!$A:$G,2,FALSE),IF(COUNTIF(ValidID,$C22)&gt;0,VLOOKUP($C22,Μητρώο!$A:$G,2,FALSE))),"")="Θ"),AND(OR(LEFT(R22)="g",LEFT(T22)="g",LEFT(V22)="g"),IF($C22&gt;0,IF(COUNTIF(newValidID,$C22)&gt;0,VLOOKUP($C22,Νέα_Μητρώα!$A:$G,2,FALSE),IF(COUNTIF(ValidID,$C22)&gt;0,VLOOKUP($C22,Μητρώο!$A:$G,2,FALSE))),"")="Α")),"error","")</f>
        <v/>
      </c>
      <c r="K22" s="29" t="str">
        <f t="shared" si="0"/>
        <v/>
      </c>
      <c r="L22" s="29">
        <f t="shared" si="1"/>
        <v>0</v>
      </c>
      <c r="M22" s="30"/>
      <c r="N22" s="30"/>
      <c r="O22" s="31" t="str">
        <f>IF($C22&gt;0,IF(COUNTIF(newValidID,$C22)&gt;0,VLOOKUP($C22,Νέα_Μητρώα!$A:$G,7,FALSE),IF(COUNTIF(ValidID,$C22)&gt;0,VLOOKUP($C22,Μητρώο!$A:$G,7,FALSE))),"")</f>
        <v/>
      </c>
      <c r="P22" s="25" t="str">
        <f t="shared" si="6"/>
        <v/>
      </c>
      <c r="Q22" s="6"/>
      <c r="S22" s="6"/>
      <c r="U22" s="6"/>
      <c r="W22" s="59" t="str">
        <f>IF(AND($W$1&gt;0,C22&gt;0),SUBSTITUTE(SUBSTITUTE(IF(COUNTIF(newValidID,$C22)&gt;0,VLOOKUP($C22,Νέα_Μητρώα!$A:$G,2,FALSE),IF(COUNTIF(ValidID,$C22)&gt;0,VLOOKUP($C22,Μητρώο!$A:$G,2,FALSE))),"Θ","g"),"Α","b")&amp;IF((TRUNC((((YEAR($C$1))-I22)+1)/2))*2&lt;12,12,(TRUNC((((YEAR($C$1))-I22)+1)/2))*2),"ω")</f>
        <v>ω</v>
      </c>
      <c r="Z22" s="49">
        <f t="shared" si="7"/>
        <v>0</v>
      </c>
      <c r="AA22" s="49">
        <f t="shared" si="8"/>
        <v>0</v>
      </c>
      <c r="AB22" s="49">
        <f t="shared" si="9"/>
        <v>0</v>
      </c>
    </row>
    <row r="23" spans="1:28" x14ac:dyDescent="0.2">
      <c r="A23" s="4">
        <v>21</v>
      </c>
      <c r="B23" s="25">
        <f t="shared" si="5"/>
        <v>21</v>
      </c>
      <c r="C23" s="6"/>
      <c r="D23" s="26" t="str">
        <f>IF($C23&gt;0,IF(COUNTIF(newValidID,$C23)&gt;0,VLOOKUP($C23,Νέα_Μητρώα!$A:$G,3,FALSE),IF(COUNTIF(ValidID,$C23)&gt;0,VLOOKUP($C23,Μητρώο!$A:$G,3,FALSE))),"")</f>
        <v/>
      </c>
      <c r="E23" s="27" t="str">
        <f>IF($C23&gt;0,IF(COUNTIF(newValidID,$C23)&gt;0,VLOOKUP($C23,Νέα_Μητρώα!$A:$G,5,FALSE),IF(COUNTIF(ValidID,$C23)&gt;0,VLOOKUP($C23,Μητρώο!$A:$G,5,FALSE))),"")</f>
        <v/>
      </c>
      <c r="F23" s="47"/>
      <c r="G23" s="47"/>
      <c r="H23" s="28"/>
      <c r="I23" s="29" t="str">
        <f>IF($C23&gt;0,IF(COUNTIF(newValidID,$C23)&gt;0,VLOOKUP($C23,Νέα_Μητρώα!$A:$G,4,FALSE),IF(COUNTIF(ValidID,$C23)&gt;0,VLOOKUP($C23,Μητρώο!$A:$G,4,FALSE))),"")</f>
        <v/>
      </c>
      <c r="J23" s="53" t="str">
        <f>IF(OR(AND(OR(LEFT(R23)="b",LEFT(T23)="b",LEFT(V23)="b"),IF($C23&gt;0,IF(COUNTIF(newValidID,$C23)&gt;0,VLOOKUP($C23,Νέα_Μητρώα!$A:$G,2,FALSE),IF(COUNTIF(ValidID,$C23)&gt;0,VLOOKUP($C23,Μητρώο!$A:$G,2,FALSE))),"")="Θ"),AND(OR(LEFT(R23)="g",LEFT(T23)="g",LEFT(V23)="g"),IF($C23&gt;0,IF(COUNTIF(newValidID,$C23)&gt;0,VLOOKUP($C23,Νέα_Μητρώα!$A:$G,2,FALSE),IF(COUNTIF(ValidID,$C23)&gt;0,VLOOKUP($C23,Μητρώο!$A:$G,2,FALSE))),"")="Α")),"error","")</f>
        <v/>
      </c>
      <c r="K23" s="29" t="str">
        <f t="shared" si="0"/>
        <v/>
      </c>
      <c r="L23" s="29">
        <f t="shared" si="1"/>
        <v>0</v>
      </c>
      <c r="M23" s="30"/>
      <c r="N23" s="30"/>
      <c r="O23" s="31" t="str">
        <f>IF($C23&gt;0,IF(COUNTIF(newValidID,$C23)&gt;0,VLOOKUP($C23,Νέα_Μητρώα!$A:$G,7,FALSE),IF(COUNTIF(ValidID,$C23)&gt;0,VLOOKUP($C23,Μητρώο!$A:$G,7,FALSE))),"")</f>
        <v/>
      </c>
      <c r="P23" s="25" t="str">
        <f t="shared" si="6"/>
        <v/>
      </c>
      <c r="Q23" s="6"/>
      <c r="S23" s="6"/>
      <c r="U23" s="6"/>
      <c r="W23" s="59" t="str">
        <f>IF(AND($W$1&gt;0,C23&gt;0),SUBSTITUTE(SUBSTITUTE(IF(COUNTIF(newValidID,$C23)&gt;0,VLOOKUP($C23,Νέα_Μητρώα!$A:$G,2,FALSE),IF(COUNTIF(ValidID,$C23)&gt;0,VLOOKUP($C23,Μητρώο!$A:$G,2,FALSE))),"Θ","g"),"Α","b")&amp;IF((TRUNC((((YEAR($C$1))-I23)+1)/2))*2&lt;12,12,(TRUNC((((YEAR($C$1))-I23)+1)/2))*2),"ω")</f>
        <v>ω</v>
      </c>
      <c r="Z23" s="49">
        <f t="shared" si="7"/>
        <v>0</v>
      </c>
      <c r="AA23" s="49">
        <f t="shared" si="8"/>
        <v>0</v>
      </c>
      <c r="AB23" s="49">
        <f t="shared" si="9"/>
        <v>0</v>
      </c>
    </row>
    <row r="24" spans="1:28" x14ac:dyDescent="0.2">
      <c r="A24" s="4">
        <v>22</v>
      </c>
      <c r="B24" s="25">
        <f t="shared" si="5"/>
        <v>22</v>
      </c>
      <c r="D24" s="26" t="str">
        <f>IF($C24&gt;0,IF(COUNTIF(newValidID,$C24)&gt;0,VLOOKUP($C24,Νέα_Μητρώα!$A:$G,3,FALSE),IF(COUNTIF(ValidID,$C24)&gt;0,VLOOKUP($C24,Μητρώο!$A:$G,3,FALSE))),"")</f>
        <v/>
      </c>
      <c r="E24" s="27" t="str">
        <f>IF($C24&gt;0,IF(COUNTIF(newValidID,$C24)&gt;0,VLOOKUP($C24,Νέα_Μητρώα!$A:$G,5,FALSE),IF(COUNTIF(ValidID,$C24)&gt;0,VLOOKUP($C24,Μητρώο!$A:$G,5,FALSE))),"")</f>
        <v/>
      </c>
      <c r="F24" s="47"/>
      <c r="G24" s="47"/>
      <c r="H24" s="28"/>
      <c r="I24" s="29" t="str">
        <f>IF($C24&gt;0,IF(COUNTIF(newValidID,$C24)&gt;0,VLOOKUP($C24,Νέα_Μητρώα!$A:$G,4,FALSE),IF(COUNTIF(ValidID,$C24)&gt;0,VLOOKUP($C24,Μητρώο!$A:$G,4,FALSE))),"")</f>
        <v/>
      </c>
      <c r="J24" s="53" t="str">
        <f>IF(OR(AND(OR(LEFT(R24)="b",LEFT(T24)="b",LEFT(V24)="b"),IF($C24&gt;0,IF(COUNTIF(newValidID,$C24)&gt;0,VLOOKUP($C24,Νέα_Μητρώα!$A:$G,2,FALSE),IF(COUNTIF(ValidID,$C24)&gt;0,VLOOKUP($C24,Μητρώο!$A:$G,2,FALSE))),"")="Θ"),AND(OR(LEFT(R24)="g",LEFT(T24)="g",LEFT(V24)="g"),IF($C24&gt;0,IF(COUNTIF(newValidID,$C24)&gt;0,VLOOKUP($C24,Νέα_Μητρώα!$A:$G,2,FALSE),IF(COUNTIF(ValidID,$C24)&gt;0,VLOOKUP($C24,Μητρώο!$A:$G,2,FALSE))),"")="Α")),"error","")</f>
        <v/>
      </c>
      <c r="K24" s="29" t="str">
        <f t="shared" si="0"/>
        <v/>
      </c>
      <c r="L24" s="29">
        <f t="shared" si="1"/>
        <v>0</v>
      </c>
      <c r="M24" s="30"/>
      <c r="N24" s="30"/>
      <c r="O24" s="31" t="str">
        <f>IF($C24&gt;0,IF(COUNTIF(newValidID,$C24)&gt;0,VLOOKUP($C24,Νέα_Μητρώα!$A:$G,7,FALSE),IF(COUNTIF(ValidID,$C24)&gt;0,VLOOKUP($C24,Μητρώο!$A:$G,7,FALSE))),"")</f>
        <v/>
      </c>
      <c r="P24" s="25" t="str">
        <f t="shared" si="6"/>
        <v/>
      </c>
      <c r="Q24" s="6"/>
      <c r="S24" s="6"/>
      <c r="U24" s="6"/>
      <c r="W24" s="59" t="str">
        <f>IF(AND($W$1&gt;0,C24&gt;0),SUBSTITUTE(SUBSTITUTE(IF(COUNTIF(newValidID,$C24)&gt;0,VLOOKUP($C24,Νέα_Μητρώα!$A:$G,2,FALSE),IF(COUNTIF(ValidID,$C24)&gt;0,VLOOKUP($C24,Μητρώο!$A:$G,2,FALSE))),"Θ","g"),"Α","b")&amp;IF((TRUNC((((YEAR($C$1))-I24)+1)/2))*2&lt;12,12,(TRUNC((((YEAR($C$1))-I24)+1)/2))*2),"ω")</f>
        <v>ω</v>
      </c>
      <c r="Z24" s="49">
        <f t="shared" si="7"/>
        <v>0</v>
      </c>
      <c r="AA24" s="49">
        <f t="shared" si="8"/>
        <v>0</v>
      </c>
      <c r="AB24" s="49">
        <f t="shared" si="9"/>
        <v>0</v>
      </c>
    </row>
    <row r="25" spans="1:28" x14ac:dyDescent="0.2">
      <c r="A25" s="4">
        <v>23</v>
      </c>
      <c r="B25" s="25">
        <f t="shared" si="5"/>
        <v>23</v>
      </c>
      <c r="D25" s="26" t="str">
        <f>IF($C25&gt;0,IF(COUNTIF(newValidID,$C25)&gt;0,VLOOKUP($C25,Νέα_Μητρώα!$A:$G,3,FALSE),IF(COUNTIF(ValidID,$C25)&gt;0,VLOOKUP($C25,Μητρώο!$A:$G,3,FALSE))),"")</f>
        <v/>
      </c>
      <c r="E25" s="27" t="str">
        <f>IF($C25&gt;0,IF(COUNTIF(newValidID,$C25)&gt;0,VLOOKUP($C25,Νέα_Μητρώα!$A:$G,5,FALSE),IF(COUNTIF(ValidID,$C25)&gt;0,VLOOKUP($C25,Μητρώο!$A:$G,5,FALSE))),"")</f>
        <v/>
      </c>
      <c r="F25" s="47"/>
      <c r="G25" s="47"/>
      <c r="H25" s="28"/>
      <c r="I25" s="29" t="str">
        <f>IF($C25&gt;0,IF(COUNTIF(newValidID,$C25)&gt;0,VLOOKUP($C25,Νέα_Μητρώα!$A:$G,4,FALSE),IF(COUNTIF(ValidID,$C25)&gt;0,VLOOKUP($C25,Μητρώο!$A:$G,4,FALSE))),"")</f>
        <v/>
      </c>
      <c r="J25" s="53" t="str">
        <f>IF(OR(AND(OR(LEFT(R25)="b",LEFT(T25)="b",LEFT(V25)="b"),IF($C25&gt;0,IF(COUNTIF(newValidID,$C25)&gt;0,VLOOKUP($C25,Νέα_Μητρώα!$A:$G,2,FALSE),IF(COUNTIF(ValidID,$C25)&gt;0,VLOOKUP($C25,Μητρώο!$A:$G,2,FALSE))),"")="Θ"),AND(OR(LEFT(R25)="g",LEFT(T25)="g",LEFT(V25)="g"),IF($C25&gt;0,IF(COUNTIF(newValidID,$C25)&gt;0,VLOOKUP($C25,Νέα_Μητρώα!$A:$G,2,FALSE),IF(COUNTIF(ValidID,$C25)&gt;0,VLOOKUP($C25,Μητρώο!$A:$G,2,FALSE))),"")="Α")),"error","")</f>
        <v/>
      </c>
      <c r="K25" s="29" t="str">
        <f t="shared" si="0"/>
        <v/>
      </c>
      <c r="L25" s="29">
        <f t="shared" si="1"/>
        <v>0</v>
      </c>
      <c r="M25" s="30"/>
      <c r="N25" s="30"/>
      <c r="O25" s="31" t="str">
        <f>IF($C25&gt;0,IF(COUNTIF(newValidID,$C25)&gt;0,VLOOKUP($C25,Νέα_Μητρώα!$A:$G,7,FALSE),IF(COUNTIF(ValidID,$C25)&gt;0,VLOOKUP($C25,Μητρώο!$A:$G,7,FALSE))),"")</f>
        <v/>
      </c>
      <c r="P25" s="25" t="str">
        <f t="shared" si="6"/>
        <v/>
      </c>
      <c r="Q25" s="6"/>
      <c r="S25" s="6"/>
      <c r="U25" s="6"/>
      <c r="W25" s="59" t="str">
        <f>IF(AND($W$1&gt;0,C25&gt;0),SUBSTITUTE(SUBSTITUTE(IF(COUNTIF(newValidID,$C25)&gt;0,VLOOKUP($C25,Νέα_Μητρώα!$A:$G,2,FALSE),IF(COUNTIF(ValidID,$C25)&gt;0,VLOOKUP($C25,Μητρώο!$A:$G,2,FALSE))),"Θ","g"),"Α","b")&amp;IF((TRUNC((((YEAR($C$1))-I25)+1)/2))*2&lt;12,12,(TRUNC((((YEAR($C$1))-I25)+1)/2))*2),"ω")</f>
        <v>ω</v>
      </c>
      <c r="Z25" s="49">
        <f t="shared" si="7"/>
        <v>0</v>
      </c>
      <c r="AA25" s="49">
        <f t="shared" si="8"/>
        <v>0</v>
      </c>
      <c r="AB25" s="49">
        <f t="shared" si="9"/>
        <v>0</v>
      </c>
    </row>
    <row r="26" spans="1:28" x14ac:dyDescent="0.2">
      <c r="A26" s="4">
        <v>24</v>
      </c>
      <c r="B26" s="25">
        <f t="shared" si="5"/>
        <v>24</v>
      </c>
      <c r="D26" s="26" t="str">
        <f>IF($C26&gt;0,IF(COUNTIF(newValidID,$C26)&gt;0,VLOOKUP($C26,Νέα_Μητρώα!$A:$G,3,FALSE),IF(COUNTIF(ValidID,$C26)&gt;0,VLOOKUP($C26,Μητρώο!$A:$G,3,FALSE))),"")</f>
        <v/>
      </c>
      <c r="E26" s="27" t="str">
        <f>IF($C26&gt;0,IF(COUNTIF(newValidID,$C26)&gt;0,VLOOKUP($C26,Νέα_Μητρώα!$A:$G,5,FALSE),IF(COUNTIF(ValidID,$C26)&gt;0,VLOOKUP($C26,Μητρώο!$A:$G,5,FALSE))),"")</f>
        <v/>
      </c>
      <c r="F26" s="47"/>
      <c r="G26" s="47"/>
      <c r="H26" s="28"/>
      <c r="I26" s="29" t="str">
        <f>IF($C26&gt;0,IF(COUNTIF(newValidID,$C26)&gt;0,VLOOKUP($C26,Νέα_Μητρώα!$A:$G,4,FALSE),IF(COUNTIF(ValidID,$C26)&gt;0,VLOOKUP($C26,Μητρώο!$A:$G,4,FALSE))),"")</f>
        <v/>
      </c>
      <c r="J26" s="53" t="str">
        <f>IF(OR(AND(OR(LEFT(R26)="b",LEFT(T26)="b",LEFT(V26)="b"),IF($C26&gt;0,IF(COUNTIF(newValidID,$C26)&gt;0,VLOOKUP($C26,Νέα_Μητρώα!$A:$G,2,FALSE),IF(COUNTIF(ValidID,$C26)&gt;0,VLOOKUP($C26,Μητρώο!$A:$G,2,FALSE))),"")="Θ"),AND(OR(LEFT(R26)="g",LEFT(T26)="g",LEFT(V26)="g"),IF($C26&gt;0,IF(COUNTIF(newValidID,$C26)&gt;0,VLOOKUP($C26,Νέα_Μητρώα!$A:$G,2,FALSE),IF(COUNTIF(ValidID,$C26)&gt;0,VLOOKUP($C26,Μητρώο!$A:$G,2,FALSE))),"")="Α")),"error","")</f>
        <v/>
      </c>
      <c r="K26" s="29" t="str">
        <f t="shared" si="0"/>
        <v/>
      </c>
      <c r="L26" s="29">
        <f t="shared" si="1"/>
        <v>0</v>
      </c>
      <c r="M26" s="30"/>
      <c r="N26" s="30"/>
      <c r="O26" s="31" t="str">
        <f>IF($C26&gt;0,IF(COUNTIF(newValidID,$C26)&gt;0,VLOOKUP($C26,Νέα_Μητρώα!$A:$G,7,FALSE),IF(COUNTIF(ValidID,$C26)&gt;0,VLOOKUP($C26,Μητρώο!$A:$G,7,FALSE))),"")</f>
        <v/>
      </c>
      <c r="P26" s="25" t="str">
        <f t="shared" si="6"/>
        <v/>
      </c>
      <c r="Q26" s="6"/>
      <c r="S26" s="6"/>
      <c r="U26" s="6"/>
      <c r="W26" s="59" t="str">
        <f>IF(AND($W$1&gt;0,C26&gt;0),SUBSTITUTE(SUBSTITUTE(IF(COUNTIF(newValidID,$C26)&gt;0,VLOOKUP($C26,Νέα_Μητρώα!$A:$G,2,FALSE),IF(COUNTIF(ValidID,$C26)&gt;0,VLOOKUP($C26,Μητρώο!$A:$G,2,FALSE))),"Θ","g"),"Α","b")&amp;IF((TRUNC((((YEAR($C$1))-I26)+1)/2))*2&lt;12,12,(TRUNC((((YEAR($C$1))-I26)+1)/2))*2),"ω")</f>
        <v>ω</v>
      </c>
      <c r="Z26" s="49">
        <f t="shared" si="7"/>
        <v>0</v>
      </c>
      <c r="AA26" s="49">
        <f t="shared" si="8"/>
        <v>0</v>
      </c>
      <c r="AB26" s="49">
        <f t="shared" si="9"/>
        <v>0</v>
      </c>
    </row>
    <row r="27" spans="1:28" x14ac:dyDescent="0.2">
      <c r="A27" s="4">
        <v>25</v>
      </c>
      <c r="B27" s="25">
        <f t="shared" si="5"/>
        <v>25</v>
      </c>
      <c r="D27" s="26" t="str">
        <f>IF($C27&gt;0,IF(COUNTIF(newValidID,$C27)&gt;0,VLOOKUP($C27,Νέα_Μητρώα!$A:$G,3,FALSE),IF(COUNTIF(ValidID,$C27)&gt;0,VLOOKUP($C27,Μητρώο!$A:$G,3,FALSE))),"")</f>
        <v/>
      </c>
      <c r="E27" s="27" t="str">
        <f>IF($C27&gt;0,IF(COUNTIF(newValidID,$C27)&gt;0,VLOOKUP($C27,Νέα_Μητρώα!$A:$G,5,FALSE),IF(COUNTIF(ValidID,$C27)&gt;0,VLOOKUP($C27,Μητρώο!$A:$G,5,FALSE))),"")</f>
        <v/>
      </c>
      <c r="F27" s="47"/>
      <c r="G27" s="47"/>
      <c r="H27" s="28"/>
      <c r="I27" s="29" t="str">
        <f>IF($C27&gt;0,IF(COUNTIF(newValidID,$C27)&gt;0,VLOOKUP($C27,Νέα_Μητρώα!$A:$G,4,FALSE),IF(COUNTIF(ValidID,$C27)&gt;0,VLOOKUP($C27,Μητρώο!$A:$G,4,FALSE))),"")</f>
        <v/>
      </c>
      <c r="J27" s="53" t="str">
        <f>IF(OR(AND(OR(LEFT(R27)="b",LEFT(T27)="b",LEFT(V27)="b"),IF($C27&gt;0,IF(COUNTIF(newValidID,$C27)&gt;0,VLOOKUP($C27,Νέα_Μητρώα!$A:$G,2,FALSE),IF(COUNTIF(ValidID,$C27)&gt;0,VLOOKUP($C27,Μητρώο!$A:$G,2,FALSE))),"")="Θ"),AND(OR(LEFT(R27)="g",LEFT(T27)="g",LEFT(V27)="g"),IF($C27&gt;0,IF(COUNTIF(newValidID,$C27)&gt;0,VLOOKUP($C27,Νέα_Μητρώα!$A:$G,2,FALSE),IF(COUNTIF(ValidID,$C27)&gt;0,VLOOKUP($C27,Μητρώο!$A:$G,2,FALSE))),"")="Α")),"error","")</f>
        <v/>
      </c>
      <c r="K27" s="29" t="str">
        <f t="shared" si="0"/>
        <v/>
      </c>
      <c r="L27" s="29">
        <f t="shared" si="1"/>
        <v>0</v>
      </c>
      <c r="M27" s="30"/>
      <c r="N27" s="30"/>
      <c r="O27" s="31" t="str">
        <f>IF($C27&gt;0,IF(COUNTIF(newValidID,$C27)&gt;0,VLOOKUP($C27,Νέα_Μητρώα!$A:$G,7,FALSE),IF(COUNTIF(ValidID,$C27)&gt;0,VLOOKUP($C27,Μητρώο!$A:$G,7,FALSE))),"")</f>
        <v/>
      </c>
      <c r="P27" s="25" t="str">
        <f t="shared" si="6"/>
        <v/>
      </c>
      <c r="Q27" s="6"/>
      <c r="S27" s="6"/>
      <c r="U27" s="6"/>
      <c r="W27" s="59" t="str">
        <f>IF(AND($W$1&gt;0,C27&gt;0),SUBSTITUTE(SUBSTITUTE(IF(COUNTIF(newValidID,$C27)&gt;0,VLOOKUP($C27,Νέα_Μητρώα!$A:$G,2,FALSE),IF(COUNTIF(ValidID,$C27)&gt;0,VLOOKUP($C27,Μητρώο!$A:$G,2,FALSE))),"Θ","g"),"Α","b")&amp;IF((TRUNC((((YEAR($C$1))-I27)+1)/2))*2&lt;12,12,(TRUNC((((YEAR($C$1))-I27)+1)/2))*2),"ω")</f>
        <v>ω</v>
      </c>
      <c r="Z27" s="49">
        <f t="shared" si="7"/>
        <v>0</v>
      </c>
      <c r="AA27" s="49">
        <f t="shared" si="8"/>
        <v>0</v>
      </c>
      <c r="AB27" s="49">
        <f t="shared" si="9"/>
        <v>0</v>
      </c>
    </row>
    <row r="28" spans="1:28" x14ac:dyDescent="0.2">
      <c r="A28" s="4">
        <v>26</v>
      </c>
      <c r="B28" s="25">
        <f t="shared" si="5"/>
        <v>26</v>
      </c>
      <c r="D28" s="26" t="str">
        <f>IF($C28&gt;0,IF(COUNTIF(newValidID,$C28)&gt;0,VLOOKUP($C28,Νέα_Μητρώα!$A:$G,3,FALSE),IF(COUNTIF(ValidID,$C28)&gt;0,VLOOKUP($C28,Μητρώο!$A:$G,3,FALSE))),"")</f>
        <v/>
      </c>
      <c r="E28" s="27" t="str">
        <f>IF($C28&gt;0,IF(COUNTIF(newValidID,$C28)&gt;0,VLOOKUP($C28,Νέα_Μητρώα!$A:$G,5,FALSE),IF(COUNTIF(ValidID,$C28)&gt;0,VLOOKUP($C28,Μητρώο!$A:$G,5,FALSE))),"")</f>
        <v/>
      </c>
      <c r="F28" s="47"/>
      <c r="G28" s="47"/>
      <c r="H28" s="28"/>
      <c r="I28" s="29" t="str">
        <f>IF($C28&gt;0,IF(COUNTIF(newValidID,$C28)&gt;0,VLOOKUP($C28,Νέα_Μητρώα!$A:$G,4,FALSE),IF(COUNTIF(ValidID,$C28)&gt;0,VLOOKUP($C28,Μητρώο!$A:$G,4,FALSE))),"")</f>
        <v/>
      </c>
      <c r="J28" s="53" t="str">
        <f>IF(OR(AND(OR(LEFT(R28)="b",LEFT(T28)="b",LEFT(V28)="b"),IF($C28&gt;0,IF(COUNTIF(newValidID,$C28)&gt;0,VLOOKUP($C28,Νέα_Μητρώα!$A:$G,2,FALSE),IF(COUNTIF(ValidID,$C28)&gt;0,VLOOKUP($C28,Μητρώο!$A:$G,2,FALSE))),"")="Θ"),AND(OR(LEFT(R28)="g",LEFT(T28)="g",LEFT(V28)="g"),IF($C28&gt;0,IF(COUNTIF(newValidID,$C28)&gt;0,VLOOKUP($C28,Νέα_Μητρώα!$A:$G,2,FALSE),IF(COUNTIF(ValidID,$C28)&gt;0,VLOOKUP($C28,Μητρώο!$A:$G,2,FALSE))),"")="Α")),"error","")</f>
        <v/>
      </c>
      <c r="K28" s="29" t="str">
        <f t="shared" si="0"/>
        <v/>
      </c>
      <c r="L28" s="29">
        <f t="shared" si="1"/>
        <v>0</v>
      </c>
      <c r="M28" s="30"/>
      <c r="N28" s="30"/>
      <c r="O28" s="31" t="str">
        <f>IF($C28&gt;0,IF(COUNTIF(newValidID,$C28)&gt;0,VLOOKUP($C28,Νέα_Μητρώα!$A:$G,7,FALSE),IF(COUNTIF(ValidID,$C28)&gt;0,VLOOKUP($C28,Μητρώο!$A:$G,7,FALSE))),"")</f>
        <v/>
      </c>
      <c r="P28" s="25" t="str">
        <f t="shared" si="6"/>
        <v/>
      </c>
      <c r="Q28" s="6"/>
      <c r="S28" s="6"/>
      <c r="U28" s="6"/>
      <c r="W28" s="59" t="str">
        <f>IF(AND($W$1&gt;0,C28&gt;0),SUBSTITUTE(SUBSTITUTE(IF(COUNTIF(newValidID,$C28)&gt;0,VLOOKUP($C28,Νέα_Μητρώα!$A:$G,2,FALSE),IF(COUNTIF(ValidID,$C28)&gt;0,VLOOKUP($C28,Μητρώο!$A:$G,2,FALSE))),"Θ","g"),"Α","b")&amp;IF((TRUNC((((YEAR($C$1))-I28)+1)/2))*2&lt;12,12,(TRUNC((((YEAR($C$1))-I28)+1)/2))*2),"ω")</f>
        <v>ω</v>
      </c>
      <c r="Z28" s="49">
        <f t="shared" si="7"/>
        <v>0</v>
      </c>
      <c r="AA28" s="49">
        <f t="shared" si="8"/>
        <v>0</v>
      </c>
      <c r="AB28" s="49">
        <f t="shared" si="9"/>
        <v>0</v>
      </c>
    </row>
    <row r="29" spans="1:28" x14ac:dyDescent="0.2">
      <c r="A29" s="4">
        <v>27</v>
      </c>
      <c r="B29" s="25">
        <f t="shared" si="5"/>
        <v>27</v>
      </c>
      <c r="C29" s="6"/>
      <c r="D29" s="26" t="str">
        <f>IF($C29&gt;0,IF(COUNTIF(newValidID,$C29)&gt;0,VLOOKUP($C29,Νέα_Μητρώα!$A:$G,3,FALSE),IF(COUNTIF(ValidID,$C29)&gt;0,VLOOKUP($C29,Μητρώο!$A:$G,3,FALSE))),"")</f>
        <v/>
      </c>
      <c r="E29" s="27" t="str">
        <f>IF($C29&gt;0,IF(COUNTIF(newValidID,$C29)&gt;0,VLOOKUP($C29,Νέα_Μητρώα!$A:$G,5,FALSE),IF(COUNTIF(ValidID,$C29)&gt;0,VLOOKUP($C29,Μητρώο!$A:$G,5,FALSE))),"")</f>
        <v/>
      </c>
      <c r="F29" s="47"/>
      <c r="G29" s="47"/>
      <c r="H29" s="28"/>
      <c r="I29" s="29" t="str">
        <f>IF($C29&gt;0,IF(COUNTIF(newValidID,$C29)&gt;0,VLOOKUP($C29,Νέα_Μητρώα!$A:$G,4,FALSE),IF(COUNTIF(ValidID,$C29)&gt;0,VLOOKUP($C29,Μητρώο!$A:$G,4,FALSE))),"")</f>
        <v/>
      </c>
      <c r="J29" s="53" t="str">
        <f>IF(OR(AND(OR(LEFT(R29)="b",LEFT(T29)="b",LEFT(V29)="b"),IF($C29&gt;0,IF(COUNTIF(newValidID,$C29)&gt;0,VLOOKUP($C29,Νέα_Μητρώα!$A:$G,2,FALSE),IF(COUNTIF(ValidID,$C29)&gt;0,VLOOKUP($C29,Μητρώο!$A:$G,2,FALSE))),"")="Θ"),AND(OR(LEFT(R29)="g",LEFT(T29)="g",LEFT(V29)="g"),IF($C29&gt;0,IF(COUNTIF(newValidID,$C29)&gt;0,VLOOKUP($C29,Νέα_Μητρώα!$A:$G,2,FALSE),IF(COUNTIF(ValidID,$C29)&gt;0,VLOOKUP($C29,Μητρώο!$A:$G,2,FALSE))),"")="Α")),"error","")</f>
        <v/>
      </c>
      <c r="K29" s="29" t="str">
        <f t="shared" si="0"/>
        <v/>
      </c>
      <c r="L29" s="29">
        <f t="shared" si="1"/>
        <v>0</v>
      </c>
      <c r="M29" s="30"/>
      <c r="N29" s="30"/>
      <c r="O29" s="31" t="str">
        <f>IF($C29&gt;0,IF(COUNTIF(newValidID,$C29)&gt;0,VLOOKUP($C29,Νέα_Μητρώα!$A:$G,7,FALSE),IF(COUNTIF(ValidID,$C29)&gt;0,VLOOKUP($C29,Μητρώο!$A:$G,7,FALSE))),"")</f>
        <v/>
      </c>
      <c r="P29" s="25" t="str">
        <f t="shared" si="6"/>
        <v/>
      </c>
      <c r="Q29" s="6"/>
      <c r="S29" s="6"/>
      <c r="U29" s="6"/>
      <c r="W29" s="59" t="str">
        <f>IF(AND($W$1&gt;0,C29&gt;0),SUBSTITUTE(SUBSTITUTE(IF(COUNTIF(newValidID,$C29)&gt;0,VLOOKUP($C29,Νέα_Μητρώα!$A:$G,2,FALSE),IF(COUNTIF(ValidID,$C29)&gt;0,VLOOKUP($C29,Μητρώο!$A:$G,2,FALSE))),"Θ","g"),"Α","b")&amp;IF((TRUNC((((YEAR($C$1))-I29)+1)/2))*2&lt;12,12,(TRUNC((((YEAR($C$1))-I29)+1)/2))*2),"ω")</f>
        <v>ω</v>
      </c>
      <c r="Z29" s="49">
        <f t="shared" si="7"/>
        <v>0</v>
      </c>
      <c r="AA29" s="49">
        <f t="shared" si="8"/>
        <v>0</v>
      </c>
      <c r="AB29" s="49">
        <f t="shared" si="9"/>
        <v>0</v>
      </c>
    </row>
    <row r="30" spans="1:28" x14ac:dyDescent="0.2">
      <c r="A30" s="4">
        <v>28</v>
      </c>
      <c r="B30" s="25">
        <f t="shared" si="5"/>
        <v>28</v>
      </c>
      <c r="D30" s="26" t="str">
        <f>IF($C30&gt;0,IF(COUNTIF(newValidID,$C30)&gt;0,VLOOKUP($C30,Νέα_Μητρώα!$A:$G,3,FALSE),IF(COUNTIF(ValidID,$C30)&gt;0,VLOOKUP($C30,Μητρώο!$A:$G,3,FALSE))),"")</f>
        <v/>
      </c>
      <c r="E30" s="27" t="str">
        <f>IF($C30&gt;0,IF(COUNTIF(newValidID,$C30)&gt;0,VLOOKUP($C30,Νέα_Μητρώα!$A:$G,5,FALSE),IF(COUNTIF(ValidID,$C30)&gt;0,VLOOKUP($C30,Μητρώο!$A:$G,5,FALSE))),"")</f>
        <v/>
      </c>
      <c r="F30" s="47"/>
      <c r="G30" s="47"/>
      <c r="H30" s="28"/>
      <c r="I30" s="29" t="str">
        <f>IF($C30&gt;0,IF(COUNTIF(newValidID,$C30)&gt;0,VLOOKUP($C30,Νέα_Μητρώα!$A:$G,4,FALSE),IF(COUNTIF(ValidID,$C30)&gt;0,VLOOKUP($C30,Μητρώο!$A:$G,4,FALSE))),"")</f>
        <v/>
      </c>
      <c r="J30" s="53" t="str">
        <f>IF(OR(AND(OR(LEFT(R30)="b",LEFT(T30)="b",LEFT(V30)="b"),IF($C30&gt;0,IF(COUNTIF(newValidID,$C30)&gt;0,VLOOKUP($C30,Νέα_Μητρώα!$A:$G,2,FALSE),IF(COUNTIF(ValidID,$C30)&gt;0,VLOOKUP($C30,Μητρώο!$A:$G,2,FALSE))),"")="Θ"),AND(OR(LEFT(R30)="g",LEFT(T30)="g",LEFT(V30)="g"),IF($C30&gt;0,IF(COUNTIF(newValidID,$C30)&gt;0,VLOOKUP($C30,Νέα_Μητρώα!$A:$G,2,FALSE),IF(COUNTIF(ValidID,$C30)&gt;0,VLOOKUP($C30,Μητρώο!$A:$G,2,FALSE))),"")="Α")),"error","")</f>
        <v/>
      </c>
      <c r="K30" s="29" t="str">
        <f t="shared" si="0"/>
        <v/>
      </c>
      <c r="L30" s="29">
        <f t="shared" si="1"/>
        <v>0</v>
      </c>
      <c r="M30" s="30"/>
      <c r="N30" s="30"/>
      <c r="O30" s="31" t="str">
        <f>IF($C30&gt;0,IF(COUNTIF(newValidID,$C30)&gt;0,VLOOKUP($C30,Νέα_Μητρώα!$A:$G,7,FALSE),IF(COUNTIF(ValidID,$C30)&gt;0,VLOOKUP($C30,Μητρώο!$A:$G,7,FALSE))),"")</f>
        <v/>
      </c>
      <c r="P30" s="25" t="str">
        <f t="shared" si="6"/>
        <v/>
      </c>
      <c r="Q30" s="6"/>
      <c r="S30" s="6"/>
      <c r="U30" s="6"/>
      <c r="W30" s="59" t="str">
        <f>IF(AND($W$1&gt;0,C30&gt;0),SUBSTITUTE(SUBSTITUTE(IF(COUNTIF(newValidID,$C30)&gt;0,VLOOKUP($C30,Νέα_Μητρώα!$A:$G,2,FALSE),IF(COUNTIF(ValidID,$C30)&gt;0,VLOOKUP($C30,Μητρώο!$A:$G,2,FALSE))),"Θ","g"),"Α","b")&amp;IF((TRUNC((((YEAR($C$1))-I30)+1)/2))*2&lt;12,12,(TRUNC((((YEAR($C$1))-I30)+1)/2))*2),"ω")</f>
        <v>ω</v>
      </c>
      <c r="Z30" s="49">
        <f t="shared" si="7"/>
        <v>0</v>
      </c>
      <c r="AA30" s="49">
        <f t="shared" si="8"/>
        <v>0</v>
      </c>
      <c r="AB30" s="49">
        <f t="shared" si="9"/>
        <v>0</v>
      </c>
    </row>
    <row r="31" spans="1:28" x14ac:dyDescent="0.2">
      <c r="A31" s="4">
        <v>29</v>
      </c>
      <c r="B31" s="25">
        <f t="shared" si="5"/>
        <v>29</v>
      </c>
      <c r="C31" s="6"/>
      <c r="D31" s="26" t="str">
        <f>IF($C31&gt;0,IF(COUNTIF(newValidID,$C31)&gt;0,VLOOKUP($C31,Νέα_Μητρώα!$A:$G,3,FALSE),IF(COUNTIF(ValidID,$C31)&gt;0,VLOOKUP($C31,Μητρώο!$A:$G,3,FALSE))),"")</f>
        <v/>
      </c>
      <c r="E31" s="27" t="str">
        <f>IF($C31&gt;0,IF(COUNTIF(newValidID,$C31)&gt;0,VLOOKUP($C31,Νέα_Μητρώα!$A:$G,5,FALSE),IF(COUNTIF(ValidID,$C31)&gt;0,VLOOKUP($C31,Μητρώο!$A:$G,5,FALSE))),"")</f>
        <v/>
      </c>
      <c r="F31" s="47"/>
      <c r="G31" s="47"/>
      <c r="H31" s="28"/>
      <c r="I31" s="29" t="str">
        <f>IF($C31&gt;0,IF(COUNTIF(newValidID,$C31)&gt;0,VLOOKUP($C31,Νέα_Μητρώα!$A:$G,4,FALSE),IF(COUNTIF(ValidID,$C31)&gt;0,VLOOKUP($C31,Μητρώο!$A:$G,4,FALSE))),"")</f>
        <v/>
      </c>
      <c r="J31" s="53" t="str">
        <f>IF(OR(AND(OR(LEFT(R31)="b",LEFT(T31)="b",LEFT(V31)="b"),IF($C31&gt;0,IF(COUNTIF(newValidID,$C31)&gt;0,VLOOKUP($C31,Νέα_Μητρώα!$A:$G,2,FALSE),IF(COUNTIF(ValidID,$C31)&gt;0,VLOOKUP($C31,Μητρώο!$A:$G,2,FALSE))),"")="Θ"),AND(OR(LEFT(R31)="g",LEFT(T31)="g",LEFT(V31)="g"),IF($C31&gt;0,IF(COUNTIF(newValidID,$C31)&gt;0,VLOOKUP($C31,Νέα_Μητρώα!$A:$G,2,FALSE),IF(COUNTIF(ValidID,$C31)&gt;0,VLOOKUP($C31,Μητρώο!$A:$G,2,FALSE))),"")="Α")),"error","")</f>
        <v/>
      </c>
      <c r="K31" s="29" t="str">
        <f t="shared" si="0"/>
        <v/>
      </c>
      <c r="L31" s="29">
        <f t="shared" si="1"/>
        <v>0</v>
      </c>
      <c r="M31" s="30"/>
      <c r="N31" s="30"/>
      <c r="O31" s="31" t="str">
        <f>IF($C31&gt;0,IF(COUNTIF(newValidID,$C31)&gt;0,VLOOKUP($C31,Νέα_Μητρώα!$A:$G,7,FALSE),IF(COUNTIF(ValidID,$C31)&gt;0,VLOOKUP($C31,Μητρώο!$A:$G,7,FALSE))),"")</f>
        <v/>
      </c>
      <c r="P31" s="25" t="str">
        <f t="shared" si="6"/>
        <v/>
      </c>
      <c r="Q31" s="6"/>
      <c r="S31" s="6"/>
      <c r="U31" s="6"/>
      <c r="W31" s="59" t="str">
        <f>IF(AND($W$1&gt;0,C31&gt;0),SUBSTITUTE(SUBSTITUTE(IF(COUNTIF(newValidID,$C31)&gt;0,VLOOKUP($C31,Νέα_Μητρώα!$A:$G,2,FALSE),IF(COUNTIF(ValidID,$C31)&gt;0,VLOOKUP($C31,Μητρώο!$A:$G,2,FALSE))),"Θ","g"),"Α","b")&amp;IF((TRUNC((((YEAR($C$1))-I31)+1)/2))*2&lt;12,12,(TRUNC((((YEAR($C$1))-I31)+1)/2))*2),"ω")</f>
        <v>ω</v>
      </c>
      <c r="Z31" s="49">
        <f t="shared" si="7"/>
        <v>0</v>
      </c>
      <c r="AA31" s="49">
        <f t="shared" si="8"/>
        <v>0</v>
      </c>
      <c r="AB31" s="49">
        <f t="shared" si="9"/>
        <v>0</v>
      </c>
    </row>
    <row r="32" spans="1:28" x14ac:dyDescent="0.2">
      <c r="A32" s="4">
        <v>30</v>
      </c>
      <c r="B32" s="25">
        <f t="shared" si="5"/>
        <v>30</v>
      </c>
      <c r="C32" s="32"/>
      <c r="D32" s="26" t="str">
        <f>IF($C32&gt;0,IF(COUNTIF(newValidID,$C32)&gt;0,VLOOKUP($C32,Νέα_Μητρώα!$A:$G,3,FALSE),IF(COUNTIF(ValidID,$C32)&gt;0,VLOOKUP($C32,Μητρώο!$A:$G,3,FALSE))),"")</f>
        <v/>
      </c>
      <c r="E32" s="27" t="str">
        <f>IF($C32&gt;0,IF(COUNTIF(newValidID,$C32)&gt;0,VLOOKUP($C32,Νέα_Μητρώα!$A:$G,5,FALSE),IF(COUNTIF(ValidID,$C32)&gt;0,VLOOKUP($C32,Μητρώο!$A:$G,5,FALSE))),"")</f>
        <v/>
      </c>
      <c r="F32" s="47"/>
      <c r="G32" s="47"/>
      <c r="H32" s="28"/>
      <c r="I32" s="29" t="str">
        <f>IF($C32&gt;0,IF(COUNTIF(newValidID,$C32)&gt;0,VLOOKUP($C32,Νέα_Μητρώα!$A:$G,4,FALSE),IF(COUNTIF(ValidID,$C32)&gt;0,VLOOKUP($C32,Μητρώο!$A:$G,4,FALSE))),"")</f>
        <v/>
      </c>
      <c r="J32" s="53" t="str">
        <f>IF(OR(AND(OR(LEFT(R32)="b",LEFT(T32)="b",LEFT(V32)="b"),IF($C32&gt;0,IF(COUNTIF(newValidID,$C32)&gt;0,VLOOKUP($C32,Νέα_Μητρώα!$A:$G,2,FALSE),IF(COUNTIF(ValidID,$C32)&gt;0,VLOOKUP($C32,Μητρώο!$A:$G,2,FALSE))),"")="Θ"),AND(OR(LEFT(R32)="g",LEFT(T32)="g",LEFT(V32)="g"),IF($C32&gt;0,IF(COUNTIF(newValidID,$C32)&gt;0,VLOOKUP($C32,Νέα_Μητρώα!$A:$G,2,FALSE),IF(COUNTIF(ValidID,$C32)&gt;0,VLOOKUP($C32,Μητρώο!$A:$G,2,FALSE))),"")="Α")),"error","")</f>
        <v/>
      </c>
      <c r="K32" s="29" t="str">
        <f t="shared" si="0"/>
        <v/>
      </c>
      <c r="L32" s="29">
        <f t="shared" si="1"/>
        <v>0</v>
      </c>
      <c r="M32" s="30"/>
      <c r="N32" s="30"/>
      <c r="O32" s="31" t="str">
        <f>IF($C32&gt;0,IF(COUNTIF(newValidID,$C32)&gt;0,VLOOKUP($C32,Νέα_Μητρώα!$A:$G,7,FALSE),IF(COUNTIF(ValidID,$C32)&gt;0,VLOOKUP($C32,Μητρώο!$A:$G,7,FALSE))),"")</f>
        <v/>
      </c>
      <c r="P32" s="25" t="str">
        <f t="shared" si="6"/>
        <v/>
      </c>
      <c r="Q32" s="6"/>
      <c r="S32" s="6"/>
      <c r="U32" s="6"/>
      <c r="W32" s="59" t="str">
        <f>IF(AND($W$1&gt;0,C32&gt;0),SUBSTITUTE(SUBSTITUTE(IF(COUNTIF(newValidID,$C32)&gt;0,VLOOKUP($C32,Νέα_Μητρώα!$A:$G,2,FALSE),IF(COUNTIF(ValidID,$C32)&gt;0,VLOOKUP($C32,Μητρώο!$A:$G,2,FALSE))),"Θ","g"),"Α","b")&amp;IF((TRUNC((((YEAR($C$1))-I32)+1)/2))*2&lt;12,12,(TRUNC((((YEAR($C$1))-I32)+1)/2))*2),"ω")</f>
        <v>ω</v>
      </c>
      <c r="Z32" s="49">
        <f t="shared" si="7"/>
        <v>0</v>
      </c>
      <c r="AA32" s="49">
        <f t="shared" si="8"/>
        <v>0</v>
      </c>
      <c r="AB32" s="49">
        <f t="shared" si="9"/>
        <v>0</v>
      </c>
    </row>
    <row r="33" spans="1:28" x14ac:dyDescent="0.2">
      <c r="A33" s="4">
        <v>31</v>
      </c>
      <c r="B33" s="25">
        <f t="shared" si="5"/>
        <v>31</v>
      </c>
      <c r="C33" s="6"/>
      <c r="D33" s="26" t="str">
        <f>IF($C33&gt;0,IF(COUNTIF(newValidID,$C33)&gt;0,VLOOKUP($C33,Νέα_Μητρώα!$A:$G,3,FALSE),IF(COUNTIF(ValidID,$C33)&gt;0,VLOOKUP($C33,Μητρώο!$A:$G,3,FALSE))),"")</f>
        <v/>
      </c>
      <c r="E33" s="27" t="str">
        <f>IF($C33&gt;0,IF(COUNTIF(newValidID,$C33)&gt;0,VLOOKUP($C33,Νέα_Μητρώα!$A:$G,5,FALSE),IF(COUNTIF(ValidID,$C33)&gt;0,VLOOKUP($C33,Μητρώο!$A:$G,5,FALSE))),"")</f>
        <v/>
      </c>
      <c r="F33" s="47"/>
      <c r="G33" s="47"/>
      <c r="H33" s="28"/>
      <c r="I33" s="29" t="str">
        <f>IF($C33&gt;0,IF(COUNTIF(newValidID,$C33)&gt;0,VLOOKUP($C33,Νέα_Μητρώα!$A:$G,4,FALSE),IF(COUNTIF(ValidID,$C33)&gt;0,VLOOKUP($C33,Μητρώο!$A:$G,4,FALSE))),"")</f>
        <v/>
      </c>
      <c r="J33" s="53" t="str">
        <f>IF(OR(AND(OR(LEFT(R33)="b",LEFT(T33)="b",LEFT(V33)="b"),IF($C33&gt;0,IF(COUNTIF(newValidID,$C33)&gt;0,VLOOKUP($C33,Νέα_Μητρώα!$A:$G,2,FALSE),IF(COUNTIF(ValidID,$C33)&gt;0,VLOOKUP($C33,Μητρώο!$A:$G,2,FALSE))),"")="Θ"),AND(OR(LEFT(R33)="g",LEFT(T33)="g",LEFT(V33)="g"),IF($C33&gt;0,IF(COUNTIF(newValidID,$C33)&gt;0,VLOOKUP($C33,Νέα_Μητρώα!$A:$G,2,FALSE),IF(COUNTIF(ValidID,$C33)&gt;0,VLOOKUP($C33,Μητρώο!$A:$G,2,FALSE))),"")="Α")),"error","")</f>
        <v/>
      </c>
      <c r="K33" s="29" t="str">
        <f t="shared" si="0"/>
        <v/>
      </c>
      <c r="L33" s="29">
        <f t="shared" si="1"/>
        <v>0</v>
      </c>
      <c r="M33" s="30"/>
      <c r="N33" s="30"/>
      <c r="O33" s="31" t="str">
        <f>IF($C33&gt;0,IF(COUNTIF(newValidID,$C33)&gt;0,VLOOKUP($C33,Νέα_Μητρώα!$A:$G,7,FALSE),IF(COUNTIF(ValidID,$C33)&gt;0,VLOOKUP($C33,Μητρώο!$A:$G,7,FALSE))),"")</f>
        <v/>
      </c>
      <c r="P33" s="25" t="str">
        <f t="shared" si="6"/>
        <v/>
      </c>
      <c r="Q33" s="6"/>
      <c r="S33" s="6"/>
      <c r="U33" s="6"/>
      <c r="W33" s="59" t="str">
        <f>IF(AND($W$1&gt;0,C33&gt;0),SUBSTITUTE(SUBSTITUTE(IF(COUNTIF(newValidID,$C33)&gt;0,VLOOKUP($C33,Νέα_Μητρώα!$A:$G,2,FALSE),IF(COUNTIF(ValidID,$C33)&gt;0,VLOOKUP($C33,Μητρώο!$A:$G,2,FALSE))),"Θ","g"),"Α","b")&amp;IF((TRUNC((((YEAR($C$1))-I33)+1)/2))*2&lt;12,12,(TRUNC((((YEAR($C$1))-I33)+1)/2))*2),"ω")</f>
        <v>ω</v>
      </c>
      <c r="Z33" s="49">
        <f t="shared" si="7"/>
        <v>0</v>
      </c>
      <c r="AA33" s="49">
        <f t="shared" si="8"/>
        <v>0</v>
      </c>
      <c r="AB33" s="49">
        <f t="shared" si="9"/>
        <v>0</v>
      </c>
    </row>
    <row r="34" spans="1:28" x14ac:dyDescent="0.2">
      <c r="A34" s="4">
        <v>32</v>
      </c>
      <c r="B34" s="25">
        <f t="shared" si="5"/>
        <v>32</v>
      </c>
      <c r="D34" s="26" t="str">
        <f>IF($C34&gt;0,IF(COUNTIF(newValidID,$C34)&gt;0,VLOOKUP($C34,Νέα_Μητρώα!$A:$G,3,FALSE),IF(COUNTIF(ValidID,$C34)&gt;0,VLOOKUP($C34,Μητρώο!$A:$G,3,FALSE))),"")</f>
        <v/>
      </c>
      <c r="E34" s="27" t="str">
        <f>IF($C34&gt;0,IF(COUNTIF(newValidID,$C34)&gt;0,VLOOKUP($C34,Νέα_Μητρώα!$A:$G,5,FALSE),IF(COUNTIF(ValidID,$C34)&gt;0,VLOOKUP($C34,Μητρώο!$A:$G,5,FALSE))),"")</f>
        <v/>
      </c>
      <c r="F34" s="47"/>
      <c r="G34" s="47"/>
      <c r="H34" s="28"/>
      <c r="I34" s="29" t="str">
        <f>IF($C34&gt;0,IF(COUNTIF(newValidID,$C34)&gt;0,VLOOKUP($C34,Νέα_Μητρώα!$A:$G,4,FALSE),IF(COUNTIF(ValidID,$C34)&gt;0,VLOOKUP($C34,Μητρώο!$A:$G,4,FALSE))),"")</f>
        <v/>
      </c>
      <c r="J34" s="53" t="str">
        <f>IF(OR(AND(OR(LEFT(R34)="b",LEFT(T34)="b",LEFT(V34)="b"),IF($C34&gt;0,IF(COUNTIF(newValidID,$C34)&gt;0,VLOOKUP($C34,Νέα_Μητρώα!$A:$G,2,FALSE),IF(COUNTIF(ValidID,$C34)&gt;0,VLOOKUP($C34,Μητρώο!$A:$G,2,FALSE))),"")="Θ"),AND(OR(LEFT(R34)="g",LEFT(T34)="g",LEFT(V34)="g"),IF($C34&gt;0,IF(COUNTIF(newValidID,$C34)&gt;0,VLOOKUP($C34,Νέα_Μητρώα!$A:$G,2,FALSE),IF(COUNTIF(ValidID,$C34)&gt;0,VLOOKUP($C34,Μητρώο!$A:$G,2,FALSE))),"")="Α")),"error","")</f>
        <v/>
      </c>
      <c r="K34" s="29" t="str">
        <f t="shared" si="0"/>
        <v/>
      </c>
      <c r="L34" s="29">
        <f t="shared" si="1"/>
        <v>0</v>
      </c>
      <c r="M34" s="30"/>
      <c r="N34" s="30"/>
      <c r="O34" s="31" t="str">
        <f>IF($C34&gt;0,IF(COUNTIF(newValidID,$C34)&gt;0,VLOOKUP($C34,Νέα_Μητρώα!$A:$G,7,FALSE),IF(COUNTIF(ValidID,$C34)&gt;0,VLOOKUP($C34,Μητρώο!$A:$G,7,FALSE))),"")</f>
        <v/>
      </c>
      <c r="P34" s="25" t="str">
        <f t="shared" si="6"/>
        <v/>
      </c>
      <c r="Q34" s="6"/>
      <c r="S34" s="6"/>
      <c r="U34" s="6"/>
      <c r="W34" s="59" t="str">
        <f>IF(AND($W$1&gt;0,C34&gt;0),SUBSTITUTE(SUBSTITUTE(IF(COUNTIF(newValidID,$C34)&gt;0,VLOOKUP($C34,Νέα_Μητρώα!$A:$G,2,FALSE),IF(COUNTIF(ValidID,$C34)&gt;0,VLOOKUP($C34,Μητρώο!$A:$G,2,FALSE))),"Θ","g"),"Α","b")&amp;IF((TRUNC((((YEAR($C$1))-I34)+1)/2))*2&lt;12,12,(TRUNC((((YEAR($C$1))-I34)+1)/2))*2),"ω")</f>
        <v>ω</v>
      </c>
      <c r="Z34" s="49">
        <f t="shared" si="7"/>
        <v>0</v>
      </c>
      <c r="AA34" s="49">
        <f t="shared" si="8"/>
        <v>0</v>
      </c>
      <c r="AB34" s="49">
        <f t="shared" si="9"/>
        <v>0</v>
      </c>
    </row>
    <row r="35" spans="1:28" x14ac:dyDescent="0.2">
      <c r="A35" s="4">
        <v>33</v>
      </c>
      <c r="B35" s="25">
        <f t="shared" si="5"/>
        <v>33</v>
      </c>
      <c r="D35" s="26" t="str">
        <f>IF($C35&gt;0,IF(COUNTIF(newValidID,$C35)&gt;0,VLOOKUP($C35,Νέα_Μητρώα!$A:$G,3,FALSE),IF(COUNTIF(ValidID,$C35)&gt;0,VLOOKUP($C35,Μητρώο!$A:$G,3,FALSE))),"")</f>
        <v/>
      </c>
      <c r="E35" s="27" t="str">
        <f>IF($C35&gt;0,IF(COUNTIF(newValidID,$C35)&gt;0,VLOOKUP($C35,Νέα_Μητρώα!$A:$G,5,FALSE),IF(COUNTIF(ValidID,$C35)&gt;0,VLOOKUP($C35,Μητρώο!$A:$G,5,FALSE))),"")</f>
        <v/>
      </c>
      <c r="F35" s="47"/>
      <c r="G35" s="47"/>
      <c r="H35" s="28"/>
      <c r="I35" s="29" t="str">
        <f>IF($C35&gt;0,IF(COUNTIF(newValidID,$C35)&gt;0,VLOOKUP($C35,Νέα_Μητρώα!$A:$G,4,FALSE),IF(COUNTIF(ValidID,$C35)&gt;0,VLOOKUP($C35,Μητρώο!$A:$G,4,FALSE))),"")</f>
        <v/>
      </c>
      <c r="J35" s="53" t="str">
        <f>IF(OR(AND(OR(LEFT(R35)="b",LEFT(T35)="b",LEFT(V35)="b"),IF($C35&gt;0,IF(COUNTIF(newValidID,$C35)&gt;0,VLOOKUP($C35,Νέα_Μητρώα!$A:$G,2,FALSE),IF(COUNTIF(ValidID,$C35)&gt;0,VLOOKUP($C35,Μητρώο!$A:$G,2,FALSE))),"")="Θ"),AND(OR(LEFT(R35)="g",LEFT(T35)="g",LEFT(V35)="g"),IF($C35&gt;0,IF(COUNTIF(newValidID,$C35)&gt;0,VLOOKUP($C35,Νέα_Μητρώα!$A:$G,2,FALSE),IF(COUNTIF(ValidID,$C35)&gt;0,VLOOKUP($C35,Μητρώο!$A:$G,2,FALSE))),"")="Α")),"error","")</f>
        <v/>
      </c>
      <c r="K35" s="29" t="str">
        <f t="shared" si="0"/>
        <v/>
      </c>
      <c r="L35" s="29">
        <f t="shared" si="1"/>
        <v>0</v>
      </c>
      <c r="M35" s="30"/>
      <c r="N35" s="30"/>
      <c r="O35" s="31" t="str">
        <f>IF($C35&gt;0,IF(COUNTIF(newValidID,$C35)&gt;0,VLOOKUP($C35,Νέα_Μητρώα!$A:$G,7,FALSE),IF(COUNTIF(ValidID,$C35)&gt;0,VLOOKUP($C35,Μητρώο!$A:$G,7,FALSE))),"")</f>
        <v/>
      </c>
      <c r="P35" s="25" t="str">
        <f t="shared" si="6"/>
        <v/>
      </c>
      <c r="Q35" s="6"/>
      <c r="S35" s="6"/>
      <c r="U35" s="6"/>
      <c r="W35" s="59" t="str">
        <f>IF(AND($W$1&gt;0,C35&gt;0),SUBSTITUTE(SUBSTITUTE(IF(COUNTIF(newValidID,$C35)&gt;0,VLOOKUP($C35,Νέα_Μητρώα!$A:$G,2,FALSE),IF(COUNTIF(ValidID,$C35)&gt;0,VLOOKUP($C35,Μητρώο!$A:$G,2,FALSE))),"Θ","g"),"Α","b")&amp;IF((TRUNC((((YEAR($C$1))-I35)+1)/2))*2&lt;12,12,(TRUNC((((YEAR($C$1))-I35)+1)/2))*2),"ω")</f>
        <v>ω</v>
      </c>
      <c r="Z35" s="49">
        <f t="shared" si="7"/>
        <v>0</v>
      </c>
      <c r="AA35" s="49">
        <f t="shared" si="8"/>
        <v>0</v>
      </c>
      <c r="AB35" s="49">
        <f t="shared" si="9"/>
        <v>0</v>
      </c>
    </row>
    <row r="36" spans="1:28" x14ac:dyDescent="0.2">
      <c r="A36" s="4">
        <v>34</v>
      </c>
      <c r="B36" s="25">
        <f t="shared" si="5"/>
        <v>34</v>
      </c>
      <c r="D36" s="26" t="str">
        <f>IF($C36&gt;0,IF(COUNTIF(newValidID,$C36)&gt;0,VLOOKUP($C36,Νέα_Μητρώα!$A:$G,3,FALSE),IF(COUNTIF(ValidID,$C36)&gt;0,VLOOKUP($C36,Μητρώο!$A:$G,3,FALSE))),"")</f>
        <v/>
      </c>
      <c r="E36" s="27" t="str">
        <f>IF($C36&gt;0,IF(COUNTIF(newValidID,$C36)&gt;0,VLOOKUP($C36,Νέα_Μητρώα!$A:$G,5,FALSE),IF(COUNTIF(ValidID,$C36)&gt;0,VLOOKUP($C36,Μητρώο!$A:$G,5,FALSE))),"")</f>
        <v/>
      </c>
      <c r="F36" s="47"/>
      <c r="G36" s="47"/>
      <c r="H36" s="28"/>
      <c r="I36" s="29" t="str">
        <f>IF($C36&gt;0,IF(COUNTIF(newValidID,$C36)&gt;0,VLOOKUP($C36,Νέα_Μητρώα!$A:$G,4,FALSE),IF(COUNTIF(ValidID,$C36)&gt;0,VLOOKUP($C36,Μητρώο!$A:$G,4,FALSE))),"")</f>
        <v/>
      </c>
      <c r="J36" s="53" t="str">
        <f>IF(OR(AND(OR(LEFT(R36)="b",LEFT(T36)="b",LEFT(V36)="b"),IF($C36&gt;0,IF(COUNTIF(newValidID,$C36)&gt;0,VLOOKUP($C36,Νέα_Μητρώα!$A:$G,2,FALSE),IF(COUNTIF(ValidID,$C36)&gt;0,VLOOKUP($C36,Μητρώο!$A:$G,2,FALSE))),"")="Θ"),AND(OR(LEFT(R36)="g",LEFT(T36)="g",LEFT(V36)="g"),IF($C36&gt;0,IF(COUNTIF(newValidID,$C36)&gt;0,VLOOKUP($C36,Νέα_Μητρώα!$A:$G,2,FALSE),IF(COUNTIF(ValidID,$C36)&gt;0,VLOOKUP($C36,Μητρώο!$A:$G,2,FALSE))),"")="Α")),"error","")</f>
        <v/>
      </c>
      <c r="K36" s="29" t="str">
        <f t="shared" si="0"/>
        <v/>
      </c>
      <c r="L36" s="29">
        <f t="shared" si="1"/>
        <v>0</v>
      </c>
      <c r="M36" s="30"/>
      <c r="N36" s="30"/>
      <c r="O36" s="31" t="str">
        <f>IF($C36&gt;0,IF(COUNTIF(newValidID,$C36)&gt;0,VLOOKUP($C36,Νέα_Μητρώα!$A:$G,7,FALSE),IF(COUNTIF(ValidID,$C36)&gt;0,VLOOKUP($C36,Μητρώο!$A:$G,7,FALSE))),"")</f>
        <v/>
      </c>
      <c r="P36" s="25" t="str">
        <f t="shared" si="6"/>
        <v/>
      </c>
      <c r="Q36" s="6"/>
      <c r="S36" s="6"/>
      <c r="U36" s="6"/>
      <c r="W36" s="59" t="str">
        <f>IF(AND($W$1&gt;0,C36&gt;0),SUBSTITUTE(SUBSTITUTE(IF(COUNTIF(newValidID,$C36)&gt;0,VLOOKUP($C36,Νέα_Μητρώα!$A:$G,2,FALSE),IF(COUNTIF(ValidID,$C36)&gt;0,VLOOKUP($C36,Μητρώο!$A:$G,2,FALSE))),"Θ","g"),"Α","b")&amp;IF((TRUNC((((YEAR($C$1))-I36)+1)/2))*2&lt;12,12,(TRUNC((((YEAR($C$1))-I36)+1)/2))*2),"ω")</f>
        <v>ω</v>
      </c>
      <c r="Z36" s="49">
        <f t="shared" si="7"/>
        <v>0</v>
      </c>
      <c r="AA36" s="49">
        <f t="shared" si="8"/>
        <v>0</v>
      </c>
      <c r="AB36" s="49">
        <f t="shared" si="9"/>
        <v>0</v>
      </c>
    </row>
    <row r="37" spans="1:28" x14ac:dyDescent="0.2">
      <c r="A37" s="4">
        <v>35</v>
      </c>
      <c r="B37" s="25">
        <f t="shared" si="5"/>
        <v>35</v>
      </c>
      <c r="D37" s="26" t="str">
        <f>IF($C37&gt;0,IF(COUNTIF(newValidID,$C37)&gt;0,VLOOKUP($C37,Νέα_Μητρώα!$A:$G,3,FALSE),IF(COUNTIF(ValidID,$C37)&gt;0,VLOOKUP($C37,Μητρώο!$A:$G,3,FALSE))),"")</f>
        <v/>
      </c>
      <c r="E37" s="27" t="str">
        <f>IF($C37&gt;0,IF(COUNTIF(newValidID,$C37)&gt;0,VLOOKUP($C37,Νέα_Μητρώα!$A:$G,5,FALSE),IF(COUNTIF(ValidID,$C37)&gt;0,VLOOKUP($C37,Μητρώο!$A:$G,5,FALSE))),"")</f>
        <v/>
      </c>
      <c r="F37" s="47"/>
      <c r="G37" s="47"/>
      <c r="H37" s="28"/>
      <c r="I37" s="29" t="str">
        <f>IF($C37&gt;0,IF(COUNTIF(newValidID,$C37)&gt;0,VLOOKUP($C37,Νέα_Μητρώα!$A:$G,4,FALSE),IF(COUNTIF(ValidID,$C37)&gt;0,VLOOKUP($C37,Μητρώο!$A:$G,4,FALSE))),"")</f>
        <v/>
      </c>
      <c r="J37" s="53" t="str">
        <f>IF(OR(AND(OR(LEFT(R37)="b",LEFT(T37)="b",LEFT(V37)="b"),IF($C37&gt;0,IF(COUNTIF(newValidID,$C37)&gt;0,VLOOKUP($C37,Νέα_Μητρώα!$A:$G,2,FALSE),IF(COUNTIF(ValidID,$C37)&gt;0,VLOOKUP($C37,Μητρώο!$A:$G,2,FALSE))),"")="Θ"),AND(OR(LEFT(R37)="g",LEFT(T37)="g",LEFT(V37)="g"),IF($C37&gt;0,IF(COUNTIF(newValidID,$C37)&gt;0,VLOOKUP($C37,Νέα_Μητρώα!$A:$G,2,FALSE),IF(COUNTIF(ValidID,$C37)&gt;0,VLOOKUP($C37,Μητρώο!$A:$G,2,FALSE))),"")="Α")),"error","")</f>
        <v/>
      </c>
      <c r="K37" s="29" t="str">
        <f t="shared" si="0"/>
        <v/>
      </c>
      <c r="L37" s="29">
        <f t="shared" si="1"/>
        <v>0</v>
      </c>
      <c r="M37" s="30"/>
      <c r="N37" s="30"/>
      <c r="O37" s="31" t="str">
        <f>IF($C37&gt;0,IF(COUNTIF(newValidID,$C37)&gt;0,VLOOKUP($C37,Νέα_Μητρώα!$A:$G,7,FALSE),IF(COUNTIF(ValidID,$C37)&gt;0,VLOOKUP($C37,Μητρώο!$A:$G,7,FALSE))),"")</f>
        <v/>
      </c>
      <c r="P37" s="25" t="str">
        <f t="shared" si="6"/>
        <v/>
      </c>
      <c r="Q37" s="6"/>
      <c r="S37" s="6"/>
      <c r="U37" s="6"/>
      <c r="W37" s="59" t="str">
        <f>IF(AND($W$1&gt;0,C37&gt;0),SUBSTITUTE(SUBSTITUTE(IF(COUNTIF(newValidID,$C37)&gt;0,VLOOKUP($C37,Νέα_Μητρώα!$A:$G,2,FALSE),IF(COUNTIF(ValidID,$C37)&gt;0,VLOOKUP($C37,Μητρώο!$A:$G,2,FALSE))),"Θ","g"),"Α","b")&amp;IF((TRUNC((((YEAR($C$1))-I37)+1)/2))*2&lt;12,12,(TRUNC((((YEAR($C$1))-I37)+1)/2))*2),"ω")</f>
        <v>ω</v>
      </c>
      <c r="Z37" s="49">
        <f t="shared" si="7"/>
        <v>0</v>
      </c>
      <c r="AA37" s="49">
        <f t="shared" si="8"/>
        <v>0</v>
      </c>
      <c r="AB37" s="49">
        <f t="shared" si="9"/>
        <v>0</v>
      </c>
    </row>
    <row r="38" spans="1:28" x14ac:dyDescent="0.2">
      <c r="A38" s="4">
        <v>36</v>
      </c>
      <c r="B38" s="25">
        <f t="shared" si="5"/>
        <v>36</v>
      </c>
      <c r="D38" s="26" t="str">
        <f>IF($C38&gt;0,IF(COUNTIF(newValidID,$C38)&gt;0,VLOOKUP($C38,Νέα_Μητρώα!$A:$G,3,FALSE),IF(COUNTIF(ValidID,$C38)&gt;0,VLOOKUP($C38,Μητρώο!$A:$G,3,FALSE))),"")</f>
        <v/>
      </c>
      <c r="E38" s="27" t="str">
        <f>IF($C38&gt;0,IF(COUNTIF(newValidID,$C38)&gt;0,VLOOKUP($C38,Νέα_Μητρώα!$A:$G,5,FALSE),IF(COUNTIF(ValidID,$C38)&gt;0,VLOOKUP($C38,Μητρώο!$A:$G,5,FALSE))),"")</f>
        <v/>
      </c>
      <c r="F38" s="47"/>
      <c r="G38" s="47"/>
      <c r="H38" s="28"/>
      <c r="I38" s="29" t="str">
        <f>IF($C38&gt;0,IF(COUNTIF(newValidID,$C38)&gt;0,VLOOKUP($C38,Νέα_Μητρώα!$A:$G,4,FALSE),IF(COUNTIF(ValidID,$C38)&gt;0,VLOOKUP($C38,Μητρώο!$A:$G,4,FALSE))),"")</f>
        <v/>
      </c>
      <c r="J38" s="53" t="str">
        <f>IF(OR(AND(OR(LEFT(R38)="b",LEFT(T38)="b",LEFT(V38)="b"),IF($C38&gt;0,IF(COUNTIF(newValidID,$C38)&gt;0,VLOOKUP($C38,Νέα_Μητρώα!$A:$G,2,FALSE),IF(COUNTIF(ValidID,$C38)&gt;0,VLOOKUP($C38,Μητρώο!$A:$G,2,FALSE))),"")="Θ"),AND(OR(LEFT(R38)="g",LEFT(T38)="g",LEFT(V38)="g"),IF($C38&gt;0,IF(COUNTIF(newValidID,$C38)&gt;0,VLOOKUP($C38,Νέα_Μητρώα!$A:$G,2,FALSE),IF(COUNTIF(ValidID,$C38)&gt;0,VLOOKUP($C38,Μητρώο!$A:$G,2,FALSE))),"")="Α")),"error","")</f>
        <v/>
      </c>
      <c r="K38" s="29" t="str">
        <f t="shared" si="0"/>
        <v/>
      </c>
      <c r="L38" s="29">
        <f t="shared" si="1"/>
        <v>0</v>
      </c>
      <c r="M38" s="30"/>
      <c r="N38" s="30"/>
      <c r="O38" s="31" t="str">
        <f>IF($C38&gt;0,IF(COUNTIF(newValidID,$C38)&gt;0,VLOOKUP($C38,Νέα_Μητρώα!$A:$G,7,FALSE),IF(COUNTIF(ValidID,$C38)&gt;0,VLOOKUP($C38,Μητρώο!$A:$G,7,FALSE))),"")</f>
        <v/>
      </c>
      <c r="P38" s="25" t="str">
        <f t="shared" si="6"/>
        <v/>
      </c>
      <c r="Q38" s="6"/>
      <c r="S38" s="6"/>
      <c r="U38" s="6"/>
      <c r="W38" s="59" t="str">
        <f>IF(AND($W$1&gt;0,C38&gt;0),SUBSTITUTE(SUBSTITUTE(IF(COUNTIF(newValidID,$C38)&gt;0,VLOOKUP($C38,Νέα_Μητρώα!$A:$G,2,FALSE),IF(COUNTIF(ValidID,$C38)&gt;0,VLOOKUP($C38,Μητρώο!$A:$G,2,FALSE))),"Θ","g"),"Α","b")&amp;IF((TRUNC((((YEAR($C$1))-I38)+1)/2))*2&lt;12,12,(TRUNC((((YEAR($C$1))-I38)+1)/2))*2),"ω")</f>
        <v>ω</v>
      </c>
      <c r="Z38" s="49">
        <f t="shared" si="7"/>
        <v>0</v>
      </c>
      <c r="AA38" s="49">
        <f t="shared" si="8"/>
        <v>0</v>
      </c>
      <c r="AB38" s="49">
        <f t="shared" si="9"/>
        <v>0</v>
      </c>
    </row>
    <row r="39" spans="1:28" x14ac:dyDescent="0.2">
      <c r="A39" s="4">
        <v>37</v>
      </c>
      <c r="B39" s="25">
        <f t="shared" si="5"/>
        <v>37</v>
      </c>
      <c r="C39" s="6"/>
      <c r="D39" s="26" t="str">
        <f>IF($C39&gt;0,IF(COUNTIF(newValidID,$C39)&gt;0,VLOOKUP($C39,Νέα_Μητρώα!$A:$G,3,FALSE),IF(COUNTIF(ValidID,$C39)&gt;0,VLOOKUP($C39,Μητρώο!$A:$G,3,FALSE))),"")</f>
        <v/>
      </c>
      <c r="E39" s="27" t="str">
        <f>IF($C39&gt;0,IF(COUNTIF(newValidID,$C39)&gt;0,VLOOKUP($C39,Νέα_Μητρώα!$A:$G,5,FALSE),IF(COUNTIF(ValidID,$C39)&gt;0,VLOOKUP($C39,Μητρώο!$A:$G,5,FALSE))),"")</f>
        <v/>
      </c>
      <c r="F39" s="47"/>
      <c r="G39" s="47"/>
      <c r="H39" s="28"/>
      <c r="I39" s="29" t="str">
        <f>IF($C39&gt;0,IF(COUNTIF(newValidID,$C39)&gt;0,VLOOKUP($C39,Νέα_Μητρώα!$A:$G,4,FALSE),IF(COUNTIF(ValidID,$C39)&gt;0,VLOOKUP($C39,Μητρώο!$A:$G,4,FALSE))),"")</f>
        <v/>
      </c>
      <c r="J39" s="53" t="str">
        <f>IF(OR(AND(OR(LEFT(R39)="b",LEFT(T39)="b",LEFT(V39)="b"),IF($C39&gt;0,IF(COUNTIF(newValidID,$C39)&gt;0,VLOOKUP($C39,Νέα_Μητρώα!$A:$G,2,FALSE),IF(COUNTIF(ValidID,$C39)&gt;0,VLOOKUP($C39,Μητρώο!$A:$G,2,FALSE))),"")="Θ"),AND(OR(LEFT(R39)="g",LEFT(T39)="g",LEFT(V39)="g"),IF($C39&gt;0,IF(COUNTIF(newValidID,$C39)&gt;0,VLOOKUP($C39,Νέα_Μητρώα!$A:$G,2,FALSE),IF(COUNTIF(ValidID,$C39)&gt;0,VLOOKUP($C39,Μητρώο!$A:$G,2,FALSE))),"")="Α")),"error","")</f>
        <v/>
      </c>
      <c r="K39" s="29" t="str">
        <f t="shared" si="0"/>
        <v/>
      </c>
      <c r="L39" s="29">
        <f t="shared" si="1"/>
        <v>0</v>
      </c>
      <c r="M39" s="30"/>
      <c r="N39" s="30"/>
      <c r="O39" s="31" t="str">
        <f>IF($C39&gt;0,IF(COUNTIF(newValidID,$C39)&gt;0,VLOOKUP($C39,Νέα_Μητρώα!$A:$G,7,FALSE),IF(COUNTIF(ValidID,$C39)&gt;0,VLOOKUP($C39,Μητρώο!$A:$G,7,FALSE))),"")</f>
        <v/>
      </c>
      <c r="P39" s="25" t="str">
        <f t="shared" si="6"/>
        <v/>
      </c>
      <c r="Q39" s="6"/>
      <c r="S39" s="6"/>
      <c r="U39" s="6"/>
      <c r="W39" s="59" t="str">
        <f>IF(AND($W$1&gt;0,C39&gt;0),SUBSTITUTE(SUBSTITUTE(IF(COUNTIF(newValidID,$C39)&gt;0,VLOOKUP($C39,Νέα_Μητρώα!$A:$G,2,FALSE),IF(COUNTIF(ValidID,$C39)&gt;0,VLOOKUP($C39,Μητρώο!$A:$G,2,FALSE))),"Θ","g"),"Α","b")&amp;IF((TRUNC((((YEAR($C$1))-I39)+1)/2))*2&lt;12,12,(TRUNC((((YEAR($C$1))-I39)+1)/2))*2),"ω")</f>
        <v>ω</v>
      </c>
      <c r="Z39" s="49">
        <f t="shared" si="7"/>
        <v>0</v>
      </c>
      <c r="AA39" s="49">
        <f t="shared" si="8"/>
        <v>0</v>
      </c>
      <c r="AB39" s="49">
        <f t="shared" si="9"/>
        <v>0</v>
      </c>
    </row>
    <row r="40" spans="1:28" x14ac:dyDescent="0.2">
      <c r="A40" s="4">
        <v>38</v>
      </c>
      <c r="B40" s="25">
        <f t="shared" si="5"/>
        <v>38</v>
      </c>
      <c r="C40" s="6"/>
      <c r="D40" s="26" t="str">
        <f>IF($C40&gt;0,IF(COUNTIF(newValidID,$C40)&gt;0,VLOOKUP($C40,Νέα_Μητρώα!$A:$G,3,FALSE),IF(COUNTIF(ValidID,$C40)&gt;0,VLOOKUP($C40,Μητρώο!$A:$G,3,FALSE))),"")</f>
        <v/>
      </c>
      <c r="E40" s="27" t="str">
        <f>IF($C40&gt;0,IF(COUNTIF(newValidID,$C40)&gt;0,VLOOKUP($C40,Νέα_Μητρώα!$A:$G,5,FALSE),IF(COUNTIF(ValidID,$C40)&gt;0,VLOOKUP($C40,Μητρώο!$A:$G,5,FALSE))),"")</f>
        <v/>
      </c>
      <c r="F40" s="47"/>
      <c r="G40" s="47"/>
      <c r="H40" s="28"/>
      <c r="I40" s="29" t="str">
        <f>IF($C40&gt;0,IF(COUNTIF(newValidID,$C40)&gt;0,VLOOKUP($C40,Νέα_Μητρώα!$A:$G,4,FALSE),IF(COUNTIF(ValidID,$C40)&gt;0,VLOOKUP($C40,Μητρώο!$A:$G,4,FALSE))),"")</f>
        <v/>
      </c>
      <c r="J40" s="53" t="str">
        <f>IF(OR(AND(OR(LEFT(R40)="b",LEFT(T40)="b",LEFT(V40)="b"),IF($C40&gt;0,IF(COUNTIF(newValidID,$C40)&gt;0,VLOOKUP($C40,Νέα_Μητρώα!$A:$G,2,FALSE),IF(COUNTIF(ValidID,$C40)&gt;0,VLOOKUP($C40,Μητρώο!$A:$G,2,FALSE))),"")="Θ"),AND(OR(LEFT(R40)="g",LEFT(T40)="g",LEFT(V40)="g"),IF($C40&gt;0,IF(COUNTIF(newValidID,$C40)&gt;0,VLOOKUP($C40,Νέα_Μητρώα!$A:$G,2,FALSE),IF(COUNTIF(ValidID,$C40)&gt;0,VLOOKUP($C40,Μητρώο!$A:$G,2,FALSE))),"")="Α")),"error","")</f>
        <v/>
      </c>
      <c r="K40" s="29" t="str">
        <f t="shared" si="0"/>
        <v/>
      </c>
      <c r="L40" s="29">
        <f t="shared" si="1"/>
        <v>0</v>
      </c>
      <c r="M40" s="30"/>
      <c r="N40" s="30"/>
      <c r="O40" s="31" t="str">
        <f>IF($C40&gt;0,IF(COUNTIF(newValidID,$C40)&gt;0,VLOOKUP($C40,Νέα_Μητρώα!$A:$G,7,FALSE),IF(COUNTIF(ValidID,$C40)&gt;0,VLOOKUP($C40,Μητρώο!$A:$G,7,FALSE))),"")</f>
        <v/>
      </c>
      <c r="P40" s="25" t="str">
        <f t="shared" si="6"/>
        <v/>
      </c>
      <c r="Q40" s="6"/>
      <c r="S40" s="6"/>
      <c r="U40" s="6"/>
      <c r="W40" s="59" t="str">
        <f>IF(AND($W$1&gt;0,C40&gt;0),SUBSTITUTE(SUBSTITUTE(IF(COUNTIF(newValidID,$C40)&gt;0,VLOOKUP($C40,Νέα_Μητρώα!$A:$G,2,FALSE),IF(COUNTIF(ValidID,$C40)&gt;0,VLOOKUP($C40,Μητρώο!$A:$G,2,FALSE))),"Θ","g"),"Α","b")&amp;IF((TRUNC((((YEAR($C$1))-I40)+1)/2))*2&lt;12,12,(TRUNC((((YEAR($C$1))-I40)+1)/2))*2),"ω")</f>
        <v>ω</v>
      </c>
      <c r="Z40" s="49">
        <f t="shared" si="7"/>
        <v>0</v>
      </c>
      <c r="AA40" s="49">
        <f t="shared" si="8"/>
        <v>0</v>
      </c>
      <c r="AB40" s="49">
        <f t="shared" si="9"/>
        <v>0</v>
      </c>
    </row>
    <row r="41" spans="1:28" x14ac:dyDescent="0.2">
      <c r="A41" s="4">
        <v>39</v>
      </c>
      <c r="B41" s="25">
        <f t="shared" si="5"/>
        <v>39</v>
      </c>
      <c r="C41" s="6"/>
      <c r="D41" s="26" t="str">
        <f>IF($C41&gt;0,IF(COUNTIF(newValidID,$C41)&gt;0,VLOOKUP($C41,Νέα_Μητρώα!$A:$G,3,FALSE),IF(COUNTIF(ValidID,$C41)&gt;0,VLOOKUP($C41,Μητρώο!$A:$G,3,FALSE))),"")</f>
        <v/>
      </c>
      <c r="E41" s="27" t="str">
        <f>IF($C41&gt;0,IF(COUNTIF(newValidID,$C41)&gt;0,VLOOKUP($C41,Νέα_Μητρώα!$A:$G,5,FALSE),IF(COUNTIF(ValidID,$C41)&gt;0,VLOOKUP($C41,Μητρώο!$A:$G,5,FALSE))),"")</f>
        <v/>
      </c>
      <c r="F41" s="47"/>
      <c r="G41" s="47"/>
      <c r="H41" s="28"/>
      <c r="I41" s="29" t="str">
        <f>IF($C41&gt;0,IF(COUNTIF(newValidID,$C41)&gt;0,VLOOKUP($C41,Νέα_Μητρώα!$A:$G,4,FALSE),IF(COUNTIF(ValidID,$C41)&gt;0,VLOOKUP($C41,Μητρώο!$A:$G,4,FALSE))),"")</f>
        <v/>
      </c>
      <c r="J41" s="53" t="str">
        <f>IF(OR(AND(OR(LEFT(R41)="b",LEFT(T41)="b",LEFT(V41)="b"),IF($C41&gt;0,IF(COUNTIF(newValidID,$C41)&gt;0,VLOOKUP($C41,Νέα_Μητρώα!$A:$G,2,FALSE),IF(COUNTIF(ValidID,$C41)&gt;0,VLOOKUP($C41,Μητρώο!$A:$G,2,FALSE))),"")="Θ"),AND(OR(LEFT(R41)="g",LEFT(T41)="g",LEFT(V41)="g"),IF($C41&gt;0,IF(COUNTIF(newValidID,$C41)&gt;0,VLOOKUP($C41,Νέα_Μητρώα!$A:$G,2,FALSE),IF(COUNTIF(ValidID,$C41)&gt;0,VLOOKUP($C41,Μητρώο!$A:$G,2,FALSE))),"")="Α")),"error","")</f>
        <v/>
      </c>
      <c r="K41" s="29" t="str">
        <f t="shared" si="0"/>
        <v/>
      </c>
      <c r="L41" s="29">
        <f t="shared" si="1"/>
        <v>0</v>
      </c>
      <c r="M41" s="30"/>
      <c r="N41" s="30"/>
      <c r="O41" s="31" t="str">
        <f>IF($C41&gt;0,IF(COUNTIF(newValidID,$C41)&gt;0,VLOOKUP($C41,Νέα_Μητρώα!$A:$G,7,FALSE),IF(COUNTIF(ValidID,$C41)&gt;0,VLOOKUP($C41,Μητρώο!$A:$G,7,FALSE))),"")</f>
        <v/>
      </c>
      <c r="P41" s="25" t="str">
        <f t="shared" si="6"/>
        <v/>
      </c>
      <c r="Q41" s="6"/>
      <c r="S41" s="6"/>
      <c r="U41" s="6"/>
      <c r="W41" s="59" t="str">
        <f>IF(AND($W$1&gt;0,C41&gt;0),SUBSTITUTE(SUBSTITUTE(IF(COUNTIF(newValidID,$C41)&gt;0,VLOOKUP($C41,Νέα_Μητρώα!$A:$G,2,FALSE),IF(COUNTIF(ValidID,$C41)&gt;0,VLOOKUP($C41,Μητρώο!$A:$G,2,FALSE))),"Θ","g"),"Α","b")&amp;IF((TRUNC((((YEAR($C$1))-I41)+1)/2))*2&lt;12,12,(TRUNC((((YEAR($C$1))-I41)+1)/2))*2),"ω")</f>
        <v>ω</v>
      </c>
      <c r="Z41" s="49">
        <f t="shared" si="7"/>
        <v>0</v>
      </c>
      <c r="AA41" s="49">
        <f t="shared" si="8"/>
        <v>0</v>
      </c>
      <c r="AB41" s="49">
        <f t="shared" si="9"/>
        <v>0</v>
      </c>
    </row>
    <row r="42" spans="1:28" s="10" customFormat="1" x14ac:dyDescent="0.2">
      <c r="A42" s="4">
        <v>40</v>
      </c>
      <c r="B42" s="25">
        <f t="shared" si="5"/>
        <v>40</v>
      </c>
      <c r="C42" s="6"/>
      <c r="D42" s="26" t="str">
        <f>IF($C42&gt;0,IF(COUNTIF(newValidID,$C42)&gt;0,VLOOKUP($C42,Νέα_Μητρώα!$A:$G,3,FALSE),IF(COUNTIF(ValidID,$C42)&gt;0,VLOOKUP($C42,Μητρώο!$A:$G,3,FALSE))),"")</f>
        <v/>
      </c>
      <c r="E42" s="27" t="str">
        <f>IF($C42&gt;0,IF(COUNTIF(newValidID,$C42)&gt;0,VLOOKUP($C42,Νέα_Μητρώα!$A:$G,5,FALSE),IF(COUNTIF(ValidID,$C42)&gt;0,VLOOKUP($C42,Μητρώο!$A:$G,5,FALSE))),"")</f>
        <v/>
      </c>
      <c r="F42" s="47"/>
      <c r="G42" s="47"/>
      <c r="H42" s="28"/>
      <c r="I42" s="29" t="str">
        <f>IF($C42&gt;0,IF(COUNTIF(newValidID,$C42)&gt;0,VLOOKUP($C42,Νέα_Μητρώα!$A:$G,4,FALSE),IF(COUNTIF(ValidID,$C42)&gt;0,VLOOKUP($C42,Μητρώο!$A:$G,4,FALSE))),"")</f>
        <v/>
      </c>
      <c r="J42" s="53" t="str">
        <f>IF(OR(AND(OR(LEFT(R42)="b",LEFT(T42)="b",LEFT(V42)="b"),IF($C42&gt;0,IF(COUNTIF(newValidID,$C42)&gt;0,VLOOKUP($C42,Νέα_Μητρώα!$A:$G,2,FALSE),IF(COUNTIF(ValidID,$C42)&gt;0,VLOOKUP($C42,Μητρώο!$A:$G,2,FALSE))),"")="Θ"),AND(OR(LEFT(R42)="g",LEFT(T42)="g",LEFT(V42)="g"),IF($C42&gt;0,IF(COUNTIF(newValidID,$C42)&gt;0,VLOOKUP($C42,Νέα_Μητρώα!$A:$G,2,FALSE),IF(COUNTIF(ValidID,$C42)&gt;0,VLOOKUP($C42,Μητρώο!$A:$G,2,FALSE))),"")="Α")),"error","")</f>
        <v/>
      </c>
      <c r="K42" s="29" t="str">
        <f t="shared" si="0"/>
        <v/>
      </c>
      <c r="L42" s="29">
        <f t="shared" si="1"/>
        <v>0</v>
      </c>
      <c r="M42" s="30"/>
      <c r="N42" s="30"/>
      <c r="O42" s="31" t="str">
        <f>IF($C42&gt;0,IF(COUNTIF(newValidID,$C42)&gt;0,VLOOKUP($C42,Νέα_Μητρώα!$A:$G,7,FALSE),IF(COUNTIF(ValidID,$C42)&gt;0,VLOOKUP($C42,Μητρώο!$A:$G,7,FALSE))),"")</f>
        <v/>
      </c>
      <c r="P42" s="25" t="str">
        <f t="shared" si="6"/>
        <v/>
      </c>
      <c r="Q42" s="6"/>
      <c r="R42" s="2"/>
      <c r="S42" s="6"/>
      <c r="T42" s="2"/>
      <c r="U42" s="6"/>
      <c r="V42" s="2"/>
      <c r="W42" s="59" t="str">
        <f>IF(AND($W$1&gt;0,C42&gt;0),SUBSTITUTE(SUBSTITUTE(IF(COUNTIF(newValidID,$C42)&gt;0,VLOOKUP($C42,Νέα_Μητρώα!$A:$G,2,FALSE),IF(COUNTIF(ValidID,$C42)&gt;0,VLOOKUP($C42,Μητρώο!$A:$G,2,FALSE))),"Θ","g"),"Α","b")&amp;IF((TRUNC((((YEAR($C$1))-I42)+1)/2))*2&lt;12,12,(TRUNC((((YEAR($C$1))-I42)+1)/2))*2),"ω")</f>
        <v>ω</v>
      </c>
      <c r="Z42" s="49">
        <f t="shared" si="7"/>
        <v>0</v>
      </c>
      <c r="AA42" s="49">
        <f t="shared" si="8"/>
        <v>0</v>
      </c>
      <c r="AB42" s="49">
        <f t="shared" si="9"/>
        <v>0</v>
      </c>
    </row>
    <row r="43" spans="1:28" x14ac:dyDescent="0.2">
      <c r="A43" s="4">
        <v>41</v>
      </c>
      <c r="B43" s="25">
        <f t="shared" si="5"/>
        <v>41</v>
      </c>
      <c r="D43" s="26" t="str">
        <f>IF($C43&gt;0,IF(COUNTIF(newValidID,$C43)&gt;0,VLOOKUP($C43,Νέα_Μητρώα!$A:$G,3,FALSE),IF(COUNTIF(ValidID,$C43)&gt;0,VLOOKUP($C43,Μητρώο!$A:$G,3,FALSE))),"")</f>
        <v/>
      </c>
      <c r="E43" s="27" t="str">
        <f>IF($C43&gt;0,IF(COUNTIF(newValidID,$C43)&gt;0,VLOOKUP($C43,Νέα_Μητρώα!$A:$G,5,FALSE),IF(COUNTIF(ValidID,$C43)&gt;0,VLOOKUP($C43,Μητρώο!$A:$G,5,FALSE))),"")</f>
        <v/>
      </c>
      <c r="F43" s="47"/>
      <c r="G43" s="47"/>
      <c r="H43" s="28"/>
      <c r="I43" s="29" t="str">
        <f>IF($C43&gt;0,IF(COUNTIF(newValidID,$C43)&gt;0,VLOOKUP($C43,Νέα_Μητρώα!$A:$G,4,FALSE),IF(COUNTIF(ValidID,$C43)&gt;0,VLOOKUP($C43,Μητρώο!$A:$G,4,FALSE))),"")</f>
        <v/>
      </c>
      <c r="J43" s="53" t="str">
        <f>IF(OR(AND(OR(LEFT(R43)="b",LEFT(T43)="b",LEFT(V43)="b"),IF($C43&gt;0,IF(COUNTIF(newValidID,$C43)&gt;0,VLOOKUP($C43,Νέα_Μητρώα!$A:$G,2,FALSE),IF(COUNTIF(ValidID,$C43)&gt;0,VLOOKUP($C43,Μητρώο!$A:$G,2,FALSE))),"")="Θ"),AND(OR(LEFT(R43)="g",LEFT(T43)="g",LEFT(V43)="g"),IF($C43&gt;0,IF(COUNTIF(newValidID,$C43)&gt;0,VLOOKUP($C43,Νέα_Μητρώα!$A:$G,2,FALSE),IF(COUNTIF(ValidID,$C43)&gt;0,VLOOKUP($C43,Μητρώο!$A:$G,2,FALSE))),"")="Α")),"error","")</f>
        <v/>
      </c>
      <c r="K43" s="29" t="str">
        <f t="shared" si="0"/>
        <v/>
      </c>
      <c r="L43" s="29">
        <f t="shared" si="1"/>
        <v>0</v>
      </c>
      <c r="M43" s="30"/>
      <c r="N43" s="30"/>
      <c r="O43" s="31" t="str">
        <f>IF($C43&gt;0,IF(COUNTIF(newValidID,$C43)&gt;0,VLOOKUP($C43,Νέα_Μητρώα!$A:$G,7,FALSE),IF(COUNTIF(ValidID,$C43)&gt;0,VLOOKUP($C43,Μητρώο!$A:$G,7,FALSE))),"")</f>
        <v/>
      </c>
      <c r="P43" s="25" t="str">
        <f t="shared" si="6"/>
        <v/>
      </c>
      <c r="Q43" s="6"/>
      <c r="S43" s="6"/>
      <c r="U43" s="6"/>
      <c r="W43" s="59" t="str">
        <f>IF(AND($W$1&gt;0,C43&gt;0),SUBSTITUTE(SUBSTITUTE(IF(COUNTIF(newValidID,$C43)&gt;0,VLOOKUP($C43,Νέα_Μητρώα!$A:$G,2,FALSE),IF(COUNTIF(ValidID,$C43)&gt;0,VLOOKUP($C43,Μητρώο!$A:$G,2,FALSE))),"Θ","g"),"Α","b")&amp;IF((TRUNC((((YEAR($C$1))-I43)+1)/2))*2&lt;12,12,(TRUNC((((YEAR($C$1))-I43)+1)/2))*2),"ω")</f>
        <v>ω</v>
      </c>
      <c r="Z43" s="49">
        <f t="shared" si="7"/>
        <v>0</v>
      </c>
      <c r="AA43" s="49">
        <f t="shared" si="8"/>
        <v>0</v>
      </c>
      <c r="AB43" s="49">
        <f t="shared" si="9"/>
        <v>0</v>
      </c>
    </row>
    <row r="44" spans="1:28" x14ac:dyDescent="0.2">
      <c r="A44" s="4">
        <v>42</v>
      </c>
      <c r="B44" s="25">
        <f t="shared" si="5"/>
        <v>42</v>
      </c>
      <c r="C44" s="6"/>
      <c r="D44" s="26" t="str">
        <f>IF($C44&gt;0,IF(COUNTIF(newValidID,$C44)&gt;0,VLOOKUP($C44,Νέα_Μητρώα!$A:$G,3,FALSE),IF(COUNTIF(ValidID,$C44)&gt;0,VLOOKUP($C44,Μητρώο!$A:$G,3,FALSE))),"")</f>
        <v/>
      </c>
      <c r="E44" s="27" t="str">
        <f>IF($C44&gt;0,IF(COUNTIF(newValidID,$C44)&gt;0,VLOOKUP($C44,Νέα_Μητρώα!$A:$G,5,FALSE),IF(COUNTIF(ValidID,$C44)&gt;0,VLOOKUP($C44,Μητρώο!$A:$G,5,FALSE))),"")</f>
        <v/>
      </c>
      <c r="F44" s="47"/>
      <c r="G44" s="47"/>
      <c r="H44" s="28"/>
      <c r="I44" s="29" t="str">
        <f>IF($C44&gt;0,IF(COUNTIF(newValidID,$C44)&gt;0,VLOOKUP($C44,Νέα_Μητρώα!$A:$G,4,FALSE),IF(COUNTIF(ValidID,$C44)&gt;0,VLOOKUP($C44,Μητρώο!$A:$G,4,FALSE))),"")</f>
        <v/>
      </c>
      <c r="J44" s="53" t="str">
        <f>IF(OR(AND(OR(LEFT(R44)="b",LEFT(T44)="b",LEFT(V44)="b"),IF($C44&gt;0,IF(COUNTIF(newValidID,$C44)&gt;0,VLOOKUP($C44,Νέα_Μητρώα!$A:$G,2,FALSE),IF(COUNTIF(ValidID,$C44)&gt;0,VLOOKUP($C44,Μητρώο!$A:$G,2,FALSE))),"")="Θ"),AND(OR(LEFT(R44)="g",LEFT(T44)="g",LEFT(V44)="g"),IF($C44&gt;0,IF(COUNTIF(newValidID,$C44)&gt;0,VLOOKUP($C44,Νέα_Μητρώα!$A:$G,2,FALSE),IF(COUNTIF(ValidID,$C44)&gt;0,VLOOKUP($C44,Μητρώο!$A:$G,2,FALSE))),"")="Α")),"error","")</f>
        <v/>
      </c>
      <c r="K44" s="29" t="str">
        <f t="shared" si="0"/>
        <v/>
      </c>
      <c r="L44" s="29">
        <f t="shared" si="1"/>
        <v>0</v>
      </c>
      <c r="M44" s="30"/>
      <c r="N44" s="30"/>
      <c r="O44" s="31" t="str">
        <f>IF($C44&gt;0,IF(COUNTIF(newValidID,$C44)&gt;0,VLOOKUP($C44,Νέα_Μητρώα!$A:$G,7,FALSE),IF(COUNTIF(ValidID,$C44)&gt;0,VLOOKUP($C44,Μητρώο!$A:$G,7,FALSE))),"")</f>
        <v/>
      </c>
      <c r="P44" s="25" t="str">
        <f t="shared" si="6"/>
        <v/>
      </c>
      <c r="Q44" s="6"/>
      <c r="S44" s="6"/>
      <c r="U44" s="6"/>
      <c r="W44" s="59" t="str">
        <f>IF(AND($W$1&gt;0,C44&gt;0),SUBSTITUTE(SUBSTITUTE(IF(COUNTIF(newValidID,$C44)&gt;0,VLOOKUP($C44,Νέα_Μητρώα!$A:$G,2,FALSE),IF(COUNTIF(ValidID,$C44)&gt;0,VLOOKUP($C44,Μητρώο!$A:$G,2,FALSE))),"Θ","g"),"Α","b")&amp;IF((TRUNC((((YEAR($C$1))-I44)+1)/2))*2&lt;12,12,(TRUNC((((YEAR($C$1))-I44)+1)/2))*2),"ω")</f>
        <v>ω</v>
      </c>
      <c r="Z44" s="49">
        <f t="shared" si="7"/>
        <v>0</v>
      </c>
      <c r="AA44" s="49">
        <f t="shared" si="8"/>
        <v>0</v>
      </c>
      <c r="AB44" s="49">
        <f t="shared" si="9"/>
        <v>0</v>
      </c>
    </row>
    <row r="45" spans="1:28" x14ac:dyDescent="0.2">
      <c r="A45" s="4">
        <v>43</v>
      </c>
      <c r="B45" s="25">
        <f t="shared" si="5"/>
        <v>43</v>
      </c>
      <c r="C45" s="6"/>
      <c r="D45" s="26" t="str">
        <f>IF($C45&gt;0,IF(COUNTIF(newValidID,$C45)&gt;0,VLOOKUP($C45,Νέα_Μητρώα!$A:$G,3,FALSE),IF(COUNTIF(ValidID,$C45)&gt;0,VLOOKUP($C45,Μητρώο!$A:$G,3,FALSE))),"")</f>
        <v/>
      </c>
      <c r="E45" s="27" t="str">
        <f>IF($C45&gt;0,IF(COUNTIF(newValidID,$C45)&gt;0,VLOOKUP($C45,Νέα_Μητρώα!$A:$G,5,FALSE),IF(COUNTIF(ValidID,$C45)&gt;0,VLOOKUP($C45,Μητρώο!$A:$G,5,FALSE))),"")</f>
        <v/>
      </c>
      <c r="F45" s="47"/>
      <c r="G45" s="47"/>
      <c r="H45" s="28"/>
      <c r="I45" s="29" t="str">
        <f>IF($C45&gt;0,IF(COUNTIF(newValidID,$C45)&gt;0,VLOOKUP($C45,Νέα_Μητρώα!$A:$G,4,FALSE),IF(COUNTIF(ValidID,$C45)&gt;0,VLOOKUP($C45,Μητρώο!$A:$G,4,FALSE))),"")</f>
        <v/>
      </c>
      <c r="J45" s="53" t="str">
        <f>IF(OR(AND(OR(LEFT(R45)="b",LEFT(T45)="b",LEFT(V45)="b"),IF($C45&gt;0,IF(COUNTIF(newValidID,$C45)&gt;0,VLOOKUP($C45,Νέα_Μητρώα!$A:$G,2,FALSE),IF(COUNTIF(ValidID,$C45)&gt;0,VLOOKUP($C45,Μητρώο!$A:$G,2,FALSE))),"")="Θ"),AND(OR(LEFT(R45)="g",LEFT(T45)="g",LEFT(V45)="g"),IF($C45&gt;0,IF(COUNTIF(newValidID,$C45)&gt;0,VLOOKUP($C45,Νέα_Μητρώα!$A:$G,2,FALSE),IF(COUNTIF(ValidID,$C45)&gt;0,VLOOKUP($C45,Μητρώο!$A:$G,2,FALSE))),"")="Α")),"error","")</f>
        <v/>
      </c>
      <c r="K45" s="29" t="str">
        <f t="shared" si="0"/>
        <v/>
      </c>
      <c r="L45" s="29">
        <f t="shared" si="1"/>
        <v>0</v>
      </c>
      <c r="M45" s="30"/>
      <c r="N45" s="30"/>
      <c r="O45" s="31" t="str">
        <f>IF($C45&gt;0,IF(COUNTIF(newValidID,$C45)&gt;0,VLOOKUP($C45,Νέα_Μητρώα!$A:$G,7,FALSE),IF(COUNTIF(ValidID,$C45)&gt;0,VLOOKUP($C45,Μητρώο!$A:$G,7,FALSE))),"")</f>
        <v/>
      </c>
      <c r="P45" s="25" t="str">
        <f t="shared" si="6"/>
        <v/>
      </c>
      <c r="Q45" s="6"/>
      <c r="S45" s="6"/>
      <c r="U45" s="6"/>
      <c r="W45" s="59" t="str">
        <f>IF(AND($W$1&gt;0,C45&gt;0),SUBSTITUTE(SUBSTITUTE(IF(COUNTIF(newValidID,$C45)&gt;0,VLOOKUP($C45,Νέα_Μητρώα!$A:$G,2,FALSE),IF(COUNTIF(ValidID,$C45)&gt;0,VLOOKUP($C45,Μητρώο!$A:$G,2,FALSE))),"Θ","g"),"Α","b")&amp;IF((TRUNC((((YEAR($C$1))-I45)+1)/2))*2&lt;12,12,(TRUNC((((YEAR($C$1))-I45)+1)/2))*2),"ω")</f>
        <v>ω</v>
      </c>
      <c r="Z45" s="49">
        <f t="shared" si="7"/>
        <v>0</v>
      </c>
      <c r="AA45" s="49">
        <f t="shared" si="8"/>
        <v>0</v>
      </c>
      <c r="AB45" s="49">
        <f t="shared" si="9"/>
        <v>0</v>
      </c>
    </row>
    <row r="46" spans="1:28" x14ac:dyDescent="0.2">
      <c r="A46" s="4">
        <v>44</v>
      </c>
      <c r="B46" s="25">
        <f t="shared" si="5"/>
        <v>44</v>
      </c>
      <c r="D46" s="26" t="str">
        <f>IF($C46&gt;0,IF(COUNTIF(newValidID,$C46)&gt;0,VLOOKUP($C46,Νέα_Μητρώα!$A:$G,3,FALSE),IF(COUNTIF(ValidID,$C46)&gt;0,VLOOKUP($C46,Μητρώο!$A:$G,3,FALSE))),"")</f>
        <v/>
      </c>
      <c r="E46" s="27" t="str">
        <f>IF($C46&gt;0,IF(COUNTIF(newValidID,$C46)&gt;0,VLOOKUP($C46,Νέα_Μητρώα!$A:$G,5,FALSE),IF(COUNTIF(ValidID,$C46)&gt;0,VLOOKUP($C46,Μητρώο!$A:$G,5,FALSE))),"")</f>
        <v/>
      </c>
      <c r="F46" s="47"/>
      <c r="G46" s="47"/>
      <c r="H46" s="28"/>
      <c r="I46" s="29" t="str">
        <f>IF($C46&gt;0,IF(COUNTIF(newValidID,$C46)&gt;0,VLOOKUP($C46,Νέα_Μητρώα!$A:$G,4,FALSE),IF(COUNTIF(ValidID,$C46)&gt;0,VLOOKUP($C46,Μητρώο!$A:$G,4,FALSE))),"")</f>
        <v/>
      </c>
      <c r="J46" s="53" t="str">
        <f>IF(OR(AND(OR(LEFT(R46)="b",LEFT(T46)="b",LEFT(V46)="b"),IF($C46&gt;0,IF(COUNTIF(newValidID,$C46)&gt;0,VLOOKUP($C46,Νέα_Μητρώα!$A:$G,2,FALSE),IF(COUNTIF(ValidID,$C46)&gt;0,VLOOKUP($C46,Μητρώο!$A:$G,2,FALSE))),"")="Θ"),AND(OR(LEFT(R46)="g",LEFT(T46)="g",LEFT(V46)="g"),IF($C46&gt;0,IF(COUNTIF(newValidID,$C46)&gt;0,VLOOKUP($C46,Νέα_Μητρώα!$A:$G,2,FALSE),IF(COUNTIF(ValidID,$C46)&gt;0,VLOOKUP($C46,Μητρώο!$A:$G,2,FALSE))),"")="Α")),"error","")</f>
        <v/>
      </c>
      <c r="K46" s="29" t="str">
        <f t="shared" si="0"/>
        <v/>
      </c>
      <c r="L46" s="29">
        <f t="shared" si="1"/>
        <v>0</v>
      </c>
      <c r="M46" s="30"/>
      <c r="N46" s="30"/>
      <c r="O46" s="31" t="str">
        <f>IF($C46&gt;0,IF(COUNTIF(newValidID,$C46)&gt;0,VLOOKUP($C46,Νέα_Μητρώα!$A:$G,7,FALSE),IF(COUNTIF(ValidID,$C46)&gt;0,VLOOKUP($C46,Μητρώο!$A:$G,7,FALSE))),"")</f>
        <v/>
      </c>
      <c r="P46" s="25" t="str">
        <f t="shared" si="6"/>
        <v/>
      </c>
      <c r="Q46" s="6"/>
      <c r="S46" s="6"/>
      <c r="U46" s="6"/>
      <c r="W46" s="59" t="str">
        <f>IF(AND($W$1&gt;0,C46&gt;0),SUBSTITUTE(SUBSTITUTE(IF(COUNTIF(newValidID,$C46)&gt;0,VLOOKUP($C46,Νέα_Μητρώα!$A:$G,2,FALSE),IF(COUNTIF(ValidID,$C46)&gt;0,VLOOKUP($C46,Μητρώο!$A:$G,2,FALSE))),"Θ","g"),"Α","b")&amp;IF((TRUNC((((YEAR($C$1))-I46)+1)/2))*2&lt;12,12,(TRUNC((((YEAR($C$1))-I46)+1)/2))*2),"ω")</f>
        <v>ω</v>
      </c>
      <c r="Z46" s="49">
        <f t="shared" si="7"/>
        <v>0</v>
      </c>
      <c r="AA46" s="49">
        <f t="shared" si="8"/>
        <v>0</v>
      </c>
      <c r="AB46" s="49">
        <f t="shared" si="9"/>
        <v>0</v>
      </c>
    </row>
    <row r="47" spans="1:28" x14ac:dyDescent="0.2">
      <c r="A47" s="4">
        <v>45</v>
      </c>
      <c r="B47" s="25">
        <f t="shared" si="5"/>
        <v>45</v>
      </c>
      <c r="D47" s="26" t="str">
        <f>IF($C47&gt;0,IF(COUNTIF(newValidID,$C47)&gt;0,VLOOKUP($C47,Νέα_Μητρώα!$A:$G,3,FALSE),IF(COUNTIF(ValidID,$C47)&gt;0,VLOOKUP($C47,Μητρώο!$A:$G,3,FALSE))),"")</f>
        <v/>
      </c>
      <c r="E47" s="27" t="str">
        <f>IF($C47&gt;0,IF(COUNTIF(newValidID,$C47)&gt;0,VLOOKUP($C47,Νέα_Μητρώα!$A:$G,5,FALSE),IF(COUNTIF(ValidID,$C47)&gt;0,VLOOKUP($C47,Μητρώο!$A:$G,5,FALSE))),"")</f>
        <v/>
      </c>
      <c r="F47" s="47"/>
      <c r="G47" s="47"/>
      <c r="H47" s="28"/>
      <c r="I47" s="29" t="str">
        <f>IF($C47&gt;0,IF(COUNTIF(newValidID,$C47)&gt;0,VLOOKUP($C47,Νέα_Μητρώα!$A:$G,4,FALSE),IF(COUNTIF(ValidID,$C47)&gt;0,VLOOKUP($C47,Μητρώο!$A:$G,4,FALSE))),"")</f>
        <v/>
      </c>
      <c r="J47" s="53" t="str">
        <f>IF(OR(AND(OR(LEFT(R47)="b",LEFT(T47)="b",LEFT(V47)="b"),IF($C47&gt;0,IF(COUNTIF(newValidID,$C47)&gt;0,VLOOKUP($C47,Νέα_Μητρώα!$A:$G,2,FALSE),IF(COUNTIF(ValidID,$C47)&gt;0,VLOOKUP($C47,Μητρώο!$A:$G,2,FALSE))),"")="Θ"),AND(OR(LEFT(R47)="g",LEFT(T47)="g",LEFT(V47)="g"),IF($C47&gt;0,IF(COUNTIF(newValidID,$C47)&gt;0,VLOOKUP($C47,Νέα_Μητρώα!$A:$G,2,FALSE),IF(COUNTIF(ValidID,$C47)&gt;0,VLOOKUP($C47,Μητρώο!$A:$G,2,FALSE))),"")="Α")),"error","")</f>
        <v/>
      </c>
      <c r="K47" s="29" t="str">
        <f t="shared" si="0"/>
        <v/>
      </c>
      <c r="L47" s="29">
        <f t="shared" si="1"/>
        <v>0</v>
      </c>
      <c r="M47" s="30"/>
      <c r="N47" s="30"/>
      <c r="O47" s="31" t="str">
        <f>IF($C47&gt;0,IF(COUNTIF(newValidID,$C47)&gt;0,VLOOKUP($C47,Νέα_Μητρώα!$A:$G,7,FALSE),IF(COUNTIF(ValidID,$C47)&gt;0,VLOOKUP($C47,Μητρώο!$A:$G,7,FALSE))),"")</f>
        <v/>
      </c>
      <c r="P47" s="25" t="str">
        <f t="shared" si="6"/>
        <v/>
      </c>
      <c r="Q47" s="6"/>
      <c r="S47" s="6"/>
      <c r="U47" s="6"/>
      <c r="W47" s="59" t="str">
        <f>IF(AND($W$1&gt;0,C47&gt;0),SUBSTITUTE(SUBSTITUTE(IF(COUNTIF(newValidID,$C47)&gt;0,VLOOKUP($C47,Νέα_Μητρώα!$A:$G,2,FALSE),IF(COUNTIF(ValidID,$C47)&gt;0,VLOOKUP($C47,Μητρώο!$A:$G,2,FALSE))),"Θ","g"),"Α","b")&amp;IF((TRUNC((((YEAR($C$1))-I47)+1)/2))*2&lt;12,12,(TRUNC((((YEAR($C$1))-I47)+1)/2))*2),"ω")</f>
        <v>ω</v>
      </c>
      <c r="Z47" s="49">
        <f t="shared" si="7"/>
        <v>0</v>
      </c>
      <c r="AA47" s="49">
        <f t="shared" si="8"/>
        <v>0</v>
      </c>
      <c r="AB47" s="49">
        <f t="shared" si="9"/>
        <v>0</v>
      </c>
    </row>
    <row r="48" spans="1:28" x14ac:dyDescent="0.2">
      <c r="A48" s="4">
        <v>46</v>
      </c>
      <c r="B48" s="25">
        <f t="shared" si="5"/>
        <v>46</v>
      </c>
      <c r="D48" s="26" t="str">
        <f>IF($C48&gt;0,IF(COUNTIF(newValidID,$C48)&gt;0,VLOOKUP($C48,Νέα_Μητρώα!$A:$G,3,FALSE),IF(COUNTIF(ValidID,$C48)&gt;0,VLOOKUP($C48,Μητρώο!$A:$G,3,FALSE))),"")</f>
        <v/>
      </c>
      <c r="E48" s="27" t="str">
        <f>IF($C48&gt;0,IF(COUNTIF(newValidID,$C48)&gt;0,VLOOKUP($C48,Νέα_Μητρώα!$A:$G,5,FALSE),IF(COUNTIF(ValidID,$C48)&gt;0,VLOOKUP($C48,Μητρώο!$A:$G,5,FALSE))),"")</f>
        <v/>
      </c>
      <c r="F48" s="47"/>
      <c r="G48" s="47"/>
      <c r="H48" s="28"/>
      <c r="I48" s="29" t="str">
        <f>IF($C48&gt;0,IF(COUNTIF(newValidID,$C48)&gt;0,VLOOKUP($C48,Νέα_Μητρώα!$A:$G,4,FALSE),IF(COUNTIF(ValidID,$C48)&gt;0,VLOOKUP($C48,Μητρώο!$A:$G,4,FALSE))),"")</f>
        <v/>
      </c>
      <c r="J48" s="53" t="str">
        <f>IF(OR(AND(OR(LEFT(R48)="b",LEFT(T48)="b",LEFT(V48)="b"),IF($C48&gt;0,IF(COUNTIF(newValidID,$C48)&gt;0,VLOOKUP($C48,Νέα_Μητρώα!$A:$G,2,FALSE),IF(COUNTIF(ValidID,$C48)&gt;0,VLOOKUP($C48,Μητρώο!$A:$G,2,FALSE))),"")="Θ"),AND(OR(LEFT(R48)="g",LEFT(T48)="g",LEFT(V48)="g"),IF($C48&gt;0,IF(COUNTIF(newValidID,$C48)&gt;0,VLOOKUP($C48,Νέα_Μητρώα!$A:$G,2,FALSE),IF(COUNTIF(ValidID,$C48)&gt;0,VLOOKUP($C48,Μητρώο!$A:$G,2,FALSE))),"")="Α")),"error","")</f>
        <v/>
      </c>
      <c r="K48" s="29" t="str">
        <f t="shared" si="0"/>
        <v/>
      </c>
      <c r="L48" s="29">
        <f t="shared" si="1"/>
        <v>0</v>
      </c>
      <c r="M48" s="30"/>
      <c r="N48" s="30"/>
      <c r="O48" s="31" t="str">
        <f>IF($C48&gt;0,IF(COUNTIF(newValidID,$C48)&gt;0,VLOOKUP($C48,Νέα_Μητρώα!$A:$G,7,FALSE),IF(COUNTIF(ValidID,$C48)&gt;0,VLOOKUP($C48,Μητρώο!$A:$G,7,FALSE))),"")</f>
        <v/>
      </c>
      <c r="P48" s="25" t="str">
        <f t="shared" si="6"/>
        <v/>
      </c>
      <c r="Q48" s="6"/>
      <c r="S48" s="6"/>
      <c r="U48" s="6"/>
      <c r="W48" s="59" t="str">
        <f>IF(AND($W$1&gt;0,C48&gt;0),SUBSTITUTE(SUBSTITUTE(IF(COUNTIF(newValidID,$C48)&gt;0,VLOOKUP($C48,Νέα_Μητρώα!$A:$G,2,FALSE),IF(COUNTIF(ValidID,$C48)&gt;0,VLOOKUP($C48,Μητρώο!$A:$G,2,FALSE))),"Θ","g"),"Α","b")&amp;IF((TRUNC((((YEAR($C$1))-I48)+1)/2))*2&lt;12,12,(TRUNC((((YEAR($C$1))-I48)+1)/2))*2),"ω")</f>
        <v>ω</v>
      </c>
      <c r="Z48" s="49">
        <f t="shared" si="7"/>
        <v>0</v>
      </c>
      <c r="AA48" s="49">
        <f t="shared" si="8"/>
        <v>0</v>
      </c>
      <c r="AB48" s="49">
        <f t="shared" si="9"/>
        <v>0</v>
      </c>
    </row>
    <row r="49" spans="1:28" x14ac:dyDescent="0.2">
      <c r="A49" s="4">
        <v>47</v>
      </c>
      <c r="B49" s="25">
        <f t="shared" si="5"/>
        <v>47</v>
      </c>
      <c r="D49" s="26" t="str">
        <f>IF($C49&gt;0,IF(COUNTIF(newValidID,$C49)&gt;0,VLOOKUP($C49,Νέα_Μητρώα!$A:$G,3,FALSE),IF(COUNTIF(ValidID,$C49)&gt;0,VLOOKUP($C49,Μητρώο!$A:$G,3,FALSE))),"")</f>
        <v/>
      </c>
      <c r="E49" s="27" t="str">
        <f>IF($C49&gt;0,IF(COUNTIF(newValidID,$C49)&gt;0,VLOOKUP($C49,Νέα_Μητρώα!$A:$G,5,FALSE),IF(COUNTIF(ValidID,$C49)&gt;0,VLOOKUP($C49,Μητρώο!$A:$G,5,FALSE))),"")</f>
        <v/>
      </c>
      <c r="F49" s="47"/>
      <c r="G49" s="47"/>
      <c r="H49" s="28"/>
      <c r="I49" s="29" t="str">
        <f>IF($C49&gt;0,IF(COUNTIF(newValidID,$C49)&gt;0,VLOOKUP($C49,Νέα_Μητρώα!$A:$G,4,FALSE),IF(COUNTIF(ValidID,$C49)&gt;0,VLOOKUP($C49,Μητρώο!$A:$G,4,FALSE))),"")</f>
        <v/>
      </c>
      <c r="J49" s="53" t="str">
        <f>IF(OR(AND(OR(LEFT(R49)="b",LEFT(T49)="b",LEFT(V49)="b"),IF($C49&gt;0,IF(COUNTIF(newValidID,$C49)&gt;0,VLOOKUP($C49,Νέα_Μητρώα!$A:$G,2,FALSE),IF(COUNTIF(ValidID,$C49)&gt;0,VLOOKUP($C49,Μητρώο!$A:$G,2,FALSE))),"")="Θ"),AND(OR(LEFT(R49)="g",LEFT(T49)="g",LEFT(V49)="g"),IF($C49&gt;0,IF(COUNTIF(newValidID,$C49)&gt;0,VLOOKUP($C49,Νέα_Μητρώα!$A:$G,2,FALSE),IF(COUNTIF(ValidID,$C49)&gt;0,VLOOKUP($C49,Μητρώο!$A:$G,2,FALSE))),"")="Α")),"error","")</f>
        <v/>
      </c>
      <c r="K49" s="29" t="str">
        <f t="shared" si="0"/>
        <v/>
      </c>
      <c r="L49" s="29">
        <f t="shared" si="1"/>
        <v>0</v>
      </c>
      <c r="M49" s="30"/>
      <c r="N49" s="30"/>
      <c r="O49" s="31" t="str">
        <f>IF($C49&gt;0,IF(COUNTIF(newValidID,$C49)&gt;0,VLOOKUP($C49,Νέα_Μητρώα!$A:$G,7,FALSE),IF(COUNTIF(ValidID,$C49)&gt;0,VLOOKUP($C49,Μητρώο!$A:$G,7,FALSE))),"")</f>
        <v/>
      </c>
      <c r="P49" s="25" t="str">
        <f t="shared" si="6"/>
        <v/>
      </c>
      <c r="Q49" s="6"/>
      <c r="S49" s="6"/>
      <c r="U49" s="6"/>
      <c r="W49" s="59" t="str">
        <f>IF(AND($W$1&gt;0,C49&gt;0),SUBSTITUTE(SUBSTITUTE(IF(COUNTIF(newValidID,$C49)&gt;0,VLOOKUP($C49,Νέα_Μητρώα!$A:$G,2,FALSE),IF(COUNTIF(ValidID,$C49)&gt;0,VLOOKUP($C49,Μητρώο!$A:$G,2,FALSE))),"Θ","g"),"Α","b")&amp;IF((TRUNC((((YEAR($C$1))-I49)+1)/2))*2&lt;12,12,(TRUNC((((YEAR($C$1))-I49)+1)/2))*2),"ω")</f>
        <v>ω</v>
      </c>
      <c r="Z49" s="49">
        <f t="shared" si="7"/>
        <v>0</v>
      </c>
      <c r="AA49" s="49">
        <f t="shared" si="8"/>
        <v>0</v>
      </c>
      <c r="AB49" s="49">
        <f t="shared" si="9"/>
        <v>0</v>
      </c>
    </row>
    <row r="50" spans="1:28" x14ac:dyDescent="0.2">
      <c r="A50" s="4">
        <v>48</v>
      </c>
      <c r="B50" s="25">
        <f t="shared" si="5"/>
        <v>48</v>
      </c>
      <c r="D50" s="26" t="str">
        <f>IF($C50&gt;0,IF(COUNTIF(newValidID,$C50)&gt;0,VLOOKUP($C50,Νέα_Μητρώα!$A:$G,3,FALSE),IF(COUNTIF(ValidID,$C50)&gt;0,VLOOKUP($C50,Μητρώο!$A:$G,3,FALSE))),"")</f>
        <v/>
      </c>
      <c r="E50" s="27" t="str">
        <f>IF($C50&gt;0,IF(COUNTIF(newValidID,$C50)&gt;0,VLOOKUP($C50,Νέα_Μητρώα!$A:$G,5,FALSE),IF(COUNTIF(ValidID,$C50)&gt;0,VLOOKUP($C50,Μητρώο!$A:$G,5,FALSE))),"")</f>
        <v/>
      </c>
      <c r="F50" s="47"/>
      <c r="G50" s="47"/>
      <c r="H50" s="28"/>
      <c r="I50" s="29" t="str">
        <f>IF($C50&gt;0,IF(COUNTIF(newValidID,$C50)&gt;0,VLOOKUP($C50,Νέα_Μητρώα!$A:$G,4,FALSE),IF(COUNTIF(ValidID,$C50)&gt;0,VLOOKUP($C50,Μητρώο!$A:$G,4,FALSE))),"")</f>
        <v/>
      </c>
      <c r="J50" s="53" t="str">
        <f>IF(OR(AND(OR(LEFT(R50)="b",LEFT(T50)="b",LEFT(V50)="b"),IF($C50&gt;0,IF(COUNTIF(newValidID,$C50)&gt;0,VLOOKUP($C50,Νέα_Μητρώα!$A:$G,2,FALSE),IF(COUNTIF(ValidID,$C50)&gt;0,VLOOKUP($C50,Μητρώο!$A:$G,2,FALSE))),"")="Θ"),AND(OR(LEFT(R50)="g",LEFT(T50)="g",LEFT(V50)="g"),IF($C50&gt;0,IF(COUNTIF(newValidID,$C50)&gt;0,VLOOKUP($C50,Νέα_Μητρώα!$A:$G,2,FALSE),IF(COUNTIF(ValidID,$C50)&gt;0,VLOOKUP($C50,Μητρώο!$A:$G,2,FALSE))),"")="Α")),"error","")</f>
        <v/>
      </c>
      <c r="K50" s="29" t="str">
        <f t="shared" si="0"/>
        <v/>
      </c>
      <c r="L50" s="29">
        <f t="shared" si="1"/>
        <v>0</v>
      </c>
      <c r="M50" s="30"/>
      <c r="N50" s="30"/>
      <c r="O50" s="31" t="str">
        <f>IF($C50&gt;0,IF(COUNTIF(newValidID,$C50)&gt;0,VLOOKUP($C50,Νέα_Μητρώα!$A:$G,7,FALSE),IF(COUNTIF(ValidID,$C50)&gt;0,VLOOKUP($C50,Μητρώο!$A:$G,7,FALSE))),"")</f>
        <v/>
      </c>
      <c r="P50" s="25" t="str">
        <f t="shared" si="6"/>
        <v/>
      </c>
      <c r="Q50" s="6"/>
      <c r="S50" s="6"/>
      <c r="U50" s="6"/>
      <c r="W50" s="59" t="str">
        <f>IF(AND($W$1&gt;0,C50&gt;0),SUBSTITUTE(SUBSTITUTE(IF(COUNTIF(newValidID,$C50)&gt;0,VLOOKUP($C50,Νέα_Μητρώα!$A:$G,2,FALSE),IF(COUNTIF(ValidID,$C50)&gt;0,VLOOKUP($C50,Μητρώο!$A:$G,2,FALSE))),"Θ","g"),"Α","b")&amp;IF((TRUNC((((YEAR($C$1))-I50)+1)/2))*2&lt;12,12,(TRUNC((((YEAR($C$1))-I50)+1)/2))*2),"ω")</f>
        <v>ω</v>
      </c>
      <c r="Z50" s="49">
        <f t="shared" si="7"/>
        <v>0</v>
      </c>
      <c r="AA50" s="49">
        <f t="shared" si="8"/>
        <v>0</v>
      </c>
      <c r="AB50" s="49">
        <f t="shared" si="9"/>
        <v>0</v>
      </c>
    </row>
    <row r="51" spans="1:28" x14ac:dyDescent="0.2">
      <c r="A51" s="4">
        <v>49</v>
      </c>
      <c r="B51" s="25">
        <f t="shared" si="5"/>
        <v>49</v>
      </c>
      <c r="D51" s="26" t="str">
        <f>IF($C51&gt;0,IF(COUNTIF(newValidID,$C51)&gt;0,VLOOKUP($C51,Νέα_Μητρώα!$A:$G,3,FALSE),IF(COUNTIF(ValidID,$C51)&gt;0,VLOOKUP($C51,Μητρώο!$A:$G,3,FALSE))),"")</f>
        <v/>
      </c>
      <c r="E51" s="27" t="str">
        <f>IF($C51&gt;0,IF(COUNTIF(newValidID,$C51)&gt;0,VLOOKUP($C51,Νέα_Μητρώα!$A:$G,5,FALSE),IF(COUNTIF(ValidID,$C51)&gt;0,VLOOKUP($C51,Μητρώο!$A:$G,5,FALSE))),"")</f>
        <v/>
      </c>
      <c r="F51" s="47"/>
      <c r="G51" s="47"/>
      <c r="H51" s="28"/>
      <c r="I51" s="29" t="str">
        <f>IF($C51&gt;0,IF(COUNTIF(newValidID,$C51)&gt;0,VLOOKUP($C51,Νέα_Μητρώα!$A:$G,4,FALSE),IF(COUNTIF(ValidID,$C51)&gt;0,VLOOKUP($C51,Μητρώο!$A:$G,4,FALSE))),"")</f>
        <v/>
      </c>
      <c r="J51" s="53" t="str">
        <f>IF(OR(AND(OR(LEFT(R51)="b",LEFT(T51)="b",LEFT(V51)="b"),IF($C51&gt;0,IF(COUNTIF(newValidID,$C51)&gt;0,VLOOKUP($C51,Νέα_Μητρώα!$A:$G,2,FALSE),IF(COUNTIF(ValidID,$C51)&gt;0,VLOOKUP($C51,Μητρώο!$A:$G,2,FALSE))),"")="Θ"),AND(OR(LEFT(R51)="g",LEFT(T51)="g",LEFT(V51)="g"),IF($C51&gt;0,IF(COUNTIF(newValidID,$C51)&gt;0,VLOOKUP($C51,Νέα_Μητρώα!$A:$G,2,FALSE),IF(COUNTIF(ValidID,$C51)&gt;0,VLOOKUP($C51,Μητρώο!$A:$G,2,FALSE))),"")="Α")),"error","")</f>
        <v/>
      </c>
      <c r="K51" s="29" t="str">
        <f t="shared" si="0"/>
        <v/>
      </c>
      <c r="L51" s="29">
        <f t="shared" si="1"/>
        <v>0</v>
      </c>
      <c r="M51" s="30"/>
      <c r="N51" s="30"/>
      <c r="O51" s="31" t="str">
        <f>IF($C51&gt;0,IF(COUNTIF(newValidID,$C51)&gt;0,VLOOKUP($C51,Νέα_Μητρώα!$A:$G,7,FALSE),IF(COUNTIF(ValidID,$C51)&gt;0,VLOOKUP($C51,Μητρώο!$A:$G,7,FALSE))),"")</f>
        <v/>
      </c>
      <c r="P51" s="25" t="str">
        <f t="shared" si="6"/>
        <v/>
      </c>
      <c r="Q51" s="6"/>
      <c r="S51" s="6"/>
      <c r="U51" s="6"/>
      <c r="W51" s="59" t="str">
        <f>IF(AND($W$1&gt;0,C51&gt;0),SUBSTITUTE(SUBSTITUTE(IF(COUNTIF(newValidID,$C51)&gt;0,VLOOKUP($C51,Νέα_Μητρώα!$A:$G,2,FALSE),IF(COUNTIF(ValidID,$C51)&gt;0,VLOOKUP($C51,Μητρώο!$A:$G,2,FALSE))),"Θ","g"),"Α","b")&amp;IF((TRUNC((((YEAR($C$1))-I51)+1)/2))*2&lt;12,12,(TRUNC((((YEAR($C$1))-I51)+1)/2))*2),"ω")</f>
        <v>ω</v>
      </c>
      <c r="Z51" s="49">
        <f t="shared" si="7"/>
        <v>0</v>
      </c>
      <c r="AA51" s="49">
        <f t="shared" si="8"/>
        <v>0</v>
      </c>
      <c r="AB51" s="49">
        <f t="shared" si="9"/>
        <v>0</v>
      </c>
    </row>
    <row r="52" spans="1:28" x14ac:dyDescent="0.2">
      <c r="A52" s="4">
        <v>50</v>
      </c>
      <c r="B52" s="25">
        <f t="shared" si="5"/>
        <v>50</v>
      </c>
      <c r="D52" s="26" t="str">
        <f>IF($C52&gt;0,IF(COUNTIF(newValidID,$C52)&gt;0,VLOOKUP($C52,Νέα_Μητρώα!$A:$G,3,FALSE),IF(COUNTIF(ValidID,$C52)&gt;0,VLOOKUP($C52,Μητρώο!$A:$G,3,FALSE))),"")</f>
        <v/>
      </c>
      <c r="E52" s="27" t="str">
        <f>IF($C52&gt;0,IF(COUNTIF(newValidID,$C52)&gt;0,VLOOKUP($C52,Νέα_Μητρώα!$A:$G,5,FALSE),IF(COUNTIF(ValidID,$C52)&gt;0,VLOOKUP($C52,Μητρώο!$A:$G,5,FALSE))),"")</f>
        <v/>
      </c>
      <c r="F52" s="47"/>
      <c r="G52" s="47"/>
      <c r="H52" s="28"/>
      <c r="I52" s="29" t="str">
        <f>IF($C52&gt;0,IF(COUNTIF(newValidID,$C52)&gt;0,VLOOKUP($C52,Νέα_Μητρώα!$A:$G,4,FALSE),IF(COUNTIF(ValidID,$C52)&gt;0,VLOOKUP($C52,Μητρώο!$A:$G,4,FALSE))),"")</f>
        <v/>
      </c>
      <c r="J52" s="53" t="str">
        <f>IF(OR(AND(OR(LEFT(R52)="b",LEFT(T52)="b",LEFT(V52)="b"),IF($C52&gt;0,IF(COUNTIF(newValidID,$C52)&gt;0,VLOOKUP($C52,Νέα_Μητρώα!$A:$G,2,FALSE),IF(COUNTIF(ValidID,$C52)&gt;0,VLOOKUP($C52,Μητρώο!$A:$G,2,FALSE))),"")="Θ"),AND(OR(LEFT(R52)="g",LEFT(T52)="g",LEFT(V52)="g"),IF($C52&gt;0,IF(COUNTIF(newValidID,$C52)&gt;0,VLOOKUP($C52,Νέα_Μητρώα!$A:$G,2,FALSE),IF(COUNTIF(ValidID,$C52)&gt;0,VLOOKUP($C52,Μητρώο!$A:$G,2,FALSE))),"")="Α")),"error","")</f>
        <v/>
      </c>
      <c r="K52" s="29" t="str">
        <f t="shared" si="0"/>
        <v/>
      </c>
      <c r="L52" s="29">
        <f t="shared" si="1"/>
        <v>0</v>
      </c>
      <c r="M52" s="30"/>
      <c r="N52" s="30"/>
      <c r="O52" s="31" t="str">
        <f>IF($C52&gt;0,IF(COUNTIF(newValidID,$C52)&gt;0,VLOOKUP($C52,Νέα_Μητρώα!$A:$G,7,FALSE),IF(COUNTIF(ValidID,$C52)&gt;0,VLOOKUP($C52,Μητρώο!$A:$G,7,FALSE))),"")</f>
        <v/>
      </c>
      <c r="P52" s="25" t="str">
        <f t="shared" si="6"/>
        <v/>
      </c>
      <c r="Q52" s="6"/>
      <c r="S52" s="6"/>
      <c r="U52" s="6"/>
      <c r="W52" s="59" t="str">
        <f>IF(AND($W$1&gt;0,C52&gt;0),SUBSTITUTE(SUBSTITUTE(IF(COUNTIF(newValidID,$C52)&gt;0,VLOOKUP($C52,Νέα_Μητρώα!$A:$G,2,FALSE),IF(COUNTIF(ValidID,$C52)&gt;0,VLOOKUP($C52,Μητρώο!$A:$G,2,FALSE))),"Θ","g"),"Α","b")&amp;IF((TRUNC((((YEAR($C$1))-I52)+1)/2))*2&lt;12,12,(TRUNC((((YEAR($C$1))-I52)+1)/2))*2),"ω")</f>
        <v>ω</v>
      </c>
      <c r="Z52" s="49">
        <f t="shared" si="7"/>
        <v>0</v>
      </c>
      <c r="AA52" s="49">
        <f t="shared" si="8"/>
        <v>0</v>
      </c>
      <c r="AB52" s="49">
        <f t="shared" si="9"/>
        <v>0</v>
      </c>
    </row>
    <row r="53" spans="1:28" x14ac:dyDescent="0.2">
      <c r="A53" s="4">
        <v>51</v>
      </c>
      <c r="B53" s="25">
        <f t="shared" si="5"/>
        <v>51</v>
      </c>
      <c r="D53" s="26" t="str">
        <f>IF($C53&gt;0,IF(COUNTIF(newValidID,$C53)&gt;0,VLOOKUP($C53,Νέα_Μητρώα!$A:$G,3,FALSE),IF(COUNTIF(ValidID,$C53)&gt;0,VLOOKUP($C53,Μητρώο!$A:$G,3,FALSE))),"")</f>
        <v/>
      </c>
      <c r="E53" s="27" t="str">
        <f>IF($C53&gt;0,IF(COUNTIF(newValidID,$C53)&gt;0,VLOOKUP($C53,Νέα_Μητρώα!$A:$G,5,FALSE),IF(COUNTIF(ValidID,$C53)&gt;0,VLOOKUP($C53,Μητρώο!$A:$G,5,FALSE))),"")</f>
        <v/>
      </c>
      <c r="F53" s="47"/>
      <c r="G53" s="47"/>
      <c r="H53" s="28"/>
      <c r="I53" s="29" t="str">
        <f>IF($C53&gt;0,IF(COUNTIF(newValidID,$C53)&gt;0,VLOOKUP($C53,Νέα_Μητρώα!$A:$G,4,FALSE),IF(COUNTIF(ValidID,$C53)&gt;0,VLOOKUP($C53,Μητρώο!$A:$G,4,FALSE))),"")</f>
        <v/>
      </c>
      <c r="J53" s="53" t="str">
        <f>IF(OR(AND(OR(LEFT(R53)="b",LEFT(T53)="b",LEFT(V53)="b"),IF($C53&gt;0,IF(COUNTIF(newValidID,$C53)&gt;0,VLOOKUP($C53,Νέα_Μητρώα!$A:$G,2,FALSE),IF(COUNTIF(ValidID,$C53)&gt;0,VLOOKUP($C53,Μητρώο!$A:$G,2,FALSE))),"")="Θ"),AND(OR(LEFT(R53)="g",LEFT(T53)="g",LEFT(V53)="g"),IF($C53&gt;0,IF(COUNTIF(newValidID,$C53)&gt;0,VLOOKUP($C53,Νέα_Μητρώα!$A:$G,2,FALSE),IF(COUNTIF(ValidID,$C53)&gt;0,VLOOKUP($C53,Μητρώο!$A:$G,2,FALSE))),"")="Α")),"error","")</f>
        <v/>
      </c>
      <c r="K53" s="29" t="str">
        <f t="shared" si="0"/>
        <v/>
      </c>
      <c r="L53" s="29">
        <f t="shared" si="1"/>
        <v>0</v>
      </c>
      <c r="M53" s="30"/>
      <c r="N53" s="30"/>
      <c r="O53" s="31" t="str">
        <f>IF($C53&gt;0,IF(COUNTIF(newValidID,$C53)&gt;0,VLOOKUP($C53,Νέα_Μητρώα!$A:$G,7,FALSE),IF(COUNTIF(ValidID,$C53)&gt;0,VLOOKUP($C53,Μητρώο!$A:$G,7,FALSE))),"")</f>
        <v/>
      </c>
      <c r="P53" s="25" t="str">
        <f t="shared" si="6"/>
        <v/>
      </c>
      <c r="Q53" s="6"/>
      <c r="S53" s="6"/>
      <c r="U53" s="6"/>
      <c r="W53" s="59" t="str">
        <f>IF(AND($W$1&gt;0,C53&gt;0),SUBSTITUTE(SUBSTITUTE(IF(COUNTIF(newValidID,$C53)&gt;0,VLOOKUP($C53,Νέα_Μητρώα!$A:$G,2,FALSE),IF(COUNTIF(ValidID,$C53)&gt;0,VLOOKUP($C53,Μητρώο!$A:$G,2,FALSE))),"Θ","g"),"Α","b")&amp;IF((TRUNC((((YEAR($C$1))-I53)+1)/2))*2&lt;12,12,(TRUNC((((YEAR($C$1))-I53)+1)/2))*2),"ω")</f>
        <v>ω</v>
      </c>
      <c r="Z53" s="49">
        <f t="shared" si="7"/>
        <v>0</v>
      </c>
      <c r="AA53" s="49">
        <f t="shared" si="8"/>
        <v>0</v>
      </c>
      <c r="AB53" s="49">
        <f t="shared" si="9"/>
        <v>0</v>
      </c>
    </row>
    <row r="54" spans="1:28" x14ac:dyDescent="0.2">
      <c r="A54" s="4">
        <v>52</v>
      </c>
      <c r="B54" s="25">
        <f t="shared" si="5"/>
        <v>52</v>
      </c>
      <c r="D54" s="26" t="str">
        <f>IF($C54&gt;0,IF(COUNTIF(newValidID,$C54)&gt;0,VLOOKUP($C54,Νέα_Μητρώα!$A:$G,3,FALSE),IF(COUNTIF(ValidID,$C54)&gt;0,VLOOKUP($C54,Μητρώο!$A:$G,3,FALSE))),"")</f>
        <v/>
      </c>
      <c r="E54" s="27" t="str">
        <f>IF($C54&gt;0,IF(COUNTIF(newValidID,$C54)&gt;0,VLOOKUP($C54,Νέα_Μητρώα!$A:$G,5,FALSE),IF(COUNTIF(ValidID,$C54)&gt;0,VLOOKUP($C54,Μητρώο!$A:$G,5,FALSE))),"")</f>
        <v/>
      </c>
      <c r="F54" s="47"/>
      <c r="G54" s="47"/>
      <c r="H54" s="28"/>
      <c r="I54" s="29" t="str">
        <f>IF($C54&gt;0,IF(COUNTIF(newValidID,$C54)&gt;0,VLOOKUP($C54,Νέα_Μητρώα!$A:$G,4,FALSE),IF(COUNTIF(ValidID,$C54)&gt;0,VLOOKUP($C54,Μητρώο!$A:$G,4,FALSE))),"")</f>
        <v/>
      </c>
      <c r="J54" s="53" t="str">
        <f>IF(OR(AND(OR(LEFT(R54)="b",LEFT(T54)="b",LEFT(V54)="b"),IF($C54&gt;0,IF(COUNTIF(newValidID,$C54)&gt;0,VLOOKUP($C54,Νέα_Μητρώα!$A:$G,2,FALSE),IF(COUNTIF(ValidID,$C54)&gt;0,VLOOKUP($C54,Μητρώο!$A:$G,2,FALSE))),"")="Θ"),AND(OR(LEFT(R54)="g",LEFT(T54)="g",LEFT(V54)="g"),IF($C54&gt;0,IF(COUNTIF(newValidID,$C54)&gt;0,VLOOKUP($C54,Νέα_Μητρώα!$A:$G,2,FALSE),IF(COUNTIF(ValidID,$C54)&gt;0,VLOOKUP($C54,Μητρώο!$A:$G,2,FALSE))),"")="Α")),"error","")</f>
        <v/>
      </c>
      <c r="K54" s="29" t="str">
        <f t="shared" si="0"/>
        <v/>
      </c>
      <c r="L54" s="29">
        <f t="shared" si="1"/>
        <v>0</v>
      </c>
      <c r="M54" s="30"/>
      <c r="N54" s="30"/>
      <c r="O54" s="31" t="str">
        <f>IF($C54&gt;0,IF(COUNTIF(newValidID,$C54)&gt;0,VLOOKUP($C54,Νέα_Μητρώα!$A:$G,7,FALSE),IF(COUNTIF(ValidID,$C54)&gt;0,VLOOKUP($C54,Μητρώο!$A:$G,7,FALSE))),"")</f>
        <v/>
      </c>
      <c r="P54" s="25" t="str">
        <f t="shared" si="6"/>
        <v/>
      </c>
      <c r="Q54" s="6"/>
      <c r="S54" s="6"/>
      <c r="U54" s="6"/>
      <c r="W54" s="59" t="str">
        <f>IF(AND($W$1&gt;0,C54&gt;0),SUBSTITUTE(SUBSTITUTE(IF(COUNTIF(newValidID,$C54)&gt;0,VLOOKUP($C54,Νέα_Μητρώα!$A:$G,2,FALSE),IF(COUNTIF(ValidID,$C54)&gt;0,VLOOKUP($C54,Μητρώο!$A:$G,2,FALSE))),"Θ","g"),"Α","b")&amp;IF((TRUNC((((YEAR($C$1))-I54)+1)/2))*2&lt;12,12,(TRUNC((((YEAR($C$1))-I54)+1)/2))*2),"ω")</f>
        <v>ω</v>
      </c>
      <c r="Z54" s="49">
        <f t="shared" si="7"/>
        <v>0</v>
      </c>
      <c r="AA54" s="49">
        <f t="shared" si="8"/>
        <v>0</v>
      </c>
      <c r="AB54" s="49">
        <f t="shared" si="9"/>
        <v>0</v>
      </c>
    </row>
    <row r="55" spans="1:28" x14ac:dyDescent="0.2">
      <c r="A55" s="4">
        <v>53</v>
      </c>
      <c r="B55" s="25">
        <f t="shared" si="5"/>
        <v>53</v>
      </c>
      <c r="D55" s="26" t="str">
        <f>IF($C55&gt;0,IF(COUNTIF(newValidID,$C55)&gt;0,VLOOKUP($C55,Νέα_Μητρώα!$A:$G,3,FALSE),IF(COUNTIF(ValidID,$C55)&gt;0,VLOOKUP($C55,Μητρώο!$A:$G,3,FALSE))),"")</f>
        <v/>
      </c>
      <c r="E55" s="27" t="str">
        <f>IF($C55&gt;0,IF(COUNTIF(newValidID,$C55)&gt;0,VLOOKUP($C55,Νέα_Μητρώα!$A:$G,5,FALSE),IF(COUNTIF(ValidID,$C55)&gt;0,VLOOKUP($C55,Μητρώο!$A:$G,5,FALSE))),"")</f>
        <v/>
      </c>
      <c r="F55" s="47"/>
      <c r="G55" s="47"/>
      <c r="H55" s="28"/>
      <c r="I55" s="29" t="str">
        <f>IF($C55&gt;0,IF(COUNTIF(newValidID,$C55)&gt;0,VLOOKUP($C55,Νέα_Μητρώα!$A:$G,4,FALSE),IF(COUNTIF(ValidID,$C55)&gt;0,VLOOKUP($C55,Μητρώο!$A:$G,4,FALSE))),"")</f>
        <v/>
      </c>
      <c r="J55" s="53" t="str">
        <f>IF(OR(AND(OR(LEFT(R55)="b",LEFT(T55)="b",LEFT(V55)="b"),IF($C55&gt;0,IF(COUNTIF(newValidID,$C55)&gt;0,VLOOKUP($C55,Νέα_Μητρώα!$A:$G,2,FALSE),IF(COUNTIF(ValidID,$C55)&gt;0,VLOOKUP($C55,Μητρώο!$A:$G,2,FALSE))),"")="Θ"),AND(OR(LEFT(R55)="g",LEFT(T55)="g",LEFT(V55)="g"),IF($C55&gt;0,IF(COUNTIF(newValidID,$C55)&gt;0,VLOOKUP($C55,Νέα_Μητρώα!$A:$G,2,FALSE),IF(COUNTIF(ValidID,$C55)&gt;0,VLOOKUP($C55,Μητρώο!$A:$G,2,FALSE))),"")="Α")),"error","")</f>
        <v/>
      </c>
      <c r="K55" s="29" t="str">
        <f t="shared" si="0"/>
        <v/>
      </c>
      <c r="L55" s="29">
        <f t="shared" si="1"/>
        <v>0</v>
      </c>
      <c r="M55" s="30"/>
      <c r="N55" s="30"/>
      <c r="O55" s="31" t="str">
        <f>IF($C55&gt;0,IF(COUNTIF(newValidID,$C55)&gt;0,VLOOKUP($C55,Νέα_Μητρώα!$A:$G,7,FALSE),IF(COUNTIF(ValidID,$C55)&gt;0,VLOOKUP($C55,Μητρώο!$A:$G,7,FALSE))),"")</f>
        <v/>
      </c>
      <c r="P55" s="25" t="str">
        <f t="shared" si="6"/>
        <v/>
      </c>
      <c r="Q55" s="6"/>
      <c r="S55" s="6"/>
      <c r="U55" s="6"/>
      <c r="W55" s="59" t="str">
        <f>IF(AND($W$1&gt;0,C55&gt;0),SUBSTITUTE(SUBSTITUTE(IF(COUNTIF(newValidID,$C55)&gt;0,VLOOKUP($C55,Νέα_Μητρώα!$A:$G,2,FALSE),IF(COUNTIF(ValidID,$C55)&gt;0,VLOOKUP($C55,Μητρώο!$A:$G,2,FALSE))),"Θ","g"),"Α","b")&amp;IF((TRUNC((((YEAR($C$1))-I55)+1)/2))*2&lt;12,12,(TRUNC((((YEAR($C$1))-I55)+1)/2))*2),"ω")</f>
        <v>ω</v>
      </c>
      <c r="Z55" s="49">
        <f t="shared" si="7"/>
        <v>0</v>
      </c>
      <c r="AA55" s="49">
        <f t="shared" si="8"/>
        <v>0</v>
      </c>
      <c r="AB55" s="49">
        <f t="shared" si="9"/>
        <v>0</v>
      </c>
    </row>
    <row r="56" spans="1:28" x14ac:dyDescent="0.2">
      <c r="A56" s="4">
        <v>54</v>
      </c>
      <c r="B56" s="25">
        <f t="shared" si="5"/>
        <v>54</v>
      </c>
      <c r="D56" s="26" t="str">
        <f>IF($C56&gt;0,IF(COUNTIF(newValidID,$C56)&gt;0,VLOOKUP($C56,Νέα_Μητρώα!$A:$G,3,FALSE),IF(COUNTIF(ValidID,$C56)&gt;0,VLOOKUP($C56,Μητρώο!$A:$G,3,FALSE))),"")</f>
        <v/>
      </c>
      <c r="E56" s="27" t="str">
        <f>IF($C56&gt;0,IF(COUNTIF(newValidID,$C56)&gt;0,VLOOKUP($C56,Νέα_Μητρώα!$A:$G,5,FALSE),IF(COUNTIF(ValidID,$C56)&gt;0,VLOOKUP($C56,Μητρώο!$A:$G,5,FALSE))),"")</f>
        <v/>
      </c>
      <c r="F56" s="47"/>
      <c r="G56" s="47"/>
      <c r="H56" s="28"/>
      <c r="I56" s="29" t="str">
        <f>IF($C56&gt;0,IF(COUNTIF(newValidID,$C56)&gt;0,VLOOKUP($C56,Νέα_Μητρώα!$A:$G,4,FALSE),IF(COUNTIF(ValidID,$C56)&gt;0,VLOOKUP($C56,Μητρώο!$A:$G,4,FALSE))),"")</f>
        <v/>
      </c>
      <c r="J56" s="53" t="str">
        <f>IF(OR(AND(OR(LEFT(R56)="b",LEFT(T56)="b",LEFT(V56)="b"),IF($C56&gt;0,IF(COUNTIF(newValidID,$C56)&gt;0,VLOOKUP($C56,Νέα_Μητρώα!$A:$G,2,FALSE),IF(COUNTIF(ValidID,$C56)&gt;0,VLOOKUP($C56,Μητρώο!$A:$G,2,FALSE))),"")="Θ"),AND(OR(LEFT(R56)="g",LEFT(T56)="g",LEFT(V56)="g"),IF($C56&gt;0,IF(COUNTIF(newValidID,$C56)&gt;0,VLOOKUP($C56,Νέα_Μητρώα!$A:$G,2,FALSE),IF(COUNTIF(ValidID,$C56)&gt;0,VLOOKUP($C56,Μητρώο!$A:$G,2,FALSE))),"")="Α")),"error","")</f>
        <v/>
      </c>
      <c r="K56" s="29" t="str">
        <f t="shared" si="0"/>
        <v/>
      </c>
      <c r="L56" s="29">
        <f t="shared" si="1"/>
        <v>0</v>
      </c>
      <c r="M56" s="30"/>
      <c r="N56" s="30"/>
      <c r="O56" s="31" t="str">
        <f>IF($C56&gt;0,IF(COUNTIF(newValidID,$C56)&gt;0,VLOOKUP($C56,Νέα_Μητρώα!$A:$G,7,FALSE),IF(COUNTIF(ValidID,$C56)&gt;0,VLOOKUP($C56,Μητρώο!$A:$G,7,FALSE))),"")</f>
        <v/>
      </c>
      <c r="P56" s="25" t="str">
        <f t="shared" si="6"/>
        <v/>
      </c>
      <c r="Q56" s="6"/>
      <c r="S56" s="6"/>
      <c r="U56" s="6"/>
      <c r="W56" s="59" t="str">
        <f>IF(AND($W$1&gt;0,C56&gt;0),SUBSTITUTE(SUBSTITUTE(IF(COUNTIF(newValidID,$C56)&gt;0,VLOOKUP($C56,Νέα_Μητρώα!$A:$G,2,FALSE),IF(COUNTIF(ValidID,$C56)&gt;0,VLOOKUP($C56,Μητρώο!$A:$G,2,FALSE))),"Θ","g"),"Α","b")&amp;IF((TRUNC((((YEAR($C$1))-I56)+1)/2))*2&lt;12,12,(TRUNC((((YEAR($C$1))-I56)+1)/2))*2),"ω")</f>
        <v>ω</v>
      </c>
      <c r="Z56" s="49">
        <f t="shared" si="7"/>
        <v>0</v>
      </c>
      <c r="AA56" s="49">
        <f t="shared" si="8"/>
        <v>0</v>
      </c>
      <c r="AB56" s="49">
        <f t="shared" si="9"/>
        <v>0</v>
      </c>
    </row>
    <row r="57" spans="1:28" x14ac:dyDescent="0.2">
      <c r="A57" s="4">
        <v>55</v>
      </c>
      <c r="B57" s="25">
        <f t="shared" si="5"/>
        <v>55</v>
      </c>
      <c r="D57" s="26" t="str">
        <f>IF($C57&gt;0,IF(COUNTIF(newValidID,$C57)&gt;0,VLOOKUP($C57,Νέα_Μητρώα!$A:$G,3,FALSE),IF(COUNTIF(ValidID,$C57)&gt;0,VLOOKUP($C57,Μητρώο!$A:$G,3,FALSE))),"")</f>
        <v/>
      </c>
      <c r="E57" s="27" t="str">
        <f>IF($C57&gt;0,IF(COUNTIF(newValidID,$C57)&gt;0,VLOOKUP($C57,Νέα_Μητρώα!$A:$G,5,FALSE),IF(COUNTIF(ValidID,$C57)&gt;0,VLOOKUP($C57,Μητρώο!$A:$G,5,FALSE))),"")</f>
        <v/>
      </c>
      <c r="F57" s="47"/>
      <c r="G57" s="47"/>
      <c r="H57" s="28"/>
      <c r="I57" s="29" t="str">
        <f>IF($C57&gt;0,IF(COUNTIF(newValidID,$C57)&gt;0,VLOOKUP($C57,Νέα_Μητρώα!$A:$G,4,FALSE),IF(COUNTIF(ValidID,$C57)&gt;0,VLOOKUP($C57,Μητρώο!$A:$G,4,FALSE))),"")</f>
        <v/>
      </c>
      <c r="J57" s="53" t="str">
        <f>IF(OR(AND(OR(LEFT(R57)="b",LEFT(T57)="b",LEFT(V57)="b"),IF($C57&gt;0,IF(COUNTIF(newValidID,$C57)&gt;0,VLOOKUP($C57,Νέα_Μητρώα!$A:$G,2,FALSE),IF(COUNTIF(ValidID,$C57)&gt;0,VLOOKUP($C57,Μητρώο!$A:$G,2,FALSE))),"")="Θ"),AND(OR(LEFT(R57)="g",LEFT(T57)="g",LEFT(V57)="g"),IF($C57&gt;0,IF(COUNTIF(newValidID,$C57)&gt;0,VLOOKUP($C57,Νέα_Μητρώα!$A:$G,2,FALSE),IF(COUNTIF(ValidID,$C57)&gt;0,VLOOKUP($C57,Μητρώο!$A:$G,2,FALSE))),"")="Α")),"error","")</f>
        <v/>
      </c>
      <c r="K57" s="29" t="str">
        <f t="shared" si="0"/>
        <v/>
      </c>
      <c r="L57" s="29">
        <f t="shared" si="1"/>
        <v>0</v>
      </c>
      <c r="M57" s="30"/>
      <c r="N57" s="30"/>
      <c r="O57" s="31" t="str">
        <f>IF($C57&gt;0,IF(COUNTIF(newValidID,$C57)&gt;0,VLOOKUP($C57,Νέα_Μητρώα!$A:$G,7,FALSE),IF(COUNTIF(ValidID,$C57)&gt;0,VLOOKUP($C57,Μητρώο!$A:$G,7,FALSE))),"")</f>
        <v/>
      </c>
      <c r="P57" s="25" t="str">
        <f t="shared" si="6"/>
        <v/>
      </c>
      <c r="Q57" s="6"/>
      <c r="S57" s="6"/>
      <c r="U57" s="6"/>
      <c r="W57" s="59" t="str">
        <f>IF(AND($W$1&gt;0,C57&gt;0),SUBSTITUTE(SUBSTITUTE(IF(COUNTIF(newValidID,$C57)&gt;0,VLOOKUP($C57,Νέα_Μητρώα!$A:$G,2,FALSE),IF(COUNTIF(ValidID,$C57)&gt;0,VLOOKUP($C57,Μητρώο!$A:$G,2,FALSE))),"Θ","g"),"Α","b")&amp;IF((TRUNC((((YEAR($C$1))-I57)+1)/2))*2&lt;12,12,(TRUNC((((YEAR($C$1))-I57)+1)/2))*2),"ω")</f>
        <v>ω</v>
      </c>
      <c r="Z57" s="49">
        <f t="shared" si="7"/>
        <v>0</v>
      </c>
      <c r="AA57" s="49">
        <f t="shared" si="8"/>
        <v>0</v>
      </c>
      <c r="AB57" s="49">
        <f t="shared" si="9"/>
        <v>0</v>
      </c>
    </row>
    <row r="58" spans="1:28" x14ac:dyDescent="0.2">
      <c r="A58" s="4">
        <v>56</v>
      </c>
      <c r="B58" s="25">
        <f t="shared" si="5"/>
        <v>56</v>
      </c>
      <c r="D58" s="26" t="str">
        <f>IF($C58&gt;0,IF(COUNTIF(newValidID,$C58)&gt;0,VLOOKUP($C58,Νέα_Μητρώα!$A:$G,3,FALSE),IF(COUNTIF(ValidID,$C58)&gt;0,VLOOKUP($C58,Μητρώο!$A:$G,3,FALSE))),"")</f>
        <v/>
      </c>
      <c r="E58" s="27" t="str">
        <f>IF($C58&gt;0,IF(COUNTIF(newValidID,$C58)&gt;0,VLOOKUP($C58,Νέα_Μητρώα!$A:$G,5,FALSE),IF(COUNTIF(ValidID,$C58)&gt;0,VLOOKUP($C58,Μητρώο!$A:$G,5,FALSE))),"")</f>
        <v/>
      </c>
      <c r="F58" s="47"/>
      <c r="G58" s="47"/>
      <c r="H58" s="28"/>
      <c r="I58" s="29" t="str">
        <f>IF($C58&gt;0,IF(COUNTIF(newValidID,$C58)&gt;0,VLOOKUP($C58,Νέα_Μητρώα!$A:$G,4,FALSE),IF(COUNTIF(ValidID,$C58)&gt;0,VLOOKUP($C58,Μητρώο!$A:$G,4,FALSE))),"")</f>
        <v/>
      </c>
      <c r="J58" s="53" t="str">
        <f>IF(OR(AND(OR(LEFT(R58)="b",LEFT(T58)="b",LEFT(V58)="b"),IF($C58&gt;0,IF(COUNTIF(newValidID,$C58)&gt;0,VLOOKUP($C58,Νέα_Μητρώα!$A:$G,2,FALSE),IF(COUNTIF(ValidID,$C58)&gt;0,VLOOKUP($C58,Μητρώο!$A:$G,2,FALSE))),"")="Θ"),AND(OR(LEFT(R58)="g",LEFT(T58)="g",LEFT(V58)="g"),IF($C58&gt;0,IF(COUNTIF(newValidID,$C58)&gt;0,VLOOKUP($C58,Νέα_Μητρώα!$A:$G,2,FALSE),IF(COUNTIF(ValidID,$C58)&gt;0,VLOOKUP($C58,Μητρώο!$A:$G,2,FALSE))),"")="Α")),"error","")</f>
        <v/>
      </c>
      <c r="K58" s="29" t="str">
        <f t="shared" si="0"/>
        <v/>
      </c>
      <c r="L58" s="29">
        <f t="shared" si="1"/>
        <v>0</v>
      </c>
      <c r="M58" s="30"/>
      <c r="N58" s="30"/>
      <c r="O58" s="31" t="str">
        <f>IF($C58&gt;0,IF(COUNTIF(newValidID,$C58)&gt;0,VLOOKUP($C58,Νέα_Μητρώα!$A:$G,7,FALSE),IF(COUNTIF(ValidID,$C58)&gt;0,VLOOKUP($C58,Μητρώο!$A:$G,7,FALSE))),"")</f>
        <v/>
      </c>
      <c r="P58" s="25" t="str">
        <f t="shared" si="6"/>
        <v/>
      </c>
      <c r="Q58" s="6"/>
      <c r="S58" s="6"/>
      <c r="U58" s="6"/>
      <c r="W58" s="59" t="str">
        <f>IF(AND($W$1&gt;0,C58&gt;0),SUBSTITUTE(SUBSTITUTE(IF(COUNTIF(newValidID,$C58)&gt;0,VLOOKUP($C58,Νέα_Μητρώα!$A:$G,2,FALSE),IF(COUNTIF(ValidID,$C58)&gt;0,VLOOKUP($C58,Μητρώο!$A:$G,2,FALSE))),"Θ","g"),"Α","b")&amp;IF((TRUNC((((YEAR($C$1))-I58)+1)/2))*2&lt;12,12,(TRUNC((((YEAR($C$1))-I58)+1)/2))*2),"ω")</f>
        <v>ω</v>
      </c>
      <c r="Z58" s="49">
        <f t="shared" si="7"/>
        <v>0</v>
      </c>
      <c r="AA58" s="49">
        <f t="shared" si="8"/>
        <v>0</v>
      </c>
      <c r="AB58" s="49">
        <f t="shared" si="9"/>
        <v>0</v>
      </c>
    </row>
    <row r="59" spans="1:28" x14ac:dyDescent="0.2">
      <c r="A59" s="4">
        <v>57</v>
      </c>
      <c r="B59" s="25">
        <f t="shared" si="5"/>
        <v>57</v>
      </c>
      <c r="C59" s="6"/>
      <c r="D59" s="26" t="str">
        <f>IF($C59&gt;0,IF(COUNTIF(newValidID,$C59)&gt;0,VLOOKUP($C59,Νέα_Μητρώα!$A:$G,3,FALSE),IF(COUNTIF(ValidID,$C59)&gt;0,VLOOKUP($C59,Μητρώο!$A:$G,3,FALSE))),"")</f>
        <v/>
      </c>
      <c r="E59" s="27" t="str">
        <f>IF($C59&gt;0,IF(COUNTIF(newValidID,$C59)&gt;0,VLOOKUP($C59,Νέα_Μητρώα!$A:$G,5,FALSE),IF(COUNTIF(ValidID,$C59)&gt;0,VLOOKUP($C59,Μητρώο!$A:$G,5,FALSE))),"")</f>
        <v/>
      </c>
      <c r="F59" s="47"/>
      <c r="G59" s="47"/>
      <c r="H59" s="28"/>
      <c r="I59" s="29" t="str">
        <f>IF($C59&gt;0,IF(COUNTIF(newValidID,$C59)&gt;0,VLOOKUP($C59,Νέα_Μητρώα!$A:$G,4,FALSE),IF(COUNTIF(ValidID,$C59)&gt;0,VLOOKUP($C59,Μητρώο!$A:$G,4,FALSE))),"")</f>
        <v/>
      </c>
      <c r="J59" s="53" t="str">
        <f>IF(OR(AND(OR(LEFT(R59)="b",LEFT(T59)="b",LEFT(V59)="b"),IF($C59&gt;0,IF(COUNTIF(newValidID,$C59)&gt;0,VLOOKUP($C59,Νέα_Μητρώα!$A:$G,2,FALSE),IF(COUNTIF(ValidID,$C59)&gt;0,VLOOKUP($C59,Μητρώο!$A:$G,2,FALSE))),"")="Θ"),AND(OR(LEFT(R59)="g",LEFT(T59)="g",LEFT(V59)="g"),IF($C59&gt;0,IF(COUNTIF(newValidID,$C59)&gt;0,VLOOKUP($C59,Νέα_Μητρώα!$A:$G,2,FALSE),IF(COUNTIF(ValidID,$C59)&gt;0,VLOOKUP($C59,Μητρώο!$A:$G,2,FALSE))),"")="Α")),"error","")</f>
        <v/>
      </c>
      <c r="K59" s="29" t="str">
        <f t="shared" si="0"/>
        <v/>
      </c>
      <c r="L59" s="29">
        <f t="shared" si="1"/>
        <v>0</v>
      </c>
      <c r="M59" s="30"/>
      <c r="N59" s="30"/>
      <c r="O59" s="31" t="str">
        <f>IF($C59&gt;0,IF(COUNTIF(newValidID,$C59)&gt;0,VLOOKUP($C59,Νέα_Μητρώα!$A:$G,7,FALSE),IF(COUNTIF(ValidID,$C59)&gt;0,VLOOKUP($C59,Μητρώο!$A:$G,7,FALSE))),"")</f>
        <v/>
      </c>
      <c r="P59" s="25" t="str">
        <f t="shared" si="6"/>
        <v/>
      </c>
      <c r="Q59" s="6"/>
      <c r="S59" s="6"/>
      <c r="U59" s="6"/>
      <c r="W59" s="59" t="str">
        <f>IF(AND($W$1&gt;0,C59&gt;0),SUBSTITUTE(SUBSTITUTE(IF(COUNTIF(newValidID,$C59)&gt;0,VLOOKUP($C59,Νέα_Μητρώα!$A:$G,2,FALSE),IF(COUNTIF(ValidID,$C59)&gt;0,VLOOKUP($C59,Μητρώο!$A:$G,2,FALSE))),"Θ","g"),"Α","b")&amp;IF((TRUNC((((YEAR($C$1))-I59)+1)/2))*2&lt;12,12,(TRUNC((((YEAR($C$1))-I59)+1)/2))*2),"ω")</f>
        <v>ω</v>
      </c>
      <c r="Z59" s="49">
        <f t="shared" si="7"/>
        <v>0</v>
      </c>
      <c r="AA59" s="49">
        <f t="shared" si="8"/>
        <v>0</v>
      </c>
      <c r="AB59" s="49">
        <f t="shared" si="9"/>
        <v>0</v>
      </c>
    </row>
    <row r="60" spans="1:28" x14ac:dyDescent="0.2">
      <c r="A60" s="4">
        <v>58</v>
      </c>
      <c r="B60" s="25">
        <f t="shared" si="5"/>
        <v>58</v>
      </c>
      <c r="C60" s="6"/>
      <c r="D60" s="26" t="str">
        <f>IF($C60&gt;0,IF(COUNTIF(newValidID,$C60)&gt;0,VLOOKUP($C60,Νέα_Μητρώα!$A:$G,3,FALSE),IF(COUNTIF(ValidID,$C60)&gt;0,VLOOKUP($C60,Μητρώο!$A:$G,3,FALSE))),"")</f>
        <v/>
      </c>
      <c r="E60" s="27" t="str">
        <f>IF($C60&gt;0,IF(COUNTIF(newValidID,$C60)&gt;0,VLOOKUP($C60,Νέα_Μητρώα!$A:$G,5,FALSE),IF(COUNTIF(ValidID,$C60)&gt;0,VLOOKUP($C60,Μητρώο!$A:$G,5,FALSE))),"")</f>
        <v/>
      </c>
      <c r="F60" s="47"/>
      <c r="G60" s="47"/>
      <c r="H60" s="28"/>
      <c r="I60" s="29" t="str">
        <f>IF($C60&gt;0,IF(COUNTIF(newValidID,$C60)&gt;0,VLOOKUP($C60,Νέα_Μητρώα!$A:$G,4,FALSE),IF(COUNTIF(ValidID,$C60)&gt;0,VLOOKUP($C60,Μητρώο!$A:$G,4,FALSE))),"")</f>
        <v/>
      </c>
      <c r="J60" s="53" t="str">
        <f>IF(OR(AND(OR(LEFT(R60)="b",LEFT(T60)="b",LEFT(V60)="b"),IF($C60&gt;0,IF(COUNTIF(newValidID,$C60)&gt;0,VLOOKUP($C60,Νέα_Μητρώα!$A:$G,2,FALSE),IF(COUNTIF(ValidID,$C60)&gt;0,VLOOKUP($C60,Μητρώο!$A:$G,2,FALSE))),"")="Θ"),AND(OR(LEFT(R60)="g",LEFT(T60)="g",LEFT(V60)="g"),IF($C60&gt;0,IF(COUNTIF(newValidID,$C60)&gt;0,VLOOKUP($C60,Νέα_Μητρώα!$A:$G,2,FALSE),IF(COUNTIF(ValidID,$C60)&gt;0,VLOOKUP($C60,Μητρώο!$A:$G,2,FALSE))),"")="Α")),"error","")</f>
        <v/>
      </c>
      <c r="K60" s="29" t="str">
        <f t="shared" si="0"/>
        <v/>
      </c>
      <c r="L60" s="29">
        <f t="shared" si="1"/>
        <v>0</v>
      </c>
      <c r="M60" s="30"/>
      <c r="N60" s="30"/>
      <c r="O60" s="31" t="str">
        <f>IF($C60&gt;0,IF(COUNTIF(newValidID,$C60)&gt;0,VLOOKUP($C60,Νέα_Μητρώα!$A:$G,7,FALSE),IF(COUNTIF(ValidID,$C60)&gt;0,VLOOKUP($C60,Μητρώο!$A:$G,7,FALSE))),"")</f>
        <v/>
      </c>
      <c r="P60" s="25" t="str">
        <f t="shared" si="6"/>
        <v/>
      </c>
      <c r="Q60" s="6"/>
      <c r="S60" s="6"/>
      <c r="U60" s="6"/>
      <c r="W60" s="59" t="str">
        <f>IF(AND($W$1&gt;0,C60&gt;0),SUBSTITUTE(SUBSTITUTE(IF(COUNTIF(newValidID,$C60)&gt;0,VLOOKUP($C60,Νέα_Μητρώα!$A:$G,2,FALSE),IF(COUNTIF(ValidID,$C60)&gt;0,VLOOKUP($C60,Μητρώο!$A:$G,2,FALSE))),"Θ","g"),"Α","b")&amp;IF((TRUNC((((YEAR($C$1))-I60)+1)/2))*2&lt;12,12,(TRUNC((((YEAR($C$1))-I60)+1)/2))*2),"ω")</f>
        <v>ω</v>
      </c>
      <c r="Z60" s="49">
        <f t="shared" si="7"/>
        <v>0</v>
      </c>
      <c r="AA60" s="49">
        <f t="shared" si="8"/>
        <v>0</v>
      </c>
      <c r="AB60" s="49">
        <f t="shared" si="9"/>
        <v>0</v>
      </c>
    </row>
    <row r="61" spans="1:28" x14ac:dyDescent="0.2">
      <c r="A61" s="4">
        <v>59</v>
      </c>
      <c r="B61" s="25">
        <f t="shared" si="5"/>
        <v>59</v>
      </c>
      <c r="D61" s="26" t="str">
        <f>IF($C61&gt;0,IF(COUNTIF(newValidID,$C61)&gt;0,VLOOKUP($C61,Νέα_Μητρώα!$A:$G,3,FALSE),IF(COUNTIF(ValidID,$C61)&gt;0,VLOOKUP($C61,Μητρώο!$A:$G,3,FALSE))),"")</f>
        <v/>
      </c>
      <c r="E61" s="27" t="str">
        <f>IF($C61&gt;0,IF(COUNTIF(newValidID,$C61)&gt;0,VLOOKUP($C61,Νέα_Μητρώα!$A:$G,5,FALSE),IF(COUNTIF(ValidID,$C61)&gt;0,VLOOKUP($C61,Μητρώο!$A:$G,5,FALSE))),"")</f>
        <v/>
      </c>
      <c r="F61" s="47"/>
      <c r="G61" s="47"/>
      <c r="H61" s="28"/>
      <c r="I61" s="29" t="str">
        <f>IF($C61&gt;0,IF(COUNTIF(newValidID,$C61)&gt;0,VLOOKUP($C61,Νέα_Μητρώα!$A:$G,4,FALSE),IF(COUNTIF(ValidID,$C61)&gt;0,VLOOKUP($C61,Μητρώο!$A:$G,4,FALSE))),"")</f>
        <v/>
      </c>
      <c r="J61" s="53" t="str">
        <f>IF(OR(AND(OR(LEFT(R61)="b",LEFT(T61)="b",LEFT(V61)="b"),IF($C61&gt;0,IF(COUNTIF(newValidID,$C61)&gt;0,VLOOKUP($C61,Νέα_Μητρώα!$A:$G,2,FALSE),IF(COUNTIF(ValidID,$C61)&gt;0,VLOOKUP($C61,Μητρώο!$A:$G,2,FALSE))),"")="Θ"),AND(OR(LEFT(R61)="g",LEFT(T61)="g",LEFT(V61)="g"),IF($C61&gt;0,IF(COUNTIF(newValidID,$C61)&gt;0,VLOOKUP($C61,Νέα_Μητρώα!$A:$G,2,FALSE),IF(COUNTIF(ValidID,$C61)&gt;0,VLOOKUP($C61,Μητρώο!$A:$G,2,FALSE))),"")="Α")),"error","")</f>
        <v/>
      </c>
      <c r="K61" s="29" t="str">
        <f t="shared" si="0"/>
        <v/>
      </c>
      <c r="L61" s="29">
        <f t="shared" si="1"/>
        <v>0</v>
      </c>
      <c r="M61" s="30"/>
      <c r="N61" s="30"/>
      <c r="O61" s="31" t="str">
        <f>IF($C61&gt;0,IF(COUNTIF(newValidID,$C61)&gt;0,VLOOKUP($C61,Νέα_Μητρώα!$A:$G,7,FALSE),IF(COUNTIF(ValidID,$C61)&gt;0,VLOOKUP($C61,Μητρώο!$A:$G,7,FALSE))),"")</f>
        <v/>
      </c>
      <c r="P61" s="25" t="str">
        <f t="shared" si="6"/>
        <v/>
      </c>
      <c r="Q61" s="6"/>
      <c r="S61" s="6"/>
      <c r="U61" s="6"/>
      <c r="W61" s="59" t="str">
        <f>IF(AND($W$1&gt;0,C61&gt;0),SUBSTITUTE(SUBSTITUTE(IF(COUNTIF(newValidID,$C61)&gt;0,VLOOKUP($C61,Νέα_Μητρώα!$A:$G,2,FALSE),IF(COUNTIF(ValidID,$C61)&gt;0,VLOOKUP($C61,Μητρώο!$A:$G,2,FALSE))),"Θ","g"),"Α","b")&amp;IF((TRUNC((((YEAR($C$1))-I61)+1)/2))*2&lt;12,12,(TRUNC((((YEAR($C$1))-I61)+1)/2))*2),"ω")</f>
        <v>ω</v>
      </c>
      <c r="Z61" s="49">
        <f t="shared" si="7"/>
        <v>0</v>
      </c>
      <c r="AA61" s="49">
        <f t="shared" si="8"/>
        <v>0</v>
      </c>
      <c r="AB61" s="49">
        <f t="shared" si="9"/>
        <v>0</v>
      </c>
    </row>
    <row r="62" spans="1:28" x14ac:dyDescent="0.2">
      <c r="A62" s="4">
        <v>60</v>
      </c>
      <c r="B62" s="25">
        <f t="shared" si="5"/>
        <v>60</v>
      </c>
      <c r="D62" s="26" t="str">
        <f>IF($C62&gt;0,IF(COUNTIF(newValidID,$C62)&gt;0,VLOOKUP($C62,Νέα_Μητρώα!$A:$G,3,FALSE),IF(COUNTIF(ValidID,$C62)&gt;0,VLOOKUP($C62,Μητρώο!$A:$G,3,FALSE))),"")</f>
        <v/>
      </c>
      <c r="E62" s="27" t="str">
        <f>IF($C62&gt;0,IF(COUNTIF(newValidID,$C62)&gt;0,VLOOKUP($C62,Νέα_Μητρώα!$A:$G,5,FALSE),IF(COUNTIF(ValidID,$C62)&gt;0,VLOOKUP($C62,Μητρώο!$A:$G,5,FALSE))),"")</f>
        <v/>
      </c>
      <c r="F62" s="47"/>
      <c r="G62" s="47"/>
      <c r="H62" s="28"/>
      <c r="I62" s="29" t="str">
        <f>IF($C62&gt;0,IF(COUNTIF(newValidID,$C62)&gt;0,VLOOKUP($C62,Νέα_Μητρώα!$A:$G,4,FALSE),IF(COUNTIF(ValidID,$C62)&gt;0,VLOOKUP($C62,Μητρώο!$A:$G,4,FALSE))),"")</f>
        <v/>
      </c>
      <c r="J62" s="53" t="str">
        <f>IF(OR(AND(OR(LEFT(R62)="b",LEFT(T62)="b",LEFT(V62)="b"),IF($C62&gt;0,IF(COUNTIF(newValidID,$C62)&gt;0,VLOOKUP($C62,Νέα_Μητρώα!$A:$G,2,FALSE),IF(COUNTIF(ValidID,$C62)&gt;0,VLOOKUP($C62,Μητρώο!$A:$G,2,FALSE))),"")="Θ"),AND(OR(LEFT(R62)="g",LEFT(T62)="g",LEFT(V62)="g"),IF($C62&gt;0,IF(COUNTIF(newValidID,$C62)&gt;0,VLOOKUP($C62,Νέα_Μητρώα!$A:$G,2,FALSE),IF(COUNTIF(ValidID,$C62)&gt;0,VLOOKUP($C62,Μητρώο!$A:$G,2,FALSE))),"")="Α")),"error","")</f>
        <v/>
      </c>
      <c r="K62" s="29" t="str">
        <f t="shared" si="0"/>
        <v/>
      </c>
      <c r="L62" s="29">
        <f t="shared" si="1"/>
        <v>0</v>
      </c>
      <c r="M62" s="30"/>
      <c r="N62" s="30"/>
      <c r="O62" s="31" t="str">
        <f>IF($C62&gt;0,IF(COUNTIF(newValidID,$C62)&gt;0,VLOOKUP($C62,Νέα_Μητρώα!$A:$G,7,FALSE),IF(COUNTIF(ValidID,$C62)&gt;0,VLOOKUP($C62,Μητρώο!$A:$G,7,FALSE))),"")</f>
        <v/>
      </c>
      <c r="P62" s="25" t="str">
        <f t="shared" si="6"/>
        <v/>
      </c>
      <c r="Q62" s="6"/>
      <c r="S62" s="6"/>
      <c r="U62" s="6"/>
      <c r="W62" s="59" t="str">
        <f>IF(AND($W$1&gt;0,C62&gt;0),SUBSTITUTE(SUBSTITUTE(IF(COUNTIF(newValidID,$C62)&gt;0,VLOOKUP($C62,Νέα_Μητρώα!$A:$G,2,FALSE),IF(COUNTIF(ValidID,$C62)&gt;0,VLOOKUP($C62,Μητρώο!$A:$G,2,FALSE))),"Θ","g"),"Α","b")&amp;IF((TRUNC((((YEAR($C$1))-I62)+1)/2))*2&lt;12,12,(TRUNC((((YEAR($C$1))-I62)+1)/2))*2),"ω")</f>
        <v>ω</v>
      </c>
      <c r="Z62" s="49">
        <f t="shared" si="7"/>
        <v>0</v>
      </c>
      <c r="AA62" s="49">
        <f t="shared" si="8"/>
        <v>0</v>
      </c>
      <c r="AB62" s="49">
        <f t="shared" si="9"/>
        <v>0</v>
      </c>
    </row>
    <row r="63" spans="1:28" x14ac:dyDescent="0.2">
      <c r="A63" s="4">
        <v>61</v>
      </c>
      <c r="B63" s="25">
        <f t="shared" si="5"/>
        <v>61</v>
      </c>
      <c r="D63" s="26" t="str">
        <f>IF($C63&gt;0,IF(COUNTIF(newValidID,$C63)&gt;0,VLOOKUP($C63,Νέα_Μητρώα!$A:$G,3,FALSE),IF(COUNTIF(ValidID,$C63)&gt;0,VLOOKUP($C63,Μητρώο!$A:$G,3,FALSE))),"")</f>
        <v/>
      </c>
      <c r="E63" s="27" t="str">
        <f>IF($C63&gt;0,IF(COUNTIF(newValidID,$C63)&gt;0,VLOOKUP($C63,Νέα_Μητρώα!$A:$G,5,FALSE),IF(COUNTIF(ValidID,$C63)&gt;0,VLOOKUP($C63,Μητρώο!$A:$G,5,FALSE))),"")</f>
        <v/>
      </c>
      <c r="F63" s="47"/>
      <c r="G63" s="47"/>
      <c r="H63" s="28"/>
      <c r="I63" s="29" t="str">
        <f>IF($C63&gt;0,IF(COUNTIF(newValidID,$C63)&gt;0,VLOOKUP($C63,Νέα_Μητρώα!$A:$G,4,FALSE),IF(COUNTIF(ValidID,$C63)&gt;0,VLOOKUP($C63,Μητρώο!$A:$G,4,FALSE))),"")</f>
        <v/>
      </c>
      <c r="J63" s="53" t="str">
        <f>IF(OR(AND(OR(LEFT(R63)="b",LEFT(T63)="b",LEFT(V63)="b"),IF($C63&gt;0,IF(COUNTIF(newValidID,$C63)&gt;0,VLOOKUP($C63,Νέα_Μητρώα!$A:$G,2,FALSE),IF(COUNTIF(ValidID,$C63)&gt;0,VLOOKUP($C63,Μητρώο!$A:$G,2,FALSE))),"")="Θ"),AND(OR(LEFT(R63)="g",LEFT(T63)="g",LEFT(V63)="g"),IF($C63&gt;0,IF(COUNTIF(newValidID,$C63)&gt;0,VLOOKUP($C63,Νέα_Μητρώα!$A:$G,2,FALSE),IF(COUNTIF(ValidID,$C63)&gt;0,VLOOKUP($C63,Μητρώο!$A:$G,2,FALSE))),"")="Α")),"error","")</f>
        <v/>
      </c>
      <c r="K63" s="29" t="str">
        <f t="shared" si="0"/>
        <v/>
      </c>
      <c r="L63" s="29">
        <f t="shared" si="1"/>
        <v>0</v>
      </c>
      <c r="M63" s="30"/>
      <c r="N63" s="30"/>
      <c r="O63" s="31" t="str">
        <f>IF($C63&gt;0,IF(COUNTIF(newValidID,$C63)&gt;0,VLOOKUP($C63,Νέα_Μητρώα!$A:$G,7,FALSE),IF(COUNTIF(ValidID,$C63)&gt;0,VLOOKUP($C63,Μητρώο!$A:$G,7,FALSE))),"")</f>
        <v/>
      </c>
      <c r="P63" s="25" t="str">
        <f t="shared" si="6"/>
        <v/>
      </c>
      <c r="Q63" s="6"/>
      <c r="S63" s="6"/>
      <c r="U63" s="6"/>
      <c r="W63" s="59" t="str">
        <f>IF(AND($W$1&gt;0,C63&gt;0),SUBSTITUTE(SUBSTITUTE(IF(COUNTIF(newValidID,$C63)&gt;0,VLOOKUP($C63,Νέα_Μητρώα!$A:$G,2,FALSE),IF(COUNTIF(ValidID,$C63)&gt;0,VLOOKUP($C63,Μητρώο!$A:$G,2,FALSE))),"Θ","g"),"Α","b")&amp;IF((TRUNC((((YEAR($C$1))-I63)+1)/2))*2&lt;12,12,(TRUNC((((YEAR($C$1))-I63)+1)/2))*2),"ω")</f>
        <v>ω</v>
      </c>
      <c r="Z63" s="49">
        <f t="shared" si="7"/>
        <v>0</v>
      </c>
      <c r="AA63" s="49">
        <f t="shared" si="8"/>
        <v>0</v>
      </c>
      <c r="AB63" s="49">
        <f t="shared" si="9"/>
        <v>0</v>
      </c>
    </row>
    <row r="64" spans="1:28" x14ac:dyDescent="0.2">
      <c r="A64" s="4">
        <v>62</v>
      </c>
      <c r="B64" s="25">
        <f t="shared" si="5"/>
        <v>62</v>
      </c>
      <c r="D64" s="26" t="str">
        <f>IF($C64&gt;0,IF(COUNTIF(newValidID,$C64)&gt;0,VLOOKUP($C64,Νέα_Μητρώα!$A:$G,3,FALSE),IF(COUNTIF(ValidID,$C64)&gt;0,VLOOKUP($C64,Μητρώο!$A:$G,3,FALSE))),"")</f>
        <v/>
      </c>
      <c r="E64" s="27" t="str">
        <f>IF($C64&gt;0,IF(COUNTIF(newValidID,$C64)&gt;0,VLOOKUP($C64,Νέα_Μητρώα!$A:$G,5,FALSE),IF(COUNTIF(ValidID,$C64)&gt;0,VLOOKUP($C64,Μητρώο!$A:$G,5,FALSE))),"")</f>
        <v/>
      </c>
      <c r="F64" s="47"/>
      <c r="G64" s="47"/>
      <c r="H64" s="28"/>
      <c r="I64" s="29" t="str">
        <f>IF($C64&gt;0,IF(COUNTIF(newValidID,$C64)&gt;0,VLOOKUP($C64,Νέα_Μητρώα!$A:$G,4,FALSE),IF(COUNTIF(ValidID,$C64)&gt;0,VLOOKUP($C64,Μητρώο!$A:$G,4,FALSE))),"")</f>
        <v/>
      </c>
      <c r="J64" s="53" t="str">
        <f>IF(OR(AND(OR(LEFT(R64)="b",LEFT(T64)="b",LEFT(V64)="b"),IF($C64&gt;0,IF(COUNTIF(newValidID,$C64)&gt;0,VLOOKUP($C64,Νέα_Μητρώα!$A:$G,2,FALSE),IF(COUNTIF(ValidID,$C64)&gt;0,VLOOKUP($C64,Μητρώο!$A:$G,2,FALSE))),"")="Θ"),AND(OR(LEFT(R64)="g",LEFT(T64)="g",LEFT(V64)="g"),IF($C64&gt;0,IF(COUNTIF(newValidID,$C64)&gt;0,VLOOKUP($C64,Νέα_Μητρώα!$A:$G,2,FALSE),IF(COUNTIF(ValidID,$C64)&gt;0,VLOOKUP($C64,Μητρώο!$A:$G,2,FALSE))),"")="Α")),"error","")</f>
        <v/>
      </c>
      <c r="K64" s="29" t="str">
        <f t="shared" si="0"/>
        <v/>
      </c>
      <c r="L64" s="29">
        <f t="shared" si="1"/>
        <v>0</v>
      </c>
      <c r="M64" s="30"/>
      <c r="N64" s="30"/>
      <c r="O64" s="31" t="str">
        <f>IF($C64&gt;0,IF(COUNTIF(newValidID,$C64)&gt;0,VLOOKUP($C64,Νέα_Μητρώα!$A:$G,7,FALSE),IF(COUNTIF(ValidID,$C64)&gt;0,VLOOKUP($C64,Μητρώο!$A:$G,7,FALSE))),"")</f>
        <v/>
      </c>
      <c r="P64" s="25" t="str">
        <f t="shared" si="6"/>
        <v/>
      </c>
      <c r="Q64" s="6"/>
      <c r="S64" s="6"/>
      <c r="U64" s="6"/>
      <c r="W64" s="59" t="str">
        <f>IF(AND($W$1&gt;0,C64&gt;0),SUBSTITUTE(SUBSTITUTE(IF(COUNTIF(newValidID,$C64)&gt;0,VLOOKUP($C64,Νέα_Μητρώα!$A:$G,2,FALSE),IF(COUNTIF(ValidID,$C64)&gt;0,VLOOKUP($C64,Μητρώο!$A:$G,2,FALSE))),"Θ","g"),"Α","b")&amp;IF((TRUNC((((YEAR($C$1))-I64)+1)/2))*2&lt;12,12,(TRUNC((((YEAR($C$1))-I64)+1)/2))*2),"ω")</f>
        <v>ω</v>
      </c>
      <c r="Z64" s="49">
        <f t="shared" si="7"/>
        <v>0</v>
      </c>
      <c r="AA64" s="49">
        <f t="shared" si="8"/>
        <v>0</v>
      </c>
      <c r="AB64" s="49">
        <f t="shared" si="9"/>
        <v>0</v>
      </c>
    </row>
    <row r="65" spans="1:28" x14ac:dyDescent="0.2">
      <c r="A65" s="4">
        <v>63</v>
      </c>
      <c r="B65" s="25">
        <f t="shared" si="5"/>
        <v>63</v>
      </c>
      <c r="D65" s="26" t="str">
        <f>IF($C65&gt;0,IF(COUNTIF(newValidID,$C65)&gt;0,VLOOKUP($C65,Νέα_Μητρώα!$A:$G,3,FALSE),IF(COUNTIF(ValidID,$C65)&gt;0,VLOOKUP($C65,Μητρώο!$A:$G,3,FALSE))),"")</f>
        <v/>
      </c>
      <c r="E65" s="27" t="str">
        <f>IF($C65&gt;0,IF(COUNTIF(newValidID,$C65)&gt;0,VLOOKUP($C65,Νέα_Μητρώα!$A:$G,5,FALSE),IF(COUNTIF(ValidID,$C65)&gt;0,VLOOKUP($C65,Μητρώο!$A:$G,5,FALSE))),"")</f>
        <v/>
      </c>
      <c r="F65" s="47"/>
      <c r="G65" s="47"/>
      <c r="H65" s="28"/>
      <c r="I65" s="29" t="str">
        <f>IF($C65&gt;0,IF(COUNTIF(newValidID,$C65)&gt;0,VLOOKUP($C65,Νέα_Μητρώα!$A:$G,4,FALSE),IF(COUNTIF(ValidID,$C65)&gt;0,VLOOKUP($C65,Μητρώο!$A:$G,4,FALSE))),"")</f>
        <v/>
      </c>
      <c r="J65" s="53" t="str">
        <f>IF(OR(AND(OR(LEFT(R65)="b",LEFT(T65)="b",LEFT(V65)="b"),IF($C65&gt;0,IF(COUNTIF(newValidID,$C65)&gt;0,VLOOKUP($C65,Νέα_Μητρώα!$A:$G,2,FALSE),IF(COUNTIF(ValidID,$C65)&gt;0,VLOOKUP($C65,Μητρώο!$A:$G,2,FALSE))),"")="Θ"),AND(OR(LEFT(R65)="g",LEFT(T65)="g",LEFT(V65)="g"),IF($C65&gt;0,IF(COUNTIF(newValidID,$C65)&gt;0,VLOOKUP($C65,Νέα_Μητρώα!$A:$G,2,FALSE),IF(COUNTIF(ValidID,$C65)&gt;0,VLOOKUP($C65,Μητρώο!$A:$G,2,FALSE))),"")="Α")),"error","")</f>
        <v/>
      </c>
      <c r="K65" s="29" t="str">
        <f t="shared" si="0"/>
        <v/>
      </c>
      <c r="L65" s="29">
        <f t="shared" si="1"/>
        <v>0</v>
      </c>
      <c r="M65" s="30"/>
      <c r="N65" s="30"/>
      <c r="O65" s="31" t="str">
        <f>IF($C65&gt;0,IF(COUNTIF(newValidID,$C65)&gt;0,VLOOKUP($C65,Νέα_Μητρώα!$A:$G,7,FALSE),IF(COUNTIF(ValidID,$C65)&gt;0,VLOOKUP($C65,Μητρώο!$A:$G,7,FALSE))),"")</f>
        <v/>
      </c>
      <c r="P65" s="25" t="str">
        <f t="shared" si="6"/>
        <v/>
      </c>
      <c r="Q65" s="6"/>
      <c r="S65" s="6"/>
      <c r="U65" s="6"/>
      <c r="W65" s="59" t="str">
        <f>IF(AND($W$1&gt;0,C65&gt;0),SUBSTITUTE(SUBSTITUTE(IF(COUNTIF(newValidID,$C65)&gt;0,VLOOKUP($C65,Νέα_Μητρώα!$A:$G,2,FALSE),IF(COUNTIF(ValidID,$C65)&gt;0,VLOOKUP($C65,Μητρώο!$A:$G,2,FALSE))),"Θ","g"),"Α","b")&amp;IF((TRUNC((((YEAR($C$1))-I65)+1)/2))*2&lt;12,12,(TRUNC((((YEAR($C$1))-I65)+1)/2))*2),"ω")</f>
        <v>ω</v>
      </c>
      <c r="Z65" s="49">
        <f t="shared" si="7"/>
        <v>0</v>
      </c>
      <c r="AA65" s="49">
        <f t="shared" si="8"/>
        <v>0</v>
      </c>
      <c r="AB65" s="49">
        <f t="shared" si="9"/>
        <v>0</v>
      </c>
    </row>
    <row r="66" spans="1:28" x14ac:dyDescent="0.2">
      <c r="A66" s="4">
        <v>64</v>
      </c>
      <c r="B66" s="25">
        <f t="shared" si="5"/>
        <v>64</v>
      </c>
      <c r="C66" s="6"/>
      <c r="D66" s="26" t="str">
        <f>IF($C66&gt;0,IF(COUNTIF(newValidID,$C66)&gt;0,VLOOKUP($C66,Νέα_Μητρώα!$A:$G,3,FALSE),IF(COUNTIF(ValidID,$C66)&gt;0,VLOOKUP($C66,Μητρώο!$A:$G,3,FALSE))),"")</f>
        <v/>
      </c>
      <c r="E66" s="27" t="str">
        <f>IF($C66&gt;0,IF(COUNTIF(newValidID,$C66)&gt;0,VLOOKUP($C66,Νέα_Μητρώα!$A:$G,5,FALSE),IF(COUNTIF(ValidID,$C66)&gt;0,VLOOKUP($C66,Μητρώο!$A:$G,5,FALSE))),"")</f>
        <v/>
      </c>
      <c r="F66" s="47"/>
      <c r="G66" s="47"/>
      <c r="H66" s="28"/>
      <c r="I66" s="29" t="str">
        <f>IF($C66&gt;0,IF(COUNTIF(newValidID,$C66)&gt;0,VLOOKUP($C66,Νέα_Μητρώα!$A:$G,4,FALSE),IF(COUNTIF(ValidID,$C66)&gt;0,VLOOKUP($C66,Μητρώο!$A:$G,4,FALSE))),"")</f>
        <v/>
      </c>
      <c r="J66" s="53" t="str">
        <f>IF(OR(AND(OR(LEFT(R66)="b",LEFT(T66)="b",LEFT(V66)="b"),IF($C66&gt;0,IF(COUNTIF(newValidID,$C66)&gt;0,VLOOKUP($C66,Νέα_Μητρώα!$A:$G,2,FALSE),IF(COUNTIF(ValidID,$C66)&gt;0,VLOOKUP($C66,Μητρώο!$A:$G,2,FALSE))),"")="Θ"),AND(OR(LEFT(R66)="g",LEFT(T66)="g",LEFT(V66)="g"),IF($C66&gt;0,IF(COUNTIF(newValidID,$C66)&gt;0,VLOOKUP($C66,Νέα_Μητρώα!$A:$G,2,FALSE),IF(COUNTIF(ValidID,$C66)&gt;0,VLOOKUP($C66,Μητρώο!$A:$G,2,FALSE))),"")="Α")),"error","")</f>
        <v/>
      </c>
      <c r="K66" s="29" t="str">
        <f t="shared" si="0"/>
        <v/>
      </c>
      <c r="L66" s="29">
        <f t="shared" si="1"/>
        <v>0</v>
      </c>
      <c r="M66" s="30"/>
      <c r="N66" s="30"/>
      <c r="O66" s="31" t="str">
        <f>IF($C66&gt;0,IF(COUNTIF(newValidID,$C66)&gt;0,VLOOKUP($C66,Νέα_Μητρώα!$A:$G,7,FALSE),IF(COUNTIF(ValidID,$C66)&gt;0,VLOOKUP($C66,Μητρώο!$A:$G,7,FALSE))),"")</f>
        <v/>
      </c>
      <c r="P66" s="25" t="str">
        <f t="shared" si="6"/>
        <v/>
      </c>
      <c r="Q66" s="6"/>
      <c r="S66" s="6"/>
      <c r="U66" s="6"/>
      <c r="W66" s="59" t="str">
        <f>IF(AND($W$1&gt;0,C66&gt;0),SUBSTITUTE(SUBSTITUTE(IF(COUNTIF(newValidID,$C66)&gt;0,VLOOKUP($C66,Νέα_Μητρώα!$A:$G,2,FALSE),IF(COUNTIF(ValidID,$C66)&gt;0,VLOOKUP($C66,Μητρώο!$A:$G,2,FALSE))),"Θ","g"),"Α","b")&amp;IF((TRUNC((((YEAR($C$1))-I66)+1)/2))*2&lt;12,12,(TRUNC((((YEAR($C$1))-I66)+1)/2))*2),"ω")</f>
        <v>ω</v>
      </c>
      <c r="Z66" s="49">
        <f t="shared" si="7"/>
        <v>0</v>
      </c>
      <c r="AA66" s="49">
        <f t="shared" si="8"/>
        <v>0</v>
      </c>
      <c r="AB66" s="49">
        <f t="shared" si="9"/>
        <v>0</v>
      </c>
    </row>
    <row r="67" spans="1:28" x14ac:dyDescent="0.2">
      <c r="A67" s="4">
        <v>65</v>
      </c>
      <c r="B67" s="25">
        <f t="shared" si="5"/>
        <v>65</v>
      </c>
      <c r="C67" s="6"/>
      <c r="D67" s="26" t="str">
        <f>IF($C67&gt;0,IF(COUNTIF(newValidID,$C67)&gt;0,VLOOKUP($C67,Νέα_Μητρώα!$A:$G,3,FALSE),IF(COUNTIF(ValidID,$C67)&gt;0,VLOOKUP($C67,Μητρώο!$A:$G,3,FALSE))),"")</f>
        <v/>
      </c>
      <c r="E67" s="27" t="str">
        <f>IF($C67&gt;0,IF(COUNTIF(newValidID,$C67)&gt;0,VLOOKUP($C67,Νέα_Μητρώα!$A:$G,5,FALSE),IF(COUNTIF(ValidID,$C67)&gt;0,VLOOKUP($C67,Μητρώο!$A:$G,5,FALSE))),"")</f>
        <v/>
      </c>
      <c r="F67" s="47"/>
      <c r="G67" s="47"/>
      <c r="H67" s="28"/>
      <c r="I67" s="29" t="str">
        <f>IF($C67&gt;0,IF(COUNTIF(newValidID,$C67)&gt;0,VLOOKUP($C67,Νέα_Μητρώα!$A:$G,4,FALSE),IF(COUNTIF(ValidID,$C67)&gt;0,VLOOKUP($C67,Μητρώο!$A:$G,4,FALSE))),"")</f>
        <v/>
      </c>
      <c r="J67" s="53" t="str">
        <f>IF(OR(AND(OR(LEFT(R67)="b",LEFT(T67)="b",LEFT(V67)="b"),IF($C67&gt;0,IF(COUNTIF(newValidID,$C67)&gt;0,VLOOKUP($C67,Νέα_Μητρώα!$A:$G,2,FALSE),IF(COUNTIF(ValidID,$C67)&gt;0,VLOOKUP($C67,Μητρώο!$A:$G,2,FALSE))),"")="Θ"),AND(OR(LEFT(R67)="g",LEFT(T67)="g",LEFT(V67)="g"),IF($C67&gt;0,IF(COUNTIF(newValidID,$C67)&gt;0,VLOOKUP($C67,Νέα_Μητρώα!$A:$G,2,FALSE),IF(COUNTIF(ValidID,$C67)&gt;0,VLOOKUP($C67,Μητρώο!$A:$G,2,FALSE))),"")="Α")),"error","")</f>
        <v/>
      </c>
      <c r="K67" s="29" t="str">
        <f t="shared" ref="K67:K130" si="10">IF(R67&gt;" ",IF(VALUE(RIGHT(R67,2))=10,IF(YEAR($C$1)-I67&gt;10,"error","ok"),IF(VALUE(RIGHT(R67,2))=12,IF(OR(YEAR($C$1)-I67&gt;12,YEAR($C$1)-I67&lt;9),"error","ok"),IF(VALUE(RIGHT(R67,2))=14,IF(OR(YEAR($C$1)-I67&gt;14,YEAR($C$1)-I67&lt;9),"error","ok"),IF(VALUE(RIGHT(R67,2))=16,IF(OR(YEAR($C$1)-I67&gt;16,YEAR($C$1)-I67&lt;13),"error","ok"),IF(VALUE(RIGHT(R67,2))=18,IF(OR(YEAR($C$1)-I67&gt;18,YEAR($C$1)-I67&lt;13),"error","ok"),"x"))))),"")</f>
        <v/>
      </c>
      <c r="L67" s="29">
        <f t="shared" ref="L67:L130" si="11">COUNTIF(C:C,C67)</f>
        <v>0</v>
      </c>
      <c r="M67" s="30"/>
      <c r="N67" s="30"/>
      <c r="O67" s="31" t="str">
        <f>IF($C67&gt;0,IF(COUNTIF(newValidID,$C67)&gt;0,VLOOKUP($C67,Νέα_Μητρώα!$A:$G,7,FALSE),IF(COUNTIF(ValidID,$C67)&gt;0,VLOOKUP($C67,Μητρώο!$A:$G,7,FALSE))),"")</f>
        <v/>
      </c>
      <c r="P67" s="25" t="str">
        <f t="shared" si="6"/>
        <v/>
      </c>
      <c r="Q67" s="6"/>
      <c r="S67" s="6"/>
      <c r="U67" s="6"/>
      <c r="W67" s="59" t="str">
        <f>IF(AND($W$1&gt;0,C67&gt;0),SUBSTITUTE(SUBSTITUTE(IF(COUNTIF(newValidID,$C67)&gt;0,VLOOKUP($C67,Νέα_Μητρώα!$A:$G,2,FALSE),IF(COUNTIF(ValidID,$C67)&gt;0,VLOOKUP($C67,Μητρώο!$A:$G,2,FALSE))),"Θ","g"),"Α","b")&amp;IF((TRUNC((((YEAR($C$1))-I67)+1)/2))*2&lt;12,12,(TRUNC((((YEAR($C$1))-I67)+1)/2))*2),"ω")</f>
        <v>ω</v>
      </c>
      <c r="Z67" s="49">
        <f t="shared" si="7"/>
        <v>0</v>
      </c>
      <c r="AA67" s="49">
        <f t="shared" si="8"/>
        <v>0</v>
      </c>
      <c r="AB67" s="49">
        <f t="shared" si="9"/>
        <v>0</v>
      </c>
    </row>
    <row r="68" spans="1:28" x14ac:dyDescent="0.2">
      <c r="A68" s="4">
        <v>66</v>
      </c>
      <c r="B68" s="25">
        <f t="shared" ref="B68:B131" si="12">IF(Q68&amp;R68&amp;W68=Q67&amp;R67&amp;W67,B67+1,1)</f>
        <v>66</v>
      </c>
      <c r="D68" s="26" t="str">
        <f>IF($C68&gt;0,IF(COUNTIF(newValidID,$C68)&gt;0,VLOOKUP($C68,Νέα_Μητρώα!$A:$G,3,FALSE),IF(COUNTIF(ValidID,$C68)&gt;0,VLOOKUP($C68,Μητρώο!$A:$G,3,FALSE))),"")</f>
        <v/>
      </c>
      <c r="E68" s="27" t="str">
        <f>IF($C68&gt;0,IF(COUNTIF(newValidID,$C68)&gt;0,VLOOKUP($C68,Νέα_Μητρώα!$A:$G,5,FALSE),IF(COUNTIF(ValidID,$C68)&gt;0,VLOOKUP($C68,Μητρώο!$A:$G,5,FALSE))),"")</f>
        <v/>
      </c>
      <c r="F68" s="47"/>
      <c r="G68" s="47"/>
      <c r="H68" s="28"/>
      <c r="I68" s="29" t="str">
        <f>IF($C68&gt;0,IF(COUNTIF(newValidID,$C68)&gt;0,VLOOKUP($C68,Νέα_Μητρώα!$A:$G,4,FALSE),IF(COUNTIF(ValidID,$C68)&gt;0,VLOOKUP($C68,Μητρώο!$A:$G,4,FALSE))),"")</f>
        <v/>
      </c>
      <c r="J68" s="53" t="str">
        <f>IF(OR(AND(OR(LEFT(R68)="b",LEFT(T68)="b",LEFT(V68)="b"),IF($C68&gt;0,IF(COUNTIF(newValidID,$C68)&gt;0,VLOOKUP($C68,Νέα_Μητρώα!$A:$G,2,FALSE),IF(COUNTIF(ValidID,$C68)&gt;0,VLOOKUP($C68,Μητρώο!$A:$G,2,FALSE))),"")="Θ"),AND(OR(LEFT(R68)="g",LEFT(T68)="g",LEFT(V68)="g"),IF($C68&gt;0,IF(COUNTIF(newValidID,$C68)&gt;0,VLOOKUP($C68,Νέα_Μητρώα!$A:$G,2,FALSE),IF(COUNTIF(ValidID,$C68)&gt;0,VLOOKUP($C68,Μητρώο!$A:$G,2,FALSE))),"")="Α")),"error","")</f>
        <v/>
      </c>
      <c r="K68" s="29" t="str">
        <f t="shared" si="10"/>
        <v/>
      </c>
      <c r="L68" s="29">
        <f t="shared" si="11"/>
        <v>0</v>
      </c>
      <c r="M68" s="30"/>
      <c r="N68" s="30"/>
      <c r="O68" s="31" t="str">
        <f>IF($C68&gt;0,IF(COUNTIF(newValidID,$C68)&gt;0,VLOOKUP($C68,Νέα_Μητρώα!$A:$G,7,FALSE),IF(COUNTIF(ValidID,$C68)&gt;0,VLOOKUP($C68,Μητρώο!$A:$G,7,FALSE))),"")</f>
        <v/>
      </c>
      <c r="P68" s="25" t="str">
        <f t="shared" ref="P68:P131" si="13">IF(AND($C68&gt;1,$O68&lt;$C$1),"Κ","")</f>
        <v/>
      </c>
      <c r="Q68" s="6"/>
      <c r="S68" s="6"/>
      <c r="U68" s="6"/>
      <c r="W68" s="59" t="str">
        <f>IF(AND($W$1&gt;0,C68&gt;0),SUBSTITUTE(SUBSTITUTE(IF(COUNTIF(newValidID,$C68)&gt;0,VLOOKUP($C68,Νέα_Μητρώα!$A:$G,2,FALSE),IF(COUNTIF(ValidID,$C68)&gt;0,VLOOKUP($C68,Μητρώο!$A:$G,2,FALSE))),"Θ","g"),"Α","b")&amp;IF((TRUNC((((YEAR($C$1))-I68)+1)/2))*2&lt;12,12,(TRUNC((((YEAR($C$1))-I68)+1)/2))*2),"ω")</f>
        <v>ω</v>
      </c>
      <c r="Z68" s="49">
        <f t="shared" ref="Z68:Z131" si="14">COUNTIF(CityGroup,Q68&amp;"-"&amp;R68)</f>
        <v>0</v>
      </c>
      <c r="AA68" s="49">
        <f t="shared" ref="AA68:AA131" si="15">COUNTIF(CityGroup,S68&amp;"-"&amp;T68)</f>
        <v>0</v>
      </c>
      <c r="AB68" s="49">
        <f t="shared" ref="AB68:AB131" si="16">COUNTIF(CityGroup,U68&amp;"-"&amp;V68)</f>
        <v>0</v>
      </c>
    </row>
    <row r="69" spans="1:28" x14ac:dyDescent="0.2">
      <c r="A69" s="4">
        <v>67</v>
      </c>
      <c r="B69" s="25">
        <f t="shared" si="12"/>
        <v>67</v>
      </c>
      <c r="D69" s="26" t="str">
        <f>IF($C69&gt;0,IF(COUNTIF(newValidID,$C69)&gt;0,VLOOKUP($C69,Νέα_Μητρώα!$A:$G,3,FALSE),IF(COUNTIF(ValidID,$C69)&gt;0,VLOOKUP($C69,Μητρώο!$A:$G,3,FALSE))),"")</f>
        <v/>
      </c>
      <c r="E69" s="27" t="str">
        <f>IF($C69&gt;0,IF(COUNTIF(newValidID,$C69)&gt;0,VLOOKUP($C69,Νέα_Μητρώα!$A:$G,5,FALSE),IF(COUNTIF(ValidID,$C69)&gt;0,VLOOKUP($C69,Μητρώο!$A:$G,5,FALSE))),"")</f>
        <v/>
      </c>
      <c r="F69" s="47"/>
      <c r="G69" s="47"/>
      <c r="H69" s="28"/>
      <c r="I69" s="29" t="str">
        <f>IF($C69&gt;0,IF(COUNTIF(newValidID,$C69)&gt;0,VLOOKUP($C69,Νέα_Μητρώα!$A:$G,4,FALSE),IF(COUNTIF(ValidID,$C69)&gt;0,VLOOKUP($C69,Μητρώο!$A:$G,4,FALSE))),"")</f>
        <v/>
      </c>
      <c r="J69" s="53" t="str">
        <f>IF(OR(AND(OR(LEFT(R69)="b",LEFT(T69)="b",LEFT(V69)="b"),IF($C69&gt;0,IF(COUNTIF(newValidID,$C69)&gt;0,VLOOKUP($C69,Νέα_Μητρώα!$A:$G,2,FALSE),IF(COUNTIF(ValidID,$C69)&gt;0,VLOOKUP($C69,Μητρώο!$A:$G,2,FALSE))),"")="Θ"),AND(OR(LEFT(R69)="g",LEFT(T69)="g",LEFT(V69)="g"),IF($C69&gt;0,IF(COUNTIF(newValidID,$C69)&gt;0,VLOOKUP($C69,Νέα_Μητρώα!$A:$G,2,FALSE),IF(COUNTIF(ValidID,$C69)&gt;0,VLOOKUP($C69,Μητρώο!$A:$G,2,FALSE))),"")="Α")),"error","")</f>
        <v/>
      </c>
      <c r="K69" s="29" t="str">
        <f t="shared" si="10"/>
        <v/>
      </c>
      <c r="L69" s="29">
        <f t="shared" si="11"/>
        <v>0</v>
      </c>
      <c r="M69" s="30"/>
      <c r="N69" s="30"/>
      <c r="O69" s="31" t="str">
        <f>IF($C69&gt;0,IF(COUNTIF(newValidID,$C69)&gt;0,VLOOKUP($C69,Νέα_Μητρώα!$A:$G,7,FALSE),IF(COUNTIF(ValidID,$C69)&gt;0,VLOOKUP($C69,Μητρώο!$A:$G,7,FALSE))),"")</f>
        <v/>
      </c>
      <c r="P69" s="25" t="str">
        <f t="shared" si="13"/>
        <v/>
      </c>
      <c r="Q69" s="6"/>
      <c r="S69" s="6"/>
      <c r="U69" s="6"/>
      <c r="W69" s="59" t="str">
        <f>IF(AND($W$1&gt;0,C69&gt;0),SUBSTITUTE(SUBSTITUTE(IF(COUNTIF(newValidID,$C69)&gt;0,VLOOKUP($C69,Νέα_Μητρώα!$A:$G,2,FALSE),IF(COUNTIF(ValidID,$C69)&gt;0,VLOOKUP($C69,Μητρώο!$A:$G,2,FALSE))),"Θ","g"),"Α","b")&amp;IF((TRUNC((((YEAR($C$1))-I69)+1)/2))*2&lt;12,12,(TRUNC((((YEAR($C$1))-I69)+1)/2))*2),"ω")</f>
        <v>ω</v>
      </c>
      <c r="Z69" s="49">
        <f t="shared" si="14"/>
        <v>0</v>
      </c>
      <c r="AA69" s="49">
        <f t="shared" si="15"/>
        <v>0</v>
      </c>
      <c r="AB69" s="49">
        <f t="shared" si="16"/>
        <v>0</v>
      </c>
    </row>
    <row r="70" spans="1:28" x14ac:dyDescent="0.2">
      <c r="A70" s="4">
        <v>68</v>
      </c>
      <c r="B70" s="25">
        <f t="shared" si="12"/>
        <v>68</v>
      </c>
      <c r="D70" s="26" t="str">
        <f>IF($C70&gt;0,IF(COUNTIF(newValidID,$C70)&gt;0,VLOOKUP($C70,Νέα_Μητρώα!$A:$G,3,FALSE),IF(COUNTIF(ValidID,$C70)&gt;0,VLOOKUP($C70,Μητρώο!$A:$G,3,FALSE))),"")</f>
        <v/>
      </c>
      <c r="E70" s="27" t="str">
        <f>IF($C70&gt;0,IF(COUNTIF(newValidID,$C70)&gt;0,VLOOKUP($C70,Νέα_Μητρώα!$A:$G,5,FALSE),IF(COUNTIF(ValidID,$C70)&gt;0,VLOOKUP($C70,Μητρώο!$A:$G,5,FALSE))),"")</f>
        <v/>
      </c>
      <c r="F70" s="47"/>
      <c r="G70" s="47"/>
      <c r="H70" s="28"/>
      <c r="I70" s="29" t="str">
        <f>IF($C70&gt;0,IF(COUNTIF(newValidID,$C70)&gt;0,VLOOKUP($C70,Νέα_Μητρώα!$A:$G,4,FALSE),IF(COUNTIF(ValidID,$C70)&gt;0,VLOOKUP($C70,Μητρώο!$A:$G,4,FALSE))),"")</f>
        <v/>
      </c>
      <c r="J70" s="53" t="str">
        <f>IF(OR(AND(OR(LEFT(R70)="b",LEFT(T70)="b",LEFT(V70)="b"),IF($C70&gt;0,IF(COUNTIF(newValidID,$C70)&gt;0,VLOOKUP($C70,Νέα_Μητρώα!$A:$G,2,FALSE),IF(COUNTIF(ValidID,$C70)&gt;0,VLOOKUP($C70,Μητρώο!$A:$G,2,FALSE))),"")="Θ"),AND(OR(LEFT(R70)="g",LEFT(T70)="g",LEFT(V70)="g"),IF($C70&gt;0,IF(COUNTIF(newValidID,$C70)&gt;0,VLOOKUP($C70,Νέα_Μητρώα!$A:$G,2,FALSE),IF(COUNTIF(ValidID,$C70)&gt;0,VLOOKUP($C70,Μητρώο!$A:$G,2,FALSE))),"")="Α")),"error","")</f>
        <v/>
      </c>
      <c r="K70" s="29" t="str">
        <f t="shared" si="10"/>
        <v/>
      </c>
      <c r="L70" s="29">
        <f t="shared" si="11"/>
        <v>0</v>
      </c>
      <c r="M70" s="30"/>
      <c r="N70" s="30"/>
      <c r="O70" s="31" t="str">
        <f>IF($C70&gt;0,IF(COUNTIF(newValidID,$C70)&gt;0,VLOOKUP($C70,Νέα_Μητρώα!$A:$G,7,FALSE),IF(COUNTIF(ValidID,$C70)&gt;0,VLOOKUP($C70,Μητρώο!$A:$G,7,FALSE))),"")</f>
        <v/>
      </c>
      <c r="P70" s="25" t="str">
        <f t="shared" si="13"/>
        <v/>
      </c>
      <c r="Q70" s="6"/>
      <c r="S70" s="6"/>
      <c r="U70" s="6"/>
      <c r="W70" s="59" t="str">
        <f>IF(AND($W$1&gt;0,C70&gt;0),SUBSTITUTE(SUBSTITUTE(IF(COUNTIF(newValidID,$C70)&gt;0,VLOOKUP($C70,Νέα_Μητρώα!$A:$G,2,FALSE),IF(COUNTIF(ValidID,$C70)&gt;0,VLOOKUP($C70,Μητρώο!$A:$G,2,FALSE))),"Θ","g"),"Α","b")&amp;IF((TRUNC((((YEAR($C$1))-I70)+1)/2))*2&lt;12,12,(TRUNC((((YEAR($C$1))-I70)+1)/2))*2),"ω")</f>
        <v>ω</v>
      </c>
      <c r="Z70" s="49">
        <f t="shared" si="14"/>
        <v>0</v>
      </c>
      <c r="AA70" s="49">
        <f t="shared" si="15"/>
        <v>0</v>
      </c>
      <c r="AB70" s="49">
        <f t="shared" si="16"/>
        <v>0</v>
      </c>
    </row>
    <row r="71" spans="1:28" x14ac:dyDescent="0.2">
      <c r="A71" s="4">
        <v>69</v>
      </c>
      <c r="B71" s="25">
        <f t="shared" si="12"/>
        <v>69</v>
      </c>
      <c r="C71" s="6"/>
      <c r="D71" s="26" t="str">
        <f>IF($C71&gt;0,IF(COUNTIF(newValidID,$C71)&gt;0,VLOOKUP($C71,Νέα_Μητρώα!$A:$G,3,FALSE),IF(COUNTIF(ValidID,$C71)&gt;0,VLOOKUP($C71,Μητρώο!$A:$G,3,FALSE))),"")</f>
        <v/>
      </c>
      <c r="E71" s="27" t="str">
        <f>IF($C71&gt;0,IF(COUNTIF(newValidID,$C71)&gt;0,VLOOKUP($C71,Νέα_Μητρώα!$A:$G,5,FALSE),IF(COUNTIF(ValidID,$C71)&gt;0,VLOOKUP($C71,Μητρώο!$A:$G,5,FALSE))),"")</f>
        <v/>
      </c>
      <c r="F71" s="47"/>
      <c r="G71" s="47"/>
      <c r="H71" s="28"/>
      <c r="I71" s="29" t="str">
        <f>IF($C71&gt;0,IF(COUNTIF(newValidID,$C71)&gt;0,VLOOKUP($C71,Νέα_Μητρώα!$A:$G,4,FALSE),IF(COUNTIF(ValidID,$C71)&gt;0,VLOOKUP($C71,Μητρώο!$A:$G,4,FALSE))),"")</f>
        <v/>
      </c>
      <c r="J71" s="53" t="str">
        <f>IF(OR(AND(OR(LEFT(R71)="b",LEFT(T71)="b",LEFT(V71)="b"),IF($C71&gt;0,IF(COUNTIF(newValidID,$C71)&gt;0,VLOOKUP($C71,Νέα_Μητρώα!$A:$G,2,FALSE),IF(COUNTIF(ValidID,$C71)&gt;0,VLOOKUP($C71,Μητρώο!$A:$G,2,FALSE))),"")="Θ"),AND(OR(LEFT(R71)="g",LEFT(T71)="g",LEFT(V71)="g"),IF($C71&gt;0,IF(COUNTIF(newValidID,$C71)&gt;0,VLOOKUP($C71,Νέα_Μητρώα!$A:$G,2,FALSE),IF(COUNTIF(ValidID,$C71)&gt;0,VLOOKUP($C71,Μητρώο!$A:$G,2,FALSE))),"")="Α")),"error","")</f>
        <v/>
      </c>
      <c r="K71" s="29" t="str">
        <f t="shared" si="10"/>
        <v/>
      </c>
      <c r="L71" s="29">
        <f t="shared" si="11"/>
        <v>0</v>
      </c>
      <c r="M71" s="30"/>
      <c r="N71" s="30"/>
      <c r="O71" s="31" t="str">
        <f>IF($C71&gt;0,IF(COUNTIF(newValidID,$C71)&gt;0,VLOOKUP($C71,Νέα_Μητρώα!$A:$G,7,FALSE),IF(COUNTIF(ValidID,$C71)&gt;0,VLOOKUP($C71,Μητρώο!$A:$G,7,FALSE))),"")</f>
        <v/>
      </c>
      <c r="P71" s="25" t="str">
        <f t="shared" si="13"/>
        <v/>
      </c>
      <c r="Q71" s="6"/>
      <c r="S71" s="6"/>
      <c r="U71" s="6"/>
      <c r="W71" s="59" t="str">
        <f>IF(AND($W$1&gt;0,C71&gt;0),SUBSTITUTE(SUBSTITUTE(IF(COUNTIF(newValidID,$C71)&gt;0,VLOOKUP($C71,Νέα_Μητρώα!$A:$G,2,FALSE),IF(COUNTIF(ValidID,$C71)&gt;0,VLOOKUP($C71,Μητρώο!$A:$G,2,FALSE))),"Θ","g"),"Α","b")&amp;IF((TRUNC((((YEAR($C$1))-I71)+1)/2))*2&lt;12,12,(TRUNC((((YEAR($C$1))-I71)+1)/2))*2),"ω")</f>
        <v>ω</v>
      </c>
      <c r="Z71" s="49">
        <f t="shared" si="14"/>
        <v>0</v>
      </c>
      <c r="AA71" s="49">
        <f t="shared" si="15"/>
        <v>0</v>
      </c>
      <c r="AB71" s="49">
        <f t="shared" si="16"/>
        <v>0</v>
      </c>
    </row>
    <row r="72" spans="1:28" x14ac:dyDescent="0.2">
      <c r="A72" s="4">
        <v>70</v>
      </c>
      <c r="B72" s="25">
        <f t="shared" si="12"/>
        <v>70</v>
      </c>
      <c r="D72" s="26" t="str">
        <f>IF($C72&gt;0,IF(COUNTIF(newValidID,$C72)&gt;0,VLOOKUP($C72,Νέα_Μητρώα!$A:$G,3,FALSE),IF(COUNTIF(ValidID,$C72)&gt;0,VLOOKUP($C72,Μητρώο!$A:$G,3,FALSE))),"")</f>
        <v/>
      </c>
      <c r="E72" s="27" t="str">
        <f>IF($C72&gt;0,IF(COUNTIF(newValidID,$C72)&gt;0,VLOOKUP($C72,Νέα_Μητρώα!$A:$G,5,FALSE),IF(COUNTIF(ValidID,$C72)&gt;0,VLOOKUP($C72,Μητρώο!$A:$G,5,FALSE))),"")</f>
        <v/>
      </c>
      <c r="F72" s="47"/>
      <c r="G72" s="47"/>
      <c r="H72" s="28"/>
      <c r="I72" s="29" t="str">
        <f>IF($C72&gt;0,IF(COUNTIF(newValidID,$C72)&gt;0,VLOOKUP($C72,Νέα_Μητρώα!$A:$G,4,FALSE),IF(COUNTIF(ValidID,$C72)&gt;0,VLOOKUP($C72,Μητρώο!$A:$G,4,FALSE))),"")</f>
        <v/>
      </c>
      <c r="J72" s="53" t="str">
        <f>IF(OR(AND(OR(LEFT(R72)="b",LEFT(T72)="b",LEFT(V72)="b"),IF($C72&gt;0,IF(COUNTIF(newValidID,$C72)&gt;0,VLOOKUP($C72,Νέα_Μητρώα!$A:$G,2,FALSE),IF(COUNTIF(ValidID,$C72)&gt;0,VLOOKUP($C72,Μητρώο!$A:$G,2,FALSE))),"")="Θ"),AND(OR(LEFT(R72)="g",LEFT(T72)="g",LEFT(V72)="g"),IF($C72&gt;0,IF(COUNTIF(newValidID,$C72)&gt;0,VLOOKUP($C72,Νέα_Μητρώα!$A:$G,2,FALSE),IF(COUNTIF(ValidID,$C72)&gt;0,VLOOKUP($C72,Μητρώο!$A:$G,2,FALSE))),"")="Α")),"error","")</f>
        <v/>
      </c>
      <c r="K72" s="29" t="str">
        <f t="shared" si="10"/>
        <v/>
      </c>
      <c r="L72" s="29">
        <f t="shared" si="11"/>
        <v>0</v>
      </c>
      <c r="M72" s="30"/>
      <c r="N72" s="30"/>
      <c r="O72" s="31" t="str">
        <f>IF($C72&gt;0,IF(COUNTIF(newValidID,$C72)&gt;0,VLOOKUP($C72,Νέα_Μητρώα!$A:$G,7,FALSE),IF(COUNTIF(ValidID,$C72)&gt;0,VLOOKUP($C72,Μητρώο!$A:$G,7,FALSE))),"")</f>
        <v/>
      </c>
      <c r="P72" s="25" t="str">
        <f t="shared" si="13"/>
        <v/>
      </c>
      <c r="Q72" s="6"/>
      <c r="S72" s="6"/>
      <c r="U72" s="6"/>
      <c r="W72" s="59" t="str">
        <f>IF(AND($W$1&gt;0,C72&gt;0),SUBSTITUTE(SUBSTITUTE(IF(COUNTIF(newValidID,$C72)&gt;0,VLOOKUP($C72,Νέα_Μητρώα!$A:$G,2,FALSE),IF(COUNTIF(ValidID,$C72)&gt;0,VLOOKUP($C72,Μητρώο!$A:$G,2,FALSE))),"Θ","g"),"Α","b")&amp;IF((TRUNC((((YEAR($C$1))-I72)+1)/2))*2&lt;12,12,(TRUNC((((YEAR($C$1))-I72)+1)/2))*2),"ω")</f>
        <v>ω</v>
      </c>
      <c r="Z72" s="49">
        <f t="shared" si="14"/>
        <v>0</v>
      </c>
      <c r="AA72" s="49">
        <f t="shared" si="15"/>
        <v>0</v>
      </c>
      <c r="AB72" s="49">
        <f t="shared" si="16"/>
        <v>0</v>
      </c>
    </row>
    <row r="73" spans="1:28" x14ac:dyDescent="0.2">
      <c r="A73" s="4">
        <v>71</v>
      </c>
      <c r="B73" s="25">
        <f t="shared" si="12"/>
        <v>71</v>
      </c>
      <c r="C73" s="6"/>
      <c r="D73" s="26" t="str">
        <f>IF($C73&gt;0,IF(COUNTIF(newValidID,$C73)&gt;0,VLOOKUP($C73,Νέα_Μητρώα!$A:$G,3,FALSE),IF(COUNTIF(ValidID,$C73)&gt;0,VLOOKUP($C73,Μητρώο!$A:$G,3,FALSE))),"")</f>
        <v/>
      </c>
      <c r="E73" s="27" t="str">
        <f>IF($C73&gt;0,IF(COUNTIF(newValidID,$C73)&gt;0,VLOOKUP($C73,Νέα_Μητρώα!$A:$G,5,FALSE),IF(COUNTIF(ValidID,$C73)&gt;0,VLOOKUP($C73,Μητρώο!$A:$G,5,FALSE))),"")</f>
        <v/>
      </c>
      <c r="F73" s="47"/>
      <c r="G73" s="47"/>
      <c r="H73" s="28"/>
      <c r="I73" s="29" t="str">
        <f>IF($C73&gt;0,IF(COUNTIF(newValidID,$C73)&gt;0,VLOOKUP($C73,Νέα_Μητρώα!$A:$G,4,FALSE),IF(COUNTIF(ValidID,$C73)&gt;0,VLOOKUP($C73,Μητρώο!$A:$G,4,FALSE))),"")</f>
        <v/>
      </c>
      <c r="J73" s="53" t="str">
        <f>IF(OR(AND(OR(LEFT(R73)="b",LEFT(T73)="b",LEFT(V73)="b"),IF($C73&gt;0,IF(COUNTIF(newValidID,$C73)&gt;0,VLOOKUP($C73,Νέα_Μητρώα!$A:$G,2,FALSE),IF(COUNTIF(ValidID,$C73)&gt;0,VLOOKUP($C73,Μητρώο!$A:$G,2,FALSE))),"")="Θ"),AND(OR(LEFT(R73)="g",LEFT(T73)="g",LEFT(V73)="g"),IF($C73&gt;0,IF(COUNTIF(newValidID,$C73)&gt;0,VLOOKUP($C73,Νέα_Μητρώα!$A:$G,2,FALSE),IF(COUNTIF(ValidID,$C73)&gt;0,VLOOKUP($C73,Μητρώο!$A:$G,2,FALSE))),"")="Α")),"error","")</f>
        <v/>
      </c>
      <c r="K73" s="29" t="str">
        <f t="shared" si="10"/>
        <v/>
      </c>
      <c r="L73" s="29">
        <f t="shared" si="11"/>
        <v>0</v>
      </c>
      <c r="M73" s="30"/>
      <c r="N73" s="30"/>
      <c r="O73" s="31" t="str">
        <f>IF($C73&gt;0,IF(COUNTIF(newValidID,$C73)&gt;0,VLOOKUP($C73,Νέα_Μητρώα!$A:$G,7,FALSE),IF(COUNTIF(ValidID,$C73)&gt;0,VLOOKUP($C73,Μητρώο!$A:$G,7,FALSE))),"")</f>
        <v/>
      </c>
      <c r="P73" s="25" t="str">
        <f t="shared" si="13"/>
        <v/>
      </c>
      <c r="Q73" s="6"/>
      <c r="S73" s="6"/>
      <c r="U73" s="6"/>
      <c r="W73" s="59" t="str">
        <f>IF(AND($W$1&gt;0,C73&gt;0),SUBSTITUTE(SUBSTITUTE(IF(COUNTIF(newValidID,$C73)&gt;0,VLOOKUP($C73,Νέα_Μητρώα!$A:$G,2,FALSE),IF(COUNTIF(ValidID,$C73)&gt;0,VLOOKUP($C73,Μητρώο!$A:$G,2,FALSE))),"Θ","g"),"Α","b")&amp;IF((TRUNC((((YEAR($C$1))-I73)+1)/2))*2&lt;12,12,(TRUNC((((YEAR($C$1))-I73)+1)/2))*2),"ω")</f>
        <v>ω</v>
      </c>
      <c r="Z73" s="49">
        <f t="shared" si="14"/>
        <v>0</v>
      </c>
      <c r="AA73" s="49">
        <f t="shared" si="15"/>
        <v>0</v>
      </c>
      <c r="AB73" s="49">
        <f t="shared" si="16"/>
        <v>0</v>
      </c>
    </row>
    <row r="74" spans="1:28" x14ac:dyDescent="0.2">
      <c r="A74" s="4">
        <v>72</v>
      </c>
      <c r="B74" s="25">
        <f t="shared" si="12"/>
        <v>72</v>
      </c>
      <c r="D74" s="26" t="str">
        <f>IF($C74&gt;0,IF(COUNTIF(newValidID,$C74)&gt;0,VLOOKUP($C74,Νέα_Μητρώα!$A:$G,3,FALSE),IF(COUNTIF(ValidID,$C74)&gt;0,VLOOKUP($C74,Μητρώο!$A:$G,3,FALSE))),"")</f>
        <v/>
      </c>
      <c r="E74" s="27" t="str">
        <f>IF($C74&gt;0,IF(COUNTIF(newValidID,$C74)&gt;0,VLOOKUP($C74,Νέα_Μητρώα!$A:$G,5,FALSE),IF(COUNTIF(ValidID,$C74)&gt;0,VLOOKUP($C74,Μητρώο!$A:$G,5,FALSE))),"")</f>
        <v/>
      </c>
      <c r="F74" s="47"/>
      <c r="G74" s="47"/>
      <c r="H74" s="28"/>
      <c r="I74" s="29" t="str">
        <f>IF($C74&gt;0,IF(COUNTIF(newValidID,$C74)&gt;0,VLOOKUP($C74,Νέα_Μητρώα!$A:$G,4,FALSE),IF(COUNTIF(ValidID,$C74)&gt;0,VLOOKUP($C74,Μητρώο!$A:$G,4,FALSE))),"")</f>
        <v/>
      </c>
      <c r="J74" s="53" t="str">
        <f>IF(OR(AND(OR(LEFT(R74)="b",LEFT(T74)="b",LEFT(V74)="b"),IF($C74&gt;0,IF(COUNTIF(newValidID,$C74)&gt;0,VLOOKUP($C74,Νέα_Μητρώα!$A:$G,2,FALSE),IF(COUNTIF(ValidID,$C74)&gt;0,VLOOKUP($C74,Μητρώο!$A:$G,2,FALSE))),"")="Θ"),AND(OR(LEFT(R74)="g",LEFT(T74)="g",LEFT(V74)="g"),IF($C74&gt;0,IF(COUNTIF(newValidID,$C74)&gt;0,VLOOKUP($C74,Νέα_Μητρώα!$A:$G,2,FALSE),IF(COUNTIF(ValidID,$C74)&gt;0,VLOOKUP($C74,Μητρώο!$A:$G,2,FALSE))),"")="Α")),"error","")</f>
        <v/>
      </c>
      <c r="K74" s="29" t="str">
        <f t="shared" si="10"/>
        <v/>
      </c>
      <c r="L74" s="29">
        <f t="shared" si="11"/>
        <v>0</v>
      </c>
      <c r="M74" s="30"/>
      <c r="N74" s="30"/>
      <c r="O74" s="31" t="str">
        <f>IF($C74&gt;0,IF(COUNTIF(newValidID,$C74)&gt;0,VLOOKUP($C74,Νέα_Μητρώα!$A:$G,7,FALSE),IF(COUNTIF(ValidID,$C74)&gt;0,VLOOKUP($C74,Μητρώο!$A:$G,7,FALSE))),"")</f>
        <v/>
      </c>
      <c r="P74" s="25" t="str">
        <f t="shared" si="13"/>
        <v/>
      </c>
      <c r="Q74" s="6"/>
      <c r="S74" s="6"/>
      <c r="U74" s="6"/>
      <c r="W74" s="59" t="str">
        <f>IF(AND($W$1&gt;0,C74&gt;0),SUBSTITUTE(SUBSTITUTE(IF(COUNTIF(newValidID,$C74)&gt;0,VLOOKUP($C74,Νέα_Μητρώα!$A:$G,2,FALSE),IF(COUNTIF(ValidID,$C74)&gt;0,VLOOKUP($C74,Μητρώο!$A:$G,2,FALSE))),"Θ","g"),"Α","b")&amp;IF((TRUNC((((YEAR($C$1))-I74)+1)/2))*2&lt;12,12,(TRUNC((((YEAR($C$1))-I74)+1)/2))*2),"ω")</f>
        <v>ω</v>
      </c>
      <c r="Z74" s="49">
        <f t="shared" si="14"/>
        <v>0</v>
      </c>
      <c r="AA74" s="49">
        <f t="shared" si="15"/>
        <v>0</v>
      </c>
      <c r="AB74" s="49">
        <f t="shared" si="16"/>
        <v>0</v>
      </c>
    </row>
    <row r="75" spans="1:28" x14ac:dyDescent="0.2">
      <c r="A75" s="4">
        <v>73</v>
      </c>
      <c r="B75" s="25">
        <f t="shared" si="12"/>
        <v>73</v>
      </c>
      <c r="C75" s="6"/>
      <c r="D75" s="26" t="str">
        <f>IF($C75&gt;0,IF(COUNTIF(newValidID,$C75)&gt;0,VLOOKUP($C75,Νέα_Μητρώα!$A:$G,3,FALSE),IF(COUNTIF(ValidID,$C75)&gt;0,VLOOKUP($C75,Μητρώο!$A:$G,3,FALSE))),"")</f>
        <v/>
      </c>
      <c r="E75" s="27" t="str">
        <f>IF($C75&gt;0,IF(COUNTIF(newValidID,$C75)&gt;0,VLOOKUP($C75,Νέα_Μητρώα!$A:$G,5,FALSE),IF(COUNTIF(ValidID,$C75)&gt;0,VLOOKUP($C75,Μητρώο!$A:$G,5,FALSE))),"")</f>
        <v/>
      </c>
      <c r="F75" s="47"/>
      <c r="G75" s="47"/>
      <c r="H75" s="28"/>
      <c r="I75" s="29" t="str">
        <f>IF($C75&gt;0,IF(COUNTIF(newValidID,$C75)&gt;0,VLOOKUP($C75,Νέα_Μητρώα!$A:$G,4,FALSE),IF(COUNTIF(ValidID,$C75)&gt;0,VLOOKUP($C75,Μητρώο!$A:$G,4,FALSE))),"")</f>
        <v/>
      </c>
      <c r="J75" s="53" t="str">
        <f>IF(OR(AND(OR(LEFT(R75)="b",LEFT(T75)="b",LEFT(V75)="b"),IF($C75&gt;0,IF(COUNTIF(newValidID,$C75)&gt;0,VLOOKUP($C75,Νέα_Μητρώα!$A:$G,2,FALSE),IF(COUNTIF(ValidID,$C75)&gt;0,VLOOKUP($C75,Μητρώο!$A:$G,2,FALSE))),"")="Θ"),AND(OR(LEFT(R75)="g",LEFT(T75)="g",LEFT(V75)="g"),IF($C75&gt;0,IF(COUNTIF(newValidID,$C75)&gt;0,VLOOKUP($C75,Νέα_Μητρώα!$A:$G,2,FALSE),IF(COUNTIF(ValidID,$C75)&gt;0,VLOOKUP($C75,Μητρώο!$A:$G,2,FALSE))),"")="Α")),"error","")</f>
        <v/>
      </c>
      <c r="K75" s="29" t="str">
        <f t="shared" si="10"/>
        <v/>
      </c>
      <c r="L75" s="29">
        <f t="shared" si="11"/>
        <v>0</v>
      </c>
      <c r="M75" s="30"/>
      <c r="N75" s="30"/>
      <c r="O75" s="31" t="str">
        <f>IF($C75&gt;0,IF(COUNTIF(newValidID,$C75)&gt;0,VLOOKUP($C75,Νέα_Μητρώα!$A:$G,7,FALSE),IF(COUNTIF(ValidID,$C75)&gt;0,VLOOKUP($C75,Μητρώο!$A:$G,7,FALSE))),"")</f>
        <v/>
      </c>
      <c r="P75" s="25" t="str">
        <f t="shared" si="13"/>
        <v/>
      </c>
      <c r="Q75" s="6"/>
      <c r="S75" s="6"/>
      <c r="U75" s="6"/>
      <c r="W75" s="59" t="str">
        <f>IF(AND($W$1&gt;0,C75&gt;0),SUBSTITUTE(SUBSTITUTE(IF(COUNTIF(newValidID,$C75)&gt;0,VLOOKUP($C75,Νέα_Μητρώα!$A:$G,2,FALSE),IF(COUNTIF(ValidID,$C75)&gt;0,VLOOKUP($C75,Μητρώο!$A:$G,2,FALSE))),"Θ","g"),"Α","b")&amp;IF((TRUNC((((YEAR($C$1))-I75)+1)/2))*2&lt;12,12,(TRUNC((((YEAR($C$1))-I75)+1)/2))*2),"ω")</f>
        <v>ω</v>
      </c>
      <c r="Z75" s="49">
        <f t="shared" si="14"/>
        <v>0</v>
      </c>
      <c r="AA75" s="49">
        <f t="shared" si="15"/>
        <v>0</v>
      </c>
      <c r="AB75" s="49">
        <f t="shared" si="16"/>
        <v>0</v>
      </c>
    </row>
    <row r="76" spans="1:28" x14ac:dyDescent="0.2">
      <c r="A76" s="4">
        <v>74</v>
      </c>
      <c r="B76" s="25">
        <f t="shared" si="12"/>
        <v>74</v>
      </c>
      <c r="D76" s="26" t="str">
        <f>IF($C76&gt;0,IF(COUNTIF(newValidID,$C76)&gt;0,VLOOKUP($C76,Νέα_Μητρώα!$A:$G,3,FALSE),IF(COUNTIF(ValidID,$C76)&gt;0,VLOOKUP($C76,Μητρώο!$A:$G,3,FALSE))),"")</f>
        <v/>
      </c>
      <c r="E76" s="27" t="str">
        <f>IF($C76&gt;0,IF(COUNTIF(newValidID,$C76)&gt;0,VLOOKUP($C76,Νέα_Μητρώα!$A:$G,5,FALSE),IF(COUNTIF(ValidID,$C76)&gt;0,VLOOKUP($C76,Μητρώο!$A:$G,5,FALSE))),"")</f>
        <v/>
      </c>
      <c r="F76" s="47"/>
      <c r="G76" s="47"/>
      <c r="H76" s="28"/>
      <c r="I76" s="29" t="str">
        <f>IF($C76&gt;0,IF(COUNTIF(newValidID,$C76)&gt;0,VLOOKUP($C76,Νέα_Μητρώα!$A:$G,4,FALSE),IF(COUNTIF(ValidID,$C76)&gt;0,VLOOKUP($C76,Μητρώο!$A:$G,4,FALSE))),"")</f>
        <v/>
      </c>
      <c r="J76" s="53" t="str">
        <f>IF(OR(AND(OR(LEFT(R76)="b",LEFT(T76)="b",LEFT(V76)="b"),IF($C76&gt;0,IF(COUNTIF(newValidID,$C76)&gt;0,VLOOKUP($C76,Νέα_Μητρώα!$A:$G,2,FALSE),IF(COUNTIF(ValidID,$C76)&gt;0,VLOOKUP($C76,Μητρώο!$A:$G,2,FALSE))),"")="Θ"),AND(OR(LEFT(R76)="g",LEFT(T76)="g",LEFT(V76)="g"),IF($C76&gt;0,IF(COUNTIF(newValidID,$C76)&gt;0,VLOOKUP($C76,Νέα_Μητρώα!$A:$G,2,FALSE),IF(COUNTIF(ValidID,$C76)&gt;0,VLOOKUP($C76,Μητρώο!$A:$G,2,FALSE))),"")="Α")),"error","")</f>
        <v/>
      </c>
      <c r="K76" s="29" t="str">
        <f t="shared" si="10"/>
        <v/>
      </c>
      <c r="L76" s="29">
        <f t="shared" si="11"/>
        <v>0</v>
      </c>
      <c r="M76" s="30"/>
      <c r="N76" s="30"/>
      <c r="O76" s="31" t="str">
        <f>IF($C76&gt;0,IF(COUNTIF(newValidID,$C76)&gt;0,VLOOKUP($C76,Νέα_Μητρώα!$A:$G,7,FALSE),IF(COUNTIF(ValidID,$C76)&gt;0,VLOOKUP($C76,Μητρώο!$A:$G,7,FALSE))),"")</f>
        <v/>
      </c>
      <c r="P76" s="25" t="str">
        <f t="shared" si="13"/>
        <v/>
      </c>
      <c r="Q76" s="6"/>
      <c r="S76" s="6"/>
      <c r="U76" s="6"/>
      <c r="W76" s="59" t="str">
        <f>IF(AND($W$1&gt;0,C76&gt;0),SUBSTITUTE(SUBSTITUTE(IF(COUNTIF(newValidID,$C76)&gt;0,VLOOKUP($C76,Νέα_Μητρώα!$A:$G,2,FALSE),IF(COUNTIF(ValidID,$C76)&gt;0,VLOOKUP($C76,Μητρώο!$A:$G,2,FALSE))),"Θ","g"),"Α","b")&amp;IF((TRUNC((((YEAR($C$1))-I76)+1)/2))*2&lt;12,12,(TRUNC((((YEAR($C$1))-I76)+1)/2))*2),"ω")</f>
        <v>ω</v>
      </c>
      <c r="Z76" s="49">
        <f t="shared" si="14"/>
        <v>0</v>
      </c>
      <c r="AA76" s="49">
        <f t="shared" si="15"/>
        <v>0</v>
      </c>
      <c r="AB76" s="49">
        <f t="shared" si="16"/>
        <v>0</v>
      </c>
    </row>
    <row r="77" spans="1:28" x14ac:dyDescent="0.2">
      <c r="A77" s="4">
        <v>75</v>
      </c>
      <c r="B77" s="25">
        <f t="shared" si="12"/>
        <v>75</v>
      </c>
      <c r="D77" s="26" t="str">
        <f>IF($C77&gt;0,IF(COUNTIF(newValidID,$C77)&gt;0,VLOOKUP($C77,Νέα_Μητρώα!$A:$G,3,FALSE),IF(COUNTIF(ValidID,$C77)&gt;0,VLOOKUP($C77,Μητρώο!$A:$G,3,FALSE))),"")</f>
        <v/>
      </c>
      <c r="E77" s="27" t="str">
        <f>IF($C77&gt;0,IF(COUNTIF(newValidID,$C77)&gt;0,VLOOKUP($C77,Νέα_Μητρώα!$A:$G,5,FALSE),IF(COUNTIF(ValidID,$C77)&gt;0,VLOOKUP($C77,Μητρώο!$A:$G,5,FALSE))),"")</f>
        <v/>
      </c>
      <c r="F77" s="47"/>
      <c r="G77" s="47"/>
      <c r="H77" s="28"/>
      <c r="I77" s="29" t="str">
        <f>IF($C77&gt;0,IF(COUNTIF(newValidID,$C77)&gt;0,VLOOKUP($C77,Νέα_Μητρώα!$A:$G,4,FALSE),IF(COUNTIF(ValidID,$C77)&gt;0,VLOOKUP($C77,Μητρώο!$A:$G,4,FALSE))),"")</f>
        <v/>
      </c>
      <c r="J77" s="53" t="str">
        <f>IF(OR(AND(OR(LEFT(R77)="b",LEFT(T77)="b",LEFT(V77)="b"),IF($C77&gt;0,IF(COUNTIF(newValidID,$C77)&gt;0,VLOOKUP($C77,Νέα_Μητρώα!$A:$G,2,FALSE),IF(COUNTIF(ValidID,$C77)&gt;0,VLOOKUP($C77,Μητρώο!$A:$G,2,FALSE))),"")="Θ"),AND(OR(LEFT(R77)="g",LEFT(T77)="g",LEFT(V77)="g"),IF($C77&gt;0,IF(COUNTIF(newValidID,$C77)&gt;0,VLOOKUP($C77,Νέα_Μητρώα!$A:$G,2,FALSE),IF(COUNTIF(ValidID,$C77)&gt;0,VLOOKUP($C77,Μητρώο!$A:$G,2,FALSE))),"")="Α")),"error","")</f>
        <v/>
      </c>
      <c r="K77" s="29" t="str">
        <f t="shared" si="10"/>
        <v/>
      </c>
      <c r="L77" s="29">
        <f t="shared" si="11"/>
        <v>0</v>
      </c>
      <c r="M77" s="30"/>
      <c r="N77" s="30"/>
      <c r="O77" s="31" t="str">
        <f>IF($C77&gt;0,IF(COUNTIF(newValidID,$C77)&gt;0,VLOOKUP($C77,Νέα_Μητρώα!$A:$G,7,FALSE),IF(COUNTIF(ValidID,$C77)&gt;0,VLOOKUP($C77,Μητρώο!$A:$G,7,FALSE))),"")</f>
        <v/>
      </c>
      <c r="P77" s="25" t="str">
        <f t="shared" si="13"/>
        <v/>
      </c>
      <c r="Q77" s="6"/>
      <c r="S77" s="6"/>
      <c r="U77" s="6"/>
      <c r="W77" s="59" t="str">
        <f>IF(AND($W$1&gt;0,C77&gt;0),SUBSTITUTE(SUBSTITUTE(IF(COUNTIF(newValidID,$C77)&gt;0,VLOOKUP($C77,Νέα_Μητρώα!$A:$G,2,FALSE),IF(COUNTIF(ValidID,$C77)&gt;0,VLOOKUP($C77,Μητρώο!$A:$G,2,FALSE))),"Θ","g"),"Α","b")&amp;IF((TRUNC((((YEAR($C$1))-I77)+1)/2))*2&lt;12,12,(TRUNC((((YEAR($C$1))-I77)+1)/2))*2),"ω")</f>
        <v>ω</v>
      </c>
      <c r="Z77" s="49">
        <f t="shared" si="14"/>
        <v>0</v>
      </c>
      <c r="AA77" s="49">
        <f t="shared" si="15"/>
        <v>0</v>
      </c>
      <c r="AB77" s="49">
        <f t="shared" si="16"/>
        <v>0</v>
      </c>
    </row>
    <row r="78" spans="1:28" x14ac:dyDescent="0.2">
      <c r="A78" s="4">
        <v>76</v>
      </c>
      <c r="B78" s="25">
        <f t="shared" si="12"/>
        <v>76</v>
      </c>
      <c r="D78" s="26" t="str">
        <f>IF($C78&gt;0,IF(COUNTIF(newValidID,$C78)&gt;0,VLOOKUP($C78,Νέα_Μητρώα!$A:$G,3,FALSE),IF(COUNTIF(ValidID,$C78)&gt;0,VLOOKUP($C78,Μητρώο!$A:$G,3,FALSE))),"")</f>
        <v/>
      </c>
      <c r="E78" s="27" t="str">
        <f>IF($C78&gt;0,IF(COUNTIF(newValidID,$C78)&gt;0,VLOOKUP($C78,Νέα_Μητρώα!$A:$G,5,FALSE),IF(COUNTIF(ValidID,$C78)&gt;0,VLOOKUP($C78,Μητρώο!$A:$G,5,FALSE))),"")</f>
        <v/>
      </c>
      <c r="F78" s="47"/>
      <c r="G78" s="47"/>
      <c r="H78" s="28"/>
      <c r="I78" s="29" t="str">
        <f>IF($C78&gt;0,IF(COUNTIF(newValidID,$C78)&gt;0,VLOOKUP($C78,Νέα_Μητρώα!$A:$G,4,FALSE),IF(COUNTIF(ValidID,$C78)&gt;0,VLOOKUP($C78,Μητρώο!$A:$G,4,FALSE))),"")</f>
        <v/>
      </c>
      <c r="J78" s="53" t="str">
        <f>IF(OR(AND(OR(LEFT(R78)="b",LEFT(T78)="b",LEFT(V78)="b"),IF($C78&gt;0,IF(COUNTIF(newValidID,$C78)&gt;0,VLOOKUP($C78,Νέα_Μητρώα!$A:$G,2,FALSE),IF(COUNTIF(ValidID,$C78)&gt;0,VLOOKUP($C78,Μητρώο!$A:$G,2,FALSE))),"")="Θ"),AND(OR(LEFT(R78)="g",LEFT(T78)="g",LEFT(V78)="g"),IF($C78&gt;0,IF(COUNTIF(newValidID,$C78)&gt;0,VLOOKUP($C78,Νέα_Μητρώα!$A:$G,2,FALSE),IF(COUNTIF(ValidID,$C78)&gt;0,VLOOKUP($C78,Μητρώο!$A:$G,2,FALSE))),"")="Α")),"error","")</f>
        <v/>
      </c>
      <c r="K78" s="29" t="str">
        <f t="shared" si="10"/>
        <v/>
      </c>
      <c r="L78" s="29">
        <f t="shared" si="11"/>
        <v>0</v>
      </c>
      <c r="M78" s="30"/>
      <c r="N78" s="30"/>
      <c r="O78" s="31" t="str">
        <f>IF($C78&gt;0,IF(COUNTIF(newValidID,$C78)&gt;0,VLOOKUP($C78,Νέα_Μητρώα!$A:$G,7,FALSE),IF(COUNTIF(ValidID,$C78)&gt;0,VLOOKUP($C78,Μητρώο!$A:$G,7,FALSE))),"")</f>
        <v/>
      </c>
      <c r="P78" s="25" t="str">
        <f t="shared" si="13"/>
        <v/>
      </c>
      <c r="Q78" s="6"/>
      <c r="S78" s="6"/>
      <c r="U78" s="6"/>
      <c r="W78" s="59" t="str">
        <f>IF(AND($W$1&gt;0,C78&gt;0),SUBSTITUTE(SUBSTITUTE(IF(COUNTIF(newValidID,$C78)&gt;0,VLOOKUP($C78,Νέα_Μητρώα!$A:$G,2,FALSE),IF(COUNTIF(ValidID,$C78)&gt;0,VLOOKUP($C78,Μητρώο!$A:$G,2,FALSE))),"Θ","g"),"Α","b")&amp;IF((TRUNC((((YEAR($C$1))-I78)+1)/2))*2&lt;12,12,(TRUNC((((YEAR($C$1))-I78)+1)/2))*2),"ω")</f>
        <v>ω</v>
      </c>
      <c r="Z78" s="49">
        <f t="shared" si="14"/>
        <v>0</v>
      </c>
      <c r="AA78" s="49">
        <f t="shared" si="15"/>
        <v>0</v>
      </c>
      <c r="AB78" s="49">
        <f t="shared" si="16"/>
        <v>0</v>
      </c>
    </row>
    <row r="79" spans="1:28" x14ac:dyDescent="0.2">
      <c r="A79" s="4">
        <v>77</v>
      </c>
      <c r="B79" s="25">
        <f t="shared" si="12"/>
        <v>77</v>
      </c>
      <c r="D79" s="26" t="str">
        <f>IF($C79&gt;0,IF(COUNTIF(newValidID,$C79)&gt;0,VLOOKUP($C79,Νέα_Μητρώα!$A:$G,3,FALSE),IF(COUNTIF(ValidID,$C79)&gt;0,VLOOKUP($C79,Μητρώο!$A:$G,3,FALSE))),"")</f>
        <v/>
      </c>
      <c r="E79" s="27" t="str">
        <f>IF($C79&gt;0,IF(COUNTIF(newValidID,$C79)&gt;0,VLOOKUP($C79,Νέα_Μητρώα!$A:$G,5,FALSE),IF(COUNTIF(ValidID,$C79)&gt;0,VLOOKUP($C79,Μητρώο!$A:$G,5,FALSE))),"")</f>
        <v/>
      </c>
      <c r="F79" s="47"/>
      <c r="G79" s="47"/>
      <c r="H79" s="28"/>
      <c r="I79" s="29" t="str">
        <f>IF($C79&gt;0,IF(COUNTIF(newValidID,$C79)&gt;0,VLOOKUP($C79,Νέα_Μητρώα!$A:$G,4,FALSE),IF(COUNTIF(ValidID,$C79)&gt;0,VLOOKUP($C79,Μητρώο!$A:$G,4,FALSE))),"")</f>
        <v/>
      </c>
      <c r="J79" s="53" t="str">
        <f>IF(OR(AND(OR(LEFT(R79)="b",LEFT(T79)="b",LEFT(V79)="b"),IF($C79&gt;0,IF(COUNTIF(newValidID,$C79)&gt;0,VLOOKUP($C79,Νέα_Μητρώα!$A:$G,2,FALSE),IF(COUNTIF(ValidID,$C79)&gt;0,VLOOKUP($C79,Μητρώο!$A:$G,2,FALSE))),"")="Θ"),AND(OR(LEFT(R79)="g",LEFT(T79)="g",LEFT(V79)="g"),IF($C79&gt;0,IF(COUNTIF(newValidID,$C79)&gt;0,VLOOKUP($C79,Νέα_Μητρώα!$A:$G,2,FALSE),IF(COUNTIF(ValidID,$C79)&gt;0,VLOOKUP($C79,Μητρώο!$A:$G,2,FALSE))),"")="Α")),"error","")</f>
        <v/>
      </c>
      <c r="K79" s="29" t="str">
        <f t="shared" si="10"/>
        <v/>
      </c>
      <c r="L79" s="29">
        <f t="shared" si="11"/>
        <v>0</v>
      </c>
      <c r="M79" s="30"/>
      <c r="N79" s="30"/>
      <c r="O79" s="31" t="str">
        <f>IF($C79&gt;0,IF(COUNTIF(newValidID,$C79)&gt;0,VLOOKUP($C79,Νέα_Μητρώα!$A:$G,7,FALSE),IF(COUNTIF(ValidID,$C79)&gt;0,VLOOKUP($C79,Μητρώο!$A:$G,7,FALSE))),"")</f>
        <v/>
      </c>
      <c r="P79" s="25" t="str">
        <f t="shared" si="13"/>
        <v/>
      </c>
      <c r="Q79" s="6"/>
      <c r="S79" s="6"/>
      <c r="U79" s="6"/>
      <c r="W79" s="59" t="str">
        <f>IF(AND($W$1&gt;0,C79&gt;0),SUBSTITUTE(SUBSTITUTE(IF(COUNTIF(newValidID,$C79)&gt;0,VLOOKUP($C79,Νέα_Μητρώα!$A:$G,2,FALSE),IF(COUNTIF(ValidID,$C79)&gt;0,VLOOKUP($C79,Μητρώο!$A:$G,2,FALSE))),"Θ","g"),"Α","b")&amp;IF((TRUNC((((YEAR($C$1))-I79)+1)/2))*2&lt;12,12,(TRUNC((((YEAR($C$1))-I79)+1)/2))*2),"ω")</f>
        <v>ω</v>
      </c>
      <c r="Z79" s="49">
        <f t="shared" si="14"/>
        <v>0</v>
      </c>
      <c r="AA79" s="49">
        <f t="shared" si="15"/>
        <v>0</v>
      </c>
      <c r="AB79" s="49">
        <f t="shared" si="16"/>
        <v>0</v>
      </c>
    </row>
    <row r="80" spans="1:28" x14ac:dyDescent="0.2">
      <c r="A80" s="4">
        <v>78</v>
      </c>
      <c r="B80" s="25">
        <f t="shared" si="12"/>
        <v>78</v>
      </c>
      <c r="C80" s="6"/>
      <c r="D80" s="26" t="str">
        <f>IF($C80&gt;0,IF(COUNTIF(newValidID,$C80)&gt;0,VLOOKUP($C80,Νέα_Μητρώα!$A:$G,3,FALSE),IF(COUNTIF(ValidID,$C80)&gt;0,VLOOKUP($C80,Μητρώο!$A:$G,3,FALSE))),"")</f>
        <v/>
      </c>
      <c r="E80" s="27" t="str">
        <f>IF($C80&gt;0,IF(COUNTIF(newValidID,$C80)&gt;0,VLOOKUP($C80,Νέα_Μητρώα!$A:$G,5,FALSE),IF(COUNTIF(ValidID,$C80)&gt;0,VLOOKUP($C80,Μητρώο!$A:$G,5,FALSE))),"")</f>
        <v/>
      </c>
      <c r="F80" s="47"/>
      <c r="G80" s="47"/>
      <c r="H80" s="28"/>
      <c r="I80" s="29" t="str">
        <f>IF($C80&gt;0,IF(COUNTIF(newValidID,$C80)&gt;0,VLOOKUP($C80,Νέα_Μητρώα!$A:$G,4,FALSE),IF(COUNTIF(ValidID,$C80)&gt;0,VLOOKUP($C80,Μητρώο!$A:$G,4,FALSE))),"")</f>
        <v/>
      </c>
      <c r="J80" s="53" t="str">
        <f>IF(OR(AND(OR(LEFT(R80)="b",LEFT(T80)="b",LEFT(V80)="b"),IF($C80&gt;0,IF(COUNTIF(newValidID,$C80)&gt;0,VLOOKUP($C80,Νέα_Μητρώα!$A:$G,2,FALSE),IF(COUNTIF(ValidID,$C80)&gt;0,VLOOKUP($C80,Μητρώο!$A:$G,2,FALSE))),"")="Θ"),AND(OR(LEFT(R80)="g",LEFT(T80)="g",LEFT(V80)="g"),IF($C80&gt;0,IF(COUNTIF(newValidID,$C80)&gt;0,VLOOKUP($C80,Νέα_Μητρώα!$A:$G,2,FALSE),IF(COUNTIF(ValidID,$C80)&gt;0,VLOOKUP($C80,Μητρώο!$A:$G,2,FALSE))),"")="Α")),"error","")</f>
        <v/>
      </c>
      <c r="K80" s="29" t="str">
        <f t="shared" si="10"/>
        <v/>
      </c>
      <c r="L80" s="29">
        <f t="shared" si="11"/>
        <v>0</v>
      </c>
      <c r="M80" s="30"/>
      <c r="N80" s="30"/>
      <c r="O80" s="31" t="str">
        <f>IF($C80&gt;0,IF(COUNTIF(newValidID,$C80)&gt;0,VLOOKUP($C80,Νέα_Μητρώα!$A:$G,7,FALSE),IF(COUNTIF(ValidID,$C80)&gt;0,VLOOKUP($C80,Μητρώο!$A:$G,7,FALSE))),"")</f>
        <v/>
      </c>
      <c r="P80" s="25" t="str">
        <f t="shared" si="13"/>
        <v/>
      </c>
      <c r="Q80" s="6"/>
      <c r="S80" s="6"/>
      <c r="U80" s="6"/>
      <c r="W80" s="59" t="str">
        <f>IF(AND($W$1&gt;0,C80&gt;0),SUBSTITUTE(SUBSTITUTE(IF(COUNTIF(newValidID,$C80)&gt;0,VLOOKUP($C80,Νέα_Μητρώα!$A:$G,2,FALSE),IF(COUNTIF(ValidID,$C80)&gt;0,VLOOKUP($C80,Μητρώο!$A:$G,2,FALSE))),"Θ","g"),"Α","b")&amp;IF((TRUNC((((YEAR($C$1))-I80)+1)/2))*2&lt;12,12,(TRUNC((((YEAR($C$1))-I80)+1)/2))*2),"ω")</f>
        <v>ω</v>
      </c>
      <c r="Z80" s="49">
        <f t="shared" si="14"/>
        <v>0</v>
      </c>
      <c r="AA80" s="49">
        <f t="shared" si="15"/>
        <v>0</v>
      </c>
      <c r="AB80" s="49">
        <f t="shared" si="16"/>
        <v>0</v>
      </c>
    </row>
    <row r="81" spans="1:28" x14ac:dyDescent="0.2">
      <c r="A81" s="4">
        <v>79</v>
      </c>
      <c r="B81" s="25">
        <f t="shared" si="12"/>
        <v>79</v>
      </c>
      <c r="C81" s="6"/>
      <c r="D81" s="26" t="str">
        <f>IF($C81&gt;0,IF(COUNTIF(newValidID,$C81)&gt;0,VLOOKUP($C81,Νέα_Μητρώα!$A:$G,3,FALSE),IF(COUNTIF(ValidID,$C81)&gt;0,VLOOKUP($C81,Μητρώο!$A:$G,3,FALSE))),"")</f>
        <v/>
      </c>
      <c r="E81" s="27" t="str">
        <f>IF($C81&gt;0,IF(COUNTIF(newValidID,$C81)&gt;0,VLOOKUP($C81,Νέα_Μητρώα!$A:$G,5,FALSE),IF(COUNTIF(ValidID,$C81)&gt;0,VLOOKUP($C81,Μητρώο!$A:$G,5,FALSE))),"")</f>
        <v/>
      </c>
      <c r="F81" s="47"/>
      <c r="G81" s="47"/>
      <c r="H81" s="28"/>
      <c r="I81" s="29" t="str">
        <f>IF($C81&gt;0,IF(COUNTIF(newValidID,$C81)&gt;0,VLOOKUP($C81,Νέα_Μητρώα!$A:$G,4,FALSE),IF(COUNTIF(ValidID,$C81)&gt;0,VLOOKUP($C81,Μητρώο!$A:$G,4,FALSE))),"")</f>
        <v/>
      </c>
      <c r="J81" s="53" t="str">
        <f>IF(OR(AND(OR(LEFT(R81)="b",LEFT(T81)="b",LEFT(V81)="b"),IF($C81&gt;0,IF(COUNTIF(newValidID,$C81)&gt;0,VLOOKUP($C81,Νέα_Μητρώα!$A:$G,2,FALSE),IF(COUNTIF(ValidID,$C81)&gt;0,VLOOKUP($C81,Μητρώο!$A:$G,2,FALSE))),"")="Θ"),AND(OR(LEFT(R81)="g",LEFT(T81)="g",LEFT(V81)="g"),IF($C81&gt;0,IF(COUNTIF(newValidID,$C81)&gt;0,VLOOKUP($C81,Νέα_Μητρώα!$A:$G,2,FALSE),IF(COUNTIF(ValidID,$C81)&gt;0,VLOOKUP($C81,Μητρώο!$A:$G,2,FALSE))),"")="Α")),"error","")</f>
        <v/>
      </c>
      <c r="K81" s="29" t="str">
        <f t="shared" si="10"/>
        <v/>
      </c>
      <c r="L81" s="29">
        <f t="shared" si="11"/>
        <v>0</v>
      </c>
      <c r="M81" s="30"/>
      <c r="N81" s="30"/>
      <c r="O81" s="31" t="str">
        <f>IF($C81&gt;0,IF(COUNTIF(newValidID,$C81)&gt;0,VLOOKUP($C81,Νέα_Μητρώα!$A:$G,7,FALSE),IF(COUNTIF(ValidID,$C81)&gt;0,VLOOKUP($C81,Μητρώο!$A:$G,7,FALSE))),"")</f>
        <v/>
      </c>
      <c r="P81" s="25" t="str">
        <f t="shared" si="13"/>
        <v/>
      </c>
      <c r="Q81" s="6"/>
      <c r="S81" s="6"/>
      <c r="U81" s="6"/>
      <c r="W81" s="59" t="str">
        <f>IF(AND($W$1&gt;0,C81&gt;0),SUBSTITUTE(SUBSTITUTE(IF(COUNTIF(newValidID,$C81)&gt;0,VLOOKUP($C81,Νέα_Μητρώα!$A:$G,2,FALSE),IF(COUNTIF(ValidID,$C81)&gt;0,VLOOKUP($C81,Μητρώο!$A:$G,2,FALSE))),"Θ","g"),"Α","b")&amp;IF((TRUNC((((YEAR($C$1))-I81)+1)/2))*2&lt;12,12,(TRUNC((((YEAR($C$1))-I81)+1)/2))*2),"ω")</f>
        <v>ω</v>
      </c>
      <c r="Z81" s="49">
        <f t="shared" si="14"/>
        <v>0</v>
      </c>
      <c r="AA81" s="49">
        <f t="shared" si="15"/>
        <v>0</v>
      </c>
      <c r="AB81" s="49">
        <f t="shared" si="16"/>
        <v>0</v>
      </c>
    </row>
    <row r="82" spans="1:28" x14ac:dyDescent="0.2">
      <c r="A82" s="4">
        <v>80</v>
      </c>
      <c r="B82" s="25">
        <f t="shared" si="12"/>
        <v>80</v>
      </c>
      <c r="C82" s="6"/>
      <c r="D82" s="26" t="str">
        <f>IF($C82&gt;0,IF(COUNTIF(newValidID,$C82)&gt;0,VLOOKUP($C82,Νέα_Μητρώα!$A:$G,3,FALSE),IF(COUNTIF(ValidID,$C82)&gt;0,VLOOKUP($C82,Μητρώο!$A:$G,3,FALSE))),"")</f>
        <v/>
      </c>
      <c r="E82" s="27" t="str">
        <f>IF($C82&gt;0,IF(COUNTIF(newValidID,$C82)&gt;0,VLOOKUP($C82,Νέα_Μητρώα!$A:$G,5,FALSE),IF(COUNTIF(ValidID,$C82)&gt;0,VLOOKUP($C82,Μητρώο!$A:$G,5,FALSE))),"")</f>
        <v/>
      </c>
      <c r="F82" s="47"/>
      <c r="G82" s="47"/>
      <c r="H82" s="28"/>
      <c r="I82" s="29" t="str">
        <f>IF($C82&gt;0,IF(COUNTIF(newValidID,$C82)&gt;0,VLOOKUP($C82,Νέα_Μητρώα!$A:$G,4,FALSE),IF(COUNTIF(ValidID,$C82)&gt;0,VLOOKUP($C82,Μητρώο!$A:$G,4,FALSE))),"")</f>
        <v/>
      </c>
      <c r="J82" s="53" t="str">
        <f>IF(OR(AND(OR(LEFT(R82)="b",LEFT(T82)="b",LEFT(V82)="b"),IF($C82&gt;0,IF(COUNTIF(newValidID,$C82)&gt;0,VLOOKUP($C82,Νέα_Μητρώα!$A:$G,2,FALSE),IF(COUNTIF(ValidID,$C82)&gt;0,VLOOKUP($C82,Μητρώο!$A:$G,2,FALSE))),"")="Θ"),AND(OR(LEFT(R82)="g",LEFT(T82)="g",LEFT(V82)="g"),IF($C82&gt;0,IF(COUNTIF(newValidID,$C82)&gt;0,VLOOKUP($C82,Νέα_Μητρώα!$A:$G,2,FALSE),IF(COUNTIF(ValidID,$C82)&gt;0,VLOOKUP($C82,Μητρώο!$A:$G,2,FALSE))),"")="Α")),"error","")</f>
        <v/>
      </c>
      <c r="K82" s="29" t="str">
        <f t="shared" si="10"/>
        <v/>
      </c>
      <c r="L82" s="29">
        <f t="shared" si="11"/>
        <v>0</v>
      </c>
      <c r="M82" s="30"/>
      <c r="N82" s="30"/>
      <c r="O82" s="31" t="str">
        <f>IF($C82&gt;0,IF(COUNTIF(newValidID,$C82)&gt;0,VLOOKUP($C82,Νέα_Μητρώα!$A:$G,7,FALSE),IF(COUNTIF(ValidID,$C82)&gt;0,VLOOKUP($C82,Μητρώο!$A:$G,7,FALSE))),"")</f>
        <v/>
      </c>
      <c r="P82" s="25" t="str">
        <f t="shared" si="13"/>
        <v/>
      </c>
      <c r="Q82" s="6"/>
      <c r="S82" s="6"/>
      <c r="U82" s="6"/>
      <c r="W82" s="59" t="str">
        <f>IF(AND($W$1&gt;0,C82&gt;0),SUBSTITUTE(SUBSTITUTE(IF(COUNTIF(newValidID,$C82)&gt;0,VLOOKUP($C82,Νέα_Μητρώα!$A:$G,2,FALSE),IF(COUNTIF(ValidID,$C82)&gt;0,VLOOKUP($C82,Μητρώο!$A:$G,2,FALSE))),"Θ","g"),"Α","b")&amp;IF((TRUNC((((YEAR($C$1))-I82)+1)/2))*2&lt;12,12,(TRUNC((((YEAR($C$1))-I82)+1)/2))*2),"ω")</f>
        <v>ω</v>
      </c>
      <c r="Z82" s="49">
        <f t="shared" si="14"/>
        <v>0</v>
      </c>
      <c r="AA82" s="49">
        <f t="shared" si="15"/>
        <v>0</v>
      </c>
      <c r="AB82" s="49">
        <f t="shared" si="16"/>
        <v>0</v>
      </c>
    </row>
    <row r="83" spans="1:28" x14ac:dyDescent="0.2">
      <c r="A83" s="4">
        <v>81</v>
      </c>
      <c r="B83" s="25">
        <f t="shared" si="12"/>
        <v>81</v>
      </c>
      <c r="D83" s="26" t="str">
        <f>IF($C83&gt;0,IF(COUNTIF(newValidID,$C83)&gt;0,VLOOKUP($C83,Νέα_Μητρώα!$A:$G,3,FALSE),IF(COUNTIF(ValidID,$C83)&gt;0,VLOOKUP($C83,Μητρώο!$A:$G,3,FALSE))),"")</f>
        <v/>
      </c>
      <c r="E83" s="27" t="str">
        <f>IF($C83&gt;0,IF(COUNTIF(newValidID,$C83)&gt;0,VLOOKUP($C83,Νέα_Μητρώα!$A:$G,5,FALSE),IF(COUNTIF(ValidID,$C83)&gt;0,VLOOKUP($C83,Μητρώο!$A:$G,5,FALSE))),"")</f>
        <v/>
      </c>
      <c r="F83" s="47"/>
      <c r="G83" s="47"/>
      <c r="H83" s="28"/>
      <c r="I83" s="29" t="str">
        <f>IF($C83&gt;0,IF(COUNTIF(newValidID,$C83)&gt;0,VLOOKUP($C83,Νέα_Μητρώα!$A:$G,4,FALSE),IF(COUNTIF(ValidID,$C83)&gt;0,VLOOKUP($C83,Μητρώο!$A:$G,4,FALSE))),"")</f>
        <v/>
      </c>
      <c r="J83" s="53" t="str">
        <f>IF(OR(AND(OR(LEFT(R83)="b",LEFT(T83)="b",LEFT(V83)="b"),IF($C83&gt;0,IF(COUNTIF(newValidID,$C83)&gt;0,VLOOKUP($C83,Νέα_Μητρώα!$A:$G,2,FALSE),IF(COUNTIF(ValidID,$C83)&gt;0,VLOOKUP($C83,Μητρώο!$A:$G,2,FALSE))),"")="Θ"),AND(OR(LEFT(R83)="g",LEFT(T83)="g",LEFT(V83)="g"),IF($C83&gt;0,IF(COUNTIF(newValidID,$C83)&gt;0,VLOOKUP($C83,Νέα_Μητρώα!$A:$G,2,FALSE),IF(COUNTIF(ValidID,$C83)&gt;0,VLOOKUP($C83,Μητρώο!$A:$G,2,FALSE))),"")="Α")),"error","")</f>
        <v/>
      </c>
      <c r="K83" s="29" t="str">
        <f t="shared" si="10"/>
        <v/>
      </c>
      <c r="L83" s="29">
        <f t="shared" si="11"/>
        <v>0</v>
      </c>
      <c r="M83" s="30"/>
      <c r="N83" s="30"/>
      <c r="O83" s="31" t="str">
        <f>IF($C83&gt;0,IF(COUNTIF(newValidID,$C83)&gt;0,VLOOKUP($C83,Νέα_Μητρώα!$A:$G,7,FALSE),IF(COUNTIF(ValidID,$C83)&gt;0,VLOOKUP($C83,Μητρώο!$A:$G,7,FALSE))),"")</f>
        <v/>
      </c>
      <c r="P83" s="25" t="str">
        <f t="shared" si="13"/>
        <v/>
      </c>
      <c r="Q83" s="6"/>
      <c r="S83" s="6"/>
      <c r="U83" s="6"/>
      <c r="W83" s="59" t="str">
        <f>IF(AND($W$1&gt;0,C83&gt;0),SUBSTITUTE(SUBSTITUTE(IF(COUNTIF(newValidID,$C83)&gt;0,VLOOKUP($C83,Νέα_Μητρώα!$A:$G,2,FALSE),IF(COUNTIF(ValidID,$C83)&gt;0,VLOOKUP($C83,Μητρώο!$A:$G,2,FALSE))),"Θ","g"),"Α","b")&amp;IF((TRUNC((((YEAR($C$1))-I83)+1)/2))*2&lt;12,12,(TRUNC((((YEAR($C$1))-I83)+1)/2))*2),"ω")</f>
        <v>ω</v>
      </c>
      <c r="Z83" s="49">
        <f t="shared" si="14"/>
        <v>0</v>
      </c>
      <c r="AA83" s="49">
        <f t="shared" si="15"/>
        <v>0</v>
      </c>
      <c r="AB83" s="49">
        <f t="shared" si="16"/>
        <v>0</v>
      </c>
    </row>
    <row r="84" spans="1:28" x14ac:dyDescent="0.2">
      <c r="A84" s="4">
        <v>82</v>
      </c>
      <c r="B84" s="25">
        <f t="shared" si="12"/>
        <v>82</v>
      </c>
      <c r="D84" s="26" t="str">
        <f>IF($C84&gt;0,IF(COUNTIF(newValidID,$C84)&gt;0,VLOOKUP($C84,Νέα_Μητρώα!$A:$G,3,FALSE),IF(COUNTIF(ValidID,$C84)&gt;0,VLOOKUP($C84,Μητρώο!$A:$G,3,FALSE))),"")</f>
        <v/>
      </c>
      <c r="E84" s="27" t="str">
        <f>IF($C84&gt;0,IF(COUNTIF(newValidID,$C84)&gt;0,VLOOKUP($C84,Νέα_Μητρώα!$A:$G,5,FALSE),IF(COUNTIF(ValidID,$C84)&gt;0,VLOOKUP($C84,Μητρώο!$A:$G,5,FALSE))),"")</f>
        <v/>
      </c>
      <c r="F84" s="47"/>
      <c r="G84" s="47"/>
      <c r="H84" s="28"/>
      <c r="I84" s="29" t="str">
        <f>IF($C84&gt;0,IF(COUNTIF(newValidID,$C84)&gt;0,VLOOKUP($C84,Νέα_Μητρώα!$A:$G,4,FALSE),IF(COUNTIF(ValidID,$C84)&gt;0,VLOOKUP($C84,Μητρώο!$A:$G,4,FALSE))),"")</f>
        <v/>
      </c>
      <c r="J84" s="53" t="str">
        <f>IF(OR(AND(OR(LEFT(R84)="b",LEFT(T84)="b",LEFT(V84)="b"),IF($C84&gt;0,IF(COUNTIF(newValidID,$C84)&gt;0,VLOOKUP($C84,Νέα_Μητρώα!$A:$G,2,FALSE),IF(COUNTIF(ValidID,$C84)&gt;0,VLOOKUP($C84,Μητρώο!$A:$G,2,FALSE))),"")="Θ"),AND(OR(LEFT(R84)="g",LEFT(T84)="g",LEFT(V84)="g"),IF($C84&gt;0,IF(COUNTIF(newValidID,$C84)&gt;0,VLOOKUP($C84,Νέα_Μητρώα!$A:$G,2,FALSE),IF(COUNTIF(ValidID,$C84)&gt;0,VLOOKUP($C84,Μητρώο!$A:$G,2,FALSE))),"")="Α")),"error","")</f>
        <v/>
      </c>
      <c r="K84" s="29" t="str">
        <f t="shared" si="10"/>
        <v/>
      </c>
      <c r="L84" s="29">
        <f t="shared" si="11"/>
        <v>0</v>
      </c>
      <c r="M84" s="30"/>
      <c r="N84" s="30"/>
      <c r="O84" s="31" t="str">
        <f>IF($C84&gt;0,IF(COUNTIF(newValidID,$C84)&gt;0,VLOOKUP($C84,Νέα_Μητρώα!$A:$G,7,FALSE),IF(COUNTIF(ValidID,$C84)&gt;0,VLOOKUP($C84,Μητρώο!$A:$G,7,FALSE))),"")</f>
        <v/>
      </c>
      <c r="P84" s="25" t="str">
        <f t="shared" si="13"/>
        <v/>
      </c>
      <c r="Q84" s="6"/>
      <c r="S84" s="6"/>
      <c r="U84" s="6"/>
      <c r="W84" s="59" t="str">
        <f>IF(AND($W$1&gt;0,C84&gt;0),SUBSTITUTE(SUBSTITUTE(IF(COUNTIF(newValidID,$C84)&gt;0,VLOOKUP($C84,Νέα_Μητρώα!$A:$G,2,FALSE),IF(COUNTIF(ValidID,$C84)&gt;0,VLOOKUP($C84,Μητρώο!$A:$G,2,FALSE))),"Θ","g"),"Α","b")&amp;IF((TRUNC((((YEAR($C$1))-I84)+1)/2))*2&lt;12,12,(TRUNC((((YEAR($C$1))-I84)+1)/2))*2),"ω")</f>
        <v>ω</v>
      </c>
      <c r="Z84" s="49">
        <f t="shared" si="14"/>
        <v>0</v>
      </c>
      <c r="AA84" s="49">
        <f t="shared" si="15"/>
        <v>0</v>
      </c>
      <c r="AB84" s="49">
        <f t="shared" si="16"/>
        <v>0</v>
      </c>
    </row>
    <row r="85" spans="1:28" x14ac:dyDescent="0.2">
      <c r="A85" s="4">
        <v>83</v>
      </c>
      <c r="B85" s="25">
        <f t="shared" si="12"/>
        <v>83</v>
      </c>
      <c r="D85" s="26" t="str">
        <f>IF($C85&gt;0,IF(COUNTIF(newValidID,$C85)&gt;0,VLOOKUP($C85,Νέα_Μητρώα!$A:$G,3,FALSE),IF(COUNTIF(ValidID,$C85)&gt;0,VLOOKUP($C85,Μητρώο!$A:$G,3,FALSE))),"")</f>
        <v/>
      </c>
      <c r="E85" s="27" t="str">
        <f>IF($C85&gt;0,IF(COUNTIF(newValidID,$C85)&gt;0,VLOOKUP($C85,Νέα_Μητρώα!$A:$G,5,FALSE),IF(COUNTIF(ValidID,$C85)&gt;0,VLOOKUP($C85,Μητρώο!$A:$G,5,FALSE))),"")</f>
        <v/>
      </c>
      <c r="F85" s="47"/>
      <c r="G85" s="47"/>
      <c r="H85" s="28"/>
      <c r="I85" s="29" t="str">
        <f>IF($C85&gt;0,IF(COUNTIF(newValidID,$C85)&gt;0,VLOOKUP($C85,Νέα_Μητρώα!$A:$G,4,FALSE),IF(COUNTIF(ValidID,$C85)&gt;0,VLOOKUP($C85,Μητρώο!$A:$G,4,FALSE))),"")</f>
        <v/>
      </c>
      <c r="J85" s="53" t="str">
        <f>IF(OR(AND(OR(LEFT(R85)="b",LEFT(T85)="b",LEFT(V85)="b"),IF($C85&gt;0,IF(COUNTIF(newValidID,$C85)&gt;0,VLOOKUP($C85,Νέα_Μητρώα!$A:$G,2,FALSE),IF(COUNTIF(ValidID,$C85)&gt;0,VLOOKUP($C85,Μητρώο!$A:$G,2,FALSE))),"")="Θ"),AND(OR(LEFT(R85)="g",LEFT(T85)="g",LEFT(V85)="g"),IF($C85&gt;0,IF(COUNTIF(newValidID,$C85)&gt;0,VLOOKUP($C85,Νέα_Μητρώα!$A:$G,2,FALSE),IF(COUNTIF(ValidID,$C85)&gt;0,VLOOKUP($C85,Μητρώο!$A:$G,2,FALSE))),"")="Α")),"error","")</f>
        <v/>
      </c>
      <c r="K85" s="29" t="str">
        <f t="shared" si="10"/>
        <v/>
      </c>
      <c r="L85" s="29">
        <f t="shared" si="11"/>
        <v>0</v>
      </c>
      <c r="M85" s="30"/>
      <c r="N85" s="30"/>
      <c r="O85" s="31" t="str">
        <f>IF($C85&gt;0,IF(COUNTIF(newValidID,$C85)&gt;0,VLOOKUP($C85,Νέα_Μητρώα!$A:$G,7,FALSE),IF(COUNTIF(ValidID,$C85)&gt;0,VLOOKUP($C85,Μητρώο!$A:$G,7,FALSE))),"")</f>
        <v/>
      </c>
      <c r="P85" s="25" t="str">
        <f t="shared" si="13"/>
        <v/>
      </c>
      <c r="Q85" s="6"/>
      <c r="S85" s="6"/>
      <c r="U85" s="6"/>
      <c r="W85" s="59" t="str">
        <f>IF(AND($W$1&gt;0,C85&gt;0),SUBSTITUTE(SUBSTITUTE(IF(COUNTIF(newValidID,$C85)&gt;0,VLOOKUP($C85,Νέα_Μητρώα!$A:$G,2,FALSE),IF(COUNTIF(ValidID,$C85)&gt;0,VLOOKUP($C85,Μητρώο!$A:$G,2,FALSE))),"Θ","g"),"Α","b")&amp;IF((TRUNC((((YEAR($C$1))-I85)+1)/2))*2&lt;12,12,(TRUNC((((YEAR($C$1))-I85)+1)/2))*2),"ω")</f>
        <v>ω</v>
      </c>
      <c r="Z85" s="49">
        <f t="shared" si="14"/>
        <v>0</v>
      </c>
      <c r="AA85" s="49">
        <f t="shared" si="15"/>
        <v>0</v>
      </c>
      <c r="AB85" s="49">
        <f t="shared" si="16"/>
        <v>0</v>
      </c>
    </row>
    <row r="86" spans="1:28" x14ac:dyDescent="0.2">
      <c r="A86" s="4">
        <v>84</v>
      </c>
      <c r="B86" s="25">
        <f t="shared" si="12"/>
        <v>84</v>
      </c>
      <c r="C86" s="6"/>
      <c r="D86" s="26" t="str">
        <f>IF($C86&gt;0,IF(COUNTIF(newValidID,$C86)&gt;0,VLOOKUP($C86,Νέα_Μητρώα!$A:$G,3,FALSE),IF(COUNTIF(ValidID,$C86)&gt;0,VLOOKUP($C86,Μητρώο!$A:$G,3,FALSE))),"")</f>
        <v/>
      </c>
      <c r="E86" s="27" t="str">
        <f>IF($C86&gt;0,IF(COUNTIF(newValidID,$C86)&gt;0,VLOOKUP($C86,Νέα_Μητρώα!$A:$G,5,FALSE),IF(COUNTIF(ValidID,$C86)&gt;0,VLOOKUP($C86,Μητρώο!$A:$G,5,FALSE))),"")</f>
        <v/>
      </c>
      <c r="F86" s="47"/>
      <c r="G86" s="47"/>
      <c r="H86" s="28"/>
      <c r="I86" s="29" t="str">
        <f>IF($C86&gt;0,IF(COUNTIF(newValidID,$C86)&gt;0,VLOOKUP($C86,Νέα_Μητρώα!$A:$G,4,FALSE),IF(COUNTIF(ValidID,$C86)&gt;0,VLOOKUP($C86,Μητρώο!$A:$G,4,FALSE))),"")</f>
        <v/>
      </c>
      <c r="J86" s="53" t="str">
        <f>IF(OR(AND(OR(LEFT(R86)="b",LEFT(T86)="b",LEFT(V86)="b"),IF($C86&gt;0,IF(COUNTIF(newValidID,$C86)&gt;0,VLOOKUP($C86,Νέα_Μητρώα!$A:$G,2,FALSE),IF(COUNTIF(ValidID,$C86)&gt;0,VLOOKUP($C86,Μητρώο!$A:$G,2,FALSE))),"")="Θ"),AND(OR(LEFT(R86)="g",LEFT(T86)="g",LEFT(V86)="g"),IF($C86&gt;0,IF(COUNTIF(newValidID,$C86)&gt;0,VLOOKUP($C86,Νέα_Μητρώα!$A:$G,2,FALSE),IF(COUNTIF(ValidID,$C86)&gt;0,VLOOKUP($C86,Μητρώο!$A:$G,2,FALSE))),"")="Α")),"error","")</f>
        <v/>
      </c>
      <c r="K86" s="29" t="str">
        <f t="shared" si="10"/>
        <v/>
      </c>
      <c r="L86" s="29">
        <f t="shared" si="11"/>
        <v>0</v>
      </c>
      <c r="M86" s="30"/>
      <c r="N86" s="30"/>
      <c r="O86" s="31" t="str">
        <f>IF($C86&gt;0,IF(COUNTIF(newValidID,$C86)&gt;0,VLOOKUP($C86,Νέα_Μητρώα!$A:$G,7,FALSE),IF(COUNTIF(ValidID,$C86)&gt;0,VLOOKUP($C86,Μητρώο!$A:$G,7,FALSE))),"")</f>
        <v/>
      </c>
      <c r="P86" s="25" t="str">
        <f t="shared" si="13"/>
        <v/>
      </c>
      <c r="Q86" s="6"/>
      <c r="S86" s="6"/>
      <c r="U86" s="6"/>
      <c r="W86" s="59" t="str">
        <f>IF(AND($W$1&gt;0,C86&gt;0),SUBSTITUTE(SUBSTITUTE(IF(COUNTIF(newValidID,$C86)&gt;0,VLOOKUP($C86,Νέα_Μητρώα!$A:$G,2,FALSE),IF(COUNTIF(ValidID,$C86)&gt;0,VLOOKUP($C86,Μητρώο!$A:$G,2,FALSE))),"Θ","g"),"Α","b")&amp;IF((TRUNC((((YEAR($C$1))-I86)+1)/2))*2&lt;12,12,(TRUNC((((YEAR($C$1))-I86)+1)/2))*2),"ω")</f>
        <v>ω</v>
      </c>
      <c r="Z86" s="49">
        <f t="shared" si="14"/>
        <v>0</v>
      </c>
      <c r="AA86" s="49">
        <f t="shared" si="15"/>
        <v>0</v>
      </c>
      <c r="AB86" s="49">
        <f t="shared" si="16"/>
        <v>0</v>
      </c>
    </row>
    <row r="87" spans="1:28" x14ac:dyDescent="0.2">
      <c r="A87" s="4">
        <v>85</v>
      </c>
      <c r="B87" s="25">
        <f t="shared" si="12"/>
        <v>85</v>
      </c>
      <c r="D87" s="26" t="str">
        <f>IF($C87&gt;0,IF(COUNTIF(newValidID,$C87)&gt;0,VLOOKUP($C87,Νέα_Μητρώα!$A:$G,3,FALSE),IF(COUNTIF(ValidID,$C87)&gt;0,VLOOKUP($C87,Μητρώο!$A:$G,3,FALSE))),"")</f>
        <v/>
      </c>
      <c r="E87" s="27" t="str">
        <f>IF($C87&gt;0,IF(COUNTIF(newValidID,$C87)&gt;0,VLOOKUP($C87,Νέα_Μητρώα!$A:$G,5,FALSE),IF(COUNTIF(ValidID,$C87)&gt;0,VLOOKUP($C87,Μητρώο!$A:$G,5,FALSE))),"")</f>
        <v/>
      </c>
      <c r="F87" s="47"/>
      <c r="G87" s="47"/>
      <c r="H87" s="28"/>
      <c r="I87" s="29" t="str">
        <f>IF($C87&gt;0,IF(COUNTIF(newValidID,$C87)&gt;0,VLOOKUP($C87,Νέα_Μητρώα!$A:$G,4,FALSE),IF(COUNTIF(ValidID,$C87)&gt;0,VLOOKUP($C87,Μητρώο!$A:$G,4,FALSE))),"")</f>
        <v/>
      </c>
      <c r="J87" s="53" t="str">
        <f>IF(OR(AND(OR(LEFT(R87)="b",LEFT(T87)="b",LEFT(V87)="b"),IF($C87&gt;0,IF(COUNTIF(newValidID,$C87)&gt;0,VLOOKUP($C87,Νέα_Μητρώα!$A:$G,2,FALSE),IF(COUNTIF(ValidID,$C87)&gt;0,VLOOKUP($C87,Μητρώο!$A:$G,2,FALSE))),"")="Θ"),AND(OR(LEFT(R87)="g",LEFT(T87)="g",LEFT(V87)="g"),IF($C87&gt;0,IF(COUNTIF(newValidID,$C87)&gt;0,VLOOKUP($C87,Νέα_Μητρώα!$A:$G,2,FALSE),IF(COUNTIF(ValidID,$C87)&gt;0,VLOOKUP($C87,Μητρώο!$A:$G,2,FALSE))),"")="Α")),"error","")</f>
        <v/>
      </c>
      <c r="K87" s="29" t="str">
        <f t="shared" si="10"/>
        <v/>
      </c>
      <c r="L87" s="29">
        <f t="shared" si="11"/>
        <v>0</v>
      </c>
      <c r="M87" s="30"/>
      <c r="N87" s="30"/>
      <c r="O87" s="31" t="str">
        <f>IF($C87&gt;0,IF(COUNTIF(newValidID,$C87)&gt;0,VLOOKUP($C87,Νέα_Μητρώα!$A:$G,7,FALSE),IF(COUNTIF(ValidID,$C87)&gt;0,VLOOKUP($C87,Μητρώο!$A:$G,7,FALSE))),"")</f>
        <v/>
      </c>
      <c r="P87" s="25" t="str">
        <f t="shared" si="13"/>
        <v/>
      </c>
      <c r="Q87" s="6"/>
      <c r="S87" s="6"/>
      <c r="U87" s="6"/>
      <c r="W87" s="59" t="str">
        <f>IF(AND($W$1&gt;0,C87&gt;0),SUBSTITUTE(SUBSTITUTE(IF(COUNTIF(newValidID,$C87)&gt;0,VLOOKUP($C87,Νέα_Μητρώα!$A:$G,2,FALSE),IF(COUNTIF(ValidID,$C87)&gt;0,VLOOKUP($C87,Μητρώο!$A:$G,2,FALSE))),"Θ","g"),"Α","b")&amp;IF((TRUNC((((YEAR($C$1))-I87)+1)/2))*2&lt;12,12,(TRUNC((((YEAR($C$1))-I87)+1)/2))*2),"ω")</f>
        <v>ω</v>
      </c>
      <c r="Z87" s="49">
        <f t="shared" si="14"/>
        <v>0</v>
      </c>
      <c r="AA87" s="49">
        <f t="shared" si="15"/>
        <v>0</v>
      </c>
      <c r="AB87" s="49">
        <f t="shared" si="16"/>
        <v>0</v>
      </c>
    </row>
    <row r="88" spans="1:28" x14ac:dyDescent="0.2">
      <c r="A88" s="4">
        <v>86</v>
      </c>
      <c r="B88" s="25">
        <f t="shared" si="12"/>
        <v>86</v>
      </c>
      <c r="C88" s="6"/>
      <c r="D88" s="26" t="str">
        <f>IF($C88&gt;0,IF(COUNTIF(newValidID,$C88)&gt;0,VLOOKUP($C88,Νέα_Μητρώα!$A:$G,3,FALSE),IF(COUNTIF(ValidID,$C88)&gt;0,VLOOKUP($C88,Μητρώο!$A:$G,3,FALSE))),"")</f>
        <v/>
      </c>
      <c r="E88" s="27" t="str">
        <f>IF($C88&gt;0,IF(COUNTIF(newValidID,$C88)&gt;0,VLOOKUP($C88,Νέα_Μητρώα!$A:$G,5,FALSE),IF(COUNTIF(ValidID,$C88)&gt;0,VLOOKUP($C88,Μητρώο!$A:$G,5,FALSE))),"")</f>
        <v/>
      </c>
      <c r="F88" s="47"/>
      <c r="G88" s="47"/>
      <c r="H88" s="28"/>
      <c r="I88" s="29" t="str">
        <f>IF($C88&gt;0,IF(COUNTIF(newValidID,$C88)&gt;0,VLOOKUP($C88,Νέα_Μητρώα!$A:$G,4,FALSE),IF(COUNTIF(ValidID,$C88)&gt;0,VLOOKUP($C88,Μητρώο!$A:$G,4,FALSE))),"")</f>
        <v/>
      </c>
      <c r="J88" s="53" t="str">
        <f>IF(OR(AND(OR(LEFT(R88)="b",LEFT(T88)="b",LEFT(V88)="b"),IF($C88&gt;0,IF(COUNTIF(newValidID,$C88)&gt;0,VLOOKUP($C88,Νέα_Μητρώα!$A:$G,2,FALSE),IF(COUNTIF(ValidID,$C88)&gt;0,VLOOKUP($C88,Μητρώο!$A:$G,2,FALSE))),"")="Θ"),AND(OR(LEFT(R88)="g",LEFT(T88)="g",LEFT(V88)="g"),IF($C88&gt;0,IF(COUNTIF(newValidID,$C88)&gt;0,VLOOKUP($C88,Νέα_Μητρώα!$A:$G,2,FALSE),IF(COUNTIF(ValidID,$C88)&gt;0,VLOOKUP($C88,Μητρώο!$A:$G,2,FALSE))),"")="Α")),"error","")</f>
        <v/>
      </c>
      <c r="K88" s="29" t="str">
        <f t="shared" si="10"/>
        <v/>
      </c>
      <c r="L88" s="29">
        <f t="shared" si="11"/>
        <v>0</v>
      </c>
      <c r="M88" s="30"/>
      <c r="N88" s="30"/>
      <c r="O88" s="31" t="str">
        <f>IF($C88&gt;0,IF(COUNTIF(newValidID,$C88)&gt;0,VLOOKUP($C88,Νέα_Μητρώα!$A:$G,7,FALSE),IF(COUNTIF(ValidID,$C88)&gt;0,VLOOKUP($C88,Μητρώο!$A:$G,7,FALSE))),"")</f>
        <v/>
      </c>
      <c r="P88" s="25" t="str">
        <f t="shared" si="13"/>
        <v/>
      </c>
      <c r="Q88" s="6"/>
      <c r="S88" s="6"/>
      <c r="U88" s="6"/>
      <c r="W88" s="59" t="str">
        <f>IF(AND($W$1&gt;0,C88&gt;0),SUBSTITUTE(SUBSTITUTE(IF(COUNTIF(newValidID,$C88)&gt;0,VLOOKUP($C88,Νέα_Μητρώα!$A:$G,2,FALSE),IF(COUNTIF(ValidID,$C88)&gt;0,VLOOKUP($C88,Μητρώο!$A:$G,2,FALSE))),"Θ","g"),"Α","b")&amp;IF((TRUNC((((YEAR($C$1))-I88)+1)/2))*2&lt;12,12,(TRUNC((((YEAR($C$1))-I88)+1)/2))*2),"ω")</f>
        <v>ω</v>
      </c>
      <c r="Z88" s="49">
        <f t="shared" si="14"/>
        <v>0</v>
      </c>
      <c r="AA88" s="49">
        <f t="shared" si="15"/>
        <v>0</v>
      </c>
      <c r="AB88" s="49">
        <f t="shared" si="16"/>
        <v>0</v>
      </c>
    </row>
    <row r="89" spans="1:28" x14ac:dyDescent="0.2">
      <c r="A89" s="4">
        <v>87</v>
      </c>
      <c r="B89" s="25">
        <f t="shared" si="12"/>
        <v>87</v>
      </c>
      <c r="D89" s="26" t="str">
        <f>IF($C89&gt;0,IF(COUNTIF(newValidID,$C89)&gt;0,VLOOKUP($C89,Νέα_Μητρώα!$A:$G,3,FALSE),IF(COUNTIF(ValidID,$C89)&gt;0,VLOOKUP($C89,Μητρώο!$A:$G,3,FALSE))),"")</f>
        <v/>
      </c>
      <c r="E89" s="27" t="str">
        <f>IF($C89&gt;0,IF(COUNTIF(newValidID,$C89)&gt;0,VLOOKUP($C89,Νέα_Μητρώα!$A:$G,5,FALSE),IF(COUNTIF(ValidID,$C89)&gt;0,VLOOKUP($C89,Μητρώο!$A:$G,5,FALSE))),"")</f>
        <v/>
      </c>
      <c r="F89" s="47"/>
      <c r="G89" s="47"/>
      <c r="H89" s="28"/>
      <c r="I89" s="29" t="str">
        <f>IF($C89&gt;0,IF(COUNTIF(newValidID,$C89)&gt;0,VLOOKUP($C89,Νέα_Μητρώα!$A:$G,4,FALSE),IF(COUNTIF(ValidID,$C89)&gt;0,VLOOKUP($C89,Μητρώο!$A:$G,4,FALSE))),"")</f>
        <v/>
      </c>
      <c r="J89" s="53" t="str">
        <f>IF(OR(AND(OR(LEFT(R89)="b",LEFT(T89)="b",LEFT(V89)="b"),IF($C89&gt;0,IF(COUNTIF(newValidID,$C89)&gt;0,VLOOKUP($C89,Νέα_Μητρώα!$A:$G,2,FALSE),IF(COUNTIF(ValidID,$C89)&gt;0,VLOOKUP($C89,Μητρώο!$A:$G,2,FALSE))),"")="Θ"),AND(OR(LEFT(R89)="g",LEFT(T89)="g",LEFT(V89)="g"),IF($C89&gt;0,IF(COUNTIF(newValidID,$C89)&gt;0,VLOOKUP($C89,Νέα_Μητρώα!$A:$G,2,FALSE),IF(COUNTIF(ValidID,$C89)&gt;0,VLOOKUP($C89,Μητρώο!$A:$G,2,FALSE))),"")="Α")),"error","")</f>
        <v/>
      </c>
      <c r="K89" s="29" t="str">
        <f t="shared" si="10"/>
        <v/>
      </c>
      <c r="L89" s="29">
        <f t="shared" si="11"/>
        <v>0</v>
      </c>
      <c r="M89" s="30"/>
      <c r="N89" s="30"/>
      <c r="O89" s="31" t="str">
        <f>IF($C89&gt;0,IF(COUNTIF(newValidID,$C89)&gt;0,VLOOKUP($C89,Νέα_Μητρώα!$A:$G,7,FALSE),IF(COUNTIF(ValidID,$C89)&gt;0,VLOOKUP($C89,Μητρώο!$A:$G,7,FALSE))),"")</f>
        <v/>
      </c>
      <c r="P89" s="25" t="str">
        <f t="shared" si="13"/>
        <v/>
      </c>
      <c r="Q89" s="6"/>
      <c r="S89" s="6"/>
      <c r="U89" s="6"/>
      <c r="W89" s="59" t="str">
        <f>IF(AND($W$1&gt;0,C89&gt;0),SUBSTITUTE(SUBSTITUTE(IF(COUNTIF(newValidID,$C89)&gt;0,VLOOKUP($C89,Νέα_Μητρώα!$A:$G,2,FALSE),IF(COUNTIF(ValidID,$C89)&gt;0,VLOOKUP($C89,Μητρώο!$A:$G,2,FALSE))),"Θ","g"),"Α","b")&amp;IF((TRUNC((((YEAR($C$1))-I89)+1)/2))*2&lt;12,12,(TRUNC((((YEAR($C$1))-I89)+1)/2))*2),"ω")</f>
        <v>ω</v>
      </c>
      <c r="Z89" s="49">
        <f t="shared" si="14"/>
        <v>0</v>
      </c>
      <c r="AA89" s="49">
        <f t="shared" si="15"/>
        <v>0</v>
      </c>
      <c r="AB89" s="49">
        <f t="shared" si="16"/>
        <v>0</v>
      </c>
    </row>
    <row r="90" spans="1:28" x14ac:dyDescent="0.2">
      <c r="A90" s="4">
        <v>88</v>
      </c>
      <c r="B90" s="25">
        <f t="shared" si="12"/>
        <v>88</v>
      </c>
      <c r="D90" s="26" t="str">
        <f>IF($C90&gt;0,IF(COUNTIF(newValidID,$C90)&gt;0,VLOOKUP($C90,Νέα_Μητρώα!$A:$G,3,FALSE),IF(COUNTIF(ValidID,$C90)&gt;0,VLOOKUP($C90,Μητρώο!$A:$G,3,FALSE))),"")</f>
        <v/>
      </c>
      <c r="E90" s="27" t="str">
        <f>IF($C90&gt;0,IF(COUNTIF(newValidID,$C90)&gt;0,VLOOKUP($C90,Νέα_Μητρώα!$A:$G,5,FALSE),IF(COUNTIF(ValidID,$C90)&gt;0,VLOOKUP($C90,Μητρώο!$A:$G,5,FALSE))),"")</f>
        <v/>
      </c>
      <c r="F90" s="47"/>
      <c r="G90" s="47"/>
      <c r="H90" s="28"/>
      <c r="I90" s="29" t="str">
        <f>IF($C90&gt;0,IF(COUNTIF(newValidID,$C90)&gt;0,VLOOKUP($C90,Νέα_Μητρώα!$A:$G,4,FALSE),IF(COUNTIF(ValidID,$C90)&gt;0,VLOOKUP($C90,Μητρώο!$A:$G,4,FALSE))),"")</f>
        <v/>
      </c>
      <c r="J90" s="53" t="str">
        <f>IF(OR(AND(OR(LEFT(R90)="b",LEFT(T90)="b",LEFT(V90)="b"),IF($C90&gt;0,IF(COUNTIF(newValidID,$C90)&gt;0,VLOOKUP($C90,Νέα_Μητρώα!$A:$G,2,FALSE),IF(COUNTIF(ValidID,$C90)&gt;0,VLOOKUP($C90,Μητρώο!$A:$G,2,FALSE))),"")="Θ"),AND(OR(LEFT(R90)="g",LEFT(T90)="g",LEFT(V90)="g"),IF($C90&gt;0,IF(COUNTIF(newValidID,$C90)&gt;0,VLOOKUP($C90,Νέα_Μητρώα!$A:$G,2,FALSE),IF(COUNTIF(ValidID,$C90)&gt;0,VLOOKUP($C90,Μητρώο!$A:$G,2,FALSE))),"")="Α")),"error","")</f>
        <v/>
      </c>
      <c r="K90" s="29" t="str">
        <f t="shared" si="10"/>
        <v/>
      </c>
      <c r="L90" s="29">
        <f t="shared" si="11"/>
        <v>0</v>
      </c>
      <c r="M90" s="30"/>
      <c r="N90" s="30"/>
      <c r="O90" s="31" t="str">
        <f>IF($C90&gt;0,IF(COUNTIF(newValidID,$C90)&gt;0,VLOOKUP($C90,Νέα_Μητρώα!$A:$G,7,FALSE),IF(COUNTIF(ValidID,$C90)&gt;0,VLOOKUP($C90,Μητρώο!$A:$G,7,FALSE))),"")</f>
        <v/>
      </c>
      <c r="P90" s="25" t="str">
        <f t="shared" si="13"/>
        <v/>
      </c>
      <c r="Q90" s="6"/>
      <c r="S90" s="6"/>
      <c r="U90" s="6"/>
      <c r="W90" s="59" t="str">
        <f>IF(AND($W$1&gt;0,C90&gt;0),SUBSTITUTE(SUBSTITUTE(IF(COUNTIF(newValidID,$C90)&gt;0,VLOOKUP($C90,Νέα_Μητρώα!$A:$G,2,FALSE),IF(COUNTIF(ValidID,$C90)&gt;0,VLOOKUP($C90,Μητρώο!$A:$G,2,FALSE))),"Θ","g"),"Α","b")&amp;IF((TRUNC((((YEAR($C$1))-I90)+1)/2))*2&lt;12,12,(TRUNC((((YEAR($C$1))-I90)+1)/2))*2),"ω")</f>
        <v>ω</v>
      </c>
      <c r="Z90" s="49">
        <f t="shared" si="14"/>
        <v>0</v>
      </c>
      <c r="AA90" s="49">
        <f t="shared" si="15"/>
        <v>0</v>
      </c>
      <c r="AB90" s="49">
        <f t="shared" si="16"/>
        <v>0</v>
      </c>
    </row>
    <row r="91" spans="1:28" x14ac:dyDescent="0.2">
      <c r="A91" s="4">
        <v>89</v>
      </c>
      <c r="B91" s="25">
        <f t="shared" si="12"/>
        <v>89</v>
      </c>
      <c r="D91" s="26" t="str">
        <f>IF($C91&gt;0,IF(COUNTIF(newValidID,$C91)&gt;0,VLOOKUP($C91,Νέα_Μητρώα!$A:$G,3,FALSE),IF(COUNTIF(ValidID,$C91)&gt;0,VLOOKUP($C91,Μητρώο!$A:$G,3,FALSE))),"")</f>
        <v/>
      </c>
      <c r="E91" s="27" t="str">
        <f>IF($C91&gt;0,IF(COUNTIF(newValidID,$C91)&gt;0,VLOOKUP($C91,Νέα_Μητρώα!$A:$G,5,FALSE),IF(COUNTIF(ValidID,$C91)&gt;0,VLOOKUP($C91,Μητρώο!$A:$G,5,FALSE))),"")</f>
        <v/>
      </c>
      <c r="F91" s="47"/>
      <c r="G91" s="47"/>
      <c r="H91" s="28"/>
      <c r="I91" s="29" t="str">
        <f>IF($C91&gt;0,IF(COUNTIF(newValidID,$C91)&gt;0,VLOOKUP($C91,Νέα_Μητρώα!$A:$G,4,FALSE),IF(COUNTIF(ValidID,$C91)&gt;0,VLOOKUP($C91,Μητρώο!$A:$G,4,FALSE))),"")</f>
        <v/>
      </c>
      <c r="J91" s="53" t="str">
        <f>IF(OR(AND(OR(LEFT(R91)="b",LEFT(T91)="b",LEFT(V91)="b"),IF($C91&gt;0,IF(COUNTIF(newValidID,$C91)&gt;0,VLOOKUP($C91,Νέα_Μητρώα!$A:$G,2,FALSE),IF(COUNTIF(ValidID,$C91)&gt;0,VLOOKUP($C91,Μητρώο!$A:$G,2,FALSE))),"")="Θ"),AND(OR(LEFT(R91)="g",LEFT(T91)="g",LEFT(V91)="g"),IF($C91&gt;0,IF(COUNTIF(newValidID,$C91)&gt;0,VLOOKUP($C91,Νέα_Μητρώα!$A:$G,2,FALSE),IF(COUNTIF(ValidID,$C91)&gt;0,VLOOKUP($C91,Μητρώο!$A:$G,2,FALSE))),"")="Α")),"error","")</f>
        <v/>
      </c>
      <c r="K91" s="29" t="str">
        <f t="shared" si="10"/>
        <v/>
      </c>
      <c r="L91" s="29">
        <f t="shared" si="11"/>
        <v>0</v>
      </c>
      <c r="M91" s="30"/>
      <c r="N91" s="30"/>
      <c r="O91" s="31" t="str">
        <f>IF($C91&gt;0,IF(COUNTIF(newValidID,$C91)&gt;0,VLOOKUP($C91,Νέα_Μητρώα!$A:$G,7,FALSE),IF(COUNTIF(ValidID,$C91)&gt;0,VLOOKUP($C91,Μητρώο!$A:$G,7,FALSE))),"")</f>
        <v/>
      </c>
      <c r="P91" s="25" t="str">
        <f t="shared" si="13"/>
        <v/>
      </c>
      <c r="Q91" s="6"/>
      <c r="S91" s="6"/>
      <c r="U91" s="6"/>
      <c r="W91" s="59" t="str">
        <f>IF(AND($W$1&gt;0,C91&gt;0),SUBSTITUTE(SUBSTITUTE(IF(COUNTIF(newValidID,$C91)&gt;0,VLOOKUP($C91,Νέα_Μητρώα!$A:$G,2,FALSE),IF(COUNTIF(ValidID,$C91)&gt;0,VLOOKUP($C91,Μητρώο!$A:$G,2,FALSE))),"Θ","g"),"Α","b")&amp;IF((TRUNC((((YEAR($C$1))-I91)+1)/2))*2&lt;12,12,(TRUNC((((YEAR($C$1))-I91)+1)/2))*2),"ω")</f>
        <v>ω</v>
      </c>
      <c r="Z91" s="49">
        <f t="shared" si="14"/>
        <v>0</v>
      </c>
      <c r="AA91" s="49">
        <f t="shared" si="15"/>
        <v>0</v>
      </c>
      <c r="AB91" s="49">
        <f t="shared" si="16"/>
        <v>0</v>
      </c>
    </row>
    <row r="92" spans="1:28" x14ac:dyDescent="0.2">
      <c r="A92" s="4">
        <v>90</v>
      </c>
      <c r="B92" s="25">
        <f t="shared" si="12"/>
        <v>90</v>
      </c>
      <c r="D92" s="26" t="str">
        <f>IF($C92&gt;0,IF(COUNTIF(newValidID,$C92)&gt;0,VLOOKUP($C92,Νέα_Μητρώα!$A:$G,3,FALSE),IF(COUNTIF(ValidID,$C92)&gt;0,VLOOKUP($C92,Μητρώο!$A:$G,3,FALSE))),"")</f>
        <v/>
      </c>
      <c r="E92" s="27" t="str">
        <f>IF($C92&gt;0,IF(COUNTIF(newValidID,$C92)&gt;0,VLOOKUP($C92,Νέα_Μητρώα!$A:$G,5,FALSE),IF(COUNTIF(ValidID,$C92)&gt;0,VLOOKUP($C92,Μητρώο!$A:$G,5,FALSE))),"")</f>
        <v/>
      </c>
      <c r="F92" s="47"/>
      <c r="G92" s="47"/>
      <c r="H92" s="28"/>
      <c r="I92" s="29" t="str">
        <f>IF($C92&gt;0,IF(COUNTIF(newValidID,$C92)&gt;0,VLOOKUP($C92,Νέα_Μητρώα!$A:$G,4,FALSE),IF(COUNTIF(ValidID,$C92)&gt;0,VLOOKUP($C92,Μητρώο!$A:$G,4,FALSE))),"")</f>
        <v/>
      </c>
      <c r="J92" s="53" t="str">
        <f>IF(OR(AND(OR(LEFT(R92)="b",LEFT(T92)="b",LEFT(V92)="b"),IF($C92&gt;0,IF(COUNTIF(newValidID,$C92)&gt;0,VLOOKUP($C92,Νέα_Μητρώα!$A:$G,2,FALSE),IF(COUNTIF(ValidID,$C92)&gt;0,VLOOKUP($C92,Μητρώο!$A:$G,2,FALSE))),"")="Θ"),AND(OR(LEFT(R92)="g",LEFT(T92)="g",LEFT(V92)="g"),IF($C92&gt;0,IF(COUNTIF(newValidID,$C92)&gt;0,VLOOKUP($C92,Νέα_Μητρώα!$A:$G,2,FALSE),IF(COUNTIF(ValidID,$C92)&gt;0,VLOOKUP($C92,Μητρώο!$A:$G,2,FALSE))),"")="Α")),"error","")</f>
        <v/>
      </c>
      <c r="K92" s="29" t="str">
        <f t="shared" si="10"/>
        <v/>
      </c>
      <c r="L92" s="29">
        <f t="shared" si="11"/>
        <v>0</v>
      </c>
      <c r="M92" s="30"/>
      <c r="N92" s="30"/>
      <c r="O92" s="31" t="str">
        <f>IF($C92&gt;0,IF(COUNTIF(newValidID,$C92)&gt;0,VLOOKUP($C92,Νέα_Μητρώα!$A:$G,7,FALSE),IF(COUNTIF(ValidID,$C92)&gt;0,VLOOKUP($C92,Μητρώο!$A:$G,7,FALSE))),"")</f>
        <v/>
      </c>
      <c r="P92" s="25" t="str">
        <f t="shared" si="13"/>
        <v/>
      </c>
      <c r="Q92" s="6"/>
      <c r="S92" s="6"/>
      <c r="U92" s="6"/>
      <c r="W92" s="59" t="str">
        <f>IF(AND($W$1&gt;0,C92&gt;0),SUBSTITUTE(SUBSTITUTE(IF(COUNTIF(newValidID,$C92)&gt;0,VLOOKUP($C92,Νέα_Μητρώα!$A:$G,2,FALSE),IF(COUNTIF(ValidID,$C92)&gt;0,VLOOKUP($C92,Μητρώο!$A:$G,2,FALSE))),"Θ","g"),"Α","b")&amp;IF((TRUNC((((YEAR($C$1))-I92)+1)/2))*2&lt;12,12,(TRUNC((((YEAR($C$1))-I92)+1)/2))*2),"ω")</f>
        <v>ω</v>
      </c>
      <c r="Z92" s="49">
        <f t="shared" si="14"/>
        <v>0</v>
      </c>
      <c r="AA92" s="49">
        <f t="shared" si="15"/>
        <v>0</v>
      </c>
      <c r="AB92" s="49">
        <f t="shared" si="16"/>
        <v>0</v>
      </c>
    </row>
    <row r="93" spans="1:28" x14ac:dyDescent="0.2">
      <c r="A93" s="4">
        <v>91</v>
      </c>
      <c r="B93" s="25">
        <f t="shared" si="12"/>
        <v>91</v>
      </c>
      <c r="C93" s="6"/>
      <c r="D93" s="26" t="str">
        <f>IF($C93&gt;0,IF(COUNTIF(newValidID,$C93)&gt;0,VLOOKUP($C93,Νέα_Μητρώα!$A:$G,3,FALSE),IF(COUNTIF(ValidID,$C93)&gt;0,VLOOKUP($C93,Μητρώο!$A:$G,3,FALSE))),"")</f>
        <v/>
      </c>
      <c r="E93" s="27" t="str">
        <f>IF($C93&gt;0,IF(COUNTIF(newValidID,$C93)&gt;0,VLOOKUP($C93,Νέα_Μητρώα!$A:$G,5,FALSE),IF(COUNTIF(ValidID,$C93)&gt;0,VLOOKUP($C93,Μητρώο!$A:$G,5,FALSE))),"")</f>
        <v/>
      </c>
      <c r="F93" s="47"/>
      <c r="G93" s="47"/>
      <c r="H93" s="28"/>
      <c r="I93" s="29" t="str">
        <f>IF($C93&gt;0,IF(COUNTIF(newValidID,$C93)&gt;0,VLOOKUP($C93,Νέα_Μητρώα!$A:$G,4,FALSE),IF(COUNTIF(ValidID,$C93)&gt;0,VLOOKUP($C93,Μητρώο!$A:$G,4,FALSE))),"")</f>
        <v/>
      </c>
      <c r="J93" s="53" t="str">
        <f>IF(OR(AND(OR(LEFT(R93)="b",LEFT(T93)="b",LEFT(V93)="b"),IF($C93&gt;0,IF(COUNTIF(newValidID,$C93)&gt;0,VLOOKUP($C93,Νέα_Μητρώα!$A:$G,2,FALSE),IF(COUNTIF(ValidID,$C93)&gt;0,VLOOKUP($C93,Μητρώο!$A:$G,2,FALSE))),"")="Θ"),AND(OR(LEFT(R93)="g",LEFT(T93)="g",LEFT(V93)="g"),IF($C93&gt;0,IF(COUNTIF(newValidID,$C93)&gt;0,VLOOKUP($C93,Νέα_Μητρώα!$A:$G,2,FALSE),IF(COUNTIF(ValidID,$C93)&gt;0,VLOOKUP($C93,Μητρώο!$A:$G,2,FALSE))),"")="Α")),"error","")</f>
        <v/>
      </c>
      <c r="K93" s="29" t="str">
        <f t="shared" si="10"/>
        <v/>
      </c>
      <c r="L93" s="29">
        <f t="shared" si="11"/>
        <v>0</v>
      </c>
      <c r="M93" s="30"/>
      <c r="N93" s="30"/>
      <c r="O93" s="31" t="str">
        <f>IF($C93&gt;0,IF(COUNTIF(newValidID,$C93)&gt;0,VLOOKUP($C93,Νέα_Μητρώα!$A:$G,7,FALSE),IF(COUNTIF(ValidID,$C93)&gt;0,VLOOKUP($C93,Μητρώο!$A:$G,7,FALSE))),"")</f>
        <v/>
      </c>
      <c r="P93" s="25" t="str">
        <f t="shared" si="13"/>
        <v/>
      </c>
      <c r="Q93" s="6"/>
      <c r="S93" s="6"/>
      <c r="U93" s="6"/>
      <c r="W93" s="59" t="str">
        <f>IF(AND($W$1&gt;0,C93&gt;0),SUBSTITUTE(SUBSTITUTE(IF(COUNTIF(newValidID,$C93)&gt;0,VLOOKUP($C93,Νέα_Μητρώα!$A:$G,2,FALSE),IF(COUNTIF(ValidID,$C93)&gt;0,VLOOKUP($C93,Μητρώο!$A:$G,2,FALSE))),"Θ","g"),"Α","b")&amp;IF((TRUNC((((YEAR($C$1))-I93)+1)/2))*2&lt;12,12,(TRUNC((((YEAR($C$1))-I93)+1)/2))*2),"ω")</f>
        <v>ω</v>
      </c>
      <c r="Z93" s="49">
        <f t="shared" si="14"/>
        <v>0</v>
      </c>
      <c r="AA93" s="49">
        <f t="shared" si="15"/>
        <v>0</v>
      </c>
      <c r="AB93" s="49">
        <f t="shared" si="16"/>
        <v>0</v>
      </c>
    </row>
    <row r="94" spans="1:28" x14ac:dyDescent="0.2">
      <c r="A94" s="4">
        <v>92</v>
      </c>
      <c r="B94" s="25">
        <f t="shared" si="12"/>
        <v>92</v>
      </c>
      <c r="D94" s="26" t="str">
        <f>IF($C94&gt;0,IF(COUNTIF(newValidID,$C94)&gt;0,VLOOKUP($C94,Νέα_Μητρώα!$A:$G,3,FALSE),IF(COUNTIF(ValidID,$C94)&gt;0,VLOOKUP($C94,Μητρώο!$A:$G,3,FALSE))),"")</f>
        <v/>
      </c>
      <c r="E94" s="27" t="str">
        <f>IF($C94&gt;0,IF(COUNTIF(newValidID,$C94)&gt;0,VLOOKUP($C94,Νέα_Μητρώα!$A:$G,5,FALSE),IF(COUNTIF(ValidID,$C94)&gt;0,VLOOKUP($C94,Μητρώο!$A:$G,5,FALSE))),"")</f>
        <v/>
      </c>
      <c r="F94" s="47"/>
      <c r="G94" s="47"/>
      <c r="H94" s="28"/>
      <c r="I94" s="29" t="str">
        <f>IF($C94&gt;0,IF(COUNTIF(newValidID,$C94)&gt;0,VLOOKUP($C94,Νέα_Μητρώα!$A:$G,4,FALSE),IF(COUNTIF(ValidID,$C94)&gt;0,VLOOKUP($C94,Μητρώο!$A:$G,4,FALSE))),"")</f>
        <v/>
      </c>
      <c r="J94" s="53" t="str">
        <f>IF(OR(AND(OR(LEFT(R94)="b",LEFT(T94)="b",LEFT(V94)="b"),IF($C94&gt;0,IF(COUNTIF(newValidID,$C94)&gt;0,VLOOKUP($C94,Νέα_Μητρώα!$A:$G,2,FALSE),IF(COUNTIF(ValidID,$C94)&gt;0,VLOOKUP($C94,Μητρώο!$A:$G,2,FALSE))),"")="Θ"),AND(OR(LEFT(R94)="g",LEFT(T94)="g",LEFT(V94)="g"),IF($C94&gt;0,IF(COUNTIF(newValidID,$C94)&gt;0,VLOOKUP($C94,Νέα_Μητρώα!$A:$G,2,FALSE),IF(COUNTIF(ValidID,$C94)&gt;0,VLOOKUP($C94,Μητρώο!$A:$G,2,FALSE))),"")="Α")),"error","")</f>
        <v/>
      </c>
      <c r="K94" s="29" t="str">
        <f t="shared" si="10"/>
        <v/>
      </c>
      <c r="L94" s="29">
        <f t="shared" si="11"/>
        <v>0</v>
      </c>
      <c r="M94" s="30"/>
      <c r="N94" s="30"/>
      <c r="O94" s="31" t="str">
        <f>IF($C94&gt;0,IF(COUNTIF(newValidID,$C94)&gt;0,VLOOKUP($C94,Νέα_Μητρώα!$A:$G,7,FALSE),IF(COUNTIF(ValidID,$C94)&gt;0,VLOOKUP($C94,Μητρώο!$A:$G,7,FALSE))),"")</f>
        <v/>
      </c>
      <c r="P94" s="25" t="str">
        <f t="shared" si="13"/>
        <v/>
      </c>
      <c r="Q94" s="6"/>
      <c r="S94" s="6"/>
      <c r="U94" s="6"/>
      <c r="W94" s="59" t="str">
        <f>IF(AND($W$1&gt;0,C94&gt;0),SUBSTITUTE(SUBSTITUTE(IF(COUNTIF(newValidID,$C94)&gt;0,VLOOKUP($C94,Νέα_Μητρώα!$A:$G,2,FALSE),IF(COUNTIF(ValidID,$C94)&gt;0,VLOOKUP($C94,Μητρώο!$A:$G,2,FALSE))),"Θ","g"),"Α","b")&amp;IF((TRUNC((((YEAR($C$1))-I94)+1)/2))*2&lt;12,12,(TRUNC((((YEAR($C$1))-I94)+1)/2))*2),"ω")</f>
        <v>ω</v>
      </c>
      <c r="Z94" s="49">
        <f t="shared" si="14"/>
        <v>0</v>
      </c>
      <c r="AA94" s="49">
        <f t="shared" si="15"/>
        <v>0</v>
      </c>
      <c r="AB94" s="49">
        <f t="shared" si="16"/>
        <v>0</v>
      </c>
    </row>
    <row r="95" spans="1:28" x14ac:dyDescent="0.2">
      <c r="A95" s="4">
        <v>93</v>
      </c>
      <c r="B95" s="25">
        <f t="shared" si="12"/>
        <v>93</v>
      </c>
      <c r="D95" s="26" t="str">
        <f>IF($C95&gt;0,IF(COUNTIF(newValidID,$C95)&gt;0,VLOOKUP($C95,Νέα_Μητρώα!$A:$G,3,FALSE),IF(COUNTIF(ValidID,$C95)&gt;0,VLOOKUP($C95,Μητρώο!$A:$G,3,FALSE))),"")</f>
        <v/>
      </c>
      <c r="E95" s="27" t="str">
        <f>IF($C95&gt;0,IF(COUNTIF(newValidID,$C95)&gt;0,VLOOKUP($C95,Νέα_Μητρώα!$A:$G,5,FALSE),IF(COUNTIF(ValidID,$C95)&gt;0,VLOOKUP($C95,Μητρώο!$A:$G,5,FALSE))),"")</f>
        <v/>
      </c>
      <c r="F95" s="47"/>
      <c r="G95" s="47"/>
      <c r="H95" s="28"/>
      <c r="I95" s="29" t="str">
        <f>IF($C95&gt;0,IF(COUNTIF(newValidID,$C95)&gt;0,VLOOKUP($C95,Νέα_Μητρώα!$A:$G,4,FALSE),IF(COUNTIF(ValidID,$C95)&gt;0,VLOOKUP($C95,Μητρώο!$A:$G,4,FALSE))),"")</f>
        <v/>
      </c>
      <c r="J95" s="53" t="str">
        <f>IF(OR(AND(OR(LEFT(R95)="b",LEFT(T95)="b",LEFT(V95)="b"),IF($C95&gt;0,IF(COUNTIF(newValidID,$C95)&gt;0,VLOOKUP($C95,Νέα_Μητρώα!$A:$G,2,FALSE),IF(COUNTIF(ValidID,$C95)&gt;0,VLOOKUP($C95,Μητρώο!$A:$G,2,FALSE))),"")="Θ"),AND(OR(LEFT(R95)="g",LEFT(T95)="g",LEFT(V95)="g"),IF($C95&gt;0,IF(COUNTIF(newValidID,$C95)&gt;0,VLOOKUP($C95,Νέα_Μητρώα!$A:$G,2,FALSE),IF(COUNTIF(ValidID,$C95)&gt;0,VLOOKUP($C95,Μητρώο!$A:$G,2,FALSE))),"")="Α")),"error","")</f>
        <v/>
      </c>
      <c r="K95" s="29" t="str">
        <f t="shared" si="10"/>
        <v/>
      </c>
      <c r="L95" s="29">
        <f t="shared" si="11"/>
        <v>0</v>
      </c>
      <c r="M95" s="30"/>
      <c r="N95" s="30"/>
      <c r="O95" s="31" t="str">
        <f>IF($C95&gt;0,IF(COUNTIF(newValidID,$C95)&gt;0,VLOOKUP($C95,Νέα_Μητρώα!$A:$G,7,FALSE),IF(COUNTIF(ValidID,$C95)&gt;0,VLOOKUP($C95,Μητρώο!$A:$G,7,FALSE))),"")</f>
        <v/>
      </c>
      <c r="P95" s="25" t="str">
        <f t="shared" si="13"/>
        <v/>
      </c>
      <c r="Q95" s="6"/>
      <c r="S95" s="6"/>
      <c r="U95" s="6"/>
      <c r="W95" s="59" t="str">
        <f>IF(AND($W$1&gt;0,C95&gt;0),SUBSTITUTE(SUBSTITUTE(IF(COUNTIF(newValidID,$C95)&gt;0,VLOOKUP($C95,Νέα_Μητρώα!$A:$G,2,FALSE),IF(COUNTIF(ValidID,$C95)&gt;0,VLOOKUP($C95,Μητρώο!$A:$G,2,FALSE))),"Θ","g"),"Α","b")&amp;IF((TRUNC((((YEAR($C$1))-I95)+1)/2))*2&lt;12,12,(TRUNC((((YEAR($C$1))-I95)+1)/2))*2),"ω")</f>
        <v>ω</v>
      </c>
      <c r="Z95" s="49">
        <f t="shared" si="14"/>
        <v>0</v>
      </c>
      <c r="AA95" s="49">
        <f t="shared" si="15"/>
        <v>0</v>
      </c>
      <c r="AB95" s="49">
        <f t="shared" si="16"/>
        <v>0</v>
      </c>
    </row>
    <row r="96" spans="1:28" x14ac:dyDescent="0.2">
      <c r="A96" s="4">
        <v>94</v>
      </c>
      <c r="B96" s="25">
        <f t="shared" si="12"/>
        <v>94</v>
      </c>
      <c r="D96" s="26" t="str">
        <f>IF($C96&gt;0,IF(COUNTIF(newValidID,$C96)&gt;0,VLOOKUP($C96,Νέα_Μητρώα!$A:$G,3,FALSE),IF(COUNTIF(ValidID,$C96)&gt;0,VLOOKUP($C96,Μητρώο!$A:$G,3,FALSE))),"")</f>
        <v/>
      </c>
      <c r="E96" s="27" t="str">
        <f>IF($C96&gt;0,IF(COUNTIF(newValidID,$C96)&gt;0,VLOOKUP($C96,Νέα_Μητρώα!$A:$G,5,FALSE),IF(COUNTIF(ValidID,$C96)&gt;0,VLOOKUP($C96,Μητρώο!$A:$G,5,FALSE))),"")</f>
        <v/>
      </c>
      <c r="F96" s="47"/>
      <c r="G96" s="47"/>
      <c r="H96" s="28"/>
      <c r="I96" s="29" t="str">
        <f>IF($C96&gt;0,IF(COUNTIF(newValidID,$C96)&gt;0,VLOOKUP($C96,Νέα_Μητρώα!$A:$G,4,FALSE),IF(COUNTIF(ValidID,$C96)&gt;0,VLOOKUP($C96,Μητρώο!$A:$G,4,FALSE))),"")</f>
        <v/>
      </c>
      <c r="J96" s="53" t="str">
        <f>IF(OR(AND(OR(LEFT(R96)="b",LEFT(T96)="b",LEFT(V96)="b"),IF($C96&gt;0,IF(COUNTIF(newValidID,$C96)&gt;0,VLOOKUP($C96,Νέα_Μητρώα!$A:$G,2,FALSE),IF(COUNTIF(ValidID,$C96)&gt;0,VLOOKUP($C96,Μητρώο!$A:$G,2,FALSE))),"")="Θ"),AND(OR(LEFT(R96)="g",LEFT(T96)="g",LEFT(V96)="g"),IF($C96&gt;0,IF(COUNTIF(newValidID,$C96)&gt;0,VLOOKUP($C96,Νέα_Μητρώα!$A:$G,2,FALSE),IF(COUNTIF(ValidID,$C96)&gt;0,VLOOKUP($C96,Μητρώο!$A:$G,2,FALSE))),"")="Α")),"error","")</f>
        <v/>
      </c>
      <c r="K96" s="29" t="str">
        <f t="shared" si="10"/>
        <v/>
      </c>
      <c r="L96" s="29">
        <f t="shared" si="11"/>
        <v>0</v>
      </c>
      <c r="M96" s="30"/>
      <c r="N96" s="30"/>
      <c r="O96" s="31" t="str">
        <f>IF($C96&gt;0,IF(COUNTIF(newValidID,$C96)&gt;0,VLOOKUP($C96,Νέα_Μητρώα!$A:$G,7,FALSE),IF(COUNTIF(ValidID,$C96)&gt;0,VLOOKUP($C96,Μητρώο!$A:$G,7,FALSE))),"")</f>
        <v/>
      </c>
      <c r="P96" s="25" t="str">
        <f t="shared" si="13"/>
        <v/>
      </c>
      <c r="Q96" s="6"/>
      <c r="S96" s="6"/>
      <c r="U96" s="6"/>
      <c r="W96" s="59" t="str">
        <f>IF(AND($W$1&gt;0,C96&gt;0),SUBSTITUTE(SUBSTITUTE(IF(COUNTIF(newValidID,$C96)&gt;0,VLOOKUP($C96,Νέα_Μητρώα!$A:$G,2,FALSE),IF(COUNTIF(ValidID,$C96)&gt;0,VLOOKUP($C96,Μητρώο!$A:$G,2,FALSE))),"Θ","g"),"Α","b")&amp;IF((TRUNC((((YEAR($C$1))-I96)+1)/2))*2&lt;12,12,(TRUNC((((YEAR($C$1))-I96)+1)/2))*2),"ω")</f>
        <v>ω</v>
      </c>
      <c r="Z96" s="49">
        <f t="shared" si="14"/>
        <v>0</v>
      </c>
      <c r="AA96" s="49">
        <f t="shared" si="15"/>
        <v>0</v>
      </c>
      <c r="AB96" s="49">
        <f t="shared" si="16"/>
        <v>0</v>
      </c>
    </row>
    <row r="97" spans="1:28" x14ac:dyDescent="0.2">
      <c r="A97" s="4">
        <v>95</v>
      </c>
      <c r="B97" s="25">
        <f t="shared" si="12"/>
        <v>95</v>
      </c>
      <c r="C97" s="6"/>
      <c r="D97" s="26" t="str">
        <f>IF($C97&gt;0,IF(COUNTIF(newValidID,$C97)&gt;0,VLOOKUP($C97,Νέα_Μητρώα!$A:$G,3,FALSE),IF(COUNTIF(ValidID,$C97)&gt;0,VLOOKUP($C97,Μητρώο!$A:$G,3,FALSE))),"")</f>
        <v/>
      </c>
      <c r="E97" s="27" t="str">
        <f>IF($C97&gt;0,IF(COUNTIF(newValidID,$C97)&gt;0,VLOOKUP($C97,Νέα_Μητρώα!$A:$G,5,FALSE),IF(COUNTIF(ValidID,$C97)&gt;0,VLOOKUP($C97,Μητρώο!$A:$G,5,FALSE))),"")</f>
        <v/>
      </c>
      <c r="F97" s="47"/>
      <c r="G97" s="47"/>
      <c r="H97" s="28"/>
      <c r="I97" s="29" t="str">
        <f>IF($C97&gt;0,IF(COUNTIF(newValidID,$C97)&gt;0,VLOOKUP($C97,Νέα_Μητρώα!$A:$G,4,FALSE),IF(COUNTIF(ValidID,$C97)&gt;0,VLOOKUP($C97,Μητρώο!$A:$G,4,FALSE))),"")</f>
        <v/>
      </c>
      <c r="J97" s="53" t="str">
        <f>IF(OR(AND(OR(LEFT(R97)="b",LEFT(T97)="b",LEFT(V97)="b"),IF($C97&gt;0,IF(COUNTIF(newValidID,$C97)&gt;0,VLOOKUP($C97,Νέα_Μητρώα!$A:$G,2,FALSE),IF(COUNTIF(ValidID,$C97)&gt;0,VLOOKUP($C97,Μητρώο!$A:$G,2,FALSE))),"")="Θ"),AND(OR(LEFT(R97)="g",LEFT(T97)="g",LEFT(V97)="g"),IF($C97&gt;0,IF(COUNTIF(newValidID,$C97)&gt;0,VLOOKUP($C97,Νέα_Μητρώα!$A:$G,2,FALSE),IF(COUNTIF(ValidID,$C97)&gt;0,VLOOKUP($C97,Μητρώο!$A:$G,2,FALSE))),"")="Α")),"error","")</f>
        <v/>
      </c>
      <c r="K97" s="29" t="str">
        <f t="shared" si="10"/>
        <v/>
      </c>
      <c r="L97" s="29">
        <f t="shared" si="11"/>
        <v>0</v>
      </c>
      <c r="M97" s="30"/>
      <c r="N97" s="30"/>
      <c r="O97" s="31" t="str">
        <f>IF($C97&gt;0,IF(COUNTIF(newValidID,$C97)&gt;0,VLOOKUP($C97,Νέα_Μητρώα!$A:$G,7,FALSE),IF(COUNTIF(ValidID,$C97)&gt;0,VLOOKUP($C97,Μητρώο!$A:$G,7,FALSE))),"")</f>
        <v/>
      </c>
      <c r="P97" s="25" t="str">
        <f t="shared" si="13"/>
        <v/>
      </c>
      <c r="Q97" s="6"/>
      <c r="S97" s="6"/>
      <c r="U97" s="6"/>
      <c r="W97" s="59" t="str">
        <f>IF(AND($W$1&gt;0,C97&gt;0),SUBSTITUTE(SUBSTITUTE(IF(COUNTIF(newValidID,$C97)&gt;0,VLOOKUP($C97,Νέα_Μητρώα!$A:$G,2,FALSE),IF(COUNTIF(ValidID,$C97)&gt;0,VLOOKUP($C97,Μητρώο!$A:$G,2,FALSE))),"Θ","g"),"Α","b")&amp;IF((TRUNC((((YEAR($C$1))-I97)+1)/2))*2&lt;12,12,(TRUNC((((YEAR($C$1))-I97)+1)/2))*2),"ω")</f>
        <v>ω</v>
      </c>
      <c r="Z97" s="49">
        <f t="shared" si="14"/>
        <v>0</v>
      </c>
      <c r="AA97" s="49">
        <f t="shared" si="15"/>
        <v>0</v>
      </c>
      <c r="AB97" s="49">
        <f t="shared" si="16"/>
        <v>0</v>
      </c>
    </row>
    <row r="98" spans="1:28" s="9" customFormat="1" x14ac:dyDescent="0.2">
      <c r="A98" s="4">
        <v>96</v>
      </c>
      <c r="B98" s="25">
        <f t="shared" si="12"/>
        <v>96</v>
      </c>
      <c r="C98" s="5"/>
      <c r="D98" s="26" t="str">
        <f>IF($C98&gt;0,IF(COUNTIF(newValidID,$C98)&gt;0,VLOOKUP($C98,Νέα_Μητρώα!$A:$G,3,FALSE),IF(COUNTIF(ValidID,$C98)&gt;0,VLOOKUP($C98,Μητρώο!$A:$G,3,FALSE))),"")</f>
        <v/>
      </c>
      <c r="E98" s="27" t="str">
        <f>IF($C98&gt;0,IF(COUNTIF(newValidID,$C98)&gt;0,VLOOKUP($C98,Νέα_Μητρώα!$A:$G,5,FALSE),IF(COUNTIF(ValidID,$C98)&gt;0,VLOOKUP($C98,Μητρώο!$A:$G,5,FALSE))),"")</f>
        <v/>
      </c>
      <c r="F98" s="47"/>
      <c r="G98" s="47"/>
      <c r="H98" s="28"/>
      <c r="I98" s="29" t="str">
        <f>IF($C98&gt;0,IF(COUNTIF(newValidID,$C98)&gt;0,VLOOKUP($C98,Νέα_Μητρώα!$A:$G,4,FALSE),IF(COUNTIF(ValidID,$C98)&gt;0,VLOOKUP($C98,Μητρώο!$A:$G,4,FALSE))),"")</f>
        <v/>
      </c>
      <c r="J98" s="53" t="str">
        <f>IF(OR(AND(OR(LEFT(R98)="b",LEFT(T98)="b",LEFT(V98)="b"),IF($C98&gt;0,IF(COUNTIF(newValidID,$C98)&gt;0,VLOOKUP($C98,Νέα_Μητρώα!$A:$G,2,FALSE),IF(COUNTIF(ValidID,$C98)&gt;0,VLOOKUP($C98,Μητρώο!$A:$G,2,FALSE))),"")="Θ"),AND(OR(LEFT(R98)="g",LEFT(T98)="g",LEFT(V98)="g"),IF($C98&gt;0,IF(COUNTIF(newValidID,$C98)&gt;0,VLOOKUP($C98,Νέα_Μητρώα!$A:$G,2,FALSE),IF(COUNTIF(ValidID,$C98)&gt;0,VLOOKUP($C98,Μητρώο!$A:$G,2,FALSE))),"")="Α")),"error","")</f>
        <v/>
      </c>
      <c r="K98" s="29" t="str">
        <f t="shared" si="10"/>
        <v/>
      </c>
      <c r="L98" s="29">
        <f t="shared" si="11"/>
        <v>0</v>
      </c>
      <c r="M98" s="30"/>
      <c r="N98" s="30"/>
      <c r="O98" s="31" t="str">
        <f>IF($C98&gt;0,IF(COUNTIF(newValidID,$C98)&gt;0,VLOOKUP($C98,Νέα_Μητρώα!$A:$G,7,FALSE),IF(COUNTIF(ValidID,$C98)&gt;0,VLOOKUP($C98,Μητρώο!$A:$G,7,FALSE))),"")</f>
        <v/>
      </c>
      <c r="P98" s="25" t="str">
        <f t="shared" si="13"/>
        <v/>
      </c>
      <c r="Q98" s="6"/>
      <c r="R98" s="2"/>
      <c r="S98" s="6"/>
      <c r="T98" s="2"/>
      <c r="U98" s="6"/>
      <c r="V98" s="2"/>
      <c r="W98" s="59" t="str">
        <f>IF(AND($W$1&gt;0,C98&gt;0),SUBSTITUTE(SUBSTITUTE(IF(COUNTIF(newValidID,$C98)&gt;0,VLOOKUP($C98,Νέα_Μητρώα!$A:$G,2,FALSE),IF(COUNTIF(ValidID,$C98)&gt;0,VLOOKUP($C98,Μητρώο!$A:$G,2,FALSE))),"Θ","g"),"Α","b")&amp;IF((TRUNC((((YEAR($C$1))-I98)+1)/2))*2&lt;12,12,(TRUNC((((YEAR($C$1))-I98)+1)/2))*2),"ω")</f>
        <v>ω</v>
      </c>
      <c r="Z98" s="49">
        <f t="shared" si="14"/>
        <v>0</v>
      </c>
      <c r="AA98" s="49">
        <f t="shared" si="15"/>
        <v>0</v>
      </c>
      <c r="AB98" s="49">
        <f t="shared" si="16"/>
        <v>0</v>
      </c>
    </row>
    <row r="99" spans="1:28" x14ac:dyDescent="0.2">
      <c r="A99" s="4">
        <v>97</v>
      </c>
      <c r="B99" s="25">
        <f t="shared" si="12"/>
        <v>97</v>
      </c>
      <c r="C99" s="6"/>
      <c r="D99" s="26" t="str">
        <f>IF($C99&gt;0,IF(COUNTIF(newValidID,$C99)&gt;0,VLOOKUP($C99,Νέα_Μητρώα!$A:$G,3,FALSE),IF(COUNTIF(ValidID,$C99)&gt;0,VLOOKUP($C99,Μητρώο!$A:$G,3,FALSE))),"")</f>
        <v/>
      </c>
      <c r="E99" s="27" t="str">
        <f>IF($C99&gt;0,IF(COUNTIF(newValidID,$C99)&gt;0,VLOOKUP($C99,Νέα_Μητρώα!$A:$G,5,FALSE),IF(COUNTIF(ValidID,$C99)&gt;0,VLOOKUP($C99,Μητρώο!$A:$G,5,FALSE))),"")</f>
        <v/>
      </c>
      <c r="F99" s="47"/>
      <c r="G99" s="47"/>
      <c r="H99" s="28"/>
      <c r="I99" s="29" t="str">
        <f>IF($C99&gt;0,IF(COUNTIF(newValidID,$C99)&gt;0,VLOOKUP($C99,Νέα_Μητρώα!$A:$G,4,FALSE),IF(COUNTIF(ValidID,$C99)&gt;0,VLOOKUP($C99,Μητρώο!$A:$G,4,FALSE))),"")</f>
        <v/>
      </c>
      <c r="J99" s="53" t="str">
        <f>IF(OR(AND(OR(LEFT(R99)="b",LEFT(T99)="b",LEFT(V99)="b"),IF($C99&gt;0,IF(COUNTIF(newValidID,$C99)&gt;0,VLOOKUP($C99,Νέα_Μητρώα!$A:$G,2,FALSE),IF(COUNTIF(ValidID,$C99)&gt;0,VLOOKUP($C99,Μητρώο!$A:$G,2,FALSE))),"")="Θ"),AND(OR(LEFT(R99)="g",LEFT(T99)="g",LEFT(V99)="g"),IF($C99&gt;0,IF(COUNTIF(newValidID,$C99)&gt;0,VLOOKUP($C99,Νέα_Μητρώα!$A:$G,2,FALSE),IF(COUNTIF(ValidID,$C99)&gt;0,VLOOKUP($C99,Μητρώο!$A:$G,2,FALSE))),"")="Α")),"error","")</f>
        <v/>
      </c>
      <c r="K99" s="29" t="str">
        <f t="shared" si="10"/>
        <v/>
      </c>
      <c r="L99" s="29">
        <f t="shared" si="11"/>
        <v>0</v>
      </c>
      <c r="M99" s="30"/>
      <c r="N99" s="30"/>
      <c r="O99" s="31" t="str">
        <f>IF($C99&gt;0,IF(COUNTIF(newValidID,$C99)&gt;0,VLOOKUP($C99,Νέα_Μητρώα!$A:$G,7,FALSE),IF(COUNTIF(ValidID,$C99)&gt;0,VLOOKUP($C99,Μητρώο!$A:$G,7,FALSE))),"")</f>
        <v/>
      </c>
      <c r="P99" s="25" t="str">
        <f t="shared" si="13"/>
        <v/>
      </c>
      <c r="Q99" s="6"/>
      <c r="S99" s="6"/>
      <c r="U99" s="6"/>
      <c r="W99" s="59" t="str">
        <f>IF(AND($W$1&gt;0,C99&gt;0),SUBSTITUTE(SUBSTITUTE(IF(COUNTIF(newValidID,$C99)&gt;0,VLOOKUP($C99,Νέα_Μητρώα!$A:$G,2,FALSE),IF(COUNTIF(ValidID,$C99)&gt;0,VLOOKUP($C99,Μητρώο!$A:$G,2,FALSE))),"Θ","g"),"Α","b")&amp;IF((TRUNC((((YEAR($C$1))-I99)+1)/2))*2&lt;12,12,(TRUNC((((YEAR($C$1))-I99)+1)/2))*2),"ω")</f>
        <v>ω</v>
      </c>
      <c r="Z99" s="49">
        <f t="shared" si="14"/>
        <v>0</v>
      </c>
      <c r="AA99" s="49">
        <f t="shared" si="15"/>
        <v>0</v>
      </c>
      <c r="AB99" s="49">
        <f t="shared" si="16"/>
        <v>0</v>
      </c>
    </row>
    <row r="100" spans="1:28" x14ac:dyDescent="0.2">
      <c r="A100" s="4">
        <v>98</v>
      </c>
      <c r="B100" s="25">
        <f t="shared" si="12"/>
        <v>98</v>
      </c>
      <c r="C100" s="6"/>
      <c r="D100" s="26" t="str">
        <f>IF($C100&gt;0,IF(COUNTIF(newValidID,$C100)&gt;0,VLOOKUP($C100,Νέα_Μητρώα!$A:$G,3,FALSE),IF(COUNTIF(ValidID,$C100)&gt;0,VLOOKUP($C100,Μητρώο!$A:$G,3,FALSE))),"")</f>
        <v/>
      </c>
      <c r="E100" s="27" t="str">
        <f>IF($C100&gt;0,IF(COUNTIF(newValidID,$C100)&gt;0,VLOOKUP($C100,Νέα_Μητρώα!$A:$G,5,FALSE),IF(COUNTIF(ValidID,$C100)&gt;0,VLOOKUP($C100,Μητρώο!$A:$G,5,FALSE))),"")</f>
        <v/>
      </c>
      <c r="F100" s="47"/>
      <c r="G100" s="47"/>
      <c r="H100" s="28"/>
      <c r="I100" s="29" t="str">
        <f>IF($C100&gt;0,IF(COUNTIF(newValidID,$C100)&gt;0,VLOOKUP($C100,Νέα_Μητρώα!$A:$G,4,FALSE),IF(COUNTIF(ValidID,$C100)&gt;0,VLOOKUP($C100,Μητρώο!$A:$G,4,FALSE))),"")</f>
        <v/>
      </c>
      <c r="J100" s="53" t="str">
        <f>IF(OR(AND(OR(LEFT(R100)="b",LEFT(T100)="b",LEFT(V100)="b"),IF($C100&gt;0,IF(COUNTIF(newValidID,$C100)&gt;0,VLOOKUP($C100,Νέα_Μητρώα!$A:$G,2,FALSE),IF(COUNTIF(ValidID,$C100)&gt;0,VLOOKUP($C100,Μητρώο!$A:$G,2,FALSE))),"")="Θ"),AND(OR(LEFT(R100)="g",LEFT(T100)="g",LEFT(V100)="g"),IF($C100&gt;0,IF(COUNTIF(newValidID,$C100)&gt;0,VLOOKUP($C100,Νέα_Μητρώα!$A:$G,2,FALSE),IF(COUNTIF(ValidID,$C100)&gt;0,VLOOKUP($C100,Μητρώο!$A:$G,2,FALSE))),"")="Α")),"error","")</f>
        <v/>
      </c>
      <c r="K100" s="29" t="str">
        <f t="shared" si="10"/>
        <v/>
      </c>
      <c r="L100" s="29">
        <f t="shared" si="11"/>
        <v>0</v>
      </c>
      <c r="M100" s="30"/>
      <c r="N100" s="30"/>
      <c r="O100" s="31" t="str">
        <f>IF($C100&gt;0,IF(COUNTIF(newValidID,$C100)&gt;0,VLOOKUP($C100,Νέα_Μητρώα!$A:$G,7,FALSE),IF(COUNTIF(ValidID,$C100)&gt;0,VLOOKUP($C100,Μητρώο!$A:$G,7,FALSE))),"")</f>
        <v/>
      </c>
      <c r="P100" s="25" t="str">
        <f t="shared" si="13"/>
        <v/>
      </c>
      <c r="Q100" s="6"/>
      <c r="S100" s="6"/>
      <c r="U100" s="6"/>
      <c r="W100" s="59" t="str">
        <f>IF(AND($W$1&gt;0,C100&gt;0),SUBSTITUTE(SUBSTITUTE(IF(COUNTIF(newValidID,$C100)&gt;0,VLOOKUP($C100,Νέα_Μητρώα!$A:$G,2,FALSE),IF(COUNTIF(ValidID,$C100)&gt;0,VLOOKUP($C100,Μητρώο!$A:$G,2,FALSE))),"Θ","g"),"Α","b")&amp;IF((TRUNC((((YEAR($C$1))-I100)+1)/2))*2&lt;12,12,(TRUNC((((YEAR($C$1))-I100)+1)/2))*2),"ω")</f>
        <v>ω</v>
      </c>
      <c r="Z100" s="49">
        <f t="shared" si="14"/>
        <v>0</v>
      </c>
      <c r="AA100" s="49">
        <f t="shared" si="15"/>
        <v>0</v>
      </c>
      <c r="AB100" s="49">
        <f t="shared" si="16"/>
        <v>0</v>
      </c>
    </row>
    <row r="101" spans="1:28" x14ac:dyDescent="0.2">
      <c r="A101" s="4">
        <v>99</v>
      </c>
      <c r="B101" s="25">
        <f t="shared" si="12"/>
        <v>99</v>
      </c>
      <c r="C101" s="6"/>
      <c r="D101" s="26" t="str">
        <f>IF($C101&gt;0,IF(COUNTIF(newValidID,$C101)&gt;0,VLOOKUP($C101,Νέα_Μητρώα!$A:$G,3,FALSE),IF(COUNTIF(ValidID,$C101)&gt;0,VLOOKUP($C101,Μητρώο!$A:$G,3,FALSE))),"")</f>
        <v/>
      </c>
      <c r="E101" s="27" t="str">
        <f>IF($C101&gt;0,IF(COUNTIF(newValidID,$C101)&gt;0,VLOOKUP($C101,Νέα_Μητρώα!$A:$G,5,FALSE),IF(COUNTIF(ValidID,$C101)&gt;0,VLOOKUP($C101,Μητρώο!$A:$G,5,FALSE))),"")</f>
        <v/>
      </c>
      <c r="F101" s="47"/>
      <c r="G101" s="47"/>
      <c r="H101" s="28"/>
      <c r="I101" s="29" t="str">
        <f>IF($C101&gt;0,IF(COUNTIF(newValidID,$C101)&gt;0,VLOOKUP($C101,Νέα_Μητρώα!$A:$G,4,FALSE),IF(COUNTIF(ValidID,$C101)&gt;0,VLOOKUP($C101,Μητρώο!$A:$G,4,FALSE))),"")</f>
        <v/>
      </c>
      <c r="J101" s="53" t="str">
        <f>IF(OR(AND(OR(LEFT(R101)="b",LEFT(T101)="b",LEFT(V101)="b"),IF($C101&gt;0,IF(COUNTIF(newValidID,$C101)&gt;0,VLOOKUP($C101,Νέα_Μητρώα!$A:$G,2,FALSE),IF(COUNTIF(ValidID,$C101)&gt;0,VLOOKUP($C101,Μητρώο!$A:$G,2,FALSE))),"")="Θ"),AND(OR(LEFT(R101)="g",LEFT(T101)="g",LEFT(V101)="g"),IF($C101&gt;0,IF(COUNTIF(newValidID,$C101)&gt;0,VLOOKUP($C101,Νέα_Μητρώα!$A:$G,2,FALSE),IF(COUNTIF(ValidID,$C101)&gt;0,VLOOKUP($C101,Μητρώο!$A:$G,2,FALSE))),"")="Α")),"error","")</f>
        <v/>
      </c>
      <c r="K101" s="29" t="str">
        <f t="shared" si="10"/>
        <v/>
      </c>
      <c r="L101" s="29">
        <f t="shared" si="11"/>
        <v>0</v>
      </c>
      <c r="M101" s="30"/>
      <c r="N101" s="30"/>
      <c r="O101" s="31" t="str">
        <f>IF($C101&gt;0,IF(COUNTIF(newValidID,$C101)&gt;0,VLOOKUP($C101,Νέα_Μητρώα!$A:$G,7,FALSE),IF(COUNTIF(ValidID,$C101)&gt;0,VLOOKUP($C101,Μητρώο!$A:$G,7,FALSE))),"")</f>
        <v/>
      </c>
      <c r="P101" s="25" t="str">
        <f t="shared" si="13"/>
        <v/>
      </c>
      <c r="Q101" s="6"/>
      <c r="S101" s="6"/>
      <c r="U101" s="6"/>
      <c r="W101" s="59" t="str">
        <f>IF(AND($W$1&gt;0,C101&gt;0),SUBSTITUTE(SUBSTITUTE(IF(COUNTIF(newValidID,$C101)&gt;0,VLOOKUP($C101,Νέα_Μητρώα!$A:$G,2,FALSE),IF(COUNTIF(ValidID,$C101)&gt;0,VLOOKUP($C101,Μητρώο!$A:$G,2,FALSE))),"Θ","g"),"Α","b")&amp;IF((TRUNC((((YEAR($C$1))-I101)+1)/2))*2&lt;12,12,(TRUNC((((YEAR($C$1))-I101)+1)/2))*2),"ω")</f>
        <v>ω</v>
      </c>
      <c r="Z101" s="49">
        <f t="shared" si="14"/>
        <v>0</v>
      </c>
      <c r="AA101" s="49">
        <f t="shared" si="15"/>
        <v>0</v>
      </c>
      <c r="AB101" s="49">
        <f t="shared" si="16"/>
        <v>0</v>
      </c>
    </row>
    <row r="102" spans="1:28" s="9" customFormat="1" x14ac:dyDescent="0.2">
      <c r="A102" s="4">
        <v>100</v>
      </c>
      <c r="B102" s="25">
        <f t="shared" si="12"/>
        <v>100</v>
      </c>
      <c r="C102" s="5"/>
      <c r="D102" s="26" t="str">
        <f>IF($C102&gt;0,IF(COUNTIF(newValidID,$C102)&gt;0,VLOOKUP($C102,Νέα_Μητρώα!$A:$G,3,FALSE),IF(COUNTIF(ValidID,$C102)&gt;0,VLOOKUP($C102,Μητρώο!$A:$G,3,FALSE))),"")</f>
        <v/>
      </c>
      <c r="E102" s="27" t="str">
        <f>IF($C102&gt;0,IF(COUNTIF(newValidID,$C102)&gt;0,VLOOKUP($C102,Νέα_Μητρώα!$A:$G,5,FALSE),IF(COUNTIF(ValidID,$C102)&gt;0,VLOOKUP($C102,Μητρώο!$A:$G,5,FALSE))),"")</f>
        <v/>
      </c>
      <c r="F102" s="47"/>
      <c r="G102" s="47"/>
      <c r="H102" s="28"/>
      <c r="I102" s="29" t="str">
        <f>IF($C102&gt;0,IF(COUNTIF(newValidID,$C102)&gt;0,VLOOKUP($C102,Νέα_Μητρώα!$A:$G,4,FALSE),IF(COUNTIF(ValidID,$C102)&gt;0,VLOOKUP($C102,Μητρώο!$A:$G,4,FALSE))),"")</f>
        <v/>
      </c>
      <c r="J102" s="53" t="str">
        <f>IF(OR(AND(OR(LEFT(R102)="b",LEFT(T102)="b",LEFT(V102)="b"),IF($C102&gt;0,IF(COUNTIF(newValidID,$C102)&gt;0,VLOOKUP($C102,Νέα_Μητρώα!$A:$G,2,FALSE),IF(COUNTIF(ValidID,$C102)&gt;0,VLOOKUP($C102,Μητρώο!$A:$G,2,FALSE))),"")="Θ"),AND(OR(LEFT(R102)="g",LEFT(T102)="g",LEFT(V102)="g"),IF($C102&gt;0,IF(COUNTIF(newValidID,$C102)&gt;0,VLOOKUP($C102,Νέα_Μητρώα!$A:$G,2,FALSE),IF(COUNTIF(ValidID,$C102)&gt;0,VLOOKUP($C102,Μητρώο!$A:$G,2,FALSE))),"")="Α")),"error","")</f>
        <v/>
      </c>
      <c r="K102" s="29" t="str">
        <f t="shared" si="10"/>
        <v/>
      </c>
      <c r="L102" s="29">
        <f t="shared" si="11"/>
        <v>0</v>
      </c>
      <c r="M102" s="30"/>
      <c r="N102" s="30"/>
      <c r="O102" s="31" t="str">
        <f>IF($C102&gt;0,IF(COUNTIF(newValidID,$C102)&gt;0,VLOOKUP($C102,Νέα_Μητρώα!$A:$G,7,FALSE),IF(COUNTIF(ValidID,$C102)&gt;0,VLOOKUP($C102,Μητρώο!$A:$G,7,FALSE))),"")</f>
        <v/>
      </c>
      <c r="P102" s="25" t="str">
        <f t="shared" si="13"/>
        <v/>
      </c>
      <c r="Q102" s="6"/>
      <c r="R102" s="2"/>
      <c r="S102" s="6"/>
      <c r="T102" s="2"/>
      <c r="U102" s="6"/>
      <c r="V102" s="2"/>
      <c r="W102" s="59" t="str">
        <f>IF(AND($W$1&gt;0,C102&gt;0),SUBSTITUTE(SUBSTITUTE(IF(COUNTIF(newValidID,$C102)&gt;0,VLOOKUP($C102,Νέα_Μητρώα!$A:$G,2,FALSE),IF(COUNTIF(ValidID,$C102)&gt;0,VLOOKUP($C102,Μητρώο!$A:$G,2,FALSE))),"Θ","g"),"Α","b")&amp;IF((TRUNC((((YEAR($C$1))-I102)+1)/2))*2&lt;12,12,(TRUNC((((YEAR($C$1))-I102)+1)/2))*2),"ω")</f>
        <v>ω</v>
      </c>
      <c r="Z102" s="49">
        <f t="shared" si="14"/>
        <v>0</v>
      </c>
      <c r="AA102" s="49">
        <f t="shared" si="15"/>
        <v>0</v>
      </c>
      <c r="AB102" s="49">
        <f t="shared" si="16"/>
        <v>0</v>
      </c>
    </row>
    <row r="103" spans="1:28" s="9" customFormat="1" x14ac:dyDescent="0.2">
      <c r="A103" s="4">
        <v>101</v>
      </c>
      <c r="B103" s="25">
        <f t="shared" si="12"/>
        <v>101</v>
      </c>
      <c r="C103" s="6"/>
      <c r="D103" s="26" t="str">
        <f>IF($C103&gt;0,IF(COUNTIF(newValidID,$C103)&gt;0,VLOOKUP($C103,Νέα_Μητρώα!$A:$G,3,FALSE),IF(COUNTIF(ValidID,$C103)&gt;0,VLOOKUP($C103,Μητρώο!$A:$G,3,FALSE))),"")</f>
        <v/>
      </c>
      <c r="E103" s="27" t="str">
        <f>IF($C103&gt;0,IF(COUNTIF(newValidID,$C103)&gt;0,VLOOKUP($C103,Νέα_Μητρώα!$A:$G,5,FALSE),IF(COUNTIF(ValidID,$C103)&gt;0,VLOOKUP($C103,Μητρώο!$A:$G,5,FALSE))),"")</f>
        <v/>
      </c>
      <c r="F103" s="47"/>
      <c r="G103" s="47"/>
      <c r="H103" s="28"/>
      <c r="I103" s="29" t="str">
        <f>IF($C103&gt;0,IF(COUNTIF(newValidID,$C103)&gt;0,VLOOKUP($C103,Νέα_Μητρώα!$A:$G,4,FALSE),IF(COUNTIF(ValidID,$C103)&gt;0,VLOOKUP($C103,Μητρώο!$A:$G,4,FALSE))),"")</f>
        <v/>
      </c>
      <c r="J103" s="53" t="str">
        <f>IF(OR(AND(OR(LEFT(R103)="b",LEFT(T103)="b",LEFT(V103)="b"),IF($C103&gt;0,IF(COUNTIF(newValidID,$C103)&gt;0,VLOOKUP($C103,Νέα_Μητρώα!$A:$G,2,FALSE),IF(COUNTIF(ValidID,$C103)&gt;0,VLOOKUP($C103,Μητρώο!$A:$G,2,FALSE))),"")="Θ"),AND(OR(LEFT(R103)="g",LEFT(T103)="g",LEFT(V103)="g"),IF($C103&gt;0,IF(COUNTIF(newValidID,$C103)&gt;0,VLOOKUP($C103,Νέα_Μητρώα!$A:$G,2,FALSE),IF(COUNTIF(ValidID,$C103)&gt;0,VLOOKUP($C103,Μητρώο!$A:$G,2,FALSE))),"")="Α")),"error","")</f>
        <v/>
      </c>
      <c r="K103" s="29" t="str">
        <f t="shared" si="10"/>
        <v/>
      </c>
      <c r="L103" s="29">
        <f t="shared" si="11"/>
        <v>0</v>
      </c>
      <c r="M103" s="30"/>
      <c r="N103" s="30"/>
      <c r="O103" s="31" t="str">
        <f>IF($C103&gt;0,IF(COUNTIF(newValidID,$C103)&gt;0,VLOOKUP($C103,Νέα_Μητρώα!$A:$G,7,FALSE),IF(COUNTIF(ValidID,$C103)&gt;0,VLOOKUP($C103,Μητρώο!$A:$G,7,FALSE))),"")</f>
        <v/>
      </c>
      <c r="P103" s="25" t="str">
        <f t="shared" si="13"/>
        <v/>
      </c>
      <c r="Q103" s="6"/>
      <c r="R103" s="2"/>
      <c r="S103" s="6"/>
      <c r="T103" s="2"/>
      <c r="U103" s="6"/>
      <c r="V103" s="2"/>
      <c r="W103" s="59" t="str">
        <f>IF(AND($W$1&gt;0,C103&gt;0),SUBSTITUTE(SUBSTITUTE(IF(COUNTIF(newValidID,$C103)&gt;0,VLOOKUP($C103,Νέα_Μητρώα!$A:$G,2,FALSE),IF(COUNTIF(ValidID,$C103)&gt;0,VLOOKUP($C103,Μητρώο!$A:$G,2,FALSE))),"Θ","g"),"Α","b")&amp;IF((TRUNC((((YEAR($C$1))-I103)+1)/2))*2&lt;12,12,(TRUNC((((YEAR($C$1))-I103)+1)/2))*2),"ω")</f>
        <v>ω</v>
      </c>
      <c r="Z103" s="49">
        <f t="shared" si="14"/>
        <v>0</v>
      </c>
      <c r="AA103" s="49">
        <f t="shared" si="15"/>
        <v>0</v>
      </c>
      <c r="AB103" s="49">
        <f t="shared" si="16"/>
        <v>0</v>
      </c>
    </row>
    <row r="104" spans="1:28" s="9" customFormat="1" x14ac:dyDescent="0.2">
      <c r="A104" s="4">
        <v>102</v>
      </c>
      <c r="B104" s="25">
        <f t="shared" si="12"/>
        <v>102</v>
      </c>
      <c r="C104" s="5"/>
      <c r="D104" s="26" t="str">
        <f>IF($C104&gt;0,IF(COUNTIF(newValidID,$C104)&gt;0,VLOOKUP($C104,Νέα_Μητρώα!$A:$G,3,FALSE),IF(COUNTIF(ValidID,$C104)&gt;0,VLOOKUP($C104,Μητρώο!$A:$G,3,FALSE))),"")</f>
        <v/>
      </c>
      <c r="E104" s="27" t="str">
        <f>IF($C104&gt;0,IF(COUNTIF(newValidID,$C104)&gt;0,VLOOKUP($C104,Νέα_Μητρώα!$A:$G,5,FALSE),IF(COUNTIF(ValidID,$C104)&gt;0,VLOOKUP($C104,Μητρώο!$A:$G,5,FALSE))),"")</f>
        <v/>
      </c>
      <c r="F104" s="47"/>
      <c r="G104" s="47"/>
      <c r="H104" s="28"/>
      <c r="I104" s="29" t="str">
        <f>IF($C104&gt;0,IF(COUNTIF(newValidID,$C104)&gt;0,VLOOKUP($C104,Νέα_Μητρώα!$A:$G,4,FALSE),IF(COUNTIF(ValidID,$C104)&gt;0,VLOOKUP($C104,Μητρώο!$A:$G,4,FALSE))),"")</f>
        <v/>
      </c>
      <c r="J104" s="53" t="str">
        <f>IF(OR(AND(OR(LEFT(R104)="b",LEFT(T104)="b",LEFT(V104)="b"),IF($C104&gt;0,IF(COUNTIF(newValidID,$C104)&gt;0,VLOOKUP($C104,Νέα_Μητρώα!$A:$G,2,FALSE),IF(COUNTIF(ValidID,$C104)&gt;0,VLOOKUP($C104,Μητρώο!$A:$G,2,FALSE))),"")="Θ"),AND(OR(LEFT(R104)="g",LEFT(T104)="g",LEFT(V104)="g"),IF($C104&gt;0,IF(COUNTIF(newValidID,$C104)&gt;0,VLOOKUP($C104,Νέα_Μητρώα!$A:$G,2,FALSE),IF(COUNTIF(ValidID,$C104)&gt;0,VLOOKUP($C104,Μητρώο!$A:$G,2,FALSE))),"")="Α")),"error","")</f>
        <v/>
      </c>
      <c r="K104" s="29" t="str">
        <f t="shared" si="10"/>
        <v/>
      </c>
      <c r="L104" s="29">
        <f t="shared" si="11"/>
        <v>0</v>
      </c>
      <c r="M104" s="30"/>
      <c r="N104" s="30"/>
      <c r="O104" s="31" t="str">
        <f>IF($C104&gt;0,IF(COUNTIF(newValidID,$C104)&gt;0,VLOOKUP($C104,Νέα_Μητρώα!$A:$G,7,FALSE),IF(COUNTIF(ValidID,$C104)&gt;0,VLOOKUP($C104,Μητρώο!$A:$G,7,FALSE))),"")</f>
        <v/>
      </c>
      <c r="P104" s="25" t="str">
        <f t="shared" si="13"/>
        <v/>
      </c>
      <c r="Q104" s="6"/>
      <c r="R104" s="2"/>
      <c r="S104" s="6"/>
      <c r="T104" s="2"/>
      <c r="U104" s="6"/>
      <c r="V104" s="2"/>
      <c r="W104" s="59" t="str">
        <f>IF(AND($W$1&gt;0,C104&gt;0),SUBSTITUTE(SUBSTITUTE(IF(COUNTIF(newValidID,$C104)&gt;0,VLOOKUP($C104,Νέα_Μητρώα!$A:$G,2,FALSE),IF(COUNTIF(ValidID,$C104)&gt;0,VLOOKUP($C104,Μητρώο!$A:$G,2,FALSE))),"Θ","g"),"Α","b")&amp;IF((TRUNC((((YEAR($C$1))-I104)+1)/2))*2&lt;12,12,(TRUNC((((YEAR($C$1))-I104)+1)/2))*2),"ω")</f>
        <v>ω</v>
      </c>
      <c r="Z104" s="49">
        <f t="shared" si="14"/>
        <v>0</v>
      </c>
      <c r="AA104" s="49">
        <f t="shared" si="15"/>
        <v>0</v>
      </c>
      <c r="AB104" s="49">
        <f t="shared" si="16"/>
        <v>0</v>
      </c>
    </row>
    <row r="105" spans="1:28" s="9" customFormat="1" x14ac:dyDescent="0.2">
      <c r="A105" s="4">
        <v>103</v>
      </c>
      <c r="B105" s="25">
        <f t="shared" si="12"/>
        <v>103</v>
      </c>
      <c r="C105" s="5"/>
      <c r="D105" s="26" t="str">
        <f>IF($C105&gt;0,IF(COUNTIF(newValidID,$C105)&gt;0,VLOOKUP($C105,Νέα_Μητρώα!$A:$G,3,FALSE),IF(COUNTIF(ValidID,$C105)&gt;0,VLOOKUP($C105,Μητρώο!$A:$G,3,FALSE))),"")</f>
        <v/>
      </c>
      <c r="E105" s="27" t="str">
        <f>IF($C105&gt;0,IF(COUNTIF(newValidID,$C105)&gt;0,VLOOKUP($C105,Νέα_Μητρώα!$A:$G,5,FALSE),IF(COUNTIF(ValidID,$C105)&gt;0,VLOOKUP($C105,Μητρώο!$A:$G,5,FALSE))),"")</f>
        <v/>
      </c>
      <c r="F105" s="47"/>
      <c r="G105" s="47"/>
      <c r="H105" s="28"/>
      <c r="I105" s="29" t="str">
        <f>IF($C105&gt;0,IF(COUNTIF(newValidID,$C105)&gt;0,VLOOKUP($C105,Νέα_Μητρώα!$A:$G,4,FALSE),IF(COUNTIF(ValidID,$C105)&gt;0,VLOOKUP($C105,Μητρώο!$A:$G,4,FALSE))),"")</f>
        <v/>
      </c>
      <c r="J105" s="53" t="str">
        <f>IF(OR(AND(OR(LEFT(R105)="b",LEFT(T105)="b",LEFT(V105)="b"),IF($C105&gt;0,IF(COUNTIF(newValidID,$C105)&gt;0,VLOOKUP($C105,Νέα_Μητρώα!$A:$G,2,FALSE),IF(COUNTIF(ValidID,$C105)&gt;0,VLOOKUP($C105,Μητρώο!$A:$G,2,FALSE))),"")="Θ"),AND(OR(LEFT(R105)="g",LEFT(T105)="g",LEFT(V105)="g"),IF($C105&gt;0,IF(COUNTIF(newValidID,$C105)&gt;0,VLOOKUP($C105,Νέα_Μητρώα!$A:$G,2,FALSE),IF(COUNTIF(ValidID,$C105)&gt;0,VLOOKUP($C105,Μητρώο!$A:$G,2,FALSE))),"")="Α")),"error","")</f>
        <v/>
      </c>
      <c r="K105" s="29" t="str">
        <f t="shared" si="10"/>
        <v/>
      </c>
      <c r="L105" s="29">
        <f t="shared" si="11"/>
        <v>0</v>
      </c>
      <c r="M105" s="30"/>
      <c r="N105" s="30"/>
      <c r="O105" s="31" t="str">
        <f>IF($C105&gt;0,IF(COUNTIF(newValidID,$C105)&gt;0,VLOOKUP($C105,Νέα_Μητρώα!$A:$G,7,FALSE),IF(COUNTIF(ValidID,$C105)&gt;0,VLOOKUP($C105,Μητρώο!$A:$G,7,FALSE))),"")</f>
        <v/>
      </c>
      <c r="P105" s="25" t="str">
        <f t="shared" si="13"/>
        <v/>
      </c>
      <c r="Q105" s="6"/>
      <c r="R105" s="2"/>
      <c r="S105" s="6"/>
      <c r="T105" s="2"/>
      <c r="U105" s="6"/>
      <c r="V105" s="2"/>
      <c r="W105" s="59" t="str">
        <f>IF(AND($W$1&gt;0,C105&gt;0),SUBSTITUTE(SUBSTITUTE(IF(COUNTIF(newValidID,$C105)&gt;0,VLOOKUP($C105,Νέα_Μητρώα!$A:$G,2,FALSE),IF(COUNTIF(ValidID,$C105)&gt;0,VLOOKUP($C105,Μητρώο!$A:$G,2,FALSE))),"Θ","g"),"Α","b")&amp;IF((TRUNC((((YEAR($C$1))-I105)+1)/2))*2&lt;12,12,(TRUNC((((YEAR($C$1))-I105)+1)/2))*2),"ω")</f>
        <v>ω</v>
      </c>
      <c r="Z105" s="49">
        <f t="shared" si="14"/>
        <v>0</v>
      </c>
      <c r="AA105" s="49">
        <f t="shared" si="15"/>
        <v>0</v>
      </c>
      <c r="AB105" s="49">
        <f t="shared" si="16"/>
        <v>0</v>
      </c>
    </row>
    <row r="106" spans="1:28" s="9" customFormat="1" x14ac:dyDescent="0.2">
      <c r="A106" s="4">
        <v>104</v>
      </c>
      <c r="B106" s="25">
        <f t="shared" si="12"/>
        <v>104</v>
      </c>
      <c r="C106" s="6"/>
      <c r="D106" s="26" t="str">
        <f>IF($C106&gt;0,IF(COUNTIF(newValidID,$C106)&gt;0,VLOOKUP($C106,Νέα_Μητρώα!$A:$G,3,FALSE),IF(COUNTIF(ValidID,$C106)&gt;0,VLOOKUP($C106,Μητρώο!$A:$G,3,FALSE))),"")</f>
        <v/>
      </c>
      <c r="E106" s="27" t="str">
        <f>IF($C106&gt;0,IF(COUNTIF(newValidID,$C106)&gt;0,VLOOKUP($C106,Νέα_Μητρώα!$A:$G,5,FALSE),IF(COUNTIF(ValidID,$C106)&gt;0,VLOOKUP($C106,Μητρώο!$A:$G,5,FALSE))),"")</f>
        <v/>
      </c>
      <c r="F106" s="47"/>
      <c r="G106" s="47"/>
      <c r="H106" s="28"/>
      <c r="I106" s="29" t="str">
        <f>IF($C106&gt;0,IF(COUNTIF(newValidID,$C106)&gt;0,VLOOKUP($C106,Νέα_Μητρώα!$A:$G,4,FALSE),IF(COUNTIF(ValidID,$C106)&gt;0,VLOOKUP($C106,Μητρώο!$A:$G,4,FALSE))),"")</f>
        <v/>
      </c>
      <c r="J106" s="53" t="str">
        <f>IF(OR(AND(OR(LEFT(R106)="b",LEFT(T106)="b",LEFT(V106)="b"),IF($C106&gt;0,IF(COUNTIF(newValidID,$C106)&gt;0,VLOOKUP($C106,Νέα_Μητρώα!$A:$G,2,FALSE),IF(COUNTIF(ValidID,$C106)&gt;0,VLOOKUP($C106,Μητρώο!$A:$G,2,FALSE))),"")="Θ"),AND(OR(LEFT(R106)="g",LEFT(T106)="g",LEFT(V106)="g"),IF($C106&gt;0,IF(COUNTIF(newValidID,$C106)&gt;0,VLOOKUP($C106,Νέα_Μητρώα!$A:$G,2,FALSE),IF(COUNTIF(ValidID,$C106)&gt;0,VLOOKUP($C106,Μητρώο!$A:$G,2,FALSE))),"")="Α")),"error","")</f>
        <v/>
      </c>
      <c r="K106" s="29" t="str">
        <f t="shared" si="10"/>
        <v/>
      </c>
      <c r="L106" s="29">
        <f t="shared" si="11"/>
        <v>0</v>
      </c>
      <c r="M106" s="30"/>
      <c r="N106" s="30"/>
      <c r="O106" s="31" t="str">
        <f>IF($C106&gt;0,IF(COUNTIF(newValidID,$C106)&gt;0,VLOOKUP($C106,Νέα_Μητρώα!$A:$G,7,FALSE),IF(COUNTIF(ValidID,$C106)&gt;0,VLOOKUP($C106,Μητρώο!$A:$G,7,FALSE))),"")</f>
        <v/>
      </c>
      <c r="P106" s="25" t="str">
        <f t="shared" si="13"/>
        <v/>
      </c>
      <c r="Q106" s="6"/>
      <c r="R106" s="2"/>
      <c r="S106" s="6"/>
      <c r="T106" s="2"/>
      <c r="U106" s="6"/>
      <c r="V106" s="2"/>
      <c r="W106" s="59" t="str">
        <f>IF(AND($W$1&gt;0,C106&gt;0),SUBSTITUTE(SUBSTITUTE(IF(COUNTIF(newValidID,$C106)&gt;0,VLOOKUP($C106,Νέα_Μητρώα!$A:$G,2,FALSE),IF(COUNTIF(ValidID,$C106)&gt;0,VLOOKUP($C106,Μητρώο!$A:$G,2,FALSE))),"Θ","g"),"Α","b")&amp;IF((TRUNC((((YEAR($C$1))-I106)+1)/2))*2&lt;12,12,(TRUNC((((YEAR($C$1))-I106)+1)/2))*2),"ω")</f>
        <v>ω</v>
      </c>
      <c r="Z106" s="49">
        <f t="shared" si="14"/>
        <v>0</v>
      </c>
      <c r="AA106" s="49">
        <f t="shared" si="15"/>
        <v>0</v>
      </c>
      <c r="AB106" s="49">
        <f t="shared" si="16"/>
        <v>0</v>
      </c>
    </row>
    <row r="107" spans="1:28" s="9" customFormat="1" x14ac:dyDescent="0.2">
      <c r="A107" s="4">
        <v>105</v>
      </c>
      <c r="B107" s="25">
        <f t="shared" si="12"/>
        <v>105</v>
      </c>
      <c r="C107" s="6"/>
      <c r="D107" s="26" t="str">
        <f>IF($C107&gt;0,IF(COUNTIF(newValidID,$C107)&gt;0,VLOOKUP($C107,Νέα_Μητρώα!$A:$G,3,FALSE),IF(COUNTIF(ValidID,$C107)&gt;0,VLOOKUP($C107,Μητρώο!$A:$G,3,FALSE))),"")</f>
        <v/>
      </c>
      <c r="E107" s="27" t="str">
        <f>IF($C107&gt;0,IF(COUNTIF(newValidID,$C107)&gt;0,VLOOKUP($C107,Νέα_Μητρώα!$A:$G,5,FALSE),IF(COUNTIF(ValidID,$C107)&gt;0,VLOOKUP($C107,Μητρώο!$A:$G,5,FALSE))),"")</f>
        <v/>
      </c>
      <c r="F107" s="47"/>
      <c r="G107" s="47"/>
      <c r="H107" s="28"/>
      <c r="I107" s="29" t="str">
        <f>IF($C107&gt;0,IF(COUNTIF(newValidID,$C107)&gt;0,VLOOKUP($C107,Νέα_Μητρώα!$A:$G,4,FALSE),IF(COUNTIF(ValidID,$C107)&gt;0,VLOOKUP($C107,Μητρώο!$A:$G,4,FALSE))),"")</f>
        <v/>
      </c>
      <c r="J107" s="53" t="str">
        <f>IF(OR(AND(OR(LEFT(R107)="b",LEFT(T107)="b",LEFT(V107)="b"),IF($C107&gt;0,IF(COUNTIF(newValidID,$C107)&gt;0,VLOOKUP($C107,Νέα_Μητρώα!$A:$G,2,FALSE),IF(COUNTIF(ValidID,$C107)&gt;0,VLOOKUP($C107,Μητρώο!$A:$G,2,FALSE))),"")="Θ"),AND(OR(LEFT(R107)="g",LEFT(T107)="g",LEFT(V107)="g"),IF($C107&gt;0,IF(COUNTIF(newValidID,$C107)&gt;0,VLOOKUP($C107,Νέα_Μητρώα!$A:$G,2,FALSE),IF(COUNTIF(ValidID,$C107)&gt;0,VLOOKUP($C107,Μητρώο!$A:$G,2,FALSE))),"")="Α")),"error","")</f>
        <v/>
      </c>
      <c r="K107" s="29" t="str">
        <f t="shared" si="10"/>
        <v/>
      </c>
      <c r="L107" s="29">
        <f t="shared" si="11"/>
        <v>0</v>
      </c>
      <c r="M107" s="30"/>
      <c r="N107" s="30"/>
      <c r="O107" s="31" t="str">
        <f>IF($C107&gt;0,IF(COUNTIF(newValidID,$C107)&gt;0,VLOOKUP($C107,Νέα_Μητρώα!$A:$G,7,FALSE),IF(COUNTIF(ValidID,$C107)&gt;0,VLOOKUP($C107,Μητρώο!$A:$G,7,FALSE))),"")</f>
        <v/>
      </c>
      <c r="P107" s="25" t="str">
        <f t="shared" si="13"/>
        <v/>
      </c>
      <c r="Q107" s="6"/>
      <c r="R107" s="2"/>
      <c r="S107" s="6"/>
      <c r="T107" s="2"/>
      <c r="U107" s="6"/>
      <c r="V107" s="2"/>
      <c r="W107" s="59" t="str">
        <f>IF(AND($W$1&gt;0,C107&gt;0),SUBSTITUTE(SUBSTITUTE(IF(COUNTIF(newValidID,$C107)&gt;0,VLOOKUP($C107,Νέα_Μητρώα!$A:$G,2,FALSE),IF(COUNTIF(ValidID,$C107)&gt;0,VLOOKUP($C107,Μητρώο!$A:$G,2,FALSE))),"Θ","g"),"Α","b")&amp;IF((TRUNC((((YEAR($C$1))-I107)+1)/2))*2&lt;12,12,(TRUNC((((YEAR($C$1))-I107)+1)/2))*2),"ω")</f>
        <v>ω</v>
      </c>
      <c r="Z107" s="49">
        <f t="shared" si="14"/>
        <v>0</v>
      </c>
      <c r="AA107" s="49">
        <f t="shared" si="15"/>
        <v>0</v>
      </c>
      <c r="AB107" s="49">
        <f t="shared" si="16"/>
        <v>0</v>
      </c>
    </row>
    <row r="108" spans="1:28" x14ac:dyDescent="0.2">
      <c r="A108" s="4">
        <v>106</v>
      </c>
      <c r="B108" s="25">
        <f t="shared" si="12"/>
        <v>106</v>
      </c>
      <c r="C108" s="6"/>
      <c r="D108" s="26" t="str">
        <f>IF($C108&gt;0,IF(COUNTIF(newValidID,$C108)&gt;0,VLOOKUP($C108,Νέα_Μητρώα!$A:$G,3,FALSE),IF(COUNTIF(ValidID,$C108)&gt;0,VLOOKUP($C108,Μητρώο!$A:$G,3,FALSE))),"")</f>
        <v/>
      </c>
      <c r="E108" s="27" t="str">
        <f>IF($C108&gt;0,IF(COUNTIF(newValidID,$C108)&gt;0,VLOOKUP($C108,Νέα_Μητρώα!$A:$G,5,FALSE),IF(COUNTIF(ValidID,$C108)&gt;0,VLOOKUP($C108,Μητρώο!$A:$G,5,FALSE))),"")</f>
        <v/>
      </c>
      <c r="F108" s="47"/>
      <c r="G108" s="47"/>
      <c r="H108" s="28"/>
      <c r="I108" s="29" t="str">
        <f>IF($C108&gt;0,IF(COUNTIF(newValidID,$C108)&gt;0,VLOOKUP($C108,Νέα_Μητρώα!$A:$G,4,FALSE),IF(COUNTIF(ValidID,$C108)&gt;0,VLOOKUP($C108,Μητρώο!$A:$G,4,FALSE))),"")</f>
        <v/>
      </c>
      <c r="J108" s="53" t="str">
        <f>IF(OR(AND(OR(LEFT(R108)="b",LEFT(T108)="b",LEFT(V108)="b"),IF($C108&gt;0,IF(COUNTIF(newValidID,$C108)&gt;0,VLOOKUP($C108,Νέα_Μητρώα!$A:$G,2,FALSE),IF(COUNTIF(ValidID,$C108)&gt;0,VLOOKUP($C108,Μητρώο!$A:$G,2,FALSE))),"")="Θ"),AND(OR(LEFT(R108)="g",LEFT(T108)="g",LEFT(V108)="g"),IF($C108&gt;0,IF(COUNTIF(newValidID,$C108)&gt;0,VLOOKUP($C108,Νέα_Μητρώα!$A:$G,2,FALSE),IF(COUNTIF(ValidID,$C108)&gt;0,VLOOKUP($C108,Μητρώο!$A:$G,2,FALSE))),"")="Α")),"error","")</f>
        <v/>
      </c>
      <c r="K108" s="29" t="str">
        <f t="shared" si="10"/>
        <v/>
      </c>
      <c r="L108" s="29">
        <f t="shared" si="11"/>
        <v>0</v>
      </c>
      <c r="M108" s="30"/>
      <c r="N108" s="30"/>
      <c r="O108" s="31" t="str">
        <f>IF($C108&gt;0,IF(COUNTIF(newValidID,$C108)&gt;0,VLOOKUP($C108,Νέα_Μητρώα!$A:$G,7,FALSE),IF(COUNTIF(ValidID,$C108)&gt;0,VLOOKUP($C108,Μητρώο!$A:$G,7,FALSE))),"")</f>
        <v/>
      </c>
      <c r="P108" s="25" t="str">
        <f t="shared" si="13"/>
        <v/>
      </c>
      <c r="Q108" s="6"/>
      <c r="S108" s="6"/>
      <c r="U108" s="6"/>
      <c r="W108" s="59" t="str">
        <f>IF(AND($W$1&gt;0,C108&gt;0),SUBSTITUTE(SUBSTITUTE(IF(COUNTIF(newValidID,$C108)&gt;0,VLOOKUP($C108,Νέα_Μητρώα!$A:$G,2,FALSE),IF(COUNTIF(ValidID,$C108)&gt;0,VLOOKUP($C108,Μητρώο!$A:$G,2,FALSE))),"Θ","g"),"Α","b")&amp;IF((TRUNC((((YEAR($C$1))-I108)+1)/2))*2&lt;12,12,(TRUNC((((YEAR($C$1))-I108)+1)/2))*2),"ω")</f>
        <v>ω</v>
      </c>
      <c r="Z108" s="49">
        <f t="shared" si="14"/>
        <v>0</v>
      </c>
      <c r="AA108" s="49">
        <f t="shared" si="15"/>
        <v>0</v>
      </c>
      <c r="AB108" s="49">
        <f t="shared" si="16"/>
        <v>0</v>
      </c>
    </row>
    <row r="109" spans="1:28" x14ac:dyDescent="0.2">
      <c r="A109" s="4">
        <v>107</v>
      </c>
      <c r="B109" s="25">
        <f t="shared" si="12"/>
        <v>107</v>
      </c>
      <c r="D109" s="26" t="str">
        <f>IF($C109&gt;0,IF(COUNTIF(newValidID,$C109)&gt;0,VLOOKUP($C109,Νέα_Μητρώα!$A:$G,3,FALSE),IF(COUNTIF(ValidID,$C109)&gt;0,VLOOKUP($C109,Μητρώο!$A:$G,3,FALSE))),"")</f>
        <v/>
      </c>
      <c r="E109" s="27" t="str">
        <f>IF($C109&gt;0,IF(COUNTIF(newValidID,$C109)&gt;0,VLOOKUP($C109,Νέα_Μητρώα!$A:$G,5,FALSE),IF(COUNTIF(ValidID,$C109)&gt;0,VLOOKUP($C109,Μητρώο!$A:$G,5,FALSE))),"")</f>
        <v/>
      </c>
      <c r="F109" s="47"/>
      <c r="G109" s="47"/>
      <c r="H109" s="28"/>
      <c r="I109" s="29" t="str">
        <f>IF($C109&gt;0,IF(COUNTIF(newValidID,$C109)&gt;0,VLOOKUP($C109,Νέα_Μητρώα!$A:$G,4,FALSE),IF(COUNTIF(ValidID,$C109)&gt;0,VLOOKUP($C109,Μητρώο!$A:$G,4,FALSE))),"")</f>
        <v/>
      </c>
      <c r="J109" s="53" t="str">
        <f>IF(OR(AND(OR(LEFT(R109)="b",LEFT(T109)="b",LEFT(V109)="b"),IF($C109&gt;0,IF(COUNTIF(newValidID,$C109)&gt;0,VLOOKUP($C109,Νέα_Μητρώα!$A:$G,2,FALSE),IF(COUNTIF(ValidID,$C109)&gt;0,VLOOKUP($C109,Μητρώο!$A:$G,2,FALSE))),"")="Θ"),AND(OR(LEFT(R109)="g",LEFT(T109)="g",LEFT(V109)="g"),IF($C109&gt;0,IF(COUNTIF(newValidID,$C109)&gt;0,VLOOKUP($C109,Νέα_Μητρώα!$A:$G,2,FALSE),IF(COUNTIF(ValidID,$C109)&gt;0,VLOOKUP($C109,Μητρώο!$A:$G,2,FALSE))),"")="Α")),"error","")</f>
        <v/>
      </c>
      <c r="K109" s="29" t="str">
        <f t="shared" si="10"/>
        <v/>
      </c>
      <c r="L109" s="29">
        <f t="shared" si="11"/>
        <v>0</v>
      </c>
      <c r="M109" s="30"/>
      <c r="N109" s="30"/>
      <c r="O109" s="31" t="str">
        <f>IF($C109&gt;0,IF(COUNTIF(newValidID,$C109)&gt;0,VLOOKUP($C109,Νέα_Μητρώα!$A:$G,7,FALSE),IF(COUNTIF(ValidID,$C109)&gt;0,VLOOKUP($C109,Μητρώο!$A:$G,7,FALSE))),"")</f>
        <v/>
      </c>
      <c r="P109" s="25" t="str">
        <f t="shared" si="13"/>
        <v/>
      </c>
      <c r="Q109" s="6"/>
      <c r="S109" s="6"/>
      <c r="U109" s="6"/>
      <c r="W109" s="59" t="str">
        <f>IF(AND($W$1&gt;0,C109&gt;0),SUBSTITUTE(SUBSTITUTE(IF(COUNTIF(newValidID,$C109)&gt;0,VLOOKUP($C109,Νέα_Μητρώα!$A:$G,2,FALSE),IF(COUNTIF(ValidID,$C109)&gt;0,VLOOKUP($C109,Μητρώο!$A:$G,2,FALSE))),"Θ","g"),"Α","b")&amp;IF((TRUNC((((YEAR($C$1))-I109)+1)/2))*2&lt;12,12,(TRUNC((((YEAR($C$1))-I109)+1)/2))*2),"ω")</f>
        <v>ω</v>
      </c>
      <c r="Z109" s="49">
        <f t="shared" si="14"/>
        <v>0</v>
      </c>
      <c r="AA109" s="49">
        <f t="shared" si="15"/>
        <v>0</v>
      </c>
      <c r="AB109" s="49">
        <f t="shared" si="16"/>
        <v>0</v>
      </c>
    </row>
    <row r="110" spans="1:28" x14ac:dyDescent="0.2">
      <c r="A110" s="4">
        <v>108</v>
      </c>
      <c r="B110" s="25">
        <f t="shared" si="12"/>
        <v>108</v>
      </c>
      <c r="D110" s="26" t="str">
        <f>IF($C110&gt;0,IF(COUNTIF(newValidID,$C110)&gt;0,VLOOKUP($C110,Νέα_Μητρώα!$A:$G,3,FALSE),IF(COUNTIF(ValidID,$C110)&gt;0,VLOOKUP($C110,Μητρώο!$A:$G,3,FALSE))),"")</f>
        <v/>
      </c>
      <c r="E110" s="27" t="str">
        <f>IF($C110&gt;0,IF(COUNTIF(newValidID,$C110)&gt;0,VLOOKUP($C110,Νέα_Μητρώα!$A:$G,5,FALSE),IF(COUNTIF(ValidID,$C110)&gt;0,VLOOKUP($C110,Μητρώο!$A:$G,5,FALSE))),"")</f>
        <v/>
      </c>
      <c r="F110" s="47"/>
      <c r="G110" s="47"/>
      <c r="H110" s="28"/>
      <c r="I110" s="29" t="str">
        <f>IF($C110&gt;0,IF(COUNTIF(newValidID,$C110)&gt;0,VLOOKUP($C110,Νέα_Μητρώα!$A:$G,4,FALSE),IF(COUNTIF(ValidID,$C110)&gt;0,VLOOKUP($C110,Μητρώο!$A:$G,4,FALSE))),"")</f>
        <v/>
      </c>
      <c r="J110" s="53" t="str">
        <f>IF(OR(AND(OR(LEFT(R110)="b",LEFT(T110)="b",LEFT(V110)="b"),IF($C110&gt;0,IF(COUNTIF(newValidID,$C110)&gt;0,VLOOKUP($C110,Νέα_Μητρώα!$A:$G,2,FALSE),IF(COUNTIF(ValidID,$C110)&gt;0,VLOOKUP($C110,Μητρώο!$A:$G,2,FALSE))),"")="Θ"),AND(OR(LEFT(R110)="g",LEFT(T110)="g",LEFT(V110)="g"),IF($C110&gt;0,IF(COUNTIF(newValidID,$C110)&gt;0,VLOOKUP($C110,Νέα_Μητρώα!$A:$G,2,FALSE),IF(COUNTIF(ValidID,$C110)&gt;0,VLOOKUP($C110,Μητρώο!$A:$G,2,FALSE))),"")="Α")),"error","")</f>
        <v/>
      </c>
      <c r="K110" s="29" t="str">
        <f t="shared" si="10"/>
        <v/>
      </c>
      <c r="L110" s="29">
        <f t="shared" si="11"/>
        <v>0</v>
      </c>
      <c r="M110" s="30"/>
      <c r="N110" s="30"/>
      <c r="O110" s="31" t="str">
        <f>IF($C110&gt;0,IF(COUNTIF(newValidID,$C110)&gt;0,VLOOKUP($C110,Νέα_Μητρώα!$A:$G,7,FALSE),IF(COUNTIF(ValidID,$C110)&gt;0,VLOOKUP($C110,Μητρώο!$A:$G,7,FALSE))),"")</f>
        <v/>
      </c>
      <c r="P110" s="25" t="str">
        <f t="shared" si="13"/>
        <v/>
      </c>
      <c r="Q110" s="6"/>
      <c r="S110" s="6"/>
      <c r="U110" s="6"/>
      <c r="W110" s="59" t="str">
        <f>IF(AND($W$1&gt;0,C110&gt;0),SUBSTITUTE(SUBSTITUTE(IF(COUNTIF(newValidID,$C110)&gt;0,VLOOKUP($C110,Νέα_Μητρώα!$A:$G,2,FALSE),IF(COUNTIF(ValidID,$C110)&gt;0,VLOOKUP($C110,Μητρώο!$A:$G,2,FALSE))),"Θ","g"),"Α","b")&amp;IF((TRUNC((((YEAR($C$1))-I110)+1)/2))*2&lt;12,12,(TRUNC((((YEAR($C$1))-I110)+1)/2))*2),"ω")</f>
        <v>ω</v>
      </c>
      <c r="Z110" s="49">
        <f t="shared" si="14"/>
        <v>0</v>
      </c>
      <c r="AA110" s="49">
        <f t="shared" si="15"/>
        <v>0</v>
      </c>
      <c r="AB110" s="49">
        <f t="shared" si="16"/>
        <v>0</v>
      </c>
    </row>
    <row r="111" spans="1:28" x14ac:dyDescent="0.2">
      <c r="A111" s="4">
        <v>109</v>
      </c>
      <c r="B111" s="25">
        <f t="shared" si="12"/>
        <v>109</v>
      </c>
      <c r="D111" s="26" t="str">
        <f>IF($C111&gt;0,IF(COUNTIF(newValidID,$C111)&gt;0,VLOOKUP($C111,Νέα_Μητρώα!$A:$G,3,FALSE),IF(COUNTIF(ValidID,$C111)&gt;0,VLOOKUP($C111,Μητρώο!$A:$G,3,FALSE))),"")</f>
        <v/>
      </c>
      <c r="E111" s="27" t="str">
        <f>IF($C111&gt;0,IF(COUNTIF(newValidID,$C111)&gt;0,VLOOKUP($C111,Νέα_Μητρώα!$A:$G,5,FALSE),IF(COUNTIF(ValidID,$C111)&gt;0,VLOOKUP($C111,Μητρώο!$A:$G,5,FALSE))),"")</f>
        <v/>
      </c>
      <c r="F111" s="47"/>
      <c r="G111" s="47"/>
      <c r="H111" s="28"/>
      <c r="I111" s="29" t="str">
        <f>IF($C111&gt;0,IF(COUNTIF(newValidID,$C111)&gt;0,VLOOKUP($C111,Νέα_Μητρώα!$A:$G,4,FALSE),IF(COUNTIF(ValidID,$C111)&gt;0,VLOOKUP($C111,Μητρώο!$A:$G,4,FALSE))),"")</f>
        <v/>
      </c>
      <c r="J111" s="53" t="str">
        <f>IF(OR(AND(OR(LEFT(R111)="b",LEFT(T111)="b",LEFT(V111)="b"),IF($C111&gt;0,IF(COUNTIF(newValidID,$C111)&gt;0,VLOOKUP($C111,Νέα_Μητρώα!$A:$G,2,FALSE),IF(COUNTIF(ValidID,$C111)&gt;0,VLOOKUP($C111,Μητρώο!$A:$G,2,FALSE))),"")="Θ"),AND(OR(LEFT(R111)="g",LEFT(T111)="g",LEFT(V111)="g"),IF($C111&gt;0,IF(COUNTIF(newValidID,$C111)&gt;0,VLOOKUP($C111,Νέα_Μητρώα!$A:$G,2,FALSE),IF(COUNTIF(ValidID,$C111)&gt;0,VLOOKUP($C111,Μητρώο!$A:$G,2,FALSE))),"")="Α")),"error","")</f>
        <v/>
      </c>
      <c r="K111" s="29" t="str">
        <f t="shared" si="10"/>
        <v/>
      </c>
      <c r="L111" s="29">
        <f t="shared" si="11"/>
        <v>0</v>
      </c>
      <c r="M111" s="30"/>
      <c r="N111" s="30"/>
      <c r="O111" s="31" t="str">
        <f>IF($C111&gt;0,IF(COUNTIF(newValidID,$C111)&gt;0,VLOOKUP($C111,Νέα_Μητρώα!$A:$G,7,FALSE),IF(COUNTIF(ValidID,$C111)&gt;0,VLOOKUP($C111,Μητρώο!$A:$G,7,FALSE))),"")</f>
        <v/>
      </c>
      <c r="P111" s="25" t="str">
        <f t="shared" si="13"/>
        <v/>
      </c>
      <c r="Q111" s="6"/>
      <c r="S111" s="6"/>
      <c r="U111" s="6"/>
      <c r="W111" s="59" t="str">
        <f>IF(AND($W$1&gt;0,C111&gt;0),SUBSTITUTE(SUBSTITUTE(IF(COUNTIF(newValidID,$C111)&gt;0,VLOOKUP($C111,Νέα_Μητρώα!$A:$G,2,FALSE),IF(COUNTIF(ValidID,$C111)&gt;0,VLOOKUP($C111,Μητρώο!$A:$G,2,FALSE))),"Θ","g"),"Α","b")&amp;IF((TRUNC((((YEAR($C$1))-I111)+1)/2))*2&lt;12,12,(TRUNC((((YEAR($C$1))-I111)+1)/2))*2),"ω")</f>
        <v>ω</v>
      </c>
      <c r="Z111" s="49">
        <f t="shared" si="14"/>
        <v>0</v>
      </c>
      <c r="AA111" s="49">
        <f t="shared" si="15"/>
        <v>0</v>
      </c>
      <c r="AB111" s="49">
        <f t="shared" si="16"/>
        <v>0</v>
      </c>
    </row>
    <row r="112" spans="1:28" x14ac:dyDescent="0.2">
      <c r="A112" s="4">
        <v>110</v>
      </c>
      <c r="B112" s="25">
        <f t="shared" si="12"/>
        <v>110</v>
      </c>
      <c r="D112" s="26" t="str">
        <f>IF($C112&gt;0,IF(COUNTIF(newValidID,$C112)&gt;0,VLOOKUP($C112,Νέα_Μητρώα!$A:$G,3,FALSE),IF(COUNTIF(ValidID,$C112)&gt;0,VLOOKUP($C112,Μητρώο!$A:$G,3,FALSE))),"")</f>
        <v/>
      </c>
      <c r="E112" s="27" t="str">
        <f>IF($C112&gt;0,IF(COUNTIF(newValidID,$C112)&gt;0,VLOOKUP($C112,Νέα_Μητρώα!$A:$G,5,FALSE),IF(COUNTIF(ValidID,$C112)&gt;0,VLOOKUP($C112,Μητρώο!$A:$G,5,FALSE))),"")</f>
        <v/>
      </c>
      <c r="F112" s="47"/>
      <c r="G112" s="47"/>
      <c r="H112" s="28"/>
      <c r="I112" s="29" t="str">
        <f>IF($C112&gt;0,IF(COUNTIF(newValidID,$C112)&gt;0,VLOOKUP($C112,Νέα_Μητρώα!$A:$G,4,FALSE),IF(COUNTIF(ValidID,$C112)&gt;0,VLOOKUP($C112,Μητρώο!$A:$G,4,FALSE))),"")</f>
        <v/>
      </c>
      <c r="J112" s="53" t="str">
        <f>IF(OR(AND(OR(LEFT(R112)="b",LEFT(T112)="b",LEFT(V112)="b"),IF($C112&gt;0,IF(COUNTIF(newValidID,$C112)&gt;0,VLOOKUP($C112,Νέα_Μητρώα!$A:$G,2,FALSE),IF(COUNTIF(ValidID,$C112)&gt;0,VLOOKUP($C112,Μητρώο!$A:$G,2,FALSE))),"")="Θ"),AND(OR(LEFT(R112)="g",LEFT(T112)="g",LEFT(V112)="g"),IF($C112&gt;0,IF(COUNTIF(newValidID,$C112)&gt;0,VLOOKUP($C112,Νέα_Μητρώα!$A:$G,2,FALSE),IF(COUNTIF(ValidID,$C112)&gt;0,VLOOKUP($C112,Μητρώο!$A:$G,2,FALSE))),"")="Α")),"error","")</f>
        <v/>
      </c>
      <c r="K112" s="29" t="str">
        <f t="shared" si="10"/>
        <v/>
      </c>
      <c r="L112" s="29">
        <f t="shared" si="11"/>
        <v>0</v>
      </c>
      <c r="M112" s="30"/>
      <c r="N112" s="30"/>
      <c r="O112" s="31" t="str">
        <f>IF($C112&gt;0,IF(COUNTIF(newValidID,$C112)&gt;0,VLOOKUP($C112,Νέα_Μητρώα!$A:$G,7,FALSE),IF(COUNTIF(ValidID,$C112)&gt;0,VLOOKUP($C112,Μητρώο!$A:$G,7,FALSE))),"")</f>
        <v/>
      </c>
      <c r="P112" s="25" t="str">
        <f t="shared" si="13"/>
        <v/>
      </c>
      <c r="Q112" s="6"/>
      <c r="S112" s="6"/>
      <c r="U112" s="6"/>
      <c r="W112" s="59" t="str">
        <f>IF(AND($W$1&gt;0,C112&gt;0),SUBSTITUTE(SUBSTITUTE(IF(COUNTIF(newValidID,$C112)&gt;0,VLOOKUP($C112,Νέα_Μητρώα!$A:$G,2,FALSE),IF(COUNTIF(ValidID,$C112)&gt;0,VLOOKUP($C112,Μητρώο!$A:$G,2,FALSE))),"Θ","g"),"Α","b")&amp;IF((TRUNC((((YEAR($C$1))-I112)+1)/2))*2&lt;12,12,(TRUNC((((YEAR($C$1))-I112)+1)/2))*2),"ω")</f>
        <v>ω</v>
      </c>
      <c r="Z112" s="49">
        <f t="shared" si="14"/>
        <v>0</v>
      </c>
      <c r="AA112" s="49">
        <f t="shared" si="15"/>
        <v>0</v>
      </c>
      <c r="AB112" s="49">
        <f t="shared" si="16"/>
        <v>0</v>
      </c>
    </row>
    <row r="113" spans="1:28" x14ac:dyDescent="0.2">
      <c r="A113" s="4">
        <v>111</v>
      </c>
      <c r="B113" s="25">
        <f t="shared" si="12"/>
        <v>111</v>
      </c>
      <c r="D113" s="26" t="str">
        <f>IF($C113&gt;0,IF(COUNTIF(newValidID,$C113)&gt;0,VLOOKUP($C113,Νέα_Μητρώα!$A:$G,3,FALSE),IF(COUNTIF(ValidID,$C113)&gt;0,VLOOKUP($C113,Μητρώο!$A:$G,3,FALSE))),"")</f>
        <v/>
      </c>
      <c r="E113" s="27" t="str">
        <f>IF($C113&gt;0,IF(COUNTIF(newValidID,$C113)&gt;0,VLOOKUP($C113,Νέα_Μητρώα!$A:$G,5,FALSE),IF(COUNTIF(ValidID,$C113)&gt;0,VLOOKUP($C113,Μητρώο!$A:$G,5,FALSE))),"")</f>
        <v/>
      </c>
      <c r="F113" s="47"/>
      <c r="G113" s="47"/>
      <c r="H113" s="28"/>
      <c r="I113" s="29" t="str">
        <f>IF($C113&gt;0,IF(COUNTIF(newValidID,$C113)&gt;0,VLOOKUP($C113,Νέα_Μητρώα!$A:$G,4,FALSE),IF(COUNTIF(ValidID,$C113)&gt;0,VLOOKUP($C113,Μητρώο!$A:$G,4,FALSE))),"")</f>
        <v/>
      </c>
      <c r="J113" s="53" t="str">
        <f>IF(OR(AND(OR(LEFT(R113)="b",LEFT(T113)="b",LEFT(V113)="b"),IF($C113&gt;0,IF(COUNTIF(newValidID,$C113)&gt;0,VLOOKUP($C113,Νέα_Μητρώα!$A:$G,2,FALSE),IF(COUNTIF(ValidID,$C113)&gt;0,VLOOKUP($C113,Μητρώο!$A:$G,2,FALSE))),"")="Θ"),AND(OR(LEFT(R113)="g",LEFT(T113)="g",LEFT(V113)="g"),IF($C113&gt;0,IF(COUNTIF(newValidID,$C113)&gt;0,VLOOKUP($C113,Νέα_Μητρώα!$A:$G,2,FALSE),IF(COUNTIF(ValidID,$C113)&gt;0,VLOOKUP($C113,Μητρώο!$A:$G,2,FALSE))),"")="Α")),"error","")</f>
        <v/>
      </c>
      <c r="K113" s="29" t="str">
        <f t="shared" si="10"/>
        <v/>
      </c>
      <c r="L113" s="29">
        <f t="shared" si="11"/>
        <v>0</v>
      </c>
      <c r="M113" s="30"/>
      <c r="N113" s="30"/>
      <c r="O113" s="31" t="str">
        <f>IF($C113&gt;0,IF(COUNTIF(newValidID,$C113)&gt;0,VLOOKUP($C113,Νέα_Μητρώα!$A:$G,7,FALSE),IF(COUNTIF(ValidID,$C113)&gt;0,VLOOKUP($C113,Μητρώο!$A:$G,7,FALSE))),"")</f>
        <v/>
      </c>
      <c r="P113" s="25" t="str">
        <f t="shared" si="13"/>
        <v/>
      </c>
      <c r="Q113" s="6"/>
      <c r="S113" s="6"/>
      <c r="U113" s="6"/>
      <c r="W113" s="59" t="str">
        <f>IF(AND($W$1&gt;0,C113&gt;0),SUBSTITUTE(SUBSTITUTE(IF(COUNTIF(newValidID,$C113)&gt;0,VLOOKUP($C113,Νέα_Μητρώα!$A:$G,2,FALSE),IF(COUNTIF(ValidID,$C113)&gt;0,VLOOKUP($C113,Μητρώο!$A:$G,2,FALSE))),"Θ","g"),"Α","b")&amp;IF((TRUNC((((YEAR($C$1))-I113)+1)/2))*2&lt;12,12,(TRUNC((((YEAR($C$1))-I113)+1)/2))*2),"ω")</f>
        <v>ω</v>
      </c>
      <c r="Z113" s="49">
        <f t="shared" si="14"/>
        <v>0</v>
      </c>
      <c r="AA113" s="49">
        <f t="shared" si="15"/>
        <v>0</v>
      </c>
      <c r="AB113" s="49">
        <f t="shared" si="16"/>
        <v>0</v>
      </c>
    </row>
    <row r="114" spans="1:28" x14ac:dyDescent="0.2">
      <c r="A114" s="4">
        <v>112</v>
      </c>
      <c r="B114" s="25">
        <f t="shared" si="12"/>
        <v>112</v>
      </c>
      <c r="C114" s="6"/>
      <c r="D114" s="26" t="str">
        <f>IF($C114&gt;0,IF(COUNTIF(newValidID,$C114)&gt;0,VLOOKUP($C114,Νέα_Μητρώα!$A:$G,3,FALSE),IF(COUNTIF(ValidID,$C114)&gt;0,VLOOKUP($C114,Μητρώο!$A:$G,3,FALSE))),"")</f>
        <v/>
      </c>
      <c r="E114" s="27" t="str">
        <f>IF($C114&gt;0,IF(COUNTIF(newValidID,$C114)&gt;0,VLOOKUP($C114,Νέα_Μητρώα!$A:$G,5,FALSE),IF(COUNTIF(ValidID,$C114)&gt;0,VLOOKUP($C114,Μητρώο!$A:$G,5,FALSE))),"")</f>
        <v/>
      </c>
      <c r="F114" s="47"/>
      <c r="G114" s="47"/>
      <c r="H114" s="28"/>
      <c r="I114" s="29" t="str">
        <f>IF($C114&gt;0,IF(COUNTIF(newValidID,$C114)&gt;0,VLOOKUP($C114,Νέα_Μητρώα!$A:$G,4,FALSE),IF(COUNTIF(ValidID,$C114)&gt;0,VLOOKUP($C114,Μητρώο!$A:$G,4,FALSE))),"")</f>
        <v/>
      </c>
      <c r="J114" s="53" t="str">
        <f>IF(OR(AND(OR(LEFT(R114)="b",LEFT(T114)="b",LEFT(V114)="b"),IF($C114&gt;0,IF(COUNTIF(newValidID,$C114)&gt;0,VLOOKUP($C114,Νέα_Μητρώα!$A:$G,2,FALSE),IF(COUNTIF(ValidID,$C114)&gt;0,VLOOKUP($C114,Μητρώο!$A:$G,2,FALSE))),"")="Θ"),AND(OR(LEFT(R114)="g",LEFT(T114)="g",LEFT(V114)="g"),IF($C114&gt;0,IF(COUNTIF(newValidID,$C114)&gt;0,VLOOKUP($C114,Νέα_Μητρώα!$A:$G,2,FALSE),IF(COUNTIF(ValidID,$C114)&gt;0,VLOOKUP($C114,Μητρώο!$A:$G,2,FALSE))),"")="Α")),"error","")</f>
        <v/>
      </c>
      <c r="K114" s="29" t="str">
        <f t="shared" si="10"/>
        <v/>
      </c>
      <c r="L114" s="29">
        <f t="shared" si="11"/>
        <v>0</v>
      </c>
      <c r="M114" s="30"/>
      <c r="N114" s="30"/>
      <c r="O114" s="31" t="str">
        <f>IF($C114&gt;0,IF(COUNTIF(newValidID,$C114)&gt;0,VLOOKUP($C114,Νέα_Μητρώα!$A:$G,7,FALSE),IF(COUNTIF(ValidID,$C114)&gt;0,VLOOKUP($C114,Μητρώο!$A:$G,7,FALSE))),"")</f>
        <v/>
      </c>
      <c r="P114" s="25" t="str">
        <f t="shared" si="13"/>
        <v/>
      </c>
      <c r="Q114" s="6"/>
      <c r="S114" s="6"/>
      <c r="U114" s="6"/>
      <c r="W114" s="59" t="str">
        <f>IF(AND($W$1&gt;0,C114&gt;0),SUBSTITUTE(SUBSTITUTE(IF(COUNTIF(newValidID,$C114)&gt;0,VLOOKUP($C114,Νέα_Μητρώα!$A:$G,2,FALSE),IF(COUNTIF(ValidID,$C114)&gt;0,VLOOKUP($C114,Μητρώο!$A:$G,2,FALSE))),"Θ","g"),"Α","b")&amp;IF((TRUNC((((YEAR($C$1))-I114)+1)/2))*2&lt;12,12,(TRUNC((((YEAR($C$1))-I114)+1)/2))*2),"ω")</f>
        <v>ω</v>
      </c>
      <c r="Z114" s="49">
        <f t="shared" si="14"/>
        <v>0</v>
      </c>
      <c r="AA114" s="49">
        <f t="shared" si="15"/>
        <v>0</v>
      </c>
      <c r="AB114" s="49">
        <f t="shared" si="16"/>
        <v>0</v>
      </c>
    </row>
    <row r="115" spans="1:28" x14ac:dyDescent="0.2">
      <c r="A115" s="4">
        <v>113</v>
      </c>
      <c r="B115" s="25">
        <f t="shared" si="12"/>
        <v>113</v>
      </c>
      <c r="D115" s="26" t="str">
        <f>IF($C115&gt;0,IF(COUNTIF(newValidID,$C115)&gt;0,VLOOKUP($C115,Νέα_Μητρώα!$A:$G,3,FALSE),IF(COUNTIF(ValidID,$C115)&gt;0,VLOOKUP($C115,Μητρώο!$A:$G,3,FALSE))),"")</f>
        <v/>
      </c>
      <c r="E115" s="27" t="str">
        <f>IF($C115&gt;0,IF(COUNTIF(newValidID,$C115)&gt;0,VLOOKUP($C115,Νέα_Μητρώα!$A:$G,5,FALSE),IF(COUNTIF(ValidID,$C115)&gt;0,VLOOKUP($C115,Μητρώο!$A:$G,5,FALSE))),"")</f>
        <v/>
      </c>
      <c r="F115" s="47"/>
      <c r="G115" s="47"/>
      <c r="H115" s="28"/>
      <c r="I115" s="29" t="str">
        <f>IF($C115&gt;0,IF(COUNTIF(newValidID,$C115)&gt;0,VLOOKUP($C115,Νέα_Μητρώα!$A:$G,4,FALSE),IF(COUNTIF(ValidID,$C115)&gt;0,VLOOKUP($C115,Μητρώο!$A:$G,4,FALSE))),"")</f>
        <v/>
      </c>
      <c r="J115" s="53" t="str">
        <f>IF(OR(AND(OR(LEFT(R115)="b",LEFT(T115)="b",LEFT(V115)="b"),IF($C115&gt;0,IF(COUNTIF(newValidID,$C115)&gt;0,VLOOKUP($C115,Νέα_Μητρώα!$A:$G,2,FALSE),IF(COUNTIF(ValidID,$C115)&gt;0,VLOOKUP($C115,Μητρώο!$A:$G,2,FALSE))),"")="Θ"),AND(OR(LEFT(R115)="g",LEFT(T115)="g",LEFT(V115)="g"),IF($C115&gt;0,IF(COUNTIF(newValidID,$C115)&gt;0,VLOOKUP($C115,Νέα_Μητρώα!$A:$G,2,FALSE),IF(COUNTIF(ValidID,$C115)&gt;0,VLOOKUP($C115,Μητρώο!$A:$G,2,FALSE))),"")="Α")),"error","")</f>
        <v/>
      </c>
      <c r="K115" s="29" t="str">
        <f t="shared" si="10"/>
        <v/>
      </c>
      <c r="L115" s="29">
        <f t="shared" si="11"/>
        <v>0</v>
      </c>
      <c r="M115" s="30"/>
      <c r="N115" s="30"/>
      <c r="O115" s="31" t="str">
        <f>IF($C115&gt;0,IF(COUNTIF(newValidID,$C115)&gt;0,VLOOKUP($C115,Νέα_Μητρώα!$A:$G,7,FALSE),IF(COUNTIF(ValidID,$C115)&gt;0,VLOOKUP($C115,Μητρώο!$A:$G,7,FALSE))),"")</f>
        <v/>
      </c>
      <c r="P115" s="25" t="str">
        <f t="shared" si="13"/>
        <v/>
      </c>
      <c r="Q115" s="6"/>
      <c r="S115" s="6"/>
      <c r="U115" s="6"/>
      <c r="W115" s="59" t="str">
        <f>IF(AND($W$1&gt;0,C115&gt;0),SUBSTITUTE(SUBSTITUTE(IF(COUNTIF(newValidID,$C115)&gt;0,VLOOKUP($C115,Νέα_Μητρώα!$A:$G,2,FALSE),IF(COUNTIF(ValidID,$C115)&gt;0,VLOOKUP($C115,Μητρώο!$A:$G,2,FALSE))),"Θ","g"),"Α","b")&amp;IF((TRUNC((((YEAR($C$1))-I115)+1)/2))*2&lt;12,12,(TRUNC((((YEAR($C$1))-I115)+1)/2))*2),"ω")</f>
        <v>ω</v>
      </c>
      <c r="Z115" s="49">
        <f t="shared" si="14"/>
        <v>0</v>
      </c>
      <c r="AA115" s="49">
        <f t="shared" si="15"/>
        <v>0</v>
      </c>
      <c r="AB115" s="49">
        <f t="shared" si="16"/>
        <v>0</v>
      </c>
    </row>
    <row r="116" spans="1:28" x14ac:dyDescent="0.2">
      <c r="A116" s="4">
        <v>114</v>
      </c>
      <c r="B116" s="25">
        <f t="shared" si="12"/>
        <v>114</v>
      </c>
      <c r="D116" s="26" t="str">
        <f>IF($C116&gt;0,IF(COUNTIF(newValidID,$C116)&gt;0,VLOOKUP($C116,Νέα_Μητρώα!$A:$G,3,FALSE),IF(COUNTIF(ValidID,$C116)&gt;0,VLOOKUP($C116,Μητρώο!$A:$G,3,FALSE))),"")</f>
        <v/>
      </c>
      <c r="E116" s="27" t="str">
        <f>IF($C116&gt;0,IF(COUNTIF(newValidID,$C116)&gt;0,VLOOKUP($C116,Νέα_Μητρώα!$A:$G,5,FALSE),IF(COUNTIF(ValidID,$C116)&gt;0,VLOOKUP($C116,Μητρώο!$A:$G,5,FALSE))),"")</f>
        <v/>
      </c>
      <c r="F116" s="47"/>
      <c r="G116" s="47"/>
      <c r="H116" s="28"/>
      <c r="I116" s="29" t="str">
        <f>IF($C116&gt;0,IF(COUNTIF(newValidID,$C116)&gt;0,VLOOKUP($C116,Νέα_Μητρώα!$A:$G,4,FALSE),IF(COUNTIF(ValidID,$C116)&gt;0,VLOOKUP($C116,Μητρώο!$A:$G,4,FALSE))),"")</f>
        <v/>
      </c>
      <c r="J116" s="53" t="str">
        <f>IF(OR(AND(OR(LEFT(R116)="b",LEFT(T116)="b",LEFT(V116)="b"),IF($C116&gt;0,IF(COUNTIF(newValidID,$C116)&gt;0,VLOOKUP($C116,Νέα_Μητρώα!$A:$G,2,FALSE),IF(COUNTIF(ValidID,$C116)&gt;0,VLOOKUP($C116,Μητρώο!$A:$G,2,FALSE))),"")="Θ"),AND(OR(LEFT(R116)="g",LEFT(T116)="g",LEFT(V116)="g"),IF($C116&gt;0,IF(COUNTIF(newValidID,$C116)&gt;0,VLOOKUP($C116,Νέα_Μητρώα!$A:$G,2,FALSE),IF(COUNTIF(ValidID,$C116)&gt;0,VLOOKUP($C116,Μητρώο!$A:$G,2,FALSE))),"")="Α")),"error","")</f>
        <v/>
      </c>
      <c r="K116" s="29" t="str">
        <f t="shared" si="10"/>
        <v/>
      </c>
      <c r="L116" s="29">
        <f t="shared" si="11"/>
        <v>0</v>
      </c>
      <c r="M116" s="30"/>
      <c r="N116" s="30"/>
      <c r="O116" s="31" t="str">
        <f>IF($C116&gt;0,IF(COUNTIF(newValidID,$C116)&gt;0,VLOOKUP($C116,Νέα_Μητρώα!$A:$G,7,FALSE),IF(COUNTIF(ValidID,$C116)&gt;0,VLOOKUP($C116,Μητρώο!$A:$G,7,FALSE))),"")</f>
        <v/>
      </c>
      <c r="P116" s="25" t="str">
        <f t="shared" si="13"/>
        <v/>
      </c>
      <c r="Q116" s="6"/>
      <c r="S116" s="6"/>
      <c r="U116" s="6"/>
      <c r="W116" s="59" t="str">
        <f>IF(AND($W$1&gt;0,C116&gt;0),SUBSTITUTE(SUBSTITUTE(IF(COUNTIF(newValidID,$C116)&gt;0,VLOOKUP($C116,Νέα_Μητρώα!$A:$G,2,FALSE),IF(COUNTIF(ValidID,$C116)&gt;0,VLOOKUP($C116,Μητρώο!$A:$G,2,FALSE))),"Θ","g"),"Α","b")&amp;IF((TRUNC((((YEAR($C$1))-I116)+1)/2))*2&lt;12,12,(TRUNC((((YEAR($C$1))-I116)+1)/2))*2),"ω")</f>
        <v>ω</v>
      </c>
      <c r="Z116" s="49">
        <f t="shared" si="14"/>
        <v>0</v>
      </c>
      <c r="AA116" s="49">
        <f t="shared" si="15"/>
        <v>0</v>
      </c>
      <c r="AB116" s="49">
        <f t="shared" si="16"/>
        <v>0</v>
      </c>
    </row>
    <row r="117" spans="1:28" x14ac:dyDescent="0.2">
      <c r="A117" s="4">
        <v>115</v>
      </c>
      <c r="B117" s="25">
        <f t="shared" si="12"/>
        <v>115</v>
      </c>
      <c r="C117" s="32"/>
      <c r="D117" s="26" t="str">
        <f>IF($C117&gt;0,IF(COUNTIF(newValidID,$C117)&gt;0,VLOOKUP($C117,Νέα_Μητρώα!$A:$G,3,FALSE),IF(COUNTIF(ValidID,$C117)&gt;0,VLOOKUP($C117,Μητρώο!$A:$G,3,FALSE))),"")</f>
        <v/>
      </c>
      <c r="E117" s="27" t="str">
        <f>IF($C117&gt;0,IF(COUNTIF(newValidID,$C117)&gt;0,VLOOKUP($C117,Νέα_Μητρώα!$A:$G,5,FALSE),IF(COUNTIF(ValidID,$C117)&gt;0,VLOOKUP($C117,Μητρώο!$A:$G,5,FALSE))),"")</f>
        <v/>
      </c>
      <c r="F117" s="47"/>
      <c r="G117" s="47"/>
      <c r="H117" s="28"/>
      <c r="I117" s="29" t="str">
        <f>IF($C117&gt;0,IF(COUNTIF(newValidID,$C117)&gt;0,VLOOKUP($C117,Νέα_Μητρώα!$A:$G,4,FALSE),IF(COUNTIF(ValidID,$C117)&gt;0,VLOOKUP($C117,Μητρώο!$A:$G,4,FALSE))),"")</f>
        <v/>
      </c>
      <c r="J117" s="53" t="str">
        <f>IF(OR(AND(OR(LEFT(R117)="b",LEFT(T117)="b",LEFT(V117)="b"),IF($C117&gt;0,IF(COUNTIF(newValidID,$C117)&gt;0,VLOOKUP($C117,Νέα_Μητρώα!$A:$G,2,FALSE),IF(COUNTIF(ValidID,$C117)&gt;0,VLOOKUP($C117,Μητρώο!$A:$G,2,FALSE))),"")="Θ"),AND(OR(LEFT(R117)="g",LEFT(T117)="g",LEFT(V117)="g"),IF($C117&gt;0,IF(COUNTIF(newValidID,$C117)&gt;0,VLOOKUP($C117,Νέα_Μητρώα!$A:$G,2,FALSE),IF(COUNTIF(ValidID,$C117)&gt;0,VLOOKUP($C117,Μητρώο!$A:$G,2,FALSE))),"")="Α")),"error","")</f>
        <v/>
      </c>
      <c r="K117" s="29" t="str">
        <f t="shared" si="10"/>
        <v/>
      </c>
      <c r="L117" s="29">
        <f t="shared" si="11"/>
        <v>0</v>
      </c>
      <c r="M117" s="30"/>
      <c r="N117" s="30"/>
      <c r="O117" s="31" t="str">
        <f>IF($C117&gt;0,IF(COUNTIF(newValidID,$C117)&gt;0,VLOOKUP($C117,Νέα_Μητρώα!$A:$G,7,FALSE),IF(COUNTIF(ValidID,$C117)&gt;0,VLOOKUP($C117,Μητρώο!$A:$G,7,FALSE))),"")</f>
        <v/>
      </c>
      <c r="P117" s="25" t="str">
        <f t="shared" si="13"/>
        <v/>
      </c>
      <c r="Q117" s="6"/>
      <c r="S117" s="6"/>
      <c r="U117" s="6"/>
      <c r="W117" s="59" t="str">
        <f>IF(AND($W$1&gt;0,C117&gt;0),SUBSTITUTE(SUBSTITUTE(IF(COUNTIF(newValidID,$C117)&gt;0,VLOOKUP($C117,Νέα_Μητρώα!$A:$G,2,FALSE),IF(COUNTIF(ValidID,$C117)&gt;0,VLOOKUP($C117,Μητρώο!$A:$G,2,FALSE))),"Θ","g"),"Α","b")&amp;IF((TRUNC((((YEAR($C$1))-I117)+1)/2))*2&lt;12,12,(TRUNC((((YEAR($C$1))-I117)+1)/2))*2),"ω")</f>
        <v>ω</v>
      </c>
      <c r="Z117" s="49">
        <f t="shared" si="14"/>
        <v>0</v>
      </c>
      <c r="AA117" s="49">
        <f t="shared" si="15"/>
        <v>0</v>
      </c>
      <c r="AB117" s="49">
        <f t="shared" si="16"/>
        <v>0</v>
      </c>
    </row>
    <row r="118" spans="1:28" x14ac:dyDescent="0.2">
      <c r="A118" s="4">
        <v>116</v>
      </c>
      <c r="B118" s="25">
        <f t="shared" si="12"/>
        <v>116</v>
      </c>
      <c r="D118" s="26" t="str">
        <f>IF($C118&gt;0,IF(COUNTIF(newValidID,$C118)&gt;0,VLOOKUP($C118,Νέα_Μητρώα!$A:$G,3,FALSE),IF(COUNTIF(ValidID,$C118)&gt;0,VLOOKUP($C118,Μητρώο!$A:$G,3,FALSE))),"")</f>
        <v/>
      </c>
      <c r="E118" s="27" t="str">
        <f>IF($C118&gt;0,IF(COUNTIF(newValidID,$C118)&gt;0,VLOOKUP($C118,Νέα_Μητρώα!$A:$G,5,FALSE),IF(COUNTIF(ValidID,$C118)&gt;0,VLOOKUP($C118,Μητρώο!$A:$G,5,FALSE))),"")</f>
        <v/>
      </c>
      <c r="F118" s="47"/>
      <c r="G118" s="47"/>
      <c r="H118" s="28"/>
      <c r="I118" s="29" t="str">
        <f>IF($C118&gt;0,IF(COUNTIF(newValidID,$C118)&gt;0,VLOOKUP($C118,Νέα_Μητρώα!$A:$G,4,FALSE),IF(COUNTIF(ValidID,$C118)&gt;0,VLOOKUP($C118,Μητρώο!$A:$G,4,FALSE))),"")</f>
        <v/>
      </c>
      <c r="J118" s="53" t="str">
        <f>IF(OR(AND(OR(LEFT(R118)="b",LEFT(T118)="b",LEFT(V118)="b"),IF($C118&gt;0,IF(COUNTIF(newValidID,$C118)&gt;0,VLOOKUP($C118,Νέα_Μητρώα!$A:$G,2,FALSE),IF(COUNTIF(ValidID,$C118)&gt;0,VLOOKUP($C118,Μητρώο!$A:$G,2,FALSE))),"")="Θ"),AND(OR(LEFT(R118)="g",LEFT(T118)="g",LEFT(V118)="g"),IF($C118&gt;0,IF(COUNTIF(newValidID,$C118)&gt;0,VLOOKUP($C118,Νέα_Μητρώα!$A:$G,2,FALSE),IF(COUNTIF(ValidID,$C118)&gt;0,VLOOKUP($C118,Μητρώο!$A:$G,2,FALSE))),"")="Α")),"error","")</f>
        <v/>
      </c>
      <c r="K118" s="29" t="str">
        <f t="shared" si="10"/>
        <v/>
      </c>
      <c r="L118" s="29">
        <f t="shared" si="11"/>
        <v>0</v>
      </c>
      <c r="M118" s="30"/>
      <c r="N118" s="30"/>
      <c r="O118" s="31" t="str">
        <f>IF($C118&gt;0,IF(COUNTIF(newValidID,$C118)&gt;0,VLOOKUP($C118,Νέα_Μητρώα!$A:$G,7,FALSE),IF(COUNTIF(ValidID,$C118)&gt;0,VLOOKUP($C118,Μητρώο!$A:$G,7,FALSE))),"")</f>
        <v/>
      </c>
      <c r="P118" s="25" t="str">
        <f t="shared" si="13"/>
        <v/>
      </c>
      <c r="Q118" s="6"/>
      <c r="S118" s="6"/>
      <c r="U118" s="6"/>
      <c r="W118" s="59" t="str">
        <f>IF(AND($W$1&gt;0,C118&gt;0),SUBSTITUTE(SUBSTITUTE(IF(COUNTIF(newValidID,$C118)&gt;0,VLOOKUP($C118,Νέα_Μητρώα!$A:$G,2,FALSE),IF(COUNTIF(ValidID,$C118)&gt;0,VLOOKUP($C118,Μητρώο!$A:$G,2,FALSE))),"Θ","g"),"Α","b")&amp;IF((TRUNC((((YEAR($C$1))-I118)+1)/2))*2&lt;12,12,(TRUNC((((YEAR($C$1))-I118)+1)/2))*2),"ω")</f>
        <v>ω</v>
      </c>
      <c r="Z118" s="49">
        <f t="shared" si="14"/>
        <v>0</v>
      </c>
      <c r="AA118" s="49">
        <f t="shared" si="15"/>
        <v>0</v>
      </c>
      <c r="AB118" s="49">
        <f t="shared" si="16"/>
        <v>0</v>
      </c>
    </row>
    <row r="119" spans="1:28" x14ac:dyDescent="0.2">
      <c r="A119" s="4">
        <v>117</v>
      </c>
      <c r="B119" s="25">
        <f t="shared" si="12"/>
        <v>117</v>
      </c>
      <c r="C119" s="6"/>
      <c r="D119" s="26" t="str">
        <f>IF($C119&gt;0,IF(COUNTIF(newValidID,$C119)&gt;0,VLOOKUP($C119,Νέα_Μητρώα!$A:$G,3,FALSE),IF(COUNTIF(ValidID,$C119)&gt;0,VLOOKUP($C119,Μητρώο!$A:$G,3,FALSE))),"")</f>
        <v/>
      </c>
      <c r="E119" s="27" t="str">
        <f>IF($C119&gt;0,IF(COUNTIF(newValidID,$C119)&gt;0,VLOOKUP($C119,Νέα_Μητρώα!$A:$G,5,FALSE),IF(COUNTIF(ValidID,$C119)&gt;0,VLOOKUP($C119,Μητρώο!$A:$G,5,FALSE))),"")</f>
        <v/>
      </c>
      <c r="F119" s="47"/>
      <c r="G119" s="47"/>
      <c r="H119" s="28"/>
      <c r="I119" s="29" t="str">
        <f>IF($C119&gt;0,IF(COUNTIF(newValidID,$C119)&gt;0,VLOOKUP($C119,Νέα_Μητρώα!$A:$G,4,FALSE),IF(COUNTIF(ValidID,$C119)&gt;0,VLOOKUP($C119,Μητρώο!$A:$G,4,FALSE))),"")</f>
        <v/>
      </c>
      <c r="J119" s="53" t="str">
        <f>IF(OR(AND(OR(LEFT(R119)="b",LEFT(T119)="b",LEFT(V119)="b"),IF($C119&gt;0,IF(COUNTIF(newValidID,$C119)&gt;0,VLOOKUP($C119,Νέα_Μητρώα!$A:$G,2,FALSE),IF(COUNTIF(ValidID,$C119)&gt;0,VLOOKUP($C119,Μητρώο!$A:$G,2,FALSE))),"")="Θ"),AND(OR(LEFT(R119)="g",LEFT(T119)="g",LEFT(V119)="g"),IF($C119&gt;0,IF(COUNTIF(newValidID,$C119)&gt;0,VLOOKUP($C119,Νέα_Μητρώα!$A:$G,2,FALSE),IF(COUNTIF(ValidID,$C119)&gt;0,VLOOKUP($C119,Μητρώο!$A:$G,2,FALSE))),"")="Α")),"error","")</f>
        <v/>
      </c>
      <c r="K119" s="29" t="str">
        <f t="shared" si="10"/>
        <v/>
      </c>
      <c r="L119" s="29">
        <f t="shared" si="11"/>
        <v>0</v>
      </c>
      <c r="M119" s="30"/>
      <c r="N119" s="30"/>
      <c r="O119" s="31" t="str">
        <f>IF($C119&gt;0,IF(COUNTIF(newValidID,$C119)&gt;0,VLOOKUP($C119,Νέα_Μητρώα!$A:$G,7,FALSE),IF(COUNTIF(ValidID,$C119)&gt;0,VLOOKUP($C119,Μητρώο!$A:$G,7,FALSE))),"")</f>
        <v/>
      </c>
      <c r="P119" s="25" t="str">
        <f t="shared" si="13"/>
        <v/>
      </c>
      <c r="Q119" s="6"/>
      <c r="S119" s="6"/>
      <c r="U119" s="6"/>
      <c r="W119" s="59" t="str">
        <f>IF(AND($W$1&gt;0,C119&gt;0),SUBSTITUTE(SUBSTITUTE(IF(COUNTIF(newValidID,$C119)&gt;0,VLOOKUP($C119,Νέα_Μητρώα!$A:$G,2,FALSE),IF(COUNTIF(ValidID,$C119)&gt;0,VLOOKUP($C119,Μητρώο!$A:$G,2,FALSE))),"Θ","g"),"Α","b")&amp;IF((TRUNC((((YEAR($C$1))-I119)+1)/2))*2&lt;12,12,(TRUNC((((YEAR($C$1))-I119)+1)/2))*2),"ω")</f>
        <v>ω</v>
      </c>
      <c r="Z119" s="49">
        <f t="shared" si="14"/>
        <v>0</v>
      </c>
      <c r="AA119" s="49">
        <f t="shared" si="15"/>
        <v>0</v>
      </c>
      <c r="AB119" s="49">
        <f t="shared" si="16"/>
        <v>0</v>
      </c>
    </row>
    <row r="120" spans="1:28" x14ac:dyDescent="0.2">
      <c r="A120" s="4">
        <v>118</v>
      </c>
      <c r="B120" s="25">
        <f t="shared" si="12"/>
        <v>118</v>
      </c>
      <c r="D120" s="26" t="str">
        <f>IF($C120&gt;0,IF(COUNTIF(newValidID,$C120)&gt;0,VLOOKUP($C120,Νέα_Μητρώα!$A:$G,3,FALSE),IF(COUNTIF(ValidID,$C120)&gt;0,VLOOKUP($C120,Μητρώο!$A:$G,3,FALSE))),"")</f>
        <v/>
      </c>
      <c r="E120" s="27" t="str">
        <f>IF($C120&gt;0,IF(COUNTIF(newValidID,$C120)&gt;0,VLOOKUP($C120,Νέα_Μητρώα!$A:$G,5,FALSE),IF(COUNTIF(ValidID,$C120)&gt;0,VLOOKUP($C120,Μητρώο!$A:$G,5,FALSE))),"")</f>
        <v/>
      </c>
      <c r="F120" s="47"/>
      <c r="G120" s="47"/>
      <c r="H120" s="28"/>
      <c r="I120" s="29" t="str">
        <f>IF($C120&gt;0,IF(COUNTIF(newValidID,$C120)&gt;0,VLOOKUP($C120,Νέα_Μητρώα!$A:$G,4,FALSE),IF(COUNTIF(ValidID,$C120)&gt;0,VLOOKUP($C120,Μητρώο!$A:$G,4,FALSE))),"")</f>
        <v/>
      </c>
      <c r="J120" s="53" t="str">
        <f>IF(OR(AND(OR(LEFT(R120)="b",LEFT(T120)="b",LEFT(V120)="b"),IF($C120&gt;0,IF(COUNTIF(newValidID,$C120)&gt;0,VLOOKUP($C120,Νέα_Μητρώα!$A:$G,2,FALSE),IF(COUNTIF(ValidID,$C120)&gt;0,VLOOKUP($C120,Μητρώο!$A:$G,2,FALSE))),"")="Θ"),AND(OR(LEFT(R120)="g",LEFT(T120)="g",LEFT(V120)="g"),IF($C120&gt;0,IF(COUNTIF(newValidID,$C120)&gt;0,VLOOKUP($C120,Νέα_Μητρώα!$A:$G,2,FALSE),IF(COUNTIF(ValidID,$C120)&gt;0,VLOOKUP($C120,Μητρώο!$A:$G,2,FALSE))),"")="Α")),"error","")</f>
        <v/>
      </c>
      <c r="K120" s="29" t="str">
        <f t="shared" si="10"/>
        <v/>
      </c>
      <c r="L120" s="29">
        <f t="shared" si="11"/>
        <v>0</v>
      </c>
      <c r="M120" s="30"/>
      <c r="N120" s="30"/>
      <c r="O120" s="31" t="str">
        <f>IF($C120&gt;0,IF(COUNTIF(newValidID,$C120)&gt;0,VLOOKUP($C120,Νέα_Μητρώα!$A:$G,7,FALSE),IF(COUNTIF(ValidID,$C120)&gt;0,VLOOKUP($C120,Μητρώο!$A:$G,7,FALSE))),"")</f>
        <v/>
      </c>
      <c r="P120" s="25" t="str">
        <f t="shared" si="13"/>
        <v/>
      </c>
      <c r="Q120" s="6"/>
      <c r="S120" s="6"/>
      <c r="U120" s="6"/>
      <c r="W120" s="59" t="str">
        <f>IF(AND($W$1&gt;0,C120&gt;0),SUBSTITUTE(SUBSTITUTE(IF(COUNTIF(newValidID,$C120)&gt;0,VLOOKUP($C120,Νέα_Μητρώα!$A:$G,2,FALSE),IF(COUNTIF(ValidID,$C120)&gt;0,VLOOKUP($C120,Μητρώο!$A:$G,2,FALSE))),"Θ","g"),"Α","b")&amp;IF((TRUNC((((YEAR($C$1))-I120)+1)/2))*2&lt;12,12,(TRUNC((((YEAR($C$1))-I120)+1)/2))*2),"ω")</f>
        <v>ω</v>
      </c>
      <c r="Z120" s="49">
        <f t="shared" si="14"/>
        <v>0</v>
      </c>
      <c r="AA120" s="49">
        <f t="shared" si="15"/>
        <v>0</v>
      </c>
      <c r="AB120" s="49">
        <f t="shared" si="16"/>
        <v>0</v>
      </c>
    </row>
    <row r="121" spans="1:28" x14ac:dyDescent="0.2">
      <c r="A121" s="4">
        <v>119</v>
      </c>
      <c r="B121" s="25">
        <f t="shared" si="12"/>
        <v>119</v>
      </c>
      <c r="D121" s="26" t="str">
        <f>IF($C121&gt;0,IF(COUNTIF(newValidID,$C121)&gt;0,VLOOKUP($C121,Νέα_Μητρώα!$A:$G,3,FALSE),IF(COUNTIF(ValidID,$C121)&gt;0,VLOOKUP($C121,Μητρώο!$A:$G,3,FALSE))),"")</f>
        <v/>
      </c>
      <c r="E121" s="27" t="str">
        <f>IF($C121&gt;0,IF(COUNTIF(newValidID,$C121)&gt;0,VLOOKUP($C121,Νέα_Μητρώα!$A:$G,5,FALSE),IF(COUNTIF(ValidID,$C121)&gt;0,VLOOKUP($C121,Μητρώο!$A:$G,5,FALSE))),"")</f>
        <v/>
      </c>
      <c r="F121" s="47"/>
      <c r="G121" s="47"/>
      <c r="H121" s="28"/>
      <c r="I121" s="29" t="str">
        <f>IF($C121&gt;0,IF(COUNTIF(newValidID,$C121)&gt;0,VLOOKUP($C121,Νέα_Μητρώα!$A:$G,4,FALSE),IF(COUNTIF(ValidID,$C121)&gt;0,VLOOKUP($C121,Μητρώο!$A:$G,4,FALSE))),"")</f>
        <v/>
      </c>
      <c r="J121" s="53" t="str">
        <f>IF(OR(AND(OR(LEFT(R121)="b",LEFT(T121)="b",LEFT(V121)="b"),IF($C121&gt;0,IF(COUNTIF(newValidID,$C121)&gt;0,VLOOKUP($C121,Νέα_Μητρώα!$A:$G,2,FALSE),IF(COUNTIF(ValidID,$C121)&gt;0,VLOOKUP($C121,Μητρώο!$A:$G,2,FALSE))),"")="Θ"),AND(OR(LEFT(R121)="g",LEFT(T121)="g",LEFT(V121)="g"),IF($C121&gt;0,IF(COUNTIF(newValidID,$C121)&gt;0,VLOOKUP($C121,Νέα_Μητρώα!$A:$G,2,FALSE),IF(COUNTIF(ValidID,$C121)&gt;0,VLOOKUP($C121,Μητρώο!$A:$G,2,FALSE))),"")="Α")),"error","")</f>
        <v/>
      </c>
      <c r="K121" s="29" t="str">
        <f t="shared" si="10"/>
        <v/>
      </c>
      <c r="L121" s="29">
        <f t="shared" si="11"/>
        <v>0</v>
      </c>
      <c r="M121" s="30"/>
      <c r="N121" s="30"/>
      <c r="O121" s="31" t="str">
        <f>IF($C121&gt;0,IF(COUNTIF(newValidID,$C121)&gt;0,VLOOKUP($C121,Νέα_Μητρώα!$A:$G,7,FALSE),IF(COUNTIF(ValidID,$C121)&gt;0,VLOOKUP($C121,Μητρώο!$A:$G,7,FALSE))),"")</f>
        <v/>
      </c>
      <c r="P121" s="25" t="str">
        <f t="shared" si="13"/>
        <v/>
      </c>
      <c r="Q121" s="6"/>
      <c r="S121" s="6"/>
      <c r="U121" s="6"/>
      <c r="W121" s="59" t="str">
        <f>IF(AND($W$1&gt;0,C121&gt;0),SUBSTITUTE(SUBSTITUTE(IF(COUNTIF(newValidID,$C121)&gt;0,VLOOKUP($C121,Νέα_Μητρώα!$A:$G,2,FALSE),IF(COUNTIF(ValidID,$C121)&gt;0,VLOOKUP($C121,Μητρώο!$A:$G,2,FALSE))),"Θ","g"),"Α","b")&amp;IF((TRUNC((((YEAR($C$1))-I121)+1)/2))*2&lt;12,12,(TRUNC((((YEAR($C$1))-I121)+1)/2))*2),"ω")</f>
        <v>ω</v>
      </c>
      <c r="Z121" s="49">
        <f t="shared" si="14"/>
        <v>0</v>
      </c>
      <c r="AA121" s="49">
        <f t="shared" si="15"/>
        <v>0</v>
      </c>
      <c r="AB121" s="49">
        <f t="shared" si="16"/>
        <v>0</v>
      </c>
    </row>
    <row r="122" spans="1:28" x14ac:dyDescent="0.2">
      <c r="A122" s="4">
        <v>120</v>
      </c>
      <c r="B122" s="25">
        <f t="shared" si="12"/>
        <v>120</v>
      </c>
      <c r="D122" s="26" t="str">
        <f>IF($C122&gt;0,IF(COUNTIF(newValidID,$C122)&gt;0,VLOOKUP($C122,Νέα_Μητρώα!$A:$G,3,FALSE),IF(COUNTIF(ValidID,$C122)&gt;0,VLOOKUP($C122,Μητρώο!$A:$G,3,FALSE))),"")</f>
        <v/>
      </c>
      <c r="E122" s="27" t="str">
        <f>IF($C122&gt;0,IF(COUNTIF(newValidID,$C122)&gt;0,VLOOKUP($C122,Νέα_Μητρώα!$A:$G,5,FALSE),IF(COUNTIF(ValidID,$C122)&gt;0,VLOOKUP($C122,Μητρώο!$A:$G,5,FALSE))),"")</f>
        <v/>
      </c>
      <c r="F122" s="47"/>
      <c r="G122" s="47"/>
      <c r="H122" s="28"/>
      <c r="I122" s="29" t="str">
        <f>IF($C122&gt;0,IF(COUNTIF(newValidID,$C122)&gt;0,VLOOKUP($C122,Νέα_Μητρώα!$A:$G,4,FALSE),IF(COUNTIF(ValidID,$C122)&gt;0,VLOOKUP($C122,Μητρώο!$A:$G,4,FALSE))),"")</f>
        <v/>
      </c>
      <c r="J122" s="53" t="str">
        <f>IF(OR(AND(OR(LEFT(R122)="b",LEFT(T122)="b",LEFT(V122)="b"),IF($C122&gt;0,IF(COUNTIF(newValidID,$C122)&gt;0,VLOOKUP($C122,Νέα_Μητρώα!$A:$G,2,FALSE),IF(COUNTIF(ValidID,$C122)&gt;0,VLOOKUP($C122,Μητρώο!$A:$G,2,FALSE))),"")="Θ"),AND(OR(LEFT(R122)="g",LEFT(T122)="g",LEFT(V122)="g"),IF($C122&gt;0,IF(COUNTIF(newValidID,$C122)&gt;0,VLOOKUP($C122,Νέα_Μητρώα!$A:$G,2,FALSE),IF(COUNTIF(ValidID,$C122)&gt;0,VLOOKUP($C122,Μητρώο!$A:$G,2,FALSE))),"")="Α")),"error","")</f>
        <v/>
      </c>
      <c r="K122" s="29" t="str">
        <f t="shared" si="10"/>
        <v/>
      </c>
      <c r="L122" s="29">
        <f t="shared" si="11"/>
        <v>0</v>
      </c>
      <c r="M122" s="30"/>
      <c r="N122" s="30"/>
      <c r="O122" s="31" t="str">
        <f>IF($C122&gt;0,IF(COUNTIF(newValidID,$C122)&gt;0,VLOOKUP($C122,Νέα_Μητρώα!$A:$G,7,FALSE),IF(COUNTIF(ValidID,$C122)&gt;0,VLOOKUP($C122,Μητρώο!$A:$G,7,FALSE))),"")</f>
        <v/>
      </c>
      <c r="P122" s="25" t="str">
        <f t="shared" si="13"/>
        <v/>
      </c>
      <c r="Q122" s="6"/>
      <c r="S122" s="6"/>
      <c r="U122" s="6"/>
      <c r="W122" s="59" t="str">
        <f>IF(AND($W$1&gt;0,C122&gt;0),SUBSTITUTE(SUBSTITUTE(IF(COUNTIF(newValidID,$C122)&gt;0,VLOOKUP($C122,Νέα_Μητρώα!$A:$G,2,FALSE),IF(COUNTIF(ValidID,$C122)&gt;0,VLOOKUP($C122,Μητρώο!$A:$G,2,FALSE))),"Θ","g"),"Α","b")&amp;IF((TRUNC((((YEAR($C$1))-I122)+1)/2))*2&lt;12,12,(TRUNC((((YEAR($C$1))-I122)+1)/2))*2),"ω")</f>
        <v>ω</v>
      </c>
      <c r="Z122" s="49">
        <f t="shared" si="14"/>
        <v>0</v>
      </c>
      <c r="AA122" s="49">
        <f t="shared" si="15"/>
        <v>0</v>
      </c>
      <c r="AB122" s="49">
        <f t="shared" si="16"/>
        <v>0</v>
      </c>
    </row>
    <row r="123" spans="1:28" x14ac:dyDescent="0.2">
      <c r="A123" s="4">
        <v>121</v>
      </c>
      <c r="B123" s="25">
        <f t="shared" si="12"/>
        <v>121</v>
      </c>
      <c r="D123" s="26" t="str">
        <f>IF($C123&gt;0,IF(COUNTIF(newValidID,$C123)&gt;0,VLOOKUP($C123,Νέα_Μητρώα!$A:$G,3,FALSE),IF(COUNTIF(ValidID,$C123)&gt;0,VLOOKUP($C123,Μητρώο!$A:$G,3,FALSE))),"")</f>
        <v/>
      </c>
      <c r="E123" s="27" t="str">
        <f>IF($C123&gt;0,IF(COUNTIF(newValidID,$C123)&gt;0,VLOOKUP($C123,Νέα_Μητρώα!$A:$G,5,FALSE),IF(COUNTIF(ValidID,$C123)&gt;0,VLOOKUP($C123,Μητρώο!$A:$G,5,FALSE))),"")</f>
        <v/>
      </c>
      <c r="F123" s="47"/>
      <c r="G123" s="47"/>
      <c r="H123" s="28"/>
      <c r="I123" s="29" t="str">
        <f>IF($C123&gt;0,IF(COUNTIF(newValidID,$C123)&gt;0,VLOOKUP($C123,Νέα_Μητρώα!$A:$G,4,FALSE),IF(COUNTIF(ValidID,$C123)&gt;0,VLOOKUP($C123,Μητρώο!$A:$G,4,FALSE))),"")</f>
        <v/>
      </c>
      <c r="J123" s="53" t="str">
        <f>IF(OR(AND(OR(LEFT(R123)="b",LEFT(T123)="b",LEFT(V123)="b"),IF($C123&gt;0,IF(COUNTIF(newValidID,$C123)&gt;0,VLOOKUP($C123,Νέα_Μητρώα!$A:$G,2,FALSE),IF(COUNTIF(ValidID,$C123)&gt;0,VLOOKUP($C123,Μητρώο!$A:$G,2,FALSE))),"")="Θ"),AND(OR(LEFT(R123)="g",LEFT(T123)="g",LEFT(V123)="g"),IF($C123&gt;0,IF(COUNTIF(newValidID,$C123)&gt;0,VLOOKUP($C123,Νέα_Μητρώα!$A:$G,2,FALSE),IF(COUNTIF(ValidID,$C123)&gt;0,VLOOKUP($C123,Μητρώο!$A:$G,2,FALSE))),"")="Α")),"error","")</f>
        <v/>
      </c>
      <c r="K123" s="29" t="str">
        <f t="shared" si="10"/>
        <v/>
      </c>
      <c r="L123" s="29">
        <f t="shared" si="11"/>
        <v>0</v>
      </c>
      <c r="M123" s="30"/>
      <c r="N123" s="30"/>
      <c r="O123" s="31" t="str">
        <f>IF($C123&gt;0,IF(COUNTIF(newValidID,$C123)&gt;0,VLOOKUP($C123,Νέα_Μητρώα!$A:$G,7,FALSE),IF(COUNTIF(ValidID,$C123)&gt;0,VLOOKUP($C123,Μητρώο!$A:$G,7,FALSE))),"")</f>
        <v/>
      </c>
      <c r="P123" s="25" t="str">
        <f t="shared" si="13"/>
        <v/>
      </c>
      <c r="Q123" s="6"/>
      <c r="S123" s="6"/>
      <c r="U123" s="6"/>
      <c r="W123" s="59" t="str">
        <f>IF(AND($W$1&gt;0,C123&gt;0),SUBSTITUTE(SUBSTITUTE(IF(COUNTIF(newValidID,$C123)&gt;0,VLOOKUP($C123,Νέα_Μητρώα!$A:$G,2,FALSE),IF(COUNTIF(ValidID,$C123)&gt;0,VLOOKUP($C123,Μητρώο!$A:$G,2,FALSE))),"Θ","g"),"Α","b")&amp;IF((TRUNC((((YEAR($C$1))-I123)+1)/2))*2&lt;12,12,(TRUNC((((YEAR($C$1))-I123)+1)/2))*2),"ω")</f>
        <v>ω</v>
      </c>
      <c r="Z123" s="49">
        <f t="shared" si="14"/>
        <v>0</v>
      </c>
      <c r="AA123" s="49">
        <f t="shared" si="15"/>
        <v>0</v>
      </c>
      <c r="AB123" s="49">
        <f t="shared" si="16"/>
        <v>0</v>
      </c>
    </row>
    <row r="124" spans="1:28" x14ac:dyDescent="0.2">
      <c r="A124" s="4">
        <v>122</v>
      </c>
      <c r="B124" s="25">
        <f t="shared" si="12"/>
        <v>122</v>
      </c>
      <c r="C124" s="6"/>
      <c r="D124" s="26" t="str">
        <f>IF($C124&gt;0,IF(COUNTIF(newValidID,$C124)&gt;0,VLOOKUP($C124,Νέα_Μητρώα!$A:$G,3,FALSE),IF(COUNTIF(ValidID,$C124)&gt;0,VLOOKUP($C124,Μητρώο!$A:$G,3,FALSE))),"")</f>
        <v/>
      </c>
      <c r="E124" s="27" t="str">
        <f>IF($C124&gt;0,IF(COUNTIF(newValidID,$C124)&gt;0,VLOOKUP($C124,Νέα_Μητρώα!$A:$G,5,FALSE),IF(COUNTIF(ValidID,$C124)&gt;0,VLOOKUP($C124,Μητρώο!$A:$G,5,FALSE))),"")</f>
        <v/>
      </c>
      <c r="F124" s="47"/>
      <c r="G124" s="47"/>
      <c r="H124" s="28"/>
      <c r="I124" s="29" t="str">
        <f>IF($C124&gt;0,IF(COUNTIF(newValidID,$C124)&gt;0,VLOOKUP($C124,Νέα_Μητρώα!$A:$G,4,FALSE),IF(COUNTIF(ValidID,$C124)&gt;0,VLOOKUP($C124,Μητρώο!$A:$G,4,FALSE))),"")</f>
        <v/>
      </c>
      <c r="J124" s="53" t="str">
        <f>IF(OR(AND(OR(LEFT(R124)="b",LEFT(T124)="b",LEFT(V124)="b"),IF($C124&gt;0,IF(COUNTIF(newValidID,$C124)&gt;0,VLOOKUP($C124,Νέα_Μητρώα!$A:$G,2,FALSE),IF(COUNTIF(ValidID,$C124)&gt;0,VLOOKUP($C124,Μητρώο!$A:$G,2,FALSE))),"")="Θ"),AND(OR(LEFT(R124)="g",LEFT(T124)="g",LEFT(V124)="g"),IF($C124&gt;0,IF(COUNTIF(newValidID,$C124)&gt;0,VLOOKUP($C124,Νέα_Μητρώα!$A:$G,2,FALSE),IF(COUNTIF(ValidID,$C124)&gt;0,VLOOKUP($C124,Μητρώο!$A:$G,2,FALSE))),"")="Α")),"error","")</f>
        <v/>
      </c>
      <c r="K124" s="29" t="str">
        <f t="shared" si="10"/>
        <v/>
      </c>
      <c r="L124" s="29">
        <f t="shared" si="11"/>
        <v>0</v>
      </c>
      <c r="M124" s="30"/>
      <c r="N124" s="30"/>
      <c r="O124" s="31" t="str">
        <f>IF($C124&gt;0,IF(COUNTIF(newValidID,$C124)&gt;0,VLOOKUP($C124,Νέα_Μητρώα!$A:$G,7,FALSE),IF(COUNTIF(ValidID,$C124)&gt;0,VLOOKUP($C124,Μητρώο!$A:$G,7,FALSE))),"")</f>
        <v/>
      </c>
      <c r="P124" s="25" t="str">
        <f t="shared" si="13"/>
        <v/>
      </c>
      <c r="Q124" s="6"/>
      <c r="S124" s="6"/>
      <c r="U124" s="6"/>
      <c r="W124" s="59" t="str">
        <f>IF(AND($W$1&gt;0,C124&gt;0),SUBSTITUTE(SUBSTITUTE(IF(COUNTIF(newValidID,$C124)&gt;0,VLOOKUP($C124,Νέα_Μητρώα!$A:$G,2,FALSE),IF(COUNTIF(ValidID,$C124)&gt;0,VLOOKUP($C124,Μητρώο!$A:$G,2,FALSE))),"Θ","g"),"Α","b")&amp;IF((TRUNC((((YEAR($C$1))-I124)+1)/2))*2&lt;12,12,(TRUNC((((YEAR($C$1))-I124)+1)/2))*2),"ω")</f>
        <v>ω</v>
      </c>
      <c r="Z124" s="49">
        <f t="shared" si="14"/>
        <v>0</v>
      </c>
      <c r="AA124" s="49">
        <f t="shared" si="15"/>
        <v>0</v>
      </c>
      <c r="AB124" s="49">
        <f t="shared" si="16"/>
        <v>0</v>
      </c>
    </row>
    <row r="125" spans="1:28" x14ac:dyDescent="0.2">
      <c r="A125" s="4">
        <v>123</v>
      </c>
      <c r="B125" s="25">
        <f t="shared" si="12"/>
        <v>123</v>
      </c>
      <c r="D125" s="26" t="str">
        <f>IF($C125&gt;0,IF(COUNTIF(newValidID,$C125)&gt;0,VLOOKUP($C125,Νέα_Μητρώα!$A:$G,3,FALSE),IF(COUNTIF(ValidID,$C125)&gt;0,VLOOKUP($C125,Μητρώο!$A:$G,3,FALSE))),"")</f>
        <v/>
      </c>
      <c r="E125" s="27" t="str">
        <f>IF($C125&gt;0,IF(COUNTIF(newValidID,$C125)&gt;0,VLOOKUP($C125,Νέα_Μητρώα!$A:$G,5,FALSE),IF(COUNTIF(ValidID,$C125)&gt;0,VLOOKUP($C125,Μητρώο!$A:$G,5,FALSE))),"")</f>
        <v/>
      </c>
      <c r="F125" s="47"/>
      <c r="G125" s="47"/>
      <c r="H125" s="28"/>
      <c r="I125" s="29" t="str">
        <f>IF($C125&gt;0,IF(COUNTIF(newValidID,$C125)&gt;0,VLOOKUP($C125,Νέα_Μητρώα!$A:$G,4,FALSE),IF(COUNTIF(ValidID,$C125)&gt;0,VLOOKUP($C125,Μητρώο!$A:$G,4,FALSE))),"")</f>
        <v/>
      </c>
      <c r="J125" s="53" t="str">
        <f>IF(OR(AND(OR(LEFT(R125)="b",LEFT(T125)="b",LEFT(V125)="b"),IF($C125&gt;0,IF(COUNTIF(newValidID,$C125)&gt;0,VLOOKUP($C125,Νέα_Μητρώα!$A:$G,2,FALSE),IF(COUNTIF(ValidID,$C125)&gt;0,VLOOKUP($C125,Μητρώο!$A:$G,2,FALSE))),"")="Θ"),AND(OR(LEFT(R125)="g",LEFT(T125)="g",LEFT(V125)="g"),IF($C125&gt;0,IF(COUNTIF(newValidID,$C125)&gt;0,VLOOKUP($C125,Νέα_Μητρώα!$A:$G,2,FALSE),IF(COUNTIF(ValidID,$C125)&gt;0,VLOOKUP($C125,Μητρώο!$A:$G,2,FALSE))),"")="Α")),"error","")</f>
        <v/>
      </c>
      <c r="K125" s="29" t="str">
        <f t="shared" si="10"/>
        <v/>
      </c>
      <c r="L125" s="29">
        <f t="shared" si="11"/>
        <v>0</v>
      </c>
      <c r="M125" s="30"/>
      <c r="N125" s="30"/>
      <c r="O125" s="31" t="str">
        <f>IF($C125&gt;0,IF(COUNTIF(newValidID,$C125)&gt;0,VLOOKUP($C125,Νέα_Μητρώα!$A:$G,7,FALSE),IF(COUNTIF(ValidID,$C125)&gt;0,VLOOKUP($C125,Μητρώο!$A:$G,7,FALSE))),"")</f>
        <v/>
      </c>
      <c r="P125" s="25" t="str">
        <f t="shared" si="13"/>
        <v/>
      </c>
      <c r="Q125" s="6"/>
      <c r="S125" s="6"/>
      <c r="U125" s="6"/>
      <c r="W125" s="59" t="str">
        <f>IF(AND($W$1&gt;0,C125&gt;0),SUBSTITUTE(SUBSTITUTE(IF(COUNTIF(newValidID,$C125)&gt;0,VLOOKUP($C125,Νέα_Μητρώα!$A:$G,2,FALSE),IF(COUNTIF(ValidID,$C125)&gt;0,VLOOKUP($C125,Μητρώο!$A:$G,2,FALSE))),"Θ","g"),"Α","b")&amp;IF((TRUNC((((YEAR($C$1))-I125)+1)/2))*2&lt;12,12,(TRUNC((((YEAR($C$1))-I125)+1)/2))*2),"ω")</f>
        <v>ω</v>
      </c>
      <c r="Z125" s="49">
        <f t="shared" si="14"/>
        <v>0</v>
      </c>
      <c r="AA125" s="49">
        <f t="shared" si="15"/>
        <v>0</v>
      </c>
      <c r="AB125" s="49">
        <f t="shared" si="16"/>
        <v>0</v>
      </c>
    </row>
    <row r="126" spans="1:28" x14ac:dyDescent="0.2">
      <c r="A126" s="4">
        <v>124</v>
      </c>
      <c r="B126" s="25">
        <f t="shared" si="12"/>
        <v>124</v>
      </c>
      <c r="C126" s="6"/>
      <c r="D126" s="26" t="str">
        <f>IF($C126&gt;0,IF(COUNTIF(newValidID,$C126)&gt;0,VLOOKUP($C126,Νέα_Μητρώα!$A:$G,3,FALSE),IF(COUNTIF(ValidID,$C126)&gt;0,VLOOKUP($C126,Μητρώο!$A:$G,3,FALSE))),"")</f>
        <v/>
      </c>
      <c r="E126" s="27" t="str">
        <f>IF($C126&gt;0,IF(COUNTIF(newValidID,$C126)&gt;0,VLOOKUP($C126,Νέα_Μητρώα!$A:$G,5,FALSE),IF(COUNTIF(ValidID,$C126)&gt;0,VLOOKUP($C126,Μητρώο!$A:$G,5,FALSE))),"")</f>
        <v/>
      </c>
      <c r="F126" s="47"/>
      <c r="G126" s="47"/>
      <c r="H126" s="28"/>
      <c r="I126" s="29" t="str">
        <f>IF($C126&gt;0,IF(COUNTIF(newValidID,$C126)&gt;0,VLOOKUP($C126,Νέα_Μητρώα!$A:$G,4,FALSE),IF(COUNTIF(ValidID,$C126)&gt;0,VLOOKUP($C126,Μητρώο!$A:$G,4,FALSE))),"")</f>
        <v/>
      </c>
      <c r="J126" s="53" t="str">
        <f>IF(OR(AND(OR(LEFT(R126)="b",LEFT(T126)="b",LEFT(V126)="b"),IF($C126&gt;0,IF(COUNTIF(newValidID,$C126)&gt;0,VLOOKUP($C126,Νέα_Μητρώα!$A:$G,2,FALSE),IF(COUNTIF(ValidID,$C126)&gt;0,VLOOKUP($C126,Μητρώο!$A:$G,2,FALSE))),"")="Θ"),AND(OR(LEFT(R126)="g",LEFT(T126)="g",LEFT(V126)="g"),IF($C126&gt;0,IF(COUNTIF(newValidID,$C126)&gt;0,VLOOKUP($C126,Νέα_Μητρώα!$A:$G,2,FALSE),IF(COUNTIF(ValidID,$C126)&gt;0,VLOOKUP($C126,Μητρώο!$A:$G,2,FALSE))),"")="Α")),"error","")</f>
        <v/>
      </c>
      <c r="K126" s="29" t="str">
        <f t="shared" si="10"/>
        <v/>
      </c>
      <c r="L126" s="29">
        <f t="shared" si="11"/>
        <v>0</v>
      </c>
      <c r="M126" s="30"/>
      <c r="N126" s="30"/>
      <c r="O126" s="31" t="str">
        <f>IF($C126&gt;0,IF(COUNTIF(newValidID,$C126)&gt;0,VLOOKUP($C126,Νέα_Μητρώα!$A:$G,7,FALSE),IF(COUNTIF(ValidID,$C126)&gt;0,VLOOKUP($C126,Μητρώο!$A:$G,7,FALSE))),"")</f>
        <v/>
      </c>
      <c r="P126" s="25" t="str">
        <f t="shared" si="13"/>
        <v/>
      </c>
      <c r="Q126" s="6"/>
      <c r="S126" s="6"/>
      <c r="U126" s="6"/>
      <c r="W126" s="59" t="str">
        <f>IF(AND($W$1&gt;0,C126&gt;0),SUBSTITUTE(SUBSTITUTE(IF(COUNTIF(newValidID,$C126)&gt;0,VLOOKUP($C126,Νέα_Μητρώα!$A:$G,2,FALSE),IF(COUNTIF(ValidID,$C126)&gt;0,VLOOKUP($C126,Μητρώο!$A:$G,2,FALSE))),"Θ","g"),"Α","b")&amp;IF((TRUNC((((YEAR($C$1))-I126)+1)/2))*2&lt;12,12,(TRUNC((((YEAR($C$1))-I126)+1)/2))*2),"ω")</f>
        <v>ω</v>
      </c>
      <c r="Z126" s="49">
        <f t="shared" si="14"/>
        <v>0</v>
      </c>
      <c r="AA126" s="49">
        <f t="shared" si="15"/>
        <v>0</v>
      </c>
      <c r="AB126" s="49">
        <f t="shared" si="16"/>
        <v>0</v>
      </c>
    </row>
    <row r="127" spans="1:28" x14ac:dyDescent="0.2">
      <c r="A127" s="4">
        <v>125</v>
      </c>
      <c r="B127" s="25">
        <f t="shared" si="12"/>
        <v>125</v>
      </c>
      <c r="D127" s="26" t="str">
        <f>IF($C127&gt;0,IF(COUNTIF(newValidID,$C127)&gt;0,VLOOKUP($C127,Νέα_Μητρώα!$A:$G,3,FALSE),IF(COUNTIF(ValidID,$C127)&gt;0,VLOOKUP($C127,Μητρώο!$A:$G,3,FALSE))),"")</f>
        <v/>
      </c>
      <c r="E127" s="27" t="str">
        <f>IF($C127&gt;0,IF(COUNTIF(newValidID,$C127)&gt;0,VLOOKUP($C127,Νέα_Μητρώα!$A:$G,5,FALSE),IF(COUNTIF(ValidID,$C127)&gt;0,VLOOKUP($C127,Μητρώο!$A:$G,5,FALSE))),"")</f>
        <v/>
      </c>
      <c r="F127" s="47"/>
      <c r="G127" s="47"/>
      <c r="H127" s="28"/>
      <c r="I127" s="29" t="str">
        <f>IF($C127&gt;0,IF(COUNTIF(newValidID,$C127)&gt;0,VLOOKUP($C127,Νέα_Μητρώα!$A:$G,4,FALSE),IF(COUNTIF(ValidID,$C127)&gt;0,VLOOKUP($C127,Μητρώο!$A:$G,4,FALSE))),"")</f>
        <v/>
      </c>
      <c r="J127" s="53" t="str">
        <f>IF(OR(AND(OR(LEFT(R127)="b",LEFT(T127)="b",LEFT(V127)="b"),IF($C127&gt;0,IF(COUNTIF(newValidID,$C127)&gt;0,VLOOKUP($C127,Νέα_Μητρώα!$A:$G,2,FALSE),IF(COUNTIF(ValidID,$C127)&gt;0,VLOOKUP($C127,Μητρώο!$A:$G,2,FALSE))),"")="Θ"),AND(OR(LEFT(R127)="g",LEFT(T127)="g",LEFT(V127)="g"),IF($C127&gt;0,IF(COUNTIF(newValidID,$C127)&gt;0,VLOOKUP($C127,Νέα_Μητρώα!$A:$G,2,FALSE),IF(COUNTIF(ValidID,$C127)&gt;0,VLOOKUP($C127,Μητρώο!$A:$G,2,FALSE))),"")="Α")),"error","")</f>
        <v/>
      </c>
      <c r="K127" s="29" t="str">
        <f t="shared" si="10"/>
        <v/>
      </c>
      <c r="L127" s="29">
        <f t="shared" si="11"/>
        <v>0</v>
      </c>
      <c r="M127" s="30"/>
      <c r="N127" s="30"/>
      <c r="O127" s="31" t="str">
        <f>IF($C127&gt;0,IF(COUNTIF(newValidID,$C127)&gt;0,VLOOKUP($C127,Νέα_Μητρώα!$A:$G,7,FALSE),IF(COUNTIF(ValidID,$C127)&gt;0,VLOOKUP($C127,Μητρώο!$A:$G,7,FALSE))),"")</f>
        <v/>
      </c>
      <c r="P127" s="25" t="str">
        <f t="shared" si="13"/>
        <v/>
      </c>
      <c r="Q127" s="6"/>
      <c r="S127" s="6"/>
      <c r="U127" s="6"/>
      <c r="W127" s="59" t="str">
        <f>IF(AND($W$1&gt;0,C127&gt;0),SUBSTITUTE(SUBSTITUTE(IF(COUNTIF(newValidID,$C127)&gt;0,VLOOKUP($C127,Νέα_Μητρώα!$A:$G,2,FALSE),IF(COUNTIF(ValidID,$C127)&gt;0,VLOOKUP($C127,Μητρώο!$A:$G,2,FALSE))),"Θ","g"),"Α","b")&amp;IF((TRUNC((((YEAR($C$1))-I127)+1)/2))*2&lt;12,12,(TRUNC((((YEAR($C$1))-I127)+1)/2))*2),"ω")</f>
        <v>ω</v>
      </c>
      <c r="Z127" s="49">
        <f t="shared" si="14"/>
        <v>0</v>
      </c>
      <c r="AA127" s="49">
        <f t="shared" si="15"/>
        <v>0</v>
      </c>
      <c r="AB127" s="49">
        <f t="shared" si="16"/>
        <v>0</v>
      </c>
    </row>
    <row r="128" spans="1:28" x14ac:dyDescent="0.2">
      <c r="A128" s="4">
        <v>126</v>
      </c>
      <c r="B128" s="25">
        <f t="shared" si="12"/>
        <v>126</v>
      </c>
      <c r="D128" s="26" t="str">
        <f>IF($C128&gt;0,IF(COUNTIF(newValidID,$C128)&gt;0,VLOOKUP($C128,Νέα_Μητρώα!$A:$G,3,FALSE),IF(COUNTIF(ValidID,$C128)&gt;0,VLOOKUP($C128,Μητρώο!$A:$G,3,FALSE))),"")</f>
        <v/>
      </c>
      <c r="E128" s="27" t="str">
        <f>IF($C128&gt;0,IF(COUNTIF(newValidID,$C128)&gt;0,VLOOKUP($C128,Νέα_Μητρώα!$A:$G,5,FALSE),IF(COUNTIF(ValidID,$C128)&gt;0,VLOOKUP($C128,Μητρώο!$A:$G,5,FALSE))),"")</f>
        <v/>
      </c>
      <c r="F128" s="47"/>
      <c r="G128" s="47"/>
      <c r="H128" s="28"/>
      <c r="I128" s="29" t="str">
        <f>IF($C128&gt;0,IF(COUNTIF(newValidID,$C128)&gt;0,VLOOKUP($C128,Νέα_Μητρώα!$A:$G,4,FALSE),IF(COUNTIF(ValidID,$C128)&gt;0,VLOOKUP($C128,Μητρώο!$A:$G,4,FALSE))),"")</f>
        <v/>
      </c>
      <c r="J128" s="53" t="str">
        <f>IF(OR(AND(OR(LEFT(R128)="b",LEFT(T128)="b",LEFT(V128)="b"),IF($C128&gt;0,IF(COUNTIF(newValidID,$C128)&gt;0,VLOOKUP($C128,Νέα_Μητρώα!$A:$G,2,FALSE),IF(COUNTIF(ValidID,$C128)&gt;0,VLOOKUP($C128,Μητρώο!$A:$G,2,FALSE))),"")="Θ"),AND(OR(LEFT(R128)="g",LEFT(T128)="g",LEFT(V128)="g"),IF($C128&gt;0,IF(COUNTIF(newValidID,$C128)&gt;0,VLOOKUP($C128,Νέα_Μητρώα!$A:$G,2,FALSE),IF(COUNTIF(ValidID,$C128)&gt;0,VLOOKUP($C128,Μητρώο!$A:$G,2,FALSE))),"")="Α")),"error","")</f>
        <v/>
      </c>
      <c r="K128" s="29" t="str">
        <f t="shared" si="10"/>
        <v/>
      </c>
      <c r="L128" s="29">
        <f t="shared" si="11"/>
        <v>0</v>
      </c>
      <c r="M128" s="30"/>
      <c r="N128" s="30"/>
      <c r="O128" s="31" t="str">
        <f>IF($C128&gt;0,IF(COUNTIF(newValidID,$C128)&gt;0,VLOOKUP($C128,Νέα_Μητρώα!$A:$G,7,FALSE),IF(COUNTIF(ValidID,$C128)&gt;0,VLOOKUP($C128,Μητρώο!$A:$G,7,FALSE))),"")</f>
        <v/>
      </c>
      <c r="P128" s="25" t="str">
        <f t="shared" si="13"/>
        <v/>
      </c>
      <c r="Q128" s="6"/>
      <c r="S128" s="6"/>
      <c r="U128" s="6"/>
      <c r="W128" s="59" t="str">
        <f>IF(AND($W$1&gt;0,C128&gt;0),SUBSTITUTE(SUBSTITUTE(IF(COUNTIF(newValidID,$C128)&gt;0,VLOOKUP($C128,Νέα_Μητρώα!$A:$G,2,FALSE),IF(COUNTIF(ValidID,$C128)&gt;0,VLOOKUP($C128,Μητρώο!$A:$G,2,FALSE))),"Θ","g"),"Α","b")&amp;IF((TRUNC((((YEAR($C$1))-I128)+1)/2))*2&lt;12,12,(TRUNC((((YEAR($C$1))-I128)+1)/2))*2),"ω")</f>
        <v>ω</v>
      </c>
      <c r="Z128" s="49">
        <f t="shared" si="14"/>
        <v>0</v>
      </c>
      <c r="AA128" s="49">
        <f t="shared" si="15"/>
        <v>0</v>
      </c>
      <c r="AB128" s="49">
        <f t="shared" si="16"/>
        <v>0</v>
      </c>
    </row>
    <row r="129" spans="1:28" x14ac:dyDescent="0.2">
      <c r="A129" s="4">
        <v>127</v>
      </c>
      <c r="B129" s="25">
        <f t="shared" si="12"/>
        <v>127</v>
      </c>
      <c r="C129" s="6"/>
      <c r="D129" s="26" t="str">
        <f>IF($C129&gt;0,IF(COUNTIF(newValidID,$C129)&gt;0,VLOOKUP($C129,Νέα_Μητρώα!$A:$G,3,FALSE),IF(COUNTIF(ValidID,$C129)&gt;0,VLOOKUP($C129,Μητρώο!$A:$G,3,FALSE))),"")</f>
        <v/>
      </c>
      <c r="E129" s="27" t="str">
        <f>IF($C129&gt;0,IF(COUNTIF(newValidID,$C129)&gt;0,VLOOKUP($C129,Νέα_Μητρώα!$A:$G,5,FALSE),IF(COUNTIF(ValidID,$C129)&gt;0,VLOOKUP($C129,Μητρώο!$A:$G,5,FALSE))),"")</f>
        <v/>
      </c>
      <c r="F129" s="47"/>
      <c r="G129" s="47"/>
      <c r="H129" s="28"/>
      <c r="I129" s="29" t="str">
        <f>IF($C129&gt;0,IF(COUNTIF(newValidID,$C129)&gt;0,VLOOKUP($C129,Νέα_Μητρώα!$A:$G,4,FALSE),IF(COUNTIF(ValidID,$C129)&gt;0,VLOOKUP($C129,Μητρώο!$A:$G,4,FALSE))),"")</f>
        <v/>
      </c>
      <c r="J129" s="53" t="str">
        <f>IF(OR(AND(OR(LEFT(R129)="b",LEFT(T129)="b",LEFT(V129)="b"),IF($C129&gt;0,IF(COUNTIF(newValidID,$C129)&gt;0,VLOOKUP($C129,Νέα_Μητρώα!$A:$G,2,FALSE),IF(COUNTIF(ValidID,$C129)&gt;0,VLOOKUP($C129,Μητρώο!$A:$G,2,FALSE))),"")="Θ"),AND(OR(LEFT(R129)="g",LEFT(T129)="g",LEFT(V129)="g"),IF($C129&gt;0,IF(COUNTIF(newValidID,$C129)&gt;0,VLOOKUP($C129,Νέα_Μητρώα!$A:$G,2,FALSE),IF(COUNTIF(ValidID,$C129)&gt;0,VLOOKUP($C129,Μητρώο!$A:$G,2,FALSE))),"")="Α")),"error","")</f>
        <v/>
      </c>
      <c r="K129" s="29" t="str">
        <f t="shared" si="10"/>
        <v/>
      </c>
      <c r="L129" s="29">
        <f t="shared" si="11"/>
        <v>0</v>
      </c>
      <c r="M129" s="30"/>
      <c r="N129" s="30"/>
      <c r="O129" s="31" t="str">
        <f>IF($C129&gt;0,IF(COUNTIF(newValidID,$C129)&gt;0,VLOOKUP($C129,Νέα_Μητρώα!$A:$G,7,FALSE),IF(COUNTIF(ValidID,$C129)&gt;0,VLOOKUP($C129,Μητρώο!$A:$G,7,FALSE))),"")</f>
        <v/>
      </c>
      <c r="P129" s="25" t="str">
        <f t="shared" si="13"/>
        <v/>
      </c>
      <c r="Q129" s="6"/>
      <c r="S129" s="6"/>
      <c r="U129" s="6"/>
      <c r="W129" s="59" t="str">
        <f>IF(AND($W$1&gt;0,C129&gt;0),SUBSTITUTE(SUBSTITUTE(IF(COUNTIF(newValidID,$C129)&gt;0,VLOOKUP($C129,Νέα_Μητρώα!$A:$G,2,FALSE),IF(COUNTIF(ValidID,$C129)&gt;0,VLOOKUP($C129,Μητρώο!$A:$G,2,FALSE))),"Θ","g"),"Α","b")&amp;IF((TRUNC((((YEAR($C$1))-I129)+1)/2))*2&lt;12,12,(TRUNC((((YEAR($C$1))-I129)+1)/2))*2),"ω")</f>
        <v>ω</v>
      </c>
      <c r="Z129" s="49">
        <f t="shared" si="14"/>
        <v>0</v>
      </c>
      <c r="AA129" s="49">
        <f t="shared" si="15"/>
        <v>0</v>
      </c>
      <c r="AB129" s="49">
        <f t="shared" si="16"/>
        <v>0</v>
      </c>
    </row>
    <row r="130" spans="1:28" x14ac:dyDescent="0.2">
      <c r="A130" s="4">
        <v>128</v>
      </c>
      <c r="B130" s="25">
        <f t="shared" si="12"/>
        <v>128</v>
      </c>
      <c r="D130" s="26" t="str">
        <f>IF($C130&gt;0,IF(COUNTIF(newValidID,$C130)&gt;0,VLOOKUP($C130,Νέα_Μητρώα!$A:$G,3,FALSE),IF(COUNTIF(ValidID,$C130)&gt;0,VLOOKUP($C130,Μητρώο!$A:$G,3,FALSE))),"")</f>
        <v/>
      </c>
      <c r="E130" s="27" t="str">
        <f>IF($C130&gt;0,IF(COUNTIF(newValidID,$C130)&gt;0,VLOOKUP($C130,Νέα_Μητρώα!$A:$G,5,FALSE),IF(COUNTIF(ValidID,$C130)&gt;0,VLOOKUP($C130,Μητρώο!$A:$G,5,FALSE))),"")</f>
        <v/>
      </c>
      <c r="F130" s="47"/>
      <c r="G130" s="47"/>
      <c r="H130" s="28"/>
      <c r="I130" s="29" t="str">
        <f>IF($C130&gt;0,IF(COUNTIF(newValidID,$C130)&gt;0,VLOOKUP($C130,Νέα_Μητρώα!$A:$G,4,FALSE),IF(COUNTIF(ValidID,$C130)&gt;0,VLOOKUP($C130,Μητρώο!$A:$G,4,FALSE))),"")</f>
        <v/>
      </c>
      <c r="J130" s="53" t="str">
        <f>IF(OR(AND(OR(LEFT(R130)="b",LEFT(T130)="b",LEFT(V130)="b"),IF($C130&gt;0,IF(COUNTIF(newValidID,$C130)&gt;0,VLOOKUP($C130,Νέα_Μητρώα!$A:$G,2,FALSE),IF(COUNTIF(ValidID,$C130)&gt;0,VLOOKUP($C130,Μητρώο!$A:$G,2,FALSE))),"")="Θ"),AND(OR(LEFT(R130)="g",LEFT(T130)="g",LEFT(V130)="g"),IF($C130&gt;0,IF(COUNTIF(newValidID,$C130)&gt;0,VLOOKUP($C130,Νέα_Μητρώα!$A:$G,2,FALSE),IF(COUNTIF(ValidID,$C130)&gt;0,VLOOKUP($C130,Μητρώο!$A:$G,2,FALSE))),"")="Α")),"error","")</f>
        <v/>
      </c>
      <c r="K130" s="29" t="str">
        <f t="shared" si="10"/>
        <v/>
      </c>
      <c r="L130" s="29">
        <f t="shared" si="11"/>
        <v>0</v>
      </c>
      <c r="M130" s="30"/>
      <c r="N130" s="30"/>
      <c r="O130" s="31" t="str">
        <f>IF($C130&gt;0,IF(COUNTIF(newValidID,$C130)&gt;0,VLOOKUP($C130,Νέα_Μητρώα!$A:$G,7,FALSE),IF(COUNTIF(ValidID,$C130)&gt;0,VLOOKUP($C130,Μητρώο!$A:$G,7,FALSE))),"")</f>
        <v/>
      </c>
      <c r="P130" s="25" t="str">
        <f t="shared" si="13"/>
        <v/>
      </c>
      <c r="Q130" s="6"/>
      <c r="S130" s="6"/>
      <c r="U130" s="6"/>
      <c r="W130" s="59" t="str">
        <f>IF(AND($W$1&gt;0,C130&gt;0),SUBSTITUTE(SUBSTITUTE(IF(COUNTIF(newValidID,$C130)&gt;0,VLOOKUP($C130,Νέα_Μητρώα!$A:$G,2,FALSE),IF(COUNTIF(ValidID,$C130)&gt;0,VLOOKUP($C130,Μητρώο!$A:$G,2,FALSE))),"Θ","g"),"Α","b")&amp;IF((TRUNC((((YEAR($C$1))-I130)+1)/2))*2&lt;12,12,(TRUNC((((YEAR($C$1))-I130)+1)/2))*2),"ω")</f>
        <v>ω</v>
      </c>
      <c r="Z130" s="49">
        <f t="shared" si="14"/>
        <v>0</v>
      </c>
      <c r="AA130" s="49">
        <f t="shared" si="15"/>
        <v>0</v>
      </c>
      <c r="AB130" s="49">
        <f t="shared" si="16"/>
        <v>0</v>
      </c>
    </row>
    <row r="131" spans="1:28" x14ac:dyDescent="0.2">
      <c r="A131" s="4">
        <v>129</v>
      </c>
      <c r="B131" s="25">
        <f t="shared" si="12"/>
        <v>129</v>
      </c>
      <c r="D131" s="26" t="str">
        <f>IF($C131&gt;0,IF(COUNTIF(newValidID,$C131)&gt;0,VLOOKUP($C131,Νέα_Μητρώα!$A:$G,3,FALSE),IF(COUNTIF(ValidID,$C131)&gt;0,VLOOKUP($C131,Μητρώο!$A:$G,3,FALSE))),"")</f>
        <v/>
      </c>
      <c r="E131" s="27" t="str">
        <f>IF($C131&gt;0,IF(COUNTIF(newValidID,$C131)&gt;0,VLOOKUP($C131,Νέα_Μητρώα!$A:$G,5,FALSE),IF(COUNTIF(ValidID,$C131)&gt;0,VLOOKUP($C131,Μητρώο!$A:$G,5,FALSE))),"")</f>
        <v/>
      </c>
      <c r="F131" s="47"/>
      <c r="G131" s="47"/>
      <c r="H131" s="28"/>
      <c r="I131" s="29" t="str">
        <f>IF($C131&gt;0,IF(COUNTIF(newValidID,$C131)&gt;0,VLOOKUP($C131,Νέα_Μητρώα!$A:$G,4,FALSE),IF(COUNTIF(ValidID,$C131)&gt;0,VLOOKUP($C131,Μητρώο!$A:$G,4,FALSE))),"")</f>
        <v/>
      </c>
      <c r="J131" s="53" t="str">
        <f>IF(OR(AND(OR(LEFT(R131)="b",LEFT(T131)="b",LEFT(V131)="b"),IF($C131&gt;0,IF(COUNTIF(newValidID,$C131)&gt;0,VLOOKUP($C131,Νέα_Μητρώα!$A:$G,2,FALSE),IF(COUNTIF(ValidID,$C131)&gt;0,VLOOKUP($C131,Μητρώο!$A:$G,2,FALSE))),"")="Θ"),AND(OR(LEFT(R131)="g",LEFT(T131)="g",LEFT(V131)="g"),IF($C131&gt;0,IF(COUNTIF(newValidID,$C131)&gt;0,VLOOKUP($C131,Νέα_Μητρώα!$A:$G,2,FALSE),IF(COUNTIF(ValidID,$C131)&gt;0,VLOOKUP($C131,Μητρώο!$A:$G,2,FALSE))),"")="Α")),"error","")</f>
        <v/>
      </c>
      <c r="K131" s="29" t="str">
        <f t="shared" ref="K131:K194" si="17">IF(R131&gt;" ",IF(VALUE(RIGHT(R131,2))=10,IF(YEAR($C$1)-I131&gt;10,"error","ok"),IF(VALUE(RIGHT(R131,2))=12,IF(OR(YEAR($C$1)-I131&gt;12,YEAR($C$1)-I131&lt;9),"error","ok"),IF(VALUE(RIGHT(R131,2))=14,IF(OR(YEAR($C$1)-I131&gt;14,YEAR($C$1)-I131&lt;9),"error","ok"),IF(VALUE(RIGHT(R131,2))=16,IF(OR(YEAR($C$1)-I131&gt;16,YEAR($C$1)-I131&lt;13),"error","ok"),IF(VALUE(RIGHT(R131,2))=18,IF(OR(YEAR($C$1)-I131&gt;18,YEAR($C$1)-I131&lt;13),"error","ok"),"x"))))),"")</f>
        <v/>
      </c>
      <c r="L131" s="29">
        <f t="shared" ref="L131:L194" si="18">COUNTIF(C:C,C131)</f>
        <v>0</v>
      </c>
      <c r="M131" s="30"/>
      <c r="N131" s="30"/>
      <c r="O131" s="31" t="str">
        <f>IF($C131&gt;0,IF(COUNTIF(newValidID,$C131)&gt;0,VLOOKUP($C131,Νέα_Μητρώα!$A:$G,7,FALSE),IF(COUNTIF(ValidID,$C131)&gt;0,VLOOKUP($C131,Μητρώο!$A:$G,7,FALSE))),"")</f>
        <v/>
      </c>
      <c r="P131" s="25" t="str">
        <f t="shared" si="13"/>
        <v/>
      </c>
      <c r="Q131" s="6"/>
      <c r="S131" s="6"/>
      <c r="U131" s="6"/>
      <c r="W131" s="59" t="str">
        <f>IF(AND($W$1&gt;0,C131&gt;0),SUBSTITUTE(SUBSTITUTE(IF(COUNTIF(newValidID,$C131)&gt;0,VLOOKUP($C131,Νέα_Μητρώα!$A:$G,2,FALSE),IF(COUNTIF(ValidID,$C131)&gt;0,VLOOKUP($C131,Μητρώο!$A:$G,2,FALSE))),"Θ","g"),"Α","b")&amp;IF((TRUNC((((YEAR($C$1))-I131)+1)/2))*2&lt;12,12,(TRUNC((((YEAR($C$1))-I131)+1)/2))*2),"ω")</f>
        <v>ω</v>
      </c>
      <c r="Z131" s="49">
        <f t="shared" si="14"/>
        <v>0</v>
      </c>
      <c r="AA131" s="49">
        <f t="shared" si="15"/>
        <v>0</v>
      </c>
      <c r="AB131" s="49">
        <f t="shared" si="16"/>
        <v>0</v>
      </c>
    </row>
    <row r="132" spans="1:28" x14ac:dyDescent="0.2">
      <c r="A132" s="4">
        <v>130</v>
      </c>
      <c r="B132" s="25">
        <f t="shared" ref="B132:B195" si="19">IF(Q132&amp;R132&amp;W132=Q131&amp;R131&amp;W131,B131+1,1)</f>
        <v>130</v>
      </c>
      <c r="D132" s="26" t="str">
        <f>IF($C132&gt;0,IF(COUNTIF(newValidID,$C132)&gt;0,VLOOKUP($C132,Νέα_Μητρώα!$A:$G,3,FALSE),IF(COUNTIF(ValidID,$C132)&gt;0,VLOOKUP($C132,Μητρώο!$A:$G,3,FALSE))),"")</f>
        <v/>
      </c>
      <c r="E132" s="27" t="str">
        <f>IF($C132&gt;0,IF(COUNTIF(newValidID,$C132)&gt;0,VLOOKUP($C132,Νέα_Μητρώα!$A:$G,5,FALSE),IF(COUNTIF(ValidID,$C132)&gt;0,VLOOKUP($C132,Μητρώο!$A:$G,5,FALSE))),"")</f>
        <v/>
      </c>
      <c r="F132" s="47"/>
      <c r="G132" s="47"/>
      <c r="H132" s="28"/>
      <c r="I132" s="29" t="str">
        <f>IF($C132&gt;0,IF(COUNTIF(newValidID,$C132)&gt;0,VLOOKUP($C132,Νέα_Μητρώα!$A:$G,4,FALSE),IF(COUNTIF(ValidID,$C132)&gt;0,VLOOKUP($C132,Μητρώο!$A:$G,4,FALSE))),"")</f>
        <v/>
      </c>
      <c r="J132" s="53" t="str">
        <f>IF(OR(AND(OR(LEFT(R132)="b",LEFT(T132)="b",LEFT(V132)="b"),IF($C132&gt;0,IF(COUNTIF(newValidID,$C132)&gt;0,VLOOKUP($C132,Νέα_Μητρώα!$A:$G,2,FALSE),IF(COUNTIF(ValidID,$C132)&gt;0,VLOOKUP($C132,Μητρώο!$A:$G,2,FALSE))),"")="Θ"),AND(OR(LEFT(R132)="g",LEFT(T132)="g",LEFT(V132)="g"),IF($C132&gt;0,IF(COUNTIF(newValidID,$C132)&gt;0,VLOOKUP($C132,Νέα_Μητρώα!$A:$G,2,FALSE),IF(COUNTIF(ValidID,$C132)&gt;0,VLOOKUP($C132,Μητρώο!$A:$G,2,FALSE))),"")="Α")),"error","")</f>
        <v/>
      </c>
      <c r="K132" s="29" t="str">
        <f t="shared" si="17"/>
        <v/>
      </c>
      <c r="L132" s="29">
        <f t="shared" si="18"/>
        <v>0</v>
      </c>
      <c r="M132" s="30"/>
      <c r="N132" s="30"/>
      <c r="O132" s="31" t="str">
        <f>IF($C132&gt;0,IF(COUNTIF(newValidID,$C132)&gt;0,VLOOKUP($C132,Νέα_Μητρώα!$A:$G,7,FALSE),IF(COUNTIF(ValidID,$C132)&gt;0,VLOOKUP($C132,Μητρώο!$A:$G,7,FALSE))),"")</f>
        <v/>
      </c>
      <c r="P132" s="25" t="str">
        <f t="shared" ref="P132:P195" si="20">IF(AND($C132&gt;1,$O132&lt;$C$1),"Κ","")</f>
        <v/>
      </c>
      <c r="Q132" s="6"/>
      <c r="S132" s="6"/>
      <c r="U132" s="6"/>
      <c r="W132" s="59" t="str">
        <f>IF(AND($W$1&gt;0,C132&gt;0),SUBSTITUTE(SUBSTITUTE(IF(COUNTIF(newValidID,$C132)&gt;0,VLOOKUP($C132,Νέα_Μητρώα!$A:$G,2,FALSE),IF(COUNTIF(ValidID,$C132)&gt;0,VLOOKUP($C132,Μητρώο!$A:$G,2,FALSE))),"Θ","g"),"Α","b")&amp;IF((TRUNC((((YEAR($C$1))-I132)+1)/2))*2&lt;12,12,(TRUNC((((YEAR($C$1))-I132)+1)/2))*2),"ω")</f>
        <v>ω</v>
      </c>
      <c r="Z132" s="49">
        <f t="shared" ref="Z132:Z195" si="21">COUNTIF(CityGroup,Q132&amp;"-"&amp;R132)</f>
        <v>0</v>
      </c>
      <c r="AA132" s="49">
        <f t="shared" ref="AA132:AA195" si="22">COUNTIF(CityGroup,S132&amp;"-"&amp;T132)</f>
        <v>0</v>
      </c>
      <c r="AB132" s="49">
        <f t="shared" ref="AB132:AB195" si="23">COUNTIF(CityGroup,U132&amp;"-"&amp;V132)</f>
        <v>0</v>
      </c>
    </row>
    <row r="133" spans="1:28" x14ac:dyDescent="0.2">
      <c r="A133" s="4">
        <v>131</v>
      </c>
      <c r="B133" s="25">
        <f t="shared" si="19"/>
        <v>131</v>
      </c>
      <c r="C133" s="6"/>
      <c r="D133" s="26" t="str">
        <f>IF($C133&gt;0,IF(COUNTIF(newValidID,$C133)&gt;0,VLOOKUP($C133,Νέα_Μητρώα!$A:$G,3,FALSE),IF(COUNTIF(ValidID,$C133)&gt;0,VLOOKUP($C133,Μητρώο!$A:$G,3,FALSE))),"")</f>
        <v/>
      </c>
      <c r="E133" s="27" t="str">
        <f>IF($C133&gt;0,IF(COUNTIF(newValidID,$C133)&gt;0,VLOOKUP($C133,Νέα_Μητρώα!$A:$G,5,FALSE),IF(COUNTIF(ValidID,$C133)&gt;0,VLOOKUP($C133,Μητρώο!$A:$G,5,FALSE))),"")</f>
        <v/>
      </c>
      <c r="F133" s="47"/>
      <c r="G133" s="47"/>
      <c r="H133" s="28"/>
      <c r="I133" s="29" t="str">
        <f>IF($C133&gt;0,IF(COUNTIF(newValidID,$C133)&gt;0,VLOOKUP($C133,Νέα_Μητρώα!$A:$G,4,FALSE),IF(COUNTIF(ValidID,$C133)&gt;0,VLOOKUP($C133,Μητρώο!$A:$G,4,FALSE))),"")</f>
        <v/>
      </c>
      <c r="J133" s="53" t="str">
        <f>IF(OR(AND(OR(LEFT(R133)="b",LEFT(T133)="b",LEFT(V133)="b"),IF($C133&gt;0,IF(COUNTIF(newValidID,$C133)&gt;0,VLOOKUP($C133,Νέα_Μητρώα!$A:$G,2,FALSE),IF(COUNTIF(ValidID,$C133)&gt;0,VLOOKUP($C133,Μητρώο!$A:$G,2,FALSE))),"")="Θ"),AND(OR(LEFT(R133)="g",LEFT(T133)="g",LEFT(V133)="g"),IF($C133&gt;0,IF(COUNTIF(newValidID,$C133)&gt;0,VLOOKUP($C133,Νέα_Μητρώα!$A:$G,2,FALSE),IF(COUNTIF(ValidID,$C133)&gt;0,VLOOKUP($C133,Μητρώο!$A:$G,2,FALSE))),"")="Α")),"error","")</f>
        <v/>
      </c>
      <c r="K133" s="29" t="str">
        <f t="shared" si="17"/>
        <v/>
      </c>
      <c r="L133" s="29">
        <f t="shared" si="18"/>
        <v>0</v>
      </c>
      <c r="M133" s="30"/>
      <c r="N133" s="30"/>
      <c r="O133" s="31" t="str">
        <f>IF($C133&gt;0,IF(COUNTIF(newValidID,$C133)&gt;0,VLOOKUP($C133,Νέα_Μητρώα!$A:$G,7,FALSE),IF(COUNTIF(ValidID,$C133)&gt;0,VLOOKUP($C133,Μητρώο!$A:$G,7,FALSE))),"")</f>
        <v/>
      </c>
      <c r="P133" s="25" t="str">
        <f t="shared" si="20"/>
        <v/>
      </c>
      <c r="Q133" s="6"/>
      <c r="S133" s="6"/>
      <c r="U133" s="6"/>
      <c r="W133" s="59" t="str">
        <f>IF(AND($W$1&gt;0,C133&gt;0),SUBSTITUTE(SUBSTITUTE(IF(COUNTIF(newValidID,$C133)&gt;0,VLOOKUP($C133,Νέα_Μητρώα!$A:$G,2,FALSE),IF(COUNTIF(ValidID,$C133)&gt;0,VLOOKUP($C133,Μητρώο!$A:$G,2,FALSE))),"Θ","g"),"Α","b")&amp;IF((TRUNC((((YEAR($C$1))-I133)+1)/2))*2&lt;12,12,(TRUNC((((YEAR($C$1))-I133)+1)/2))*2),"ω")</f>
        <v>ω</v>
      </c>
      <c r="Z133" s="49">
        <f t="shared" si="21"/>
        <v>0</v>
      </c>
      <c r="AA133" s="49">
        <f t="shared" si="22"/>
        <v>0</v>
      </c>
      <c r="AB133" s="49">
        <f t="shared" si="23"/>
        <v>0</v>
      </c>
    </row>
    <row r="134" spans="1:28" x14ac:dyDescent="0.2">
      <c r="A134" s="4">
        <v>132</v>
      </c>
      <c r="B134" s="25">
        <f t="shared" si="19"/>
        <v>132</v>
      </c>
      <c r="C134" s="6"/>
      <c r="D134" s="26" t="str">
        <f>IF($C134&gt;0,IF(COUNTIF(newValidID,$C134)&gt;0,VLOOKUP($C134,Νέα_Μητρώα!$A:$G,3,FALSE),IF(COUNTIF(ValidID,$C134)&gt;0,VLOOKUP($C134,Μητρώο!$A:$G,3,FALSE))),"")</f>
        <v/>
      </c>
      <c r="E134" s="27" t="str">
        <f>IF($C134&gt;0,IF(COUNTIF(newValidID,$C134)&gt;0,VLOOKUP($C134,Νέα_Μητρώα!$A:$G,5,FALSE),IF(COUNTIF(ValidID,$C134)&gt;0,VLOOKUP($C134,Μητρώο!$A:$G,5,FALSE))),"")</f>
        <v/>
      </c>
      <c r="F134" s="47"/>
      <c r="G134" s="47"/>
      <c r="H134" s="28"/>
      <c r="I134" s="29" t="str">
        <f>IF($C134&gt;0,IF(COUNTIF(newValidID,$C134)&gt;0,VLOOKUP($C134,Νέα_Μητρώα!$A:$G,4,FALSE),IF(COUNTIF(ValidID,$C134)&gt;0,VLOOKUP($C134,Μητρώο!$A:$G,4,FALSE))),"")</f>
        <v/>
      </c>
      <c r="J134" s="53" t="str">
        <f>IF(OR(AND(OR(LEFT(R134)="b",LEFT(T134)="b",LEFT(V134)="b"),IF($C134&gt;0,IF(COUNTIF(newValidID,$C134)&gt;0,VLOOKUP($C134,Νέα_Μητρώα!$A:$G,2,FALSE),IF(COUNTIF(ValidID,$C134)&gt;0,VLOOKUP($C134,Μητρώο!$A:$G,2,FALSE))),"")="Θ"),AND(OR(LEFT(R134)="g",LEFT(T134)="g",LEFT(V134)="g"),IF($C134&gt;0,IF(COUNTIF(newValidID,$C134)&gt;0,VLOOKUP($C134,Νέα_Μητρώα!$A:$G,2,FALSE),IF(COUNTIF(ValidID,$C134)&gt;0,VLOOKUP($C134,Μητρώο!$A:$G,2,FALSE))),"")="Α")),"error","")</f>
        <v/>
      </c>
      <c r="K134" s="29" t="str">
        <f t="shared" si="17"/>
        <v/>
      </c>
      <c r="L134" s="29">
        <f t="shared" si="18"/>
        <v>0</v>
      </c>
      <c r="M134" s="30"/>
      <c r="N134" s="30"/>
      <c r="O134" s="31" t="str">
        <f>IF($C134&gt;0,IF(COUNTIF(newValidID,$C134)&gt;0,VLOOKUP($C134,Νέα_Μητρώα!$A:$G,7,FALSE),IF(COUNTIF(ValidID,$C134)&gt;0,VLOOKUP($C134,Μητρώο!$A:$G,7,FALSE))),"")</f>
        <v/>
      </c>
      <c r="P134" s="25" t="str">
        <f t="shared" si="20"/>
        <v/>
      </c>
      <c r="Q134" s="6"/>
      <c r="S134" s="6"/>
      <c r="U134" s="6"/>
      <c r="W134" s="59" t="str">
        <f>IF(AND($W$1&gt;0,C134&gt;0),SUBSTITUTE(SUBSTITUTE(IF(COUNTIF(newValidID,$C134)&gt;0,VLOOKUP($C134,Νέα_Μητρώα!$A:$G,2,FALSE),IF(COUNTIF(ValidID,$C134)&gt;0,VLOOKUP($C134,Μητρώο!$A:$G,2,FALSE))),"Θ","g"),"Α","b")&amp;IF((TRUNC((((YEAR($C$1))-I134)+1)/2))*2&lt;12,12,(TRUNC((((YEAR($C$1))-I134)+1)/2))*2),"ω")</f>
        <v>ω</v>
      </c>
      <c r="Z134" s="49">
        <f t="shared" si="21"/>
        <v>0</v>
      </c>
      <c r="AA134" s="49">
        <f t="shared" si="22"/>
        <v>0</v>
      </c>
      <c r="AB134" s="49">
        <f t="shared" si="23"/>
        <v>0</v>
      </c>
    </row>
    <row r="135" spans="1:28" x14ac:dyDescent="0.2">
      <c r="A135" s="4">
        <v>133</v>
      </c>
      <c r="B135" s="25">
        <f t="shared" si="19"/>
        <v>133</v>
      </c>
      <c r="D135" s="26" t="str">
        <f>IF($C135&gt;0,IF(COUNTIF(newValidID,$C135)&gt;0,VLOOKUP($C135,Νέα_Μητρώα!$A:$G,3,FALSE),IF(COUNTIF(ValidID,$C135)&gt;0,VLOOKUP($C135,Μητρώο!$A:$G,3,FALSE))),"")</f>
        <v/>
      </c>
      <c r="E135" s="27" t="str">
        <f>IF($C135&gt;0,IF(COUNTIF(newValidID,$C135)&gt;0,VLOOKUP($C135,Νέα_Μητρώα!$A:$G,5,FALSE),IF(COUNTIF(ValidID,$C135)&gt;0,VLOOKUP($C135,Μητρώο!$A:$G,5,FALSE))),"")</f>
        <v/>
      </c>
      <c r="F135" s="47"/>
      <c r="G135" s="47"/>
      <c r="H135" s="28"/>
      <c r="I135" s="29" t="str">
        <f>IF($C135&gt;0,IF(COUNTIF(newValidID,$C135)&gt;0,VLOOKUP($C135,Νέα_Μητρώα!$A:$G,4,FALSE),IF(COUNTIF(ValidID,$C135)&gt;0,VLOOKUP($C135,Μητρώο!$A:$G,4,FALSE))),"")</f>
        <v/>
      </c>
      <c r="J135" s="53" t="str">
        <f>IF(OR(AND(OR(LEFT(R135)="b",LEFT(T135)="b",LEFT(V135)="b"),IF($C135&gt;0,IF(COUNTIF(newValidID,$C135)&gt;0,VLOOKUP($C135,Νέα_Μητρώα!$A:$G,2,FALSE),IF(COUNTIF(ValidID,$C135)&gt;0,VLOOKUP($C135,Μητρώο!$A:$G,2,FALSE))),"")="Θ"),AND(OR(LEFT(R135)="g",LEFT(T135)="g",LEFT(V135)="g"),IF($C135&gt;0,IF(COUNTIF(newValidID,$C135)&gt;0,VLOOKUP($C135,Νέα_Μητρώα!$A:$G,2,FALSE),IF(COUNTIF(ValidID,$C135)&gt;0,VLOOKUP($C135,Μητρώο!$A:$G,2,FALSE))),"")="Α")),"error","")</f>
        <v/>
      </c>
      <c r="K135" s="29" t="str">
        <f t="shared" si="17"/>
        <v/>
      </c>
      <c r="L135" s="29">
        <f t="shared" si="18"/>
        <v>0</v>
      </c>
      <c r="M135" s="30"/>
      <c r="N135" s="30"/>
      <c r="O135" s="31" t="str">
        <f>IF($C135&gt;0,IF(COUNTIF(newValidID,$C135)&gt;0,VLOOKUP($C135,Νέα_Μητρώα!$A:$G,7,FALSE),IF(COUNTIF(ValidID,$C135)&gt;0,VLOOKUP($C135,Μητρώο!$A:$G,7,FALSE))),"")</f>
        <v/>
      </c>
      <c r="P135" s="25" t="str">
        <f t="shared" si="20"/>
        <v/>
      </c>
      <c r="Q135" s="6"/>
      <c r="S135" s="6"/>
      <c r="U135" s="6"/>
      <c r="W135" s="59" t="str">
        <f>IF(AND($W$1&gt;0,C135&gt;0),SUBSTITUTE(SUBSTITUTE(IF(COUNTIF(newValidID,$C135)&gt;0,VLOOKUP($C135,Νέα_Μητρώα!$A:$G,2,FALSE),IF(COUNTIF(ValidID,$C135)&gt;0,VLOOKUP($C135,Μητρώο!$A:$G,2,FALSE))),"Θ","g"),"Α","b")&amp;IF((TRUNC((((YEAR($C$1))-I135)+1)/2))*2&lt;12,12,(TRUNC((((YEAR($C$1))-I135)+1)/2))*2),"ω")</f>
        <v>ω</v>
      </c>
      <c r="Z135" s="49">
        <f t="shared" si="21"/>
        <v>0</v>
      </c>
      <c r="AA135" s="49">
        <f t="shared" si="22"/>
        <v>0</v>
      </c>
      <c r="AB135" s="49">
        <f t="shared" si="23"/>
        <v>0</v>
      </c>
    </row>
    <row r="136" spans="1:28" x14ac:dyDescent="0.2">
      <c r="A136" s="4">
        <v>134</v>
      </c>
      <c r="B136" s="25">
        <f t="shared" si="19"/>
        <v>134</v>
      </c>
      <c r="D136" s="26" t="str">
        <f>IF($C136&gt;0,IF(COUNTIF(newValidID,$C136)&gt;0,VLOOKUP($C136,Νέα_Μητρώα!$A:$G,3,FALSE),IF(COUNTIF(ValidID,$C136)&gt;0,VLOOKUP($C136,Μητρώο!$A:$G,3,FALSE))),"")</f>
        <v/>
      </c>
      <c r="E136" s="27" t="str">
        <f>IF($C136&gt;0,IF(COUNTIF(newValidID,$C136)&gt;0,VLOOKUP($C136,Νέα_Μητρώα!$A:$G,5,FALSE),IF(COUNTIF(ValidID,$C136)&gt;0,VLOOKUP($C136,Μητρώο!$A:$G,5,FALSE))),"")</f>
        <v/>
      </c>
      <c r="F136" s="47"/>
      <c r="G136" s="47"/>
      <c r="H136" s="28"/>
      <c r="I136" s="29" t="str">
        <f>IF($C136&gt;0,IF(COUNTIF(newValidID,$C136)&gt;0,VLOOKUP($C136,Νέα_Μητρώα!$A:$G,4,FALSE),IF(COUNTIF(ValidID,$C136)&gt;0,VLOOKUP($C136,Μητρώο!$A:$G,4,FALSE))),"")</f>
        <v/>
      </c>
      <c r="J136" s="53" t="str">
        <f>IF(OR(AND(OR(LEFT(R136)="b",LEFT(T136)="b",LEFT(V136)="b"),IF($C136&gt;0,IF(COUNTIF(newValidID,$C136)&gt;0,VLOOKUP($C136,Νέα_Μητρώα!$A:$G,2,FALSE),IF(COUNTIF(ValidID,$C136)&gt;0,VLOOKUP($C136,Μητρώο!$A:$G,2,FALSE))),"")="Θ"),AND(OR(LEFT(R136)="g",LEFT(T136)="g",LEFT(V136)="g"),IF($C136&gt;0,IF(COUNTIF(newValidID,$C136)&gt;0,VLOOKUP($C136,Νέα_Μητρώα!$A:$G,2,FALSE),IF(COUNTIF(ValidID,$C136)&gt;0,VLOOKUP($C136,Μητρώο!$A:$G,2,FALSE))),"")="Α")),"error","")</f>
        <v/>
      </c>
      <c r="K136" s="29" t="str">
        <f t="shared" si="17"/>
        <v/>
      </c>
      <c r="L136" s="29">
        <f t="shared" si="18"/>
        <v>0</v>
      </c>
      <c r="M136" s="30"/>
      <c r="N136" s="30"/>
      <c r="O136" s="31" t="str">
        <f>IF($C136&gt;0,IF(COUNTIF(newValidID,$C136)&gt;0,VLOOKUP($C136,Νέα_Μητρώα!$A:$G,7,FALSE),IF(COUNTIF(ValidID,$C136)&gt;0,VLOOKUP($C136,Μητρώο!$A:$G,7,FALSE))),"")</f>
        <v/>
      </c>
      <c r="P136" s="25" t="str">
        <f t="shared" si="20"/>
        <v/>
      </c>
      <c r="Q136" s="6"/>
      <c r="S136" s="6"/>
      <c r="U136" s="6"/>
      <c r="W136" s="59" t="str">
        <f>IF(AND($W$1&gt;0,C136&gt;0),SUBSTITUTE(SUBSTITUTE(IF(COUNTIF(newValidID,$C136)&gt;0,VLOOKUP($C136,Νέα_Μητρώα!$A:$G,2,FALSE),IF(COUNTIF(ValidID,$C136)&gt;0,VLOOKUP($C136,Μητρώο!$A:$G,2,FALSE))),"Θ","g"),"Α","b")&amp;IF((TRUNC((((YEAR($C$1))-I136)+1)/2))*2&lt;12,12,(TRUNC((((YEAR($C$1))-I136)+1)/2))*2),"ω")</f>
        <v>ω</v>
      </c>
      <c r="Z136" s="49">
        <f t="shared" si="21"/>
        <v>0</v>
      </c>
      <c r="AA136" s="49">
        <f t="shared" si="22"/>
        <v>0</v>
      </c>
      <c r="AB136" s="49">
        <f t="shared" si="23"/>
        <v>0</v>
      </c>
    </row>
    <row r="137" spans="1:28" x14ac:dyDescent="0.2">
      <c r="A137" s="4">
        <v>135</v>
      </c>
      <c r="B137" s="25">
        <f t="shared" si="19"/>
        <v>135</v>
      </c>
      <c r="D137" s="26" t="str">
        <f>IF($C137&gt;0,IF(COUNTIF(newValidID,$C137)&gt;0,VLOOKUP($C137,Νέα_Μητρώα!$A:$G,3,FALSE),IF(COUNTIF(ValidID,$C137)&gt;0,VLOOKUP($C137,Μητρώο!$A:$G,3,FALSE))),"")</f>
        <v/>
      </c>
      <c r="E137" s="27" t="str">
        <f>IF($C137&gt;0,IF(COUNTIF(newValidID,$C137)&gt;0,VLOOKUP($C137,Νέα_Μητρώα!$A:$G,5,FALSE),IF(COUNTIF(ValidID,$C137)&gt;0,VLOOKUP($C137,Μητρώο!$A:$G,5,FALSE))),"")</f>
        <v/>
      </c>
      <c r="F137" s="47"/>
      <c r="G137" s="47"/>
      <c r="H137" s="28"/>
      <c r="I137" s="29" t="str">
        <f>IF($C137&gt;0,IF(COUNTIF(newValidID,$C137)&gt;0,VLOOKUP($C137,Νέα_Μητρώα!$A:$G,4,FALSE),IF(COUNTIF(ValidID,$C137)&gt;0,VLOOKUP($C137,Μητρώο!$A:$G,4,FALSE))),"")</f>
        <v/>
      </c>
      <c r="J137" s="53" t="str">
        <f>IF(OR(AND(OR(LEFT(R137)="b",LEFT(T137)="b",LEFT(V137)="b"),IF($C137&gt;0,IF(COUNTIF(newValidID,$C137)&gt;0,VLOOKUP($C137,Νέα_Μητρώα!$A:$G,2,FALSE),IF(COUNTIF(ValidID,$C137)&gt;0,VLOOKUP($C137,Μητρώο!$A:$G,2,FALSE))),"")="Θ"),AND(OR(LEFT(R137)="g",LEFT(T137)="g",LEFT(V137)="g"),IF($C137&gt;0,IF(COUNTIF(newValidID,$C137)&gt;0,VLOOKUP($C137,Νέα_Μητρώα!$A:$G,2,FALSE),IF(COUNTIF(ValidID,$C137)&gt;0,VLOOKUP($C137,Μητρώο!$A:$G,2,FALSE))),"")="Α")),"error","")</f>
        <v/>
      </c>
      <c r="K137" s="29" t="str">
        <f t="shared" si="17"/>
        <v/>
      </c>
      <c r="L137" s="29">
        <f t="shared" si="18"/>
        <v>0</v>
      </c>
      <c r="M137" s="30"/>
      <c r="N137" s="30"/>
      <c r="O137" s="31" t="str">
        <f>IF($C137&gt;0,IF(COUNTIF(newValidID,$C137)&gt;0,VLOOKUP($C137,Νέα_Μητρώα!$A:$G,7,FALSE),IF(COUNTIF(ValidID,$C137)&gt;0,VLOOKUP($C137,Μητρώο!$A:$G,7,FALSE))),"")</f>
        <v/>
      </c>
      <c r="P137" s="25" t="str">
        <f t="shared" si="20"/>
        <v/>
      </c>
      <c r="Q137" s="6"/>
      <c r="S137" s="6"/>
      <c r="U137" s="6"/>
      <c r="W137" s="59" t="str">
        <f>IF(AND($W$1&gt;0,C137&gt;0),SUBSTITUTE(SUBSTITUTE(IF(COUNTIF(newValidID,$C137)&gt;0,VLOOKUP($C137,Νέα_Μητρώα!$A:$G,2,FALSE),IF(COUNTIF(ValidID,$C137)&gt;0,VLOOKUP($C137,Μητρώο!$A:$G,2,FALSE))),"Θ","g"),"Α","b")&amp;IF((TRUNC((((YEAR($C$1))-I137)+1)/2))*2&lt;12,12,(TRUNC((((YEAR($C$1))-I137)+1)/2))*2),"ω")</f>
        <v>ω</v>
      </c>
      <c r="Z137" s="49">
        <f t="shared" si="21"/>
        <v>0</v>
      </c>
      <c r="AA137" s="49">
        <f t="shared" si="22"/>
        <v>0</v>
      </c>
      <c r="AB137" s="49">
        <f t="shared" si="23"/>
        <v>0</v>
      </c>
    </row>
    <row r="138" spans="1:28" x14ac:dyDescent="0.2">
      <c r="A138" s="4">
        <v>136</v>
      </c>
      <c r="B138" s="25">
        <f t="shared" si="19"/>
        <v>136</v>
      </c>
      <c r="C138" s="6"/>
      <c r="D138" s="26" t="str">
        <f>IF($C138&gt;0,IF(COUNTIF(newValidID,$C138)&gt;0,VLOOKUP($C138,Νέα_Μητρώα!$A:$G,3,FALSE),IF(COUNTIF(ValidID,$C138)&gt;0,VLOOKUP($C138,Μητρώο!$A:$G,3,FALSE))),"")</f>
        <v/>
      </c>
      <c r="E138" s="27" t="str">
        <f>IF($C138&gt;0,IF(COUNTIF(newValidID,$C138)&gt;0,VLOOKUP($C138,Νέα_Μητρώα!$A:$G,5,FALSE),IF(COUNTIF(ValidID,$C138)&gt;0,VLOOKUP($C138,Μητρώο!$A:$G,5,FALSE))),"")</f>
        <v/>
      </c>
      <c r="F138" s="47"/>
      <c r="G138" s="47"/>
      <c r="H138" s="28"/>
      <c r="I138" s="29" t="str">
        <f>IF($C138&gt;0,IF(COUNTIF(newValidID,$C138)&gt;0,VLOOKUP($C138,Νέα_Μητρώα!$A:$G,4,FALSE),IF(COUNTIF(ValidID,$C138)&gt;0,VLOOKUP($C138,Μητρώο!$A:$G,4,FALSE))),"")</f>
        <v/>
      </c>
      <c r="J138" s="53" t="str">
        <f>IF(OR(AND(OR(LEFT(R138)="b",LEFT(T138)="b",LEFT(V138)="b"),IF($C138&gt;0,IF(COUNTIF(newValidID,$C138)&gt;0,VLOOKUP($C138,Νέα_Μητρώα!$A:$G,2,FALSE),IF(COUNTIF(ValidID,$C138)&gt;0,VLOOKUP($C138,Μητρώο!$A:$G,2,FALSE))),"")="Θ"),AND(OR(LEFT(R138)="g",LEFT(T138)="g",LEFT(V138)="g"),IF($C138&gt;0,IF(COUNTIF(newValidID,$C138)&gt;0,VLOOKUP($C138,Νέα_Μητρώα!$A:$G,2,FALSE),IF(COUNTIF(ValidID,$C138)&gt;0,VLOOKUP($C138,Μητρώο!$A:$G,2,FALSE))),"")="Α")),"error","")</f>
        <v/>
      </c>
      <c r="K138" s="29" t="str">
        <f t="shared" si="17"/>
        <v/>
      </c>
      <c r="L138" s="29">
        <f t="shared" si="18"/>
        <v>0</v>
      </c>
      <c r="M138" s="30"/>
      <c r="N138" s="30"/>
      <c r="O138" s="31" t="str">
        <f>IF($C138&gt;0,IF(COUNTIF(newValidID,$C138)&gt;0,VLOOKUP($C138,Νέα_Μητρώα!$A:$G,7,FALSE),IF(COUNTIF(ValidID,$C138)&gt;0,VLOOKUP($C138,Μητρώο!$A:$G,7,FALSE))),"")</f>
        <v/>
      </c>
      <c r="P138" s="25" t="str">
        <f t="shared" si="20"/>
        <v/>
      </c>
      <c r="Q138" s="6"/>
      <c r="S138" s="6"/>
      <c r="U138" s="6"/>
      <c r="W138" s="59" t="str">
        <f>IF(AND($W$1&gt;0,C138&gt;0),SUBSTITUTE(SUBSTITUTE(IF(COUNTIF(newValidID,$C138)&gt;0,VLOOKUP($C138,Νέα_Μητρώα!$A:$G,2,FALSE),IF(COUNTIF(ValidID,$C138)&gt;0,VLOOKUP($C138,Μητρώο!$A:$G,2,FALSE))),"Θ","g"),"Α","b")&amp;IF((TRUNC((((YEAR($C$1))-I138)+1)/2))*2&lt;12,12,(TRUNC((((YEAR($C$1))-I138)+1)/2))*2),"ω")</f>
        <v>ω</v>
      </c>
      <c r="Z138" s="49">
        <f t="shared" si="21"/>
        <v>0</v>
      </c>
      <c r="AA138" s="49">
        <f t="shared" si="22"/>
        <v>0</v>
      </c>
      <c r="AB138" s="49">
        <f t="shared" si="23"/>
        <v>0</v>
      </c>
    </row>
    <row r="139" spans="1:28" x14ac:dyDescent="0.2">
      <c r="A139" s="4">
        <v>137</v>
      </c>
      <c r="B139" s="25">
        <f t="shared" si="19"/>
        <v>137</v>
      </c>
      <c r="C139" s="6"/>
      <c r="D139" s="26" t="str">
        <f>IF($C139&gt;0,IF(COUNTIF(newValidID,$C139)&gt;0,VLOOKUP($C139,Νέα_Μητρώα!$A:$G,3,FALSE),IF(COUNTIF(ValidID,$C139)&gt;0,VLOOKUP($C139,Μητρώο!$A:$G,3,FALSE))),"")</f>
        <v/>
      </c>
      <c r="E139" s="27" t="str">
        <f>IF($C139&gt;0,IF(COUNTIF(newValidID,$C139)&gt;0,VLOOKUP($C139,Νέα_Μητρώα!$A:$G,5,FALSE),IF(COUNTIF(ValidID,$C139)&gt;0,VLOOKUP($C139,Μητρώο!$A:$G,5,FALSE))),"")</f>
        <v/>
      </c>
      <c r="F139" s="47"/>
      <c r="G139" s="47"/>
      <c r="H139" s="28"/>
      <c r="I139" s="29" t="str">
        <f>IF($C139&gt;0,IF(COUNTIF(newValidID,$C139)&gt;0,VLOOKUP($C139,Νέα_Μητρώα!$A:$G,4,FALSE),IF(COUNTIF(ValidID,$C139)&gt;0,VLOOKUP($C139,Μητρώο!$A:$G,4,FALSE))),"")</f>
        <v/>
      </c>
      <c r="J139" s="53" t="str">
        <f>IF(OR(AND(OR(LEFT(R139)="b",LEFT(T139)="b",LEFT(V139)="b"),IF($C139&gt;0,IF(COUNTIF(newValidID,$C139)&gt;0,VLOOKUP($C139,Νέα_Μητρώα!$A:$G,2,FALSE),IF(COUNTIF(ValidID,$C139)&gt;0,VLOOKUP($C139,Μητρώο!$A:$G,2,FALSE))),"")="Θ"),AND(OR(LEFT(R139)="g",LEFT(T139)="g",LEFT(V139)="g"),IF($C139&gt;0,IF(COUNTIF(newValidID,$C139)&gt;0,VLOOKUP($C139,Νέα_Μητρώα!$A:$G,2,FALSE),IF(COUNTIF(ValidID,$C139)&gt;0,VLOOKUP($C139,Μητρώο!$A:$G,2,FALSE))),"")="Α")),"error","")</f>
        <v/>
      </c>
      <c r="K139" s="29" t="str">
        <f t="shared" si="17"/>
        <v/>
      </c>
      <c r="L139" s="29">
        <f t="shared" si="18"/>
        <v>0</v>
      </c>
      <c r="M139" s="30"/>
      <c r="N139" s="30"/>
      <c r="O139" s="31" t="str">
        <f>IF($C139&gt;0,IF(COUNTIF(newValidID,$C139)&gt;0,VLOOKUP($C139,Νέα_Μητρώα!$A:$G,7,FALSE),IF(COUNTIF(ValidID,$C139)&gt;0,VLOOKUP($C139,Μητρώο!$A:$G,7,FALSE))),"")</f>
        <v/>
      </c>
      <c r="P139" s="25" t="str">
        <f t="shared" si="20"/>
        <v/>
      </c>
      <c r="Q139" s="6"/>
      <c r="S139" s="6"/>
      <c r="U139" s="6"/>
      <c r="W139" s="59" t="str">
        <f>IF(AND($W$1&gt;0,C139&gt;0),SUBSTITUTE(SUBSTITUTE(IF(COUNTIF(newValidID,$C139)&gt;0,VLOOKUP($C139,Νέα_Μητρώα!$A:$G,2,FALSE),IF(COUNTIF(ValidID,$C139)&gt;0,VLOOKUP($C139,Μητρώο!$A:$G,2,FALSE))),"Θ","g"),"Α","b")&amp;IF((TRUNC((((YEAR($C$1))-I139)+1)/2))*2&lt;12,12,(TRUNC((((YEAR($C$1))-I139)+1)/2))*2),"ω")</f>
        <v>ω</v>
      </c>
      <c r="Z139" s="49">
        <f t="shared" si="21"/>
        <v>0</v>
      </c>
      <c r="AA139" s="49">
        <f t="shared" si="22"/>
        <v>0</v>
      </c>
      <c r="AB139" s="49">
        <f t="shared" si="23"/>
        <v>0</v>
      </c>
    </row>
    <row r="140" spans="1:28" x14ac:dyDescent="0.2">
      <c r="A140" s="4">
        <v>138</v>
      </c>
      <c r="B140" s="25">
        <f t="shared" si="19"/>
        <v>138</v>
      </c>
      <c r="D140" s="26" t="str">
        <f>IF($C140&gt;0,IF(COUNTIF(newValidID,$C140)&gt;0,VLOOKUP($C140,Νέα_Μητρώα!$A:$G,3,FALSE),IF(COUNTIF(ValidID,$C140)&gt;0,VLOOKUP($C140,Μητρώο!$A:$G,3,FALSE))),"")</f>
        <v/>
      </c>
      <c r="E140" s="27" t="str">
        <f>IF($C140&gt;0,IF(COUNTIF(newValidID,$C140)&gt;0,VLOOKUP($C140,Νέα_Μητρώα!$A:$G,5,FALSE),IF(COUNTIF(ValidID,$C140)&gt;0,VLOOKUP($C140,Μητρώο!$A:$G,5,FALSE))),"")</f>
        <v/>
      </c>
      <c r="F140" s="47"/>
      <c r="G140" s="47"/>
      <c r="H140" s="28"/>
      <c r="I140" s="29" t="str">
        <f>IF($C140&gt;0,IF(COUNTIF(newValidID,$C140)&gt;0,VLOOKUP($C140,Νέα_Μητρώα!$A:$G,4,FALSE),IF(COUNTIF(ValidID,$C140)&gt;0,VLOOKUP($C140,Μητρώο!$A:$G,4,FALSE))),"")</f>
        <v/>
      </c>
      <c r="J140" s="53" t="str">
        <f>IF(OR(AND(OR(LEFT(R140)="b",LEFT(T140)="b",LEFT(V140)="b"),IF($C140&gt;0,IF(COUNTIF(newValidID,$C140)&gt;0,VLOOKUP($C140,Νέα_Μητρώα!$A:$G,2,FALSE),IF(COUNTIF(ValidID,$C140)&gt;0,VLOOKUP($C140,Μητρώο!$A:$G,2,FALSE))),"")="Θ"),AND(OR(LEFT(R140)="g",LEFT(T140)="g",LEFT(V140)="g"),IF($C140&gt;0,IF(COUNTIF(newValidID,$C140)&gt;0,VLOOKUP($C140,Νέα_Μητρώα!$A:$G,2,FALSE),IF(COUNTIF(ValidID,$C140)&gt;0,VLOOKUP($C140,Μητρώο!$A:$G,2,FALSE))),"")="Α")),"error","")</f>
        <v/>
      </c>
      <c r="K140" s="29" t="str">
        <f t="shared" si="17"/>
        <v/>
      </c>
      <c r="L140" s="29">
        <f t="shared" si="18"/>
        <v>0</v>
      </c>
      <c r="M140" s="30"/>
      <c r="N140" s="30"/>
      <c r="O140" s="31" t="str">
        <f>IF($C140&gt;0,IF(COUNTIF(newValidID,$C140)&gt;0,VLOOKUP($C140,Νέα_Μητρώα!$A:$G,7,FALSE),IF(COUNTIF(ValidID,$C140)&gt;0,VLOOKUP($C140,Μητρώο!$A:$G,7,FALSE))),"")</f>
        <v/>
      </c>
      <c r="P140" s="25" t="str">
        <f t="shared" si="20"/>
        <v/>
      </c>
      <c r="Q140" s="6"/>
      <c r="S140" s="6"/>
      <c r="U140" s="6"/>
      <c r="W140" s="59" t="str">
        <f>IF(AND($W$1&gt;0,C140&gt;0),SUBSTITUTE(SUBSTITUTE(IF(COUNTIF(newValidID,$C140)&gt;0,VLOOKUP($C140,Νέα_Μητρώα!$A:$G,2,FALSE),IF(COUNTIF(ValidID,$C140)&gt;0,VLOOKUP($C140,Μητρώο!$A:$G,2,FALSE))),"Θ","g"),"Α","b")&amp;IF((TRUNC((((YEAR($C$1))-I140)+1)/2))*2&lt;12,12,(TRUNC((((YEAR($C$1))-I140)+1)/2))*2),"ω")</f>
        <v>ω</v>
      </c>
      <c r="Z140" s="49">
        <f t="shared" si="21"/>
        <v>0</v>
      </c>
      <c r="AA140" s="49">
        <f t="shared" si="22"/>
        <v>0</v>
      </c>
      <c r="AB140" s="49">
        <f t="shared" si="23"/>
        <v>0</v>
      </c>
    </row>
    <row r="141" spans="1:28" x14ac:dyDescent="0.2">
      <c r="A141" s="4">
        <v>139</v>
      </c>
      <c r="B141" s="25">
        <f t="shared" si="19"/>
        <v>139</v>
      </c>
      <c r="C141" s="6"/>
      <c r="D141" s="26" t="str">
        <f>IF($C141&gt;0,IF(COUNTIF(newValidID,$C141)&gt;0,VLOOKUP($C141,Νέα_Μητρώα!$A:$G,3,FALSE),IF(COUNTIF(ValidID,$C141)&gt;0,VLOOKUP($C141,Μητρώο!$A:$G,3,FALSE))),"")</f>
        <v/>
      </c>
      <c r="E141" s="27" t="str">
        <f>IF($C141&gt;0,IF(COUNTIF(newValidID,$C141)&gt;0,VLOOKUP($C141,Νέα_Μητρώα!$A:$G,5,FALSE),IF(COUNTIF(ValidID,$C141)&gt;0,VLOOKUP($C141,Μητρώο!$A:$G,5,FALSE))),"")</f>
        <v/>
      </c>
      <c r="F141" s="47"/>
      <c r="G141" s="47"/>
      <c r="H141" s="28"/>
      <c r="I141" s="29" t="str">
        <f>IF($C141&gt;0,IF(COUNTIF(newValidID,$C141)&gt;0,VLOOKUP($C141,Νέα_Μητρώα!$A:$G,4,FALSE),IF(COUNTIF(ValidID,$C141)&gt;0,VLOOKUP($C141,Μητρώο!$A:$G,4,FALSE))),"")</f>
        <v/>
      </c>
      <c r="J141" s="53" t="str">
        <f>IF(OR(AND(OR(LEFT(R141)="b",LEFT(T141)="b",LEFT(V141)="b"),IF($C141&gt;0,IF(COUNTIF(newValidID,$C141)&gt;0,VLOOKUP($C141,Νέα_Μητρώα!$A:$G,2,FALSE),IF(COUNTIF(ValidID,$C141)&gt;0,VLOOKUP($C141,Μητρώο!$A:$G,2,FALSE))),"")="Θ"),AND(OR(LEFT(R141)="g",LEFT(T141)="g",LEFT(V141)="g"),IF($C141&gt;0,IF(COUNTIF(newValidID,$C141)&gt;0,VLOOKUP($C141,Νέα_Μητρώα!$A:$G,2,FALSE),IF(COUNTIF(ValidID,$C141)&gt;0,VLOOKUP($C141,Μητρώο!$A:$G,2,FALSE))),"")="Α")),"error","")</f>
        <v/>
      </c>
      <c r="K141" s="29" t="str">
        <f t="shared" si="17"/>
        <v/>
      </c>
      <c r="L141" s="29">
        <f t="shared" si="18"/>
        <v>0</v>
      </c>
      <c r="M141" s="30"/>
      <c r="N141" s="30"/>
      <c r="O141" s="31" t="str">
        <f>IF($C141&gt;0,IF(COUNTIF(newValidID,$C141)&gt;0,VLOOKUP($C141,Νέα_Μητρώα!$A:$G,7,FALSE),IF(COUNTIF(ValidID,$C141)&gt;0,VLOOKUP($C141,Μητρώο!$A:$G,7,FALSE))),"")</f>
        <v/>
      </c>
      <c r="P141" s="25" t="str">
        <f t="shared" si="20"/>
        <v/>
      </c>
      <c r="Q141" s="6"/>
      <c r="S141" s="6"/>
      <c r="U141" s="6"/>
      <c r="W141" s="59" t="str">
        <f>IF(AND($W$1&gt;0,C141&gt;0),SUBSTITUTE(SUBSTITUTE(IF(COUNTIF(newValidID,$C141)&gt;0,VLOOKUP($C141,Νέα_Μητρώα!$A:$G,2,FALSE),IF(COUNTIF(ValidID,$C141)&gt;0,VLOOKUP($C141,Μητρώο!$A:$G,2,FALSE))),"Θ","g"),"Α","b")&amp;IF((TRUNC((((YEAR($C$1))-I141)+1)/2))*2&lt;12,12,(TRUNC((((YEAR($C$1))-I141)+1)/2))*2),"ω")</f>
        <v>ω</v>
      </c>
      <c r="Z141" s="49">
        <f t="shared" si="21"/>
        <v>0</v>
      </c>
      <c r="AA141" s="49">
        <f t="shared" si="22"/>
        <v>0</v>
      </c>
      <c r="AB141" s="49">
        <f t="shared" si="23"/>
        <v>0</v>
      </c>
    </row>
    <row r="142" spans="1:28" x14ac:dyDescent="0.2">
      <c r="A142" s="4">
        <v>140</v>
      </c>
      <c r="B142" s="25">
        <f t="shared" si="19"/>
        <v>140</v>
      </c>
      <c r="C142" s="6"/>
      <c r="D142" s="26" t="str">
        <f>IF($C142&gt;0,IF(COUNTIF(newValidID,$C142)&gt;0,VLOOKUP($C142,Νέα_Μητρώα!$A:$G,3,FALSE),IF(COUNTIF(ValidID,$C142)&gt;0,VLOOKUP($C142,Μητρώο!$A:$G,3,FALSE))),"")</f>
        <v/>
      </c>
      <c r="E142" s="27" t="str">
        <f>IF($C142&gt;0,IF(COUNTIF(newValidID,$C142)&gt;0,VLOOKUP($C142,Νέα_Μητρώα!$A:$G,5,FALSE),IF(COUNTIF(ValidID,$C142)&gt;0,VLOOKUP($C142,Μητρώο!$A:$G,5,FALSE))),"")</f>
        <v/>
      </c>
      <c r="F142" s="47"/>
      <c r="G142" s="47"/>
      <c r="H142" s="28"/>
      <c r="I142" s="29" t="str">
        <f>IF($C142&gt;0,IF(COUNTIF(newValidID,$C142)&gt;0,VLOOKUP($C142,Νέα_Μητρώα!$A:$G,4,FALSE),IF(COUNTIF(ValidID,$C142)&gt;0,VLOOKUP($C142,Μητρώο!$A:$G,4,FALSE))),"")</f>
        <v/>
      </c>
      <c r="J142" s="53" t="str">
        <f>IF(OR(AND(OR(LEFT(R142)="b",LEFT(T142)="b",LEFT(V142)="b"),IF($C142&gt;0,IF(COUNTIF(newValidID,$C142)&gt;0,VLOOKUP($C142,Νέα_Μητρώα!$A:$G,2,FALSE),IF(COUNTIF(ValidID,$C142)&gt;0,VLOOKUP($C142,Μητρώο!$A:$G,2,FALSE))),"")="Θ"),AND(OR(LEFT(R142)="g",LEFT(T142)="g",LEFT(V142)="g"),IF($C142&gt;0,IF(COUNTIF(newValidID,$C142)&gt;0,VLOOKUP($C142,Νέα_Μητρώα!$A:$G,2,FALSE),IF(COUNTIF(ValidID,$C142)&gt;0,VLOOKUP($C142,Μητρώο!$A:$G,2,FALSE))),"")="Α")),"error","")</f>
        <v/>
      </c>
      <c r="K142" s="29" t="str">
        <f t="shared" si="17"/>
        <v/>
      </c>
      <c r="L142" s="29">
        <f t="shared" si="18"/>
        <v>0</v>
      </c>
      <c r="M142" s="30"/>
      <c r="N142" s="30"/>
      <c r="O142" s="31" t="str">
        <f>IF($C142&gt;0,IF(COUNTIF(newValidID,$C142)&gt;0,VLOOKUP($C142,Νέα_Μητρώα!$A:$G,7,FALSE),IF(COUNTIF(ValidID,$C142)&gt;0,VLOOKUP($C142,Μητρώο!$A:$G,7,FALSE))),"")</f>
        <v/>
      </c>
      <c r="P142" s="25" t="str">
        <f t="shared" si="20"/>
        <v/>
      </c>
      <c r="Q142" s="6"/>
      <c r="S142" s="6"/>
      <c r="U142" s="6"/>
      <c r="W142" s="59" t="str">
        <f>IF(AND($W$1&gt;0,C142&gt;0),SUBSTITUTE(SUBSTITUTE(IF(COUNTIF(newValidID,$C142)&gt;0,VLOOKUP($C142,Νέα_Μητρώα!$A:$G,2,FALSE),IF(COUNTIF(ValidID,$C142)&gt;0,VLOOKUP($C142,Μητρώο!$A:$G,2,FALSE))),"Θ","g"),"Α","b")&amp;IF((TRUNC((((YEAR($C$1))-I142)+1)/2))*2&lt;12,12,(TRUNC((((YEAR($C$1))-I142)+1)/2))*2),"ω")</f>
        <v>ω</v>
      </c>
      <c r="Z142" s="49">
        <f t="shared" si="21"/>
        <v>0</v>
      </c>
      <c r="AA142" s="49">
        <f t="shared" si="22"/>
        <v>0</v>
      </c>
      <c r="AB142" s="49">
        <f t="shared" si="23"/>
        <v>0</v>
      </c>
    </row>
    <row r="143" spans="1:28" x14ac:dyDescent="0.2">
      <c r="A143" s="4">
        <v>141</v>
      </c>
      <c r="B143" s="25">
        <f t="shared" si="19"/>
        <v>141</v>
      </c>
      <c r="C143" s="6"/>
      <c r="D143" s="26" t="str">
        <f>IF($C143&gt;0,IF(COUNTIF(newValidID,$C143)&gt;0,VLOOKUP($C143,Νέα_Μητρώα!$A:$G,3,FALSE),IF(COUNTIF(ValidID,$C143)&gt;0,VLOOKUP($C143,Μητρώο!$A:$G,3,FALSE))),"")</f>
        <v/>
      </c>
      <c r="E143" s="27" t="str">
        <f>IF($C143&gt;0,IF(COUNTIF(newValidID,$C143)&gt;0,VLOOKUP($C143,Νέα_Μητρώα!$A:$G,5,FALSE),IF(COUNTIF(ValidID,$C143)&gt;0,VLOOKUP($C143,Μητρώο!$A:$G,5,FALSE))),"")</f>
        <v/>
      </c>
      <c r="F143" s="47"/>
      <c r="G143" s="47"/>
      <c r="H143" s="28"/>
      <c r="I143" s="29" t="str">
        <f>IF($C143&gt;0,IF(COUNTIF(newValidID,$C143)&gt;0,VLOOKUP($C143,Νέα_Μητρώα!$A:$G,4,FALSE),IF(COUNTIF(ValidID,$C143)&gt;0,VLOOKUP($C143,Μητρώο!$A:$G,4,FALSE))),"")</f>
        <v/>
      </c>
      <c r="J143" s="53" t="str">
        <f>IF(OR(AND(OR(LEFT(R143)="b",LEFT(T143)="b",LEFT(V143)="b"),IF($C143&gt;0,IF(COUNTIF(newValidID,$C143)&gt;0,VLOOKUP($C143,Νέα_Μητρώα!$A:$G,2,FALSE),IF(COUNTIF(ValidID,$C143)&gt;0,VLOOKUP($C143,Μητρώο!$A:$G,2,FALSE))),"")="Θ"),AND(OR(LEFT(R143)="g",LEFT(T143)="g",LEFT(V143)="g"),IF($C143&gt;0,IF(COUNTIF(newValidID,$C143)&gt;0,VLOOKUP($C143,Νέα_Μητρώα!$A:$G,2,FALSE),IF(COUNTIF(ValidID,$C143)&gt;0,VLOOKUP($C143,Μητρώο!$A:$G,2,FALSE))),"")="Α")),"error","")</f>
        <v/>
      </c>
      <c r="K143" s="29" t="str">
        <f t="shared" si="17"/>
        <v/>
      </c>
      <c r="L143" s="29">
        <f t="shared" si="18"/>
        <v>0</v>
      </c>
      <c r="M143" s="30"/>
      <c r="N143" s="30"/>
      <c r="O143" s="31" t="str">
        <f>IF($C143&gt;0,IF(COUNTIF(newValidID,$C143)&gt;0,VLOOKUP($C143,Νέα_Μητρώα!$A:$G,7,FALSE),IF(COUNTIF(ValidID,$C143)&gt;0,VLOOKUP($C143,Μητρώο!$A:$G,7,FALSE))),"")</f>
        <v/>
      </c>
      <c r="P143" s="25" t="str">
        <f t="shared" si="20"/>
        <v/>
      </c>
      <c r="Q143" s="6"/>
      <c r="S143" s="6"/>
      <c r="U143" s="6"/>
      <c r="W143" s="59" t="str">
        <f>IF(AND($W$1&gt;0,C143&gt;0),SUBSTITUTE(SUBSTITUTE(IF(COUNTIF(newValidID,$C143)&gt;0,VLOOKUP($C143,Νέα_Μητρώα!$A:$G,2,FALSE),IF(COUNTIF(ValidID,$C143)&gt;0,VLOOKUP($C143,Μητρώο!$A:$G,2,FALSE))),"Θ","g"),"Α","b")&amp;IF((TRUNC((((YEAR($C$1))-I143)+1)/2))*2&lt;12,12,(TRUNC((((YEAR($C$1))-I143)+1)/2))*2),"ω")</f>
        <v>ω</v>
      </c>
      <c r="Z143" s="49">
        <f t="shared" si="21"/>
        <v>0</v>
      </c>
      <c r="AA143" s="49">
        <f t="shared" si="22"/>
        <v>0</v>
      </c>
      <c r="AB143" s="49">
        <f t="shared" si="23"/>
        <v>0</v>
      </c>
    </row>
    <row r="144" spans="1:28" x14ac:dyDescent="0.2">
      <c r="A144" s="4">
        <v>142</v>
      </c>
      <c r="B144" s="25">
        <f t="shared" si="19"/>
        <v>142</v>
      </c>
      <c r="D144" s="26" t="str">
        <f>IF($C144&gt;0,IF(COUNTIF(newValidID,$C144)&gt;0,VLOOKUP($C144,Νέα_Μητρώα!$A:$G,3,FALSE),IF(COUNTIF(ValidID,$C144)&gt;0,VLOOKUP($C144,Μητρώο!$A:$G,3,FALSE))),"")</f>
        <v/>
      </c>
      <c r="E144" s="27" t="str">
        <f>IF($C144&gt;0,IF(COUNTIF(newValidID,$C144)&gt;0,VLOOKUP($C144,Νέα_Μητρώα!$A:$G,5,FALSE),IF(COUNTIF(ValidID,$C144)&gt;0,VLOOKUP($C144,Μητρώο!$A:$G,5,FALSE))),"")</f>
        <v/>
      </c>
      <c r="F144" s="47"/>
      <c r="G144" s="47"/>
      <c r="H144" s="28"/>
      <c r="I144" s="29" t="str">
        <f>IF($C144&gt;0,IF(COUNTIF(newValidID,$C144)&gt;0,VLOOKUP($C144,Νέα_Μητρώα!$A:$G,4,FALSE),IF(COUNTIF(ValidID,$C144)&gt;0,VLOOKUP($C144,Μητρώο!$A:$G,4,FALSE))),"")</f>
        <v/>
      </c>
      <c r="J144" s="53" t="str">
        <f>IF(OR(AND(OR(LEFT(R144)="b",LEFT(T144)="b",LEFT(V144)="b"),IF($C144&gt;0,IF(COUNTIF(newValidID,$C144)&gt;0,VLOOKUP($C144,Νέα_Μητρώα!$A:$G,2,FALSE),IF(COUNTIF(ValidID,$C144)&gt;0,VLOOKUP($C144,Μητρώο!$A:$G,2,FALSE))),"")="Θ"),AND(OR(LEFT(R144)="g",LEFT(T144)="g",LEFT(V144)="g"),IF($C144&gt;0,IF(COUNTIF(newValidID,$C144)&gt;0,VLOOKUP($C144,Νέα_Μητρώα!$A:$G,2,FALSE),IF(COUNTIF(ValidID,$C144)&gt;0,VLOOKUP($C144,Μητρώο!$A:$G,2,FALSE))),"")="Α")),"error","")</f>
        <v/>
      </c>
      <c r="K144" s="29" t="str">
        <f t="shared" si="17"/>
        <v/>
      </c>
      <c r="L144" s="29">
        <f t="shared" si="18"/>
        <v>0</v>
      </c>
      <c r="M144" s="30"/>
      <c r="N144" s="30"/>
      <c r="O144" s="31" t="str">
        <f>IF($C144&gt;0,IF(COUNTIF(newValidID,$C144)&gt;0,VLOOKUP($C144,Νέα_Μητρώα!$A:$G,7,FALSE),IF(COUNTIF(ValidID,$C144)&gt;0,VLOOKUP($C144,Μητρώο!$A:$G,7,FALSE))),"")</f>
        <v/>
      </c>
      <c r="P144" s="25" t="str">
        <f t="shared" si="20"/>
        <v/>
      </c>
      <c r="Q144" s="6"/>
      <c r="S144" s="6"/>
      <c r="U144" s="6"/>
      <c r="W144" s="59" t="str">
        <f>IF(AND($W$1&gt;0,C144&gt;0),SUBSTITUTE(SUBSTITUTE(IF(COUNTIF(newValidID,$C144)&gt;0,VLOOKUP($C144,Νέα_Μητρώα!$A:$G,2,FALSE),IF(COUNTIF(ValidID,$C144)&gt;0,VLOOKUP($C144,Μητρώο!$A:$G,2,FALSE))),"Θ","g"),"Α","b")&amp;IF((TRUNC((((YEAR($C$1))-I144)+1)/2))*2&lt;12,12,(TRUNC((((YEAR($C$1))-I144)+1)/2))*2),"ω")</f>
        <v>ω</v>
      </c>
      <c r="Z144" s="49">
        <f t="shared" si="21"/>
        <v>0</v>
      </c>
      <c r="AA144" s="49">
        <f t="shared" si="22"/>
        <v>0</v>
      </c>
      <c r="AB144" s="49">
        <f t="shared" si="23"/>
        <v>0</v>
      </c>
    </row>
    <row r="145" spans="1:28" x14ac:dyDescent="0.2">
      <c r="A145" s="4">
        <v>143</v>
      </c>
      <c r="B145" s="25">
        <f t="shared" si="19"/>
        <v>143</v>
      </c>
      <c r="D145" s="26" t="str">
        <f>IF($C145&gt;0,IF(COUNTIF(newValidID,$C145)&gt;0,VLOOKUP($C145,Νέα_Μητρώα!$A:$G,3,FALSE),IF(COUNTIF(ValidID,$C145)&gt;0,VLOOKUP($C145,Μητρώο!$A:$G,3,FALSE))),"")</f>
        <v/>
      </c>
      <c r="E145" s="27" t="str">
        <f>IF($C145&gt;0,IF(COUNTIF(newValidID,$C145)&gt;0,VLOOKUP($C145,Νέα_Μητρώα!$A:$G,5,FALSE),IF(COUNTIF(ValidID,$C145)&gt;0,VLOOKUP($C145,Μητρώο!$A:$G,5,FALSE))),"")</f>
        <v/>
      </c>
      <c r="F145" s="47"/>
      <c r="G145" s="47"/>
      <c r="H145" s="28"/>
      <c r="I145" s="29" t="str">
        <f>IF($C145&gt;0,IF(COUNTIF(newValidID,$C145)&gt;0,VLOOKUP($C145,Νέα_Μητρώα!$A:$G,4,FALSE),IF(COUNTIF(ValidID,$C145)&gt;0,VLOOKUP($C145,Μητρώο!$A:$G,4,FALSE))),"")</f>
        <v/>
      </c>
      <c r="J145" s="53" t="str">
        <f>IF(OR(AND(OR(LEFT(R145)="b",LEFT(T145)="b",LEFT(V145)="b"),IF($C145&gt;0,IF(COUNTIF(newValidID,$C145)&gt;0,VLOOKUP($C145,Νέα_Μητρώα!$A:$G,2,FALSE),IF(COUNTIF(ValidID,$C145)&gt;0,VLOOKUP($C145,Μητρώο!$A:$G,2,FALSE))),"")="Θ"),AND(OR(LEFT(R145)="g",LEFT(T145)="g",LEFT(V145)="g"),IF($C145&gt;0,IF(COUNTIF(newValidID,$C145)&gt;0,VLOOKUP($C145,Νέα_Μητρώα!$A:$G,2,FALSE),IF(COUNTIF(ValidID,$C145)&gt;0,VLOOKUP($C145,Μητρώο!$A:$G,2,FALSE))),"")="Α")),"error","")</f>
        <v/>
      </c>
      <c r="K145" s="29" t="str">
        <f t="shared" si="17"/>
        <v/>
      </c>
      <c r="L145" s="29">
        <f t="shared" si="18"/>
        <v>0</v>
      </c>
      <c r="M145" s="30"/>
      <c r="N145" s="30"/>
      <c r="O145" s="31" t="str">
        <f>IF($C145&gt;0,IF(COUNTIF(newValidID,$C145)&gt;0,VLOOKUP($C145,Νέα_Μητρώα!$A:$G,7,FALSE),IF(COUNTIF(ValidID,$C145)&gt;0,VLOOKUP($C145,Μητρώο!$A:$G,7,FALSE))),"")</f>
        <v/>
      </c>
      <c r="P145" s="25" t="str">
        <f t="shared" si="20"/>
        <v/>
      </c>
      <c r="Q145" s="6"/>
      <c r="S145" s="6"/>
      <c r="U145" s="6"/>
      <c r="W145" s="59" t="str">
        <f>IF(AND($W$1&gt;0,C145&gt;0),SUBSTITUTE(SUBSTITUTE(IF(COUNTIF(newValidID,$C145)&gt;0,VLOOKUP($C145,Νέα_Μητρώα!$A:$G,2,FALSE),IF(COUNTIF(ValidID,$C145)&gt;0,VLOOKUP($C145,Μητρώο!$A:$G,2,FALSE))),"Θ","g"),"Α","b")&amp;IF((TRUNC((((YEAR($C$1))-I145)+1)/2))*2&lt;12,12,(TRUNC((((YEAR($C$1))-I145)+1)/2))*2),"ω")</f>
        <v>ω</v>
      </c>
      <c r="Z145" s="49">
        <f t="shared" si="21"/>
        <v>0</v>
      </c>
      <c r="AA145" s="49">
        <f t="shared" si="22"/>
        <v>0</v>
      </c>
      <c r="AB145" s="49">
        <f t="shared" si="23"/>
        <v>0</v>
      </c>
    </row>
    <row r="146" spans="1:28" x14ac:dyDescent="0.2">
      <c r="A146" s="4">
        <v>144</v>
      </c>
      <c r="B146" s="25">
        <f t="shared" si="19"/>
        <v>144</v>
      </c>
      <c r="D146" s="26" t="str">
        <f>IF($C146&gt;0,IF(COUNTIF(newValidID,$C146)&gt;0,VLOOKUP($C146,Νέα_Μητρώα!$A:$G,3,FALSE),IF(COUNTIF(ValidID,$C146)&gt;0,VLOOKUP($C146,Μητρώο!$A:$G,3,FALSE))),"")</f>
        <v/>
      </c>
      <c r="E146" s="27" t="str">
        <f>IF($C146&gt;0,IF(COUNTIF(newValidID,$C146)&gt;0,VLOOKUP($C146,Νέα_Μητρώα!$A:$G,5,FALSE),IF(COUNTIF(ValidID,$C146)&gt;0,VLOOKUP($C146,Μητρώο!$A:$G,5,FALSE))),"")</f>
        <v/>
      </c>
      <c r="F146" s="47"/>
      <c r="G146" s="47"/>
      <c r="H146" s="28"/>
      <c r="I146" s="29" t="str">
        <f>IF($C146&gt;0,IF(COUNTIF(newValidID,$C146)&gt;0,VLOOKUP($C146,Νέα_Μητρώα!$A:$G,4,FALSE),IF(COUNTIF(ValidID,$C146)&gt;0,VLOOKUP($C146,Μητρώο!$A:$G,4,FALSE))),"")</f>
        <v/>
      </c>
      <c r="J146" s="53" t="str">
        <f>IF(OR(AND(OR(LEFT(R146)="b",LEFT(T146)="b",LEFT(V146)="b"),IF($C146&gt;0,IF(COUNTIF(newValidID,$C146)&gt;0,VLOOKUP($C146,Νέα_Μητρώα!$A:$G,2,FALSE),IF(COUNTIF(ValidID,$C146)&gt;0,VLOOKUP($C146,Μητρώο!$A:$G,2,FALSE))),"")="Θ"),AND(OR(LEFT(R146)="g",LEFT(T146)="g",LEFT(V146)="g"),IF($C146&gt;0,IF(COUNTIF(newValidID,$C146)&gt;0,VLOOKUP($C146,Νέα_Μητρώα!$A:$G,2,FALSE),IF(COUNTIF(ValidID,$C146)&gt;0,VLOOKUP($C146,Μητρώο!$A:$G,2,FALSE))),"")="Α")),"error","")</f>
        <v/>
      </c>
      <c r="K146" s="29" t="str">
        <f t="shared" si="17"/>
        <v/>
      </c>
      <c r="L146" s="29">
        <f t="shared" si="18"/>
        <v>0</v>
      </c>
      <c r="M146" s="30"/>
      <c r="N146" s="30"/>
      <c r="O146" s="31" t="str">
        <f>IF($C146&gt;0,IF(COUNTIF(newValidID,$C146)&gt;0,VLOOKUP($C146,Νέα_Μητρώα!$A:$G,7,FALSE),IF(COUNTIF(ValidID,$C146)&gt;0,VLOOKUP($C146,Μητρώο!$A:$G,7,FALSE))),"")</f>
        <v/>
      </c>
      <c r="P146" s="25" t="str">
        <f t="shared" si="20"/>
        <v/>
      </c>
      <c r="Q146" s="6"/>
      <c r="S146" s="6"/>
      <c r="U146" s="6"/>
      <c r="W146" s="59" t="str">
        <f>IF(AND($W$1&gt;0,C146&gt;0),SUBSTITUTE(SUBSTITUTE(IF(COUNTIF(newValidID,$C146)&gt;0,VLOOKUP($C146,Νέα_Μητρώα!$A:$G,2,FALSE),IF(COUNTIF(ValidID,$C146)&gt;0,VLOOKUP($C146,Μητρώο!$A:$G,2,FALSE))),"Θ","g"),"Α","b")&amp;IF((TRUNC((((YEAR($C$1))-I146)+1)/2))*2&lt;12,12,(TRUNC((((YEAR($C$1))-I146)+1)/2))*2),"ω")</f>
        <v>ω</v>
      </c>
      <c r="Z146" s="49">
        <f t="shared" si="21"/>
        <v>0</v>
      </c>
      <c r="AA146" s="49">
        <f t="shared" si="22"/>
        <v>0</v>
      </c>
      <c r="AB146" s="49">
        <f t="shared" si="23"/>
        <v>0</v>
      </c>
    </row>
    <row r="147" spans="1:28" x14ac:dyDescent="0.2">
      <c r="A147" s="4">
        <v>145</v>
      </c>
      <c r="B147" s="25">
        <f t="shared" si="19"/>
        <v>145</v>
      </c>
      <c r="C147" s="6"/>
      <c r="D147" s="26" t="str">
        <f>IF($C147&gt;0,IF(COUNTIF(newValidID,$C147)&gt;0,VLOOKUP($C147,Νέα_Μητρώα!$A:$G,3,FALSE),IF(COUNTIF(ValidID,$C147)&gt;0,VLOOKUP($C147,Μητρώο!$A:$G,3,FALSE))),"")</f>
        <v/>
      </c>
      <c r="E147" s="27" t="str">
        <f>IF($C147&gt;0,IF(COUNTIF(newValidID,$C147)&gt;0,VLOOKUP($C147,Νέα_Μητρώα!$A:$G,5,FALSE),IF(COUNTIF(ValidID,$C147)&gt;0,VLOOKUP($C147,Μητρώο!$A:$G,5,FALSE))),"")</f>
        <v/>
      </c>
      <c r="F147" s="47"/>
      <c r="G147" s="47"/>
      <c r="H147" s="28"/>
      <c r="I147" s="29" t="str">
        <f>IF($C147&gt;0,IF(COUNTIF(newValidID,$C147)&gt;0,VLOOKUP($C147,Νέα_Μητρώα!$A:$G,4,FALSE),IF(COUNTIF(ValidID,$C147)&gt;0,VLOOKUP($C147,Μητρώο!$A:$G,4,FALSE))),"")</f>
        <v/>
      </c>
      <c r="J147" s="53" t="str">
        <f>IF(OR(AND(OR(LEFT(R147)="b",LEFT(T147)="b",LEFT(V147)="b"),IF($C147&gt;0,IF(COUNTIF(newValidID,$C147)&gt;0,VLOOKUP($C147,Νέα_Μητρώα!$A:$G,2,FALSE),IF(COUNTIF(ValidID,$C147)&gt;0,VLOOKUP($C147,Μητρώο!$A:$G,2,FALSE))),"")="Θ"),AND(OR(LEFT(R147)="g",LEFT(T147)="g",LEFT(V147)="g"),IF($C147&gt;0,IF(COUNTIF(newValidID,$C147)&gt;0,VLOOKUP($C147,Νέα_Μητρώα!$A:$G,2,FALSE),IF(COUNTIF(ValidID,$C147)&gt;0,VLOOKUP($C147,Μητρώο!$A:$G,2,FALSE))),"")="Α")),"error","")</f>
        <v/>
      </c>
      <c r="K147" s="29" t="str">
        <f t="shared" si="17"/>
        <v/>
      </c>
      <c r="L147" s="29">
        <f t="shared" si="18"/>
        <v>0</v>
      </c>
      <c r="M147" s="30"/>
      <c r="N147" s="30"/>
      <c r="O147" s="31" t="str">
        <f>IF($C147&gt;0,IF(COUNTIF(newValidID,$C147)&gt;0,VLOOKUP($C147,Νέα_Μητρώα!$A:$G,7,FALSE),IF(COUNTIF(ValidID,$C147)&gt;0,VLOOKUP($C147,Μητρώο!$A:$G,7,FALSE))),"")</f>
        <v/>
      </c>
      <c r="P147" s="25" t="str">
        <f t="shared" si="20"/>
        <v/>
      </c>
      <c r="Q147" s="6"/>
      <c r="S147" s="6"/>
      <c r="U147" s="6"/>
      <c r="W147" s="59" t="str">
        <f>IF(AND($W$1&gt;0,C147&gt;0),SUBSTITUTE(SUBSTITUTE(IF(COUNTIF(newValidID,$C147)&gt;0,VLOOKUP($C147,Νέα_Μητρώα!$A:$G,2,FALSE),IF(COUNTIF(ValidID,$C147)&gt;0,VLOOKUP($C147,Μητρώο!$A:$G,2,FALSE))),"Θ","g"),"Α","b")&amp;IF((TRUNC((((YEAR($C$1))-I147)+1)/2))*2&lt;12,12,(TRUNC((((YEAR($C$1))-I147)+1)/2))*2),"ω")</f>
        <v>ω</v>
      </c>
      <c r="Z147" s="49">
        <f t="shared" si="21"/>
        <v>0</v>
      </c>
      <c r="AA147" s="49">
        <f t="shared" si="22"/>
        <v>0</v>
      </c>
      <c r="AB147" s="49">
        <f t="shared" si="23"/>
        <v>0</v>
      </c>
    </row>
    <row r="148" spans="1:28" x14ac:dyDescent="0.2">
      <c r="A148" s="4">
        <v>146</v>
      </c>
      <c r="B148" s="25">
        <f t="shared" si="19"/>
        <v>146</v>
      </c>
      <c r="D148" s="26" t="str">
        <f>IF($C148&gt;0,IF(COUNTIF(newValidID,$C148)&gt;0,VLOOKUP($C148,Νέα_Μητρώα!$A:$G,3,FALSE),IF(COUNTIF(ValidID,$C148)&gt;0,VLOOKUP($C148,Μητρώο!$A:$G,3,FALSE))),"")</f>
        <v/>
      </c>
      <c r="E148" s="27" t="str">
        <f>IF($C148&gt;0,IF(COUNTIF(newValidID,$C148)&gt;0,VLOOKUP($C148,Νέα_Μητρώα!$A:$G,5,FALSE),IF(COUNTIF(ValidID,$C148)&gt;0,VLOOKUP($C148,Μητρώο!$A:$G,5,FALSE))),"")</f>
        <v/>
      </c>
      <c r="F148" s="47"/>
      <c r="G148" s="47"/>
      <c r="H148" s="28"/>
      <c r="I148" s="29" t="str">
        <f>IF($C148&gt;0,IF(COUNTIF(newValidID,$C148)&gt;0,VLOOKUP($C148,Νέα_Μητρώα!$A:$G,4,FALSE),IF(COUNTIF(ValidID,$C148)&gt;0,VLOOKUP($C148,Μητρώο!$A:$G,4,FALSE))),"")</f>
        <v/>
      </c>
      <c r="J148" s="53" t="str">
        <f>IF(OR(AND(OR(LEFT(R148)="b",LEFT(T148)="b",LEFT(V148)="b"),IF($C148&gt;0,IF(COUNTIF(newValidID,$C148)&gt;0,VLOOKUP($C148,Νέα_Μητρώα!$A:$G,2,FALSE),IF(COUNTIF(ValidID,$C148)&gt;0,VLOOKUP($C148,Μητρώο!$A:$G,2,FALSE))),"")="Θ"),AND(OR(LEFT(R148)="g",LEFT(T148)="g",LEFT(V148)="g"),IF($C148&gt;0,IF(COUNTIF(newValidID,$C148)&gt;0,VLOOKUP($C148,Νέα_Μητρώα!$A:$G,2,FALSE),IF(COUNTIF(ValidID,$C148)&gt;0,VLOOKUP($C148,Μητρώο!$A:$G,2,FALSE))),"")="Α")),"error","")</f>
        <v/>
      </c>
      <c r="K148" s="29" t="str">
        <f t="shared" si="17"/>
        <v/>
      </c>
      <c r="L148" s="29">
        <f t="shared" si="18"/>
        <v>0</v>
      </c>
      <c r="M148" s="30"/>
      <c r="N148" s="30"/>
      <c r="O148" s="31" t="str">
        <f>IF($C148&gt;0,IF(COUNTIF(newValidID,$C148)&gt;0,VLOOKUP($C148,Νέα_Μητρώα!$A:$G,7,FALSE),IF(COUNTIF(ValidID,$C148)&gt;0,VLOOKUP($C148,Μητρώο!$A:$G,7,FALSE))),"")</f>
        <v/>
      </c>
      <c r="P148" s="25" t="str">
        <f t="shared" si="20"/>
        <v/>
      </c>
      <c r="Q148" s="6"/>
      <c r="S148" s="6"/>
      <c r="U148" s="6"/>
      <c r="W148" s="59" t="str">
        <f>IF(AND($W$1&gt;0,C148&gt;0),SUBSTITUTE(SUBSTITUTE(IF(COUNTIF(newValidID,$C148)&gt;0,VLOOKUP($C148,Νέα_Μητρώα!$A:$G,2,FALSE),IF(COUNTIF(ValidID,$C148)&gt;0,VLOOKUP($C148,Μητρώο!$A:$G,2,FALSE))),"Θ","g"),"Α","b")&amp;IF((TRUNC((((YEAR($C$1))-I148)+1)/2))*2&lt;12,12,(TRUNC((((YEAR($C$1))-I148)+1)/2))*2),"ω")</f>
        <v>ω</v>
      </c>
      <c r="Z148" s="49">
        <f t="shared" si="21"/>
        <v>0</v>
      </c>
      <c r="AA148" s="49">
        <f t="shared" si="22"/>
        <v>0</v>
      </c>
      <c r="AB148" s="49">
        <f t="shared" si="23"/>
        <v>0</v>
      </c>
    </row>
    <row r="149" spans="1:28" x14ac:dyDescent="0.2">
      <c r="A149" s="4">
        <v>147</v>
      </c>
      <c r="B149" s="25">
        <f t="shared" si="19"/>
        <v>147</v>
      </c>
      <c r="D149" s="26" t="str">
        <f>IF($C149&gt;0,IF(COUNTIF(newValidID,$C149)&gt;0,VLOOKUP($C149,Νέα_Μητρώα!$A:$G,3,FALSE),IF(COUNTIF(ValidID,$C149)&gt;0,VLOOKUP($C149,Μητρώο!$A:$G,3,FALSE))),"")</f>
        <v/>
      </c>
      <c r="E149" s="27" t="str">
        <f>IF($C149&gt;0,IF(COUNTIF(newValidID,$C149)&gt;0,VLOOKUP($C149,Νέα_Μητρώα!$A:$G,5,FALSE),IF(COUNTIF(ValidID,$C149)&gt;0,VLOOKUP($C149,Μητρώο!$A:$G,5,FALSE))),"")</f>
        <v/>
      </c>
      <c r="F149" s="47"/>
      <c r="G149" s="47"/>
      <c r="H149" s="28"/>
      <c r="I149" s="29" t="str">
        <f>IF($C149&gt;0,IF(COUNTIF(newValidID,$C149)&gt;0,VLOOKUP($C149,Νέα_Μητρώα!$A:$G,4,FALSE),IF(COUNTIF(ValidID,$C149)&gt;0,VLOOKUP($C149,Μητρώο!$A:$G,4,FALSE))),"")</f>
        <v/>
      </c>
      <c r="J149" s="53" t="str">
        <f>IF(OR(AND(OR(LEFT(R149)="b",LEFT(T149)="b",LEFT(V149)="b"),IF($C149&gt;0,IF(COUNTIF(newValidID,$C149)&gt;0,VLOOKUP($C149,Νέα_Μητρώα!$A:$G,2,FALSE),IF(COUNTIF(ValidID,$C149)&gt;0,VLOOKUP($C149,Μητρώο!$A:$G,2,FALSE))),"")="Θ"),AND(OR(LEFT(R149)="g",LEFT(T149)="g",LEFT(V149)="g"),IF($C149&gt;0,IF(COUNTIF(newValidID,$C149)&gt;0,VLOOKUP($C149,Νέα_Μητρώα!$A:$G,2,FALSE),IF(COUNTIF(ValidID,$C149)&gt;0,VLOOKUP($C149,Μητρώο!$A:$G,2,FALSE))),"")="Α")),"error","")</f>
        <v/>
      </c>
      <c r="K149" s="29" t="str">
        <f t="shared" si="17"/>
        <v/>
      </c>
      <c r="L149" s="29">
        <f t="shared" si="18"/>
        <v>0</v>
      </c>
      <c r="M149" s="30"/>
      <c r="N149" s="30"/>
      <c r="O149" s="31" t="str">
        <f>IF($C149&gt;0,IF(COUNTIF(newValidID,$C149)&gt;0,VLOOKUP($C149,Νέα_Μητρώα!$A:$G,7,FALSE),IF(COUNTIF(ValidID,$C149)&gt;0,VLOOKUP($C149,Μητρώο!$A:$G,7,FALSE))),"")</f>
        <v/>
      </c>
      <c r="P149" s="25" t="str">
        <f t="shared" si="20"/>
        <v/>
      </c>
      <c r="Q149" s="6"/>
      <c r="S149" s="6"/>
      <c r="U149" s="6"/>
      <c r="W149" s="59" t="str">
        <f>IF(AND($W$1&gt;0,C149&gt;0),SUBSTITUTE(SUBSTITUTE(IF(COUNTIF(newValidID,$C149)&gt;0,VLOOKUP($C149,Νέα_Μητρώα!$A:$G,2,FALSE),IF(COUNTIF(ValidID,$C149)&gt;0,VLOOKUP($C149,Μητρώο!$A:$G,2,FALSE))),"Θ","g"),"Α","b")&amp;IF((TRUNC((((YEAR($C$1))-I149)+1)/2))*2&lt;12,12,(TRUNC((((YEAR($C$1))-I149)+1)/2))*2),"ω")</f>
        <v>ω</v>
      </c>
      <c r="Z149" s="49">
        <f t="shared" si="21"/>
        <v>0</v>
      </c>
      <c r="AA149" s="49">
        <f t="shared" si="22"/>
        <v>0</v>
      </c>
      <c r="AB149" s="49">
        <f t="shared" si="23"/>
        <v>0</v>
      </c>
    </row>
    <row r="150" spans="1:28" x14ac:dyDescent="0.2">
      <c r="A150" s="4">
        <v>148</v>
      </c>
      <c r="B150" s="25">
        <f t="shared" si="19"/>
        <v>148</v>
      </c>
      <c r="D150" s="26" t="str">
        <f>IF($C150&gt;0,IF(COUNTIF(newValidID,$C150)&gt;0,VLOOKUP($C150,Νέα_Μητρώα!$A:$G,3,FALSE),IF(COUNTIF(ValidID,$C150)&gt;0,VLOOKUP($C150,Μητρώο!$A:$G,3,FALSE))),"")</f>
        <v/>
      </c>
      <c r="E150" s="27" t="str">
        <f>IF($C150&gt;0,IF(COUNTIF(newValidID,$C150)&gt;0,VLOOKUP($C150,Νέα_Μητρώα!$A:$G,5,FALSE),IF(COUNTIF(ValidID,$C150)&gt;0,VLOOKUP($C150,Μητρώο!$A:$G,5,FALSE))),"")</f>
        <v/>
      </c>
      <c r="F150" s="47"/>
      <c r="G150" s="47"/>
      <c r="H150" s="28"/>
      <c r="I150" s="29" t="str">
        <f>IF($C150&gt;0,IF(COUNTIF(newValidID,$C150)&gt;0,VLOOKUP($C150,Νέα_Μητρώα!$A:$G,4,FALSE),IF(COUNTIF(ValidID,$C150)&gt;0,VLOOKUP($C150,Μητρώο!$A:$G,4,FALSE))),"")</f>
        <v/>
      </c>
      <c r="J150" s="53" t="str">
        <f>IF(OR(AND(OR(LEFT(R150)="b",LEFT(T150)="b",LEFT(V150)="b"),IF($C150&gt;0,IF(COUNTIF(newValidID,$C150)&gt;0,VLOOKUP($C150,Νέα_Μητρώα!$A:$G,2,FALSE),IF(COUNTIF(ValidID,$C150)&gt;0,VLOOKUP($C150,Μητρώο!$A:$G,2,FALSE))),"")="Θ"),AND(OR(LEFT(R150)="g",LEFT(T150)="g",LEFT(V150)="g"),IF($C150&gt;0,IF(COUNTIF(newValidID,$C150)&gt;0,VLOOKUP($C150,Νέα_Μητρώα!$A:$G,2,FALSE),IF(COUNTIF(ValidID,$C150)&gt;0,VLOOKUP($C150,Μητρώο!$A:$G,2,FALSE))),"")="Α")),"error","")</f>
        <v/>
      </c>
      <c r="K150" s="29" t="str">
        <f t="shared" si="17"/>
        <v/>
      </c>
      <c r="L150" s="29">
        <f t="shared" si="18"/>
        <v>0</v>
      </c>
      <c r="M150" s="30"/>
      <c r="N150" s="30"/>
      <c r="O150" s="31" t="str">
        <f>IF($C150&gt;0,IF(COUNTIF(newValidID,$C150)&gt;0,VLOOKUP($C150,Νέα_Μητρώα!$A:$G,7,FALSE),IF(COUNTIF(ValidID,$C150)&gt;0,VLOOKUP($C150,Μητρώο!$A:$G,7,FALSE))),"")</f>
        <v/>
      </c>
      <c r="P150" s="25" t="str">
        <f t="shared" si="20"/>
        <v/>
      </c>
      <c r="Q150" s="6"/>
      <c r="S150" s="6"/>
      <c r="U150" s="6"/>
      <c r="W150" s="59" t="str">
        <f>IF(AND($W$1&gt;0,C150&gt;0),SUBSTITUTE(SUBSTITUTE(IF(COUNTIF(newValidID,$C150)&gt;0,VLOOKUP($C150,Νέα_Μητρώα!$A:$G,2,FALSE),IF(COUNTIF(ValidID,$C150)&gt;0,VLOOKUP($C150,Μητρώο!$A:$G,2,FALSE))),"Θ","g"),"Α","b")&amp;IF((TRUNC((((YEAR($C$1))-I150)+1)/2))*2&lt;12,12,(TRUNC((((YEAR($C$1))-I150)+1)/2))*2),"ω")</f>
        <v>ω</v>
      </c>
      <c r="Z150" s="49">
        <f t="shared" si="21"/>
        <v>0</v>
      </c>
      <c r="AA150" s="49">
        <f t="shared" si="22"/>
        <v>0</v>
      </c>
      <c r="AB150" s="49">
        <f t="shared" si="23"/>
        <v>0</v>
      </c>
    </row>
    <row r="151" spans="1:28" x14ac:dyDescent="0.2">
      <c r="A151" s="4">
        <v>149</v>
      </c>
      <c r="B151" s="25">
        <f t="shared" si="19"/>
        <v>149</v>
      </c>
      <c r="C151" s="6"/>
      <c r="D151" s="26" t="str">
        <f>IF($C151&gt;0,IF(COUNTIF(newValidID,$C151)&gt;0,VLOOKUP($C151,Νέα_Μητρώα!$A:$G,3,FALSE),IF(COUNTIF(ValidID,$C151)&gt;0,VLOOKUP($C151,Μητρώο!$A:$G,3,FALSE))),"")</f>
        <v/>
      </c>
      <c r="E151" s="27" t="str">
        <f>IF($C151&gt;0,IF(COUNTIF(newValidID,$C151)&gt;0,VLOOKUP($C151,Νέα_Μητρώα!$A:$G,5,FALSE),IF(COUNTIF(ValidID,$C151)&gt;0,VLOOKUP($C151,Μητρώο!$A:$G,5,FALSE))),"")</f>
        <v/>
      </c>
      <c r="F151" s="47"/>
      <c r="G151" s="47"/>
      <c r="H151" s="28"/>
      <c r="I151" s="29" t="str">
        <f>IF($C151&gt;0,IF(COUNTIF(newValidID,$C151)&gt;0,VLOOKUP($C151,Νέα_Μητρώα!$A:$G,4,FALSE),IF(COUNTIF(ValidID,$C151)&gt;0,VLOOKUP($C151,Μητρώο!$A:$G,4,FALSE))),"")</f>
        <v/>
      </c>
      <c r="J151" s="53" t="str">
        <f>IF(OR(AND(OR(LEFT(R151)="b",LEFT(T151)="b",LEFT(V151)="b"),IF($C151&gt;0,IF(COUNTIF(newValidID,$C151)&gt;0,VLOOKUP($C151,Νέα_Μητρώα!$A:$G,2,FALSE),IF(COUNTIF(ValidID,$C151)&gt;0,VLOOKUP($C151,Μητρώο!$A:$G,2,FALSE))),"")="Θ"),AND(OR(LEFT(R151)="g",LEFT(T151)="g",LEFT(V151)="g"),IF($C151&gt;0,IF(COUNTIF(newValidID,$C151)&gt;0,VLOOKUP($C151,Νέα_Μητρώα!$A:$G,2,FALSE),IF(COUNTIF(ValidID,$C151)&gt;0,VLOOKUP($C151,Μητρώο!$A:$G,2,FALSE))),"")="Α")),"error","")</f>
        <v/>
      </c>
      <c r="K151" s="29" t="str">
        <f t="shared" si="17"/>
        <v/>
      </c>
      <c r="L151" s="29">
        <f t="shared" si="18"/>
        <v>0</v>
      </c>
      <c r="M151" s="30"/>
      <c r="N151" s="30"/>
      <c r="O151" s="31" t="str">
        <f>IF($C151&gt;0,IF(COUNTIF(newValidID,$C151)&gt;0,VLOOKUP($C151,Νέα_Μητρώα!$A:$G,7,FALSE),IF(COUNTIF(ValidID,$C151)&gt;0,VLOOKUP($C151,Μητρώο!$A:$G,7,FALSE))),"")</f>
        <v/>
      </c>
      <c r="P151" s="25" t="str">
        <f t="shared" si="20"/>
        <v/>
      </c>
      <c r="Q151" s="6"/>
      <c r="S151" s="6"/>
      <c r="U151" s="6"/>
      <c r="W151" s="59" t="str">
        <f>IF(AND($W$1&gt;0,C151&gt;0),SUBSTITUTE(SUBSTITUTE(IF(COUNTIF(newValidID,$C151)&gt;0,VLOOKUP($C151,Νέα_Μητρώα!$A:$G,2,FALSE),IF(COUNTIF(ValidID,$C151)&gt;0,VLOOKUP($C151,Μητρώο!$A:$G,2,FALSE))),"Θ","g"),"Α","b")&amp;IF((TRUNC((((YEAR($C$1))-I151)+1)/2))*2&lt;12,12,(TRUNC((((YEAR($C$1))-I151)+1)/2))*2),"ω")</f>
        <v>ω</v>
      </c>
      <c r="Z151" s="49">
        <f t="shared" si="21"/>
        <v>0</v>
      </c>
      <c r="AA151" s="49">
        <f t="shared" si="22"/>
        <v>0</v>
      </c>
      <c r="AB151" s="49">
        <f t="shared" si="23"/>
        <v>0</v>
      </c>
    </row>
    <row r="152" spans="1:28" x14ac:dyDescent="0.2">
      <c r="A152" s="4">
        <v>150</v>
      </c>
      <c r="B152" s="25">
        <f t="shared" si="19"/>
        <v>150</v>
      </c>
      <c r="D152" s="26" t="str">
        <f>IF($C152&gt;0,IF(COUNTIF(newValidID,$C152)&gt;0,VLOOKUP($C152,Νέα_Μητρώα!$A:$G,3,FALSE),IF(COUNTIF(ValidID,$C152)&gt;0,VLOOKUP($C152,Μητρώο!$A:$G,3,FALSE))),"")</f>
        <v/>
      </c>
      <c r="E152" s="27" t="str">
        <f>IF($C152&gt;0,IF(COUNTIF(newValidID,$C152)&gt;0,VLOOKUP($C152,Νέα_Μητρώα!$A:$G,5,FALSE),IF(COUNTIF(ValidID,$C152)&gt;0,VLOOKUP($C152,Μητρώο!$A:$G,5,FALSE))),"")</f>
        <v/>
      </c>
      <c r="F152" s="47"/>
      <c r="G152" s="47"/>
      <c r="H152" s="28"/>
      <c r="I152" s="29" t="str">
        <f>IF($C152&gt;0,IF(COUNTIF(newValidID,$C152)&gt;0,VLOOKUP($C152,Νέα_Μητρώα!$A:$G,4,FALSE),IF(COUNTIF(ValidID,$C152)&gt;0,VLOOKUP($C152,Μητρώο!$A:$G,4,FALSE))),"")</f>
        <v/>
      </c>
      <c r="J152" s="53" t="str">
        <f>IF(OR(AND(OR(LEFT(R152)="b",LEFT(T152)="b",LEFT(V152)="b"),IF($C152&gt;0,IF(COUNTIF(newValidID,$C152)&gt;0,VLOOKUP($C152,Νέα_Μητρώα!$A:$G,2,FALSE),IF(COUNTIF(ValidID,$C152)&gt;0,VLOOKUP($C152,Μητρώο!$A:$G,2,FALSE))),"")="Θ"),AND(OR(LEFT(R152)="g",LEFT(T152)="g",LEFT(V152)="g"),IF($C152&gt;0,IF(COUNTIF(newValidID,$C152)&gt;0,VLOOKUP($C152,Νέα_Μητρώα!$A:$G,2,FALSE),IF(COUNTIF(ValidID,$C152)&gt;0,VLOOKUP($C152,Μητρώο!$A:$G,2,FALSE))),"")="Α")),"error","")</f>
        <v/>
      </c>
      <c r="K152" s="29" t="str">
        <f t="shared" si="17"/>
        <v/>
      </c>
      <c r="L152" s="29">
        <f t="shared" si="18"/>
        <v>0</v>
      </c>
      <c r="M152" s="30"/>
      <c r="N152" s="30"/>
      <c r="O152" s="31" t="str">
        <f>IF($C152&gt;0,IF(COUNTIF(newValidID,$C152)&gt;0,VLOOKUP($C152,Νέα_Μητρώα!$A:$G,7,FALSE),IF(COUNTIF(ValidID,$C152)&gt;0,VLOOKUP($C152,Μητρώο!$A:$G,7,FALSE))),"")</f>
        <v/>
      </c>
      <c r="P152" s="25" t="str">
        <f t="shared" si="20"/>
        <v/>
      </c>
      <c r="Q152" s="6"/>
      <c r="S152" s="6"/>
      <c r="U152" s="6"/>
      <c r="W152" s="59" t="str">
        <f>IF(AND($W$1&gt;0,C152&gt;0),SUBSTITUTE(SUBSTITUTE(IF(COUNTIF(newValidID,$C152)&gt;0,VLOOKUP($C152,Νέα_Μητρώα!$A:$G,2,FALSE),IF(COUNTIF(ValidID,$C152)&gt;0,VLOOKUP($C152,Μητρώο!$A:$G,2,FALSE))),"Θ","g"),"Α","b")&amp;IF((TRUNC((((YEAR($C$1))-I152)+1)/2))*2&lt;12,12,(TRUNC((((YEAR($C$1))-I152)+1)/2))*2),"ω")</f>
        <v>ω</v>
      </c>
      <c r="Z152" s="49">
        <f t="shared" si="21"/>
        <v>0</v>
      </c>
      <c r="AA152" s="49">
        <f t="shared" si="22"/>
        <v>0</v>
      </c>
      <c r="AB152" s="49">
        <f t="shared" si="23"/>
        <v>0</v>
      </c>
    </row>
    <row r="153" spans="1:28" x14ac:dyDescent="0.2">
      <c r="A153" s="4">
        <v>151</v>
      </c>
      <c r="B153" s="25">
        <f t="shared" si="19"/>
        <v>151</v>
      </c>
      <c r="C153" s="32"/>
      <c r="D153" s="26" t="str">
        <f>IF($C153&gt;0,IF(COUNTIF(newValidID,$C153)&gt;0,VLOOKUP($C153,Νέα_Μητρώα!$A:$G,3,FALSE),IF(COUNTIF(ValidID,$C153)&gt;0,VLOOKUP($C153,Μητρώο!$A:$G,3,FALSE))),"")</f>
        <v/>
      </c>
      <c r="E153" s="27" t="str">
        <f>IF($C153&gt;0,IF(COUNTIF(newValidID,$C153)&gt;0,VLOOKUP($C153,Νέα_Μητρώα!$A:$G,5,FALSE),IF(COUNTIF(ValidID,$C153)&gt;0,VLOOKUP($C153,Μητρώο!$A:$G,5,FALSE))),"")</f>
        <v/>
      </c>
      <c r="F153" s="47"/>
      <c r="G153" s="47"/>
      <c r="H153" s="28"/>
      <c r="I153" s="29" t="str">
        <f>IF($C153&gt;0,IF(COUNTIF(newValidID,$C153)&gt;0,VLOOKUP($C153,Νέα_Μητρώα!$A:$G,4,FALSE),IF(COUNTIF(ValidID,$C153)&gt;0,VLOOKUP($C153,Μητρώο!$A:$G,4,FALSE))),"")</f>
        <v/>
      </c>
      <c r="J153" s="53" t="str">
        <f>IF(OR(AND(OR(LEFT(R153)="b",LEFT(T153)="b",LEFT(V153)="b"),IF($C153&gt;0,IF(COUNTIF(newValidID,$C153)&gt;0,VLOOKUP($C153,Νέα_Μητρώα!$A:$G,2,FALSE),IF(COUNTIF(ValidID,$C153)&gt;0,VLOOKUP($C153,Μητρώο!$A:$G,2,FALSE))),"")="Θ"),AND(OR(LEFT(R153)="g",LEFT(T153)="g",LEFT(V153)="g"),IF($C153&gt;0,IF(COUNTIF(newValidID,$C153)&gt;0,VLOOKUP($C153,Νέα_Μητρώα!$A:$G,2,FALSE),IF(COUNTIF(ValidID,$C153)&gt;0,VLOOKUP($C153,Μητρώο!$A:$G,2,FALSE))),"")="Α")),"error","")</f>
        <v/>
      </c>
      <c r="K153" s="29" t="str">
        <f t="shared" si="17"/>
        <v/>
      </c>
      <c r="L153" s="29">
        <f t="shared" si="18"/>
        <v>0</v>
      </c>
      <c r="M153" s="30"/>
      <c r="N153" s="30"/>
      <c r="O153" s="31" t="str">
        <f>IF($C153&gt;0,IF(COUNTIF(newValidID,$C153)&gt;0,VLOOKUP($C153,Νέα_Μητρώα!$A:$G,7,FALSE),IF(COUNTIF(ValidID,$C153)&gt;0,VLOOKUP($C153,Μητρώο!$A:$G,7,FALSE))),"")</f>
        <v/>
      </c>
      <c r="P153" s="25" t="str">
        <f t="shared" si="20"/>
        <v/>
      </c>
      <c r="Q153" s="6"/>
      <c r="S153" s="6"/>
      <c r="U153" s="6"/>
      <c r="W153" s="59" t="str">
        <f>IF(AND($W$1&gt;0,C153&gt;0),SUBSTITUTE(SUBSTITUTE(IF(COUNTIF(newValidID,$C153)&gt;0,VLOOKUP($C153,Νέα_Μητρώα!$A:$G,2,FALSE),IF(COUNTIF(ValidID,$C153)&gt;0,VLOOKUP($C153,Μητρώο!$A:$G,2,FALSE))),"Θ","g"),"Α","b")&amp;IF((TRUNC((((YEAR($C$1))-I153)+1)/2))*2&lt;12,12,(TRUNC((((YEAR($C$1))-I153)+1)/2))*2),"ω")</f>
        <v>ω</v>
      </c>
      <c r="Z153" s="49">
        <f t="shared" si="21"/>
        <v>0</v>
      </c>
      <c r="AA153" s="49">
        <f t="shared" si="22"/>
        <v>0</v>
      </c>
      <c r="AB153" s="49">
        <f t="shared" si="23"/>
        <v>0</v>
      </c>
    </row>
    <row r="154" spans="1:28" x14ac:dyDescent="0.2">
      <c r="A154" s="4">
        <v>152</v>
      </c>
      <c r="B154" s="25">
        <f t="shared" si="19"/>
        <v>152</v>
      </c>
      <c r="D154" s="26" t="str">
        <f>IF($C154&gt;0,IF(COUNTIF(newValidID,$C154)&gt;0,VLOOKUP($C154,Νέα_Μητρώα!$A:$G,3,FALSE),IF(COUNTIF(ValidID,$C154)&gt;0,VLOOKUP($C154,Μητρώο!$A:$G,3,FALSE))),"")</f>
        <v/>
      </c>
      <c r="E154" s="27" t="str">
        <f>IF($C154&gt;0,IF(COUNTIF(newValidID,$C154)&gt;0,VLOOKUP($C154,Νέα_Μητρώα!$A:$G,5,FALSE),IF(COUNTIF(ValidID,$C154)&gt;0,VLOOKUP($C154,Μητρώο!$A:$G,5,FALSE))),"")</f>
        <v/>
      </c>
      <c r="F154" s="47"/>
      <c r="G154" s="47"/>
      <c r="H154" s="28"/>
      <c r="I154" s="29" t="str">
        <f>IF($C154&gt;0,IF(COUNTIF(newValidID,$C154)&gt;0,VLOOKUP($C154,Νέα_Μητρώα!$A:$G,4,FALSE),IF(COUNTIF(ValidID,$C154)&gt;0,VLOOKUP($C154,Μητρώο!$A:$G,4,FALSE))),"")</f>
        <v/>
      </c>
      <c r="J154" s="53" t="str">
        <f>IF(OR(AND(OR(LEFT(R154)="b",LEFT(T154)="b",LEFT(V154)="b"),IF($C154&gt;0,IF(COUNTIF(newValidID,$C154)&gt;0,VLOOKUP($C154,Νέα_Μητρώα!$A:$G,2,FALSE),IF(COUNTIF(ValidID,$C154)&gt;0,VLOOKUP($C154,Μητρώο!$A:$G,2,FALSE))),"")="Θ"),AND(OR(LEFT(R154)="g",LEFT(T154)="g",LEFT(V154)="g"),IF($C154&gt;0,IF(COUNTIF(newValidID,$C154)&gt;0,VLOOKUP($C154,Νέα_Μητρώα!$A:$G,2,FALSE),IF(COUNTIF(ValidID,$C154)&gt;0,VLOOKUP($C154,Μητρώο!$A:$G,2,FALSE))),"")="Α")),"error","")</f>
        <v/>
      </c>
      <c r="K154" s="29" t="str">
        <f t="shared" si="17"/>
        <v/>
      </c>
      <c r="L154" s="29">
        <f t="shared" si="18"/>
        <v>0</v>
      </c>
      <c r="M154" s="30"/>
      <c r="N154" s="30"/>
      <c r="O154" s="31" t="str">
        <f>IF($C154&gt;0,IF(COUNTIF(newValidID,$C154)&gt;0,VLOOKUP($C154,Νέα_Μητρώα!$A:$G,7,FALSE),IF(COUNTIF(ValidID,$C154)&gt;0,VLOOKUP($C154,Μητρώο!$A:$G,7,FALSE))),"")</f>
        <v/>
      </c>
      <c r="P154" s="25" t="str">
        <f t="shared" si="20"/>
        <v/>
      </c>
      <c r="Q154" s="6"/>
      <c r="S154" s="6"/>
      <c r="U154" s="6"/>
      <c r="W154" s="59" t="str">
        <f>IF(AND($W$1&gt;0,C154&gt;0),SUBSTITUTE(SUBSTITUTE(IF(COUNTIF(newValidID,$C154)&gt;0,VLOOKUP($C154,Νέα_Μητρώα!$A:$G,2,FALSE),IF(COUNTIF(ValidID,$C154)&gt;0,VLOOKUP($C154,Μητρώο!$A:$G,2,FALSE))),"Θ","g"),"Α","b")&amp;IF((TRUNC((((YEAR($C$1))-I154)+1)/2))*2&lt;12,12,(TRUNC((((YEAR($C$1))-I154)+1)/2))*2),"ω")</f>
        <v>ω</v>
      </c>
      <c r="Z154" s="49">
        <f t="shared" si="21"/>
        <v>0</v>
      </c>
      <c r="AA154" s="49">
        <f t="shared" si="22"/>
        <v>0</v>
      </c>
      <c r="AB154" s="49">
        <f t="shared" si="23"/>
        <v>0</v>
      </c>
    </row>
    <row r="155" spans="1:28" x14ac:dyDescent="0.2">
      <c r="A155" s="4">
        <v>153</v>
      </c>
      <c r="B155" s="25">
        <f t="shared" si="19"/>
        <v>153</v>
      </c>
      <c r="D155" s="26" t="str">
        <f>IF($C155&gt;0,IF(COUNTIF(newValidID,$C155)&gt;0,VLOOKUP($C155,Νέα_Μητρώα!$A:$G,3,FALSE),IF(COUNTIF(ValidID,$C155)&gt;0,VLOOKUP($C155,Μητρώο!$A:$G,3,FALSE))),"")</f>
        <v/>
      </c>
      <c r="E155" s="27" t="str">
        <f>IF($C155&gt;0,IF(COUNTIF(newValidID,$C155)&gt;0,VLOOKUP($C155,Νέα_Μητρώα!$A:$G,5,FALSE),IF(COUNTIF(ValidID,$C155)&gt;0,VLOOKUP($C155,Μητρώο!$A:$G,5,FALSE))),"")</f>
        <v/>
      </c>
      <c r="F155" s="47"/>
      <c r="G155" s="47"/>
      <c r="H155" s="28"/>
      <c r="I155" s="29" t="str">
        <f>IF($C155&gt;0,IF(COUNTIF(newValidID,$C155)&gt;0,VLOOKUP($C155,Νέα_Μητρώα!$A:$G,4,FALSE),IF(COUNTIF(ValidID,$C155)&gt;0,VLOOKUP($C155,Μητρώο!$A:$G,4,FALSE))),"")</f>
        <v/>
      </c>
      <c r="J155" s="53" t="str">
        <f>IF(OR(AND(OR(LEFT(R155)="b",LEFT(T155)="b",LEFT(V155)="b"),IF($C155&gt;0,IF(COUNTIF(newValidID,$C155)&gt;0,VLOOKUP($C155,Νέα_Μητρώα!$A:$G,2,FALSE),IF(COUNTIF(ValidID,$C155)&gt;0,VLOOKUP($C155,Μητρώο!$A:$G,2,FALSE))),"")="Θ"),AND(OR(LEFT(R155)="g",LEFT(T155)="g",LEFT(V155)="g"),IF($C155&gt;0,IF(COUNTIF(newValidID,$C155)&gt;0,VLOOKUP($C155,Νέα_Μητρώα!$A:$G,2,FALSE),IF(COUNTIF(ValidID,$C155)&gt;0,VLOOKUP($C155,Μητρώο!$A:$G,2,FALSE))),"")="Α")),"error","")</f>
        <v/>
      </c>
      <c r="K155" s="29" t="str">
        <f t="shared" si="17"/>
        <v/>
      </c>
      <c r="L155" s="29">
        <f t="shared" si="18"/>
        <v>0</v>
      </c>
      <c r="M155" s="30"/>
      <c r="N155" s="30"/>
      <c r="O155" s="31" t="str">
        <f>IF($C155&gt;0,IF(COUNTIF(newValidID,$C155)&gt;0,VLOOKUP($C155,Νέα_Μητρώα!$A:$G,7,FALSE),IF(COUNTIF(ValidID,$C155)&gt;0,VLOOKUP($C155,Μητρώο!$A:$G,7,FALSE))),"")</f>
        <v/>
      </c>
      <c r="P155" s="25" t="str">
        <f t="shared" si="20"/>
        <v/>
      </c>
      <c r="Q155" s="6"/>
      <c r="S155" s="6"/>
      <c r="U155" s="6"/>
      <c r="W155" s="59" t="str">
        <f>IF(AND($W$1&gt;0,C155&gt;0),SUBSTITUTE(SUBSTITUTE(IF(COUNTIF(newValidID,$C155)&gt;0,VLOOKUP($C155,Νέα_Μητρώα!$A:$G,2,FALSE),IF(COUNTIF(ValidID,$C155)&gt;0,VLOOKUP($C155,Μητρώο!$A:$G,2,FALSE))),"Θ","g"),"Α","b")&amp;IF((TRUNC((((YEAR($C$1))-I155)+1)/2))*2&lt;12,12,(TRUNC((((YEAR($C$1))-I155)+1)/2))*2),"ω")</f>
        <v>ω</v>
      </c>
      <c r="Z155" s="49">
        <f t="shared" si="21"/>
        <v>0</v>
      </c>
      <c r="AA155" s="49">
        <f t="shared" si="22"/>
        <v>0</v>
      </c>
      <c r="AB155" s="49">
        <f t="shared" si="23"/>
        <v>0</v>
      </c>
    </row>
    <row r="156" spans="1:28" x14ac:dyDescent="0.2">
      <c r="A156" s="4">
        <v>154</v>
      </c>
      <c r="B156" s="25">
        <f t="shared" si="19"/>
        <v>154</v>
      </c>
      <c r="C156" s="6"/>
      <c r="D156" s="26" t="str">
        <f>IF($C156&gt;0,IF(COUNTIF(newValidID,$C156)&gt;0,VLOOKUP($C156,Νέα_Μητρώα!$A:$G,3,FALSE),IF(COUNTIF(ValidID,$C156)&gt;0,VLOOKUP($C156,Μητρώο!$A:$G,3,FALSE))),"")</f>
        <v/>
      </c>
      <c r="E156" s="27" t="str">
        <f>IF($C156&gt;0,IF(COUNTIF(newValidID,$C156)&gt;0,VLOOKUP($C156,Νέα_Μητρώα!$A:$G,5,FALSE),IF(COUNTIF(ValidID,$C156)&gt;0,VLOOKUP($C156,Μητρώο!$A:$G,5,FALSE))),"")</f>
        <v/>
      </c>
      <c r="F156" s="47"/>
      <c r="G156" s="47"/>
      <c r="H156" s="28"/>
      <c r="I156" s="29" t="str">
        <f>IF($C156&gt;0,IF(COUNTIF(newValidID,$C156)&gt;0,VLOOKUP($C156,Νέα_Μητρώα!$A:$G,4,FALSE),IF(COUNTIF(ValidID,$C156)&gt;0,VLOOKUP($C156,Μητρώο!$A:$G,4,FALSE))),"")</f>
        <v/>
      </c>
      <c r="J156" s="53" t="str">
        <f>IF(OR(AND(OR(LEFT(R156)="b",LEFT(T156)="b",LEFT(V156)="b"),IF($C156&gt;0,IF(COUNTIF(newValidID,$C156)&gt;0,VLOOKUP($C156,Νέα_Μητρώα!$A:$G,2,FALSE),IF(COUNTIF(ValidID,$C156)&gt;0,VLOOKUP($C156,Μητρώο!$A:$G,2,FALSE))),"")="Θ"),AND(OR(LEFT(R156)="g",LEFT(T156)="g",LEFT(V156)="g"),IF($C156&gt;0,IF(COUNTIF(newValidID,$C156)&gt;0,VLOOKUP($C156,Νέα_Μητρώα!$A:$G,2,FALSE),IF(COUNTIF(ValidID,$C156)&gt;0,VLOOKUP($C156,Μητρώο!$A:$G,2,FALSE))),"")="Α")),"error","")</f>
        <v/>
      </c>
      <c r="K156" s="29" t="str">
        <f t="shared" si="17"/>
        <v/>
      </c>
      <c r="L156" s="29">
        <f t="shared" si="18"/>
        <v>0</v>
      </c>
      <c r="M156" s="30"/>
      <c r="N156" s="30"/>
      <c r="O156" s="31" t="str">
        <f>IF($C156&gt;0,IF(COUNTIF(newValidID,$C156)&gt;0,VLOOKUP($C156,Νέα_Μητρώα!$A:$G,7,FALSE),IF(COUNTIF(ValidID,$C156)&gt;0,VLOOKUP($C156,Μητρώο!$A:$G,7,FALSE))),"")</f>
        <v/>
      </c>
      <c r="P156" s="25" t="str">
        <f t="shared" si="20"/>
        <v/>
      </c>
      <c r="Q156" s="6"/>
      <c r="S156" s="6"/>
      <c r="U156" s="6"/>
      <c r="W156" s="59" t="str">
        <f>IF(AND($W$1&gt;0,C156&gt;0),SUBSTITUTE(SUBSTITUTE(IF(COUNTIF(newValidID,$C156)&gt;0,VLOOKUP($C156,Νέα_Μητρώα!$A:$G,2,FALSE),IF(COUNTIF(ValidID,$C156)&gt;0,VLOOKUP($C156,Μητρώο!$A:$G,2,FALSE))),"Θ","g"),"Α","b")&amp;IF((TRUNC((((YEAR($C$1))-I156)+1)/2))*2&lt;12,12,(TRUNC((((YEAR($C$1))-I156)+1)/2))*2),"ω")</f>
        <v>ω</v>
      </c>
      <c r="Z156" s="49">
        <f t="shared" si="21"/>
        <v>0</v>
      </c>
      <c r="AA156" s="49">
        <f t="shared" si="22"/>
        <v>0</v>
      </c>
      <c r="AB156" s="49">
        <f t="shared" si="23"/>
        <v>0</v>
      </c>
    </row>
    <row r="157" spans="1:28" x14ac:dyDescent="0.2">
      <c r="A157" s="4">
        <v>155</v>
      </c>
      <c r="B157" s="25">
        <f t="shared" si="19"/>
        <v>155</v>
      </c>
      <c r="D157" s="26" t="str">
        <f>IF($C157&gt;0,IF(COUNTIF(newValidID,$C157)&gt;0,VLOOKUP($C157,Νέα_Μητρώα!$A:$G,3,FALSE),IF(COUNTIF(ValidID,$C157)&gt;0,VLOOKUP($C157,Μητρώο!$A:$G,3,FALSE))),"")</f>
        <v/>
      </c>
      <c r="E157" s="27" t="str">
        <f>IF($C157&gt;0,IF(COUNTIF(newValidID,$C157)&gt;0,VLOOKUP($C157,Νέα_Μητρώα!$A:$G,5,FALSE),IF(COUNTIF(ValidID,$C157)&gt;0,VLOOKUP($C157,Μητρώο!$A:$G,5,FALSE))),"")</f>
        <v/>
      </c>
      <c r="F157" s="47"/>
      <c r="G157" s="47"/>
      <c r="H157" s="28"/>
      <c r="I157" s="29" t="str">
        <f>IF($C157&gt;0,IF(COUNTIF(newValidID,$C157)&gt;0,VLOOKUP($C157,Νέα_Μητρώα!$A:$G,4,FALSE),IF(COUNTIF(ValidID,$C157)&gt;0,VLOOKUP($C157,Μητρώο!$A:$G,4,FALSE))),"")</f>
        <v/>
      </c>
      <c r="J157" s="53" t="str">
        <f>IF(OR(AND(OR(LEFT(R157)="b",LEFT(T157)="b",LEFT(V157)="b"),IF($C157&gt;0,IF(COUNTIF(newValidID,$C157)&gt;0,VLOOKUP($C157,Νέα_Μητρώα!$A:$G,2,FALSE),IF(COUNTIF(ValidID,$C157)&gt;0,VLOOKUP($C157,Μητρώο!$A:$G,2,FALSE))),"")="Θ"),AND(OR(LEFT(R157)="g",LEFT(T157)="g",LEFT(V157)="g"),IF($C157&gt;0,IF(COUNTIF(newValidID,$C157)&gt;0,VLOOKUP($C157,Νέα_Μητρώα!$A:$G,2,FALSE),IF(COUNTIF(ValidID,$C157)&gt;0,VLOOKUP($C157,Μητρώο!$A:$G,2,FALSE))),"")="Α")),"error","")</f>
        <v/>
      </c>
      <c r="K157" s="29" t="str">
        <f t="shared" si="17"/>
        <v/>
      </c>
      <c r="L157" s="29">
        <f t="shared" si="18"/>
        <v>0</v>
      </c>
      <c r="M157" s="30"/>
      <c r="N157" s="30"/>
      <c r="O157" s="31" t="str">
        <f>IF($C157&gt;0,IF(COUNTIF(newValidID,$C157)&gt;0,VLOOKUP($C157,Νέα_Μητρώα!$A:$G,7,FALSE),IF(COUNTIF(ValidID,$C157)&gt;0,VLOOKUP($C157,Μητρώο!$A:$G,7,FALSE))),"")</f>
        <v/>
      </c>
      <c r="P157" s="25" t="str">
        <f t="shared" si="20"/>
        <v/>
      </c>
      <c r="Q157" s="6"/>
      <c r="S157" s="6"/>
      <c r="U157" s="6"/>
      <c r="W157" s="59" t="str">
        <f>IF(AND($W$1&gt;0,C157&gt;0),SUBSTITUTE(SUBSTITUTE(IF(COUNTIF(newValidID,$C157)&gt;0,VLOOKUP($C157,Νέα_Μητρώα!$A:$G,2,FALSE),IF(COUNTIF(ValidID,$C157)&gt;0,VLOOKUP($C157,Μητρώο!$A:$G,2,FALSE))),"Θ","g"),"Α","b")&amp;IF((TRUNC((((YEAR($C$1))-I157)+1)/2))*2&lt;12,12,(TRUNC((((YEAR($C$1))-I157)+1)/2))*2),"ω")</f>
        <v>ω</v>
      </c>
      <c r="Z157" s="49">
        <f t="shared" si="21"/>
        <v>0</v>
      </c>
      <c r="AA157" s="49">
        <f t="shared" si="22"/>
        <v>0</v>
      </c>
      <c r="AB157" s="49">
        <f t="shared" si="23"/>
        <v>0</v>
      </c>
    </row>
    <row r="158" spans="1:28" x14ac:dyDescent="0.2">
      <c r="A158" s="4">
        <v>156</v>
      </c>
      <c r="B158" s="25">
        <f t="shared" si="19"/>
        <v>156</v>
      </c>
      <c r="D158" s="26" t="str">
        <f>IF($C158&gt;0,IF(COUNTIF(newValidID,$C158)&gt;0,VLOOKUP($C158,Νέα_Μητρώα!$A:$G,3,FALSE),IF(COUNTIF(ValidID,$C158)&gt;0,VLOOKUP($C158,Μητρώο!$A:$G,3,FALSE))),"")</f>
        <v/>
      </c>
      <c r="E158" s="27" t="str">
        <f>IF($C158&gt;0,IF(COUNTIF(newValidID,$C158)&gt;0,VLOOKUP($C158,Νέα_Μητρώα!$A:$G,5,FALSE),IF(COUNTIF(ValidID,$C158)&gt;0,VLOOKUP($C158,Μητρώο!$A:$G,5,FALSE))),"")</f>
        <v/>
      </c>
      <c r="F158" s="47"/>
      <c r="G158" s="47"/>
      <c r="H158" s="28"/>
      <c r="I158" s="29" t="str">
        <f>IF($C158&gt;0,IF(COUNTIF(newValidID,$C158)&gt;0,VLOOKUP($C158,Νέα_Μητρώα!$A:$G,4,FALSE),IF(COUNTIF(ValidID,$C158)&gt;0,VLOOKUP($C158,Μητρώο!$A:$G,4,FALSE))),"")</f>
        <v/>
      </c>
      <c r="J158" s="53" t="str">
        <f>IF(OR(AND(OR(LEFT(R158)="b",LEFT(T158)="b",LEFT(V158)="b"),IF($C158&gt;0,IF(COUNTIF(newValidID,$C158)&gt;0,VLOOKUP($C158,Νέα_Μητρώα!$A:$G,2,FALSE),IF(COUNTIF(ValidID,$C158)&gt;0,VLOOKUP($C158,Μητρώο!$A:$G,2,FALSE))),"")="Θ"),AND(OR(LEFT(R158)="g",LEFT(T158)="g",LEFT(V158)="g"),IF($C158&gt;0,IF(COUNTIF(newValidID,$C158)&gt;0,VLOOKUP($C158,Νέα_Μητρώα!$A:$G,2,FALSE),IF(COUNTIF(ValidID,$C158)&gt;0,VLOOKUP($C158,Μητρώο!$A:$G,2,FALSE))),"")="Α")),"error","")</f>
        <v/>
      </c>
      <c r="K158" s="29" t="str">
        <f t="shared" si="17"/>
        <v/>
      </c>
      <c r="L158" s="29">
        <f t="shared" si="18"/>
        <v>0</v>
      </c>
      <c r="M158" s="30"/>
      <c r="N158" s="30"/>
      <c r="O158" s="31" t="str">
        <f>IF($C158&gt;0,IF(COUNTIF(newValidID,$C158)&gt;0,VLOOKUP($C158,Νέα_Μητρώα!$A:$G,7,FALSE),IF(COUNTIF(ValidID,$C158)&gt;0,VLOOKUP($C158,Μητρώο!$A:$G,7,FALSE))),"")</f>
        <v/>
      </c>
      <c r="P158" s="25" t="str">
        <f t="shared" si="20"/>
        <v/>
      </c>
      <c r="Q158" s="6"/>
      <c r="S158" s="6"/>
      <c r="U158" s="6"/>
      <c r="W158" s="59" t="str">
        <f>IF(AND($W$1&gt;0,C158&gt;0),SUBSTITUTE(SUBSTITUTE(IF(COUNTIF(newValidID,$C158)&gt;0,VLOOKUP($C158,Νέα_Μητρώα!$A:$G,2,FALSE),IF(COUNTIF(ValidID,$C158)&gt;0,VLOOKUP($C158,Μητρώο!$A:$G,2,FALSE))),"Θ","g"),"Α","b")&amp;IF((TRUNC((((YEAR($C$1))-I158)+1)/2))*2&lt;12,12,(TRUNC((((YEAR($C$1))-I158)+1)/2))*2),"ω")</f>
        <v>ω</v>
      </c>
      <c r="Z158" s="49">
        <f t="shared" si="21"/>
        <v>0</v>
      </c>
      <c r="AA158" s="49">
        <f t="shared" si="22"/>
        <v>0</v>
      </c>
      <c r="AB158" s="49">
        <f t="shared" si="23"/>
        <v>0</v>
      </c>
    </row>
    <row r="159" spans="1:28" x14ac:dyDescent="0.2">
      <c r="A159" s="4">
        <v>157</v>
      </c>
      <c r="B159" s="25">
        <f t="shared" si="19"/>
        <v>157</v>
      </c>
      <c r="D159" s="26" t="str">
        <f>IF($C159&gt;0,IF(COUNTIF(newValidID,$C159)&gt;0,VLOOKUP($C159,Νέα_Μητρώα!$A:$G,3,FALSE),IF(COUNTIF(ValidID,$C159)&gt;0,VLOOKUP($C159,Μητρώο!$A:$G,3,FALSE))),"")</f>
        <v/>
      </c>
      <c r="E159" s="27" t="str">
        <f>IF($C159&gt;0,IF(COUNTIF(newValidID,$C159)&gt;0,VLOOKUP($C159,Νέα_Μητρώα!$A:$G,5,FALSE),IF(COUNTIF(ValidID,$C159)&gt;0,VLOOKUP($C159,Μητρώο!$A:$G,5,FALSE))),"")</f>
        <v/>
      </c>
      <c r="F159" s="47"/>
      <c r="G159" s="47"/>
      <c r="H159" s="28"/>
      <c r="I159" s="29" t="str">
        <f>IF($C159&gt;0,IF(COUNTIF(newValidID,$C159)&gt;0,VLOOKUP($C159,Νέα_Μητρώα!$A:$G,4,FALSE),IF(COUNTIF(ValidID,$C159)&gt;0,VLOOKUP($C159,Μητρώο!$A:$G,4,FALSE))),"")</f>
        <v/>
      </c>
      <c r="J159" s="53" t="str">
        <f>IF(OR(AND(OR(LEFT(R159)="b",LEFT(T159)="b",LEFT(V159)="b"),IF($C159&gt;0,IF(COUNTIF(newValidID,$C159)&gt;0,VLOOKUP($C159,Νέα_Μητρώα!$A:$G,2,FALSE),IF(COUNTIF(ValidID,$C159)&gt;0,VLOOKUP($C159,Μητρώο!$A:$G,2,FALSE))),"")="Θ"),AND(OR(LEFT(R159)="g",LEFT(T159)="g",LEFT(V159)="g"),IF($C159&gt;0,IF(COUNTIF(newValidID,$C159)&gt;0,VLOOKUP($C159,Νέα_Μητρώα!$A:$G,2,FALSE),IF(COUNTIF(ValidID,$C159)&gt;0,VLOOKUP($C159,Μητρώο!$A:$G,2,FALSE))),"")="Α")),"error","")</f>
        <v/>
      </c>
      <c r="K159" s="29" t="str">
        <f t="shared" si="17"/>
        <v/>
      </c>
      <c r="L159" s="29">
        <f t="shared" si="18"/>
        <v>0</v>
      </c>
      <c r="M159" s="30"/>
      <c r="N159" s="30"/>
      <c r="O159" s="31" t="str">
        <f>IF($C159&gt;0,IF(COUNTIF(newValidID,$C159)&gt;0,VLOOKUP($C159,Νέα_Μητρώα!$A:$G,7,FALSE),IF(COUNTIF(ValidID,$C159)&gt;0,VLOOKUP($C159,Μητρώο!$A:$G,7,FALSE))),"")</f>
        <v/>
      </c>
      <c r="P159" s="25" t="str">
        <f t="shared" si="20"/>
        <v/>
      </c>
      <c r="Q159" s="6"/>
      <c r="S159" s="6"/>
      <c r="U159" s="6"/>
      <c r="W159" s="59" t="str">
        <f>IF(AND($W$1&gt;0,C159&gt;0),SUBSTITUTE(SUBSTITUTE(IF(COUNTIF(newValidID,$C159)&gt;0,VLOOKUP($C159,Νέα_Μητρώα!$A:$G,2,FALSE),IF(COUNTIF(ValidID,$C159)&gt;0,VLOOKUP($C159,Μητρώο!$A:$G,2,FALSE))),"Θ","g"),"Α","b")&amp;IF((TRUNC((((YEAR($C$1))-I159)+1)/2))*2&lt;12,12,(TRUNC((((YEAR($C$1))-I159)+1)/2))*2),"ω")</f>
        <v>ω</v>
      </c>
      <c r="Z159" s="49">
        <f t="shared" si="21"/>
        <v>0</v>
      </c>
      <c r="AA159" s="49">
        <f t="shared" si="22"/>
        <v>0</v>
      </c>
      <c r="AB159" s="49">
        <f t="shared" si="23"/>
        <v>0</v>
      </c>
    </row>
    <row r="160" spans="1:28" x14ac:dyDescent="0.2">
      <c r="A160" s="4">
        <v>158</v>
      </c>
      <c r="B160" s="25">
        <f t="shared" si="19"/>
        <v>158</v>
      </c>
      <c r="C160" s="6"/>
      <c r="D160" s="26" t="str">
        <f>IF($C160&gt;0,IF(COUNTIF(newValidID,$C160)&gt;0,VLOOKUP($C160,Νέα_Μητρώα!$A:$G,3,FALSE),IF(COUNTIF(ValidID,$C160)&gt;0,VLOOKUP($C160,Μητρώο!$A:$G,3,FALSE))),"")</f>
        <v/>
      </c>
      <c r="E160" s="27" t="str">
        <f>IF($C160&gt;0,IF(COUNTIF(newValidID,$C160)&gt;0,VLOOKUP($C160,Νέα_Μητρώα!$A:$G,5,FALSE),IF(COUNTIF(ValidID,$C160)&gt;0,VLOOKUP($C160,Μητρώο!$A:$G,5,FALSE))),"")</f>
        <v/>
      </c>
      <c r="F160" s="47"/>
      <c r="G160" s="47"/>
      <c r="H160" s="28"/>
      <c r="I160" s="29" t="str">
        <f>IF($C160&gt;0,IF(COUNTIF(newValidID,$C160)&gt;0,VLOOKUP($C160,Νέα_Μητρώα!$A:$G,4,FALSE),IF(COUNTIF(ValidID,$C160)&gt;0,VLOOKUP($C160,Μητρώο!$A:$G,4,FALSE))),"")</f>
        <v/>
      </c>
      <c r="J160" s="53" t="str">
        <f>IF(OR(AND(OR(LEFT(R160)="b",LEFT(T160)="b",LEFT(V160)="b"),IF($C160&gt;0,IF(COUNTIF(newValidID,$C160)&gt;0,VLOOKUP($C160,Νέα_Μητρώα!$A:$G,2,FALSE),IF(COUNTIF(ValidID,$C160)&gt;0,VLOOKUP($C160,Μητρώο!$A:$G,2,FALSE))),"")="Θ"),AND(OR(LEFT(R160)="g",LEFT(T160)="g",LEFT(V160)="g"),IF($C160&gt;0,IF(COUNTIF(newValidID,$C160)&gt;0,VLOOKUP($C160,Νέα_Μητρώα!$A:$G,2,FALSE),IF(COUNTIF(ValidID,$C160)&gt;0,VLOOKUP($C160,Μητρώο!$A:$G,2,FALSE))),"")="Α")),"error","")</f>
        <v/>
      </c>
      <c r="K160" s="29" t="str">
        <f t="shared" si="17"/>
        <v/>
      </c>
      <c r="L160" s="29">
        <f t="shared" si="18"/>
        <v>0</v>
      </c>
      <c r="M160" s="30"/>
      <c r="N160" s="30"/>
      <c r="O160" s="31" t="str">
        <f>IF($C160&gt;0,IF(COUNTIF(newValidID,$C160)&gt;0,VLOOKUP($C160,Νέα_Μητρώα!$A:$G,7,FALSE),IF(COUNTIF(ValidID,$C160)&gt;0,VLOOKUP($C160,Μητρώο!$A:$G,7,FALSE))),"")</f>
        <v/>
      </c>
      <c r="P160" s="25" t="str">
        <f t="shared" si="20"/>
        <v/>
      </c>
      <c r="Q160" s="6"/>
      <c r="S160" s="6"/>
      <c r="U160" s="6"/>
      <c r="W160" s="59" t="str">
        <f>IF(AND($W$1&gt;0,C160&gt;0),SUBSTITUTE(SUBSTITUTE(IF(COUNTIF(newValidID,$C160)&gt;0,VLOOKUP($C160,Νέα_Μητρώα!$A:$G,2,FALSE),IF(COUNTIF(ValidID,$C160)&gt;0,VLOOKUP($C160,Μητρώο!$A:$G,2,FALSE))),"Θ","g"),"Α","b")&amp;IF((TRUNC((((YEAR($C$1))-I160)+1)/2))*2&lt;12,12,(TRUNC((((YEAR($C$1))-I160)+1)/2))*2),"ω")</f>
        <v>ω</v>
      </c>
      <c r="Z160" s="49">
        <f t="shared" si="21"/>
        <v>0</v>
      </c>
      <c r="AA160" s="49">
        <f t="shared" si="22"/>
        <v>0</v>
      </c>
      <c r="AB160" s="49">
        <f t="shared" si="23"/>
        <v>0</v>
      </c>
    </row>
    <row r="161" spans="1:28" s="10" customFormat="1" x14ac:dyDescent="0.2">
      <c r="A161" s="4">
        <v>159</v>
      </c>
      <c r="B161" s="25">
        <f t="shared" si="19"/>
        <v>159</v>
      </c>
      <c r="C161" s="5"/>
      <c r="D161" s="26" t="str">
        <f>IF($C161&gt;0,IF(COUNTIF(newValidID,$C161)&gt;0,VLOOKUP($C161,Νέα_Μητρώα!$A:$G,3,FALSE),IF(COUNTIF(ValidID,$C161)&gt;0,VLOOKUP($C161,Μητρώο!$A:$G,3,FALSE))),"")</f>
        <v/>
      </c>
      <c r="E161" s="27" t="str">
        <f>IF($C161&gt;0,IF(COUNTIF(newValidID,$C161)&gt;0,VLOOKUP($C161,Νέα_Μητρώα!$A:$G,5,FALSE),IF(COUNTIF(ValidID,$C161)&gt;0,VLOOKUP($C161,Μητρώο!$A:$G,5,FALSE))),"")</f>
        <v/>
      </c>
      <c r="F161" s="47"/>
      <c r="G161" s="47"/>
      <c r="H161" s="28"/>
      <c r="I161" s="29" t="str">
        <f>IF($C161&gt;0,IF(COUNTIF(newValidID,$C161)&gt;0,VLOOKUP($C161,Νέα_Μητρώα!$A:$G,4,FALSE),IF(COUNTIF(ValidID,$C161)&gt;0,VLOOKUP($C161,Μητρώο!$A:$G,4,FALSE))),"")</f>
        <v/>
      </c>
      <c r="J161" s="53" t="str">
        <f>IF(OR(AND(OR(LEFT(R161)="b",LEFT(T161)="b",LEFT(V161)="b"),IF($C161&gt;0,IF(COUNTIF(newValidID,$C161)&gt;0,VLOOKUP($C161,Νέα_Μητρώα!$A:$G,2,FALSE),IF(COUNTIF(ValidID,$C161)&gt;0,VLOOKUP($C161,Μητρώο!$A:$G,2,FALSE))),"")="Θ"),AND(OR(LEFT(R161)="g",LEFT(T161)="g",LEFT(V161)="g"),IF($C161&gt;0,IF(COUNTIF(newValidID,$C161)&gt;0,VLOOKUP($C161,Νέα_Μητρώα!$A:$G,2,FALSE),IF(COUNTIF(ValidID,$C161)&gt;0,VLOOKUP($C161,Μητρώο!$A:$G,2,FALSE))),"")="Α")),"error","")</f>
        <v/>
      </c>
      <c r="K161" s="29" t="str">
        <f t="shared" si="17"/>
        <v/>
      </c>
      <c r="L161" s="29">
        <f t="shared" si="18"/>
        <v>0</v>
      </c>
      <c r="M161" s="30"/>
      <c r="N161" s="30"/>
      <c r="O161" s="31" t="str">
        <f>IF($C161&gt;0,IF(COUNTIF(newValidID,$C161)&gt;0,VLOOKUP($C161,Νέα_Μητρώα!$A:$G,7,FALSE),IF(COUNTIF(ValidID,$C161)&gt;0,VLOOKUP($C161,Μητρώο!$A:$G,7,FALSE))),"")</f>
        <v/>
      </c>
      <c r="P161" s="25" t="str">
        <f t="shared" si="20"/>
        <v/>
      </c>
      <c r="Q161" s="6"/>
      <c r="R161" s="2"/>
      <c r="S161" s="6"/>
      <c r="T161" s="2"/>
      <c r="U161" s="6"/>
      <c r="V161" s="2"/>
      <c r="W161" s="59" t="str">
        <f>IF(AND($W$1&gt;0,C161&gt;0),SUBSTITUTE(SUBSTITUTE(IF(COUNTIF(newValidID,$C161)&gt;0,VLOOKUP($C161,Νέα_Μητρώα!$A:$G,2,FALSE),IF(COUNTIF(ValidID,$C161)&gt;0,VLOOKUP($C161,Μητρώο!$A:$G,2,FALSE))),"Θ","g"),"Α","b")&amp;IF((TRUNC((((YEAR($C$1))-I161)+1)/2))*2&lt;12,12,(TRUNC((((YEAR($C$1))-I161)+1)/2))*2),"ω")</f>
        <v>ω</v>
      </c>
      <c r="Z161" s="49">
        <f t="shared" si="21"/>
        <v>0</v>
      </c>
      <c r="AA161" s="49">
        <f t="shared" si="22"/>
        <v>0</v>
      </c>
      <c r="AB161" s="49">
        <f t="shared" si="23"/>
        <v>0</v>
      </c>
    </row>
    <row r="162" spans="1:28" x14ac:dyDescent="0.2">
      <c r="A162" s="4">
        <v>160</v>
      </c>
      <c r="B162" s="25">
        <f t="shared" si="19"/>
        <v>160</v>
      </c>
      <c r="C162" s="6"/>
      <c r="D162" s="26" t="str">
        <f>IF($C162&gt;0,IF(COUNTIF(newValidID,$C162)&gt;0,VLOOKUP($C162,Νέα_Μητρώα!$A:$G,3,FALSE),IF(COUNTIF(ValidID,$C162)&gt;0,VLOOKUP($C162,Μητρώο!$A:$G,3,FALSE))),"")</f>
        <v/>
      </c>
      <c r="E162" s="27" t="str">
        <f>IF($C162&gt;0,IF(COUNTIF(newValidID,$C162)&gt;0,VLOOKUP($C162,Νέα_Μητρώα!$A:$G,5,FALSE),IF(COUNTIF(ValidID,$C162)&gt;0,VLOOKUP($C162,Μητρώο!$A:$G,5,FALSE))),"")</f>
        <v/>
      </c>
      <c r="F162" s="47"/>
      <c r="G162" s="47"/>
      <c r="H162" s="28"/>
      <c r="I162" s="29" t="str">
        <f>IF($C162&gt;0,IF(COUNTIF(newValidID,$C162)&gt;0,VLOOKUP($C162,Νέα_Μητρώα!$A:$G,4,FALSE),IF(COUNTIF(ValidID,$C162)&gt;0,VLOOKUP($C162,Μητρώο!$A:$G,4,FALSE))),"")</f>
        <v/>
      </c>
      <c r="J162" s="53" t="str">
        <f>IF(OR(AND(OR(LEFT(R162)="b",LEFT(T162)="b",LEFT(V162)="b"),IF($C162&gt;0,IF(COUNTIF(newValidID,$C162)&gt;0,VLOOKUP($C162,Νέα_Μητρώα!$A:$G,2,FALSE),IF(COUNTIF(ValidID,$C162)&gt;0,VLOOKUP($C162,Μητρώο!$A:$G,2,FALSE))),"")="Θ"),AND(OR(LEFT(R162)="g",LEFT(T162)="g",LEFT(V162)="g"),IF($C162&gt;0,IF(COUNTIF(newValidID,$C162)&gt;0,VLOOKUP($C162,Νέα_Μητρώα!$A:$G,2,FALSE),IF(COUNTIF(ValidID,$C162)&gt;0,VLOOKUP($C162,Μητρώο!$A:$G,2,FALSE))),"")="Α")),"error","")</f>
        <v/>
      </c>
      <c r="K162" s="29" t="str">
        <f t="shared" si="17"/>
        <v/>
      </c>
      <c r="L162" s="29">
        <f t="shared" si="18"/>
        <v>0</v>
      </c>
      <c r="M162" s="30"/>
      <c r="N162" s="30"/>
      <c r="O162" s="31" t="str">
        <f>IF($C162&gt;0,IF(COUNTIF(newValidID,$C162)&gt;0,VLOOKUP($C162,Νέα_Μητρώα!$A:$G,7,FALSE),IF(COUNTIF(ValidID,$C162)&gt;0,VLOOKUP($C162,Μητρώο!$A:$G,7,FALSE))),"")</f>
        <v/>
      </c>
      <c r="P162" s="25" t="str">
        <f t="shared" si="20"/>
        <v/>
      </c>
      <c r="Q162" s="6"/>
      <c r="S162" s="6"/>
      <c r="U162" s="6"/>
      <c r="W162" s="59" t="str">
        <f>IF(AND($W$1&gt;0,C162&gt;0),SUBSTITUTE(SUBSTITUTE(IF(COUNTIF(newValidID,$C162)&gt;0,VLOOKUP($C162,Νέα_Μητρώα!$A:$G,2,FALSE),IF(COUNTIF(ValidID,$C162)&gt;0,VLOOKUP($C162,Μητρώο!$A:$G,2,FALSE))),"Θ","g"),"Α","b")&amp;IF((TRUNC((((YEAR($C$1))-I162)+1)/2))*2&lt;12,12,(TRUNC((((YEAR($C$1))-I162)+1)/2))*2),"ω")</f>
        <v>ω</v>
      </c>
      <c r="Z162" s="49">
        <f t="shared" si="21"/>
        <v>0</v>
      </c>
      <c r="AA162" s="49">
        <f t="shared" si="22"/>
        <v>0</v>
      </c>
      <c r="AB162" s="49">
        <f t="shared" si="23"/>
        <v>0</v>
      </c>
    </row>
    <row r="163" spans="1:28" x14ac:dyDescent="0.2">
      <c r="A163" s="4">
        <v>161</v>
      </c>
      <c r="B163" s="25">
        <f t="shared" si="19"/>
        <v>161</v>
      </c>
      <c r="D163" s="26" t="str">
        <f>IF($C163&gt;0,IF(COUNTIF(newValidID,$C163)&gt;0,VLOOKUP($C163,Νέα_Μητρώα!$A:$G,3,FALSE),IF(COUNTIF(ValidID,$C163)&gt;0,VLOOKUP($C163,Μητρώο!$A:$G,3,FALSE))),"")</f>
        <v/>
      </c>
      <c r="E163" s="27" t="str">
        <f>IF($C163&gt;0,IF(COUNTIF(newValidID,$C163)&gt;0,VLOOKUP($C163,Νέα_Μητρώα!$A:$G,5,FALSE),IF(COUNTIF(ValidID,$C163)&gt;0,VLOOKUP($C163,Μητρώο!$A:$G,5,FALSE))),"")</f>
        <v/>
      </c>
      <c r="F163" s="47"/>
      <c r="G163" s="47"/>
      <c r="H163" s="28"/>
      <c r="I163" s="29" t="str">
        <f>IF($C163&gt;0,IF(COUNTIF(newValidID,$C163)&gt;0,VLOOKUP($C163,Νέα_Μητρώα!$A:$G,4,FALSE),IF(COUNTIF(ValidID,$C163)&gt;0,VLOOKUP($C163,Μητρώο!$A:$G,4,FALSE))),"")</f>
        <v/>
      </c>
      <c r="J163" s="53" t="str">
        <f>IF(OR(AND(OR(LEFT(R163)="b",LEFT(T163)="b",LEFT(V163)="b"),IF($C163&gt;0,IF(COUNTIF(newValidID,$C163)&gt;0,VLOOKUP($C163,Νέα_Μητρώα!$A:$G,2,FALSE),IF(COUNTIF(ValidID,$C163)&gt;0,VLOOKUP($C163,Μητρώο!$A:$G,2,FALSE))),"")="Θ"),AND(OR(LEFT(R163)="g",LEFT(T163)="g",LEFT(V163)="g"),IF($C163&gt;0,IF(COUNTIF(newValidID,$C163)&gt;0,VLOOKUP($C163,Νέα_Μητρώα!$A:$G,2,FALSE),IF(COUNTIF(ValidID,$C163)&gt;0,VLOOKUP($C163,Μητρώο!$A:$G,2,FALSE))),"")="Α")),"error","")</f>
        <v/>
      </c>
      <c r="K163" s="29" t="str">
        <f t="shared" si="17"/>
        <v/>
      </c>
      <c r="L163" s="29">
        <f t="shared" si="18"/>
        <v>0</v>
      </c>
      <c r="M163" s="30"/>
      <c r="N163" s="30"/>
      <c r="O163" s="31" t="str">
        <f>IF($C163&gt;0,IF(COUNTIF(newValidID,$C163)&gt;0,VLOOKUP($C163,Νέα_Μητρώα!$A:$G,7,FALSE),IF(COUNTIF(ValidID,$C163)&gt;0,VLOOKUP($C163,Μητρώο!$A:$G,7,FALSE))),"")</f>
        <v/>
      </c>
      <c r="P163" s="25" t="str">
        <f t="shared" si="20"/>
        <v/>
      </c>
      <c r="Q163" s="6"/>
      <c r="S163" s="6"/>
      <c r="U163" s="6"/>
      <c r="W163" s="59" t="str">
        <f>IF(AND($W$1&gt;0,C163&gt;0),SUBSTITUTE(SUBSTITUTE(IF(COUNTIF(newValidID,$C163)&gt;0,VLOOKUP($C163,Νέα_Μητρώα!$A:$G,2,FALSE),IF(COUNTIF(ValidID,$C163)&gt;0,VLOOKUP($C163,Μητρώο!$A:$G,2,FALSE))),"Θ","g"),"Α","b")&amp;IF((TRUNC((((YEAR($C$1))-I163)+1)/2))*2&lt;12,12,(TRUNC((((YEAR($C$1))-I163)+1)/2))*2),"ω")</f>
        <v>ω</v>
      </c>
      <c r="Z163" s="49">
        <f t="shared" si="21"/>
        <v>0</v>
      </c>
      <c r="AA163" s="49">
        <f t="shared" si="22"/>
        <v>0</v>
      </c>
      <c r="AB163" s="49">
        <f t="shared" si="23"/>
        <v>0</v>
      </c>
    </row>
    <row r="164" spans="1:28" x14ac:dyDescent="0.2">
      <c r="A164" s="4">
        <v>162</v>
      </c>
      <c r="B164" s="25">
        <f t="shared" si="19"/>
        <v>162</v>
      </c>
      <c r="D164" s="26" t="str">
        <f>IF($C164&gt;0,IF(COUNTIF(newValidID,$C164)&gt;0,VLOOKUP($C164,Νέα_Μητρώα!$A:$G,3,FALSE),IF(COUNTIF(ValidID,$C164)&gt;0,VLOOKUP($C164,Μητρώο!$A:$G,3,FALSE))),"")</f>
        <v/>
      </c>
      <c r="E164" s="27" t="str">
        <f>IF($C164&gt;0,IF(COUNTIF(newValidID,$C164)&gt;0,VLOOKUP($C164,Νέα_Μητρώα!$A:$G,5,FALSE),IF(COUNTIF(ValidID,$C164)&gt;0,VLOOKUP($C164,Μητρώο!$A:$G,5,FALSE))),"")</f>
        <v/>
      </c>
      <c r="F164" s="47"/>
      <c r="G164" s="47"/>
      <c r="H164" s="28"/>
      <c r="I164" s="29" t="str">
        <f>IF($C164&gt;0,IF(COUNTIF(newValidID,$C164)&gt;0,VLOOKUP($C164,Νέα_Μητρώα!$A:$G,4,FALSE),IF(COUNTIF(ValidID,$C164)&gt;0,VLOOKUP($C164,Μητρώο!$A:$G,4,FALSE))),"")</f>
        <v/>
      </c>
      <c r="J164" s="53" t="str">
        <f>IF(OR(AND(OR(LEFT(R164)="b",LEFT(T164)="b",LEFT(V164)="b"),IF($C164&gt;0,IF(COUNTIF(newValidID,$C164)&gt;0,VLOOKUP($C164,Νέα_Μητρώα!$A:$G,2,FALSE),IF(COUNTIF(ValidID,$C164)&gt;0,VLOOKUP($C164,Μητρώο!$A:$G,2,FALSE))),"")="Θ"),AND(OR(LEFT(R164)="g",LEFT(T164)="g",LEFT(V164)="g"),IF($C164&gt;0,IF(COUNTIF(newValidID,$C164)&gt;0,VLOOKUP($C164,Νέα_Μητρώα!$A:$G,2,FALSE),IF(COUNTIF(ValidID,$C164)&gt;0,VLOOKUP($C164,Μητρώο!$A:$G,2,FALSE))),"")="Α")),"error","")</f>
        <v/>
      </c>
      <c r="K164" s="29" t="str">
        <f t="shared" si="17"/>
        <v/>
      </c>
      <c r="L164" s="29">
        <f t="shared" si="18"/>
        <v>0</v>
      </c>
      <c r="M164" s="30"/>
      <c r="N164" s="30"/>
      <c r="O164" s="31" t="str">
        <f>IF($C164&gt;0,IF(COUNTIF(newValidID,$C164)&gt;0,VLOOKUP($C164,Νέα_Μητρώα!$A:$G,7,FALSE),IF(COUNTIF(ValidID,$C164)&gt;0,VLOOKUP($C164,Μητρώο!$A:$G,7,FALSE))),"")</f>
        <v/>
      </c>
      <c r="P164" s="25" t="str">
        <f t="shared" si="20"/>
        <v/>
      </c>
      <c r="Q164" s="6"/>
      <c r="S164" s="6"/>
      <c r="U164" s="6"/>
      <c r="W164" s="59" t="str">
        <f>IF(AND($W$1&gt;0,C164&gt;0),SUBSTITUTE(SUBSTITUTE(IF(COUNTIF(newValidID,$C164)&gt;0,VLOOKUP($C164,Νέα_Μητρώα!$A:$G,2,FALSE),IF(COUNTIF(ValidID,$C164)&gt;0,VLOOKUP($C164,Μητρώο!$A:$G,2,FALSE))),"Θ","g"),"Α","b")&amp;IF((TRUNC((((YEAR($C$1))-I164)+1)/2))*2&lt;12,12,(TRUNC((((YEAR($C$1))-I164)+1)/2))*2),"ω")</f>
        <v>ω</v>
      </c>
      <c r="Z164" s="49">
        <f t="shared" si="21"/>
        <v>0</v>
      </c>
      <c r="AA164" s="49">
        <f t="shared" si="22"/>
        <v>0</v>
      </c>
      <c r="AB164" s="49">
        <f t="shared" si="23"/>
        <v>0</v>
      </c>
    </row>
    <row r="165" spans="1:28" x14ac:dyDescent="0.2">
      <c r="A165" s="4">
        <v>163</v>
      </c>
      <c r="B165" s="25">
        <f t="shared" si="19"/>
        <v>163</v>
      </c>
      <c r="D165" s="26" t="str">
        <f>IF($C165&gt;0,IF(COUNTIF(newValidID,$C165)&gt;0,VLOOKUP($C165,Νέα_Μητρώα!$A:$G,3,FALSE),IF(COUNTIF(ValidID,$C165)&gt;0,VLOOKUP($C165,Μητρώο!$A:$G,3,FALSE))),"")</f>
        <v/>
      </c>
      <c r="E165" s="27" t="str">
        <f>IF($C165&gt;0,IF(COUNTIF(newValidID,$C165)&gt;0,VLOOKUP($C165,Νέα_Μητρώα!$A:$G,5,FALSE),IF(COUNTIF(ValidID,$C165)&gt;0,VLOOKUP($C165,Μητρώο!$A:$G,5,FALSE))),"")</f>
        <v/>
      </c>
      <c r="F165" s="47"/>
      <c r="G165" s="47"/>
      <c r="H165" s="28"/>
      <c r="I165" s="29" t="str">
        <f>IF($C165&gt;0,IF(COUNTIF(newValidID,$C165)&gt;0,VLOOKUP($C165,Νέα_Μητρώα!$A:$G,4,FALSE),IF(COUNTIF(ValidID,$C165)&gt;0,VLOOKUP($C165,Μητρώο!$A:$G,4,FALSE))),"")</f>
        <v/>
      </c>
      <c r="J165" s="53" t="str">
        <f>IF(OR(AND(OR(LEFT(R165)="b",LEFT(T165)="b",LEFT(V165)="b"),IF($C165&gt;0,IF(COUNTIF(newValidID,$C165)&gt;0,VLOOKUP($C165,Νέα_Μητρώα!$A:$G,2,FALSE),IF(COUNTIF(ValidID,$C165)&gt;0,VLOOKUP($C165,Μητρώο!$A:$G,2,FALSE))),"")="Θ"),AND(OR(LEFT(R165)="g",LEFT(T165)="g",LEFT(V165)="g"),IF($C165&gt;0,IF(COUNTIF(newValidID,$C165)&gt;0,VLOOKUP($C165,Νέα_Μητρώα!$A:$G,2,FALSE),IF(COUNTIF(ValidID,$C165)&gt;0,VLOOKUP($C165,Μητρώο!$A:$G,2,FALSE))),"")="Α")),"error","")</f>
        <v/>
      </c>
      <c r="K165" s="29" t="str">
        <f t="shared" si="17"/>
        <v/>
      </c>
      <c r="L165" s="29">
        <f t="shared" si="18"/>
        <v>0</v>
      </c>
      <c r="M165" s="30"/>
      <c r="N165" s="30"/>
      <c r="O165" s="31" t="str">
        <f>IF($C165&gt;0,IF(COUNTIF(newValidID,$C165)&gt;0,VLOOKUP($C165,Νέα_Μητρώα!$A:$G,7,FALSE),IF(COUNTIF(ValidID,$C165)&gt;0,VLOOKUP($C165,Μητρώο!$A:$G,7,FALSE))),"")</f>
        <v/>
      </c>
      <c r="P165" s="25" t="str">
        <f t="shared" si="20"/>
        <v/>
      </c>
      <c r="Q165" s="6"/>
      <c r="S165" s="6"/>
      <c r="U165" s="6"/>
      <c r="W165" s="59" t="str">
        <f>IF(AND($W$1&gt;0,C165&gt;0),SUBSTITUTE(SUBSTITUTE(IF(COUNTIF(newValidID,$C165)&gt;0,VLOOKUP($C165,Νέα_Μητρώα!$A:$G,2,FALSE),IF(COUNTIF(ValidID,$C165)&gt;0,VLOOKUP($C165,Μητρώο!$A:$G,2,FALSE))),"Θ","g"),"Α","b")&amp;IF((TRUNC((((YEAR($C$1))-I165)+1)/2))*2&lt;12,12,(TRUNC((((YEAR($C$1))-I165)+1)/2))*2),"ω")</f>
        <v>ω</v>
      </c>
      <c r="Z165" s="49">
        <f t="shared" si="21"/>
        <v>0</v>
      </c>
      <c r="AA165" s="49">
        <f t="shared" si="22"/>
        <v>0</v>
      </c>
      <c r="AB165" s="49">
        <f t="shared" si="23"/>
        <v>0</v>
      </c>
    </row>
    <row r="166" spans="1:28" x14ac:dyDescent="0.2">
      <c r="A166" s="4">
        <v>164</v>
      </c>
      <c r="B166" s="25">
        <f t="shared" si="19"/>
        <v>164</v>
      </c>
      <c r="D166" s="26" t="str">
        <f>IF($C166&gt;0,IF(COUNTIF(newValidID,$C166)&gt;0,VLOOKUP($C166,Νέα_Μητρώα!$A:$G,3,FALSE),IF(COUNTIF(ValidID,$C166)&gt;0,VLOOKUP($C166,Μητρώο!$A:$G,3,FALSE))),"")</f>
        <v/>
      </c>
      <c r="E166" s="27" t="str">
        <f>IF($C166&gt;0,IF(COUNTIF(newValidID,$C166)&gt;0,VLOOKUP($C166,Νέα_Μητρώα!$A:$G,5,FALSE),IF(COUNTIF(ValidID,$C166)&gt;0,VLOOKUP($C166,Μητρώο!$A:$G,5,FALSE))),"")</f>
        <v/>
      </c>
      <c r="F166" s="47"/>
      <c r="G166" s="47"/>
      <c r="H166" s="28"/>
      <c r="I166" s="29" t="str">
        <f>IF($C166&gt;0,IF(COUNTIF(newValidID,$C166)&gt;0,VLOOKUP($C166,Νέα_Μητρώα!$A:$G,4,FALSE),IF(COUNTIF(ValidID,$C166)&gt;0,VLOOKUP($C166,Μητρώο!$A:$G,4,FALSE))),"")</f>
        <v/>
      </c>
      <c r="J166" s="53" t="str">
        <f>IF(OR(AND(OR(LEFT(R166)="b",LEFT(T166)="b",LEFT(V166)="b"),IF($C166&gt;0,IF(COUNTIF(newValidID,$C166)&gt;0,VLOOKUP($C166,Νέα_Μητρώα!$A:$G,2,FALSE),IF(COUNTIF(ValidID,$C166)&gt;0,VLOOKUP($C166,Μητρώο!$A:$G,2,FALSE))),"")="Θ"),AND(OR(LEFT(R166)="g",LEFT(T166)="g",LEFT(V166)="g"),IF($C166&gt;0,IF(COUNTIF(newValidID,$C166)&gt;0,VLOOKUP($C166,Νέα_Μητρώα!$A:$G,2,FALSE),IF(COUNTIF(ValidID,$C166)&gt;0,VLOOKUP($C166,Μητρώο!$A:$G,2,FALSE))),"")="Α")),"error","")</f>
        <v/>
      </c>
      <c r="K166" s="29" t="str">
        <f t="shared" si="17"/>
        <v/>
      </c>
      <c r="L166" s="29">
        <f t="shared" si="18"/>
        <v>0</v>
      </c>
      <c r="M166" s="30"/>
      <c r="N166" s="30"/>
      <c r="O166" s="31" t="str">
        <f>IF($C166&gt;0,IF(COUNTIF(newValidID,$C166)&gt;0,VLOOKUP($C166,Νέα_Μητρώα!$A:$G,7,FALSE),IF(COUNTIF(ValidID,$C166)&gt;0,VLOOKUP($C166,Μητρώο!$A:$G,7,FALSE))),"")</f>
        <v/>
      </c>
      <c r="P166" s="25" t="str">
        <f t="shared" si="20"/>
        <v/>
      </c>
      <c r="Q166" s="6"/>
      <c r="S166" s="6"/>
      <c r="U166" s="6"/>
      <c r="W166" s="59" t="str">
        <f>IF(AND($W$1&gt;0,C166&gt;0),SUBSTITUTE(SUBSTITUTE(IF(COUNTIF(newValidID,$C166)&gt;0,VLOOKUP($C166,Νέα_Μητρώα!$A:$G,2,FALSE),IF(COUNTIF(ValidID,$C166)&gt;0,VLOOKUP($C166,Μητρώο!$A:$G,2,FALSE))),"Θ","g"),"Α","b")&amp;IF((TRUNC((((YEAR($C$1))-I166)+1)/2))*2&lt;12,12,(TRUNC((((YEAR($C$1))-I166)+1)/2))*2),"ω")</f>
        <v>ω</v>
      </c>
      <c r="Z166" s="49">
        <f t="shared" si="21"/>
        <v>0</v>
      </c>
      <c r="AA166" s="49">
        <f t="shared" si="22"/>
        <v>0</v>
      </c>
      <c r="AB166" s="49">
        <f t="shared" si="23"/>
        <v>0</v>
      </c>
    </row>
    <row r="167" spans="1:28" x14ac:dyDescent="0.2">
      <c r="A167" s="4">
        <v>165</v>
      </c>
      <c r="B167" s="25">
        <f t="shared" si="19"/>
        <v>165</v>
      </c>
      <c r="C167" s="6"/>
      <c r="D167" s="26" t="str">
        <f>IF($C167&gt;0,IF(COUNTIF(newValidID,$C167)&gt;0,VLOOKUP($C167,Νέα_Μητρώα!$A:$G,3,FALSE),IF(COUNTIF(ValidID,$C167)&gt;0,VLOOKUP($C167,Μητρώο!$A:$G,3,FALSE))),"")</f>
        <v/>
      </c>
      <c r="E167" s="27" t="str">
        <f>IF($C167&gt;0,IF(COUNTIF(newValidID,$C167)&gt;0,VLOOKUP($C167,Νέα_Μητρώα!$A:$G,5,FALSE),IF(COUNTIF(ValidID,$C167)&gt;0,VLOOKUP($C167,Μητρώο!$A:$G,5,FALSE))),"")</f>
        <v/>
      </c>
      <c r="F167" s="47"/>
      <c r="G167" s="47"/>
      <c r="H167" s="28"/>
      <c r="I167" s="29" t="str">
        <f>IF($C167&gt;0,IF(COUNTIF(newValidID,$C167)&gt;0,VLOOKUP($C167,Νέα_Μητρώα!$A:$G,4,FALSE),IF(COUNTIF(ValidID,$C167)&gt;0,VLOOKUP($C167,Μητρώο!$A:$G,4,FALSE))),"")</f>
        <v/>
      </c>
      <c r="J167" s="53" t="str">
        <f>IF(OR(AND(OR(LEFT(R167)="b",LEFT(T167)="b",LEFT(V167)="b"),IF($C167&gt;0,IF(COUNTIF(newValidID,$C167)&gt;0,VLOOKUP($C167,Νέα_Μητρώα!$A:$G,2,FALSE),IF(COUNTIF(ValidID,$C167)&gt;0,VLOOKUP($C167,Μητρώο!$A:$G,2,FALSE))),"")="Θ"),AND(OR(LEFT(R167)="g",LEFT(T167)="g",LEFT(V167)="g"),IF($C167&gt;0,IF(COUNTIF(newValidID,$C167)&gt;0,VLOOKUP($C167,Νέα_Μητρώα!$A:$G,2,FALSE),IF(COUNTIF(ValidID,$C167)&gt;0,VLOOKUP($C167,Μητρώο!$A:$G,2,FALSE))),"")="Α")),"error","")</f>
        <v/>
      </c>
      <c r="K167" s="29" t="str">
        <f t="shared" si="17"/>
        <v/>
      </c>
      <c r="L167" s="29">
        <f t="shared" si="18"/>
        <v>0</v>
      </c>
      <c r="M167" s="30"/>
      <c r="N167" s="30"/>
      <c r="O167" s="31" t="str">
        <f>IF($C167&gt;0,IF(COUNTIF(newValidID,$C167)&gt;0,VLOOKUP($C167,Νέα_Μητρώα!$A:$G,7,FALSE),IF(COUNTIF(ValidID,$C167)&gt;0,VLOOKUP($C167,Μητρώο!$A:$G,7,FALSE))),"")</f>
        <v/>
      </c>
      <c r="P167" s="25" t="str">
        <f t="shared" si="20"/>
        <v/>
      </c>
      <c r="Q167" s="6"/>
      <c r="S167" s="6"/>
      <c r="U167" s="6"/>
      <c r="W167" s="59" t="str">
        <f>IF(AND($W$1&gt;0,C167&gt;0),SUBSTITUTE(SUBSTITUTE(IF(COUNTIF(newValidID,$C167)&gt;0,VLOOKUP($C167,Νέα_Μητρώα!$A:$G,2,FALSE),IF(COUNTIF(ValidID,$C167)&gt;0,VLOOKUP($C167,Μητρώο!$A:$G,2,FALSE))),"Θ","g"),"Α","b")&amp;IF((TRUNC((((YEAR($C$1))-I167)+1)/2))*2&lt;12,12,(TRUNC((((YEAR($C$1))-I167)+1)/2))*2),"ω")</f>
        <v>ω</v>
      </c>
      <c r="Z167" s="49">
        <f t="shared" si="21"/>
        <v>0</v>
      </c>
      <c r="AA167" s="49">
        <f t="shared" si="22"/>
        <v>0</v>
      </c>
      <c r="AB167" s="49">
        <f t="shared" si="23"/>
        <v>0</v>
      </c>
    </row>
    <row r="168" spans="1:28" x14ac:dyDescent="0.2">
      <c r="A168" s="4">
        <v>166</v>
      </c>
      <c r="B168" s="25">
        <f t="shared" si="19"/>
        <v>166</v>
      </c>
      <c r="D168" s="26" t="str">
        <f>IF($C168&gt;0,IF(COUNTIF(newValidID,$C168)&gt;0,VLOOKUP($C168,Νέα_Μητρώα!$A:$G,3,FALSE),IF(COUNTIF(ValidID,$C168)&gt;0,VLOOKUP($C168,Μητρώο!$A:$G,3,FALSE))),"")</f>
        <v/>
      </c>
      <c r="E168" s="27" t="str">
        <f>IF($C168&gt;0,IF(COUNTIF(newValidID,$C168)&gt;0,VLOOKUP($C168,Νέα_Μητρώα!$A:$G,5,FALSE),IF(COUNTIF(ValidID,$C168)&gt;0,VLOOKUP($C168,Μητρώο!$A:$G,5,FALSE))),"")</f>
        <v/>
      </c>
      <c r="F168" s="47"/>
      <c r="G168" s="47"/>
      <c r="H168" s="28"/>
      <c r="I168" s="29" t="str">
        <f>IF($C168&gt;0,IF(COUNTIF(newValidID,$C168)&gt;0,VLOOKUP($C168,Νέα_Μητρώα!$A:$G,4,FALSE),IF(COUNTIF(ValidID,$C168)&gt;0,VLOOKUP($C168,Μητρώο!$A:$G,4,FALSE))),"")</f>
        <v/>
      </c>
      <c r="J168" s="53" t="str">
        <f>IF(OR(AND(OR(LEFT(R168)="b",LEFT(T168)="b",LEFT(V168)="b"),IF($C168&gt;0,IF(COUNTIF(newValidID,$C168)&gt;0,VLOOKUP($C168,Νέα_Μητρώα!$A:$G,2,FALSE),IF(COUNTIF(ValidID,$C168)&gt;0,VLOOKUP($C168,Μητρώο!$A:$G,2,FALSE))),"")="Θ"),AND(OR(LEFT(R168)="g",LEFT(T168)="g",LEFT(V168)="g"),IF($C168&gt;0,IF(COUNTIF(newValidID,$C168)&gt;0,VLOOKUP($C168,Νέα_Μητρώα!$A:$G,2,FALSE),IF(COUNTIF(ValidID,$C168)&gt;0,VLOOKUP($C168,Μητρώο!$A:$G,2,FALSE))),"")="Α")),"error","")</f>
        <v/>
      </c>
      <c r="K168" s="29" t="str">
        <f t="shared" si="17"/>
        <v/>
      </c>
      <c r="L168" s="29">
        <f t="shared" si="18"/>
        <v>0</v>
      </c>
      <c r="M168" s="30"/>
      <c r="N168" s="30"/>
      <c r="O168" s="31" t="str">
        <f>IF($C168&gt;0,IF(COUNTIF(newValidID,$C168)&gt;0,VLOOKUP($C168,Νέα_Μητρώα!$A:$G,7,FALSE),IF(COUNTIF(ValidID,$C168)&gt;0,VLOOKUP($C168,Μητρώο!$A:$G,7,FALSE))),"")</f>
        <v/>
      </c>
      <c r="P168" s="25" t="str">
        <f t="shared" si="20"/>
        <v/>
      </c>
      <c r="Q168" s="6"/>
      <c r="S168" s="6"/>
      <c r="U168" s="6"/>
      <c r="W168" s="59" t="str">
        <f>IF(AND($W$1&gt;0,C168&gt;0),SUBSTITUTE(SUBSTITUTE(IF(COUNTIF(newValidID,$C168)&gt;0,VLOOKUP($C168,Νέα_Μητρώα!$A:$G,2,FALSE),IF(COUNTIF(ValidID,$C168)&gt;0,VLOOKUP($C168,Μητρώο!$A:$G,2,FALSE))),"Θ","g"),"Α","b")&amp;IF((TRUNC((((YEAR($C$1))-I168)+1)/2))*2&lt;12,12,(TRUNC((((YEAR($C$1))-I168)+1)/2))*2),"ω")</f>
        <v>ω</v>
      </c>
      <c r="Z168" s="49">
        <f t="shared" si="21"/>
        <v>0</v>
      </c>
      <c r="AA168" s="49">
        <f t="shared" si="22"/>
        <v>0</v>
      </c>
      <c r="AB168" s="49">
        <f t="shared" si="23"/>
        <v>0</v>
      </c>
    </row>
    <row r="169" spans="1:28" x14ac:dyDescent="0.2">
      <c r="A169" s="4">
        <v>167</v>
      </c>
      <c r="B169" s="25">
        <f t="shared" si="19"/>
        <v>167</v>
      </c>
      <c r="D169" s="26" t="str">
        <f>IF($C169&gt;0,IF(COUNTIF(newValidID,$C169)&gt;0,VLOOKUP($C169,Νέα_Μητρώα!$A:$G,3,FALSE),IF(COUNTIF(ValidID,$C169)&gt;0,VLOOKUP($C169,Μητρώο!$A:$G,3,FALSE))),"")</f>
        <v/>
      </c>
      <c r="E169" s="27" t="str">
        <f>IF($C169&gt;0,IF(COUNTIF(newValidID,$C169)&gt;0,VLOOKUP($C169,Νέα_Μητρώα!$A:$G,5,FALSE),IF(COUNTIF(ValidID,$C169)&gt;0,VLOOKUP($C169,Μητρώο!$A:$G,5,FALSE))),"")</f>
        <v/>
      </c>
      <c r="F169" s="47"/>
      <c r="G169" s="47"/>
      <c r="H169" s="28"/>
      <c r="I169" s="29" t="str">
        <f>IF($C169&gt;0,IF(COUNTIF(newValidID,$C169)&gt;0,VLOOKUP($C169,Νέα_Μητρώα!$A:$G,4,FALSE),IF(COUNTIF(ValidID,$C169)&gt;0,VLOOKUP($C169,Μητρώο!$A:$G,4,FALSE))),"")</f>
        <v/>
      </c>
      <c r="J169" s="53" t="str">
        <f>IF(OR(AND(OR(LEFT(R169)="b",LEFT(T169)="b",LEFT(V169)="b"),IF($C169&gt;0,IF(COUNTIF(newValidID,$C169)&gt;0,VLOOKUP($C169,Νέα_Μητρώα!$A:$G,2,FALSE),IF(COUNTIF(ValidID,$C169)&gt;0,VLOOKUP($C169,Μητρώο!$A:$G,2,FALSE))),"")="Θ"),AND(OR(LEFT(R169)="g",LEFT(T169)="g",LEFT(V169)="g"),IF($C169&gt;0,IF(COUNTIF(newValidID,$C169)&gt;0,VLOOKUP($C169,Νέα_Μητρώα!$A:$G,2,FALSE),IF(COUNTIF(ValidID,$C169)&gt;0,VLOOKUP($C169,Μητρώο!$A:$G,2,FALSE))),"")="Α")),"error","")</f>
        <v/>
      </c>
      <c r="K169" s="29" t="str">
        <f t="shared" si="17"/>
        <v/>
      </c>
      <c r="L169" s="29">
        <f t="shared" si="18"/>
        <v>0</v>
      </c>
      <c r="M169" s="30"/>
      <c r="N169" s="30"/>
      <c r="O169" s="31" t="str">
        <f>IF($C169&gt;0,IF(COUNTIF(newValidID,$C169)&gt;0,VLOOKUP($C169,Νέα_Μητρώα!$A:$G,7,FALSE),IF(COUNTIF(ValidID,$C169)&gt;0,VLOOKUP($C169,Μητρώο!$A:$G,7,FALSE))),"")</f>
        <v/>
      </c>
      <c r="P169" s="25" t="str">
        <f t="shared" si="20"/>
        <v/>
      </c>
      <c r="Q169" s="6"/>
      <c r="S169" s="6"/>
      <c r="U169" s="6"/>
      <c r="W169" s="59" t="str">
        <f>IF(AND($W$1&gt;0,C169&gt;0),SUBSTITUTE(SUBSTITUTE(IF(COUNTIF(newValidID,$C169)&gt;0,VLOOKUP($C169,Νέα_Μητρώα!$A:$G,2,FALSE),IF(COUNTIF(ValidID,$C169)&gt;0,VLOOKUP($C169,Μητρώο!$A:$G,2,FALSE))),"Θ","g"),"Α","b")&amp;IF((TRUNC((((YEAR($C$1))-I169)+1)/2))*2&lt;12,12,(TRUNC((((YEAR($C$1))-I169)+1)/2))*2),"ω")</f>
        <v>ω</v>
      </c>
      <c r="Z169" s="49">
        <f t="shared" si="21"/>
        <v>0</v>
      </c>
      <c r="AA169" s="49">
        <f t="shared" si="22"/>
        <v>0</v>
      </c>
      <c r="AB169" s="49">
        <f t="shared" si="23"/>
        <v>0</v>
      </c>
    </row>
    <row r="170" spans="1:28" x14ac:dyDescent="0.2">
      <c r="A170" s="4">
        <v>168</v>
      </c>
      <c r="B170" s="25">
        <f t="shared" si="19"/>
        <v>168</v>
      </c>
      <c r="D170" s="26" t="str">
        <f>IF($C170&gt;0,IF(COUNTIF(newValidID,$C170)&gt;0,VLOOKUP($C170,Νέα_Μητρώα!$A:$G,3,FALSE),IF(COUNTIF(ValidID,$C170)&gt;0,VLOOKUP($C170,Μητρώο!$A:$G,3,FALSE))),"")</f>
        <v/>
      </c>
      <c r="E170" s="27" t="str">
        <f>IF($C170&gt;0,IF(COUNTIF(newValidID,$C170)&gt;0,VLOOKUP($C170,Νέα_Μητρώα!$A:$G,5,FALSE),IF(COUNTIF(ValidID,$C170)&gt;0,VLOOKUP($C170,Μητρώο!$A:$G,5,FALSE))),"")</f>
        <v/>
      </c>
      <c r="F170" s="47"/>
      <c r="G170" s="47"/>
      <c r="H170" s="28"/>
      <c r="I170" s="29" t="str">
        <f>IF($C170&gt;0,IF(COUNTIF(newValidID,$C170)&gt;0,VLOOKUP($C170,Νέα_Μητρώα!$A:$G,4,FALSE),IF(COUNTIF(ValidID,$C170)&gt;0,VLOOKUP($C170,Μητρώο!$A:$G,4,FALSE))),"")</f>
        <v/>
      </c>
      <c r="J170" s="53" t="str">
        <f>IF(OR(AND(OR(LEFT(R170)="b",LEFT(T170)="b",LEFT(V170)="b"),IF($C170&gt;0,IF(COUNTIF(newValidID,$C170)&gt;0,VLOOKUP($C170,Νέα_Μητρώα!$A:$G,2,FALSE),IF(COUNTIF(ValidID,$C170)&gt;0,VLOOKUP($C170,Μητρώο!$A:$G,2,FALSE))),"")="Θ"),AND(OR(LEFT(R170)="g",LEFT(T170)="g",LEFT(V170)="g"),IF($C170&gt;0,IF(COUNTIF(newValidID,$C170)&gt;0,VLOOKUP($C170,Νέα_Μητρώα!$A:$G,2,FALSE),IF(COUNTIF(ValidID,$C170)&gt;0,VLOOKUP($C170,Μητρώο!$A:$G,2,FALSE))),"")="Α")),"error","")</f>
        <v/>
      </c>
      <c r="K170" s="29" t="str">
        <f t="shared" si="17"/>
        <v/>
      </c>
      <c r="L170" s="29">
        <f t="shared" si="18"/>
        <v>0</v>
      </c>
      <c r="M170" s="30"/>
      <c r="N170" s="30"/>
      <c r="O170" s="31" t="str">
        <f>IF($C170&gt;0,IF(COUNTIF(newValidID,$C170)&gt;0,VLOOKUP($C170,Νέα_Μητρώα!$A:$G,7,FALSE),IF(COUNTIF(ValidID,$C170)&gt;0,VLOOKUP($C170,Μητρώο!$A:$G,7,FALSE))),"")</f>
        <v/>
      </c>
      <c r="P170" s="25" t="str">
        <f t="shared" si="20"/>
        <v/>
      </c>
      <c r="Q170" s="6"/>
      <c r="S170" s="6"/>
      <c r="U170" s="6"/>
      <c r="W170" s="59" t="str">
        <f>IF(AND($W$1&gt;0,C170&gt;0),SUBSTITUTE(SUBSTITUTE(IF(COUNTIF(newValidID,$C170)&gt;0,VLOOKUP($C170,Νέα_Μητρώα!$A:$G,2,FALSE),IF(COUNTIF(ValidID,$C170)&gt;0,VLOOKUP($C170,Μητρώο!$A:$G,2,FALSE))),"Θ","g"),"Α","b")&amp;IF((TRUNC((((YEAR($C$1))-I170)+1)/2))*2&lt;12,12,(TRUNC((((YEAR($C$1))-I170)+1)/2))*2),"ω")</f>
        <v>ω</v>
      </c>
      <c r="Z170" s="49">
        <f t="shared" si="21"/>
        <v>0</v>
      </c>
      <c r="AA170" s="49">
        <f t="shared" si="22"/>
        <v>0</v>
      </c>
      <c r="AB170" s="49">
        <f t="shared" si="23"/>
        <v>0</v>
      </c>
    </row>
    <row r="171" spans="1:28" x14ac:dyDescent="0.2">
      <c r="A171" s="4">
        <v>169</v>
      </c>
      <c r="B171" s="25">
        <f t="shared" si="19"/>
        <v>169</v>
      </c>
      <c r="C171" s="6"/>
      <c r="D171" s="26" t="str">
        <f>IF($C171&gt;0,IF(COUNTIF(newValidID,$C171)&gt;0,VLOOKUP($C171,Νέα_Μητρώα!$A:$G,3,FALSE),IF(COUNTIF(ValidID,$C171)&gt;0,VLOOKUP($C171,Μητρώο!$A:$G,3,FALSE))),"")</f>
        <v/>
      </c>
      <c r="E171" s="27" t="str">
        <f>IF($C171&gt;0,IF(COUNTIF(newValidID,$C171)&gt;0,VLOOKUP($C171,Νέα_Μητρώα!$A:$G,5,FALSE),IF(COUNTIF(ValidID,$C171)&gt;0,VLOOKUP($C171,Μητρώο!$A:$G,5,FALSE))),"")</f>
        <v/>
      </c>
      <c r="F171" s="47"/>
      <c r="G171" s="47"/>
      <c r="H171" s="28"/>
      <c r="I171" s="29" t="str">
        <f>IF($C171&gt;0,IF(COUNTIF(newValidID,$C171)&gt;0,VLOOKUP($C171,Νέα_Μητρώα!$A:$G,4,FALSE),IF(COUNTIF(ValidID,$C171)&gt;0,VLOOKUP($C171,Μητρώο!$A:$G,4,FALSE))),"")</f>
        <v/>
      </c>
      <c r="J171" s="53" t="str">
        <f>IF(OR(AND(OR(LEFT(R171)="b",LEFT(T171)="b",LEFT(V171)="b"),IF($C171&gt;0,IF(COUNTIF(newValidID,$C171)&gt;0,VLOOKUP($C171,Νέα_Μητρώα!$A:$G,2,FALSE),IF(COUNTIF(ValidID,$C171)&gt;0,VLOOKUP($C171,Μητρώο!$A:$G,2,FALSE))),"")="Θ"),AND(OR(LEFT(R171)="g",LEFT(T171)="g",LEFT(V171)="g"),IF($C171&gt;0,IF(COUNTIF(newValidID,$C171)&gt;0,VLOOKUP($C171,Νέα_Μητρώα!$A:$G,2,FALSE),IF(COUNTIF(ValidID,$C171)&gt;0,VLOOKUP($C171,Μητρώο!$A:$G,2,FALSE))),"")="Α")),"error","")</f>
        <v/>
      </c>
      <c r="K171" s="29" t="str">
        <f t="shared" si="17"/>
        <v/>
      </c>
      <c r="L171" s="29">
        <f t="shared" si="18"/>
        <v>0</v>
      </c>
      <c r="M171" s="30"/>
      <c r="N171" s="30"/>
      <c r="O171" s="31" t="str">
        <f>IF($C171&gt;0,IF(COUNTIF(newValidID,$C171)&gt;0,VLOOKUP($C171,Νέα_Μητρώα!$A:$G,7,FALSE),IF(COUNTIF(ValidID,$C171)&gt;0,VLOOKUP($C171,Μητρώο!$A:$G,7,FALSE))),"")</f>
        <v/>
      </c>
      <c r="P171" s="25" t="str">
        <f t="shared" si="20"/>
        <v/>
      </c>
      <c r="Q171" s="6"/>
      <c r="S171" s="6"/>
      <c r="U171" s="6"/>
      <c r="W171" s="59" t="str">
        <f>IF(AND($W$1&gt;0,C171&gt;0),SUBSTITUTE(SUBSTITUTE(IF(COUNTIF(newValidID,$C171)&gt;0,VLOOKUP($C171,Νέα_Μητρώα!$A:$G,2,FALSE),IF(COUNTIF(ValidID,$C171)&gt;0,VLOOKUP($C171,Μητρώο!$A:$G,2,FALSE))),"Θ","g"),"Α","b")&amp;IF((TRUNC((((YEAR($C$1))-I171)+1)/2))*2&lt;12,12,(TRUNC((((YEAR($C$1))-I171)+1)/2))*2),"ω")</f>
        <v>ω</v>
      </c>
      <c r="Z171" s="49">
        <f t="shared" si="21"/>
        <v>0</v>
      </c>
      <c r="AA171" s="49">
        <f t="shared" si="22"/>
        <v>0</v>
      </c>
      <c r="AB171" s="49">
        <f t="shared" si="23"/>
        <v>0</v>
      </c>
    </row>
    <row r="172" spans="1:28" x14ac:dyDescent="0.2">
      <c r="A172" s="4">
        <v>170</v>
      </c>
      <c r="B172" s="25">
        <f t="shared" si="19"/>
        <v>170</v>
      </c>
      <c r="C172" s="6"/>
      <c r="D172" s="26" t="str">
        <f>IF($C172&gt;0,IF(COUNTIF(newValidID,$C172)&gt;0,VLOOKUP($C172,Νέα_Μητρώα!$A:$G,3,FALSE),IF(COUNTIF(ValidID,$C172)&gt;0,VLOOKUP($C172,Μητρώο!$A:$G,3,FALSE))),"")</f>
        <v/>
      </c>
      <c r="E172" s="27" t="str">
        <f>IF($C172&gt;0,IF(COUNTIF(newValidID,$C172)&gt;0,VLOOKUP($C172,Νέα_Μητρώα!$A:$G,5,FALSE),IF(COUNTIF(ValidID,$C172)&gt;0,VLOOKUP($C172,Μητρώο!$A:$G,5,FALSE))),"")</f>
        <v/>
      </c>
      <c r="F172" s="47"/>
      <c r="G172" s="47"/>
      <c r="H172" s="28"/>
      <c r="I172" s="29" t="str">
        <f>IF($C172&gt;0,IF(COUNTIF(newValidID,$C172)&gt;0,VLOOKUP($C172,Νέα_Μητρώα!$A:$G,4,FALSE),IF(COUNTIF(ValidID,$C172)&gt;0,VLOOKUP($C172,Μητρώο!$A:$G,4,FALSE))),"")</f>
        <v/>
      </c>
      <c r="J172" s="53" t="str">
        <f>IF(OR(AND(OR(LEFT(R172)="b",LEFT(T172)="b",LEFT(V172)="b"),IF($C172&gt;0,IF(COUNTIF(newValidID,$C172)&gt;0,VLOOKUP($C172,Νέα_Μητρώα!$A:$G,2,FALSE),IF(COUNTIF(ValidID,$C172)&gt;0,VLOOKUP($C172,Μητρώο!$A:$G,2,FALSE))),"")="Θ"),AND(OR(LEFT(R172)="g",LEFT(T172)="g",LEFT(V172)="g"),IF($C172&gt;0,IF(COUNTIF(newValidID,$C172)&gt;0,VLOOKUP($C172,Νέα_Μητρώα!$A:$G,2,FALSE),IF(COUNTIF(ValidID,$C172)&gt;0,VLOOKUP($C172,Μητρώο!$A:$G,2,FALSE))),"")="Α")),"error","")</f>
        <v/>
      </c>
      <c r="K172" s="29" t="str">
        <f t="shared" si="17"/>
        <v/>
      </c>
      <c r="L172" s="29">
        <f t="shared" si="18"/>
        <v>0</v>
      </c>
      <c r="M172" s="30"/>
      <c r="N172" s="30"/>
      <c r="O172" s="31" t="str">
        <f>IF($C172&gt;0,IF(COUNTIF(newValidID,$C172)&gt;0,VLOOKUP($C172,Νέα_Μητρώα!$A:$G,7,FALSE),IF(COUNTIF(ValidID,$C172)&gt;0,VLOOKUP($C172,Μητρώο!$A:$G,7,FALSE))),"")</f>
        <v/>
      </c>
      <c r="P172" s="25" t="str">
        <f t="shared" si="20"/>
        <v/>
      </c>
      <c r="Q172" s="6"/>
      <c r="S172" s="6"/>
      <c r="U172" s="6"/>
      <c r="W172" s="59" t="str">
        <f>IF(AND($W$1&gt;0,C172&gt;0),SUBSTITUTE(SUBSTITUTE(IF(COUNTIF(newValidID,$C172)&gt;0,VLOOKUP($C172,Νέα_Μητρώα!$A:$G,2,FALSE),IF(COUNTIF(ValidID,$C172)&gt;0,VLOOKUP($C172,Μητρώο!$A:$G,2,FALSE))),"Θ","g"),"Α","b")&amp;IF((TRUNC((((YEAR($C$1))-I172)+1)/2))*2&lt;12,12,(TRUNC((((YEAR($C$1))-I172)+1)/2))*2),"ω")</f>
        <v>ω</v>
      </c>
      <c r="Z172" s="49">
        <f t="shared" si="21"/>
        <v>0</v>
      </c>
      <c r="AA172" s="49">
        <f t="shared" si="22"/>
        <v>0</v>
      </c>
      <c r="AB172" s="49">
        <f t="shared" si="23"/>
        <v>0</v>
      </c>
    </row>
    <row r="173" spans="1:28" x14ac:dyDescent="0.2">
      <c r="A173" s="4">
        <v>171</v>
      </c>
      <c r="B173" s="25">
        <f t="shared" si="19"/>
        <v>171</v>
      </c>
      <c r="D173" s="26" t="str">
        <f>IF($C173&gt;0,IF(COUNTIF(newValidID,$C173)&gt;0,VLOOKUP($C173,Νέα_Μητρώα!$A:$G,3,FALSE),IF(COUNTIF(ValidID,$C173)&gt;0,VLOOKUP($C173,Μητρώο!$A:$G,3,FALSE))),"")</f>
        <v/>
      </c>
      <c r="E173" s="27" t="str">
        <f>IF($C173&gt;0,IF(COUNTIF(newValidID,$C173)&gt;0,VLOOKUP($C173,Νέα_Μητρώα!$A:$G,5,FALSE),IF(COUNTIF(ValidID,$C173)&gt;0,VLOOKUP($C173,Μητρώο!$A:$G,5,FALSE))),"")</f>
        <v/>
      </c>
      <c r="F173" s="47"/>
      <c r="G173" s="47"/>
      <c r="H173" s="28"/>
      <c r="I173" s="29" t="str">
        <f>IF($C173&gt;0,IF(COUNTIF(newValidID,$C173)&gt;0,VLOOKUP($C173,Νέα_Μητρώα!$A:$G,4,FALSE),IF(COUNTIF(ValidID,$C173)&gt;0,VLOOKUP($C173,Μητρώο!$A:$G,4,FALSE))),"")</f>
        <v/>
      </c>
      <c r="J173" s="53" t="str">
        <f>IF(OR(AND(OR(LEFT(R173)="b",LEFT(T173)="b",LEFT(V173)="b"),IF($C173&gt;0,IF(COUNTIF(newValidID,$C173)&gt;0,VLOOKUP($C173,Νέα_Μητρώα!$A:$G,2,FALSE),IF(COUNTIF(ValidID,$C173)&gt;0,VLOOKUP($C173,Μητρώο!$A:$G,2,FALSE))),"")="Θ"),AND(OR(LEFT(R173)="g",LEFT(T173)="g",LEFT(V173)="g"),IF($C173&gt;0,IF(COUNTIF(newValidID,$C173)&gt;0,VLOOKUP($C173,Νέα_Μητρώα!$A:$G,2,FALSE),IF(COUNTIF(ValidID,$C173)&gt;0,VLOOKUP($C173,Μητρώο!$A:$G,2,FALSE))),"")="Α")),"error","")</f>
        <v/>
      </c>
      <c r="K173" s="29" t="str">
        <f t="shared" si="17"/>
        <v/>
      </c>
      <c r="L173" s="29">
        <f t="shared" si="18"/>
        <v>0</v>
      </c>
      <c r="M173" s="30"/>
      <c r="N173" s="30"/>
      <c r="O173" s="31" t="str">
        <f>IF($C173&gt;0,IF(COUNTIF(newValidID,$C173)&gt;0,VLOOKUP($C173,Νέα_Μητρώα!$A:$G,7,FALSE),IF(COUNTIF(ValidID,$C173)&gt;0,VLOOKUP($C173,Μητρώο!$A:$G,7,FALSE))),"")</f>
        <v/>
      </c>
      <c r="P173" s="25" t="str">
        <f t="shared" si="20"/>
        <v/>
      </c>
      <c r="Q173" s="6"/>
      <c r="S173" s="6"/>
      <c r="U173" s="6"/>
      <c r="W173" s="59" t="str">
        <f>IF(AND($W$1&gt;0,C173&gt;0),SUBSTITUTE(SUBSTITUTE(IF(COUNTIF(newValidID,$C173)&gt;0,VLOOKUP($C173,Νέα_Μητρώα!$A:$G,2,FALSE),IF(COUNTIF(ValidID,$C173)&gt;0,VLOOKUP($C173,Μητρώο!$A:$G,2,FALSE))),"Θ","g"),"Α","b")&amp;IF((TRUNC((((YEAR($C$1))-I173)+1)/2))*2&lt;12,12,(TRUNC((((YEAR($C$1))-I173)+1)/2))*2),"ω")</f>
        <v>ω</v>
      </c>
      <c r="Z173" s="49">
        <f t="shared" si="21"/>
        <v>0</v>
      </c>
      <c r="AA173" s="49">
        <f t="shared" si="22"/>
        <v>0</v>
      </c>
      <c r="AB173" s="49">
        <f t="shared" si="23"/>
        <v>0</v>
      </c>
    </row>
    <row r="174" spans="1:28" x14ac:dyDescent="0.2">
      <c r="A174" s="4">
        <v>172</v>
      </c>
      <c r="B174" s="25">
        <f t="shared" si="19"/>
        <v>172</v>
      </c>
      <c r="C174" s="6"/>
      <c r="D174" s="26" t="str">
        <f>IF($C174&gt;0,IF(COUNTIF(newValidID,$C174)&gt;0,VLOOKUP($C174,Νέα_Μητρώα!$A:$G,3,FALSE),IF(COUNTIF(ValidID,$C174)&gt;0,VLOOKUP($C174,Μητρώο!$A:$G,3,FALSE))),"")</f>
        <v/>
      </c>
      <c r="E174" s="27" t="str">
        <f>IF($C174&gt;0,IF(COUNTIF(newValidID,$C174)&gt;0,VLOOKUP($C174,Νέα_Μητρώα!$A:$G,5,FALSE),IF(COUNTIF(ValidID,$C174)&gt;0,VLOOKUP($C174,Μητρώο!$A:$G,5,FALSE))),"")</f>
        <v/>
      </c>
      <c r="F174" s="47"/>
      <c r="G174" s="47"/>
      <c r="H174" s="28"/>
      <c r="I174" s="29" t="str">
        <f>IF($C174&gt;0,IF(COUNTIF(newValidID,$C174)&gt;0,VLOOKUP($C174,Νέα_Μητρώα!$A:$G,4,FALSE),IF(COUNTIF(ValidID,$C174)&gt;0,VLOOKUP($C174,Μητρώο!$A:$G,4,FALSE))),"")</f>
        <v/>
      </c>
      <c r="J174" s="53" t="str">
        <f>IF(OR(AND(OR(LEFT(R174)="b",LEFT(T174)="b",LEFT(V174)="b"),IF($C174&gt;0,IF(COUNTIF(newValidID,$C174)&gt;0,VLOOKUP($C174,Νέα_Μητρώα!$A:$G,2,FALSE),IF(COUNTIF(ValidID,$C174)&gt;0,VLOOKUP($C174,Μητρώο!$A:$G,2,FALSE))),"")="Θ"),AND(OR(LEFT(R174)="g",LEFT(T174)="g",LEFT(V174)="g"),IF($C174&gt;0,IF(COUNTIF(newValidID,$C174)&gt;0,VLOOKUP($C174,Νέα_Μητρώα!$A:$G,2,FALSE),IF(COUNTIF(ValidID,$C174)&gt;0,VLOOKUP($C174,Μητρώο!$A:$G,2,FALSE))),"")="Α")),"error","")</f>
        <v/>
      </c>
      <c r="K174" s="29" t="str">
        <f t="shared" si="17"/>
        <v/>
      </c>
      <c r="L174" s="29">
        <f t="shared" si="18"/>
        <v>0</v>
      </c>
      <c r="M174" s="30"/>
      <c r="N174" s="30"/>
      <c r="O174" s="31" t="str">
        <f>IF($C174&gt;0,IF(COUNTIF(newValidID,$C174)&gt;0,VLOOKUP($C174,Νέα_Μητρώα!$A:$G,7,FALSE),IF(COUNTIF(ValidID,$C174)&gt;0,VLOOKUP($C174,Μητρώο!$A:$G,7,FALSE))),"")</f>
        <v/>
      </c>
      <c r="P174" s="25" t="str">
        <f t="shared" si="20"/>
        <v/>
      </c>
      <c r="Q174" s="6"/>
      <c r="S174" s="6"/>
      <c r="U174" s="6"/>
      <c r="W174" s="59" t="str">
        <f>IF(AND($W$1&gt;0,C174&gt;0),SUBSTITUTE(SUBSTITUTE(IF(COUNTIF(newValidID,$C174)&gt;0,VLOOKUP($C174,Νέα_Μητρώα!$A:$G,2,FALSE),IF(COUNTIF(ValidID,$C174)&gt;0,VLOOKUP($C174,Μητρώο!$A:$G,2,FALSE))),"Θ","g"),"Α","b")&amp;IF((TRUNC((((YEAR($C$1))-I174)+1)/2))*2&lt;12,12,(TRUNC((((YEAR($C$1))-I174)+1)/2))*2),"ω")</f>
        <v>ω</v>
      </c>
      <c r="Z174" s="49">
        <f t="shared" si="21"/>
        <v>0</v>
      </c>
      <c r="AA174" s="49">
        <f t="shared" si="22"/>
        <v>0</v>
      </c>
      <c r="AB174" s="49">
        <f t="shared" si="23"/>
        <v>0</v>
      </c>
    </row>
    <row r="175" spans="1:28" x14ac:dyDescent="0.2">
      <c r="A175" s="4">
        <v>173</v>
      </c>
      <c r="B175" s="25">
        <f t="shared" si="19"/>
        <v>173</v>
      </c>
      <c r="D175" s="26" t="str">
        <f>IF($C175&gt;0,IF(COUNTIF(newValidID,$C175)&gt;0,VLOOKUP($C175,Νέα_Μητρώα!$A:$G,3,FALSE),IF(COUNTIF(ValidID,$C175)&gt;0,VLOOKUP($C175,Μητρώο!$A:$G,3,FALSE))),"")</f>
        <v/>
      </c>
      <c r="E175" s="27" t="str">
        <f>IF($C175&gt;0,IF(COUNTIF(newValidID,$C175)&gt;0,VLOOKUP($C175,Νέα_Μητρώα!$A:$G,5,FALSE),IF(COUNTIF(ValidID,$C175)&gt;0,VLOOKUP($C175,Μητρώο!$A:$G,5,FALSE))),"")</f>
        <v/>
      </c>
      <c r="F175" s="47"/>
      <c r="G175" s="47"/>
      <c r="H175" s="28"/>
      <c r="I175" s="29" t="str">
        <f>IF($C175&gt;0,IF(COUNTIF(newValidID,$C175)&gt;0,VLOOKUP($C175,Νέα_Μητρώα!$A:$G,4,FALSE),IF(COUNTIF(ValidID,$C175)&gt;0,VLOOKUP($C175,Μητρώο!$A:$G,4,FALSE))),"")</f>
        <v/>
      </c>
      <c r="J175" s="53" t="str">
        <f>IF(OR(AND(OR(LEFT(R175)="b",LEFT(T175)="b",LEFT(V175)="b"),IF($C175&gt;0,IF(COUNTIF(newValidID,$C175)&gt;0,VLOOKUP($C175,Νέα_Μητρώα!$A:$G,2,FALSE),IF(COUNTIF(ValidID,$C175)&gt;0,VLOOKUP($C175,Μητρώο!$A:$G,2,FALSE))),"")="Θ"),AND(OR(LEFT(R175)="g",LEFT(T175)="g",LEFT(V175)="g"),IF($C175&gt;0,IF(COUNTIF(newValidID,$C175)&gt;0,VLOOKUP($C175,Νέα_Μητρώα!$A:$G,2,FALSE),IF(COUNTIF(ValidID,$C175)&gt;0,VLOOKUP($C175,Μητρώο!$A:$G,2,FALSE))),"")="Α")),"error","")</f>
        <v/>
      </c>
      <c r="K175" s="29" t="str">
        <f t="shared" si="17"/>
        <v/>
      </c>
      <c r="L175" s="29">
        <f t="shared" si="18"/>
        <v>0</v>
      </c>
      <c r="M175" s="30"/>
      <c r="N175" s="30"/>
      <c r="O175" s="31" t="str">
        <f>IF($C175&gt;0,IF(COUNTIF(newValidID,$C175)&gt;0,VLOOKUP($C175,Νέα_Μητρώα!$A:$G,7,FALSE),IF(COUNTIF(ValidID,$C175)&gt;0,VLOOKUP($C175,Μητρώο!$A:$G,7,FALSE))),"")</f>
        <v/>
      </c>
      <c r="P175" s="25" t="str">
        <f t="shared" si="20"/>
        <v/>
      </c>
      <c r="Q175" s="6"/>
      <c r="S175" s="6"/>
      <c r="U175" s="6"/>
      <c r="W175" s="59" t="str">
        <f>IF(AND($W$1&gt;0,C175&gt;0),SUBSTITUTE(SUBSTITUTE(IF(COUNTIF(newValidID,$C175)&gt;0,VLOOKUP($C175,Νέα_Μητρώα!$A:$G,2,FALSE),IF(COUNTIF(ValidID,$C175)&gt;0,VLOOKUP($C175,Μητρώο!$A:$G,2,FALSE))),"Θ","g"),"Α","b")&amp;IF((TRUNC((((YEAR($C$1))-I175)+1)/2))*2&lt;12,12,(TRUNC((((YEAR($C$1))-I175)+1)/2))*2),"ω")</f>
        <v>ω</v>
      </c>
      <c r="Z175" s="49">
        <f t="shared" si="21"/>
        <v>0</v>
      </c>
      <c r="AA175" s="49">
        <f t="shared" si="22"/>
        <v>0</v>
      </c>
      <c r="AB175" s="49">
        <f t="shared" si="23"/>
        <v>0</v>
      </c>
    </row>
    <row r="176" spans="1:28" x14ac:dyDescent="0.2">
      <c r="A176" s="4">
        <v>174</v>
      </c>
      <c r="B176" s="25">
        <f t="shared" si="19"/>
        <v>174</v>
      </c>
      <c r="D176" s="26" t="str">
        <f>IF($C176&gt;0,IF(COUNTIF(newValidID,$C176)&gt;0,VLOOKUP($C176,Νέα_Μητρώα!$A:$G,3,FALSE),IF(COUNTIF(ValidID,$C176)&gt;0,VLOOKUP($C176,Μητρώο!$A:$G,3,FALSE))),"")</f>
        <v/>
      </c>
      <c r="E176" s="27" t="str">
        <f>IF($C176&gt;0,IF(COUNTIF(newValidID,$C176)&gt;0,VLOOKUP($C176,Νέα_Μητρώα!$A:$G,5,FALSE),IF(COUNTIF(ValidID,$C176)&gt;0,VLOOKUP($C176,Μητρώο!$A:$G,5,FALSE))),"")</f>
        <v/>
      </c>
      <c r="F176" s="47"/>
      <c r="G176" s="47"/>
      <c r="H176" s="28"/>
      <c r="I176" s="29" t="str">
        <f>IF($C176&gt;0,IF(COUNTIF(newValidID,$C176)&gt;0,VLOOKUP($C176,Νέα_Μητρώα!$A:$G,4,FALSE),IF(COUNTIF(ValidID,$C176)&gt;0,VLOOKUP($C176,Μητρώο!$A:$G,4,FALSE))),"")</f>
        <v/>
      </c>
      <c r="J176" s="53" t="str">
        <f>IF(OR(AND(OR(LEFT(R176)="b",LEFT(T176)="b",LEFT(V176)="b"),IF($C176&gt;0,IF(COUNTIF(newValidID,$C176)&gt;0,VLOOKUP($C176,Νέα_Μητρώα!$A:$G,2,FALSE),IF(COUNTIF(ValidID,$C176)&gt;0,VLOOKUP($C176,Μητρώο!$A:$G,2,FALSE))),"")="Θ"),AND(OR(LEFT(R176)="g",LEFT(T176)="g",LEFT(V176)="g"),IF($C176&gt;0,IF(COUNTIF(newValidID,$C176)&gt;0,VLOOKUP($C176,Νέα_Μητρώα!$A:$G,2,FALSE),IF(COUNTIF(ValidID,$C176)&gt;0,VLOOKUP($C176,Μητρώο!$A:$G,2,FALSE))),"")="Α")),"error","")</f>
        <v/>
      </c>
      <c r="K176" s="29" t="str">
        <f t="shared" si="17"/>
        <v/>
      </c>
      <c r="L176" s="29">
        <f t="shared" si="18"/>
        <v>0</v>
      </c>
      <c r="M176" s="30"/>
      <c r="N176" s="30"/>
      <c r="O176" s="31" t="str">
        <f>IF($C176&gt;0,IF(COUNTIF(newValidID,$C176)&gt;0,VLOOKUP($C176,Νέα_Μητρώα!$A:$G,7,FALSE),IF(COUNTIF(ValidID,$C176)&gt;0,VLOOKUP($C176,Μητρώο!$A:$G,7,FALSE))),"")</f>
        <v/>
      </c>
      <c r="P176" s="25" t="str">
        <f t="shared" si="20"/>
        <v/>
      </c>
      <c r="Q176" s="6"/>
      <c r="S176" s="6"/>
      <c r="U176" s="6"/>
      <c r="W176" s="59" t="str">
        <f>IF(AND($W$1&gt;0,C176&gt;0),SUBSTITUTE(SUBSTITUTE(IF(COUNTIF(newValidID,$C176)&gt;0,VLOOKUP($C176,Νέα_Μητρώα!$A:$G,2,FALSE),IF(COUNTIF(ValidID,$C176)&gt;0,VLOOKUP($C176,Μητρώο!$A:$G,2,FALSE))),"Θ","g"),"Α","b")&amp;IF((TRUNC((((YEAR($C$1))-I176)+1)/2))*2&lt;12,12,(TRUNC((((YEAR($C$1))-I176)+1)/2))*2),"ω")</f>
        <v>ω</v>
      </c>
      <c r="Z176" s="49">
        <f t="shared" si="21"/>
        <v>0</v>
      </c>
      <c r="AA176" s="49">
        <f t="shared" si="22"/>
        <v>0</v>
      </c>
      <c r="AB176" s="49">
        <f t="shared" si="23"/>
        <v>0</v>
      </c>
    </row>
    <row r="177" spans="1:28" x14ac:dyDescent="0.2">
      <c r="A177" s="4">
        <v>175</v>
      </c>
      <c r="B177" s="25">
        <f t="shared" si="19"/>
        <v>175</v>
      </c>
      <c r="D177" s="26" t="str">
        <f>IF($C177&gt;0,IF(COUNTIF(newValidID,$C177)&gt;0,VLOOKUP($C177,Νέα_Μητρώα!$A:$G,3,FALSE),IF(COUNTIF(ValidID,$C177)&gt;0,VLOOKUP($C177,Μητρώο!$A:$G,3,FALSE))),"")</f>
        <v/>
      </c>
      <c r="E177" s="27" t="str">
        <f>IF($C177&gt;0,IF(COUNTIF(newValidID,$C177)&gt;0,VLOOKUP($C177,Νέα_Μητρώα!$A:$G,5,FALSE),IF(COUNTIF(ValidID,$C177)&gt;0,VLOOKUP($C177,Μητρώο!$A:$G,5,FALSE))),"")</f>
        <v/>
      </c>
      <c r="F177" s="47"/>
      <c r="G177" s="47"/>
      <c r="H177" s="28"/>
      <c r="I177" s="29" t="str">
        <f>IF($C177&gt;0,IF(COUNTIF(newValidID,$C177)&gt;0,VLOOKUP($C177,Νέα_Μητρώα!$A:$G,4,FALSE),IF(COUNTIF(ValidID,$C177)&gt;0,VLOOKUP($C177,Μητρώο!$A:$G,4,FALSE))),"")</f>
        <v/>
      </c>
      <c r="J177" s="53" t="str">
        <f>IF(OR(AND(OR(LEFT(R177)="b",LEFT(T177)="b",LEFT(V177)="b"),IF($C177&gt;0,IF(COUNTIF(newValidID,$C177)&gt;0,VLOOKUP($C177,Νέα_Μητρώα!$A:$G,2,FALSE),IF(COUNTIF(ValidID,$C177)&gt;0,VLOOKUP($C177,Μητρώο!$A:$G,2,FALSE))),"")="Θ"),AND(OR(LEFT(R177)="g",LEFT(T177)="g",LEFT(V177)="g"),IF($C177&gt;0,IF(COUNTIF(newValidID,$C177)&gt;0,VLOOKUP($C177,Νέα_Μητρώα!$A:$G,2,FALSE),IF(COUNTIF(ValidID,$C177)&gt;0,VLOOKUP($C177,Μητρώο!$A:$G,2,FALSE))),"")="Α")),"error","")</f>
        <v/>
      </c>
      <c r="K177" s="29" t="str">
        <f t="shared" si="17"/>
        <v/>
      </c>
      <c r="L177" s="29">
        <f t="shared" si="18"/>
        <v>0</v>
      </c>
      <c r="M177" s="30"/>
      <c r="N177" s="30"/>
      <c r="O177" s="31" t="str">
        <f>IF($C177&gt;0,IF(COUNTIF(newValidID,$C177)&gt;0,VLOOKUP($C177,Νέα_Μητρώα!$A:$G,7,FALSE),IF(COUNTIF(ValidID,$C177)&gt;0,VLOOKUP($C177,Μητρώο!$A:$G,7,FALSE))),"")</f>
        <v/>
      </c>
      <c r="P177" s="25" t="str">
        <f t="shared" si="20"/>
        <v/>
      </c>
      <c r="Q177" s="6"/>
      <c r="S177" s="6"/>
      <c r="U177" s="6"/>
      <c r="W177" s="59" t="str">
        <f>IF(AND($W$1&gt;0,C177&gt;0),SUBSTITUTE(SUBSTITUTE(IF(COUNTIF(newValidID,$C177)&gt;0,VLOOKUP($C177,Νέα_Μητρώα!$A:$G,2,FALSE),IF(COUNTIF(ValidID,$C177)&gt;0,VLOOKUP($C177,Μητρώο!$A:$G,2,FALSE))),"Θ","g"),"Α","b")&amp;IF((TRUNC((((YEAR($C$1))-I177)+1)/2))*2&lt;12,12,(TRUNC((((YEAR($C$1))-I177)+1)/2))*2),"ω")</f>
        <v>ω</v>
      </c>
      <c r="Z177" s="49">
        <f t="shared" si="21"/>
        <v>0</v>
      </c>
      <c r="AA177" s="49">
        <f t="shared" si="22"/>
        <v>0</v>
      </c>
      <c r="AB177" s="49">
        <f t="shared" si="23"/>
        <v>0</v>
      </c>
    </row>
    <row r="178" spans="1:28" x14ac:dyDescent="0.2">
      <c r="A178" s="4">
        <v>176</v>
      </c>
      <c r="B178" s="25">
        <f t="shared" si="19"/>
        <v>176</v>
      </c>
      <c r="D178" s="26" t="str">
        <f>IF($C178&gt;0,IF(COUNTIF(newValidID,$C178)&gt;0,VLOOKUP($C178,Νέα_Μητρώα!$A:$G,3,FALSE),IF(COUNTIF(ValidID,$C178)&gt;0,VLOOKUP($C178,Μητρώο!$A:$G,3,FALSE))),"")</f>
        <v/>
      </c>
      <c r="E178" s="27" t="str">
        <f>IF($C178&gt;0,IF(COUNTIF(newValidID,$C178)&gt;0,VLOOKUP($C178,Νέα_Μητρώα!$A:$G,5,FALSE),IF(COUNTIF(ValidID,$C178)&gt;0,VLOOKUP($C178,Μητρώο!$A:$G,5,FALSE))),"")</f>
        <v/>
      </c>
      <c r="F178" s="47"/>
      <c r="G178" s="47"/>
      <c r="H178" s="28"/>
      <c r="I178" s="29" t="str">
        <f>IF($C178&gt;0,IF(COUNTIF(newValidID,$C178)&gt;0,VLOOKUP($C178,Νέα_Μητρώα!$A:$G,4,FALSE),IF(COUNTIF(ValidID,$C178)&gt;0,VLOOKUP($C178,Μητρώο!$A:$G,4,FALSE))),"")</f>
        <v/>
      </c>
      <c r="J178" s="53" t="str">
        <f>IF(OR(AND(OR(LEFT(R178)="b",LEFT(T178)="b",LEFT(V178)="b"),IF($C178&gt;0,IF(COUNTIF(newValidID,$C178)&gt;0,VLOOKUP($C178,Νέα_Μητρώα!$A:$G,2,FALSE),IF(COUNTIF(ValidID,$C178)&gt;0,VLOOKUP($C178,Μητρώο!$A:$G,2,FALSE))),"")="Θ"),AND(OR(LEFT(R178)="g",LEFT(T178)="g",LEFT(V178)="g"),IF($C178&gt;0,IF(COUNTIF(newValidID,$C178)&gt;0,VLOOKUP($C178,Νέα_Μητρώα!$A:$G,2,FALSE),IF(COUNTIF(ValidID,$C178)&gt;0,VLOOKUP($C178,Μητρώο!$A:$G,2,FALSE))),"")="Α")),"error","")</f>
        <v/>
      </c>
      <c r="K178" s="29" t="str">
        <f t="shared" si="17"/>
        <v/>
      </c>
      <c r="L178" s="29">
        <f t="shared" si="18"/>
        <v>0</v>
      </c>
      <c r="M178" s="30"/>
      <c r="N178" s="30"/>
      <c r="O178" s="31" t="str">
        <f>IF($C178&gt;0,IF(COUNTIF(newValidID,$C178)&gt;0,VLOOKUP($C178,Νέα_Μητρώα!$A:$G,7,FALSE),IF(COUNTIF(ValidID,$C178)&gt;0,VLOOKUP($C178,Μητρώο!$A:$G,7,FALSE))),"")</f>
        <v/>
      </c>
      <c r="P178" s="25" t="str">
        <f t="shared" si="20"/>
        <v/>
      </c>
      <c r="Q178" s="6"/>
      <c r="S178" s="6"/>
      <c r="U178" s="6"/>
      <c r="W178" s="59" t="str">
        <f>IF(AND($W$1&gt;0,C178&gt;0),SUBSTITUTE(SUBSTITUTE(IF(COUNTIF(newValidID,$C178)&gt;0,VLOOKUP($C178,Νέα_Μητρώα!$A:$G,2,FALSE),IF(COUNTIF(ValidID,$C178)&gt;0,VLOOKUP($C178,Μητρώο!$A:$G,2,FALSE))),"Θ","g"),"Α","b")&amp;IF((TRUNC((((YEAR($C$1))-I178)+1)/2))*2&lt;12,12,(TRUNC((((YEAR($C$1))-I178)+1)/2))*2),"ω")</f>
        <v>ω</v>
      </c>
      <c r="Z178" s="49">
        <f t="shared" si="21"/>
        <v>0</v>
      </c>
      <c r="AA178" s="49">
        <f t="shared" si="22"/>
        <v>0</v>
      </c>
      <c r="AB178" s="49">
        <f t="shared" si="23"/>
        <v>0</v>
      </c>
    </row>
    <row r="179" spans="1:28" x14ac:dyDescent="0.2">
      <c r="A179" s="4">
        <v>177</v>
      </c>
      <c r="B179" s="25">
        <f t="shared" si="19"/>
        <v>177</v>
      </c>
      <c r="D179" s="26" t="str">
        <f>IF($C179&gt;0,IF(COUNTIF(newValidID,$C179)&gt;0,VLOOKUP($C179,Νέα_Μητρώα!$A:$G,3,FALSE),IF(COUNTIF(ValidID,$C179)&gt;0,VLOOKUP($C179,Μητρώο!$A:$G,3,FALSE))),"")</f>
        <v/>
      </c>
      <c r="E179" s="27" t="str">
        <f>IF($C179&gt;0,IF(COUNTIF(newValidID,$C179)&gt;0,VLOOKUP($C179,Νέα_Μητρώα!$A:$G,5,FALSE),IF(COUNTIF(ValidID,$C179)&gt;0,VLOOKUP($C179,Μητρώο!$A:$G,5,FALSE))),"")</f>
        <v/>
      </c>
      <c r="F179" s="47"/>
      <c r="G179" s="47"/>
      <c r="H179" s="28"/>
      <c r="I179" s="29" t="str">
        <f>IF($C179&gt;0,IF(COUNTIF(newValidID,$C179)&gt;0,VLOOKUP($C179,Νέα_Μητρώα!$A:$G,4,FALSE),IF(COUNTIF(ValidID,$C179)&gt;0,VLOOKUP($C179,Μητρώο!$A:$G,4,FALSE))),"")</f>
        <v/>
      </c>
      <c r="J179" s="53" t="str">
        <f>IF(OR(AND(OR(LEFT(R179)="b",LEFT(T179)="b",LEFT(V179)="b"),IF($C179&gt;0,IF(COUNTIF(newValidID,$C179)&gt;0,VLOOKUP($C179,Νέα_Μητρώα!$A:$G,2,FALSE),IF(COUNTIF(ValidID,$C179)&gt;0,VLOOKUP($C179,Μητρώο!$A:$G,2,FALSE))),"")="Θ"),AND(OR(LEFT(R179)="g",LEFT(T179)="g",LEFT(V179)="g"),IF($C179&gt;0,IF(COUNTIF(newValidID,$C179)&gt;0,VLOOKUP($C179,Νέα_Μητρώα!$A:$G,2,FALSE),IF(COUNTIF(ValidID,$C179)&gt;0,VLOOKUP($C179,Μητρώο!$A:$G,2,FALSE))),"")="Α")),"error","")</f>
        <v/>
      </c>
      <c r="K179" s="29" t="str">
        <f t="shared" si="17"/>
        <v/>
      </c>
      <c r="L179" s="29">
        <f t="shared" si="18"/>
        <v>0</v>
      </c>
      <c r="M179" s="30"/>
      <c r="N179" s="30"/>
      <c r="O179" s="31" t="str">
        <f>IF($C179&gt;0,IF(COUNTIF(newValidID,$C179)&gt;0,VLOOKUP($C179,Νέα_Μητρώα!$A:$G,7,FALSE),IF(COUNTIF(ValidID,$C179)&gt;0,VLOOKUP($C179,Μητρώο!$A:$G,7,FALSE))),"")</f>
        <v/>
      </c>
      <c r="P179" s="25" t="str">
        <f t="shared" si="20"/>
        <v/>
      </c>
      <c r="Q179" s="6"/>
      <c r="S179" s="6"/>
      <c r="U179" s="6"/>
      <c r="W179" s="59" t="str">
        <f>IF(AND($W$1&gt;0,C179&gt;0),SUBSTITUTE(SUBSTITUTE(IF(COUNTIF(newValidID,$C179)&gt;0,VLOOKUP($C179,Νέα_Μητρώα!$A:$G,2,FALSE),IF(COUNTIF(ValidID,$C179)&gt;0,VLOOKUP($C179,Μητρώο!$A:$G,2,FALSE))),"Θ","g"),"Α","b")&amp;IF((TRUNC((((YEAR($C$1))-I179)+1)/2))*2&lt;12,12,(TRUNC((((YEAR($C$1))-I179)+1)/2))*2),"ω")</f>
        <v>ω</v>
      </c>
      <c r="Z179" s="49">
        <f t="shared" si="21"/>
        <v>0</v>
      </c>
      <c r="AA179" s="49">
        <f t="shared" si="22"/>
        <v>0</v>
      </c>
      <c r="AB179" s="49">
        <f t="shared" si="23"/>
        <v>0</v>
      </c>
    </row>
    <row r="180" spans="1:28" x14ac:dyDescent="0.2">
      <c r="A180" s="4">
        <v>178</v>
      </c>
      <c r="B180" s="25">
        <f t="shared" si="19"/>
        <v>178</v>
      </c>
      <c r="D180" s="26" t="str">
        <f>IF($C180&gt;0,IF(COUNTIF(newValidID,$C180)&gt;0,VLOOKUP($C180,Νέα_Μητρώα!$A:$G,3,FALSE),IF(COUNTIF(ValidID,$C180)&gt;0,VLOOKUP($C180,Μητρώο!$A:$G,3,FALSE))),"")</f>
        <v/>
      </c>
      <c r="E180" s="27" t="str">
        <f>IF($C180&gt;0,IF(COUNTIF(newValidID,$C180)&gt;0,VLOOKUP($C180,Νέα_Μητρώα!$A:$G,5,FALSE),IF(COUNTIF(ValidID,$C180)&gt;0,VLOOKUP($C180,Μητρώο!$A:$G,5,FALSE))),"")</f>
        <v/>
      </c>
      <c r="F180" s="47"/>
      <c r="G180" s="47"/>
      <c r="H180" s="28"/>
      <c r="I180" s="29" t="str">
        <f>IF($C180&gt;0,IF(COUNTIF(newValidID,$C180)&gt;0,VLOOKUP($C180,Νέα_Μητρώα!$A:$G,4,FALSE),IF(COUNTIF(ValidID,$C180)&gt;0,VLOOKUP($C180,Μητρώο!$A:$G,4,FALSE))),"")</f>
        <v/>
      </c>
      <c r="J180" s="53" t="str">
        <f>IF(OR(AND(OR(LEFT(R180)="b",LEFT(T180)="b",LEFT(V180)="b"),IF($C180&gt;0,IF(COUNTIF(newValidID,$C180)&gt;0,VLOOKUP($C180,Νέα_Μητρώα!$A:$G,2,FALSE),IF(COUNTIF(ValidID,$C180)&gt;0,VLOOKUP($C180,Μητρώο!$A:$G,2,FALSE))),"")="Θ"),AND(OR(LEFT(R180)="g",LEFT(T180)="g",LEFT(V180)="g"),IF($C180&gt;0,IF(COUNTIF(newValidID,$C180)&gt;0,VLOOKUP($C180,Νέα_Μητρώα!$A:$G,2,FALSE),IF(COUNTIF(ValidID,$C180)&gt;0,VLOOKUP($C180,Μητρώο!$A:$G,2,FALSE))),"")="Α")),"error","")</f>
        <v/>
      </c>
      <c r="K180" s="29" t="str">
        <f t="shared" si="17"/>
        <v/>
      </c>
      <c r="L180" s="29">
        <f t="shared" si="18"/>
        <v>0</v>
      </c>
      <c r="M180" s="30"/>
      <c r="N180" s="30"/>
      <c r="O180" s="31" t="str">
        <f>IF($C180&gt;0,IF(COUNTIF(newValidID,$C180)&gt;0,VLOOKUP($C180,Νέα_Μητρώα!$A:$G,7,FALSE),IF(COUNTIF(ValidID,$C180)&gt;0,VLOOKUP($C180,Μητρώο!$A:$G,7,FALSE))),"")</f>
        <v/>
      </c>
      <c r="P180" s="25" t="str">
        <f t="shared" si="20"/>
        <v/>
      </c>
      <c r="Q180" s="6"/>
      <c r="S180" s="6"/>
      <c r="U180" s="6"/>
      <c r="W180" s="59" t="str">
        <f>IF(AND($W$1&gt;0,C180&gt;0),SUBSTITUTE(SUBSTITUTE(IF(COUNTIF(newValidID,$C180)&gt;0,VLOOKUP($C180,Νέα_Μητρώα!$A:$G,2,FALSE),IF(COUNTIF(ValidID,$C180)&gt;0,VLOOKUP($C180,Μητρώο!$A:$G,2,FALSE))),"Θ","g"),"Α","b")&amp;IF((TRUNC((((YEAR($C$1))-I180)+1)/2))*2&lt;12,12,(TRUNC((((YEAR($C$1))-I180)+1)/2))*2),"ω")</f>
        <v>ω</v>
      </c>
      <c r="Z180" s="49">
        <f t="shared" si="21"/>
        <v>0</v>
      </c>
      <c r="AA180" s="49">
        <f t="shared" si="22"/>
        <v>0</v>
      </c>
      <c r="AB180" s="49">
        <f t="shared" si="23"/>
        <v>0</v>
      </c>
    </row>
    <row r="181" spans="1:28" x14ac:dyDescent="0.2">
      <c r="A181" s="4">
        <v>179</v>
      </c>
      <c r="B181" s="25">
        <f t="shared" si="19"/>
        <v>179</v>
      </c>
      <c r="C181" s="6"/>
      <c r="D181" s="26" t="str">
        <f>IF($C181&gt;0,IF(COUNTIF(newValidID,$C181)&gt;0,VLOOKUP($C181,Νέα_Μητρώα!$A:$G,3,FALSE),IF(COUNTIF(ValidID,$C181)&gt;0,VLOOKUP($C181,Μητρώο!$A:$G,3,FALSE))),"")</f>
        <v/>
      </c>
      <c r="E181" s="27" t="str">
        <f>IF($C181&gt;0,IF(COUNTIF(newValidID,$C181)&gt;0,VLOOKUP($C181,Νέα_Μητρώα!$A:$G,5,FALSE),IF(COUNTIF(ValidID,$C181)&gt;0,VLOOKUP($C181,Μητρώο!$A:$G,5,FALSE))),"")</f>
        <v/>
      </c>
      <c r="F181" s="47"/>
      <c r="G181" s="47"/>
      <c r="H181" s="28"/>
      <c r="I181" s="29" t="str">
        <f>IF($C181&gt;0,IF(COUNTIF(newValidID,$C181)&gt;0,VLOOKUP($C181,Νέα_Μητρώα!$A:$G,4,FALSE),IF(COUNTIF(ValidID,$C181)&gt;0,VLOOKUP($C181,Μητρώο!$A:$G,4,FALSE))),"")</f>
        <v/>
      </c>
      <c r="J181" s="53" t="str">
        <f>IF(OR(AND(OR(LEFT(R181)="b",LEFT(T181)="b",LEFT(V181)="b"),IF($C181&gt;0,IF(COUNTIF(newValidID,$C181)&gt;0,VLOOKUP($C181,Νέα_Μητρώα!$A:$G,2,FALSE),IF(COUNTIF(ValidID,$C181)&gt;0,VLOOKUP($C181,Μητρώο!$A:$G,2,FALSE))),"")="Θ"),AND(OR(LEFT(R181)="g",LEFT(T181)="g",LEFT(V181)="g"),IF($C181&gt;0,IF(COUNTIF(newValidID,$C181)&gt;0,VLOOKUP($C181,Νέα_Μητρώα!$A:$G,2,FALSE),IF(COUNTIF(ValidID,$C181)&gt;0,VLOOKUP($C181,Μητρώο!$A:$G,2,FALSE))),"")="Α")),"error","")</f>
        <v/>
      </c>
      <c r="K181" s="29" t="str">
        <f t="shared" si="17"/>
        <v/>
      </c>
      <c r="L181" s="29">
        <f t="shared" si="18"/>
        <v>0</v>
      </c>
      <c r="M181" s="30"/>
      <c r="N181" s="30"/>
      <c r="O181" s="31" t="str">
        <f>IF($C181&gt;0,IF(COUNTIF(newValidID,$C181)&gt;0,VLOOKUP($C181,Νέα_Μητρώα!$A:$G,7,FALSE),IF(COUNTIF(ValidID,$C181)&gt;0,VLOOKUP($C181,Μητρώο!$A:$G,7,FALSE))),"")</f>
        <v/>
      </c>
      <c r="P181" s="25" t="str">
        <f t="shared" si="20"/>
        <v/>
      </c>
      <c r="Q181" s="6"/>
      <c r="S181" s="6"/>
      <c r="U181" s="6"/>
      <c r="W181" s="59" t="str">
        <f>IF(AND($W$1&gt;0,C181&gt;0),SUBSTITUTE(SUBSTITUTE(IF(COUNTIF(newValidID,$C181)&gt;0,VLOOKUP($C181,Νέα_Μητρώα!$A:$G,2,FALSE),IF(COUNTIF(ValidID,$C181)&gt;0,VLOOKUP($C181,Μητρώο!$A:$G,2,FALSE))),"Θ","g"),"Α","b")&amp;IF((TRUNC((((YEAR($C$1))-I181)+1)/2))*2&lt;12,12,(TRUNC((((YEAR($C$1))-I181)+1)/2))*2),"ω")</f>
        <v>ω</v>
      </c>
      <c r="Z181" s="49">
        <f t="shared" si="21"/>
        <v>0</v>
      </c>
      <c r="AA181" s="49">
        <f t="shared" si="22"/>
        <v>0</v>
      </c>
      <c r="AB181" s="49">
        <f t="shared" si="23"/>
        <v>0</v>
      </c>
    </row>
    <row r="182" spans="1:28" x14ac:dyDescent="0.2">
      <c r="A182" s="4">
        <v>180</v>
      </c>
      <c r="B182" s="25">
        <f t="shared" si="19"/>
        <v>180</v>
      </c>
      <c r="D182" s="26" t="str">
        <f>IF($C182&gt;0,IF(COUNTIF(newValidID,$C182)&gt;0,VLOOKUP($C182,Νέα_Μητρώα!$A:$G,3,FALSE),IF(COUNTIF(ValidID,$C182)&gt;0,VLOOKUP($C182,Μητρώο!$A:$G,3,FALSE))),"")</f>
        <v/>
      </c>
      <c r="E182" s="27" t="str">
        <f>IF($C182&gt;0,IF(COUNTIF(newValidID,$C182)&gt;0,VLOOKUP($C182,Νέα_Μητρώα!$A:$G,5,FALSE),IF(COUNTIF(ValidID,$C182)&gt;0,VLOOKUP($C182,Μητρώο!$A:$G,5,FALSE))),"")</f>
        <v/>
      </c>
      <c r="F182" s="47"/>
      <c r="G182" s="47"/>
      <c r="H182" s="28"/>
      <c r="I182" s="29" t="str">
        <f>IF($C182&gt;0,IF(COUNTIF(newValidID,$C182)&gt;0,VLOOKUP($C182,Νέα_Μητρώα!$A:$G,4,FALSE),IF(COUNTIF(ValidID,$C182)&gt;0,VLOOKUP($C182,Μητρώο!$A:$G,4,FALSE))),"")</f>
        <v/>
      </c>
      <c r="J182" s="53" t="str">
        <f>IF(OR(AND(OR(LEFT(R182)="b",LEFT(T182)="b",LEFT(V182)="b"),IF($C182&gt;0,IF(COUNTIF(newValidID,$C182)&gt;0,VLOOKUP($C182,Νέα_Μητρώα!$A:$G,2,FALSE),IF(COUNTIF(ValidID,$C182)&gt;0,VLOOKUP($C182,Μητρώο!$A:$G,2,FALSE))),"")="Θ"),AND(OR(LEFT(R182)="g",LEFT(T182)="g",LEFT(V182)="g"),IF($C182&gt;0,IF(COUNTIF(newValidID,$C182)&gt;0,VLOOKUP($C182,Νέα_Μητρώα!$A:$G,2,FALSE),IF(COUNTIF(ValidID,$C182)&gt;0,VLOOKUP($C182,Μητρώο!$A:$G,2,FALSE))),"")="Α")),"error","")</f>
        <v/>
      </c>
      <c r="K182" s="29" t="str">
        <f t="shared" si="17"/>
        <v/>
      </c>
      <c r="L182" s="29">
        <f t="shared" si="18"/>
        <v>0</v>
      </c>
      <c r="M182" s="30"/>
      <c r="N182" s="30"/>
      <c r="O182" s="31" t="str">
        <f>IF($C182&gt;0,IF(COUNTIF(newValidID,$C182)&gt;0,VLOOKUP($C182,Νέα_Μητρώα!$A:$G,7,FALSE),IF(COUNTIF(ValidID,$C182)&gt;0,VLOOKUP($C182,Μητρώο!$A:$G,7,FALSE))),"")</f>
        <v/>
      </c>
      <c r="P182" s="25" t="str">
        <f t="shared" si="20"/>
        <v/>
      </c>
      <c r="Q182" s="6"/>
      <c r="S182" s="6"/>
      <c r="U182" s="6"/>
      <c r="W182" s="59" t="str">
        <f>IF(AND($W$1&gt;0,C182&gt;0),SUBSTITUTE(SUBSTITUTE(IF(COUNTIF(newValidID,$C182)&gt;0,VLOOKUP($C182,Νέα_Μητρώα!$A:$G,2,FALSE),IF(COUNTIF(ValidID,$C182)&gt;0,VLOOKUP($C182,Μητρώο!$A:$G,2,FALSE))),"Θ","g"),"Α","b")&amp;IF((TRUNC((((YEAR($C$1))-I182)+1)/2))*2&lt;12,12,(TRUNC((((YEAR($C$1))-I182)+1)/2))*2),"ω")</f>
        <v>ω</v>
      </c>
      <c r="Z182" s="49">
        <f t="shared" si="21"/>
        <v>0</v>
      </c>
      <c r="AA182" s="49">
        <f t="shared" si="22"/>
        <v>0</v>
      </c>
      <c r="AB182" s="49">
        <f t="shared" si="23"/>
        <v>0</v>
      </c>
    </row>
    <row r="183" spans="1:28" s="10" customFormat="1" x14ac:dyDescent="0.2">
      <c r="A183" s="4">
        <v>181</v>
      </c>
      <c r="B183" s="25">
        <f t="shared" si="19"/>
        <v>181</v>
      </c>
      <c r="C183" s="6"/>
      <c r="D183" s="26" t="str">
        <f>IF($C183&gt;0,IF(COUNTIF(newValidID,$C183)&gt;0,VLOOKUP($C183,Νέα_Μητρώα!$A:$G,3,FALSE),IF(COUNTIF(ValidID,$C183)&gt;0,VLOOKUP($C183,Μητρώο!$A:$G,3,FALSE))),"")</f>
        <v/>
      </c>
      <c r="E183" s="27" t="str">
        <f>IF($C183&gt;0,IF(COUNTIF(newValidID,$C183)&gt;0,VLOOKUP($C183,Νέα_Μητρώα!$A:$G,5,FALSE),IF(COUNTIF(ValidID,$C183)&gt;0,VLOOKUP($C183,Μητρώο!$A:$G,5,FALSE))),"")</f>
        <v/>
      </c>
      <c r="F183" s="47"/>
      <c r="G183" s="47"/>
      <c r="H183" s="28"/>
      <c r="I183" s="29" t="str">
        <f>IF($C183&gt;0,IF(COUNTIF(newValidID,$C183)&gt;0,VLOOKUP($C183,Νέα_Μητρώα!$A:$G,4,FALSE),IF(COUNTIF(ValidID,$C183)&gt;0,VLOOKUP($C183,Μητρώο!$A:$G,4,FALSE))),"")</f>
        <v/>
      </c>
      <c r="J183" s="53" t="str">
        <f>IF(OR(AND(OR(LEFT(R183)="b",LEFT(T183)="b",LEFT(V183)="b"),IF($C183&gt;0,IF(COUNTIF(newValidID,$C183)&gt;0,VLOOKUP($C183,Νέα_Μητρώα!$A:$G,2,FALSE),IF(COUNTIF(ValidID,$C183)&gt;0,VLOOKUP($C183,Μητρώο!$A:$G,2,FALSE))),"")="Θ"),AND(OR(LEFT(R183)="g",LEFT(T183)="g",LEFT(V183)="g"),IF($C183&gt;0,IF(COUNTIF(newValidID,$C183)&gt;0,VLOOKUP($C183,Νέα_Μητρώα!$A:$G,2,FALSE),IF(COUNTIF(ValidID,$C183)&gt;0,VLOOKUP($C183,Μητρώο!$A:$G,2,FALSE))),"")="Α")),"error","")</f>
        <v/>
      </c>
      <c r="K183" s="29" t="str">
        <f t="shared" si="17"/>
        <v/>
      </c>
      <c r="L183" s="29">
        <f t="shared" si="18"/>
        <v>0</v>
      </c>
      <c r="M183" s="30"/>
      <c r="N183" s="30"/>
      <c r="O183" s="31" t="str">
        <f>IF($C183&gt;0,IF(COUNTIF(newValidID,$C183)&gt;0,VLOOKUP($C183,Νέα_Μητρώα!$A:$G,7,FALSE),IF(COUNTIF(ValidID,$C183)&gt;0,VLOOKUP($C183,Μητρώο!$A:$G,7,FALSE))),"")</f>
        <v/>
      </c>
      <c r="P183" s="25" t="str">
        <f t="shared" si="20"/>
        <v/>
      </c>
      <c r="Q183" s="6"/>
      <c r="R183" s="2"/>
      <c r="S183" s="6"/>
      <c r="T183" s="2"/>
      <c r="U183" s="6"/>
      <c r="V183" s="2"/>
      <c r="W183" s="59" t="str">
        <f>IF(AND($W$1&gt;0,C183&gt;0),SUBSTITUTE(SUBSTITUTE(IF(COUNTIF(newValidID,$C183)&gt;0,VLOOKUP($C183,Νέα_Μητρώα!$A:$G,2,FALSE),IF(COUNTIF(ValidID,$C183)&gt;0,VLOOKUP($C183,Μητρώο!$A:$G,2,FALSE))),"Θ","g"),"Α","b")&amp;IF((TRUNC((((YEAR($C$1))-I183)+1)/2))*2&lt;12,12,(TRUNC((((YEAR($C$1))-I183)+1)/2))*2),"ω")</f>
        <v>ω</v>
      </c>
      <c r="Z183" s="49">
        <f t="shared" si="21"/>
        <v>0</v>
      </c>
      <c r="AA183" s="49">
        <f t="shared" si="22"/>
        <v>0</v>
      </c>
      <c r="AB183" s="49">
        <f t="shared" si="23"/>
        <v>0</v>
      </c>
    </row>
    <row r="184" spans="1:28" x14ac:dyDescent="0.2">
      <c r="A184" s="4">
        <v>182</v>
      </c>
      <c r="B184" s="25">
        <f t="shared" si="19"/>
        <v>182</v>
      </c>
      <c r="D184" s="26" t="str">
        <f>IF($C184&gt;0,IF(COUNTIF(newValidID,$C184)&gt;0,VLOOKUP($C184,Νέα_Μητρώα!$A:$G,3,FALSE),IF(COUNTIF(ValidID,$C184)&gt;0,VLOOKUP($C184,Μητρώο!$A:$G,3,FALSE))),"")</f>
        <v/>
      </c>
      <c r="E184" s="27" t="str">
        <f>IF($C184&gt;0,IF(COUNTIF(newValidID,$C184)&gt;0,VLOOKUP($C184,Νέα_Μητρώα!$A:$G,5,FALSE),IF(COUNTIF(ValidID,$C184)&gt;0,VLOOKUP($C184,Μητρώο!$A:$G,5,FALSE))),"")</f>
        <v/>
      </c>
      <c r="F184" s="47"/>
      <c r="G184" s="47"/>
      <c r="H184" s="28"/>
      <c r="I184" s="29" t="str">
        <f>IF($C184&gt;0,IF(COUNTIF(newValidID,$C184)&gt;0,VLOOKUP($C184,Νέα_Μητρώα!$A:$G,4,FALSE),IF(COUNTIF(ValidID,$C184)&gt;0,VLOOKUP($C184,Μητρώο!$A:$G,4,FALSE))),"")</f>
        <v/>
      </c>
      <c r="J184" s="53" t="str">
        <f>IF(OR(AND(OR(LEFT(R184)="b",LEFT(T184)="b",LEFT(V184)="b"),IF($C184&gt;0,IF(COUNTIF(newValidID,$C184)&gt;0,VLOOKUP($C184,Νέα_Μητρώα!$A:$G,2,FALSE),IF(COUNTIF(ValidID,$C184)&gt;0,VLOOKUP($C184,Μητρώο!$A:$G,2,FALSE))),"")="Θ"),AND(OR(LEFT(R184)="g",LEFT(T184)="g",LEFT(V184)="g"),IF($C184&gt;0,IF(COUNTIF(newValidID,$C184)&gt;0,VLOOKUP($C184,Νέα_Μητρώα!$A:$G,2,FALSE),IF(COUNTIF(ValidID,$C184)&gt;0,VLOOKUP($C184,Μητρώο!$A:$G,2,FALSE))),"")="Α")),"error","")</f>
        <v/>
      </c>
      <c r="K184" s="29" t="str">
        <f t="shared" si="17"/>
        <v/>
      </c>
      <c r="L184" s="29">
        <f t="shared" si="18"/>
        <v>0</v>
      </c>
      <c r="M184" s="30"/>
      <c r="N184" s="30"/>
      <c r="O184" s="31" t="str">
        <f>IF($C184&gt;0,IF(COUNTIF(newValidID,$C184)&gt;0,VLOOKUP($C184,Νέα_Μητρώα!$A:$G,7,FALSE),IF(COUNTIF(ValidID,$C184)&gt;0,VLOOKUP($C184,Μητρώο!$A:$G,7,FALSE))),"")</f>
        <v/>
      </c>
      <c r="P184" s="25" t="str">
        <f t="shared" si="20"/>
        <v/>
      </c>
      <c r="Q184" s="6"/>
      <c r="S184" s="6"/>
      <c r="U184" s="6"/>
      <c r="W184" s="59" t="str">
        <f>IF(AND($W$1&gt;0,C184&gt;0),SUBSTITUTE(SUBSTITUTE(IF(COUNTIF(newValidID,$C184)&gt;0,VLOOKUP($C184,Νέα_Μητρώα!$A:$G,2,FALSE),IF(COUNTIF(ValidID,$C184)&gt;0,VLOOKUP($C184,Μητρώο!$A:$G,2,FALSE))),"Θ","g"),"Α","b")&amp;IF((TRUNC((((YEAR($C$1))-I184)+1)/2))*2&lt;12,12,(TRUNC((((YEAR($C$1))-I184)+1)/2))*2),"ω")</f>
        <v>ω</v>
      </c>
      <c r="Z184" s="49">
        <f t="shared" si="21"/>
        <v>0</v>
      </c>
      <c r="AA184" s="49">
        <f t="shared" si="22"/>
        <v>0</v>
      </c>
      <c r="AB184" s="49">
        <f t="shared" si="23"/>
        <v>0</v>
      </c>
    </row>
    <row r="185" spans="1:28" x14ac:dyDescent="0.2">
      <c r="A185" s="4">
        <v>183</v>
      </c>
      <c r="B185" s="25">
        <f t="shared" si="19"/>
        <v>183</v>
      </c>
      <c r="D185" s="26" t="str">
        <f>IF($C185&gt;0,IF(COUNTIF(newValidID,$C185)&gt;0,VLOOKUP($C185,Νέα_Μητρώα!$A:$G,3,FALSE),IF(COUNTIF(ValidID,$C185)&gt;0,VLOOKUP($C185,Μητρώο!$A:$G,3,FALSE))),"")</f>
        <v/>
      </c>
      <c r="E185" s="27" t="str">
        <f>IF($C185&gt;0,IF(COUNTIF(newValidID,$C185)&gt;0,VLOOKUP($C185,Νέα_Μητρώα!$A:$G,5,FALSE),IF(COUNTIF(ValidID,$C185)&gt;0,VLOOKUP($C185,Μητρώο!$A:$G,5,FALSE))),"")</f>
        <v/>
      </c>
      <c r="F185" s="47"/>
      <c r="G185" s="47"/>
      <c r="H185" s="28"/>
      <c r="I185" s="29" t="str">
        <f>IF($C185&gt;0,IF(COUNTIF(newValidID,$C185)&gt;0,VLOOKUP($C185,Νέα_Μητρώα!$A:$G,4,FALSE),IF(COUNTIF(ValidID,$C185)&gt;0,VLOOKUP($C185,Μητρώο!$A:$G,4,FALSE))),"")</f>
        <v/>
      </c>
      <c r="J185" s="53" t="str">
        <f>IF(OR(AND(OR(LEFT(R185)="b",LEFT(T185)="b",LEFT(V185)="b"),IF($C185&gt;0,IF(COUNTIF(newValidID,$C185)&gt;0,VLOOKUP($C185,Νέα_Μητρώα!$A:$G,2,FALSE),IF(COUNTIF(ValidID,$C185)&gt;0,VLOOKUP($C185,Μητρώο!$A:$G,2,FALSE))),"")="Θ"),AND(OR(LEFT(R185)="g",LEFT(T185)="g",LEFT(V185)="g"),IF($C185&gt;0,IF(COUNTIF(newValidID,$C185)&gt;0,VLOOKUP($C185,Νέα_Μητρώα!$A:$G,2,FALSE),IF(COUNTIF(ValidID,$C185)&gt;0,VLOOKUP($C185,Μητρώο!$A:$G,2,FALSE))),"")="Α")),"error","")</f>
        <v/>
      </c>
      <c r="K185" s="29" t="str">
        <f t="shared" si="17"/>
        <v/>
      </c>
      <c r="L185" s="29">
        <f t="shared" si="18"/>
        <v>0</v>
      </c>
      <c r="M185" s="30"/>
      <c r="N185" s="30"/>
      <c r="O185" s="31" t="str">
        <f>IF($C185&gt;0,IF(COUNTIF(newValidID,$C185)&gt;0,VLOOKUP($C185,Νέα_Μητρώα!$A:$G,7,FALSE),IF(COUNTIF(ValidID,$C185)&gt;0,VLOOKUP($C185,Μητρώο!$A:$G,7,FALSE))),"")</f>
        <v/>
      </c>
      <c r="P185" s="25" t="str">
        <f t="shared" si="20"/>
        <v/>
      </c>
      <c r="Q185" s="6"/>
      <c r="S185" s="6"/>
      <c r="U185" s="6"/>
      <c r="W185" s="59" t="str">
        <f>IF(AND($W$1&gt;0,C185&gt;0),SUBSTITUTE(SUBSTITUTE(IF(COUNTIF(newValidID,$C185)&gt;0,VLOOKUP($C185,Νέα_Μητρώα!$A:$G,2,FALSE),IF(COUNTIF(ValidID,$C185)&gt;0,VLOOKUP($C185,Μητρώο!$A:$G,2,FALSE))),"Θ","g"),"Α","b")&amp;IF((TRUNC((((YEAR($C$1))-I185)+1)/2))*2&lt;12,12,(TRUNC((((YEAR($C$1))-I185)+1)/2))*2),"ω")</f>
        <v>ω</v>
      </c>
      <c r="Z185" s="49">
        <f t="shared" si="21"/>
        <v>0</v>
      </c>
      <c r="AA185" s="49">
        <f t="shared" si="22"/>
        <v>0</v>
      </c>
      <c r="AB185" s="49">
        <f t="shared" si="23"/>
        <v>0</v>
      </c>
    </row>
    <row r="186" spans="1:28" x14ac:dyDescent="0.2">
      <c r="A186" s="4">
        <v>184</v>
      </c>
      <c r="B186" s="25">
        <f t="shared" si="19"/>
        <v>184</v>
      </c>
      <c r="D186" s="26" t="str">
        <f>IF($C186&gt;0,IF(COUNTIF(newValidID,$C186)&gt;0,VLOOKUP($C186,Νέα_Μητρώα!$A:$G,3,FALSE),IF(COUNTIF(ValidID,$C186)&gt;0,VLOOKUP($C186,Μητρώο!$A:$G,3,FALSE))),"")</f>
        <v/>
      </c>
      <c r="E186" s="27" t="str">
        <f>IF($C186&gt;0,IF(COUNTIF(newValidID,$C186)&gt;0,VLOOKUP($C186,Νέα_Μητρώα!$A:$G,5,FALSE),IF(COUNTIF(ValidID,$C186)&gt;0,VLOOKUP($C186,Μητρώο!$A:$G,5,FALSE))),"")</f>
        <v/>
      </c>
      <c r="F186" s="47"/>
      <c r="G186" s="47"/>
      <c r="H186" s="28"/>
      <c r="I186" s="29" t="str">
        <f>IF($C186&gt;0,IF(COUNTIF(newValidID,$C186)&gt;0,VLOOKUP($C186,Νέα_Μητρώα!$A:$G,4,FALSE),IF(COUNTIF(ValidID,$C186)&gt;0,VLOOKUP($C186,Μητρώο!$A:$G,4,FALSE))),"")</f>
        <v/>
      </c>
      <c r="J186" s="53" t="str">
        <f>IF(OR(AND(OR(LEFT(R186)="b",LEFT(T186)="b",LEFT(V186)="b"),IF($C186&gt;0,IF(COUNTIF(newValidID,$C186)&gt;0,VLOOKUP($C186,Νέα_Μητρώα!$A:$G,2,FALSE),IF(COUNTIF(ValidID,$C186)&gt;0,VLOOKUP($C186,Μητρώο!$A:$G,2,FALSE))),"")="Θ"),AND(OR(LEFT(R186)="g",LEFT(T186)="g",LEFT(V186)="g"),IF($C186&gt;0,IF(COUNTIF(newValidID,$C186)&gt;0,VLOOKUP($C186,Νέα_Μητρώα!$A:$G,2,FALSE),IF(COUNTIF(ValidID,$C186)&gt;0,VLOOKUP($C186,Μητρώο!$A:$G,2,FALSE))),"")="Α")),"error","")</f>
        <v/>
      </c>
      <c r="K186" s="29" t="str">
        <f t="shared" si="17"/>
        <v/>
      </c>
      <c r="L186" s="29">
        <f t="shared" si="18"/>
        <v>0</v>
      </c>
      <c r="M186" s="30"/>
      <c r="N186" s="30"/>
      <c r="O186" s="31" t="str">
        <f>IF($C186&gt;0,IF(COUNTIF(newValidID,$C186)&gt;0,VLOOKUP($C186,Νέα_Μητρώα!$A:$G,7,FALSE),IF(COUNTIF(ValidID,$C186)&gt;0,VLOOKUP($C186,Μητρώο!$A:$G,7,FALSE))),"")</f>
        <v/>
      </c>
      <c r="P186" s="25" t="str">
        <f t="shared" si="20"/>
        <v/>
      </c>
      <c r="Q186" s="6"/>
      <c r="S186" s="6"/>
      <c r="U186" s="6"/>
      <c r="W186" s="59" t="str">
        <f>IF(AND($W$1&gt;0,C186&gt;0),SUBSTITUTE(SUBSTITUTE(IF(COUNTIF(newValidID,$C186)&gt;0,VLOOKUP($C186,Νέα_Μητρώα!$A:$G,2,FALSE),IF(COUNTIF(ValidID,$C186)&gt;0,VLOOKUP($C186,Μητρώο!$A:$G,2,FALSE))),"Θ","g"),"Α","b")&amp;IF((TRUNC((((YEAR($C$1))-I186)+1)/2))*2&lt;12,12,(TRUNC((((YEAR($C$1))-I186)+1)/2))*2),"ω")</f>
        <v>ω</v>
      </c>
      <c r="Z186" s="49">
        <f t="shared" si="21"/>
        <v>0</v>
      </c>
      <c r="AA186" s="49">
        <f t="shared" si="22"/>
        <v>0</v>
      </c>
      <c r="AB186" s="49">
        <f t="shared" si="23"/>
        <v>0</v>
      </c>
    </row>
    <row r="187" spans="1:28" x14ac:dyDescent="0.2">
      <c r="A187" s="4">
        <v>185</v>
      </c>
      <c r="B187" s="25">
        <f t="shared" si="19"/>
        <v>185</v>
      </c>
      <c r="C187" s="6"/>
      <c r="D187" s="26" t="str">
        <f>IF($C187&gt;0,IF(COUNTIF(newValidID,$C187)&gt;0,VLOOKUP($C187,Νέα_Μητρώα!$A:$G,3,FALSE),IF(COUNTIF(ValidID,$C187)&gt;0,VLOOKUP($C187,Μητρώο!$A:$G,3,FALSE))),"")</f>
        <v/>
      </c>
      <c r="E187" s="27" t="str">
        <f>IF($C187&gt;0,IF(COUNTIF(newValidID,$C187)&gt;0,VLOOKUP($C187,Νέα_Μητρώα!$A:$G,5,FALSE),IF(COUNTIF(ValidID,$C187)&gt;0,VLOOKUP($C187,Μητρώο!$A:$G,5,FALSE))),"")</f>
        <v/>
      </c>
      <c r="F187" s="47"/>
      <c r="G187" s="47"/>
      <c r="H187" s="28"/>
      <c r="I187" s="29" t="str">
        <f>IF($C187&gt;0,IF(COUNTIF(newValidID,$C187)&gt;0,VLOOKUP($C187,Νέα_Μητρώα!$A:$G,4,FALSE),IF(COUNTIF(ValidID,$C187)&gt;0,VLOOKUP($C187,Μητρώο!$A:$G,4,FALSE))),"")</f>
        <v/>
      </c>
      <c r="J187" s="53" t="str">
        <f>IF(OR(AND(OR(LEFT(R187)="b",LEFT(T187)="b",LEFT(V187)="b"),IF($C187&gt;0,IF(COUNTIF(newValidID,$C187)&gt;0,VLOOKUP($C187,Νέα_Μητρώα!$A:$G,2,FALSE),IF(COUNTIF(ValidID,$C187)&gt;0,VLOOKUP($C187,Μητρώο!$A:$G,2,FALSE))),"")="Θ"),AND(OR(LEFT(R187)="g",LEFT(T187)="g",LEFT(V187)="g"),IF($C187&gt;0,IF(COUNTIF(newValidID,$C187)&gt;0,VLOOKUP($C187,Νέα_Μητρώα!$A:$G,2,FALSE),IF(COUNTIF(ValidID,$C187)&gt;0,VLOOKUP($C187,Μητρώο!$A:$G,2,FALSE))),"")="Α")),"error","")</f>
        <v/>
      </c>
      <c r="K187" s="29" t="str">
        <f t="shared" si="17"/>
        <v/>
      </c>
      <c r="L187" s="29">
        <f t="shared" si="18"/>
        <v>0</v>
      </c>
      <c r="M187" s="30"/>
      <c r="N187" s="30"/>
      <c r="O187" s="31" t="str">
        <f>IF($C187&gt;0,IF(COUNTIF(newValidID,$C187)&gt;0,VLOOKUP($C187,Νέα_Μητρώα!$A:$G,7,FALSE),IF(COUNTIF(ValidID,$C187)&gt;0,VLOOKUP($C187,Μητρώο!$A:$G,7,FALSE))),"")</f>
        <v/>
      </c>
      <c r="P187" s="25" t="str">
        <f t="shared" si="20"/>
        <v/>
      </c>
      <c r="Q187" s="6"/>
      <c r="S187" s="6"/>
      <c r="U187" s="6"/>
      <c r="W187" s="59" t="str">
        <f>IF(AND($W$1&gt;0,C187&gt;0),SUBSTITUTE(SUBSTITUTE(IF(COUNTIF(newValidID,$C187)&gt;0,VLOOKUP($C187,Νέα_Μητρώα!$A:$G,2,FALSE),IF(COUNTIF(ValidID,$C187)&gt;0,VLOOKUP($C187,Μητρώο!$A:$G,2,FALSE))),"Θ","g"),"Α","b")&amp;IF((TRUNC((((YEAR($C$1))-I187)+1)/2))*2&lt;12,12,(TRUNC((((YEAR($C$1))-I187)+1)/2))*2),"ω")</f>
        <v>ω</v>
      </c>
      <c r="Z187" s="49">
        <f t="shared" si="21"/>
        <v>0</v>
      </c>
      <c r="AA187" s="49">
        <f t="shared" si="22"/>
        <v>0</v>
      </c>
      <c r="AB187" s="49">
        <f t="shared" si="23"/>
        <v>0</v>
      </c>
    </row>
    <row r="188" spans="1:28" x14ac:dyDescent="0.2">
      <c r="A188" s="4">
        <v>186</v>
      </c>
      <c r="B188" s="25">
        <f t="shared" si="19"/>
        <v>186</v>
      </c>
      <c r="C188" s="6"/>
      <c r="D188" s="26" t="str">
        <f>IF($C188&gt;0,IF(COUNTIF(newValidID,$C188)&gt;0,VLOOKUP($C188,Νέα_Μητρώα!$A:$G,3,FALSE),IF(COUNTIF(ValidID,$C188)&gt;0,VLOOKUP($C188,Μητρώο!$A:$G,3,FALSE))),"")</f>
        <v/>
      </c>
      <c r="E188" s="27" t="str">
        <f>IF($C188&gt;0,IF(COUNTIF(newValidID,$C188)&gt;0,VLOOKUP($C188,Νέα_Μητρώα!$A:$G,5,FALSE),IF(COUNTIF(ValidID,$C188)&gt;0,VLOOKUP($C188,Μητρώο!$A:$G,5,FALSE))),"")</f>
        <v/>
      </c>
      <c r="F188" s="47"/>
      <c r="G188" s="47"/>
      <c r="H188" s="28"/>
      <c r="I188" s="29" t="str">
        <f>IF($C188&gt;0,IF(COUNTIF(newValidID,$C188)&gt;0,VLOOKUP($C188,Νέα_Μητρώα!$A:$G,4,FALSE),IF(COUNTIF(ValidID,$C188)&gt;0,VLOOKUP($C188,Μητρώο!$A:$G,4,FALSE))),"")</f>
        <v/>
      </c>
      <c r="J188" s="53" t="str">
        <f>IF(OR(AND(OR(LEFT(R188)="b",LEFT(T188)="b",LEFT(V188)="b"),IF($C188&gt;0,IF(COUNTIF(newValidID,$C188)&gt;0,VLOOKUP($C188,Νέα_Μητρώα!$A:$G,2,FALSE),IF(COUNTIF(ValidID,$C188)&gt;0,VLOOKUP($C188,Μητρώο!$A:$G,2,FALSE))),"")="Θ"),AND(OR(LEFT(R188)="g",LEFT(T188)="g",LEFT(V188)="g"),IF($C188&gt;0,IF(COUNTIF(newValidID,$C188)&gt;0,VLOOKUP($C188,Νέα_Μητρώα!$A:$G,2,FALSE),IF(COUNTIF(ValidID,$C188)&gt;0,VLOOKUP($C188,Μητρώο!$A:$G,2,FALSE))),"")="Α")),"error","")</f>
        <v/>
      </c>
      <c r="K188" s="29" t="str">
        <f t="shared" si="17"/>
        <v/>
      </c>
      <c r="L188" s="29">
        <f t="shared" si="18"/>
        <v>0</v>
      </c>
      <c r="M188" s="30"/>
      <c r="N188" s="30"/>
      <c r="O188" s="31" t="str">
        <f>IF($C188&gt;0,IF(COUNTIF(newValidID,$C188)&gt;0,VLOOKUP($C188,Νέα_Μητρώα!$A:$G,7,FALSE),IF(COUNTIF(ValidID,$C188)&gt;0,VLOOKUP($C188,Μητρώο!$A:$G,7,FALSE))),"")</f>
        <v/>
      </c>
      <c r="P188" s="25" t="str">
        <f t="shared" si="20"/>
        <v/>
      </c>
      <c r="Q188" s="6"/>
      <c r="S188" s="6"/>
      <c r="U188" s="6"/>
      <c r="W188" s="59" t="str">
        <f>IF(AND($W$1&gt;0,C188&gt;0),SUBSTITUTE(SUBSTITUTE(IF(COUNTIF(newValidID,$C188)&gt;0,VLOOKUP($C188,Νέα_Μητρώα!$A:$G,2,FALSE),IF(COUNTIF(ValidID,$C188)&gt;0,VLOOKUP($C188,Μητρώο!$A:$G,2,FALSE))),"Θ","g"),"Α","b")&amp;IF((TRUNC((((YEAR($C$1))-I188)+1)/2))*2&lt;12,12,(TRUNC((((YEAR($C$1))-I188)+1)/2))*2),"ω")</f>
        <v>ω</v>
      </c>
      <c r="Z188" s="49">
        <f t="shared" si="21"/>
        <v>0</v>
      </c>
      <c r="AA188" s="49">
        <f t="shared" si="22"/>
        <v>0</v>
      </c>
      <c r="AB188" s="49">
        <f t="shared" si="23"/>
        <v>0</v>
      </c>
    </row>
    <row r="189" spans="1:28" x14ac:dyDescent="0.2">
      <c r="A189" s="4">
        <v>187</v>
      </c>
      <c r="B189" s="25">
        <f t="shared" si="19"/>
        <v>187</v>
      </c>
      <c r="D189" s="26" t="str">
        <f>IF($C189&gt;0,IF(COUNTIF(newValidID,$C189)&gt;0,VLOOKUP($C189,Νέα_Μητρώα!$A:$G,3,FALSE),IF(COUNTIF(ValidID,$C189)&gt;0,VLOOKUP($C189,Μητρώο!$A:$G,3,FALSE))),"")</f>
        <v/>
      </c>
      <c r="E189" s="27" t="str">
        <f>IF($C189&gt;0,IF(COUNTIF(newValidID,$C189)&gt;0,VLOOKUP($C189,Νέα_Μητρώα!$A:$G,5,FALSE),IF(COUNTIF(ValidID,$C189)&gt;0,VLOOKUP($C189,Μητρώο!$A:$G,5,FALSE))),"")</f>
        <v/>
      </c>
      <c r="F189" s="47"/>
      <c r="G189" s="47"/>
      <c r="H189" s="28"/>
      <c r="I189" s="29" t="str">
        <f>IF($C189&gt;0,IF(COUNTIF(newValidID,$C189)&gt;0,VLOOKUP($C189,Νέα_Μητρώα!$A:$G,4,FALSE),IF(COUNTIF(ValidID,$C189)&gt;0,VLOOKUP($C189,Μητρώο!$A:$G,4,FALSE))),"")</f>
        <v/>
      </c>
      <c r="J189" s="53" t="str">
        <f>IF(OR(AND(OR(LEFT(R189)="b",LEFT(T189)="b",LEFT(V189)="b"),IF($C189&gt;0,IF(COUNTIF(newValidID,$C189)&gt;0,VLOOKUP($C189,Νέα_Μητρώα!$A:$G,2,FALSE),IF(COUNTIF(ValidID,$C189)&gt;0,VLOOKUP($C189,Μητρώο!$A:$G,2,FALSE))),"")="Θ"),AND(OR(LEFT(R189)="g",LEFT(T189)="g",LEFT(V189)="g"),IF($C189&gt;0,IF(COUNTIF(newValidID,$C189)&gt;0,VLOOKUP($C189,Νέα_Μητρώα!$A:$G,2,FALSE),IF(COUNTIF(ValidID,$C189)&gt;0,VLOOKUP($C189,Μητρώο!$A:$G,2,FALSE))),"")="Α")),"error","")</f>
        <v/>
      </c>
      <c r="K189" s="29" t="str">
        <f t="shared" si="17"/>
        <v/>
      </c>
      <c r="L189" s="29">
        <f t="shared" si="18"/>
        <v>0</v>
      </c>
      <c r="M189" s="30"/>
      <c r="N189" s="30"/>
      <c r="O189" s="31" t="str">
        <f>IF($C189&gt;0,IF(COUNTIF(newValidID,$C189)&gt;0,VLOOKUP($C189,Νέα_Μητρώα!$A:$G,7,FALSE),IF(COUNTIF(ValidID,$C189)&gt;0,VLOOKUP($C189,Μητρώο!$A:$G,7,FALSE))),"")</f>
        <v/>
      </c>
      <c r="P189" s="25" t="str">
        <f t="shared" si="20"/>
        <v/>
      </c>
      <c r="Q189" s="6"/>
      <c r="S189" s="6"/>
      <c r="U189" s="6"/>
      <c r="W189" s="59" t="str">
        <f>IF(AND($W$1&gt;0,C189&gt;0),SUBSTITUTE(SUBSTITUTE(IF(COUNTIF(newValidID,$C189)&gt;0,VLOOKUP($C189,Νέα_Μητρώα!$A:$G,2,FALSE),IF(COUNTIF(ValidID,$C189)&gt;0,VLOOKUP($C189,Μητρώο!$A:$G,2,FALSE))),"Θ","g"),"Α","b")&amp;IF((TRUNC((((YEAR($C$1))-I189)+1)/2))*2&lt;12,12,(TRUNC((((YEAR($C$1))-I189)+1)/2))*2),"ω")</f>
        <v>ω</v>
      </c>
      <c r="Z189" s="49">
        <f t="shared" si="21"/>
        <v>0</v>
      </c>
      <c r="AA189" s="49">
        <f t="shared" si="22"/>
        <v>0</v>
      </c>
      <c r="AB189" s="49">
        <f t="shared" si="23"/>
        <v>0</v>
      </c>
    </row>
    <row r="190" spans="1:28" x14ac:dyDescent="0.2">
      <c r="A190" s="4">
        <v>188</v>
      </c>
      <c r="B190" s="25">
        <f t="shared" si="19"/>
        <v>188</v>
      </c>
      <c r="C190" s="6"/>
      <c r="D190" s="26" t="str">
        <f>IF($C190&gt;0,IF(COUNTIF(newValidID,$C190)&gt;0,VLOOKUP($C190,Νέα_Μητρώα!$A:$G,3,FALSE),IF(COUNTIF(ValidID,$C190)&gt;0,VLOOKUP($C190,Μητρώο!$A:$G,3,FALSE))),"")</f>
        <v/>
      </c>
      <c r="E190" s="27" t="str">
        <f>IF($C190&gt;0,IF(COUNTIF(newValidID,$C190)&gt;0,VLOOKUP($C190,Νέα_Μητρώα!$A:$G,5,FALSE),IF(COUNTIF(ValidID,$C190)&gt;0,VLOOKUP($C190,Μητρώο!$A:$G,5,FALSE))),"")</f>
        <v/>
      </c>
      <c r="F190" s="47"/>
      <c r="G190" s="47"/>
      <c r="H190" s="28"/>
      <c r="I190" s="29" t="str">
        <f>IF($C190&gt;0,IF(COUNTIF(newValidID,$C190)&gt;0,VLOOKUP($C190,Νέα_Μητρώα!$A:$G,4,FALSE),IF(COUNTIF(ValidID,$C190)&gt;0,VLOOKUP($C190,Μητρώο!$A:$G,4,FALSE))),"")</f>
        <v/>
      </c>
      <c r="J190" s="53" t="str">
        <f>IF(OR(AND(OR(LEFT(R190)="b",LEFT(T190)="b",LEFT(V190)="b"),IF($C190&gt;0,IF(COUNTIF(newValidID,$C190)&gt;0,VLOOKUP($C190,Νέα_Μητρώα!$A:$G,2,FALSE),IF(COUNTIF(ValidID,$C190)&gt;0,VLOOKUP($C190,Μητρώο!$A:$G,2,FALSE))),"")="Θ"),AND(OR(LEFT(R190)="g",LEFT(T190)="g",LEFT(V190)="g"),IF($C190&gt;0,IF(COUNTIF(newValidID,$C190)&gt;0,VLOOKUP($C190,Νέα_Μητρώα!$A:$G,2,FALSE),IF(COUNTIF(ValidID,$C190)&gt;0,VLOOKUP($C190,Μητρώο!$A:$G,2,FALSE))),"")="Α")),"error","")</f>
        <v/>
      </c>
      <c r="K190" s="29" t="str">
        <f t="shared" si="17"/>
        <v/>
      </c>
      <c r="L190" s="29">
        <f t="shared" si="18"/>
        <v>0</v>
      </c>
      <c r="M190" s="30"/>
      <c r="N190" s="30"/>
      <c r="O190" s="31" t="str">
        <f>IF($C190&gt;0,IF(COUNTIF(newValidID,$C190)&gt;0,VLOOKUP($C190,Νέα_Μητρώα!$A:$G,7,FALSE),IF(COUNTIF(ValidID,$C190)&gt;0,VLOOKUP($C190,Μητρώο!$A:$G,7,FALSE))),"")</f>
        <v/>
      </c>
      <c r="P190" s="25" t="str">
        <f t="shared" si="20"/>
        <v/>
      </c>
      <c r="Q190" s="6"/>
      <c r="S190" s="6"/>
      <c r="U190" s="6"/>
      <c r="W190" s="59" t="str">
        <f>IF(AND($W$1&gt;0,C190&gt;0),SUBSTITUTE(SUBSTITUTE(IF(COUNTIF(newValidID,$C190)&gt;0,VLOOKUP($C190,Νέα_Μητρώα!$A:$G,2,FALSE),IF(COUNTIF(ValidID,$C190)&gt;0,VLOOKUP($C190,Μητρώο!$A:$G,2,FALSE))),"Θ","g"),"Α","b")&amp;IF((TRUNC((((YEAR($C$1))-I190)+1)/2))*2&lt;12,12,(TRUNC((((YEAR($C$1))-I190)+1)/2))*2),"ω")</f>
        <v>ω</v>
      </c>
      <c r="Z190" s="49">
        <f t="shared" si="21"/>
        <v>0</v>
      </c>
      <c r="AA190" s="49">
        <f t="shared" si="22"/>
        <v>0</v>
      </c>
      <c r="AB190" s="49">
        <f t="shared" si="23"/>
        <v>0</v>
      </c>
    </row>
    <row r="191" spans="1:28" x14ac:dyDescent="0.2">
      <c r="A191" s="4">
        <v>189</v>
      </c>
      <c r="B191" s="25">
        <f t="shared" si="19"/>
        <v>189</v>
      </c>
      <c r="D191" s="26" t="str">
        <f>IF($C191&gt;0,IF(COUNTIF(newValidID,$C191)&gt;0,VLOOKUP($C191,Νέα_Μητρώα!$A:$G,3,FALSE),IF(COUNTIF(ValidID,$C191)&gt;0,VLOOKUP($C191,Μητρώο!$A:$G,3,FALSE))),"")</f>
        <v/>
      </c>
      <c r="E191" s="27" t="str">
        <f>IF($C191&gt;0,IF(COUNTIF(newValidID,$C191)&gt;0,VLOOKUP($C191,Νέα_Μητρώα!$A:$G,5,FALSE),IF(COUNTIF(ValidID,$C191)&gt;0,VLOOKUP($C191,Μητρώο!$A:$G,5,FALSE))),"")</f>
        <v/>
      </c>
      <c r="F191" s="47"/>
      <c r="G191" s="47"/>
      <c r="H191" s="28"/>
      <c r="I191" s="29" t="str">
        <f>IF($C191&gt;0,IF(COUNTIF(newValidID,$C191)&gt;0,VLOOKUP($C191,Νέα_Μητρώα!$A:$G,4,FALSE),IF(COUNTIF(ValidID,$C191)&gt;0,VLOOKUP($C191,Μητρώο!$A:$G,4,FALSE))),"")</f>
        <v/>
      </c>
      <c r="J191" s="53" t="str">
        <f>IF(OR(AND(OR(LEFT(R191)="b",LEFT(T191)="b",LEFT(V191)="b"),IF($C191&gt;0,IF(COUNTIF(newValidID,$C191)&gt;0,VLOOKUP($C191,Νέα_Μητρώα!$A:$G,2,FALSE),IF(COUNTIF(ValidID,$C191)&gt;0,VLOOKUP($C191,Μητρώο!$A:$G,2,FALSE))),"")="Θ"),AND(OR(LEFT(R191)="g",LEFT(T191)="g",LEFT(V191)="g"),IF($C191&gt;0,IF(COUNTIF(newValidID,$C191)&gt;0,VLOOKUP($C191,Νέα_Μητρώα!$A:$G,2,FALSE),IF(COUNTIF(ValidID,$C191)&gt;0,VLOOKUP($C191,Μητρώο!$A:$G,2,FALSE))),"")="Α")),"error","")</f>
        <v/>
      </c>
      <c r="K191" s="29" t="str">
        <f t="shared" si="17"/>
        <v/>
      </c>
      <c r="L191" s="29">
        <f t="shared" si="18"/>
        <v>0</v>
      </c>
      <c r="M191" s="30"/>
      <c r="N191" s="30"/>
      <c r="O191" s="31" t="str">
        <f>IF($C191&gt;0,IF(COUNTIF(newValidID,$C191)&gt;0,VLOOKUP($C191,Νέα_Μητρώα!$A:$G,7,FALSE),IF(COUNTIF(ValidID,$C191)&gt;0,VLOOKUP($C191,Μητρώο!$A:$G,7,FALSE))),"")</f>
        <v/>
      </c>
      <c r="P191" s="25" t="str">
        <f t="shared" si="20"/>
        <v/>
      </c>
      <c r="Q191" s="6"/>
      <c r="S191" s="6"/>
      <c r="U191" s="6"/>
      <c r="W191" s="59" t="str">
        <f>IF(AND($W$1&gt;0,C191&gt;0),SUBSTITUTE(SUBSTITUTE(IF(COUNTIF(newValidID,$C191)&gt;0,VLOOKUP($C191,Νέα_Μητρώα!$A:$G,2,FALSE),IF(COUNTIF(ValidID,$C191)&gt;0,VLOOKUP($C191,Μητρώο!$A:$G,2,FALSE))),"Θ","g"),"Α","b")&amp;IF((TRUNC((((YEAR($C$1))-I191)+1)/2))*2&lt;12,12,(TRUNC((((YEAR($C$1))-I191)+1)/2))*2),"ω")</f>
        <v>ω</v>
      </c>
      <c r="Z191" s="49">
        <f t="shared" si="21"/>
        <v>0</v>
      </c>
      <c r="AA191" s="49">
        <f t="shared" si="22"/>
        <v>0</v>
      </c>
      <c r="AB191" s="49">
        <f t="shared" si="23"/>
        <v>0</v>
      </c>
    </row>
    <row r="192" spans="1:28" x14ac:dyDescent="0.2">
      <c r="A192" s="4">
        <v>190</v>
      </c>
      <c r="B192" s="25">
        <f t="shared" si="19"/>
        <v>190</v>
      </c>
      <c r="C192" s="6"/>
      <c r="D192" s="26" t="str">
        <f>IF($C192&gt;0,IF(COUNTIF(newValidID,$C192)&gt;0,VLOOKUP($C192,Νέα_Μητρώα!$A:$G,3,FALSE),IF(COUNTIF(ValidID,$C192)&gt;0,VLOOKUP($C192,Μητρώο!$A:$G,3,FALSE))),"")</f>
        <v/>
      </c>
      <c r="E192" s="27" t="str">
        <f>IF($C192&gt;0,IF(COUNTIF(newValidID,$C192)&gt;0,VLOOKUP($C192,Νέα_Μητρώα!$A:$G,5,FALSE),IF(COUNTIF(ValidID,$C192)&gt;0,VLOOKUP($C192,Μητρώο!$A:$G,5,FALSE))),"")</f>
        <v/>
      </c>
      <c r="F192" s="47"/>
      <c r="G192" s="47"/>
      <c r="H192" s="28"/>
      <c r="I192" s="29" t="str">
        <f>IF($C192&gt;0,IF(COUNTIF(newValidID,$C192)&gt;0,VLOOKUP($C192,Νέα_Μητρώα!$A:$G,4,FALSE),IF(COUNTIF(ValidID,$C192)&gt;0,VLOOKUP($C192,Μητρώο!$A:$G,4,FALSE))),"")</f>
        <v/>
      </c>
      <c r="J192" s="53" t="str">
        <f>IF(OR(AND(OR(LEFT(R192)="b",LEFT(T192)="b",LEFT(V192)="b"),IF($C192&gt;0,IF(COUNTIF(newValidID,$C192)&gt;0,VLOOKUP($C192,Νέα_Μητρώα!$A:$G,2,FALSE),IF(COUNTIF(ValidID,$C192)&gt;0,VLOOKUP($C192,Μητρώο!$A:$G,2,FALSE))),"")="Θ"),AND(OR(LEFT(R192)="g",LEFT(T192)="g",LEFT(V192)="g"),IF($C192&gt;0,IF(COUNTIF(newValidID,$C192)&gt;0,VLOOKUP($C192,Νέα_Μητρώα!$A:$G,2,FALSE),IF(COUNTIF(ValidID,$C192)&gt;0,VLOOKUP($C192,Μητρώο!$A:$G,2,FALSE))),"")="Α")),"error","")</f>
        <v/>
      </c>
      <c r="K192" s="29" t="str">
        <f t="shared" si="17"/>
        <v/>
      </c>
      <c r="L192" s="29">
        <f t="shared" si="18"/>
        <v>0</v>
      </c>
      <c r="M192" s="30"/>
      <c r="N192" s="30"/>
      <c r="O192" s="31" t="str">
        <f>IF($C192&gt;0,IF(COUNTIF(newValidID,$C192)&gt;0,VLOOKUP($C192,Νέα_Μητρώα!$A:$G,7,FALSE),IF(COUNTIF(ValidID,$C192)&gt;0,VLOOKUP($C192,Μητρώο!$A:$G,7,FALSE))),"")</f>
        <v/>
      </c>
      <c r="P192" s="25" t="str">
        <f t="shared" si="20"/>
        <v/>
      </c>
      <c r="Q192" s="6"/>
      <c r="S192" s="6"/>
      <c r="U192" s="6"/>
      <c r="W192" s="59" t="str">
        <f>IF(AND($W$1&gt;0,C192&gt;0),SUBSTITUTE(SUBSTITUTE(IF(COUNTIF(newValidID,$C192)&gt;0,VLOOKUP($C192,Νέα_Μητρώα!$A:$G,2,FALSE),IF(COUNTIF(ValidID,$C192)&gt;0,VLOOKUP($C192,Μητρώο!$A:$G,2,FALSE))),"Θ","g"),"Α","b")&amp;IF((TRUNC((((YEAR($C$1))-I192)+1)/2))*2&lt;12,12,(TRUNC((((YEAR($C$1))-I192)+1)/2))*2),"ω")</f>
        <v>ω</v>
      </c>
      <c r="Z192" s="49">
        <f t="shared" si="21"/>
        <v>0</v>
      </c>
      <c r="AA192" s="49">
        <f t="shared" si="22"/>
        <v>0</v>
      </c>
      <c r="AB192" s="49">
        <f t="shared" si="23"/>
        <v>0</v>
      </c>
    </row>
    <row r="193" spans="1:28" x14ac:dyDescent="0.2">
      <c r="A193" s="4">
        <v>191</v>
      </c>
      <c r="B193" s="25">
        <f t="shared" si="19"/>
        <v>191</v>
      </c>
      <c r="D193" s="26" t="str">
        <f>IF($C193&gt;0,IF(COUNTIF(newValidID,$C193)&gt;0,VLOOKUP($C193,Νέα_Μητρώα!$A:$G,3,FALSE),IF(COUNTIF(ValidID,$C193)&gt;0,VLOOKUP($C193,Μητρώο!$A:$G,3,FALSE))),"")</f>
        <v/>
      </c>
      <c r="E193" s="27" t="str">
        <f>IF($C193&gt;0,IF(COUNTIF(newValidID,$C193)&gt;0,VLOOKUP($C193,Νέα_Μητρώα!$A:$G,5,FALSE),IF(COUNTIF(ValidID,$C193)&gt;0,VLOOKUP($C193,Μητρώο!$A:$G,5,FALSE))),"")</f>
        <v/>
      </c>
      <c r="F193" s="47"/>
      <c r="G193" s="47"/>
      <c r="H193" s="28"/>
      <c r="I193" s="29" t="str">
        <f>IF($C193&gt;0,IF(COUNTIF(newValidID,$C193)&gt;0,VLOOKUP($C193,Νέα_Μητρώα!$A:$G,4,FALSE),IF(COUNTIF(ValidID,$C193)&gt;0,VLOOKUP($C193,Μητρώο!$A:$G,4,FALSE))),"")</f>
        <v/>
      </c>
      <c r="J193" s="53" t="str">
        <f>IF(OR(AND(OR(LEFT(R193)="b",LEFT(T193)="b",LEFT(V193)="b"),IF($C193&gt;0,IF(COUNTIF(newValidID,$C193)&gt;0,VLOOKUP($C193,Νέα_Μητρώα!$A:$G,2,FALSE),IF(COUNTIF(ValidID,$C193)&gt;0,VLOOKUP($C193,Μητρώο!$A:$G,2,FALSE))),"")="Θ"),AND(OR(LEFT(R193)="g",LEFT(T193)="g",LEFT(V193)="g"),IF($C193&gt;0,IF(COUNTIF(newValidID,$C193)&gt;0,VLOOKUP($C193,Νέα_Μητρώα!$A:$G,2,FALSE),IF(COUNTIF(ValidID,$C193)&gt;0,VLOOKUP($C193,Μητρώο!$A:$G,2,FALSE))),"")="Α")),"error","")</f>
        <v/>
      </c>
      <c r="K193" s="29" t="str">
        <f t="shared" si="17"/>
        <v/>
      </c>
      <c r="L193" s="29">
        <f t="shared" si="18"/>
        <v>0</v>
      </c>
      <c r="M193" s="30"/>
      <c r="N193" s="30"/>
      <c r="O193" s="31" t="str">
        <f>IF($C193&gt;0,IF(COUNTIF(newValidID,$C193)&gt;0,VLOOKUP($C193,Νέα_Μητρώα!$A:$G,7,FALSE),IF(COUNTIF(ValidID,$C193)&gt;0,VLOOKUP($C193,Μητρώο!$A:$G,7,FALSE))),"")</f>
        <v/>
      </c>
      <c r="P193" s="25" t="str">
        <f t="shared" si="20"/>
        <v/>
      </c>
      <c r="Q193" s="6"/>
      <c r="S193" s="6"/>
      <c r="U193" s="6"/>
      <c r="W193" s="59" t="str">
        <f>IF(AND($W$1&gt;0,C193&gt;0),SUBSTITUTE(SUBSTITUTE(IF(COUNTIF(newValidID,$C193)&gt;0,VLOOKUP($C193,Νέα_Μητρώα!$A:$G,2,FALSE),IF(COUNTIF(ValidID,$C193)&gt;0,VLOOKUP($C193,Μητρώο!$A:$G,2,FALSE))),"Θ","g"),"Α","b")&amp;IF((TRUNC((((YEAR($C$1))-I193)+1)/2))*2&lt;12,12,(TRUNC((((YEAR($C$1))-I193)+1)/2))*2),"ω")</f>
        <v>ω</v>
      </c>
      <c r="Z193" s="49">
        <f t="shared" si="21"/>
        <v>0</v>
      </c>
      <c r="AA193" s="49">
        <f t="shared" si="22"/>
        <v>0</v>
      </c>
      <c r="AB193" s="49">
        <f t="shared" si="23"/>
        <v>0</v>
      </c>
    </row>
    <row r="194" spans="1:28" x14ac:dyDescent="0.2">
      <c r="A194" s="4">
        <v>192</v>
      </c>
      <c r="B194" s="25">
        <f t="shared" si="19"/>
        <v>192</v>
      </c>
      <c r="D194" s="26" t="str">
        <f>IF($C194&gt;0,IF(COUNTIF(newValidID,$C194)&gt;0,VLOOKUP($C194,Νέα_Μητρώα!$A:$G,3,FALSE),IF(COUNTIF(ValidID,$C194)&gt;0,VLOOKUP($C194,Μητρώο!$A:$G,3,FALSE))),"")</f>
        <v/>
      </c>
      <c r="E194" s="27" t="str">
        <f>IF($C194&gt;0,IF(COUNTIF(newValidID,$C194)&gt;0,VLOOKUP($C194,Νέα_Μητρώα!$A:$G,5,FALSE),IF(COUNTIF(ValidID,$C194)&gt;0,VLOOKUP($C194,Μητρώο!$A:$G,5,FALSE))),"")</f>
        <v/>
      </c>
      <c r="F194" s="47"/>
      <c r="G194" s="47"/>
      <c r="H194" s="28"/>
      <c r="I194" s="29" t="str">
        <f>IF($C194&gt;0,IF(COUNTIF(newValidID,$C194)&gt;0,VLOOKUP($C194,Νέα_Μητρώα!$A:$G,4,FALSE),IF(COUNTIF(ValidID,$C194)&gt;0,VLOOKUP($C194,Μητρώο!$A:$G,4,FALSE))),"")</f>
        <v/>
      </c>
      <c r="J194" s="53" t="str">
        <f>IF(OR(AND(OR(LEFT(R194)="b",LEFT(T194)="b",LEFT(V194)="b"),IF($C194&gt;0,IF(COUNTIF(newValidID,$C194)&gt;0,VLOOKUP($C194,Νέα_Μητρώα!$A:$G,2,FALSE),IF(COUNTIF(ValidID,$C194)&gt;0,VLOOKUP($C194,Μητρώο!$A:$G,2,FALSE))),"")="Θ"),AND(OR(LEFT(R194)="g",LEFT(T194)="g",LEFT(V194)="g"),IF($C194&gt;0,IF(COUNTIF(newValidID,$C194)&gt;0,VLOOKUP($C194,Νέα_Μητρώα!$A:$G,2,FALSE),IF(COUNTIF(ValidID,$C194)&gt;0,VLOOKUP($C194,Μητρώο!$A:$G,2,FALSE))),"")="Α")),"error","")</f>
        <v/>
      </c>
      <c r="K194" s="29" t="str">
        <f t="shared" si="17"/>
        <v/>
      </c>
      <c r="L194" s="29">
        <f t="shared" si="18"/>
        <v>0</v>
      </c>
      <c r="M194" s="30"/>
      <c r="N194" s="30"/>
      <c r="O194" s="31" t="str">
        <f>IF($C194&gt;0,IF(COUNTIF(newValidID,$C194)&gt;0,VLOOKUP($C194,Νέα_Μητρώα!$A:$G,7,FALSE),IF(COUNTIF(ValidID,$C194)&gt;0,VLOOKUP($C194,Μητρώο!$A:$G,7,FALSE))),"")</f>
        <v/>
      </c>
      <c r="P194" s="25" t="str">
        <f t="shared" si="20"/>
        <v/>
      </c>
      <c r="Q194" s="6"/>
      <c r="S194" s="6"/>
      <c r="U194" s="6"/>
      <c r="W194" s="59" t="str">
        <f>IF(AND($W$1&gt;0,C194&gt;0),SUBSTITUTE(SUBSTITUTE(IF(COUNTIF(newValidID,$C194)&gt;0,VLOOKUP($C194,Νέα_Μητρώα!$A:$G,2,FALSE),IF(COUNTIF(ValidID,$C194)&gt;0,VLOOKUP($C194,Μητρώο!$A:$G,2,FALSE))),"Θ","g"),"Α","b")&amp;IF((TRUNC((((YEAR($C$1))-I194)+1)/2))*2&lt;12,12,(TRUNC((((YEAR($C$1))-I194)+1)/2))*2),"ω")</f>
        <v>ω</v>
      </c>
      <c r="Z194" s="49">
        <f t="shared" si="21"/>
        <v>0</v>
      </c>
      <c r="AA194" s="49">
        <f t="shared" si="22"/>
        <v>0</v>
      </c>
      <c r="AB194" s="49">
        <f t="shared" si="23"/>
        <v>0</v>
      </c>
    </row>
    <row r="195" spans="1:28" x14ac:dyDescent="0.2">
      <c r="A195" s="4">
        <v>193</v>
      </c>
      <c r="B195" s="25">
        <f t="shared" si="19"/>
        <v>193</v>
      </c>
      <c r="D195" s="26" t="str">
        <f>IF($C195&gt;0,IF(COUNTIF(newValidID,$C195)&gt;0,VLOOKUP($C195,Νέα_Μητρώα!$A:$G,3,FALSE),IF(COUNTIF(ValidID,$C195)&gt;0,VLOOKUP($C195,Μητρώο!$A:$G,3,FALSE))),"")</f>
        <v/>
      </c>
      <c r="E195" s="27" t="str">
        <f>IF($C195&gt;0,IF(COUNTIF(newValidID,$C195)&gt;0,VLOOKUP($C195,Νέα_Μητρώα!$A:$G,5,FALSE),IF(COUNTIF(ValidID,$C195)&gt;0,VLOOKUP($C195,Μητρώο!$A:$G,5,FALSE))),"")</f>
        <v/>
      </c>
      <c r="F195" s="47"/>
      <c r="G195" s="47"/>
      <c r="H195" s="28"/>
      <c r="I195" s="29" t="str">
        <f>IF($C195&gt;0,IF(COUNTIF(newValidID,$C195)&gt;0,VLOOKUP($C195,Νέα_Μητρώα!$A:$G,4,FALSE),IF(COUNTIF(ValidID,$C195)&gt;0,VLOOKUP($C195,Μητρώο!$A:$G,4,FALSE))),"")</f>
        <v/>
      </c>
      <c r="J195" s="53" t="str">
        <f>IF(OR(AND(OR(LEFT(R195)="b",LEFT(T195)="b",LEFT(V195)="b"),IF($C195&gt;0,IF(COUNTIF(newValidID,$C195)&gt;0,VLOOKUP($C195,Νέα_Μητρώα!$A:$G,2,FALSE),IF(COUNTIF(ValidID,$C195)&gt;0,VLOOKUP($C195,Μητρώο!$A:$G,2,FALSE))),"")="Θ"),AND(OR(LEFT(R195)="g",LEFT(T195)="g",LEFT(V195)="g"),IF($C195&gt;0,IF(COUNTIF(newValidID,$C195)&gt;0,VLOOKUP($C195,Νέα_Μητρώα!$A:$G,2,FALSE),IF(COUNTIF(ValidID,$C195)&gt;0,VLOOKUP($C195,Μητρώο!$A:$G,2,FALSE))),"")="Α")),"error","")</f>
        <v/>
      </c>
      <c r="K195" s="29" t="str">
        <f t="shared" ref="K195:K258" si="24">IF(R195&gt;" ",IF(VALUE(RIGHT(R195,2))=10,IF(YEAR($C$1)-I195&gt;10,"error","ok"),IF(VALUE(RIGHT(R195,2))=12,IF(OR(YEAR($C$1)-I195&gt;12,YEAR($C$1)-I195&lt;9),"error","ok"),IF(VALUE(RIGHT(R195,2))=14,IF(OR(YEAR($C$1)-I195&gt;14,YEAR($C$1)-I195&lt;9),"error","ok"),IF(VALUE(RIGHT(R195,2))=16,IF(OR(YEAR($C$1)-I195&gt;16,YEAR($C$1)-I195&lt;13),"error","ok"),IF(VALUE(RIGHT(R195,2))=18,IF(OR(YEAR($C$1)-I195&gt;18,YEAR($C$1)-I195&lt;13),"error","ok"),"x"))))),"")</f>
        <v/>
      </c>
      <c r="L195" s="29">
        <f t="shared" ref="L195:L258" si="25">COUNTIF(C:C,C195)</f>
        <v>0</v>
      </c>
      <c r="M195" s="30"/>
      <c r="N195" s="30"/>
      <c r="O195" s="31" t="str">
        <f>IF($C195&gt;0,IF(COUNTIF(newValidID,$C195)&gt;0,VLOOKUP($C195,Νέα_Μητρώα!$A:$G,7,FALSE),IF(COUNTIF(ValidID,$C195)&gt;0,VLOOKUP($C195,Μητρώο!$A:$G,7,FALSE))),"")</f>
        <v/>
      </c>
      <c r="P195" s="25" t="str">
        <f t="shared" si="20"/>
        <v/>
      </c>
      <c r="Q195" s="6"/>
      <c r="S195" s="6"/>
      <c r="U195" s="6"/>
      <c r="W195" s="59" t="str">
        <f>IF(AND($W$1&gt;0,C195&gt;0),SUBSTITUTE(SUBSTITUTE(IF(COUNTIF(newValidID,$C195)&gt;0,VLOOKUP($C195,Νέα_Μητρώα!$A:$G,2,FALSE),IF(COUNTIF(ValidID,$C195)&gt;0,VLOOKUP($C195,Μητρώο!$A:$G,2,FALSE))),"Θ","g"),"Α","b")&amp;IF((TRUNC((((YEAR($C$1))-I195)+1)/2))*2&lt;12,12,(TRUNC((((YEAR($C$1))-I195)+1)/2))*2),"ω")</f>
        <v>ω</v>
      </c>
      <c r="Z195" s="49">
        <f t="shared" si="21"/>
        <v>0</v>
      </c>
      <c r="AA195" s="49">
        <f t="shared" si="22"/>
        <v>0</v>
      </c>
      <c r="AB195" s="49">
        <f t="shared" si="23"/>
        <v>0</v>
      </c>
    </row>
    <row r="196" spans="1:28" x14ac:dyDescent="0.2">
      <c r="A196" s="4">
        <v>194</v>
      </c>
      <c r="B196" s="25">
        <f t="shared" ref="B196:B259" si="26">IF(Q196&amp;R196&amp;W196=Q195&amp;R195&amp;W195,B195+1,1)</f>
        <v>194</v>
      </c>
      <c r="C196" s="6"/>
      <c r="D196" s="26" t="str">
        <f>IF($C196&gt;0,IF(COUNTIF(newValidID,$C196)&gt;0,VLOOKUP($C196,Νέα_Μητρώα!$A:$G,3,FALSE),IF(COUNTIF(ValidID,$C196)&gt;0,VLOOKUP($C196,Μητρώο!$A:$G,3,FALSE))),"")</f>
        <v/>
      </c>
      <c r="E196" s="27" t="str">
        <f>IF($C196&gt;0,IF(COUNTIF(newValidID,$C196)&gt;0,VLOOKUP($C196,Νέα_Μητρώα!$A:$G,5,FALSE),IF(COUNTIF(ValidID,$C196)&gt;0,VLOOKUP($C196,Μητρώο!$A:$G,5,FALSE))),"")</f>
        <v/>
      </c>
      <c r="F196" s="47"/>
      <c r="G196" s="47"/>
      <c r="H196" s="28"/>
      <c r="I196" s="29" t="str">
        <f>IF($C196&gt;0,IF(COUNTIF(newValidID,$C196)&gt;0,VLOOKUP($C196,Νέα_Μητρώα!$A:$G,4,FALSE),IF(COUNTIF(ValidID,$C196)&gt;0,VLOOKUP($C196,Μητρώο!$A:$G,4,FALSE))),"")</f>
        <v/>
      </c>
      <c r="J196" s="53" t="str">
        <f>IF(OR(AND(OR(LEFT(R196)="b",LEFT(T196)="b",LEFT(V196)="b"),IF($C196&gt;0,IF(COUNTIF(newValidID,$C196)&gt;0,VLOOKUP($C196,Νέα_Μητρώα!$A:$G,2,FALSE),IF(COUNTIF(ValidID,$C196)&gt;0,VLOOKUP($C196,Μητρώο!$A:$G,2,FALSE))),"")="Θ"),AND(OR(LEFT(R196)="g",LEFT(T196)="g",LEFT(V196)="g"),IF($C196&gt;0,IF(COUNTIF(newValidID,$C196)&gt;0,VLOOKUP($C196,Νέα_Μητρώα!$A:$G,2,FALSE),IF(COUNTIF(ValidID,$C196)&gt;0,VLOOKUP($C196,Μητρώο!$A:$G,2,FALSE))),"")="Α")),"error","")</f>
        <v/>
      </c>
      <c r="K196" s="29" t="str">
        <f t="shared" si="24"/>
        <v/>
      </c>
      <c r="L196" s="29">
        <f t="shared" si="25"/>
        <v>0</v>
      </c>
      <c r="M196" s="30"/>
      <c r="N196" s="30"/>
      <c r="O196" s="31" t="str">
        <f>IF($C196&gt;0,IF(COUNTIF(newValidID,$C196)&gt;0,VLOOKUP($C196,Νέα_Μητρώα!$A:$G,7,FALSE),IF(COUNTIF(ValidID,$C196)&gt;0,VLOOKUP($C196,Μητρώο!$A:$G,7,FALSE))),"")</f>
        <v/>
      </c>
      <c r="P196" s="25" t="str">
        <f t="shared" ref="P196:P259" si="27">IF(AND($C196&gt;1,$O196&lt;$C$1),"Κ","")</f>
        <v/>
      </c>
      <c r="Q196" s="6"/>
      <c r="S196" s="6"/>
      <c r="U196" s="6"/>
      <c r="W196" s="59" t="str">
        <f>IF(AND($W$1&gt;0,C196&gt;0),SUBSTITUTE(SUBSTITUTE(IF(COUNTIF(newValidID,$C196)&gt;0,VLOOKUP($C196,Νέα_Μητρώα!$A:$G,2,FALSE),IF(COUNTIF(ValidID,$C196)&gt;0,VLOOKUP($C196,Μητρώο!$A:$G,2,FALSE))),"Θ","g"),"Α","b")&amp;IF((TRUNC((((YEAR($C$1))-I196)+1)/2))*2&lt;12,12,(TRUNC((((YEAR($C$1))-I196)+1)/2))*2),"ω")</f>
        <v>ω</v>
      </c>
      <c r="Z196" s="49">
        <f t="shared" ref="Z196:Z259" si="28">COUNTIF(CityGroup,Q196&amp;"-"&amp;R196)</f>
        <v>0</v>
      </c>
      <c r="AA196" s="49">
        <f t="shared" ref="AA196:AA259" si="29">COUNTIF(CityGroup,S196&amp;"-"&amp;T196)</f>
        <v>0</v>
      </c>
      <c r="AB196" s="49">
        <f t="shared" ref="AB196:AB259" si="30">COUNTIF(CityGroup,U196&amp;"-"&amp;V196)</f>
        <v>0</v>
      </c>
    </row>
    <row r="197" spans="1:28" x14ac:dyDescent="0.2">
      <c r="A197" s="4">
        <v>195</v>
      </c>
      <c r="B197" s="25">
        <f t="shared" si="26"/>
        <v>195</v>
      </c>
      <c r="D197" s="26" t="str">
        <f>IF($C197&gt;0,IF(COUNTIF(newValidID,$C197)&gt;0,VLOOKUP($C197,Νέα_Μητρώα!$A:$G,3,FALSE),IF(COUNTIF(ValidID,$C197)&gt;0,VLOOKUP($C197,Μητρώο!$A:$G,3,FALSE))),"")</f>
        <v/>
      </c>
      <c r="E197" s="27" t="str">
        <f>IF($C197&gt;0,IF(COUNTIF(newValidID,$C197)&gt;0,VLOOKUP($C197,Νέα_Μητρώα!$A:$G,5,FALSE),IF(COUNTIF(ValidID,$C197)&gt;0,VLOOKUP($C197,Μητρώο!$A:$G,5,FALSE))),"")</f>
        <v/>
      </c>
      <c r="F197" s="47"/>
      <c r="G197" s="47"/>
      <c r="H197" s="28"/>
      <c r="I197" s="29" t="str">
        <f>IF($C197&gt;0,IF(COUNTIF(newValidID,$C197)&gt;0,VLOOKUP($C197,Νέα_Μητρώα!$A:$G,4,FALSE),IF(COUNTIF(ValidID,$C197)&gt;0,VLOOKUP($C197,Μητρώο!$A:$G,4,FALSE))),"")</f>
        <v/>
      </c>
      <c r="J197" s="53" t="str">
        <f>IF(OR(AND(OR(LEFT(R197)="b",LEFT(T197)="b",LEFT(V197)="b"),IF($C197&gt;0,IF(COUNTIF(newValidID,$C197)&gt;0,VLOOKUP($C197,Νέα_Μητρώα!$A:$G,2,FALSE),IF(COUNTIF(ValidID,$C197)&gt;0,VLOOKUP($C197,Μητρώο!$A:$G,2,FALSE))),"")="Θ"),AND(OR(LEFT(R197)="g",LEFT(T197)="g",LEFT(V197)="g"),IF($C197&gt;0,IF(COUNTIF(newValidID,$C197)&gt;0,VLOOKUP($C197,Νέα_Μητρώα!$A:$G,2,FALSE),IF(COUNTIF(ValidID,$C197)&gt;0,VLOOKUP($C197,Μητρώο!$A:$G,2,FALSE))),"")="Α")),"error","")</f>
        <v/>
      </c>
      <c r="K197" s="29" t="str">
        <f t="shared" si="24"/>
        <v/>
      </c>
      <c r="L197" s="29">
        <f t="shared" si="25"/>
        <v>0</v>
      </c>
      <c r="M197" s="30"/>
      <c r="N197" s="30"/>
      <c r="O197" s="31" t="str">
        <f>IF($C197&gt;0,IF(COUNTIF(newValidID,$C197)&gt;0,VLOOKUP($C197,Νέα_Μητρώα!$A:$G,7,FALSE),IF(COUNTIF(ValidID,$C197)&gt;0,VLOOKUP($C197,Μητρώο!$A:$G,7,FALSE))),"")</f>
        <v/>
      </c>
      <c r="P197" s="25" t="str">
        <f t="shared" si="27"/>
        <v/>
      </c>
      <c r="Q197" s="6"/>
      <c r="S197" s="6"/>
      <c r="U197" s="6"/>
      <c r="W197" s="59" t="str">
        <f>IF(AND($W$1&gt;0,C197&gt;0),SUBSTITUTE(SUBSTITUTE(IF(COUNTIF(newValidID,$C197)&gt;0,VLOOKUP($C197,Νέα_Μητρώα!$A:$G,2,FALSE),IF(COUNTIF(ValidID,$C197)&gt;0,VLOOKUP($C197,Μητρώο!$A:$G,2,FALSE))),"Θ","g"),"Α","b")&amp;IF((TRUNC((((YEAR($C$1))-I197)+1)/2))*2&lt;12,12,(TRUNC((((YEAR($C$1))-I197)+1)/2))*2),"ω")</f>
        <v>ω</v>
      </c>
      <c r="Z197" s="49">
        <f t="shared" si="28"/>
        <v>0</v>
      </c>
      <c r="AA197" s="49">
        <f t="shared" si="29"/>
        <v>0</v>
      </c>
      <c r="AB197" s="49">
        <f t="shared" si="30"/>
        <v>0</v>
      </c>
    </row>
    <row r="198" spans="1:28" x14ac:dyDescent="0.2">
      <c r="A198" s="4">
        <v>196</v>
      </c>
      <c r="B198" s="25">
        <f t="shared" si="26"/>
        <v>196</v>
      </c>
      <c r="D198" s="26" t="str">
        <f>IF($C198&gt;0,IF(COUNTIF(newValidID,$C198)&gt;0,VLOOKUP($C198,Νέα_Μητρώα!$A:$G,3,FALSE),IF(COUNTIF(ValidID,$C198)&gt;0,VLOOKUP($C198,Μητρώο!$A:$G,3,FALSE))),"")</f>
        <v/>
      </c>
      <c r="E198" s="27" t="str">
        <f>IF($C198&gt;0,IF(COUNTIF(newValidID,$C198)&gt;0,VLOOKUP($C198,Νέα_Μητρώα!$A:$G,5,FALSE),IF(COUNTIF(ValidID,$C198)&gt;0,VLOOKUP($C198,Μητρώο!$A:$G,5,FALSE))),"")</f>
        <v/>
      </c>
      <c r="F198" s="47"/>
      <c r="G198" s="47"/>
      <c r="H198" s="28"/>
      <c r="I198" s="29" t="str">
        <f>IF($C198&gt;0,IF(COUNTIF(newValidID,$C198)&gt;0,VLOOKUP($C198,Νέα_Μητρώα!$A:$G,4,FALSE),IF(COUNTIF(ValidID,$C198)&gt;0,VLOOKUP($C198,Μητρώο!$A:$G,4,FALSE))),"")</f>
        <v/>
      </c>
      <c r="J198" s="53" t="str">
        <f>IF(OR(AND(OR(LEFT(R198)="b",LEFT(T198)="b",LEFT(V198)="b"),IF($C198&gt;0,IF(COUNTIF(newValidID,$C198)&gt;0,VLOOKUP($C198,Νέα_Μητρώα!$A:$G,2,FALSE),IF(COUNTIF(ValidID,$C198)&gt;0,VLOOKUP($C198,Μητρώο!$A:$G,2,FALSE))),"")="Θ"),AND(OR(LEFT(R198)="g",LEFT(T198)="g",LEFT(V198)="g"),IF($C198&gt;0,IF(COUNTIF(newValidID,$C198)&gt;0,VLOOKUP($C198,Νέα_Μητρώα!$A:$G,2,FALSE),IF(COUNTIF(ValidID,$C198)&gt;0,VLOOKUP($C198,Μητρώο!$A:$G,2,FALSE))),"")="Α")),"error","")</f>
        <v/>
      </c>
      <c r="K198" s="29" t="str">
        <f t="shared" si="24"/>
        <v/>
      </c>
      <c r="L198" s="29">
        <f t="shared" si="25"/>
        <v>0</v>
      </c>
      <c r="M198" s="30"/>
      <c r="N198" s="30"/>
      <c r="O198" s="31" t="str">
        <f>IF($C198&gt;0,IF(COUNTIF(newValidID,$C198)&gt;0,VLOOKUP($C198,Νέα_Μητρώα!$A:$G,7,FALSE),IF(COUNTIF(ValidID,$C198)&gt;0,VLOOKUP($C198,Μητρώο!$A:$G,7,FALSE))),"")</f>
        <v/>
      </c>
      <c r="P198" s="25" t="str">
        <f t="shared" si="27"/>
        <v/>
      </c>
      <c r="Q198" s="6"/>
      <c r="S198" s="6"/>
      <c r="U198" s="6"/>
      <c r="W198" s="59" t="str">
        <f>IF(AND($W$1&gt;0,C198&gt;0),SUBSTITUTE(SUBSTITUTE(IF(COUNTIF(newValidID,$C198)&gt;0,VLOOKUP($C198,Νέα_Μητρώα!$A:$G,2,FALSE),IF(COUNTIF(ValidID,$C198)&gt;0,VLOOKUP($C198,Μητρώο!$A:$G,2,FALSE))),"Θ","g"),"Α","b")&amp;IF((TRUNC((((YEAR($C$1))-I198)+1)/2))*2&lt;12,12,(TRUNC((((YEAR($C$1))-I198)+1)/2))*2),"ω")</f>
        <v>ω</v>
      </c>
      <c r="Z198" s="49">
        <f t="shared" si="28"/>
        <v>0</v>
      </c>
      <c r="AA198" s="49">
        <f t="shared" si="29"/>
        <v>0</v>
      </c>
      <c r="AB198" s="49">
        <f t="shared" si="30"/>
        <v>0</v>
      </c>
    </row>
    <row r="199" spans="1:28" x14ac:dyDescent="0.2">
      <c r="A199" s="4">
        <v>197</v>
      </c>
      <c r="B199" s="25">
        <f t="shared" si="26"/>
        <v>197</v>
      </c>
      <c r="D199" s="26" t="str">
        <f>IF($C199&gt;0,IF(COUNTIF(newValidID,$C199)&gt;0,VLOOKUP($C199,Νέα_Μητρώα!$A:$G,3,FALSE),IF(COUNTIF(ValidID,$C199)&gt;0,VLOOKUP($C199,Μητρώο!$A:$G,3,FALSE))),"")</f>
        <v/>
      </c>
      <c r="E199" s="27" t="str">
        <f>IF($C199&gt;0,IF(COUNTIF(newValidID,$C199)&gt;0,VLOOKUP($C199,Νέα_Μητρώα!$A:$G,5,FALSE),IF(COUNTIF(ValidID,$C199)&gt;0,VLOOKUP($C199,Μητρώο!$A:$G,5,FALSE))),"")</f>
        <v/>
      </c>
      <c r="F199" s="47"/>
      <c r="G199" s="47"/>
      <c r="H199" s="28"/>
      <c r="I199" s="29" t="str">
        <f>IF($C199&gt;0,IF(COUNTIF(newValidID,$C199)&gt;0,VLOOKUP($C199,Νέα_Μητρώα!$A:$G,4,FALSE),IF(COUNTIF(ValidID,$C199)&gt;0,VLOOKUP($C199,Μητρώο!$A:$G,4,FALSE))),"")</f>
        <v/>
      </c>
      <c r="J199" s="53" t="str">
        <f>IF(OR(AND(OR(LEFT(R199)="b",LEFT(T199)="b",LEFT(V199)="b"),IF($C199&gt;0,IF(COUNTIF(newValidID,$C199)&gt;0,VLOOKUP($C199,Νέα_Μητρώα!$A:$G,2,FALSE),IF(COUNTIF(ValidID,$C199)&gt;0,VLOOKUP($C199,Μητρώο!$A:$G,2,FALSE))),"")="Θ"),AND(OR(LEFT(R199)="g",LEFT(T199)="g",LEFT(V199)="g"),IF($C199&gt;0,IF(COUNTIF(newValidID,$C199)&gt;0,VLOOKUP($C199,Νέα_Μητρώα!$A:$G,2,FALSE),IF(COUNTIF(ValidID,$C199)&gt;0,VLOOKUP($C199,Μητρώο!$A:$G,2,FALSE))),"")="Α")),"error","")</f>
        <v/>
      </c>
      <c r="K199" s="29" t="str">
        <f t="shared" si="24"/>
        <v/>
      </c>
      <c r="L199" s="29">
        <f t="shared" si="25"/>
        <v>0</v>
      </c>
      <c r="M199" s="30"/>
      <c r="N199" s="30"/>
      <c r="O199" s="31" t="str">
        <f>IF($C199&gt;0,IF(COUNTIF(newValidID,$C199)&gt;0,VLOOKUP($C199,Νέα_Μητρώα!$A:$G,7,FALSE),IF(COUNTIF(ValidID,$C199)&gt;0,VLOOKUP($C199,Μητρώο!$A:$G,7,FALSE))),"")</f>
        <v/>
      </c>
      <c r="P199" s="25" t="str">
        <f t="shared" si="27"/>
        <v/>
      </c>
      <c r="Q199" s="6"/>
      <c r="S199" s="6"/>
      <c r="U199" s="6"/>
      <c r="W199" s="59" t="str">
        <f>IF(AND($W$1&gt;0,C199&gt;0),SUBSTITUTE(SUBSTITUTE(IF(COUNTIF(newValidID,$C199)&gt;0,VLOOKUP($C199,Νέα_Μητρώα!$A:$G,2,FALSE),IF(COUNTIF(ValidID,$C199)&gt;0,VLOOKUP($C199,Μητρώο!$A:$G,2,FALSE))),"Θ","g"),"Α","b")&amp;IF((TRUNC((((YEAR($C$1))-I199)+1)/2))*2&lt;12,12,(TRUNC((((YEAR($C$1))-I199)+1)/2))*2),"ω")</f>
        <v>ω</v>
      </c>
      <c r="Z199" s="49">
        <f t="shared" si="28"/>
        <v>0</v>
      </c>
      <c r="AA199" s="49">
        <f t="shared" si="29"/>
        <v>0</v>
      </c>
      <c r="AB199" s="49">
        <f t="shared" si="30"/>
        <v>0</v>
      </c>
    </row>
    <row r="200" spans="1:28" x14ac:dyDescent="0.2">
      <c r="A200" s="4">
        <v>198</v>
      </c>
      <c r="B200" s="25">
        <f t="shared" si="26"/>
        <v>198</v>
      </c>
      <c r="D200" s="26" t="str">
        <f>IF($C200&gt;0,IF(COUNTIF(newValidID,$C200)&gt;0,VLOOKUP($C200,Νέα_Μητρώα!$A:$G,3,FALSE),IF(COUNTIF(ValidID,$C200)&gt;0,VLOOKUP($C200,Μητρώο!$A:$G,3,FALSE))),"")</f>
        <v/>
      </c>
      <c r="E200" s="27" t="str">
        <f>IF($C200&gt;0,IF(COUNTIF(newValidID,$C200)&gt;0,VLOOKUP($C200,Νέα_Μητρώα!$A:$G,5,FALSE),IF(COUNTIF(ValidID,$C200)&gt;0,VLOOKUP($C200,Μητρώο!$A:$G,5,FALSE))),"")</f>
        <v/>
      </c>
      <c r="F200" s="47"/>
      <c r="G200" s="47"/>
      <c r="H200" s="28"/>
      <c r="I200" s="29" t="str">
        <f>IF($C200&gt;0,IF(COUNTIF(newValidID,$C200)&gt;0,VLOOKUP($C200,Νέα_Μητρώα!$A:$G,4,FALSE),IF(COUNTIF(ValidID,$C200)&gt;0,VLOOKUP($C200,Μητρώο!$A:$G,4,FALSE))),"")</f>
        <v/>
      </c>
      <c r="J200" s="53" t="str">
        <f>IF(OR(AND(OR(LEFT(R200)="b",LEFT(T200)="b",LEFT(V200)="b"),IF($C200&gt;0,IF(COUNTIF(newValidID,$C200)&gt;0,VLOOKUP($C200,Νέα_Μητρώα!$A:$G,2,FALSE),IF(COUNTIF(ValidID,$C200)&gt;0,VLOOKUP($C200,Μητρώο!$A:$G,2,FALSE))),"")="Θ"),AND(OR(LEFT(R200)="g",LEFT(T200)="g",LEFT(V200)="g"),IF($C200&gt;0,IF(COUNTIF(newValidID,$C200)&gt;0,VLOOKUP($C200,Νέα_Μητρώα!$A:$G,2,FALSE),IF(COUNTIF(ValidID,$C200)&gt;0,VLOOKUP($C200,Μητρώο!$A:$G,2,FALSE))),"")="Α")),"error","")</f>
        <v/>
      </c>
      <c r="K200" s="29" t="str">
        <f t="shared" si="24"/>
        <v/>
      </c>
      <c r="L200" s="29">
        <f t="shared" si="25"/>
        <v>0</v>
      </c>
      <c r="M200" s="30"/>
      <c r="N200" s="30"/>
      <c r="O200" s="31" t="str">
        <f>IF($C200&gt;0,IF(COUNTIF(newValidID,$C200)&gt;0,VLOOKUP($C200,Νέα_Μητρώα!$A:$G,7,FALSE),IF(COUNTIF(ValidID,$C200)&gt;0,VLOOKUP($C200,Μητρώο!$A:$G,7,FALSE))),"")</f>
        <v/>
      </c>
      <c r="P200" s="25" t="str">
        <f t="shared" si="27"/>
        <v/>
      </c>
      <c r="Q200" s="6"/>
      <c r="S200" s="6"/>
      <c r="U200" s="6"/>
      <c r="W200" s="59" t="str">
        <f>IF(AND($W$1&gt;0,C200&gt;0),SUBSTITUTE(SUBSTITUTE(IF(COUNTIF(newValidID,$C200)&gt;0,VLOOKUP($C200,Νέα_Μητρώα!$A:$G,2,FALSE),IF(COUNTIF(ValidID,$C200)&gt;0,VLOOKUP($C200,Μητρώο!$A:$G,2,FALSE))),"Θ","g"),"Α","b")&amp;IF((TRUNC((((YEAR($C$1))-I200)+1)/2))*2&lt;12,12,(TRUNC((((YEAR($C$1))-I200)+1)/2))*2),"ω")</f>
        <v>ω</v>
      </c>
      <c r="Z200" s="49">
        <f t="shared" si="28"/>
        <v>0</v>
      </c>
      <c r="AA200" s="49">
        <f t="shared" si="29"/>
        <v>0</v>
      </c>
      <c r="AB200" s="49">
        <f t="shared" si="30"/>
        <v>0</v>
      </c>
    </row>
    <row r="201" spans="1:28" x14ac:dyDescent="0.2">
      <c r="A201" s="4">
        <v>199</v>
      </c>
      <c r="B201" s="25">
        <f t="shared" si="26"/>
        <v>199</v>
      </c>
      <c r="D201" s="26" t="str">
        <f>IF($C201&gt;0,IF(COUNTIF(newValidID,$C201)&gt;0,VLOOKUP($C201,Νέα_Μητρώα!$A:$G,3,FALSE),IF(COUNTIF(ValidID,$C201)&gt;0,VLOOKUP($C201,Μητρώο!$A:$G,3,FALSE))),"")</f>
        <v/>
      </c>
      <c r="E201" s="27" t="str">
        <f>IF($C201&gt;0,IF(COUNTIF(newValidID,$C201)&gt;0,VLOOKUP($C201,Νέα_Μητρώα!$A:$G,5,FALSE),IF(COUNTIF(ValidID,$C201)&gt;0,VLOOKUP($C201,Μητρώο!$A:$G,5,FALSE))),"")</f>
        <v/>
      </c>
      <c r="F201" s="47"/>
      <c r="G201" s="47"/>
      <c r="H201" s="28"/>
      <c r="I201" s="29" t="str">
        <f>IF($C201&gt;0,IF(COUNTIF(newValidID,$C201)&gt;0,VLOOKUP($C201,Νέα_Μητρώα!$A:$G,4,FALSE),IF(COUNTIF(ValidID,$C201)&gt;0,VLOOKUP($C201,Μητρώο!$A:$G,4,FALSE))),"")</f>
        <v/>
      </c>
      <c r="J201" s="53" t="str">
        <f>IF(OR(AND(OR(LEFT(R201)="b",LEFT(T201)="b",LEFT(V201)="b"),IF($C201&gt;0,IF(COUNTIF(newValidID,$C201)&gt;0,VLOOKUP($C201,Νέα_Μητρώα!$A:$G,2,FALSE),IF(COUNTIF(ValidID,$C201)&gt;0,VLOOKUP($C201,Μητρώο!$A:$G,2,FALSE))),"")="Θ"),AND(OR(LEFT(R201)="g",LEFT(T201)="g",LEFT(V201)="g"),IF($C201&gt;0,IF(COUNTIF(newValidID,$C201)&gt;0,VLOOKUP($C201,Νέα_Μητρώα!$A:$G,2,FALSE),IF(COUNTIF(ValidID,$C201)&gt;0,VLOOKUP($C201,Μητρώο!$A:$G,2,FALSE))),"")="Α")),"error","")</f>
        <v/>
      </c>
      <c r="K201" s="29" t="str">
        <f t="shared" si="24"/>
        <v/>
      </c>
      <c r="L201" s="29">
        <f t="shared" si="25"/>
        <v>0</v>
      </c>
      <c r="M201" s="30"/>
      <c r="N201" s="30"/>
      <c r="O201" s="31" t="str">
        <f>IF($C201&gt;0,IF(COUNTIF(newValidID,$C201)&gt;0,VLOOKUP($C201,Νέα_Μητρώα!$A:$G,7,FALSE),IF(COUNTIF(ValidID,$C201)&gt;0,VLOOKUP($C201,Μητρώο!$A:$G,7,FALSE))),"")</f>
        <v/>
      </c>
      <c r="P201" s="25" t="str">
        <f t="shared" si="27"/>
        <v/>
      </c>
      <c r="Q201" s="6"/>
      <c r="S201" s="6"/>
      <c r="U201" s="6"/>
      <c r="W201" s="59" t="str">
        <f>IF(AND($W$1&gt;0,C201&gt;0),SUBSTITUTE(SUBSTITUTE(IF(COUNTIF(newValidID,$C201)&gt;0,VLOOKUP($C201,Νέα_Μητρώα!$A:$G,2,FALSE),IF(COUNTIF(ValidID,$C201)&gt;0,VLOOKUP($C201,Μητρώο!$A:$G,2,FALSE))),"Θ","g"),"Α","b")&amp;IF((TRUNC((((YEAR($C$1))-I201)+1)/2))*2&lt;12,12,(TRUNC((((YEAR($C$1))-I201)+1)/2))*2),"ω")</f>
        <v>ω</v>
      </c>
      <c r="Z201" s="49">
        <f t="shared" si="28"/>
        <v>0</v>
      </c>
      <c r="AA201" s="49">
        <f t="shared" si="29"/>
        <v>0</v>
      </c>
      <c r="AB201" s="49">
        <f t="shared" si="30"/>
        <v>0</v>
      </c>
    </row>
    <row r="202" spans="1:28" x14ac:dyDescent="0.2">
      <c r="A202" s="4">
        <v>200</v>
      </c>
      <c r="B202" s="25">
        <f t="shared" si="26"/>
        <v>200</v>
      </c>
      <c r="C202" s="6"/>
      <c r="D202" s="26" t="str">
        <f>IF($C202&gt;0,IF(COUNTIF(newValidID,$C202)&gt;0,VLOOKUP($C202,Νέα_Μητρώα!$A:$G,3,FALSE),IF(COUNTIF(ValidID,$C202)&gt;0,VLOOKUP($C202,Μητρώο!$A:$G,3,FALSE))),"")</f>
        <v/>
      </c>
      <c r="E202" s="27" t="str">
        <f>IF($C202&gt;0,IF(COUNTIF(newValidID,$C202)&gt;0,VLOOKUP($C202,Νέα_Μητρώα!$A:$G,5,FALSE),IF(COUNTIF(ValidID,$C202)&gt;0,VLOOKUP($C202,Μητρώο!$A:$G,5,FALSE))),"")</f>
        <v/>
      </c>
      <c r="F202" s="47"/>
      <c r="G202" s="47"/>
      <c r="H202" s="28"/>
      <c r="I202" s="29" t="str">
        <f>IF($C202&gt;0,IF(COUNTIF(newValidID,$C202)&gt;0,VLOOKUP($C202,Νέα_Μητρώα!$A:$G,4,FALSE),IF(COUNTIF(ValidID,$C202)&gt;0,VLOOKUP($C202,Μητρώο!$A:$G,4,FALSE))),"")</f>
        <v/>
      </c>
      <c r="J202" s="53" t="str">
        <f>IF(OR(AND(OR(LEFT(R202)="b",LEFT(T202)="b",LEFT(V202)="b"),IF($C202&gt;0,IF(COUNTIF(newValidID,$C202)&gt;0,VLOOKUP($C202,Νέα_Μητρώα!$A:$G,2,FALSE),IF(COUNTIF(ValidID,$C202)&gt;0,VLOOKUP($C202,Μητρώο!$A:$G,2,FALSE))),"")="Θ"),AND(OR(LEFT(R202)="g",LEFT(T202)="g",LEFT(V202)="g"),IF($C202&gt;0,IF(COUNTIF(newValidID,$C202)&gt;0,VLOOKUP($C202,Νέα_Μητρώα!$A:$G,2,FALSE),IF(COUNTIF(ValidID,$C202)&gt;0,VLOOKUP($C202,Μητρώο!$A:$G,2,FALSE))),"")="Α")),"error","")</f>
        <v/>
      </c>
      <c r="K202" s="29" t="str">
        <f t="shared" si="24"/>
        <v/>
      </c>
      <c r="L202" s="29">
        <f t="shared" si="25"/>
        <v>0</v>
      </c>
      <c r="M202" s="30"/>
      <c r="N202" s="30"/>
      <c r="O202" s="31" t="str">
        <f>IF($C202&gt;0,IF(COUNTIF(newValidID,$C202)&gt;0,VLOOKUP($C202,Νέα_Μητρώα!$A:$G,7,FALSE),IF(COUNTIF(ValidID,$C202)&gt;0,VLOOKUP($C202,Μητρώο!$A:$G,7,FALSE))),"")</f>
        <v/>
      </c>
      <c r="P202" s="25" t="str">
        <f t="shared" si="27"/>
        <v/>
      </c>
      <c r="Q202" s="6"/>
      <c r="S202" s="6"/>
      <c r="U202" s="6"/>
      <c r="W202" s="59" t="str">
        <f>IF(AND($W$1&gt;0,C202&gt;0),SUBSTITUTE(SUBSTITUTE(IF(COUNTIF(newValidID,$C202)&gt;0,VLOOKUP($C202,Νέα_Μητρώα!$A:$G,2,FALSE),IF(COUNTIF(ValidID,$C202)&gt;0,VLOOKUP($C202,Μητρώο!$A:$G,2,FALSE))),"Θ","g"),"Α","b")&amp;IF((TRUNC((((YEAR($C$1))-I202)+1)/2))*2&lt;12,12,(TRUNC((((YEAR($C$1))-I202)+1)/2))*2),"ω")</f>
        <v>ω</v>
      </c>
      <c r="Z202" s="49">
        <f t="shared" si="28"/>
        <v>0</v>
      </c>
      <c r="AA202" s="49">
        <f t="shared" si="29"/>
        <v>0</v>
      </c>
      <c r="AB202" s="49">
        <f t="shared" si="30"/>
        <v>0</v>
      </c>
    </row>
    <row r="203" spans="1:28" x14ac:dyDescent="0.2">
      <c r="A203" s="4">
        <v>201</v>
      </c>
      <c r="B203" s="25">
        <f t="shared" si="26"/>
        <v>201</v>
      </c>
      <c r="D203" s="26" t="str">
        <f>IF($C203&gt;0,IF(COUNTIF(newValidID,$C203)&gt;0,VLOOKUP($C203,Νέα_Μητρώα!$A:$G,3,FALSE),IF(COUNTIF(ValidID,$C203)&gt;0,VLOOKUP($C203,Μητρώο!$A:$G,3,FALSE))),"")</f>
        <v/>
      </c>
      <c r="E203" s="27" t="str">
        <f>IF($C203&gt;0,IF(COUNTIF(newValidID,$C203)&gt;0,VLOOKUP($C203,Νέα_Μητρώα!$A:$G,5,FALSE),IF(COUNTIF(ValidID,$C203)&gt;0,VLOOKUP($C203,Μητρώο!$A:$G,5,FALSE))),"")</f>
        <v/>
      </c>
      <c r="F203" s="47"/>
      <c r="G203" s="47"/>
      <c r="H203" s="28"/>
      <c r="I203" s="29" t="str">
        <f>IF($C203&gt;0,IF(COUNTIF(newValidID,$C203)&gt;0,VLOOKUP($C203,Νέα_Μητρώα!$A:$G,4,FALSE),IF(COUNTIF(ValidID,$C203)&gt;0,VLOOKUP($C203,Μητρώο!$A:$G,4,FALSE))),"")</f>
        <v/>
      </c>
      <c r="J203" s="53" t="str">
        <f>IF(OR(AND(OR(LEFT(R203)="b",LEFT(T203)="b",LEFT(V203)="b"),IF($C203&gt;0,IF(COUNTIF(newValidID,$C203)&gt;0,VLOOKUP($C203,Νέα_Μητρώα!$A:$G,2,FALSE),IF(COUNTIF(ValidID,$C203)&gt;0,VLOOKUP($C203,Μητρώο!$A:$G,2,FALSE))),"")="Θ"),AND(OR(LEFT(R203)="g",LEFT(T203)="g",LEFT(V203)="g"),IF($C203&gt;0,IF(COUNTIF(newValidID,$C203)&gt;0,VLOOKUP($C203,Νέα_Μητρώα!$A:$G,2,FALSE),IF(COUNTIF(ValidID,$C203)&gt;0,VLOOKUP($C203,Μητρώο!$A:$G,2,FALSE))),"")="Α")),"error","")</f>
        <v/>
      </c>
      <c r="K203" s="29" t="str">
        <f t="shared" si="24"/>
        <v/>
      </c>
      <c r="L203" s="29">
        <f t="shared" si="25"/>
        <v>0</v>
      </c>
      <c r="M203" s="30"/>
      <c r="N203" s="30"/>
      <c r="O203" s="31" t="str">
        <f>IF($C203&gt;0,IF(COUNTIF(newValidID,$C203)&gt;0,VLOOKUP($C203,Νέα_Μητρώα!$A:$G,7,FALSE),IF(COUNTIF(ValidID,$C203)&gt;0,VLOOKUP($C203,Μητρώο!$A:$G,7,FALSE))),"")</f>
        <v/>
      </c>
      <c r="P203" s="25" t="str">
        <f t="shared" si="27"/>
        <v/>
      </c>
      <c r="Q203" s="6"/>
      <c r="S203" s="6"/>
      <c r="U203" s="6"/>
      <c r="W203" s="59" t="str">
        <f>IF(AND($W$1&gt;0,C203&gt;0),SUBSTITUTE(SUBSTITUTE(IF(COUNTIF(newValidID,$C203)&gt;0,VLOOKUP($C203,Νέα_Μητρώα!$A:$G,2,FALSE),IF(COUNTIF(ValidID,$C203)&gt;0,VLOOKUP($C203,Μητρώο!$A:$G,2,FALSE))),"Θ","g"),"Α","b")&amp;IF((TRUNC((((YEAR($C$1))-I203)+1)/2))*2&lt;12,12,(TRUNC((((YEAR($C$1))-I203)+1)/2))*2),"ω")</f>
        <v>ω</v>
      </c>
      <c r="Z203" s="49">
        <f t="shared" si="28"/>
        <v>0</v>
      </c>
      <c r="AA203" s="49">
        <f t="shared" si="29"/>
        <v>0</v>
      </c>
      <c r="AB203" s="49">
        <f t="shared" si="30"/>
        <v>0</v>
      </c>
    </row>
    <row r="204" spans="1:28" x14ac:dyDescent="0.2">
      <c r="A204" s="4">
        <v>202</v>
      </c>
      <c r="B204" s="25">
        <f t="shared" si="26"/>
        <v>202</v>
      </c>
      <c r="C204" s="6"/>
      <c r="D204" s="26" t="str">
        <f>IF($C204&gt;0,IF(COUNTIF(newValidID,$C204)&gt;0,VLOOKUP($C204,Νέα_Μητρώα!$A:$G,3,FALSE),IF(COUNTIF(ValidID,$C204)&gt;0,VLOOKUP($C204,Μητρώο!$A:$G,3,FALSE))),"")</f>
        <v/>
      </c>
      <c r="E204" s="27" t="str">
        <f>IF($C204&gt;0,IF(COUNTIF(newValidID,$C204)&gt;0,VLOOKUP($C204,Νέα_Μητρώα!$A:$G,5,FALSE),IF(COUNTIF(ValidID,$C204)&gt;0,VLOOKUP($C204,Μητρώο!$A:$G,5,FALSE))),"")</f>
        <v/>
      </c>
      <c r="F204" s="47"/>
      <c r="G204" s="47"/>
      <c r="H204" s="28"/>
      <c r="I204" s="29" t="str">
        <f>IF($C204&gt;0,IF(COUNTIF(newValidID,$C204)&gt;0,VLOOKUP($C204,Νέα_Μητρώα!$A:$G,4,FALSE),IF(COUNTIF(ValidID,$C204)&gt;0,VLOOKUP($C204,Μητρώο!$A:$G,4,FALSE))),"")</f>
        <v/>
      </c>
      <c r="J204" s="53" t="str">
        <f>IF(OR(AND(OR(LEFT(R204)="b",LEFT(T204)="b",LEFT(V204)="b"),IF($C204&gt;0,IF(COUNTIF(newValidID,$C204)&gt;0,VLOOKUP($C204,Νέα_Μητρώα!$A:$G,2,FALSE),IF(COUNTIF(ValidID,$C204)&gt;0,VLOOKUP($C204,Μητρώο!$A:$G,2,FALSE))),"")="Θ"),AND(OR(LEFT(R204)="g",LEFT(T204)="g",LEFT(V204)="g"),IF($C204&gt;0,IF(COUNTIF(newValidID,$C204)&gt;0,VLOOKUP($C204,Νέα_Μητρώα!$A:$G,2,FALSE),IF(COUNTIF(ValidID,$C204)&gt;0,VLOOKUP($C204,Μητρώο!$A:$G,2,FALSE))),"")="Α")),"error","")</f>
        <v/>
      </c>
      <c r="K204" s="29" t="str">
        <f t="shared" si="24"/>
        <v/>
      </c>
      <c r="L204" s="29">
        <f t="shared" si="25"/>
        <v>0</v>
      </c>
      <c r="M204" s="30"/>
      <c r="N204" s="30"/>
      <c r="O204" s="31" t="str">
        <f>IF($C204&gt;0,IF(COUNTIF(newValidID,$C204)&gt;0,VLOOKUP($C204,Νέα_Μητρώα!$A:$G,7,FALSE),IF(COUNTIF(ValidID,$C204)&gt;0,VLOOKUP($C204,Μητρώο!$A:$G,7,FALSE))),"")</f>
        <v/>
      </c>
      <c r="P204" s="25" t="str">
        <f t="shared" si="27"/>
        <v/>
      </c>
      <c r="Q204" s="6"/>
      <c r="S204" s="6"/>
      <c r="U204" s="6"/>
      <c r="W204" s="59" t="str">
        <f>IF(AND($W$1&gt;0,C204&gt;0),SUBSTITUTE(SUBSTITUTE(IF(COUNTIF(newValidID,$C204)&gt;0,VLOOKUP($C204,Νέα_Μητρώα!$A:$G,2,FALSE),IF(COUNTIF(ValidID,$C204)&gt;0,VLOOKUP($C204,Μητρώο!$A:$G,2,FALSE))),"Θ","g"),"Α","b")&amp;IF((TRUNC((((YEAR($C$1))-I204)+1)/2))*2&lt;12,12,(TRUNC((((YEAR($C$1))-I204)+1)/2))*2),"ω")</f>
        <v>ω</v>
      </c>
      <c r="Z204" s="49">
        <f t="shared" si="28"/>
        <v>0</v>
      </c>
      <c r="AA204" s="49">
        <f t="shared" si="29"/>
        <v>0</v>
      </c>
      <c r="AB204" s="49">
        <f t="shared" si="30"/>
        <v>0</v>
      </c>
    </row>
    <row r="205" spans="1:28" x14ac:dyDescent="0.2">
      <c r="A205" s="4">
        <v>203</v>
      </c>
      <c r="B205" s="25">
        <f t="shared" si="26"/>
        <v>203</v>
      </c>
      <c r="D205" s="26" t="str">
        <f>IF($C205&gt;0,IF(COUNTIF(newValidID,$C205)&gt;0,VLOOKUP($C205,Νέα_Μητρώα!$A:$G,3,FALSE),IF(COUNTIF(ValidID,$C205)&gt;0,VLOOKUP($C205,Μητρώο!$A:$G,3,FALSE))),"")</f>
        <v/>
      </c>
      <c r="E205" s="27" t="str">
        <f>IF($C205&gt;0,IF(COUNTIF(newValidID,$C205)&gt;0,VLOOKUP($C205,Νέα_Μητρώα!$A:$G,5,FALSE),IF(COUNTIF(ValidID,$C205)&gt;0,VLOOKUP($C205,Μητρώο!$A:$G,5,FALSE))),"")</f>
        <v/>
      </c>
      <c r="F205" s="47"/>
      <c r="G205" s="47"/>
      <c r="H205" s="28"/>
      <c r="I205" s="29" t="str">
        <f>IF($C205&gt;0,IF(COUNTIF(newValidID,$C205)&gt;0,VLOOKUP($C205,Νέα_Μητρώα!$A:$G,4,FALSE),IF(COUNTIF(ValidID,$C205)&gt;0,VLOOKUP($C205,Μητρώο!$A:$G,4,FALSE))),"")</f>
        <v/>
      </c>
      <c r="J205" s="53" t="str">
        <f>IF(OR(AND(OR(LEFT(R205)="b",LEFT(T205)="b",LEFT(V205)="b"),IF($C205&gt;0,IF(COUNTIF(newValidID,$C205)&gt;0,VLOOKUP($C205,Νέα_Μητρώα!$A:$G,2,FALSE),IF(COUNTIF(ValidID,$C205)&gt;0,VLOOKUP($C205,Μητρώο!$A:$G,2,FALSE))),"")="Θ"),AND(OR(LEFT(R205)="g",LEFT(T205)="g",LEFT(V205)="g"),IF($C205&gt;0,IF(COUNTIF(newValidID,$C205)&gt;0,VLOOKUP($C205,Νέα_Μητρώα!$A:$G,2,FALSE),IF(COUNTIF(ValidID,$C205)&gt;0,VLOOKUP($C205,Μητρώο!$A:$G,2,FALSE))),"")="Α")),"error","")</f>
        <v/>
      </c>
      <c r="K205" s="29" t="str">
        <f t="shared" si="24"/>
        <v/>
      </c>
      <c r="L205" s="29">
        <f t="shared" si="25"/>
        <v>0</v>
      </c>
      <c r="M205" s="30"/>
      <c r="N205" s="30"/>
      <c r="O205" s="31" t="str">
        <f>IF($C205&gt;0,IF(COUNTIF(newValidID,$C205)&gt;0,VLOOKUP($C205,Νέα_Μητρώα!$A:$G,7,FALSE),IF(COUNTIF(ValidID,$C205)&gt;0,VLOOKUP($C205,Μητρώο!$A:$G,7,FALSE))),"")</f>
        <v/>
      </c>
      <c r="P205" s="25" t="str">
        <f t="shared" si="27"/>
        <v/>
      </c>
      <c r="Q205" s="6"/>
      <c r="S205" s="6"/>
      <c r="U205" s="6"/>
      <c r="W205" s="59" t="str">
        <f>IF(AND($W$1&gt;0,C205&gt;0),SUBSTITUTE(SUBSTITUTE(IF(COUNTIF(newValidID,$C205)&gt;0,VLOOKUP($C205,Νέα_Μητρώα!$A:$G,2,FALSE),IF(COUNTIF(ValidID,$C205)&gt;0,VLOOKUP($C205,Μητρώο!$A:$G,2,FALSE))),"Θ","g"),"Α","b")&amp;IF((TRUNC((((YEAR($C$1))-I205)+1)/2))*2&lt;12,12,(TRUNC((((YEAR($C$1))-I205)+1)/2))*2),"ω")</f>
        <v>ω</v>
      </c>
      <c r="Z205" s="49">
        <f t="shared" si="28"/>
        <v>0</v>
      </c>
      <c r="AA205" s="49">
        <f t="shared" si="29"/>
        <v>0</v>
      </c>
      <c r="AB205" s="49">
        <f t="shared" si="30"/>
        <v>0</v>
      </c>
    </row>
    <row r="206" spans="1:28" x14ac:dyDescent="0.2">
      <c r="A206" s="4">
        <v>204</v>
      </c>
      <c r="B206" s="25">
        <f t="shared" si="26"/>
        <v>204</v>
      </c>
      <c r="D206" s="26" t="str">
        <f>IF($C206&gt;0,IF(COUNTIF(newValidID,$C206)&gt;0,VLOOKUP($C206,Νέα_Μητρώα!$A:$G,3,FALSE),IF(COUNTIF(ValidID,$C206)&gt;0,VLOOKUP($C206,Μητρώο!$A:$G,3,FALSE))),"")</f>
        <v/>
      </c>
      <c r="E206" s="27" t="str">
        <f>IF($C206&gt;0,IF(COUNTIF(newValidID,$C206)&gt;0,VLOOKUP($C206,Νέα_Μητρώα!$A:$G,5,FALSE),IF(COUNTIF(ValidID,$C206)&gt;0,VLOOKUP($C206,Μητρώο!$A:$G,5,FALSE))),"")</f>
        <v/>
      </c>
      <c r="F206" s="47"/>
      <c r="G206" s="47"/>
      <c r="H206" s="28"/>
      <c r="I206" s="29" t="str">
        <f>IF($C206&gt;0,IF(COUNTIF(newValidID,$C206)&gt;0,VLOOKUP($C206,Νέα_Μητρώα!$A:$G,4,FALSE),IF(COUNTIF(ValidID,$C206)&gt;0,VLOOKUP($C206,Μητρώο!$A:$G,4,FALSE))),"")</f>
        <v/>
      </c>
      <c r="J206" s="53" t="str">
        <f>IF(OR(AND(OR(LEFT(R206)="b",LEFT(T206)="b",LEFT(V206)="b"),IF($C206&gt;0,IF(COUNTIF(newValidID,$C206)&gt;0,VLOOKUP($C206,Νέα_Μητρώα!$A:$G,2,FALSE),IF(COUNTIF(ValidID,$C206)&gt;0,VLOOKUP($C206,Μητρώο!$A:$G,2,FALSE))),"")="Θ"),AND(OR(LEFT(R206)="g",LEFT(T206)="g",LEFT(V206)="g"),IF($C206&gt;0,IF(COUNTIF(newValidID,$C206)&gt;0,VLOOKUP($C206,Νέα_Μητρώα!$A:$G,2,FALSE),IF(COUNTIF(ValidID,$C206)&gt;0,VLOOKUP($C206,Μητρώο!$A:$G,2,FALSE))),"")="Α")),"error","")</f>
        <v/>
      </c>
      <c r="K206" s="29" t="str">
        <f t="shared" si="24"/>
        <v/>
      </c>
      <c r="L206" s="29">
        <f t="shared" si="25"/>
        <v>0</v>
      </c>
      <c r="M206" s="30"/>
      <c r="N206" s="30"/>
      <c r="O206" s="31" t="str">
        <f>IF($C206&gt;0,IF(COUNTIF(newValidID,$C206)&gt;0,VLOOKUP($C206,Νέα_Μητρώα!$A:$G,7,FALSE),IF(COUNTIF(ValidID,$C206)&gt;0,VLOOKUP($C206,Μητρώο!$A:$G,7,FALSE))),"")</f>
        <v/>
      </c>
      <c r="P206" s="25" t="str">
        <f t="shared" si="27"/>
        <v/>
      </c>
      <c r="Q206" s="6"/>
      <c r="S206" s="6"/>
      <c r="U206" s="6"/>
      <c r="W206" s="59" t="str">
        <f>IF(AND($W$1&gt;0,C206&gt;0),SUBSTITUTE(SUBSTITUTE(IF(COUNTIF(newValidID,$C206)&gt;0,VLOOKUP($C206,Νέα_Μητρώα!$A:$G,2,FALSE),IF(COUNTIF(ValidID,$C206)&gt;0,VLOOKUP($C206,Μητρώο!$A:$G,2,FALSE))),"Θ","g"),"Α","b")&amp;IF((TRUNC((((YEAR($C$1))-I206)+1)/2))*2&lt;12,12,(TRUNC((((YEAR($C$1))-I206)+1)/2))*2),"ω")</f>
        <v>ω</v>
      </c>
      <c r="Z206" s="49">
        <f t="shared" si="28"/>
        <v>0</v>
      </c>
      <c r="AA206" s="49">
        <f t="shared" si="29"/>
        <v>0</v>
      </c>
      <c r="AB206" s="49">
        <f t="shared" si="30"/>
        <v>0</v>
      </c>
    </row>
    <row r="207" spans="1:28" x14ac:dyDescent="0.2">
      <c r="A207" s="4">
        <v>205</v>
      </c>
      <c r="B207" s="25">
        <f t="shared" si="26"/>
        <v>205</v>
      </c>
      <c r="C207" s="6"/>
      <c r="D207" s="26" t="str">
        <f>IF($C207&gt;0,IF(COUNTIF(newValidID,$C207)&gt;0,VLOOKUP($C207,Νέα_Μητρώα!$A:$G,3,FALSE),IF(COUNTIF(ValidID,$C207)&gt;0,VLOOKUP($C207,Μητρώο!$A:$G,3,FALSE))),"")</f>
        <v/>
      </c>
      <c r="E207" s="27" t="str">
        <f>IF($C207&gt;0,IF(COUNTIF(newValidID,$C207)&gt;0,VLOOKUP($C207,Νέα_Μητρώα!$A:$G,5,FALSE),IF(COUNTIF(ValidID,$C207)&gt;0,VLOOKUP($C207,Μητρώο!$A:$G,5,FALSE))),"")</f>
        <v/>
      </c>
      <c r="F207" s="47"/>
      <c r="G207" s="47"/>
      <c r="H207" s="28"/>
      <c r="I207" s="29" t="str">
        <f>IF($C207&gt;0,IF(COUNTIF(newValidID,$C207)&gt;0,VLOOKUP($C207,Νέα_Μητρώα!$A:$G,4,FALSE),IF(COUNTIF(ValidID,$C207)&gt;0,VLOOKUP($C207,Μητρώο!$A:$G,4,FALSE))),"")</f>
        <v/>
      </c>
      <c r="J207" s="53" t="str">
        <f>IF(OR(AND(OR(LEFT(R207)="b",LEFT(T207)="b",LEFT(V207)="b"),IF($C207&gt;0,IF(COUNTIF(newValidID,$C207)&gt;0,VLOOKUP($C207,Νέα_Μητρώα!$A:$G,2,FALSE),IF(COUNTIF(ValidID,$C207)&gt;0,VLOOKUP($C207,Μητρώο!$A:$G,2,FALSE))),"")="Θ"),AND(OR(LEFT(R207)="g",LEFT(T207)="g",LEFT(V207)="g"),IF($C207&gt;0,IF(COUNTIF(newValidID,$C207)&gt;0,VLOOKUP($C207,Νέα_Μητρώα!$A:$G,2,FALSE),IF(COUNTIF(ValidID,$C207)&gt;0,VLOOKUP($C207,Μητρώο!$A:$G,2,FALSE))),"")="Α")),"error","")</f>
        <v/>
      </c>
      <c r="K207" s="29" t="str">
        <f t="shared" si="24"/>
        <v/>
      </c>
      <c r="L207" s="29">
        <f t="shared" si="25"/>
        <v>0</v>
      </c>
      <c r="M207" s="30"/>
      <c r="N207" s="30"/>
      <c r="O207" s="31" t="str">
        <f>IF($C207&gt;0,IF(COUNTIF(newValidID,$C207)&gt;0,VLOOKUP($C207,Νέα_Μητρώα!$A:$G,7,FALSE),IF(COUNTIF(ValidID,$C207)&gt;0,VLOOKUP($C207,Μητρώο!$A:$G,7,FALSE))),"")</f>
        <v/>
      </c>
      <c r="P207" s="25" t="str">
        <f t="shared" si="27"/>
        <v/>
      </c>
      <c r="Q207" s="6"/>
      <c r="S207" s="6"/>
      <c r="U207" s="6"/>
      <c r="W207" s="59" t="str">
        <f>IF(AND($W$1&gt;0,C207&gt;0),SUBSTITUTE(SUBSTITUTE(IF(COUNTIF(newValidID,$C207)&gt;0,VLOOKUP($C207,Νέα_Μητρώα!$A:$G,2,FALSE),IF(COUNTIF(ValidID,$C207)&gt;0,VLOOKUP($C207,Μητρώο!$A:$G,2,FALSE))),"Θ","g"),"Α","b")&amp;IF((TRUNC((((YEAR($C$1))-I207)+1)/2))*2&lt;12,12,(TRUNC((((YEAR($C$1))-I207)+1)/2))*2),"ω")</f>
        <v>ω</v>
      </c>
      <c r="Z207" s="49">
        <f t="shared" si="28"/>
        <v>0</v>
      </c>
      <c r="AA207" s="49">
        <f t="shared" si="29"/>
        <v>0</v>
      </c>
      <c r="AB207" s="49">
        <f t="shared" si="30"/>
        <v>0</v>
      </c>
    </row>
    <row r="208" spans="1:28" x14ac:dyDescent="0.2">
      <c r="A208" s="4">
        <v>206</v>
      </c>
      <c r="B208" s="25">
        <f t="shared" si="26"/>
        <v>206</v>
      </c>
      <c r="D208" s="26" t="str">
        <f>IF($C208&gt;0,IF(COUNTIF(newValidID,$C208)&gt;0,VLOOKUP($C208,Νέα_Μητρώα!$A:$G,3,FALSE),IF(COUNTIF(ValidID,$C208)&gt;0,VLOOKUP($C208,Μητρώο!$A:$G,3,FALSE))),"")</f>
        <v/>
      </c>
      <c r="E208" s="27" t="str">
        <f>IF($C208&gt;0,IF(COUNTIF(newValidID,$C208)&gt;0,VLOOKUP($C208,Νέα_Μητρώα!$A:$G,5,FALSE),IF(COUNTIF(ValidID,$C208)&gt;0,VLOOKUP($C208,Μητρώο!$A:$G,5,FALSE))),"")</f>
        <v/>
      </c>
      <c r="F208" s="47"/>
      <c r="G208" s="47"/>
      <c r="H208" s="28"/>
      <c r="I208" s="29" t="str">
        <f>IF($C208&gt;0,IF(COUNTIF(newValidID,$C208)&gt;0,VLOOKUP($C208,Νέα_Μητρώα!$A:$G,4,FALSE),IF(COUNTIF(ValidID,$C208)&gt;0,VLOOKUP($C208,Μητρώο!$A:$G,4,FALSE))),"")</f>
        <v/>
      </c>
      <c r="J208" s="53" t="str">
        <f>IF(OR(AND(OR(LEFT(R208)="b",LEFT(T208)="b",LEFT(V208)="b"),IF($C208&gt;0,IF(COUNTIF(newValidID,$C208)&gt;0,VLOOKUP($C208,Νέα_Μητρώα!$A:$G,2,FALSE),IF(COUNTIF(ValidID,$C208)&gt;0,VLOOKUP($C208,Μητρώο!$A:$G,2,FALSE))),"")="Θ"),AND(OR(LEFT(R208)="g",LEFT(T208)="g",LEFT(V208)="g"),IF($C208&gt;0,IF(COUNTIF(newValidID,$C208)&gt;0,VLOOKUP($C208,Νέα_Μητρώα!$A:$G,2,FALSE),IF(COUNTIF(ValidID,$C208)&gt;0,VLOOKUP($C208,Μητρώο!$A:$G,2,FALSE))),"")="Α")),"error","")</f>
        <v/>
      </c>
      <c r="K208" s="29" t="str">
        <f t="shared" si="24"/>
        <v/>
      </c>
      <c r="L208" s="29">
        <f t="shared" si="25"/>
        <v>0</v>
      </c>
      <c r="M208" s="30"/>
      <c r="N208" s="30"/>
      <c r="O208" s="31" t="str">
        <f>IF($C208&gt;0,IF(COUNTIF(newValidID,$C208)&gt;0,VLOOKUP($C208,Νέα_Μητρώα!$A:$G,7,FALSE),IF(COUNTIF(ValidID,$C208)&gt;0,VLOOKUP($C208,Μητρώο!$A:$G,7,FALSE))),"")</f>
        <v/>
      </c>
      <c r="P208" s="25" t="str">
        <f t="shared" si="27"/>
        <v/>
      </c>
      <c r="Q208" s="6"/>
      <c r="S208" s="6"/>
      <c r="U208" s="6"/>
      <c r="W208" s="59" t="str">
        <f>IF(AND($W$1&gt;0,C208&gt;0),SUBSTITUTE(SUBSTITUTE(IF(COUNTIF(newValidID,$C208)&gt;0,VLOOKUP($C208,Νέα_Μητρώα!$A:$G,2,FALSE),IF(COUNTIF(ValidID,$C208)&gt;0,VLOOKUP($C208,Μητρώο!$A:$G,2,FALSE))),"Θ","g"),"Α","b")&amp;IF((TRUNC((((YEAR($C$1))-I208)+1)/2))*2&lt;12,12,(TRUNC((((YEAR($C$1))-I208)+1)/2))*2),"ω")</f>
        <v>ω</v>
      </c>
      <c r="Z208" s="49">
        <f t="shared" si="28"/>
        <v>0</v>
      </c>
      <c r="AA208" s="49">
        <f t="shared" si="29"/>
        <v>0</v>
      </c>
      <c r="AB208" s="49">
        <f t="shared" si="30"/>
        <v>0</v>
      </c>
    </row>
    <row r="209" spans="1:28" x14ac:dyDescent="0.2">
      <c r="A209" s="4">
        <v>207</v>
      </c>
      <c r="B209" s="25">
        <f t="shared" si="26"/>
        <v>207</v>
      </c>
      <c r="C209" s="6"/>
      <c r="D209" s="26" t="str">
        <f>IF($C209&gt;0,IF(COUNTIF(newValidID,$C209)&gt;0,VLOOKUP($C209,Νέα_Μητρώα!$A:$G,3,FALSE),IF(COUNTIF(ValidID,$C209)&gt;0,VLOOKUP($C209,Μητρώο!$A:$G,3,FALSE))),"")</f>
        <v/>
      </c>
      <c r="E209" s="27" t="str">
        <f>IF($C209&gt;0,IF(COUNTIF(newValidID,$C209)&gt;0,VLOOKUP($C209,Νέα_Μητρώα!$A:$G,5,FALSE),IF(COUNTIF(ValidID,$C209)&gt;0,VLOOKUP($C209,Μητρώο!$A:$G,5,FALSE))),"")</f>
        <v/>
      </c>
      <c r="F209" s="47"/>
      <c r="G209" s="47"/>
      <c r="H209" s="28"/>
      <c r="I209" s="29" t="str">
        <f>IF($C209&gt;0,IF(COUNTIF(newValidID,$C209)&gt;0,VLOOKUP($C209,Νέα_Μητρώα!$A:$G,4,FALSE),IF(COUNTIF(ValidID,$C209)&gt;0,VLOOKUP($C209,Μητρώο!$A:$G,4,FALSE))),"")</f>
        <v/>
      </c>
      <c r="J209" s="53" t="str">
        <f>IF(OR(AND(OR(LEFT(R209)="b",LEFT(T209)="b",LEFT(V209)="b"),IF($C209&gt;0,IF(COUNTIF(newValidID,$C209)&gt;0,VLOOKUP($C209,Νέα_Μητρώα!$A:$G,2,FALSE),IF(COUNTIF(ValidID,$C209)&gt;0,VLOOKUP($C209,Μητρώο!$A:$G,2,FALSE))),"")="Θ"),AND(OR(LEFT(R209)="g",LEFT(T209)="g",LEFT(V209)="g"),IF($C209&gt;0,IF(COUNTIF(newValidID,$C209)&gt;0,VLOOKUP($C209,Νέα_Μητρώα!$A:$G,2,FALSE),IF(COUNTIF(ValidID,$C209)&gt;0,VLOOKUP($C209,Μητρώο!$A:$G,2,FALSE))),"")="Α")),"error","")</f>
        <v/>
      </c>
      <c r="K209" s="29" t="str">
        <f t="shared" si="24"/>
        <v/>
      </c>
      <c r="L209" s="29">
        <f t="shared" si="25"/>
        <v>0</v>
      </c>
      <c r="M209" s="30"/>
      <c r="N209" s="30"/>
      <c r="O209" s="31" t="str">
        <f>IF($C209&gt;0,IF(COUNTIF(newValidID,$C209)&gt;0,VLOOKUP($C209,Νέα_Μητρώα!$A:$G,7,FALSE),IF(COUNTIF(ValidID,$C209)&gt;0,VLOOKUP($C209,Μητρώο!$A:$G,7,FALSE))),"")</f>
        <v/>
      </c>
      <c r="P209" s="25" t="str">
        <f t="shared" si="27"/>
        <v/>
      </c>
      <c r="Q209" s="6"/>
      <c r="S209" s="6"/>
      <c r="U209" s="6"/>
      <c r="W209" s="59" t="str">
        <f>IF(AND($W$1&gt;0,C209&gt;0),SUBSTITUTE(SUBSTITUTE(IF(COUNTIF(newValidID,$C209)&gt;0,VLOOKUP($C209,Νέα_Μητρώα!$A:$G,2,FALSE),IF(COUNTIF(ValidID,$C209)&gt;0,VLOOKUP($C209,Μητρώο!$A:$G,2,FALSE))),"Θ","g"),"Α","b")&amp;IF((TRUNC((((YEAR($C$1))-I209)+1)/2))*2&lt;12,12,(TRUNC((((YEAR($C$1))-I209)+1)/2))*2),"ω")</f>
        <v>ω</v>
      </c>
      <c r="Z209" s="49">
        <f t="shared" si="28"/>
        <v>0</v>
      </c>
      <c r="AA209" s="49">
        <f t="shared" si="29"/>
        <v>0</v>
      </c>
      <c r="AB209" s="49">
        <f t="shared" si="30"/>
        <v>0</v>
      </c>
    </row>
    <row r="210" spans="1:28" x14ac:dyDescent="0.2">
      <c r="A210" s="4">
        <v>208</v>
      </c>
      <c r="B210" s="25">
        <f t="shared" si="26"/>
        <v>208</v>
      </c>
      <c r="D210" s="26" t="str">
        <f>IF($C210&gt;0,IF(COUNTIF(newValidID,$C210)&gt;0,VLOOKUP($C210,Νέα_Μητρώα!$A:$G,3,FALSE),IF(COUNTIF(ValidID,$C210)&gt;0,VLOOKUP($C210,Μητρώο!$A:$G,3,FALSE))),"")</f>
        <v/>
      </c>
      <c r="E210" s="27" t="str">
        <f>IF($C210&gt;0,IF(COUNTIF(newValidID,$C210)&gt;0,VLOOKUP($C210,Νέα_Μητρώα!$A:$G,5,FALSE),IF(COUNTIF(ValidID,$C210)&gt;0,VLOOKUP($C210,Μητρώο!$A:$G,5,FALSE))),"")</f>
        <v/>
      </c>
      <c r="F210" s="47"/>
      <c r="G210" s="47"/>
      <c r="H210" s="28"/>
      <c r="I210" s="29" t="str">
        <f>IF($C210&gt;0,IF(COUNTIF(newValidID,$C210)&gt;0,VLOOKUP($C210,Νέα_Μητρώα!$A:$G,4,FALSE),IF(COUNTIF(ValidID,$C210)&gt;0,VLOOKUP($C210,Μητρώο!$A:$G,4,FALSE))),"")</f>
        <v/>
      </c>
      <c r="J210" s="53" t="str">
        <f>IF(OR(AND(OR(LEFT(R210)="b",LEFT(T210)="b",LEFT(V210)="b"),IF($C210&gt;0,IF(COUNTIF(newValidID,$C210)&gt;0,VLOOKUP($C210,Νέα_Μητρώα!$A:$G,2,FALSE),IF(COUNTIF(ValidID,$C210)&gt;0,VLOOKUP($C210,Μητρώο!$A:$G,2,FALSE))),"")="Θ"),AND(OR(LEFT(R210)="g",LEFT(T210)="g",LEFT(V210)="g"),IF($C210&gt;0,IF(COUNTIF(newValidID,$C210)&gt;0,VLOOKUP($C210,Νέα_Μητρώα!$A:$G,2,FALSE),IF(COUNTIF(ValidID,$C210)&gt;0,VLOOKUP($C210,Μητρώο!$A:$G,2,FALSE))),"")="Α")),"error","")</f>
        <v/>
      </c>
      <c r="K210" s="29" t="str">
        <f t="shared" si="24"/>
        <v/>
      </c>
      <c r="L210" s="29">
        <f t="shared" si="25"/>
        <v>0</v>
      </c>
      <c r="M210" s="30"/>
      <c r="N210" s="30"/>
      <c r="O210" s="31" t="str">
        <f>IF($C210&gt;0,IF(COUNTIF(newValidID,$C210)&gt;0,VLOOKUP($C210,Νέα_Μητρώα!$A:$G,7,FALSE),IF(COUNTIF(ValidID,$C210)&gt;0,VLOOKUP($C210,Μητρώο!$A:$G,7,FALSE))),"")</f>
        <v/>
      </c>
      <c r="P210" s="25" t="str">
        <f t="shared" si="27"/>
        <v/>
      </c>
      <c r="Q210" s="6"/>
      <c r="S210" s="6"/>
      <c r="U210" s="6"/>
      <c r="W210" s="59" t="str">
        <f>IF(AND($W$1&gt;0,C210&gt;0),SUBSTITUTE(SUBSTITUTE(IF(COUNTIF(newValidID,$C210)&gt;0,VLOOKUP($C210,Νέα_Μητρώα!$A:$G,2,FALSE),IF(COUNTIF(ValidID,$C210)&gt;0,VLOOKUP($C210,Μητρώο!$A:$G,2,FALSE))),"Θ","g"),"Α","b")&amp;IF((TRUNC((((YEAR($C$1))-I210)+1)/2))*2&lt;12,12,(TRUNC((((YEAR($C$1))-I210)+1)/2))*2),"ω")</f>
        <v>ω</v>
      </c>
      <c r="Z210" s="49">
        <f t="shared" si="28"/>
        <v>0</v>
      </c>
      <c r="AA210" s="49">
        <f t="shared" si="29"/>
        <v>0</v>
      </c>
      <c r="AB210" s="49">
        <f t="shared" si="30"/>
        <v>0</v>
      </c>
    </row>
    <row r="211" spans="1:28" x14ac:dyDescent="0.2">
      <c r="A211" s="4">
        <v>209</v>
      </c>
      <c r="B211" s="25">
        <f t="shared" si="26"/>
        <v>209</v>
      </c>
      <c r="C211" s="6"/>
      <c r="D211" s="26" t="str">
        <f>IF($C211&gt;0,IF(COUNTIF(newValidID,$C211)&gt;0,VLOOKUP($C211,Νέα_Μητρώα!$A:$G,3,FALSE),IF(COUNTIF(ValidID,$C211)&gt;0,VLOOKUP($C211,Μητρώο!$A:$G,3,FALSE))),"")</f>
        <v/>
      </c>
      <c r="E211" s="27" t="str">
        <f>IF($C211&gt;0,IF(COUNTIF(newValidID,$C211)&gt;0,VLOOKUP($C211,Νέα_Μητρώα!$A:$G,5,FALSE),IF(COUNTIF(ValidID,$C211)&gt;0,VLOOKUP($C211,Μητρώο!$A:$G,5,FALSE))),"")</f>
        <v/>
      </c>
      <c r="F211" s="47"/>
      <c r="G211" s="47"/>
      <c r="H211" s="28"/>
      <c r="I211" s="29" t="str">
        <f>IF($C211&gt;0,IF(COUNTIF(newValidID,$C211)&gt;0,VLOOKUP($C211,Νέα_Μητρώα!$A:$G,4,FALSE),IF(COUNTIF(ValidID,$C211)&gt;0,VLOOKUP($C211,Μητρώο!$A:$G,4,FALSE))),"")</f>
        <v/>
      </c>
      <c r="J211" s="53" t="str">
        <f>IF(OR(AND(OR(LEFT(R211)="b",LEFT(T211)="b",LEFT(V211)="b"),IF($C211&gt;0,IF(COUNTIF(newValidID,$C211)&gt;0,VLOOKUP($C211,Νέα_Μητρώα!$A:$G,2,FALSE),IF(COUNTIF(ValidID,$C211)&gt;0,VLOOKUP($C211,Μητρώο!$A:$G,2,FALSE))),"")="Θ"),AND(OR(LEFT(R211)="g",LEFT(T211)="g",LEFT(V211)="g"),IF($C211&gt;0,IF(COUNTIF(newValidID,$C211)&gt;0,VLOOKUP($C211,Νέα_Μητρώα!$A:$G,2,FALSE),IF(COUNTIF(ValidID,$C211)&gt;0,VLOOKUP($C211,Μητρώο!$A:$G,2,FALSE))),"")="Α")),"error","")</f>
        <v/>
      </c>
      <c r="K211" s="29" t="str">
        <f t="shared" si="24"/>
        <v/>
      </c>
      <c r="L211" s="29">
        <f t="shared" si="25"/>
        <v>0</v>
      </c>
      <c r="M211" s="30"/>
      <c r="N211" s="30"/>
      <c r="O211" s="31" t="str">
        <f>IF($C211&gt;0,IF(COUNTIF(newValidID,$C211)&gt;0,VLOOKUP($C211,Νέα_Μητρώα!$A:$G,7,FALSE),IF(COUNTIF(ValidID,$C211)&gt;0,VLOOKUP($C211,Μητρώο!$A:$G,7,FALSE))),"")</f>
        <v/>
      </c>
      <c r="P211" s="25" t="str">
        <f t="shared" si="27"/>
        <v/>
      </c>
      <c r="Q211" s="6"/>
      <c r="S211" s="6"/>
      <c r="U211" s="6"/>
      <c r="W211" s="59" t="str">
        <f>IF(AND($W$1&gt;0,C211&gt;0),SUBSTITUTE(SUBSTITUTE(IF(COUNTIF(newValidID,$C211)&gt;0,VLOOKUP($C211,Νέα_Μητρώα!$A:$G,2,FALSE),IF(COUNTIF(ValidID,$C211)&gt;0,VLOOKUP($C211,Μητρώο!$A:$G,2,FALSE))),"Θ","g"),"Α","b")&amp;IF((TRUNC((((YEAR($C$1))-I211)+1)/2))*2&lt;12,12,(TRUNC((((YEAR($C$1))-I211)+1)/2))*2),"ω")</f>
        <v>ω</v>
      </c>
      <c r="Z211" s="49">
        <f t="shared" si="28"/>
        <v>0</v>
      </c>
      <c r="AA211" s="49">
        <f t="shared" si="29"/>
        <v>0</v>
      </c>
      <c r="AB211" s="49">
        <f t="shared" si="30"/>
        <v>0</v>
      </c>
    </row>
    <row r="212" spans="1:28" x14ac:dyDescent="0.2">
      <c r="A212" s="4">
        <v>210</v>
      </c>
      <c r="B212" s="25">
        <f t="shared" si="26"/>
        <v>210</v>
      </c>
      <c r="C212" s="6"/>
      <c r="D212" s="26" t="str">
        <f>IF($C212&gt;0,IF(COUNTIF(newValidID,$C212)&gt;0,VLOOKUP($C212,Νέα_Μητρώα!$A:$G,3,FALSE),IF(COUNTIF(ValidID,$C212)&gt;0,VLOOKUP($C212,Μητρώο!$A:$G,3,FALSE))),"")</f>
        <v/>
      </c>
      <c r="E212" s="27" t="str">
        <f>IF($C212&gt;0,IF(COUNTIF(newValidID,$C212)&gt;0,VLOOKUP($C212,Νέα_Μητρώα!$A:$G,5,FALSE),IF(COUNTIF(ValidID,$C212)&gt;0,VLOOKUP($C212,Μητρώο!$A:$G,5,FALSE))),"")</f>
        <v/>
      </c>
      <c r="F212" s="47"/>
      <c r="G212" s="47"/>
      <c r="H212" s="28"/>
      <c r="I212" s="29" t="str">
        <f>IF($C212&gt;0,IF(COUNTIF(newValidID,$C212)&gt;0,VLOOKUP($C212,Νέα_Μητρώα!$A:$G,4,FALSE),IF(COUNTIF(ValidID,$C212)&gt;0,VLOOKUP($C212,Μητρώο!$A:$G,4,FALSE))),"")</f>
        <v/>
      </c>
      <c r="J212" s="53" t="str">
        <f>IF(OR(AND(OR(LEFT(R212)="b",LEFT(T212)="b",LEFT(V212)="b"),IF($C212&gt;0,IF(COUNTIF(newValidID,$C212)&gt;0,VLOOKUP($C212,Νέα_Μητρώα!$A:$G,2,FALSE),IF(COUNTIF(ValidID,$C212)&gt;0,VLOOKUP($C212,Μητρώο!$A:$G,2,FALSE))),"")="Θ"),AND(OR(LEFT(R212)="g",LEFT(T212)="g",LEFT(V212)="g"),IF($C212&gt;0,IF(COUNTIF(newValidID,$C212)&gt;0,VLOOKUP($C212,Νέα_Μητρώα!$A:$G,2,FALSE),IF(COUNTIF(ValidID,$C212)&gt;0,VLOOKUP($C212,Μητρώο!$A:$G,2,FALSE))),"")="Α")),"error","")</f>
        <v/>
      </c>
      <c r="K212" s="29" t="str">
        <f t="shared" si="24"/>
        <v/>
      </c>
      <c r="L212" s="29">
        <f t="shared" si="25"/>
        <v>0</v>
      </c>
      <c r="M212" s="30"/>
      <c r="N212" s="30"/>
      <c r="O212" s="31" t="str">
        <f>IF($C212&gt;0,IF(COUNTIF(newValidID,$C212)&gt;0,VLOOKUP($C212,Νέα_Μητρώα!$A:$G,7,FALSE),IF(COUNTIF(ValidID,$C212)&gt;0,VLOOKUP($C212,Μητρώο!$A:$G,7,FALSE))),"")</f>
        <v/>
      </c>
      <c r="P212" s="25" t="str">
        <f t="shared" si="27"/>
        <v/>
      </c>
      <c r="Q212" s="6"/>
      <c r="S212" s="6"/>
      <c r="U212" s="6"/>
      <c r="W212" s="59" t="str">
        <f>IF(AND($W$1&gt;0,C212&gt;0),SUBSTITUTE(SUBSTITUTE(IF(COUNTIF(newValidID,$C212)&gt;0,VLOOKUP($C212,Νέα_Μητρώα!$A:$G,2,FALSE),IF(COUNTIF(ValidID,$C212)&gt;0,VLOOKUP($C212,Μητρώο!$A:$G,2,FALSE))),"Θ","g"),"Α","b")&amp;IF((TRUNC((((YEAR($C$1))-I212)+1)/2))*2&lt;12,12,(TRUNC((((YEAR($C$1))-I212)+1)/2))*2),"ω")</f>
        <v>ω</v>
      </c>
      <c r="Z212" s="49">
        <f t="shared" si="28"/>
        <v>0</v>
      </c>
      <c r="AA212" s="49">
        <f t="shared" si="29"/>
        <v>0</v>
      </c>
      <c r="AB212" s="49">
        <f t="shared" si="30"/>
        <v>0</v>
      </c>
    </row>
    <row r="213" spans="1:28" x14ac:dyDescent="0.2">
      <c r="A213" s="4">
        <v>211</v>
      </c>
      <c r="B213" s="25">
        <f t="shared" si="26"/>
        <v>211</v>
      </c>
      <c r="C213" s="6"/>
      <c r="D213" s="26" t="str">
        <f>IF($C213&gt;0,IF(COUNTIF(newValidID,$C213)&gt;0,VLOOKUP($C213,Νέα_Μητρώα!$A:$G,3,FALSE),IF(COUNTIF(ValidID,$C213)&gt;0,VLOOKUP($C213,Μητρώο!$A:$G,3,FALSE))),"")</f>
        <v/>
      </c>
      <c r="E213" s="27" t="str">
        <f>IF($C213&gt;0,IF(COUNTIF(newValidID,$C213)&gt;0,VLOOKUP($C213,Νέα_Μητρώα!$A:$G,5,FALSE),IF(COUNTIF(ValidID,$C213)&gt;0,VLOOKUP($C213,Μητρώο!$A:$G,5,FALSE))),"")</f>
        <v/>
      </c>
      <c r="F213" s="47"/>
      <c r="G213" s="47"/>
      <c r="H213" s="28"/>
      <c r="I213" s="29" t="str">
        <f>IF($C213&gt;0,IF(COUNTIF(newValidID,$C213)&gt;0,VLOOKUP($C213,Νέα_Μητρώα!$A:$G,4,FALSE),IF(COUNTIF(ValidID,$C213)&gt;0,VLOOKUP($C213,Μητρώο!$A:$G,4,FALSE))),"")</f>
        <v/>
      </c>
      <c r="J213" s="53" t="str">
        <f>IF(OR(AND(OR(LEFT(R213)="b",LEFT(T213)="b",LEFT(V213)="b"),IF($C213&gt;0,IF(COUNTIF(newValidID,$C213)&gt;0,VLOOKUP($C213,Νέα_Μητρώα!$A:$G,2,FALSE),IF(COUNTIF(ValidID,$C213)&gt;0,VLOOKUP($C213,Μητρώο!$A:$G,2,FALSE))),"")="Θ"),AND(OR(LEFT(R213)="g",LEFT(T213)="g",LEFT(V213)="g"),IF($C213&gt;0,IF(COUNTIF(newValidID,$C213)&gt;0,VLOOKUP($C213,Νέα_Μητρώα!$A:$G,2,FALSE),IF(COUNTIF(ValidID,$C213)&gt;0,VLOOKUP($C213,Μητρώο!$A:$G,2,FALSE))),"")="Α")),"error","")</f>
        <v/>
      </c>
      <c r="K213" s="29" t="str">
        <f t="shared" si="24"/>
        <v/>
      </c>
      <c r="L213" s="29">
        <f t="shared" si="25"/>
        <v>0</v>
      </c>
      <c r="M213" s="30"/>
      <c r="N213" s="30"/>
      <c r="O213" s="31" t="str">
        <f>IF($C213&gt;0,IF(COUNTIF(newValidID,$C213)&gt;0,VLOOKUP($C213,Νέα_Μητρώα!$A:$G,7,FALSE),IF(COUNTIF(ValidID,$C213)&gt;0,VLOOKUP($C213,Μητρώο!$A:$G,7,FALSE))),"")</f>
        <v/>
      </c>
      <c r="P213" s="25" t="str">
        <f t="shared" si="27"/>
        <v/>
      </c>
      <c r="Q213" s="6"/>
      <c r="S213" s="6"/>
      <c r="U213" s="6"/>
      <c r="W213" s="59" t="str">
        <f>IF(AND($W$1&gt;0,C213&gt;0),SUBSTITUTE(SUBSTITUTE(IF(COUNTIF(newValidID,$C213)&gt;0,VLOOKUP($C213,Νέα_Μητρώα!$A:$G,2,FALSE),IF(COUNTIF(ValidID,$C213)&gt;0,VLOOKUP($C213,Μητρώο!$A:$G,2,FALSE))),"Θ","g"),"Α","b")&amp;IF((TRUNC((((YEAR($C$1))-I213)+1)/2))*2&lt;12,12,(TRUNC((((YEAR($C$1))-I213)+1)/2))*2),"ω")</f>
        <v>ω</v>
      </c>
      <c r="Z213" s="49">
        <f t="shared" si="28"/>
        <v>0</v>
      </c>
      <c r="AA213" s="49">
        <f t="shared" si="29"/>
        <v>0</v>
      </c>
      <c r="AB213" s="49">
        <f t="shared" si="30"/>
        <v>0</v>
      </c>
    </row>
    <row r="214" spans="1:28" x14ac:dyDescent="0.2">
      <c r="A214" s="4">
        <v>212</v>
      </c>
      <c r="B214" s="25">
        <f t="shared" si="26"/>
        <v>212</v>
      </c>
      <c r="C214" s="6"/>
      <c r="D214" s="26" t="str">
        <f>IF($C214&gt;0,IF(COUNTIF(newValidID,$C214)&gt;0,VLOOKUP($C214,Νέα_Μητρώα!$A:$G,3,FALSE),IF(COUNTIF(ValidID,$C214)&gt;0,VLOOKUP($C214,Μητρώο!$A:$G,3,FALSE))),"")</f>
        <v/>
      </c>
      <c r="E214" s="27" t="str">
        <f>IF($C214&gt;0,IF(COUNTIF(newValidID,$C214)&gt;0,VLOOKUP($C214,Νέα_Μητρώα!$A:$G,5,FALSE),IF(COUNTIF(ValidID,$C214)&gt;0,VLOOKUP($C214,Μητρώο!$A:$G,5,FALSE))),"")</f>
        <v/>
      </c>
      <c r="F214" s="47"/>
      <c r="G214" s="47"/>
      <c r="H214" s="28"/>
      <c r="I214" s="29" t="str">
        <f>IF($C214&gt;0,IF(COUNTIF(newValidID,$C214)&gt;0,VLOOKUP($C214,Νέα_Μητρώα!$A:$G,4,FALSE),IF(COUNTIF(ValidID,$C214)&gt;0,VLOOKUP($C214,Μητρώο!$A:$G,4,FALSE))),"")</f>
        <v/>
      </c>
      <c r="J214" s="53" t="str">
        <f>IF(OR(AND(OR(LEFT(R214)="b",LEFT(T214)="b",LEFT(V214)="b"),IF($C214&gt;0,IF(COUNTIF(newValidID,$C214)&gt;0,VLOOKUP($C214,Νέα_Μητρώα!$A:$G,2,FALSE),IF(COUNTIF(ValidID,$C214)&gt;0,VLOOKUP($C214,Μητρώο!$A:$G,2,FALSE))),"")="Θ"),AND(OR(LEFT(R214)="g",LEFT(T214)="g",LEFT(V214)="g"),IF($C214&gt;0,IF(COUNTIF(newValidID,$C214)&gt;0,VLOOKUP($C214,Νέα_Μητρώα!$A:$G,2,FALSE),IF(COUNTIF(ValidID,$C214)&gt;0,VLOOKUP($C214,Μητρώο!$A:$G,2,FALSE))),"")="Α")),"error","")</f>
        <v/>
      </c>
      <c r="K214" s="29" t="str">
        <f t="shared" si="24"/>
        <v/>
      </c>
      <c r="L214" s="29">
        <f t="shared" si="25"/>
        <v>0</v>
      </c>
      <c r="M214" s="30"/>
      <c r="N214" s="30"/>
      <c r="O214" s="31" t="str">
        <f>IF($C214&gt;0,IF(COUNTIF(newValidID,$C214)&gt;0,VLOOKUP($C214,Νέα_Μητρώα!$A:$G,7,FALSE),IF(COUNTIF(ValidID,$C214)&gt;0,VLOOKUP($C214,Μητρώο!$A:$G,7,FALSE))),"")</f>
        <v/>
      </c>
      <c r="P214" s="25" t="str">
        <f t="shared" si="27"/>
        <v/>
      </c>
      <c r="Q214" s="6"/>
      <c r="S214" s="6"/>
      <c r="U214" s="6"/>
      <c r="W214" s="59" t="str">
        <f>IF(AND($W$1&gt;0,C214&gt;0),SUBSTITUTE(SUBSTITUTE(IF(COUNTIF(newValidID,$C214)&gt;0,VLOOKUP($C214,Νέα_Μητρώα!$A:$G,2,FALSE),IF(COUNTIF(ValidID,$C214)&gt;0,VLOOKUP($C214,Μητρώο!$A:$G,2,FALSE))),"Θ","g"),"Α","b")&amp;IF((TRUNC((((YEAR($C$1))-I214)+1)/2))*2&lt;12,12,(TRUNC((((YEAR($C$1))-I214)+1)/2))*2),"ω")</f>
        <v>ω</v>
      </c>
      <c r="Z214" s="49">
        <f t="shared" si="28"/>
        <v>0</v>
      </c>
      <c r="AA214" s="49">
        <f t="shared" si="29"/>
        <v>0</v>
      </c>
      <c r="AB214" s="49">
        <f t="shared" si="30"/>
        <v>0</v>
      </c>
    </row>
    <row r="215" spans="1:28" x14ac:dyDescent="0.2">
      <c r="A215" s="4">
        <v>213</v>
      </c>
      <c r="B215" s="25">
        <f t="shared" si="26"/>
        <v>213</v>
      </c>
      <c r="D215" s="26" t="str">
        <f>IF($C215&gt;0,IF(COUNTIF(newValidID,$C215)&gt;0,VLOOKUP($C215,Νέα_Μητρώα!$A:$G,3,FALSE),IF(COUNTIF(ValidID,$C215)&gt;0,VLOOKUP($C215,Μητρώο!$A:$G,3,FALSE))),"")</f>
        <v/>
      </c>
      <c r="E215" s="27" t="str">
        <f>IF($C215&gt;0,IF(COUNTIF(newValidID,$C215)&gt;0,VLOOKUP($C215,Νέα_Μητρώα!$A:$G,5,FALSE),IF(COUNTIF(ValidID,$C215)&gt;0,VLOOKUP($C215,Μητρώο!$A:$G,5,FALSE))),"")</f>
        <v/>
      </c>
      <c r="F215" s="47"/>
      <c r="G215" s="47"/>
      <c r="H215" s="28"/>
      <c r="I215" s="29" t="str">
        <f>IF($C215&gt;0,IF(COUNTIF(newValidID,$C215)&gt;0,VLOOKUP($C215,Νέα_Μητρώα!$A:$G,4,FALSE),IF(COUNTIF(ValidID,$C215)&gt;0,VLOOKUP($C215,Μητρώο!$A:$G,4,FALSE))),"")</f>
        <v/>
      </c>
      <c r="J215" s="53" t="str">
        <f>IF(OR(AND(OR(LEFT(R215)="b",LEFT(T215)="b",LEFT(V215)="b"),IF($C215&gt;0,IF(COUNTIF(newValidID,$C215)&gt;0,VLOOKUP($C215,Νέα_Μητρώα!$A:$G,2,FALSE),IF(COUNTIF(ValidID,$C215)&gt;0,VLOOKUP($C215,Μητρώο!$A:$G,2,FALSE))),"")="Θ"),AND(OR(LEFT(R215)="g",LEFT(T215)="g",LEFT(V215)="g"),IF($C215&gt;0,IF(COUNTIF(newValidID,$C215)&gt;0,VLOOKUP($C215,Νέα_Μητρώα!$A:$G,2,FALSE),IF(COUNTIF(ValidID,$C215)&gt;0,VLOOKUP($C215,Μητρώο!$A:$G,2,FALSE))),"")="Α")),"error","")</f>
        <v/>
      </c>
      <c r="K215" s="29" t="str">
        <f t="shared" si="24"/>
        <v/>
      </c>
      <c r="L215" s="29">
        <f t="shared" si="25"/>
        <v>0</v>
      </c>
      <c r="M215" s="30"/>
      <c r="N215" s="30"/>
      <c r="O215" s="31" t="str">
        <f>IF($C215&gt;0,IF(COUNTIF(newValidID,$C215)&gt;0,VLOOKUP($C215,Νέα_Μητρώα!$A:$G,7,FALSE),IF(COUNTIF(ValidID,$C215)&gt;0,VLOOKUP($C215,Μητρώο!$A:$G,7,FALSE))),"")</f>
        <v/>
      </c>
      <c r="P215" s="25" t="str">
        <f t="shared" si="27"/>
        <v/>
      </c>
      <c r="Q215" s="6"/>
      <c r="S215" s="6"/>
      <c r="U215" s="6"/>
      <c r="W215" s="59" t="str">
        <f>IF(AND($W$1&gt;0,C215&gt;0),SUBSTITUTE(SUBSTITUTE(IF(COUNTIF(newValidID,$C215)&gt;0,VLOOKUP($C215,Νέα_Μητρώα!$A:$G,2,FALSE),IF(COUNTIF(ValidID,$C215)&gt;0,VLOOKUP($C215,Μητρώο!$A:$G,2,FALSE))),"Θ","g"),"Α","b")&amp;IF((TRUNC((((YEAR($C$1))-I215)+1)/2))*2&lt;12,12,(TRUNC((((YEAR($C$1))-I215)+1)/2))*2),"ω")</f>
        <v>ω</v>
      </c>
      <c r="Z215" s="49">
        <f t="shared" si="28"/>
        <v>0</v>
      </c>
      <c r="AA215" s="49">
        <f t="shared" si="29"/>
        <v>0</v>
      </c>
      <c r="AB215" s="49">
        <f t="shared" si="30"/>
        <v>0</v>
      </c>
    </row>
    <row r="216" spans="1:28" x14ac:dyDescent="0.2">
      <c r="A216" s="4">
        <v>214</v>
      </c>
      <c r="B216" s="25">
        <f t="shared" si="26"/>
        <v>214</v>
      </c>
      <c r="D216" s="26" t="str">
        <f>IF($C216&gt;0,IF(COUNTIF(newValidID,$C216)&gt;0,VLOOKUP($C216,Νέα_Μητρώα!$A:$G,3,FALSE),IF(COUNTIF(ValidID,$C216)&gt;0,VLOOKUP($C216,Μητρώο!$A:$G,3,FALSE))),"")</f>
        <v/>
      </c>
      <c r="E216" s="27" t="str">
        <f>IF($C216&gt;0,IF(COUNTIF(newValidID,$C216)&gt;0,VLOOKUP($C216,Νέα_Μητρώα!$A:$G,5,FALSE),IF(COUNTIF(ValidID,$C216)&gt;0,VLOOKUP($C216,Μητρώο!$A:$G,5,FALSE))),"")</f>
        <v/>
      </c>
      <c r="F216" s="47"/>
      <c r="G216" s="47"/>
      <c r="H216" s="28"/>
      <c r="I216" s="29" t="str">
        <f>IF($C216&gt;0,IF(COUNTIF(newValidID,$C216)&gt;0,VLOOKUP($C216,Νέα_Μητρώα!$A:$G,4,FALSE),IF(COUNTIF(ValidID,$C216)&gt;0,VLOOKUP($C216,Μητρώο!$A:$G,4,FALSE))),"")</f>
        <v/>
      </c>
      <c r="J216" s="53" t="str">
        <f>IF(OR(AND(OR(LEFT(R216)="b",LEFT(T216)="b",LEFT(V216)="b"),IF($C216&gt;0,IF(COUNTIF(newValidID,$C216)&gt;0,VLOOKUP($C216,Νέα_Μητρώα!$A:$G,2,FALSE),IF(COUNTIF(ValidID,$C216)&gt;0,VLOOKUP($C216,Μητρώο!$A:$G,2,FALSE))),"")="Θ"),AND(OR(LEFT(R216)="g",LEFT(T216)="g",LEFT(V216)="g"),IF($C216&gt;0,IF(COUNTIF(newValidID,$C216)&gt;0,VLOOKUP($C216,Νέα_Μητρώα!$A:$G,2,FALSE),IF(COUNTIF(ValidID,$C216)&gt;0,VLOOKUP($C216,Μητρώο!$A:$G,2,FALSE))),"")="Α")),"error","")</f>
        <v/>
      </c>
      <c r="K216" s="29" t="str">
        <f t="shared" si="24"/>
        <v/>
      </c>
      <c r="L216" s="29">
        <f t="shared" si="25"/>
        <v>0</v>
      </c>
      <c r="M216" s="30"/>
      <c r="N216" s="30"/>
      <c r="O216" s="31" t="str">
        <f>IF($C216&gt;0,IF(COUNTIF(newValidID,$C216)&gt;0,VLOOKUP($C216,Νέα_Μητρώα!$A:$G,7,FALSE),IF(COUNTIF(ValidID,$C216)&gt;0,VLOOKUP($C216,Μητρώο!$A:$G,7,FALSE))),"")</f>
        <v/>
      </c>
      <c r="P216" s="25" t="str">
        <f t="shared" si="27"/>
        <v/>
      </c>
      <c r="Q216" s="6"/>
      <c r="S216" s="6"/>
      <c r="U216" s="6"/>
      <c r="W216" s="59" t="str">
        <f>IF(AND($W$1&gt;0,C216&gt;0),SUBSTITUTE(SUBSTITUTE(IF(COUNTIF(newValidID,$C216)&gt;0,VLOOKUP($C216,Νέα_Μητρώα!$A:$G,2,FALSE),IF(COUNTIF(ValidID,$C216)&gt;0,VLOOKUP($C216,Μητρώο!$A:$G,2,FALSE))),"Θ","g"),"Α","b")&amp;IF((TRUNC((((YEAR($C$1))-I216)+1)/2))*2&lt;12,12,(TRUNC((((YEAR($C$1))-I216)+1)/2))*2),"ω")</f>
        <v>ω</v>
      </c>
      <c r="Z216" s="49">
        <f t="shared" si="28"/>
        <v>0</v>
      </c>
      <c r="AA216" s="49">
        <f t="shared" si="29"/>
        <v>0</v>
      </c>
      <c r="AB216" s="49">
        <f t="shared" si="30"/>
        <v>0</v>
      </c>
    </row>
    <row r="217" spans="1:28" x14ac:dyDescent="0.2">
      <c r="A217" s="4">
        <v>215</v>
      </c>
      <c r="B217" s="25">
        <f t="shared" si="26"/>
        <v>215</v>
      </c>
      <c r="C217" s="6"/>
      <c r="D217" s="26" t="str">
        <f>IF($C217&gt;0,IF(COUNTIF(newValidID,$C217)&gt;0,VLOOKUP($C217,Νέα_Μητρώα!$A:$G,3,FALSE),IF(COUNTIF(ValidID,$C217)&gt;0,VLOOKUP($C217,Μητρώο!$A:$G,3,FALSE))),"")</f>
        <v/>
      </c>
      <c r="E217" s="27" t="str">
        <f>IF($C217&gt;0,IF(COUNTIF(newValidID,$C217)&gt;0,VLOOKUP($C217,Νέα_Μητρώα!$A:$G,5,FALSE),IF(COUNTIF(ValidID,$C217)&gt;0,VLOOKUP($C217,Μητρώο!$A:$G,5,FALSE))),"")</f>
        <v/>
      </c>
      <c r="F217" s="47"/>
      <c r="G217" s="47"/>
      <c r="H217" s="28"/>
      <c r="I217" s="29" t="str">
        <f>IF($C217&gt;0,IF(COUNTIF(newValidID,$C217)&gt;0,VLOOKUP($C217,Νέα_Μητρώα!$A:$G,4,FALSE),IF(COUNTIF(ValidID,$C217)&gt;0,VLOOKUP($C217,Μητρώο!$A:$G,4,FALSE))),"")</f>
        <v/>
      </c>
      <c r="J217" s="53" t="str">
        <f>IF(OR(AND(OR(LEFT(R217)="b",LEFT(T217)="b",LEFT(V217)="b"),IF($C217&gt;0,IF(COUNTIF(newValidID,$C217)&gt;0,VLOOKUP($C217,Νέα_Μητρώα!$A:$G,2,FALSE),IF(COUNTIF(ValidID,$C217)&gt;0,VLOOKUP($C217,Μητρώο!$A:$G,2,FALSE))),"")="Θ"),AND(OR(LEFT(R217)="g",LEFT(T217)="g",LEFT(V217)="g"),IF($C217&gt;0,IF(COUNTIF(newValidID,$C217)&gt;0,VLOOKUP($C217,Νέα_Μητρώα!$A:$G,2,FALSE),IF(COUNTIF(ValidID,$C217)&gt;0,VLOOKUP($C217,Μητρώο!$A:$G,2,FALSE))),"")="Α")),"error","")</f>
        <v/>
      </c>
      <c r="K217" s="29" t="str">
        <f t="shared" si="24"/>
        <v/>
      </c>
      <c r="L217" s="29">
        <f t="shared" si="25"/>
        <v>0</v>
      </c>
      <c r="M217" s="30"/>
      <c r="N217" s="30"/>
      <c r="O217" s="31" t="str">
        <f>IF($C217&gt;0,IF(COUNTIF(newValidID,$C217)&gt;0,VLOOKUP($C217,Νέα_Μητρώα!$A:$G,7,FALSE),IF(COUNTIF(ValidID,$C217)&gt;0,VLOOKUP($C217,Μητρώο!$A:$G,7,FALSE))),"")</f>
        <v/>
      </c>
      <c r="P217" s="25" t="str">
        <f t="shared" si="27"/>
        <v/>
      </c>
      <c r="Q217" s="6"/>
      <c r="S217" s="6"/>
      <c r="U217" s="6"/>
      <c r="W217" s="59" t="str">
        <f>IF(AND($W$1&gt;0,C217&gt;0),SUBSTITUTE(SUBSTITUTE(IF(COUNTIF(newValidID,$C217)&gt;0,VLOOKUP($C217,Νέα_Μητρώα!$A:$G,2,FALSE),IF(COUNTIF(ValidID,$C217)&gt;0,VLOOKUP($C217,Μητρώο!$A:$G,2,FALSE))),"Θ","g"),"Α","b")&amp;IF((TRUNC((((YEAR($C$1))-I217)+1)/2))*2&lt;12,12,(TRUNC((((YEAR($C$1))-I217)+1)/2))*2),"ω")</f>
        <v>ω</v>
      </c>
      <c r="Z217" s="49">
        <f t="shared" si="28"/>
        <v>0</v>
      </c>
      <c r="AA217" s="49">
        <f t="shared" si="29"/>
        <v>0</v>
      </c>
      <c r="AB217" s="49">
        <f t="shared" si="30"/>
        <v>0</v>
      </c>
    </row>
    <row r="218" spans="1:28" x14ac:dyDescent="0.2">
      <c r="A218" s="4">
        <v>216</v>
      </c>
      <c r="B218" s="25">
        <f t="shared" si="26"/>
        <v>216</v>
      </c>
      <c r="C218" s="6"/>
      <c r="D218" s="26" t="str">
        <f>IF($C218&gt;0,IF(COUNTIF(newValidID,$C218)&gt;0,VLOOKUP($C218,Νέα_Μητρώα!$A:$G,3,FALSE),IF(COUNTIF(ValidID,$C218)&gt;0,VLOOKUP($C218,Μητρώο!$A:$G,3,FALSE))),"")</f>
        <v/>
      </c>
      <c r="E218" s="27" t="str">
        <f>IF($C218&gt;0,IF(COUNTIF(newValidID,$C218)&gt;0,VLOOKUP($C218,Νέα_Μητρώα!$A:$G,5,FALSE),IF(COUNTIF(ValidID,$C218)&gt;0,VLOOKUP($C218,Μητρώο!$A:$G,5,FALSE))),"")</f>
        <v/>
      </c>
      <c r="F218" s="47"/>
      <c r="G218" s="47"/>
      <c r="H218" s="28"/>
      <c r="I218" s="29" t="str">
        <f>IF($C218&gt;0,IF(COUNTIF(newValidID,$C218)&gt;0,VLOOKUP($C218,Νέα_Μητρώα!$A:$G,4,FALSE),IF(COUNTIF(ValidID,$C218)&gt;0,VLOOKUP($C218,Μητρώο!$A:$G,4,FALSE))),"")</f>
        <v/>
      </c>
      <c r="J218" s="53" t="str">
        <f>IF(OR(AND(OR(LEFT(R218)="b",LEFT(T218)="b",LEFT(V218)="b"),IF($C218&gt;0,IF(COUNTIF(newValidID,$C218)&gt;0,VLOOKUP($C218,Νέα_Μητρώα!$A:$G,2,FALSE),IF(COUNTIF(ValidID,$C218)&gt;0,VLOOKUP($C218,Μητρώο!$A:$G,2,FALSE))),"")="Θ"),AND(OR(LEFT(R218)="g",LEFT(T218)="g",LEFT(V218)="g"),IF($C218&gt;0,IF(COUNTIF(newValidID,$C218)&gt;0,VLOOKUP($C218,Νέα_Μητρώα!$A:$G,2,FALSE),IF(COUNTIF(ValidID,$C218)&gt;0,VLOOKUP($C218,Μητρώο!$A:$G,2,FALSE))),"")="Α")),"error","")</f>
        <v/>
      </c>
      <c r="K218" s="29" t="str">
        <f t="shared" si="24"/>
        <v/>
      </c>
      <c r="L218" s="29">
        <f t="shared" si="25"/>
        <v>0</v>
      </c>
      <c r="M218" s="30"/>
      <c r="N218" s="30"/>
      <c r="O218" s="31" t="str">
        <f>IF($C218&gt;0,IF(COUNTIF(newValidID,$C218)&gt;0,VLOOKUP($C218,Νέα_Μητρώα!$A:$G,7,FALSE),IF(COUNTIF(ValidID,$C218)&gt;0,VLOOKUP($C218,Μητρώο!$A:$G,7,FALSE))),"")</f>
        <v/>
      </c>
      <c r="P218" s="25" t="str">
        <f t="shared" si="27"/>
        <v/>
      </c>
      <c r="Q218" s="6"/>
      <c r="S218" s="6"/>
      <c r="U218" s="6"/>
      <c r="W218" s="59" t="str">
        <f>IF(AND($W$1&gt;0,C218&gt;0),SUBSTITUTE(SUBSTITUTE(IF(COUNTIF(newValidID,$C218)&gt;0,VLOOKUP($C218,Νέα_Μητρώα!$A:$G,2,FALSE),IF(COUNTIF(ValidID,$C218)&gt;0,VLOOKUP($C218,Μητρώο!$A:$G,2,FALSE))),"Θ","g"),"Α","b")&amp;IF((TRUNC((((YEAR($C$1))-I218)+1)/2))*2&lt;12,12,(TRUNC((((YEAR($C$1))-I218)+1)/2))*2),"ω")</f>
        <v>ω</v>
      </c>
      <c r="Z218" s="49">
        <f t="shared" si="28"/>
        <v>0</v>
      </c>
      <c r="AA218" s="49">
        <f t="shared" si="29"/>
        <v>0</v>
      </c>
      <c r="AB218" s="49">
        <f t="shared" si="30"/>
        <v>0</v>
      </c>
    </row>
    <row r="219" spans="1:28" x14ac:dyDescent="0.2">
      <c r="A219" s="4">
        <v>217</v>
      </c>
      <c r="B219" s="25">
        <f t="shared" si="26"/>
        <v>217</v>
      </c>
      <c r="D219" s="26" t="str">
        <f>IF($C219&gt;0,IF(COUNTIF(newValidID,$C219)&gt;0,VLOOKUP($C219,Νέα_Μητρώα!$A:$G,3,FALSE),IF(COUNTIF(ValidID,$C219)&gt;0,VLOOKUP($C219,Μητρώο!$A:$G,3,FALSE))),"")</f>
        <v/>
      </c>
      <c r="E219" s="27" t="str">
        <f>IF($C219&gt;0,IF(COUNTIF(newValidID,$C219)&gt;0,VLOOKUP($C219,Νέα_Μητρώα!$A:$G,5,FALSE),IF(COUNTIF(ValidID,$C219)&gt;0,VLOOKUP($C219,Μητρώο!$A:$G,5,FALSE))),"")</f>
        <v/>
      </c>
      <c r="F219" s="47"/>
      <c r="G219" s="47"/>
      <c r="H219" s="28"/>
      <c r="I219" s="29" t="str">
        <f>IF($C219&gt;0,IF(COUNTIF(newValidID,$C219)&gt;0,VLOOKUP($C219,Νέα_Μητρώα!$A:$G,4,FALSE),IF(COUNTIF(ValidID,$C219)&gt;0,VLOOKUP($C219,Μητρώο!$A:$G,4,FALSE))),"")</f>
        <v/>
      </c>
      <c r="J219" s="53" t="str">
        <f>IF(OR(AND(OR(LEFT(R219)="b",LEFT(T219)="b",LEFT(V219)="b"),IF($C219&gt;0,IF(COUNTIF(newValidID,$C219)&gt;0,VLOOKUP($C219,Νέα_Μητρώα!$A:$G,2,FALSE),IF(COUNTIF(ValidID,$C219)&gt;0,VLOOKUP($C219,Μητρώο!$A:$G,2,FALSE))),"")="Θ"),AND(OR(LEFT(R219)="g",LEFT(T219)="g",LEFT(V219)="g"),IF($C219&gt;0,IF(COUNTIF(newValidID,$C219)&gt;0,VLOOKUP($C219,Νέα_Μητρώα!$A:$G,2,FALSE),IF(COUNTIF(ValidID,$C219)&gt;0,VLOOKUP($C219,Μητρώο!$A:$G,2,FALSE))),"")="Α")),"error","")</f>
        <v/>
      </c>
      <c r="K219" s="29" t="str">
        <f t="shared" si="24"/>
        <v/>
      </c>
      <c r="L219" s="29">
        <f t="shared" si="25"/>
        <v>0</v>
      </c>
      <c r="M219" s="30"/>
      <c r="N219" s="30"/>
      <c r="O219" s="31" t="str">
        <f>IF($C219&gt;0,IF(COUNTIF(newValidID,$C219)&gt;0,VLOOKUP($C219,Νέα_Μητρώα!$A:$G,7,FALSE),IF(COUNTIF(ValidID,$C219)&gt;0,VLOOKUP($C219,Μητρώο!$A:$G,7,FALSE))),"")</f>
        <v/>
      </c>
      <c r="P219" s="25" t="str">
        <f t="shared" si="27"/>
        <v/>
      </c>
      <c r="Q219" s="6"/>
      <c r="S219" s="6"/>
      <c r="U219" s="6"/>
      <c r="W219" s="59" t="str">
        <f>IF(AND($W$1&gt;0,C219&gt;0),SUBSTITUTE(SUBSTITUTE(IF(COUNTIF(newValidID,$C219)&gt;0,VLOOKUP($C219,Νέα_Μητρώα!$A:$G,2,FALSE),IF(COUNTIF(ValidID,$C219)&gt;0,VLOOKUP($C219,Μητρώο!$A:$G,2,FALSE))),"Θ","g"),"Α","b")&amp;IF((TRUNC((((YEAR($C$1))-I219)+1)/2))*2&lt;12,12,(TRUNC((((YEAR($C$1))-I219)+1)/2))*2),"ω")</f>
        <v>ω</v>
      </c>
      <c r="Z219" s="49">
        <f t="shared" si="28"/>
        <v>0</v>
      </c>
      <c r="AA219" s="49">
        <f t="shared" si="29"/>
        <v>0</v>
      </c>
      <c r="AB219" s="49">
        <f t="shared" si="30"/>
        <v>0</v>
      </c>
    </row>
    <row r="220" spans="1:28" x14ac:dyDescent="0.2">
      <c r="A220" s="4">
        <v>218</v>
      </c>
      <c r="B220" s="25">
        <f t="shared" si="26"/>
        <v>218</v>
      </c>
      <c r="C220" s="6"/>
      <c r="D220" s="26" t="str">
        <f>IF($C220&gt;0,IF(COUNTIF(newValidID,$C220)&gt;0,VLOOKUP($C220,Νέα_Μητρώα!$A:$G,3,FALSE),IF(COUNTIF(ValidID,$C220)&gt;0,VLOOKUP($C220,Μητρώο!$A:$G,3,FALSE))),"")</f>
        <v/>
      </c>
      <c r="E220" s="27" t="str">
        <f>IF($C220&gt;0,IF(COUNTIF(newValidID,$C220)&gt;0,VLOOKUP($C220,Νέα_Μητρώα!$A:$G,5,FALSE),IF(COUNTIF(ValidID,$C220)&gt;0,VLOOKUP($C220,Μητρώο!$A:$G,5,FALSE))),"")</f>
        <v/>
      </c>
      <c r="F220" s="47"/>
      <c r="G220" s="47"/>
      <c r="H220" s="28"/>
      <c r="I220" s="29" t="str">
        <f>IF($C220&gt;0,IF(COUNTIF(newValidID,$C220)&gt;0,VLOOKUP($C220,Νέα_Μητρώα!$A:$G,4,FALSE),IF(COUNTIF(ValidID,$C220)&gt;0,VLOOKUP($C220,Μητρώο!$A:$G,4,FALSE))),"")</f>
        <v/>
      </c>
      <c r="J220" s="53" t="str">
        <f>IF(OR(AND(OR(LEFT(R220)="b",LEFT(T220)="b",LEFT(V220)="b"),IF($C220&gt;0,IF(COUNTIF(newValidID,$C220)&gt;0,VLOOKUP($C220,Νέα_Μητρώα!$A:$G,2,FALSE),IF(COUNTIF(ValidID,$C220)&gt;0,VLOOKUP($C220,Μητρώο!$A:$G,2,FALSE))),"")="Θ"),AND(OR(LEFT(R220)="g",LEFT(T220)="g",LEFT(V220)="g"),IF($C220&gt;0,IF(COUNTIF(newValidID,$C220)&gt;0,VLOOKUP($C220,Νέα_Μητρώα!$A:$G,2,FALSE),IF(COUNTIF(ValidID,$C220)&gt;0,VLOOKUP($C220,Μητρώο!$A:$G,2,FALSE))),"")="Α")),"error","")</f>
        <v/>
      </c>
      <c r="K220" s="29" t="str">
        <f t="shared" si="24"/>
        <v/>
      </c>
      <c r="L220" s="29">
        <f t="shared" si="25"/>
        <v>0</v>
      </c>
      <c r="M220" s="30"/>
      <c r="N220" s="30"/>
      <c r="O220" s="31" t="str">
        <f>IF($C220&gt;0,IF(COUNTIF(newValidID,$C220)&gt;0,VLOOKUP($C220,Νέα_Μητρώα!$A:$G,7,FALSE),IF(COUNTIF(ValidID,$C220)&gt;0,VLOOKUP($C220,Μητρώο!$A:$G,7,FALSE))),"")</f>
        <v/>
      </c>
      <c r="P220" s="25" t="str">
        <f t="shared" si="27"/>
        <v/>
      </c>
      <c r="Q220" s="6"/>
      <c r="S220" s="6"/>
      <c r="U220" s="6"/>
      <c r="W220" s="59" t="str">
        <f>IF(AND($W$1&gt;0,C220&gt;0),SUBSTITUTE(SUBSTITUTE(IF(COUNTIF(newValidID,$C220)&gt;0,VLOOKUP($C220,Νέα_Μητρώα!$A:$G,2,FALSE),IF(COUNTIF(ValidID,$C220)&gt;0,VLOOKUP($C220,Μητρώο!$A:$G,2,FALSE))),"Θ","g"),"Α","b")&amp;IF((TRUNC((((YEAR($C$1))-I220)+1)/2))*2&lt;12,12,(TRUNC((((YEAR($C$1))-I220)+1)/2))*2),"ω")</f>
        <v>ω</v>
      </c>
      <c r="Z220" s="49">
        <f t="shared" si="28"/>
        <v>0</v>
      </c>
      <c r="AA220" s="49">
        <f t="shared" si="29"/>
        <v>0</v>
      </c>
      <c r="AB220" s="49">
        <f t="shared" si="30"/>
        <v>0</v>
      </c>
    </row>
    <row r="221" spans="1:28" x14ac:dyDescent="0.2">
      <c r="A221" s="4">
        <v>219</v>
      </c>
      <c r="B221" s="25">
        <f t="shared" si="26"/>
        <v>219</v>
      </c>
      <c r="C221" s="32"/>
      <c r="D221" s="26" t="str">
        <f>IF($C221&gt;0,IF(COUNTIF(newValidID,$C221)&gt;0,VLOOKUP($C221,Νέα_Μητρώα!$A:$G,3,FALSE),IF(COUNTIF(ValidID,$C221)&gt;0,VLOOKUP($C221,Μητρώο!$A:$G,3,FALSE))),"")</f>
        <v/>
      </c>
      <c r="E221" s="27" t="str">
        <f>IF($C221&gt;0,IF(COUNTIF(newValidID,$C221)&gt;0,VLOOKUP($C221,Νέα_Μητρώα!$A:$G,5,FALSE),IF(COUNTIF(ValidID,$C221)&gt;0,VLOOKUP($C221,Μητρώο!$A:$G,5,FALSE))),"")</f>
        <v/>
      </c>
      <c r="F221" s="47"/>
      <c r="G221" s="47"/>
      <c r="H221" s="28"/>
      <c r="I221" s="29" t="str">
        <f>IF($C221&gt;0,IF(COUNTIF(newValidID,$C221)&gt;0,VLOOKUP($C221,Νέα_Μητρώα!$A:$G,4,FALSE),IF(COUNTIF(ValidID,$C221)&gt;0,VLOOKUP($C221,Μητρώο!$A:$G,4,FALSE))),"")</f>
        <v/>
      </c>
      <c r="J221" s="53" t="str">
        <f>IF(OR(AND(OR(LEFT(R221)="b",LEFT(T221)="b",LEFT(V221)="b"),IF($C221&gt;0,IF(COUNTIF(newValidID,$C221)&gt;0,VLOOKUP($C221,Νέα_Μητρώα!$A:$G,2,FALSE),IF(COUNTIF(ValidID,$C221)&gt;0,VLOOKUP($C221,Μητρώο!$A:$G,2,FALSE))),"")="Θ"),AND(OR(LEFT(R221)="g",LEFT(T221)="g",LEFT(V221)="g"),IF($C221&gt;0,IF(COUNTIF(newValidID,$C221)&gt;0,VLOOKUP($C221,Νέα_Μητρώα!$A:$G,2,FALSE),IF(COUNTIF(ValidID,$C221)&gt;0,VLOOKUP($C221,Μητρώο!$A:$G,2,FALSE))),"")="Α")),"error","")</f>
        <v/>
      </c>
      <c r="K221" s="29" t="str">
        <f t="shared" si="24"/>
        <v/>
      </c>
      <c r="L221" s="29">
        <f t="shared" si="25"/>
        <v>0</v>
      </c>
      <c r="M221" s="30"/>
      <c r="N221" s="30"/>
      <c r="O221" s="31" t="str">
        <f>IF($C221&gt;0,IF(COUNTIF(newValidID,$C221)&gt;0,VLOOKUP($C221,Νέα_Μητρώα!$A:$G,7,FALSE),IF(COUNTIF(ValidID,$C221)&gt;0,VLOOKUP($C221,Μητρώο!$A:$G,7,FALSE))),"")</f>
        <v/>
      </c>
      <c r="P221" s="25" t="str">
        <f t="shared" si="27"/>
        <v/>
      </c>
      <c r="Q221" s="6"/>
      <c r="S221" s="6"/>
      <c r="U221" s="6"/>
      <c r="W221" s="59" t="str">
        <f>IF(AND($W$1&gt;0,C221&gt;0),SUBSTITUTE(SUBSTITUTE(IF(COUNTIF(newValidID,$C221)&gt;0,VLOOKUP($C221,Νέα_Μητρώα!$A:$G,2,FALSE),IF(COUNTIF(ValidID,$C221)&gt;0,VLOOKUP($C221,Μητρώο!$A:$G,2,FALSE))),"Θ","g"),"Α","b")&amp;IF((TRUNC((((YEAR($C$1))-I221)+1)/2))*2&lt;12,12,(TRUNC((((YEAR($C$1))-I221)+1)/2))*2),"ω")</f>
        <v>ω</v>
      </c>
      <c r="Z221" s="49">
        <f t="shared" si="28"/>
        <v>0</v>
      </c>
      <c r="AA221" s="49">
        <f t="shared" si="29"/>
        <v>0</v>
      </c>
      <c r="AB221" s="49">
        <f t="shared" si="30"/>
        <v>0</v>
      </c>
    </row>
    <row r="222" spans="1:28" x14ac:dyDescent="0.2">
      <c r="A222" s="4">
        <v>220</v>
      </c>
      <c r="B222" s="25">
        <f t="shared" si="26"/>
        <v>220</v>
      </c>
      <c r="C222" s="6"/>
      <c r="D222" s="26" t="str">
        <f>IF($C222&gt;0,IF(COUNTIF(newValidID,$C222)&gt;0,VLOOKUP($C222,Νέα_Μητρώα!$A:$G,3,FALSE),IF(COUNTIF(ValidID,$C222)&gt;0,VLOOKUP($C222,Μητρώο!$A:$G,3,FALSE))),"")</f>
        <v/>
      </c>
      <c r="E222" s="27" t="str">
        <f>IF($C222&gt;0,IF(COUNTIF(newValidID,$C222)&gt;0,VLOOKUP($C222,Νέα_Μητρώα!$A:$G,5,FALSE),IF(COUNTIF(ValidID,$C222)&gt;0,VLOOKUP($C222,Μητρώο!$A:$G,5,FALSE))),"")</f>
        <v/>
      </c>
      <c r="F222" s="47"/>
      <c r="G222" s="47"/>
      <c r="H222" s="28"/>
      <c r="I222" s="29" t="str">
        <f>IF($C222&gt;0,IF(COUNTIF(newValidID,$C222)&gt;0,VLOOKUP($C222,Νέα_Μητρώα!$A:$G,4,FALSE),IF(COUNTIF(ValidID,$C222)&gt;0,VLOOKUP($C222,Μητρώο!$A:$G,4,FALSE))),"")</f>
        <v/>
      </c>
      <c r="J222" s="53" t="str">
        <f>IF(OR(AND(OR(LEFT(R222)="b",LEFT(T222)="b",LEFT(V222)="b"),IF($C222&gt;0,IF(COUNTIF(newValidID,$C222)&gt;0,VLOOKUP($C222,Νέα_Μητρώα!$A:$G,2,FALSE),IF(COUNTIF(ValidID,$C222)&gt;0,VLOOKUP($C222,Μητρώο!$A:$G,2,FALSE))),"")="Θ"),AND(OR(LEFT(R222)="g",LEFT(T222)="g",LEFT(V222)="g"),IF($C222&gt;0,IF(COUNTIF(newValidID,$C222)&gt;0,VLOOKUP($C222,Νέα_Μητρώα!$A:$G,2,FALSE),IF(COUNTIF(ValidID,$C222)&gt;0,VLOOKUP($C222,Μητρώο!$A:$G,2,FALSE))),"")="Α")),"error","")</f>
        <v/>
      </c>
      <c r="K222" s="29" t="str">
        <f t="shared" si="24"/>
        <v/>
      </c>
      <c r="L222" s="29">
        <f t="shared" si="25"/>
        <v>0</v>
      </c>
      <c r="M222" s="30"/>
      <c r="N222" s="30"/>
      <c r="O222" s="31" t="str">
        <f>IF($C222&gt;0,IF(COUNTIF(newValidID,$C222)&gt;0,VLOOKUP($C222,Νέα_Μητρώα!$A:$G,7,FALSE),IF(COUNTIF(ValidID,$C222)&gt;0,VLOOKUP($C222,Μητρώο!$A:$G,7,FALSE))),"")</f>
        <v/>
      </c>
      <c r="P222" s="25" t="str">
        <f t="shared" si="27"/>
        <v/>
      </c>
      <c r="Q222" s="6"/>
      <c r="S222" s="6"/>
      <c r="U222" s="6"/>
      <c r="W222" s="59" t="str">
        <f>IF(AND($W$1&gt;0,C222&gt;0),SUBSTITUTE(SUBSTITUTE(IF(COUNTIF(newValidID,$C222)&gt;0,VLOOKUP($C222,Νέα_Μητρώα!$A:$G,2,FALSE),IF(COUNTIF(ValidID,$C222)&gt;0,VLOOKUP($C222,Μητρώο!$A:$G,2,FALSE))),"Θ","g"),"Α","b")&amp;IF((TRUNC((((YEAR($C$1))-I222)+1)/2))*2&lt;12,12,(TRUNC((((YEAR($C$1))-I222)+1)/2))*2),"ω")</f>
        <v>ω</v>
      </c>
      <c r="Z222" s="49">
        <f t="shared" si="28"/>
        <v>0</v>
      </c>
      <c r="AA222" s="49">
        <f t="shared" si="29"/>
        <v>0</v>
      </c>
      <c r="AB222" s="49">
        <f t="shared" si="30"/>
        <v>0</v>
      </c>
    </row>
    <row r="223" spans="1:28" x14ac:dyDescent="0.2">
      <c r="A223" s="4">
        <v>221</v>
      </c>
      <c r="B223" s="25">
        <f t="shared" si="26"/>
        <v>221</v>
      </c>
      <c r="C223" s="6"/>
      <c r="D223" s="26" t="str">
        <f>IF($C223&gt;0,IF(COUNTIF(newValidID,$C223)&gt;0,VLOOKUP($C223,Νέα_Μητρώα!$A:$G,3,FALSE),IF(COUNTIF(ValidID,$C223)&gt;0,VLOOKUP($C223,Μητρώο!$A:$G,3,FALSE))),"")</f>
        <v/>
      </c>
      <c r="E223" s="27" t="str">
        <f>IF($C223&gt;0,IF(COUNTIF(newValidID,$C223)&gt;0,VLOOKUP($C223,Νέα_Μητρώα!$A:$G,5,FALSE),IF(COUNTIF(ValidID,$C223)&gt;0,VLOOKUP($C223,Μητρώο!$A:$G,5,FALSE))),"")</f>
        <v/>
      </c>
      <c r="F223" s="47"/>
      <c r="G223" s="47"/>
      <c r="H223" s="28"/>
      <c r="I223" s="29" t="str">
        <f>IF($C223&gt;0,IF(COUNTIF(newValidID,$C223)&gt;0,VLOOKUP($C223,Νέα_Μητρώα!$A:$G,4,FALSE),IF(COUNTIF(ValidID,$C223)&gt;0,VLOOKUP($C223,Μητρώο!$A:$G,4,FALSE))),"")</f>
        <v/>
      </c>
      <c r="J223" s="53" t="str">
        <f>IF(OR(AND(OR(LEFT(R223)="b",LEFT(T223)="b",LEFT(V223)="b"),IF($C223&gt;0,IF(COUNTIF(newValidID,$C223)&gt;0,VLOOKUP($C223,Νέα_Μητρώα!$A:$G,2,FALSE),IF(COUNTIF(ValidID,$C223)&gt;0,VLOOKUP($C223,Μητρώο!$A:$G,2,FALSE))),"")="Θ"),AND(OR(LEFT(R223)="g",LEFT(T223)="g",LEFT(V223)="g"),IF($C223&gt;0,IF(COUNTIF(newValidID,$C223)&gt;0,VLOOKUP($C223,Νέα_Μητρώα!$A:$G,2,FALSE),IF(COUNTIF(ValidID,$C223)&gt;0,VLOOKUP($C223,Μητρώο!$A:$G,2,FALSE))),"")="Α")),"error","")</f>
        <v/>
      </c>
      <c r="K223" s="29" t="str">
        <f t="shared" si="24"/>
        <v/>
      </c>
      <c r="L223" s="29">
        <f t="shared" si="25"/>
        <v>0</v>
      </c>
      <c r="M223" s="30"/>
      <c r="N223" s="30"/>
      <c r="O223" s="31" t="str">
        <f>IF($C223&gt;0,IF(COUNTIF(newValidID,$C223)&gt;0,VLOOKUP($C223,Νέα_Μητρώα!$A:$G,7,FALSE),IF(COUNTIF(ValidID,$C223)&gt;0,VLOOKUP($C223,Μητρώο!$A:$G,7,FALSE))),"")</f>
        <v/>
      </c>
      <c r="P223" s="25" t="str">
        <f t="shared" si="27"/>
        <v/>
      </c>
      <c r="Q223" s="6"/>
      <c r="S223" s="6"/>
      <c r="U223" s="6"/>
      <c r="W223" s="59" t="str">
        <f>IF(AND($W$1&gt;0,C223&gt;0),SUBSTITUTE(SUBSTITUTE(IF(COUNTIF(newValidID,$C223)&gt;0,VLOOKUP($C223,Νέα_Μητρώα!$A:$G,2,FALSE),IF(COUNTIF(ValidID,$C223)&gt;0,VLOOKUP($C223,Μητρώο!$A:$G,2,FALSE))),"Θ","g"),"Α","b")&amp;IF((TRUNC((((YEAR($C$1))-I223)+1)/2))*2&lt;12,12,(TRUNC((((YEAR($C$1))-I223)+1)/2))*2),"ω")</f>
        <v>ω</v>
      </c>
      <c r="Z223" s="49">
        <f t="shared" si="28"/>
        <v>0</v>
      </c>
      <c r="AA223" s="49">
        <f t="shared" si="29"/>
        <v>0</v>
      </c>
      <c r="AB223" s="49">
        <f t="shared" si="30"/>
        <v>0</v>
      </c>
    </row>
    <row r="224" spans="1:28" x14ac:dyDescent="0.2">
      <c r="A224" s="4">
        <v>222</v>
      </c>
      <c r="B224" s="25">
        <f t="shared" si="26"/>
        <v>222</v>
      </c>
      <c r="C224" s="6"/>
      <c r="D224" s="26" t="str">
        <f>IF($C224&gt;0,IF(COUNTIF(newValidID,$C224)&gt;0,VLOOKUP($C224,Νέα_Μητρώα!$A:$G,3,FALSE),IF(COUNTIF(ValidID,$C224)&gt;0,VLOOKUP($C224,Μητρώο!$A:$G,3,FALSE))),"")</f>
        <v/>
      </c>
      <c r="E224" s="27" t="str">
        <f>IF($C224&gt;0,IF(COUNTIF(newValidID,$C224)&gt;0,VLOOKUP($C224,Νέα_Μητρώα!$A:$G,5,FALSE),IF(COUNTIF(ValidID,$C224)&gt;0,VLOOKUP($C224,Μητρώο!$A:$G,5,FALSE))),"")</f>
        <v/>
      </c>
      <c r="F224" s="47"/>
      <c r="G224" s="47"/>
      <c r="H224" s="28"/>
      <c r="I224" s="29" t="str">
        <f>IF($C224&gt;0,IF(COUNTIF(newValidID,$C224)&gt;0,VLOOKUP($C224,Νέα_Μητρώα!$A:$G,4,FALSE),IF(COUNTIF(ValidID,$C224)&gt;0,VLOOKUP($C224,Μητρώο!$A:$G,4,FALSE))),"")</f>
        <v/>
      </c>
      <c r="J224" s="53" t="str">
        <f>IF(OR(AND(OR(LEFT(R224)="b",LEFT(T224)="b",LEFT(V224)="b"),IF($C224&gt;0,IF(COUNTIF(newValidID,$C224)&gt;0,VLOOKUP($C224,Νέα_Μητρώα!$A:$G,2,FALSE),IF(COUNTIF(ValidID,$C224)&gt;0,VLOOKUP($C224,Μητρώο!$A:$G,2,FALSE))),"")="Θ"),AND(OR(LEFT(R224)="g",LEFT(T224)="g",LEFT(V224)="g"),IF($C224&gt;0,IF(COUNTIF(newValidID,$C224)&gt;0,VLOOKUP($C224,Νέα_Μητρώα!$A:$G,2,FALSE),IF(COUNTIF(ValidID,$C224)&gt;0,VLOOKUP($C224,Μητρώο!$A:$G,2,FALSE))),"")="Α")),"error","")</f>
        <v/>
      </c>
      <c r="K224" s="29" t="str">
        <f t="shared" si="24"/>
        <v/>
      </c>
      <c r="L224" s="29">
        <f t="shared" si="25"/>
        <v>0</v>
      </c>
      <c r="M224" s="30"/>
      <c r="N224" s="30"/>
      <c r="O224" s="31" t="str">
        <f>IF($C224&gt;0,IF(COUNTIF(newValidID,$C224)&gt;0,VLOOKUP($C224,Νέα_Μητρώα!$A:$G,7,FALSE),IF(COUNTIF(ValidID,$C224)&gt;0,VLOOKUP($C224,Μητρώο!$A:$G,7,FALSE))),"")</f>
        <v/>
      </c>
      <c r="P224" s="25" t="str">
        <f t="shared" si="27"/>
        <v/>
      </c>
      <c r="Q224" s="6"/>
      <c r="S224" s="6"/>
      <c r="U224" s="6"/>
      <c r="W224" s="59" t="str">
        <f>IF(AND($W$1&gt;0,C224&gt;0),SUBSTITUTE(SUBSTITUTE(IF(COUNTIF(newValidID,$C224)&gt;0,VLOOKUP($C224,Νέα_Μητρώα!$A:$G,2,FALSE),IF(COUNTIF(ValidID,$C224)&gt;0,VLOOKUP($C224,Μητρώο!$A:$G,2,FALSE))),"Θ","g"),"Α","b")&amp;IF((TRUNC((((YEAR($C$1))-I224)+1)/2))*2&lt;12,12,(TRUNC((((YEAR($C$1))-I224)+1)/2))*2),"ω")</f>
        <v>ω</v>
      </c>
      <c r="Z224" s="49">
        <f t="shared" si="28"/>
        <v>0</v>
      </c>
      <c r="AA224" s="49">
        <f t="shared" si="29"/>
        <v>0</v>
      </c>
      <c r="AB224" s="49">
        <f t="shared" si="30"/>
        <v>0</v>
      </c>
    </row>
    <row r="225" spans="1:28" x14ac:dyDescent="0.2">
      <c r="A225" s="4">
        <v>223</v>
      </c>
      <c r="B225" s="25">
        <f t="shared" si="26"/>
        <v>223</v>
      </c>
      <c r="D225" s="26" t="str">
        <f>IF($C225&gt;0,IF(COUNTIF(newValidID,$C225)&gt;0,VLOOKUP($C225,Νέα_Μητρώα!$A:$G,3,FALSE),IF(COUNTIF(ValidID,$C225)&gt;0,VLOOKUP($C225,Μητρώο!$A:$G,3,FALSE))),"")</f>
        <v/>
      </c>
      <c r="E225" s="27" t="str">
        <f>IF($C225&gt;0,IF(COUNTIF(newValidID,$C225)&gt;0,VLOOKUP($C225,Νέα_Μητρώα!$A:$G,5,FALSE),IF(COUNTIF(ValidID,$C225)&gt;0,VLOOKUP($C225,Μητρώο!$A:$G,5,FALSE))),"")</f>
        <v/>
      </c>
      <c r="F225" s="47"/>
      <c r="G225" s="47"/>
      <c r="H225" s="28"/>
      <c r="I225" s="29" t="str">
        <f>IF($C225&gt;0,IF(COUNTIF(newValidID,$C225)&gt;0,VLOOKUP($C225,Νέα_Μητρώα!$A:$G,4,FALSE),IF(COUNTIF(ValidID,$C225)&gt;0,VLOOKUP($C225,Μητρώο!$A:$G,4,FALSE))),"")</f>
        <v/>
      </c>
      <c r="J225" s="53" t="str">
        <f>IF(OR(AND(OR(LEFT(R225)="b",LEFT(T225)="b",LEFT(V225)="b"),IF($C225&gt;0,IF(COUNTIF(newValidID,$C225)&gt;0,VLOOKUP($C225,Νέα_Μητρώα!$A:$G,2,FALSE),IF(COUNTIF(ValidID,$C225)&gt;0,VLOOKUP($C225,Μητρώο!$A:$G,2,FALSE))),"")="Θ"),AND(OR(LEFT(R225)="g",LEFT(T225)="g",LEFT(V225)="g"),IF($C225&gt;0,IF(COUNTIF(newValidID,$C225)&gt;0,VLOOKUP($C225,Νέα_Μητρώα!$A:$G,2,FALSE),IF(COUNTIF(ValidID,$C225)&gt;0,VLOOKUP($C225,Μητρώο!$A:$G,2,FALSE))),"")="Α")),"error","")</f>
        <v/>
      </c>
      <c r="K225" s="29" t="str">
        <f t="shared" si="24"/>
        <v/>
      </c>
      <c r="L225" s="29">
        <f t="shared" si="25"/>
        <v>0</v>
      </c>
      <c r="M225" s="30"/>
      <c r="N225" s="30"/>
      <c r="O225" s="31" t="str">
        <f>IF($C225&gt;0,IF(COUNTIF(newValidID,$C225)&gt;0,VLOOKUP($C225,Νέα_Μητρώα!$A:$G,7,FALSE),IF(COUNTIF(ValidID,$C225)&gt;0,VLOOKUP($C225,Μητρώο!$A:$G,7,FALSE))),"")</f>
        <v/>
      </c>
      <c r="P225" s="25" t="str">
        <f t="shared" si="27"/>
        <v/>
      </c>
      <c r="Q225" s="6"/>
      <c r="S225" s="6"/>
      <c r="U225" s="6"/>
      <c r="W225" s="59" t="str">
        <f>IF(AND($W$1&gt;0,C225&gt;0),SUBSTITUTE(SUBSTITUTE(IF(COUNTIF(newValidID,$C225)&gt;0,VLOOKUP($C225,Νέα_Μητρώα!$A:$G,2,FALSE),IF(COUNTIF(ValidID,$C225)&gt;0,VLOOKUP($C225,Μητρώο!$A:$G,2,FALSE))),"Θ","g"),"Α","b")&amp;IF((TRUNC((((YEAR($C$1))-I225)+1)/2))*2&lt;12,12,(TRUNC((((YEAR($C$1))-I225)+1)/2))*2),"ω")</f>
        <v>ω</v>
      </c>
      <c r="Z225" s="49">
        <f t="shared" si="28"/>
        <v>0</v>
      </c>
      <c r="AA225" s="49">
        <f t="shared" si="29"/>
        <v>0</v>
      </c>
      <c r="AB225" s="49">
        <f t="shared" si="30"/>
        <v>0</v>
      </c>
    </row>
    <row r="226" spans="1:28" x14ac:dyDescent="0.2">
      <c r="A226" s="4">
        <v>224</v>
      </c>
      <c r="B226" s="25">
        <f t="shared" si="26"/>
        <v>224</v>
      </c>
      <c r="C226" s="6"/>
      <c r="D226" s="26" t="str">
        <f>IF($C226&gt;0,IF(COUNTIF(newValidID,$C226)&gt;0,VLOOKUP($C226,Νέα_Μητρώα!$A:$G,3,FALSE),IF(COUNTIF(ValidID,$C226)&gt;0,VLOOKUP($C226,Μητρώο!$A:$G,3,FALSE))),"")</f>
        <v/>
      </c>
      <c r="E226" s="27" t="str">
        <f>IF($C226&gt;0,IF(COUNTIF(newValidID,$C226)&gt;0,VLOOKUP($C226,Νέα_Μητρώα!$A:$G,5,FALSE),IF(COUNTIF(ValidID,$C226)&gt;0,VLOOKUP($C226,Μητρώο!$A:$G,5,FALSE))),"")</f>
        <v/>
      </c>
      <c r="F226" s="47"/>
      <c r="G226" s="47"/>
      <c r="H226" s="28"/>
      <c r="I226" s="29" t="str">
        <f>IF($C226&gt;0,IF(COUNTIF(newValidID,$C226)&gt;0,VLOOKUP($C226,Νέα_Μητρώα!$A:$G,4,FALSE),IF(COUNTIF(ValidID,$C226)&gt;0,VLOOKUP($C226,Μητρώο!$A:$G,4,FALSE))),"")</f>
        <v/>
      </c>
      <c r="J226" s="53" t="str">
        <f>IF(OR(AND(OR(LEFT(R226)="b",LEFT(T226)="b",LEFT(V226)="b"),IF($C226&gt;0,IF(COUNTIF(newValidID,$C226)&gt;0,VLOOKUP($C226,Νέα_Μητρώα!$A:$G,2,FALSE),IF(COUNTIF(ValidID,$C226)&gt;0,VLOOKUP($C226,Μητρώο!$A:$G,2,FALSE))),"")="Θ"),AND(OR(LEFT(R226)="g",LEFT(T226)="g",LEFT(V226)="g"),IF($C226&gt;0,IF(COUNTIF(newValidID,$C226)&gt;0,VLOOKUP($C226,Νέα_Μητρώα!$A:$G,2,FALSE),IF(COUNTIF(ValidID,$C226)&gt;0,VLOOKUP($C226,Μητρώο!$A:$G,2,FALSE))),"")="Α")),"error","")</f>
        <v/>
      </c>
      <c r="K226" s="29" t="str">
        <f t="shared" si="24"/>
        <v/>
      </c>
      <c r="L226" s="29">
        <f t="shared" si="25"/>
        <v>0</v>
      </c>
      <c r="M226" s="30"/>
      <c r="N226" s="30"/>
      <c r="O226" s="31" t="str">
        <f>IF($C226&gt;0,IF(COUNTIF(newValidID,$C226)&gt;0,VLOOKUP($C226,Νέα_Μητρώα!$A:$G,7,FALSE),IF(COUNTIF(ValidID,$C226)&gt;0,VLOOKUP($C226,Μητρώο!$A:$G,7,FALSE))),"")</f>
        <v/>
      </c>
      <c r="P226" s="25" t="str">
        <f t="shared" si="27"/>
        <v/>
      </c>
      <c r="Q226" s="6"/>
      <c r="S226" s="6"/>
      <c r="U226" s="6"/>
      <c r="W226" s="59" t="str">
        <f>IF(AND($W$1&gt;0,C226&gt;0),SUBSTITUTE(SUBSTITUTE(IF(COUNTIF(newValidID,$C226)&gt;0,VLOOKUP($C226,Νέα_Μητρώα!$A:$G,2,FALSE),IF(COUNTIF(ValidID,$C226)&gt;0,VLOOKUP($C226,Μητρώο!$A:$G,2,FALSE))),"Θ","g"),"Α","b")&amp;IF((TRUNC((((YEAR($C$1))-I226)+1)/2))*2&lt;12,12,(TRUNC((((YEAR($C$1))-I226)+1)/2))*2),"ω")</f>
        <v>ω</v>
      </c>
      <c r="Z226" s="49">
        <f t="shared" si="28"/>
        <v>0</v>
      </c>
      <c r="AA226" s="49">
        <f t="shared" si="29"/>
        <v>0</v>
      </c>
      <c r="AB226" s="49">
        <f t="shared" si="30"/>
        <v>0</v>
      </c>
    </row>
    <row r="227" spans="1:28" x14ac:dyDescent="0.2">
      <c r="A227" s="4">
        <v>225</v>
      </c>
      <c r="B227" s="25">
        <f t="shared" si="26"/>
        <v>225</v>
      </c>
      <c r="D227" s="26" t="str">
        <f>IF($C227&gt;0,IF(COUNTIF(newValidID,$C227)&gt;0,VLOOKUP($C227,Νέα_Μητρώα!$A:$G,3,FALSE),IF(COUNTIF(ValidID,$C227)&gt;0,VLOOKUP($C227,Μητρώο!$A:$G,3,FALSE))),"")</f>
        <v/>
      </c>
      <c r="E227" s="27" t="str">
        <f>IF($C227&gt;0,IF(COUNTIF(newValidID,$C227)&gt;0,VLOOKUP($C227,Νέα_Μητρώα!$A:$G,5,FALSE),IF(COUNTIF(ValidID,$C227)&gt;0,VLOOKUP($C227,Μητρώο!$A:$G,5,FALSE))),"")</f>
        <v/>
      </c>
      <c r="F227" s="47"/>
      <c r="G227" s="47"/>
      <c r="H227" s="28"/>
      <c r="I227" s="29" t="str">
        <f>IF($C227&gt;0,IF(COUNTIF(newValidID,$C227)&gt;0,VLOOKUP($C227,Νέα_Μητρώα!$A:$G,4,FALSE),IF(COUNTIF(ValidID,$C227)&gt;0,VLOOKUP($C227,Μητρώο!$A:$G,4,FALSE))),"")</f>
        <v/>
      </c>
      <c r="J227" s="53" t="str">
        <f>IF(OR(AND(OR(LEFT(R227)="b",LEFT(T227)="b",LEFT(V227)="b"),IF($C227&gt;0,IF(COUNTIF(newValidID,$C227)&gt;0,VLOOKUP($C227,Νέα_Μητρώα!$A:$G,2,FALSE),IF(COUNTIF(ValidID,$C227)&gt;0,VLOOKUP($C227,Μητρώο!$A:$G,2,FALSE))),"")="Θ"),AND(OR(LEFT(R227)="g",LEFT(T227)="g",LEFT(V227)="g"),IF($C227&gt;0,IF(COUNTIF(newValidID,$C227)&gt;0,VLOOKUP($C227,Νέα_Μητρώα!$A:$G,2,FALSE),IF(COUNTIF(ValidID,$C227)&gt;0,VLOOKUP($C227,Μητρώο!$A:$G,2,FALSE))),"")="Α")),"error","")</f>
        <v/>
      </c>
      <c r="K227" s="29" t="str">
        <f t="shared" si="24"/>
        <v/>
      </c>
      <c r="L227" s="29">
        <f t="shared" si="25"/>
        <v>0</v>
      </c>
      <c r="M227" s="30"/>
      <c r="N227" s="30"/>
      <c r="O227" s="31" t="str">
        <f>IF($C227&gt;0,IF(COUNTIF(newValidID,$C227)&gt;0,VLOOKUP($C227,Νέα_Μητρώα!$A:$G,7,FALSE),IF(COUNTIF(ValidID,$C227)&gt;0,VLOOKUP($C227,Μητρώο!$A:$G,7,FALSE))),"")</f>
        <v/>
      </c>
      <c r="P227" s="25" t="str">
        <f t="shared" si="27"/>
        <v/>
      </c>
      <c r="Q227" s="6"/>
      <c r="S227" s="6"/>
      <c r="U227" s="6"/>
      <c r="W227" s="59" t="str">
        <f>IF(AND($W$1&gt;0,C227&gt;0),SUBSTITUTE(SUBSTITUTE(IF(COUNTIF(newValidID,$C227)&gt;0,VLOOKUP($C227,Νέα_Μητρώα!$A:$G,2,FALSE),IF(COUNTIF(ValidID,$C227)&gt;0,VLOOKUP($C227,Μητρώο!$A:$G,2,FALSE))),"Θ","g"),"Α","b")&amp;IF((TRUNC((((YEAR($C$1))-I227)+1)/2))*2&lt;12,12,(TRUNC((((YEAR($C$1))-I227)+1)/2))*2),"ω")</f>
        <v>ω</v>
      </c>
      <c r="Z227" s="49">
        <f t="shared" si="28"/>
        <v>0</v>
      </c>
      <c r="AA227" s="49">
        <f t="shared" si="29"/>
        <v>0</v>
      </c>
      <c r="AB227" s="49">
        <f t="shared" si="30"/>
        <v>0</v>
      </c>
    </row>
    <row r="228" spans="1:28" x14ac:dyDescent="0.2">
      <c r="A228" s="4">
        <v>226</v>
      </c>
      <c r="B228" s="25">
        <f t="shared" si="26"/>
        <v>226</v>
      </c>
      <c r="C228" s="6"/>
      <c r="D228" s="26" t="str">
        <f>IF($C228&gt;0,IF(COUNTIF(newValidID,$C228)&gt;0,VLOOKUP($C228,Νέα_Μητρώα!$A:$G,3,FALSE),IF(COUNTIF(ValidID,$C228)&gt;0,VLOOKUP($C228,Μητρώο!$A:$G,3,FALSE))),"")</f>
        <v/>
      </c>
      <c r="E228" s="27" t="str">
        <f>IF($C228&gt;0,IF(COUNTIF(newValidID,$C228)&gt;0,VLOOKUP($C228,Νέα_Μητρώα!$A:$G,5,FALSE),IF(COUNTIF(ValidID,$C228)&gt;0,VLOOKUP($C228,Μητρώο!$A:$G,5,FALSE))),"")</f>
        <v/>
      </c>
      <c r="F228" s="47"/>
      <c r="G228" s="47"/>
      <c r="H228" s="28"/>
      <c r="I228" s="29" t="str">
        <f>IF($C228&gt;0,IF(COUNTIF(newValidID,$C228)&gt;0,VLOOKUP($C228,Νέα_Μητρώα!$A:$G,4,FALSE),IF(COUNTIF(ValidID,$C228)&gt;0,VLOOKUP($C228,Μητρώο!$A:$G,4,FALSE))),"")</f>
        <v/>
      </c>
      <c r="J228" s="53" t="str">
        <f>IF(OR(AND(OR(LEFT(R228)="b",LEFT(T228)="b",LEFT(V228)="b"),IF($C228&gt;0,IF(COUNTIF(newValidID,$C228)&gt;0,VLOOKUP($C228,Νέα_Μητρώα!$A:$G,2,FALSE),IF(COUNTIF(ValidID,$C228)&gt;0,VLOOKUP($C228,Μητρώο!$A:$G,2,FALSE))),"")="Θ"),AND(OR(LEFT(R228)="g",LEFT(T228)="g",LEFT(V228)="g"),IF($C228&gt;0,IF(COUNTIF(newValidID,$C228)&gt;0,VLOOKUP($C228,Νέα_Μητρώα!$A:$G,2,FALSE),IF(COUNTIF(ValidID,$C228)&gt;0,VLOOKUP($C228,Μητρώο!$A:$G,2,FALSE))),"")="Α")),"error","")</f>
        <v/>
      </c>
      <c r="K228" s="29" t="str">
        <f t="shared" si="24"/>
        <v/>
      </c>
      <c r="L228" s="29">
        <f t="shared" si="25"/>
        <v>0</v>
      </c>
      <c r="M228" s="30"/>
      <c r="N228" s="30"/>
      <c r="O228" s="31" t="str">
        <f>IF($C228&gt;0,IF(COUNTIF(newValidID,$C228)&gt;0,VLOOKUP($C228,Νέα_Μητρώα!$A:$G,7,FALSE),IF(COUNTIF(ValidID,$C228)&gt;0,VLOOKUP($C228,Μητρώο!$A:$G,7,FALSE))),"")</f>
        <v/>
      </c>
      <c r="P228" s="25" t="str">
        <f t="shared" si="27"/>
        <v/>
      </c>
      <c r="Q228" s="6"/>
      <c r="S228" s="6"/>
      <c r="U228" s="6"/>
      <c r="W228" s="59" t="str">
        <f>IF(AND($W$1&gt;0,C228&gt;0),SUBSTITUTE(SUBSTITUTE(IF(COUNTIF(newValidID,$C228)&gt;0,VLOOKUP($C228,Νέα_Μητρώα!$A:$G,2,FALSE),IF(COUNTIF(ValidID,$C228)&gt;0,VLOOKUP($C228,Μητρώο!$A:$G,2,FALSE))),"Θ","g"),"Α","b")&amp;IF((TRUNC((((YEAR($C$1))-I228)+1)/2))*2&lt;12,12,(TRUNC((((YEAR($C$1))-I228)+1)/2))*2),"ω")</f>
        <v>ω</v>
      </c>
      <c r="Z228" s="49">
        <f t="shared" si="28"/>
        <v>0</v>
      </c>
      <c r="AA228" s="49">
        <f t="shared" si="29"/>
        <v>0</v>
      </c>
      <c r="AB228" s="49">
        <f t="shared" si="30"/>
        <v>0</v>
      </c>
    </row>
    <row r="229" spans="1:28" x14ac:dyDescent="0.2">
      <c r="A229" s="4">
        <v>227</v>
      </c>
      <c r="B229" s="25">
        <f t="shared" si="26"/>
        <v>227</v>
      </c>
      <c r="C229" s="6"/>
      <c r="D229" s="26" t="str">
        <f>IF($C229&gt;0,IF(COUNTIF(newValidID,$C229)&gt;0,VLOOKUP($C229,Νέα_Μητρώα!$A:$G,3,FALSE),IF(COUNTIF(ValidID,$C229)&gt;0,VLOOKUP($C229,Μητρώο!$A:$G,3,FALSE))),"")</f>
        <v/>
      </c>
      <c r="E229" s="27" t="str">
        <f>IF($C229&gt;0,IF(COUNTIF(newValidID,$C229)&gt;0,VLOOKUP($C229,Νέα_Μητρώα!$A:$G,5,FALSE),IF(COUNTIF(ValidID,$C229)&gt;0,VLOOKUP($C229,Μητρώο!$A:$G,5,FALSE))),"")</f>
        <v/>
      </c>
      <c r="F229" s="47"/>
      <c r="G229" s="47"/>
      <c r="H229" s="28"/>
      <c r="I229" s="29" t="str">
        <f>IF($C229&gt;0,IF(COUNTIF(newValidID,$C229)&gt;0,VLOOKUP($C229,Νέα_Μητρώα!$A:$G,4,FALSE),IF(COUNTIF(ValidID,$C229)&gt;0,VLOOKUP($C229,Μητρώο!$A:$G,4,FALSE))),"")</f>
        <v/>
      </c>
      <c r="J229" s="53" t="str">
        <f>IF(OR(AND(OR(LEFT(R229)="b",LEFT(T229)="b",LEFT(V229)="b"),IF($C229&gt;0,IF(COUNTIF(newValidID,$C229)&gt;0,VLOOKUP($C229,Νέα_Μητρώα!$A:$G,2,FALSE),IF(COUNTIF(ValidID,$C229)&gt;0,VLOOKUP($C229,Μητρώο!$A:$G,2,FALSE))),"")="Θ"),AND(OR(LEFT(R229)="g",LEFT(T229)="g",LEFT(V229)="g"),IF($C229&gt;0,IF(COUNTIF(newValidID,$C229)&gt;0,VLOOKUP($C229,Νέα_Μητρώα!$A:$G,2,FALSE),IF(COUNTIF(ValidID,$C229)&gt;0,VLOOKUP($C229,Μητρώο!$A:$G,2,FALSE))),"")="Α")),"error","")</f>
        <v/>
      </c>
      <c r="K229" s="29" t="str">
        <f t="shared" si="24"/>
        <v/>
      </c>
      <c r="L229" s="29">
        <f t="shared" si="25"/>
        <v>0</v>
      </c>
      <c r="M229" s="30"/>
      <c r="N229" s="30"/>
      <c r="O229" s="31" t="str">
        <f>IF($C229&gt;0,IF(COUNTIF(newValidID,$C229)&gt;0,VLOOKUP($C229,Νέα_Μητρώα!$A:$G,7,FALSE),IF(COUNTIF(ValidID,$C229)&gt;0,VLOOKUP($C229,Μητρώο!$A:$G,7,FALSE))),"")</f>
        <v/>
      </c>
      <c r="P229" s="25" t="str">
        <f t="shared" si="27"/>
        <v/>
      </c>
      <c r="Q229" s="6"/>
      <c r="S229" s="6"/>
      <c r="U229" s="6"/>
      <c r="W229" s="59" t="str">
        <f>IF(AND($W$1&gt;0,C229&gt;0),SUBSTITUTE(SUBSTITUTE(IF(COUNTIF(newValidID,$C229)&gt;0,VLOOKUP($C229,Νέα_Μητρώα!$A:$G,2,FALSE),IF(COUNTIF(ValidID,$C229)&gt;0,VLOOKUP($C229,Μητρώο!$A:$G,2,FALSE))),"Θ","g"),"Α","b")&amp;IF((TRUNC((((YEAR($C$1))-I229)+1)/2))*2&lt;12,12,(TRUNC((((YEAR($C$1))-I229)+1)/2))*2),"ω")</f>
        <v>ω</v>
      </c>
      <c r="Z229" s="49">
        <f t="shared" si="28"/>
        <v>0</v>
      </c>
      <c r="AA229" s="49">
        <f t="shared" si="29"/>
        <v>0</v>
      </c>
      <c r="AB229" s="49">
        <f t="shared" si="30"/>
        <v>0</v>
      </c>
    </row>
    <row r="230" spans="1:28" x14ac:dyDescent="0.2">
      <c r="A230" s="4">
        <v>228</v>
      </c>
      <c r="B230" s="25">
        <f t="shared" si="26"/>
        <v>228</v>
      </c>
      <c r="D230" s="26" t="str">
        <f>IF($C230&gt;0,IF(COUNTIF(newValidID,$C230)&gt;0,VLOOKUP($C230,Νέα_Μητρώα!$A:$G,3,FALSE),IF(COUNTIF(ValidID,$C230)&gt;0,VLOOKUP($C230,Μητρώο!$A:$G,3,FALSE))),"")</f>
        <v/>
      </c>
      <c r="E230" s="27" t="str">
        <f>IF($C230&gt;0,IF(COUNTIF(newValidID,$C230)&gt;0,VLOOKUP($C230,Νέα_Μητρώα!$A:$G,5,FALSE),IF(COUNTIF(ValidID,$C230)&gt;0,VLOOKUP($C230,Μητρώο!$A:$G,5,FALSE))),"")</f>
        <v/>
      </c>
      <c r="F230" s="47"/>
      <c r="G230" s="47"/>
      <c r="H230" s="28"/>
      <c r="I230" s="29" t="str">
        <f>IF($C230&gt;0,IF(COUNTIF(newValidID,$C230)&gt;0,VLOOKUP($C230,Νέα_Μητρώα!$A:$G,4,FALSE),IF(COUNTIF(ValidID,$C230)&gt;0,VLOOKUP($C230,Μητρώο!$A:$G,4,FALSE))),"")</f>
        <v/>
      </c>
      <c r="J230" s="53" t="str">
        <f>IF(OR(AND(OR(LEFT(R230)="b",LEFT(T230)="b",LEFT(V230)="b"),IF($C230&gt;0,IF(COUNTIF(newValidID,$C230)&gt;0,VLOOKUP($C230,Νέα_Μητρώα!$A:$G,2,FALSE),IF(COUNTIF(ValidID,$C230)&gt;0,VLOOKUP($C230,Μητρώο!$A:$G,2,FALSE))),"")="Θ"),AND(OR(LEFT(R230)="g",LEFT(T230)="g",LEFT(V230)="g"),IF($C230&gt;0,IF(COUNTIF(newValidID,$C230)&gt;0,VLOOKUP($C230,Νέα_Μητρώα!$A:$G,2,FALSE),IF(COUNTIF(ValidID,$C230)&gt;0,VLOOKUP($C230,Μητρώο!$A:$G,2,FALSE))),"")="Α")),"error","")</f>
        <v/>
      </c>
      <c r="K230" s="29" t="str">
        <f t="shared" si="24"/>
        <v/>
      </c>
      <c r="L230" s="29">
        <f t="shared" si="25"/>
        <v>0</v>
      </c>
      <c r="M230" s="30"/>
      <c r="N230" s="30"/>
      <c r="O230" s="31" t="str">
        <f>IF($C230&gt;0,IF(COUNTIF(newValidID,$C230)&gt;0,VLOOKUP($C230,Νέα_Μητρώα!$A:$G,7,FALSE),IF(COUNTIF(ValidID,$C230)&gt;0,VLOOKUP($C230,Μητρώο!$A:$G,7,FALSE))),"")</f>
        <v/>
      </c>
      <c r="P230" s="25" t="str">
        <f t="shared" si="27"/>
        <v/>
      </c>
      <c r="Q230" s="6"/>
      <c r="S230" s="6"/>
      <c r="U230" s="6"/>
      <c r="W230" s="59" t="str">
        <f>IF(AND($W$1&gt;0,C230&gt;0),SUBSTITUTE(SUBSTITUTE(IF(COUNTIF(newValidID,$C230)&gt;0,VLOOKUP($C230,Νέα_Μητρώα!$A:$G,2,FALSE),IF(COUNTIF(ValidID,$C230)&gt;0,VLOOKUP($C230,Μητρώο!$A:$G,2,FALSE))),"Θ","g"),"Α","b")&amp;IF((TRUNC((((YEAR($C$1))-I230)+1)/2))*2&lt;12,12,(TRUNC((((YEAR($C$1))-I230)+1)/2))*2),"ω")</f>
        <v>ω</v>
      </c>
      <c r="Z230" s="49">
        <f t="shared" si="28"/>
        <v>0</v>
      </c>
      <c r="AA230" s="49">
        <f t="shared" si="29"/>
        <v>0</v>
      </c>
      <c r="AB230" s="49">
        <f t="shared" si="30"/>
        <v>0</v>
      </c>
    </row>
    <row r="231" spans="1:28" x14ac:dyDescent="0.2">
      <c r="A231" s="4">
        <v>229</v>
      </c>
      <c r="B231" s="25">
        <f t="shared" si="26"/>
        <v>229</v>
      </c>
      <c r="C231" s="6"/>
      <c r="D231" s="26" t="str">
        <f>IF($C231&gt;0,IF(COUNTIF(newValidID,$C231)&gt;0,VLOOKUP($C231,Νέα_Μητρώα!$A:$G,3,FALSE),IF(COUNTIF(ValidID,$C231)&gt;0,VLOOKUP($C231,Μητρώο!$A:$G,3,FALSE))),"")</f>
        <v/>
      </c>
      <c r="E231" s="27" t="str">
        <f>IF($C231&gt;0,IF(COUNTIF(newValidID,$C231)&gt;0,VLOOKUP($C231,Νέα_Μητρώα!$A:$G,5,FALSE),IF(COUNTIF(ValidID,$C231)&gt;0,VLOOKUP($C231,Μητρώο!$A:$G,5,FALSE))),"")</f>
        <v/>
      </c>
      <c r="F231" s="47"/>
      <c r="G231" s="47"/>
      <c r="H231" s="28"/>
      <c r="I231" s="29" t="str">
        <f>IF($C231&gt;0,IF(COUNTIF(newValidID,$C231)&gt;0,VLOOKUP($C231,Νέα_Μητρώα!$A:$G,4,FALSE),IF(COUNTIF(ValidID,$C231)&gt;0,VLOOKUP($C231,Μητρώο!$A:$G,4,FALSE))),"")</f>
        <v/>
      </c>
      <c r="J231" s="53" t="str">
        <f>IF(OR(AND(OR(LEFT(R231)="b",LEFT(T231)="b",LEFT(V231)="b"),IF($C231&gt;0,IF(COUNTIF(newValidID,$C231)&gt;0,VLOOKUP($C231,Νέα_Μητρώα!$A:$G,2,FALSE),IF(COUNTIF(ValidID,$C231)&gt;0,VLOOKUP($C231,Μητρώο!$A:$G,2,FALSE))),"")="Θ"),AND(OR(LEFT(R231)="g",LEFT(T231)="g",LEFT(V231)="g"),IF($C231&gt;0,IF(COUNTIF(newValidID,$C231)&gt;0,VLOOKUP($C231,Νέα_Μητρώα!$A:$G,2,FALSE),IF(COUNTIF(ValidID,$C231)&gt;0,VLOOKUP($C231,Μητρώο!$A:$G,2,FALSE))),"")="Α")),"error","")</f>
        <v/>
      </c>
      <c r="K231" s="29" t="str">
        <f t="shared" si="24"/>
        <v/>
      </c>
      <c r="L231" s="29">
        <f t="shared" si="25"/>
        <v>0</v>
      </c>
      <c r="M231" s="30"/>
      <c r="N231" s="30"/>
      <c r="O231" s="31" t="str">
        <f>IF($C231&gt;0,IF(COUNTIF(newValidID,$C231)&gt;0,VLOOKUP($C231,Νέα_Μητρώα!$A:$G,7,FALSE),IF(COUNTIF(ValidID,$C231)&gt;0,VLOOKUP($C231,Μητρώο!$A:$G,7,FALSE))),"")</f>
        <v/>
      </c>
      <c r="P231" s="25" t="str">
        <f t="shared" si="27"/>
        <v/>
      </c>
      <c r="Q231" s="6"/>
      <c r="S231" s="6"/>
      <c r="U231" s="6"/>
      <c r="W231" s="59" t="str">
        <f>IF(AND($W$1&gt;0,C231&gt;0),SUBSTITUTE(SUBSTITUTE(IF(COUNTIF(newValidID,$C231)&gt;0,VLOOKUP($C231,Νέα_Μητρώα!$A:$G,2,FALSE),IF(COUNTIF(ValidID,$C231)&gt;0,VLOOKUP($C231,Μητρώο!$A:$G,2,FALSE))),"Θ","g"),"Α","b")&amp;IF((TRUNC((((YEAR($C$1))-I231)+1)/2))*2&lt;12,12,(TRUNC((((YEAR($C$1))-I231)+1)/2))*2),"ω")</f>
        <v>ω</v>
      </c>
      <c r="Z231" s="49">
        <f t="shared" si="28"/>
        <v>0</v>
      </c>
      <c r="AA231" s="49">
        <f t="shared" si="29"/>
        <v>0</v>
      </c>
      <c r="AB231" s="49">
        <f t="shared" si="30"/>
        <v>0</v>
      </c>
    </row>
    <row r="232" spans="1:28" x14ac:dyDescent="0.2">
      <c r="A232" s="4">
        <v>230</v>
      </c>
      <c r="B232" s="25">
        <f t="shared" si="26"/>
        <v>230</v>
      </c>
      <c r="D232" s="26" t="str">
        <f>IF($C232&gt;0,IF(COUNTIF(newValidID,$C232)&gt;0,VLOOKUP($C232,Νέα_Μητρώα!$A:$G,3,FALSE),IF(COUNTIF(ValidID,$C232)&gt;0,VLOOKUP($C232,Μητρώο!$A:$G,3,FALSE))),"")</f>
        <v/>
      </c>
      <c r="E232" s="27" t="str">
        <f>IF($C232&gt;0,IF(COUNTIF(newValidID,$C232)&gt;0,VLOOKUP($C232,Νέα_Μητρώα!$A:$G,5,FALSE),IF(COUNTIF(ValidID,$C232)&gt;0,VLOOKUP($C232,Μητρώο!$A:$G,5,FALSE))),"")</f>
        <v/>
      </c>
      <c r="F232" s="47"/>
      <c r="G232" s="47"/>
      <c r="H232" s="28"/>
      <c r="I232" s="29" t="str">
        <f>IF($C232&gt;0,IF(COUNTIF(newValidID,$C232)&gt;0,VLOOKUP($C232,Νέα_Μητρώα!$A:$G,4,FALSE),IF(COUNTIF(ValidID,$C232)&gt;0,VLOOKUP($C232,Μητρώο!$A:$G,4,FALSE))),"")</f>
        <v/>
      </c>
      <c r="J232" s="53" t="str">
        <f>IF(OR(AND(OR(LEFT(R232)="b",LEFT(T232)="b",LEFT(V232)="b"),IF($C232&gt;0,IF(COUNTIF(newValidID,$C232)&gt;0,VLOOKUP($C232,Νέα_Μητρώα!$A:$G,2,FALSE),IF(COUNTIF(ValidID,$C232)&gt;0,VLOOKUP($C232,Μητρώο!$A:$G,2,FALSE))),"")="Θ"),AND(OR(LEFT(R232)="g",LEFT(T232)="g",LEFT(V232)="g"),IF($C232&gt;0,IF(COUNTIF(newValidID,$C232)&gt;0,VLOOKUP($C232,Νέα_Μητρώα!$A:$G,2,FALSE),IF(COUNTIF(ValidID,$C232)&gt;0,VLOOKUP($C232,Μητρώο!$A:$G,2,FALSE))),"")="Α")),"error","")</f>
        <v/>
      </c>
      <c r="K232" s="29" t="str">
        <f t="shared" si="24"/>
        <v/>
      </c>
      <c r="L232" s="29">
        <f t="shared" si="25"/>
        <v>0</v>
      </c>
      <c r="M232" s="30"/>
      <c r="N232" s="30"/>
      <c r="O232" s="31" t="str">
        <f>IF($C232&gt;0,IF(COUNTIF(newValidID,$C232)&gt;0,VLOOKUP($C232,Νέα_Μητρώα!$A:$G,7,FALSE),IF(COUNTIF(ValidID,$C232)&gt;0,VLOOKUP($C232,Μητρώο!$A:$G,7,FALSE))),"")</f>
        <v/>
      </c>
      <c r="P232" s="25" t="str">
        <f t="shared" si="27"/>
        <v/>
      </c>
      <c r="Q232" s="6"/>
      <c r="S232" s="6"/>
      <c r="U232" s="6"/>
      <c r="W232" s="59" t="str">
        <f>IF(AND($W$1&gt;0,C232&gt;0),SUBSTITUTE(SUBSTITUTE(IF(COUNTIF(newValidID,$C232)&gt;0,VLOOKUP($C232,Νέα_Μητρώα!$A:$G,2,FALSE),IF(COUNTIF(ValidID,$C232)&gt;0,VLOOKUP($C232,Μητρώο!$A:$G,2,FALSE))),"Θ","g"),"Α","b")&amp;IF((TRUNC((((YEAR($C$1))-I232)+1)/2))*2&lt;12,12,(TRUNC((((YEAR($C$1))-I232)+1)/2))*2),"ω")</f>
        <v>ω</v>
      </c>
      <c r="Z232" s="49">
        <f t="shared" si="28"/>
        <v>0</v>
      </c>
      <c r="AA232" s="49">
        <f t="shared" si="29"/>
        <v>0</v>
      </c>
      <c r="AB232" s="49">
        <f t="shared" si="30"/>
        <v>0</v>
      </c>
    </row>
    <row r="233" spans="1:28" x14ac:dyDescent="0.2">
      <c r="A233" s="4">
        <v>231</v>
      </c>
      <c r="B233" s="25">
        <f t="shared" si="26"/>
        <v>231</v>
      </c>
      <c r="C233" s="6"/>
      <c r="D233" s="26" t="str">
        <f>IF($C233&gt;0,IF(COUNTIF(newValidID,$C233)&gt;0,VLOOKUP($C233,Νέα_Μητρώα!$A:$G,3,FALSE),IF(COUNTIF(ValidID,$C233)&gt;0,VLOOKUP($C233,Μητρώο!$A:$G,3,FALSE))),"")</f>
        <v/>
      </c>
      <c r="E233" s="27" t="str">
        <f>IF($C233&gt;0,IF(COUNTIF(newValidID,$C233)&gt;0,VLOOKUP($C233,Νέα_Μητρώα!$A:$G,5,FALSE),IF(COUNTIF(ValidID,$C233)&gt;0,VLOOKUP($C233,Μητρώο!$A:$G,5,FALSE))),"")</f>
        <v/>
      </c>
      <c r="F233" s="47"/>
      <c r="G233" s="47"/>
      <c r="H233" s="28"/>
      <c r="I233" s="29" t="str">
        <f>IF($C233&gt;0,IF(COUNTIF(newValidID,$C233)&gt;0,VLOOKUP($C233,Νέα_Μητρώα!$A:$G,4,FALSE),IF(COUNTIF(ValidID,$C233)&gt;0,VLOOKUP($C233,Μητρώο!$A:$G,4,FALSE))),"")</f>
        <v/>
      </c>
      <c r="J233" s="53" t="str">
        <f>IF(OR(AND(OR(LEFT(R233)="b",LEFT(T233)="b",LEFT(V233)="b"),IF($C233&gt;0,IF(COUNTIF(newValidID,$C233)&gt;0,VLOOKUP($C233,Νέα_Μητρώα!$A:$G,2,FALSE),IF(COUNTIF(ValidID,$C233)&gt;0,VLOOKUP($C233,Μητρώο!$A:$G,2,FALSE))),"")="Θ"),AND(OR(LEFT(R233)="g",LEFT(T233)="g",LEFT(V233)="g"),IF($C233&gt;0,IF(COUNTIF(newValidID,$C233)&gt;0,VLOOKUP($C233,Νέα_Μητρώα!$A:$G,2,FALSE),IF(COUNTIF(ValidID,$C233)&gt;0,VLOOKUP($C233,Μητρώο!$A:$G,2,FALSE))),"")="Α")),"error","")</f>
        <v/>
      </c>
      <c r="K233" s="29" t="str">
        <f t="shared" si="24"/>
        <v/>
      </c>
      <c r="L233" s="29">
        <f t="shared" si="25"/>
        <v>0</v>
      </c>
      <c r="M233" s="30"/>
      <c r="N233" s="30"/>
      <c r="O233" s="31" t="str">
        <f>IF($C233&gt;0,IF(COUNTIF(newValidID,$C233)&gt;0,VLOOKUP($C233,Νέα_Μητρώα!$A:$G,7,FALSE),IF(COUNTIF(ValidID,$C233)&gt;0,VLOOKUP($C233,Μητρώο!$A:$G,7,FALSE))),"")</f>
        <v/>
      </c>
      <c r="P233" s="25" t="str">
        <f t="shared" si="27"/>
        <v/>
      </c>
      <c r="Q233" s="6"/>
      <c r="S233" s="6"/>
      <c r="U233" s="6"/>
      <c r="W233" s="59" t="str">
        <f>IF(AND($W$1&gt;0,C233&gt;0),SUBSTITUTE(SUBSTITUTE(IF(COUNTIF(newValidID,$C233)&gt;0,VLOOKUP($C233,Νέα_Μητρώα!$A:$G,2,FALSE),IF(COUNTIF(ValidID,$C233)&gt;0,VLOOKUP($C233,Μητρώο!$A:$G,2,FALSE))),"Θ","g"),"Α","b")&amp;IF((TRUNC((((YEAR($C$1))-I233)+1)/2))*2&lt;12,12,(TRUNC((((YEAR($C$1))-I233)+1)/2))*2),"ω")</f>
        <v>ω</v>
      </c>
      <c r="Z233" s="49">
        <f t="shared" si="28"/>
        <v>0</v>
      </c>
      <c r="AA233" s="49">
        <f t="shared" si="29"/>
        <v>0</v>
      </c>
      <c r="AB233" s="49">
        <f t="shared" si="30"/>
        <v>0</v>
      </c>
    </row>
    <row r="234" spans="1:28" x14ac:dyDescent="0.2">
      <c r="A234" s="4">
        <v>232</v>
      </c>
      <c r="B234" s="25">
        <f t="shared" si="26"/>
        <v>232</v>
      </c>
      <c r="D234" s="26" t="str">
        <f>IF($C234&gt;0,IF(COUNTIF(newValidID,$C234)&gt;0,VLOOKUP($C234,Νέα_Μητρώα!$A:$G,3,FALSE),IF(COUNTIF(ValidID,$C234)&gt;0,VLOOKUP($C234,Μητρώο!$A:$G,3,FALSE))),"")</f>
        <v/>
      </c>
      <c r="E234" s="27" t="str">
        <f>IF($C234&gt;0,IF(COUNTIF(newValidID,$C234)&gt;0,VLOOKUP($C234,Νέα_Μητρώα!$A:$G,5,FALSE),IF(COUNTIF(ValidID,$C234)&gt;0,VLOOKUP($C234,Μητρώο!$A:$G,5,FALSE))),"")</f>
        <v/>
      </c>
      <c r="F234" s="47"/>
      <c r="G234" s="47"/>
      <c r="H234" s="28"/>
      <c r="I234" s="29" t="str">
        <f>IF($C234&gt;0,IF(COUNTIF(newValidID,$C234)&gt;0,VLOOKUP($C234,Νέα_Μητρώα!$A:$G,4,FALSE),IF(COUNTIF(ValidID,$C234)&gt;0,VLOOKUP($C234,Μητρώο!$A:$G,4,FALSE))),"")</f>
        <v/>
      </c>
      <c r="J234" s="53" t="str">
        <f>IF(OR(AND(OR(LEFT(R234)="b",LEFT(T234)="b",LEFT(V234)="b"),IF($C234&gt;0,IF(COUNTIF(newValidID,$C234)&gt;0,VLOOKUP($C234,Νέα_Μητρώα!$A:$G,2,FALSE),IF(COUNTIF(ValidID,$C234)&gt;0,VLOOKUP($C234,Μητρώο!$A:$G,2,FALSE))),"")="Θ"),AND(OR(LEFT(R234)="g",LEFT(T234)="g",LEFT(V234)="g"),IF($C234&gt;0,IF(COUNTIF(newValidID,$C234)&gt;0,VLOOKUP($C234,Νέα_Μητρώα!$A:$G,2,FALSE),IF(COUNTIF(ValidID,$C234)&gt;0,VLOOKUP($C234,Μητρώο!$A:$G,2,FALSE))),"")="Α")),"error","")</f>
        <v/>
      </c>
      <c r="K234" s="29" t="str">
        <f t="shared" si="24"/>
        <v/>
      </c>
      <c r="L234" s="29">
        <f t="shared" si="25"/>
        <v>0</v>
      </c>
      <c r="M234" s="30"/>
      <c r="N234" s="30"/>
      <c r="O234" s="31" t="str">
        <f>IF($C234&gt;0,IF(COUNTIF(newValidID,$C234)&gt;0,VLOOKUP($C234,Νέα_Μητρώα!$A:$G,7,FALSE),IF(COUNTIF(ValidID,$C234)&gt;0,VLOOKUP($C234,Μητρώο!$A:$G,7,FALSE))),"")</f>
        <v/>
      </c>
      <c r="P234" s="25" t="str">
        <f t="shared" si="27"/>
        <v/>
      </c>
      <c r="Q234" s="6"/>
      <c r="S234" s="6"/>
      <c r="U234" s="6"/>
      <c r="W234" s="59" t="str">
        <f>IF(AND($W$1&gt;0,C234&gt;0),SUBSTITUTE(SUBSTITUTE(IF(COUNTIF(newValidID,$C234)&gt;0,VLOOKUP($C234,Νέα_Μητρώα!$A:$G,2,FALSE),IF(COUNTIF(ValidID,$C234)&gt;0,VLOOKUP($C234,Μητρώο!$A:$G,2,FALSE))),"Θ","g"),"Α","b")&amp;IF((TRUNC((((YEAR($C$1))-I234)+1)/2))*2&lt;12,12,(TRUNC((((YEAR($C$1))-I234)+1)/2))*2),"ω")</f>
        <v>ω</v>
      </c>
      <c r="Z234" s="49">
        <f t="shared" si="28"/>
        <v>0</v>
      </c>
      <c r="AA234" s="49">
        <f t="shared" si="29"/>
        <v>0</v>
      </c>
      <c r="AB234" s="49">
        <f t="shared" si="30"/>
        <v>0</v>
      </c>
    </row>
    <row r="235" spans="1:28" x14ac:dyDescent="0.2">
      <c r="A235" s="4">
        <v>233</v>
      </c>
      <c r="B235" s="25">
        <f t="shared" si="26"/>
        <v>233</v>
      </c>
      <c r="C235" s="6"/>
      <c r="D235" s="26" t="str">
        <f>IF($C235&gt;0,IF(COUNTIF(newValidID,$C235)&gt;0,VLOOKUP($C235,Νέα_Μητρώα!$A:$G,3,FALSE),IF(COUNTIF(ValidID,$C235)&gt;0,VLOOKUP($C235,Μητρώο!$A:$G,3,FALSE))),"")</f>
        <v/>
      </c>
      <c r="E235" s="27" t="str">
        <f>IF($C235&gt;0,IF(COUNTIF(newValidID,$C235)&gt;0,VLOOKUP($C235,Νέα_Μητρώα!$A:$G,5,FALSE),IF(COUNTIF(ValidID,$C235)&gt;0,VLOOKUP($C235,Μητρώο!$A:$G,5,FALSE))),"")</f>
        <v/>
      </c>
      <c r="F235" s="47"/>
      <c r="G235" s="47"/>
      <c r="H235" s="28"/>
      <c r="I235" s="29" t="str">
        <f>IF($C235&gt;0,IF(COUNTIF(newValidID,$C235)&gt;0,VLOOKUP($C235,Νέα_Μητρώα!$A:$G,4,FALSE),IF(COUNTIF(ValidID,$C235)&gt;0,VLOOKUP($C235,Μητρώο!$A:$G,4,FALSE))),"")</f>
        <v/>
      </c>
      <c r="J235" s="53" t="str">
        <f>IF(OR(AND(OR(LEFT(R235)="b",LEFT(T235)="b",LEFT(V235)="b"),IF($C235&gt;0,IF(COUNTIF(newValidID,$C235)&gt;0,VLOOKUP($C235,Νέα_Μητρώα!$A:$G,2,FALSE),IF(COUNTIF(ValidID,$C235)&gt;0,VLOOKUP($C235,Μητρώο!$A:$G,2,FALSE))),"")="Θ"),AND(OR(LEFT(R235)="g",LEFT(T235)="g",LEFT(V235)="g"),IF($C235&gt;0,IF(COUNTIF(newValidID,$C235)&gt;0,VLOOKUP($C235,Νέα_Μητρώα!$A:$G,2,FALSE),IF(COUNTIF(ValidID,$C235)&gt;0,VLOOKUP($C235,Μητρώο!$A:$G,2,FALSE))),"")="Α")),"error","")</f>
        <v/>
      </c>
      <c r="K235" s="29" t="str">
        <f t="shared" si="24"/>
        <v/>
      </c>
      <c r="L235" s="29">
        <f t="shared" si="25"/>
        <v>0</v>
      </c>
      <c r="M235" s="30"/>
      <c r="N235" s="30"/>
      <c r="O235" s="31" t="str">
        <f>IF($C235&gt;0,IF(COUNTIF(newValidID,$C235)&gt;0,VLOOKUP($C235,Νέα_Μητρώα!$A:$G,7,FALSE),IF(COUNTIF(ValidID,$C235)&gt;0,VLOOKUP($C235,Μητρώο!$A:$G,7,FALSE))),"")</f>
        <v/>
      </c>
      <c r="P235" s="25" t="str">
        <f t="shared" si="27"/>
        <v/>
      </c>
      <c r="Q235" s="6"/>
      <c r="S235" s="6"/>
      <c r="U235" s="6"/>
      <c r="W235" s="59" t="str">
        <f>IF(AND($W$1&gt;0,C235&gt;0),SUBSTITUTE(SUBSTITUTE(IF(COUNTIF(newValidID,$C235)&gt;0,VLOOKUP($C235,Νέα_Μητρώα!$A:$G,2,FALSE),IF(COUNTIF(ValidID,$C235)&gt;0,VLOOKUP($C235,Μητρώο!$A:$G,2,FALSE))),"Θ","g"),"Α","b")&amp;IF((TRUNC((((YEAR($C$1))-I235)+1)/2))*2&lt;12,12,(TRUNC((((YEAR($C$1))-I235)+1)/2))*2),"ω")</f>
        <v>ω</v>
      </c>
      <c r="Z235" s="49">
        <f t="shared" si="28"/>
        <v>0</v>
      </c>
      <c r="AA235" s="49">
        <f t="shared" si="29"/>
        <v>0</v>
      </c>
      <c r="AB235" s="49">
        <f t="shared" si="30"/>
        <v>0</v>
      </c>
    </row>
    <row r="236" spans="1:28" x14ac:dyDescent="0.2">
      <c r="A236" s="4">
        <v>234</v>
      </c>
      <c r="B236" s="25">
        <f t="shared" si="26"/>
        <v>234</v>
      </c>
      <c r="C236" s="6"/>
      <c r="D236" s="26" t="str">
        <f>IF($C236&gt;0,IF(COUNTIF(newValidID,$C236)&gt;0,VLOOKUP($C236,Νέα_Μητρώα!$A:$G,3,FALSE),IF(COUNTIF(ValidID,$C236)&gt;0,VLOOKUP($C236,Μητρώο!$A:$G,3,FALSE))),"")</f>
        <v/>
      </c>
      <c r="E236" s="27" t="str">
        <f>IF($C236&gt;0,IF(COUNTIF(newValidID,$C236)&gt;0,VLOOKUP($C236,Νέα_Μητρώα!$A:$G,5,FALSE),IF(COUNTIF(ValidID,$C236)&gt;0,VLOOKUP($C236,Μητρώο!$A:$G,5,FALSE))),"")</f>
        <v/>
      </c>
      <c r="F236" s="47"/>
      <c r="G236" s="47"/>
      <c r="H236" s="28"/>
      <c r="I236" s="29" t="str">
        <f>IF($C236&gt;0,IF(COUNTIF(newValidID,$C236)&gt;0,VLOOKUP($C236,Νέα_Μητρώα!$A:$G,4,FALSE),IF(COUNTIF(ValidID,$C236)&gt;0,VLOOKUP($C236,Μητρώο!$A:$G,4,FALSE))),"")</f>
        <v/>
      </c>
      <c r="J236" s="53" t="str">
        <f>IF(OR(AND(OR(LEFT(R236)="b",LEFT(T236)="b",LEFT(V236)="b"),IF($C236&gt;0,IF(COUNTIF(newValidID,$C236)&gt;0,VLOOKUP($C236,Νέα_Μητρώα!$A:$G,2,FALSE),IF(COUNTIF(ValidID,$C236)&gt;0,VLOOKUP($C236,Μητρώο!$A:$G,2,FALSE))),"")="Θ"),AND(OR(LEFT(R236)="g",LEFT(T236)="g",LEFT(V236)="g"),IF($C236&gt;0,IF(COUNTIF(newValidID,$C236)&gt;0,VLOOKUP($C236,Νέα_Μητρώα!$A:$G,2,FALSE),IF(COUNTIF(ValidID,$C236)&gt;0,VLOOKUP($C236,Μητρώο!$A:$G,2,FALSE))),"")="Α")),"error","")</f>
        <v/>
      </c>
      <c r="K236" s="29" t="str">
        <f t="shared" si="24"/>
        <v/>
      </c>
      <c r="L236" s="29">
        <f t="shared" si="25"/>
        <v>0</v>
      </c>
      <c r="M236" s="30"/>
      <c r="N236" s="30"/>
      <c r="O236" s="31" t="str">
        <f>IF($C236&gt;0,IF(COUNTIF(newValidID,$C236)&gt;0,VLOOKUP($C236,Νέα_Μητρώα!$A:$G,7,FALSE),IF(COUNTIF(ValidID,$C236)&gt;0,VLOOKUP($C236,Μητρώο!$A:$G,7,FALSE))),"")</f>
        <v/>
      </c>
      <c r="P236" s="25" t="str">
        <f t="shared" si="27"/>
        <v/>
      </c>
      <c r="Q236" s="6"/>
      <c r="S236" s="6"/>
      <c r="U236" s="6"/>
      <c r="W236" s="59" t="str">
        <f>IF(AND($W$1&gt;0,C236&gt;0),SUBSTITUTE(SUBSTITUTE(IF(COUNTIF(newValidID,$C236)&gt;0,VLOOKUP($C236,Νέα_Μητρώα!$A:$G,2,FALSE),IF(COUNTIF(ValidID,$C236)&gt;0,VLOOKUP($C236,Μητρώο!$A:$G,2,FALSE))),"Θ","g"),"Α","b")&amp;IF((TRUNC((((YEAR($C$1))-I236)+1)/2))*2&lt;12,12,(TRUNC((((YEAR($C$1))-I236)+1)/2))*2),"ω")</f>
        <v>ω</v>
      </c>
      <c r="Z236" s="49">
        <f t="shared" si="28"/>
        <v>0</v>
      </c>
      <c r="AA236" s="49">
        <f t="shared" si="29"/>
        <v>0</v>
      </c>
      <c r="AB236" s="49">
        <f t="shared" si="30"/>
        <v>0</v>
      </c>
    </row>
    <row r="237" spans="1:28" x14ac:dyDescent="0.2">
      <c r="A237" s="4">
        <v>235</v>
      </c>
      <c r="B237" s="25">
        <f t="shared" si="26"/>
        <v>235</v>
      </c>
      <c r="C237" s="6"/>
      <c r="D237" s="26" t="str">
        <f>IF($C237&gt;0,IF(COUNTIF(newValidID,$C237)&gt;0,VLOOKUP($C237,Νέα_Μητρώα!$A:$G,3,FALSE),IF(COUNTIF(ValidID,$C237)&gt;0,VLOOKUP($C237,Μητρώο!$A:$G,3,FALSE))),"")</f>
        <v/>
      </c>
      <c r="E237" s="27" t="str">
        <f>IF($C237&gt;0,IF(COUNTIF(newValidID,$C237)&gt;0,VLOOKUP($C237,Νέα_Μητρώα!$A:$G,5,FALSE),IF(COUNTIF(ValidID,$C237)&gt;0,VLOOKUP($C237,Μητρώο!$A:$G,5,FALSE))),"")</f>
        <v/>
      </c>
      <c r="F237" s="47"/>
      <c r="G237" s="47"/>
      <c r="H237" s="28"/>
      <c r="I237" s="29" t="str">
        <f>IF($C237&gt;0,IF(COUNTIF(newValidID,$C237)&gt;0,VLOOKUP($C237,Νέα_Μητρώα!$A:$G,4,FALSE),IF(COUNTIF(ValidID,$C237)&gt;0,VLOOKUP($C237,Μητρώο!$A:$G,4,FALSE))),"")</f>
        <v/>
      </c>
      <c r="J237" s="53" t="str">
        <f>IF(OR(AND(OR(LEFT(R237)="b",LEFT(T237)="b",LEFT(V237)="b"),IF($C237&gt;0,IF(COUNTIF(newValidID,$C237)&gt;0,VLOOKUP($C237,Νέα_Μητρώα!$A:$G,2,FALSE),IF(COUNTIF(ValidID,$C237)&gt;0,VLOOKUP($C237,Μητρώο!$A:$G,2,FALSE))),"")="Θ"),AND(OR(LEFT(R237)="g",LEFT(T237)="g",LEFT(V237)="g"),IF($C237&gt;0,IF(COUNTIF(newValidID,$C237)&gt;0,VLOOKUP($C237,Νέα_Μητρώα!$A:$G,2,FALSE),IF(COUNTIF(ValidID,$C237)&gt;0,VLOOKUP($C237,Μητρώο!$A:$G,2,FALSE))),"")="Α")),"error","")</f>
        <v/>
      </c>
      <c r="K237" s="29" t="str">
        <f t="shared" si="24"/>
        <v/>
      </c>
      <c r="L237" s="29">
        <f t="shared" si="25"/>
        <v>0</v>
      </c>
      <c r="M237" s="30"/>
      <c r="N237" s="30"/>
      <c r="O237" s="31" t="str">
        <f>IF($C237&gt;0,IF(COUNTIF(newValidID,$C237)&gt;0,VLOOKUP($C237,Νέα_Μητρώα!$A:$G,7,FALSE),IF(COUNTIF(ValidID,$C237)&gt;0,VLOOKUP($C237,Μητρώο!$A:$G,7,FALSE))),"")</f>
        <v/>
      </c>
      <c r="P237" s="25" t="str">
        <f t="shared" si="27"/>
        <v/>
      </c>
      <c r="Q237" s="6"/>
      <c r="S237" s="6"/>
      <c r="U237" s="6"/>
      <c r="W237" s="59" t="str">
        <f>IF(AND($W$1&gt;0,C237&gt;0),SUBSTITUTE(SUBSTITUTE(IF(COUNTIF(newValidID,$C237)&gt;0,VLOOKUP($C237,Νέα_Μητρώα!$A:$G,2,FALSE),IF(COUNTIF(ValidID,$C237)&gt;0,VLOOKUP($C237,Μητρώο!$A:$G,2,FALSE))),"Θ","g"),"Α","b")&amp;IF((TRUNC((((YEAR($C$1))-I237)+1)/2))*2&lt;12,12,(TRUNC((((YEAR($C$1))-I237)+1)/2))*2),"ω")</f>
        <v>ω</v>
      </c>
      <c r="Z237" s="49">
        <f t="shared" si="28"/>
        <v>0</v>
      </c>
      <c r="AA237" s="49">
        <f t="shared" si="29"/>
        <v>0</v>
      </c>
      <c r="AB237" s="49">
        <f t="shared" si="30"/>
        <v>0</v>
      </c>
    </row>
    <row r="238" spans="1:28" x14ac:dyDescent="0.2">
      <c r="A238" s="4">
        <v>236</v>
      </c>
      <c r="B238" s="25">
        <f t="shared" si="26"/>
        <v>236</v>
      </c>
      <c r="C238" s="6"/>
      <c r="D238" s="26" t="str">
        <f>IF($C238&gt;0,IF(COUNTIF(newValidID,$C238)&gt;0,VLOOKUP($C238,Νέα_Μητρώα!$A:$G,3,FALSE),IF(COUNTIF(ValidID,$C238)&gt;0,VLOOKUP($C238,Μητρώο!$A:$G,3,FALSE))),"")</f>
        <v/>
      </c>
      <c r="E238" s="27" t="str">
        <f>IF($C238&gt;0,IF(COUNTIF(newValidID,$C238)&gt;0,VLOOKUP($C238,Νέα_Μητρώα!$A:$G,5,FALSE),IF(COUNTIF(ValidID,$C238)&gt;0,VLOOKUP($C238,Μητρώο!$A:$G,5,FALSE))),"")</f>
        <v/>
      </c>
      <c r="F238" s="47"/>
      <c r="G238" s="47"/>
      <c r="H238" s="28"/>
      <c r="I238" s="29" t="str">
        <f>IF($C238&gt;0,IF(COUNTIF(newValidID,$C238)&gt;0,VLOOKUP($C238,Νέα_Μητρώα!$A:$G,4,FALSE),IF(COUNTIF(ValidID,$C238)&gt;0,VLOOKUP($C238,Μητρώο!$A:$G,4,FALSE))),"")</f>
        <v/>
      </c>
      <c r="J238" s="53" t="str">
        <f>IF(OR(AND(OR(LEFT(R238)="b",LEFT(T238)="b",LEFT(V238)="b"),IF($C238&gt;0,IF(COUNTIF(newValidID,$C238)&gt;0,VLOOKUP($C238,Νέα_Μητρώα!$A:$G,2,FALSE),IF(COUNTIF(ValidID,$C238)&gt;0,VLOOKUP($C238,Μητρώο!$A:$G,2,FALSE))),"")="Θ"),AND(OR(LEFT(R238)="g",LEFT(T238)="g",LEFT(V238)="g"),IF($C238&gt;0,IF(COUNTIF(newValidID,$C238)&gt;0,VLOOKUP($C238,Νέα_Μητρώα!$A:$G,2,FALSE),IF(COUNTIF(ValidID,$C238)&gt;0,VLOOKUP($C238,Μητρώο!$A:$G,2,FALSE))),"")="Α")),"error","")</f>
        <v/>
      </c>
      <c r="K238" s="29" t="str">
        <f t="shared" si="24"/>
        <v/>
      </c>
      <c r="L238" s="29">
        <f t="shared" si="25"/>
        <v>0</v>
      </c>
      <c r="M238" s="30"/>
      <c r="N238" s="30"/>
      <c r="O238" s="31" t="str">
        <f>IF($C238&gt;0,IF(COUNTIF(newValidID,$C238)&gt;0,VLOOKUP($C238,Νέα_Μητρώα!$A:$G,7,FALSE),IF(COUNTIF(ValidID,$C238)&gt;0,VLOOKUP($C238,Μητρώο!$A:$G,7,FALSE))),"")</f>
        <v/>
      </c>
      <c r="P238" s="25" t="str">
        <f t="shared" si="27"/>
        <v/>
      </c>
      <c r="Q238" s="6"/>
      <c r="S238" s="6"/>
      <c r="U238" s="6"/>
      <c r="W238" s="59" t="str">
        <f>IF(AND($W$1&gt;0,C238&gt;0),SUBSTITUTE(SUBSTITUTE(IF(COUNTIF(newValidID,$C238)&gt;0,VLOOKUP($C238,Νέα_Μητρώα!$A:$G,2,FALSE),IF(COUNTIF(ValidID,$C238)&gt;0,VLOOKUP($C238,Μητρώο!$A:$G,2,FALSE))),"Θ","g"),"Α","b")&amp;IF((TRUNC((((YEAR($C$1))-I238)+1)/2))*2&lt;12,12,(TRUNC((((YEAR($C$1))-I238)+1)/2))*2),"ω")</f>
        <v>ω</v>
      </c>
      <c r="Z238" s="49">
        <f t="shared" si="28"/>
        <v>0</v>
      </c>
      <c r="AA238" s="49">
        <f t="shared" si="29"/>
        <v>0</v>
      </c>
      <c r="AB238" s="49">
        <f t="shared" si="30"/>
        <v>0</v>
      </c>
    </row>
    <row r="239" spans="1:28" x14ac:dyDescent="0.2">
      <c r="A239" s="4">
        <v>237</v>
      </c>
      <c r="B239" s="25">
        <f t="shared" si="26"/>
        <v>237</v>
      </c>
      <c r="C239" s="6"/>
      <c r="D239" s="26" t="str">
        <f>IF($C239&gt;0,IF(COUNTIF(newValidID,$C239)&gt;0,VLOOKUP($C239,Νέα_Μητρώα!$A:$G,3,FALSE),IF(COUNTIF(ValidID,$C239)&gt;0,VLOOKUP($C239,Μητρώο!$A:$G,3,FALSE))),"")</f>
        <v/>
      </c>
      <c r="E239" s="27" t="str">
        <f>IF($C239&gt;0,IF(COUNTIF(newValidID,$C239)&gt;0,VLOOKUP($C239,Νέα_Μητρώα!$A:$G,5,FALSE),IF(COUNTIF(ValidID,$C239)&gt;0,VLOOKUP($C239,Μητρώο!$A:$G,5,FALSE))),"")</f>
        <v/>
      </c>
      <c r="F239" s="47"/>
      <c r="G239" s="47"/>
      <c r="H239" s="28"/>
      <c r="I239" s="29" t="str">
        <f>IF($C239&gt;0,IF(COUNTIF(newValidID,$C239)&gt;0,VLOOKUP($C239,Νέα_Μητρώα!$A:$G,4,FALSE),IF(COUNTIF(ValidID,$C239)&gt;0,VLOOKUP($C239,Μητρώο!$A:$G,4,FALSE))),"")</f>
        <v/>
      </c>
      <c r="J239" s="53" t="str">
        <f>IF(OR(AND(OR(LEFT(R239)="b",LEFT(T239)="b",LEFT(V239)="b"),IF($C239&gt;0,IF(COUNTIF(newValidID,$C239)&gt;0,VLOOKUP($C239,Νέα_Μητρώα!$A:$G,2,FALSE),IF(COUNTIF(ValidID,$C239)&gt;0,VLOOKUP($C239,Μητρώο!$A:$G,2,FALSE))),"")="Θ"),AND(OR(LEFT(R239)="g",LEFT(T239)="g",LEFT(V239)="g"),IF($C239&gt;0,IF(COUNTIF(newValidID,$C239)&gt;0,VLOOKUP($C239,Νέα_Μητρώα!$A:$G,2,FALSE),IF(COUNTIF(ValidID,$C239)&gt;0,VLOOKUP($C239,Μητρώο!$A:$G,2,FALSE))),"")="Α")),"error","")</f>
        <v/>
      </c>
      <c r="K239" s="29" t="str">
        <f t="shared" si="24"/>
        <v/>
      </c>
      <c r="L239" s="29">
        <f t="shared" si="25"/>
        <v>0</v>
      </c>
      <c r="M239" s="30"/>
      <c r="N239" s="30"/>
      <c r="O239" s="31" t="str">
        <f>IF($C239&gt;0,IF(COUNTIF(newValidID,$C239)&gt;0,VLOOKUP($C239,Νέα_Μητρώα!$A:$G,7,FALSE),IF(COUNTIF(ValidID,$C239)&gt;0,VLOOKUP($C239,Μητρώο!$A:$G,7,FALSE))),"")</f>
        <v/>
      </c>
      <c r="P239" s="25" t="str">
        <f t="shared" si="27"/>
        <v/>
      </c>
      <c r="Q239" s="6"/>
      <c r="S239" s="6"/>
      <c r="U239" s="6"/>
      <c r="W239" s="59" t="str">
        <f>IF(AND($W$1&gt;0,C239&gt;0),SUBSTITUTE(SUBSTITUTE(IF(COUNTIF(newValidID,$C239)&gt;0,VLOOKUP($C239,Νέα_Μητρώα!$A:$G,2,FALSE),IF(COUNTIF(ValidID,$C239)&gt;0,VLOOKUP($C239,Μητρώο!$A:$G,2,FALSE))),"Θ","g"),"Α","b")&amp;IF((TRUNC((((YEAR($C$1))-I239)+1)/2))*2&lt;12,12,(TRUNC((((YEAR($C$1))-I239)+1)/2))*2),"ω")</f>
        <v>ω</v>
      </c>
      <c r="Z239" s="49">
        <f t="shared" si="28"/>
        <v>0</v>
      </c>
      <c r="AA239" s="49">
        <f t="shared" si="29"/>
        <v>0</v>
      </c>
      <c r="AB239" s="49">
        <f t="shared" si="30"/>
        <v>0</v>
      </c>
    </row>
    <row r="240" spans="1:28" x14ac:dyDescent="0.2">
      <c r="A240" s="4">
        <v>238</v>
      </c>
      <c r="B240" s="25">
        <f t="shared" si="26"/>
        <v>238</v>
      </c>
      <c r="D240" s="26" t="str">
        <f>IF($C240&gt;0,IF(COUNTIF(newValidID,$C240)&gt;0,VLOOKUP($C240,Νέα_Μητρώα!$A:$G,3,FALSE),IF(COUNTIF(ValidID,$C240)&gt;0,VLOOKUP($C240,Μητρώο!$A:$G,3,FALSE))),"")</f>
        <v/>
      </c>
      <c r="E240" s="27" t="str">
        <f>IF($C240&gt;0,IF(COUNTIF(newValidID,$C240)&gt;0,VLOOKUP($C240,Νέα_Μητρώα!$A:$G,5,FALSE),IF(COUNTIF(ValidID,$C240)&gt;0,VLOOKUP($C240,Μητρώο!$A:$G,5,FALSE))),"")</f>
        <v/>
      </c>
      <c r="F240" s="47"/>
      <c r="G240" s="47"/>
      <c r="H240" s="28"/>
      <c r="I240" s="29" t="str">
        <f>IF($C240&gt;0,IF(COUNTIF(newValidID,$C240)&gt;0,VLOOKUP($C240,Νέα_Μητρώα!$A:$G,4,FALSE),IF(COUNTIF(ValidID,$C240)&gt;0,VLOOKUP($C240,Μητρώο!$A:$G,4,FALSE))),"")</f>
        <v/>
      </c>
      <c r="J240" s="53" t="str">
        <f>IF(OR(AND(OR(LEFT(R240)="b",LEFT(T240)="b",LEFT(V240)="b"),IF($C240&gt;0,IF(COUNTIF(newValidID,$C240)&gt;0,VLOOKUP($C240,Νέα_Μητρώα!$A:$G,2,FALSE),IF(COUNTIF(ValidID,$C240)&gt;0,VLOOKUP($C240,Μητρώο!$A:$G,2,FALSE))),"")="Θ"),AND(OR(LEFT(R240)="g",LEFT(T240)="g",LEFT(V240)="g"),IF($C240&gt;0,IF(COUNTIF(newValidID,$C240)&gt;0,VLOOKUP($C240,Νέα_Μητρώα!$A:$G,2,FALSE),IF(COUNTIF(ValidID,$C240)&gt;0,VLOOKUP($C240,Μητρώο!$A:$G,2,FALSE))),"")="Α")),"error","")</f>
        <v/>
      </c>
      <c r="K240" s="29" t="str">
        <f t="shared" si="24"/>
        <v/>
      </c>
      <c r="L240" s="29">
        <f t="shared" si="25"/>
        <v>0</v>
      </c>
      <c r="M240" s="30"/>
      <c r="N240" s="30"/>
      <c r="O240" s="31" t="str">
        <f>IF($C240&gt;0,IF(COUNTIF(newValidID,$C240)&gt;0,VLOOKUP($C240,Νέα_Μητρώα!$A:$G,7,FALSE),IF(COUNTIF(ValidID,$C240)&gt;0,VLOOKUP($C240,Μητρώο!$A:$G,7,FALSE))),"")</f>
        <v/>
      </c>
      <c r="P240" s="25" t="str">
        <f t="shared" si="27"/>
        <v/>
      </c>
      <c r="Q240" s="6"/>
      <c r="S240" s="6"/>
      <c r="U240" s="6"/>
      <c r="W240" s="59" t="str">
        <f>IF(AND($W$1&gt;0,C240&gt;0),SUBSTITUTE(SUBSTITUTE(IF(COUNTIF(newValidID,$C240)&gt;0,VLOOKUP($C240,Νέα_Μητρώα!$A:$G,2,FALSE),IF(COUNTIF(ValidID,$C240)&gt;0,VLOOKUP($C240,Μητρώο!$A:$G,2,FALSE))),"Θ","g"),"Α","b")&amp;IF((TRUNC((((YEAR($C$1))-I240)+1)/2))*2&lt;12,12,(TRUNC((((YEAR($C$1))-I240)+1)/2))*2),"ω")</f>
        <v>ω</v>
      </c>
      <c r="Z240" s="49">
        <f t="shared" si="28"/>
        <v>0</v>
      </c>
      <c r="AA240" s="49">
        <f t="shared" si="29"/>
        <v>0</v>
      </c>
      <c r="AB240" s="49">
        <f t="shared" si="30"/>
        <v>0</v>
      </c>
    </row>
    <row r="241" spans="1:28" x14ac:dyDescent="0.2">
      <c r="A241" s="4">
        <v>239</v>
      </c>
      <c r="B241" s="25">
        <f t="shared" si="26"/>
        <v>239</v>
      </c>
      <c r="C241" s="6"/>
      <c r="D241" s="26" t="str">
        <f>IF($C241&gt;0,IF(COUNTIF(newValidID,$C241)&gt;0,VLOOKUP($C241,Νέα_Μητρώα!$A:$G,3,FALSE),IF(COUNTIF(ValidID,$C241)&gt;0,VLOOKUP($C241,Μητρώο!$A:$G,3,FALSE))),"")</f>
        <v/>
      </c>
      <c r="E241" s="27" t="str">
        <f>IF($C241&gt;0,IF(COUNTIF(newValidID,$C241)&gt;0,VLOOKUP($C241,Νέα_Μητρώα!$A:$G,5,FALSE),IF(COUNTIF(ValidID,$C241)&gt;0,VLOOKUP($C241,Μητρώο!$A:$G,5,FALSE))),"")</f>
        <v/>
      </c>
      <c r="F241" s="47"/>
      <c r="G241" s="47"/>
      <c r="H241" s="28"/>
      <c r="I241" s="29" t="str">
        <f>IF($C241&gt;0,IF(COUNTIF(newValidID,$C241)&gt;0,VLOOKUP($C241,Νέα_Μητρώα!$A:$G,4,FALSE),IF(COUNTIF(ValidID,$C241)&gt;0,VLOOKUP($C241,Μητρώο!$A:$G,4,FALSE))),"")</f>
        <v/>
      </c>
      <c r="J241" s="53" t="str">
        <f>IF(OR(AND(OR(LEFT(R241)="b",LEFT(T241)="b",LEFT(V241)="b"),IF($C241&gt;0,IF(COUNTIF(newValidID,$C241)&gt;0,VLOOKUP($C241,Νέα_Μητρώα!$A:$G,2,FALSE),IF(COUNTIF(ValidID,$C241)&gt;0,VLOOKUP($C241,Μητρώο!$A:$G,2,FALSE))),"")="Θ"),AND(OR(LEFT(R241)="g",LEFT(T241)="g",LEFT(V241)="g"),IF($C241&gt;0,IF(COUNTIF(newValidID,$C241)&gt;0,VLOOKUP($C241,Νέα_Μητρώα!$A:$G,2,FALSE),IF(COUNTIF(ValidID,$C241)&gt;0,VLOOKUP($C241,Μητρώο!$A:$G,2,FALSE))),"")="Α")),"error","")</f>
        <v/>
      </c>
      <c r="K241" s="29" t="str">
        <f t="shared" si="24"/>
        <v/>
      </c>
      <c r="L241" s="29">
        <f t="shared" si="25"/>
        <v>0</v>
      </c>
      <c r="M241" s="30"/>
      <c r="N241" s="30"/>
      <c r="O241" s="31" t="str">
        <f>IF($C241&gt;0,IF(COUNTIF(newValidID,$C241)&gt;0,VLOOKUP($C241,Νέα_Μητρώα!$A:$G,7,FALSE),IF(COUNTIF(ValidID,$C241)&gt;0,VLOOKUP($C241,Μητρώο!$A:$G,7,FALSE))),"")</f>
        <v/>
      </c>
      <c r="P241" s="25" t="str">
        <f t="shared" si="27"/>
        <v/>
      </c>
      <c r="Q241" s="6"/>
      <c r="S241" s="6"/>
      <c r="U241" s="6"/>
      <c r="W241" s="59" t="str">
        <f>IF(AND($W$1&gt;0,C241&gt;0),SUBSTITUTE(SUBSTITUTE(IF(COUNTIF(newValidID,$C241)&gt;0,VLOOKUP($C241,Νέα_Μητρώα!$A:$G,2,FALSE),IF(COUNTIF(ValidID,$C241)&gt;0,VLOOKUP($C241,Μητρώο!$A:$G,2,FALSE))),"Θ","g"),"Α","b")&amp;IF((TRUNC((((YEAR($C$1))-I241)+1)/2))*2&lt;12,12,(TRUNC((((YEAR($C$1))-I241)+1)/2))*2),"ω")</f>
        <v>ω</v>
      </c>
      <c r="Z241" s="49">
        <f t="shared" si="28"/>
        <v>0</v>
      </c>
      <c r="AA241" s="49">
        <f t="shared" si="29"/>
        <v>0</v>
      </c>
      <c r="AB241" s="49">
        <f t="shared" si="30"/>
        <v>0</v>
      </c>
    </row>
    <row r="242" spans="1:28" x14ac:dyDescent="0.2">
      <c r="A242" s="4">
        <v>240</v>
      </c>
      <c r="B242" s="25">
        <f t="shared" si="26"/>
        <v>240</v>
      </c>
      <c r="C242" s="6"/>
      <c r="D242" s="26" t="str">
        <f>IF($C242&gt;0,IF(COUNTIF(newValidID,$C242)&gt;0,VLOOKUP($C242,Νέα_Μητρώα!$A:$G,3,FALSE),IF(COUNTIF(ValidID,$C242)&gt;0,VLOOKUP($C242,Μητρώο!$A:$G,3,FALSE))),"")</f>
        <v/>
      </c>
      <c r="E242" s="27" t="str">
        <f>IF($C242&gt;0,IF(COUNTIF(newValidID,$C242)&gt;0,VLOOKUP($C242,Νέα_Μητρώα!$A:$G,5,FALSE),IF(COUNTIF(ValidID,$C242)&gt;0,VLOOKUP($C242,Μητρώο!$A:$G,5,FALSE))),"")</f>
        <v/>
      </c>
      <c r="F242" s="47"/>
      <c r="G242" s="47"/>
      <c r="H242" s="28"/>
      <c r="I242" s="29" t="str">
        <f>IF($C242&gt;0,IF(COUNTIF(newValidID,$C242)&gt;0,VLOOKUP($C242,Νέα_Μητρώα!$A:$G,4,FALSE),IF(COUNTIF(ValidID,$C242)&gt;0,VLOOKUP($C242,Μητρώο!$A:$G,4,FALSE))),"")</f>
        <v/>
      </c>
      <c r="J242" s="53" t="str">
        <f>IF(OR(AND(OR(LEFT(R242)="b",LEFT(T242)="b",LEFT(V242)="b"),IF($C242&gt;0,IF(COUNTIF(newValidID,$C242)&gt;0,VLOOKUP($C242,Νέα_Μητρώα!$A:$G,2,FALSE),IF(COUNTIF(ValidID,$C242)&gt;0,VLOOKUP($C242,Μητρώο!$A:$G,2,FALSE))),"")="Θ"),AND(OR(LEFT(R242)="g",LEFT(T242)="g",LEFT(V242)="g"),IF($C242&gt;0,IF(COUNTIF(newValidID,$C242)&gt;0,VLOOKUP($C242,Νέα_Μητρώα!$A:$G,2,FALSE),IF(COUNTIF(ValidID,$C242)&gt;0,VLOOKUP($C242,Μητρώο!$A:$G,2,FALSE))),"")="Α")),"error","")</f>
        <v/>
      </c>
      <c r="K242" s="29" t="str">
        <f t="shared" si="24"/>
        <v/>
      </c>
      <c r="L242" s="29">
        <f t="shared" si="25"/>
        <v>0</v>
      </c>
      <c r="M242" s="30"/>
      <c r="N242" s="30"/>
      <c r="O242" s="31" t="str">
        <f>IF($C242&gt;0,IF(COUNTIF(newValidID,$C242)&gt;0,VLOOKUP($C242,Νέα_Μητρώα!$A:$G,7,FALSE),IF(COUNTIF(ValidID,$C242)&gt;0,VLOOKUP($C242,Μητρώο!$A:$G,7,FALSE))),"")</f>
        <v/>
      </c>
      <c r="P242" s="25" t="str">
        <f t="shared" si="27"/>
        <v/>
      </c>
      <c r="Q242" s="6"/>
      <c r="S242" s="6"/>
      <c r="U242" s="6"/>
      <c r="W242" s="59" t="str">
        <f>IF(AND($W$1&gt;0,C242&gt;0),SUBSTITUTE(SUBSTITUTE(IF(COUNTIF(newValidID,$C242)&gt;0,VLOOKUP($C242,Νέα_Μητρώα!$A:$G,2,FALSE),IF(COUNTIF(ValidID,$C242)&gt;0,VLOOKUP($C242,Μητρώο!$A:$G,2,FALSE))),"Θ","g"),"Α","b")&amp;IF((TRUNC((((YEAR($C$1))-I242)+1)/2))*2&lt;12,12,(TRUNC((((YEAR($C$1))-I242)+1)/2))*2),"ω")</f>
        <v>ω</v>
      </c>
      <c r="Z242" s="49">
        <f t="shared" si="28"/>
        <v>0</v>
      </c>
      <c r="AA242" s="49">
        <f t="shared" si="29"/>
        <v>0</v>
      </c>
      <c r="AB242" s="49">
        <f t="shared" si="30"/>
        <v>0</v>
      </c>
    </row>
    <row r="243" spans="1:28" x14ac:dyDescent="0.2">
      <c r="A243" s="4">
        <v>241</v>
      </c>
      <c r="B243" s="25">
        <f t="shared" si="26"/>
        <v>241</v>
      </c>
      <c r="C243" s="6"/>
      <c r="D243" s="26" t="str">
        <f>IF($C243&gt;0,IF(COUNTIF(newValidID,$C243)&gt;0,VLOOKUP($C243,Νέα_Μητρώα!$A:$G,3,FALSE),IF(COUNTIF(ValidID,$C243)&gt;0,VLOOKUP($C243,Μητρώο!$A:$G,3,FALSE))),"")</f>
        <v/>
      </c>
      <c r="E243" s="27" t="str">
        <f>IF($C243&gt;0,IF(COUNTIF(newValidID,$C243)&gt;0,VLOOKUP($C243,Νέα_Μητρώα!$A:$G,5,FALSE),IF(COUNTIF(ValidID,$C243)&gt;0,VLOOKUP($C243,Μητρώο!$A:$G,5,FALSE))),"")</f>
        <v/>
      </c>
      <c r="F243" s="47"/>
      <c r="G243" s="47"/>
      <c r="H243" s="28"/>
      <c r="I243" s="29" t="str">
        <f>IF($C243&gt;0,IF(COUNTIF(newValidID,$C243)&gt;0,VLOOKUP($C243,Νέα_Μητρώα!$A:$G,4,FALSE),IF(COUNTIF(ValidID,$C243)&gt;0,VLOOKUP($C243,Μητρώο!$A:$G,4,FALSE))),"")</f>
        <v/>
      </c>
      <c r="J243" s="53" t="str">
        <f>IF(OR(AND(OR(LEFT(R243)="b",LEFT(T243)="b",LEFT(V243)="b"),IF($C243&gt;0,IF(COUNTIF(newValidID,$C243)&gt;0,VLOOKUP($C243,Νέα_Μητρώα!$A:$G,2,FALSE),IF(COUNTIF(ValidID,$C243)&gt;0,VLOOKUP($C243,Μητρώο!$A:$G,2,FALSE))),"")="Θ"),AND(OR(LEFT(R243)="g",LEFT(T243)="g",LEFT(V243)="g"),IF($C243&gt;0,IF(COUNTIF(newValidID,$C243)&gt;0,VLOOKUP($C243,Νέα_Μητρώα!$A:$G,2,FALSE),IF(COUNTIF(ValidID,$C243)&gt;0,VLOOKUP($C243,Μητρώο!$A:$G,2,FALSE))),"")="Α")),"error","")</f>
        <v/>
      </c>
      <c r="K243" s="29" t="str">
        <f t="shared" si="24"/>
        <v/>
      </c>
      <c r="L243" s="29">
        <f t="shared" si="25"/>
        <v>0</v>
      </c>
      <c r="M243" s="30"/>
      <c r="N243" s="30"/>
      <c r="O243" s="31" t="str">
        <f>IF($C243&gt;0,IF(COUNTIF(newValidID,$C243)&gt;0,VLOOKUP($C243,Νέα_Μητρώα!$A:$G,7,FALSE),IF(COUNTIF(ValidID,$C243)&gt;0,VLOOKUP($C243,Μητρώο!$A:$G,7,FALSE))),"")</f>
        <v/>
      </c>
      <c r="P243" s="25" t="str">
        <f t="shared" si="27"/>
        <v/>
      </c>
      <c r="Q243" s="6"/>
      <c r="S243" s="6"/>
      <c r="U243" s="6"/>
      <c r="W243" s="59" t="str">
        <f>IF(AND($W$1&gt;0,C243&gt;0),SUBSTITUTE(SUBSTITUTE(IF(COUNTIF(newValidID,$C243)&gt;0,VLOOKUP($C243,Νέα_Μητρώα!$A:$G,2,FALSE),IF(COUNTIF(ValidID,$C243)&gt;0,VLOOKUP($C243,Μητρώο!$A:$G,2,FALSE))),"Θ","g"),"Α","b")&amp;IF((TRUNC((((YEAR($C$1))-I243)+1)/2))*2&lt;12,12,(TRUNC((((YEAR($C$1))-I243)+1)/2))*2),"ω")</f>
        <v>ω</v>
      </c>
      <c r="Z243" s="49">
        <f t="shared" si="28"/>
        <v>0</v>
      </c>
      <c r="AA243" s="49">
        <f t="shared" si="29"/>
        <v>0</v>
      </c>
      <c r="AB243" s="49">
        <f t="shared" si="30"/>
        <v>0</v>
      </c>
    </row>
    <row r="244" spans="1:28" x14ac:dyDescent="0.2">
      <c r="A244" s="4">
        <v>242</v>
      </c>
      <c r="B244" s="25">
        <f t="shared" si="26"/>
        <v>242</v>
      </c>
      <c r="C244" s="6"/>
      <c r="D244" s="26" t="str">
        <f>IF($C244&gt;0,IF(COUNTIF(newValidID,$C244)&gt;0,VLOOKUP($C244,Νέα_Μητρώα!$A:$G,3,FALSE),IF(COUNTIF(ValidID,$C244)&gt;0,VLOOKUP($C244,Μητρώο!$A:$G,3,FALSE))),"")</f>
        <v/>
      </c>
      <c r="E244" s="27" t="str">
        <f>IF($C244&gt;0,IF(COUNTIF(newValidID,$C244)&gt;0,VLOOKUP($C244,Νέα_Μητρώα!$A:$G,5,FALSE),IF(COUNTIF(ValidID,$C244)&gt;0,VLOOKUP($C244,Μητρώο!$A:$G,5,FALSE))),"")</f>
        <v/>
      </c>
      <c r="F244" s="47"/>
      <c r="G244" s="47"/>
      <c r="H244" s="28"/>
      <c r="I244" s="29" t="str">
        <f>IF($C244&gt;0,IF(COUNTIF(newValidID,$C244)&gt;0,VLOOKUP($C244,Νέα_Μητρώα!$A:$G,4,FALSE),IF(COUNTIF(ValidID,$C244)&gt;0,VLOOKUP($C244,Μητρώο!$A:$G,4,FALSE))),"")</f>
        <v/>
      </c>
      <c r="J244" s="53" t="str">
        <f>IF(OR(AND(OR(LEFT(R244)="b",LEFT(T244)="b",LEFT(V244)="b"),IF($C244&gt;0,IF(COUNTIF(newValidID,$C244)&gt;0,VLOOKUP($C244,Νέα_Μητρώα!$A:$G,2,FALSE),IF(COUNTIF(ValidID,$C244)&gt;0,VLOOKUP($C244,Μητρώο!$A:$G,2,FALSE))),"")="Θ"),AND(OR(LEFT(R244)="g",LEFT(T244)="g",LEFT(V244)="g"),IF($C244&gt;0,IF(COUNTIF(newValidID,$C244)&gt;0,VLOOKUP($C244,Νέα_Μητρώα!$A:$G,2,FALSE),IF(COUNTIF(ValidID,$C244)&gt;0,VLOOKUP($C244,Μητρώο!$A:$G,2,FALSE))),"")="Α")),"error","")</f>
        <v/>
      </c>
      <c r="K244" s="29" t="str">
        <f t="shared" si="24"/>
        <v/>
      </c>
      <c r="L244" s="29">
        <f t="shared" si="25"/>
        <v>0</v>
      </c>
      <c r="M244" s="30"/>
      <c r="N244" s="30"/>
      <c r="O244" s="31" t="str">
        <f>IF($C244&gt;0,IF(COUNTIF(newValidID,$C244)&gt;0,VLOOKUP($C244,Νέα_Μητρώα!$A:$G,7,FALSE),IF(COUNTIF(ValidID,$C244)&gt;0,VLOOKUP($C244,Μητρώο!$A:$G,7,FALSE))),"")</f>
        <v/>
      </c>
      <c r="P244" s="25" t="str">
        <f t="shared" si="27"/>
        <v/>
      </c>
      <c r="Q244" s="6"/>
      <c r="S244" s="6"/>
      <c r="U244" s="6"/>
      <c r="W244" s="59" t="str">
        <f>IF(AND($W$1&gt;0,C244&gt;0),SUBSTITUTE(SUBSTITUTE(IF(COUNTIF(newValidID,$C244)&gt;0,VLOOKUP($C244,Νέα_Μητρώα!$A:$G,2,FALSE),IF(COUNTIF(ValidID,$C244)&gt;0,VLOOKUP($C244,Μητρώο!$A:$G,2,FALSE))),"Θ","g"),"Α","b")&amp;IF((TRUNC((((YEAR($C$1))-I244)+1)/2))*2&lt;12,12,(TRUNC((((YEAR($C$1))-I244)+1)/2))*2),"ω")</f>
        <v>ω</v>
      </c>
      <c r="Z244" s="49">
        <f t="shared" si="28"/>
        <v>0</v>
      </c>
      <c r="AA244" s="49">
        <f t="shared" si="29"/>
        <v>0</v>
      </c>
      <c r="AB244" s="49">
        <f t="shared" si="30"/>
        <v>0</v>
      </c>
    </row>
    <row r="245" spans="1:28" x14ac:dyDescent="0.2">
      <c r="A245" s="4">
        <v>243</v>
      </c>
      <c r="B245" s="25">
        <f t="shared" si="26"/>
        <v>243</v>
      </c>
      <c r="C245" s="6"/>
      <c r="D245" s="26" t="str">
        <f>IF($C245&gt;0,IF(COUNTIF(newValidID,$C245)&gt;0,VLOOKUP($C245,Νέα_Μητρώα!$A:$G,3,FALSE),IF(COUNTIF(ValidID,$C245)&gt;0,VLOOKUP($C245,Μητρώο!$A:$G,3,FALSE))),"")</f>
        <v/>
      </c>
      <c r="E245" s="27" t="str">
        <f>IF($C245&gt;0,IF(COUNTIF(newValidID,$C245)&gt;0,VLOOKUP($C245,Νέα_Μητρώα!$A:$G,5,FALSE),IF(COUNTIF(ValidID,$C245)&gt;0,VLOOKUP($C245,Μητρώο!$A:$G,5,FALSE))),"")</f>
        <v/>
      </c>
      <c r="F245" s="47"/>
      <c r="G245" s="47"/>
      <c r="H245" s="28"/>
      <c r="I245" s="29" t="str">
        <f>IF($C245&gt;0,IF(COUNTIF(newValidID,$C245)&gt;0,VLOOKUP($C245,Νέα_Μητρώα!$A:$G,4,FALSE),IF(COUNTIF(ValidID,$C245)&gt;0,VLOOKUP($C245,Μητρώο!$A:$G,4,FALSE))),"")</f>
        <v/>
      </c>
      <c r="J245" s="53" t="str">
        <f>IF(OR(AND(OR(LEFT(R245)="b",LEFT(T245)="b",LEFT(V245)="b"),IF($C245&gt;0,IF(COUNTIF(newValidID,$C245)&gt;0,VLOOKUP($C245,Νέα_Μητρώα!$A:$G,2,FALSE),IF(COUNTIF(ValidID,$C245)&gt;0,VLOOKUP($C245,Μητρώο!$A:$G,2,FALSE))),"")="Θ"),AND(OR(LEFT(R245)="g",LEFT(T245)="g",LEFT(V245)="g"),IF($C245&gt;0,IF(COUNTIF(newValidID,$C245)&gt;0,VLOOKUP($C245,Νέα_Μητρώα!$A:$G,2,FALSE),IF(COUNTIF(ValidID,$C245)&gt;0,VLOOKUP($C245,Μητρώο!$A:$G,2,FALSE))),"")="Α")),"error","")</f>
        <v/>
      </c>
      <c r="K245" s="29" t="str">
        <f t="shared" si="24"/>
        <v/>
      </c>
      <c r="L245" s="29">
        <f t="shared" si="25"/>
        <v>0</v>
      </c>
      <c r="M245" s="30"/>
      <c r="N245" s="30"/>
      <c r="O245" s="31" t="str">
        <f>IF($C245&gt;0,IF(COUNTIF(newValidID,$C245)&gt;0,VLOOKUP($C245,Νέα_Μητρώα!$A:$G,7,FALSE),IF(COUNTIF(ValidID,$C245)&gt;0,VLOOKUP($C245,Μητρώο!$A:$G,7,FALSE))),"")</f>
        <v/>
      </c>
      <c r="P245" s="25" t="str">
        <f t="shared" si="27"/>
        <v/>
      </c>
      <c r="Q245" s="6"/>
      <c r="S245" s="6"/>
      <c r="U245" s="6"/>
      <c r="W245" s="59" t="str">
        <f>IF(AND($W$1&gt;0,C245&gt;0),SUBSTITUTE(SUBSTITUTE(IF(COUNTIF(newValidID,$C245)&gt;0,VLOOKUP($C245,Νέα_Μητρώα!$A:$G,2,FALSE),IF(COUNTIF(ValidID,$C245)&gt;0,VLOOKUP($C245,Μητρώο!$A:$G,2,FALSE))),"Θ","g"),"Α","b")&amp;IF((TRUNC((((YEAR($C$1))-I245)+1)/2))*2&lt;12,12,(TRUNC((((YEAR($C$1))-I245)+1)/2))*2),"ω")</f>
        <v>ω</v>
      </c>
      <c r="Z245" s="49">
        <f t="shared" si="28"/>
        <v>0</v>
      </c>
      <c r="AA245" s="49">
        <f t="shared" si="29"/>
        <v>0</v>
      </c>
      <c r="AB245" s="49">
        <f t="shared" si="30"/>
        <v>0</v>
      </c>
    </row>
    <row r="246" spans="1:28" x14ac:dyDescent="0.2">
      <c r="A246" s="4">
        <v>244</v>
      </c>
      <c r="B246" s="25">
        <f t="shared" si="26"/>
        <v>244</v>
      </c>
      <c r="D246" s="26" t="str">
        <f>IF($C246&gt;0,IF(COUNTIF(newValidID,$C246)&gt;0,VLOOKUP($C246,Νέα_Μητρώα!$A:$G,3,FALSE),IF(COUNTIF(ValidID,$C246)&gt;0,VLOOKUP($C246,Μητρώο!$A:$G,3,FALSE))),"")</f>
        <v/>
      </c>
      <c r="E246" s="27" t="str">
        <f>IF($C246&gt;0,IF(COUNTIF(newValidID,$C246)&gt;0,VLOOKUP($C246,Νέα_Μητρώα!$A:$G,5,FALSE),IF(COUNTIF(ValidID,$C246)&gt;0,VLOOKUP($C246,Μητρώο!$A:$G,5,FALSE))),"")</f>
        <v/>
      </c>
      <c r="F246" s="47"/>
      <c r="G246" s="47"/>
      <c r="H246" s="28"/>
      <c r="I246" s="29" t="str">
        <f>IF($C246&gt;0,IF(COUNTIF(newValidID,$C246)&gt;0,VLOOKUP($C246,Νέα_Μητρώα!$A:$G,4,FALSE),IF(COUNTIF(ValidID,$C246)&gt;0,VLOOKUP($C246,Μητρώο!$A:$G,4,FALSE))),"")</f>
        <v/>
      </c>
      <c r="J246" s="53" t="str">
        <f>IF(OR(AND(OR(LEFT(R246)="b",LEFT(T246)="b",LEFT(V246)="b"),IF($C246&gt;0,IF(COUNTIF(newValidID,$C246)&gt;0,VLOOKUP($C246,Νέα_Μητρώα!$A:$G,2,FALSE),IF(COUNTIF(ValidID,$C246)&gt;0,VLOOKUP($C246,Μητρώο!$A:$G,2,FALSE))),"")="Θ"),AND(OR(LEFT(R246)="g",LEFT(T246)="g",LEFT(V246)="g"),IF($C246&gt;0,IF(COUNTIF(newValidID,$C246)&gt;0,VLOOKUP($C246,Νέα_Μητρώα!$A:$G,2,FALSE),IF(COUNTIF(ValidID,$C246)&gt;0,VLOOKUP($C246,Μητρώο!$A:$G,2,FALSE))),"")="Α")),"error","")</f>
        <v/>
      </c>
      <c r="K246" s="29" t="str">
        <f t="shared" si="24"/>
        <v/>
      </c>
      <c r="L246" s="29">
        <f t="shared" si="25"/>
        <v>0</v>
      </c>
      <c r="M246" s="30"/>
      <c r="N246" s="30"/>
      <c r="O246" s="31" t="str">
        <f>IF($C246&gt;0,IF(COUNTIF(newValidID,$C246)&gt;0,VLOOKUP($C246,Νέα_Μητρώα!$A:$G,7,FALSE),IF(COUNTIF(ValidID,$C246)&gt;0,VLOOKUP($C246,Μητρώο!$A:$G,7,FALSE))),"")</f>
        <v/>
      </c>
      <c r="P246" s="25" t="str">
        <f t="shared" si="27"/>
        <v/>
      </c>
      <c r="Q246" s="6"/>
      <c r="S246" s="6"/>
      <c r="U246" s="6"/>
      <c r="W246" s="59" t="str">
        <f>IF(AND($W$1&gt;0,C246&gt;0),SUBSTITUTE(SUBSTITUTE(IF(COUNTIF(newValidID,$C246)&gt;0,VLOOKUP($C246,Νέα_Μητρώα!$A:$G,2,FALSE),IF(COUNTIF(ValidID,$C246)&gt;0,VLOOKUP($C246,Μητρώο!$A:$G,2,FALSE))),"Θ","g"),"Α","b")&amp;IF((TRUNC((((YEAR($C$1))-I246)+1)/2))*2&lt;12,12,(TRUNC((((YEAR($C$1))-I246)+1)/2))*2),"ω")</f>
        <v>ω</v>
      </c>
      <c r="Z246" s="49">
        <f t="shared" si="28"/>
        <v>0</v>
      </c>
      <c r="AA246" s="49">
        <f t="shared" si="29"/>
        <v>0</v>
      </c>
      <c r="AB246" s="49">
        <f t="shared" si="30"/>
        <v>0</v>
      </c>
    </row>
    <row r="247" spans="1:28" x14ac:dyDescent="0.2">
      <c r="A247" s="4">
        <v>245</v>
      </c>
      <c r="B247" s="25">
        <f t="shared" si="26"/>
        <v>245</v>
      </c>
      <c r="C247" s="6"/>
      <c r="D247" s="26" t="str">
        <f>IF($C247&gt;0,IF(COUNTIF(newValidID,$C247)&gt;0,VLOOKUP($C247,Νέα_Μητρώα!$A:$G,3,FALSE),IF(COUNTIF(ValidID,$C247)&gt;0,VLOOKUP($C247,Μητρώο!$A:$G,3,FALSE))),"")</f>
        <v/>
      </c>
      <c r="E247" s="27" t="str">
        <f>IF($C247&gt;0,IF(COUNTIF(newValidID,$C247)&gt;0,VLOOKUP($C247,Νέα_Μητρώα!$A:$G,5,FALSE),IF(COUNTIF(ValidID,$C247)&gt;0,VLOOKUP($C247,Μητρώο!$A:$G,5,FALSE))),"")</f>
        <v/>
      </c>
      <c r="F247" s="47"/>
      <c r="G247" s="47"/>
      <c r="H247" s="28"/>
      <c r="I247" s="29" t="str">
        <f>IF($C247&gt;0,IF(COUNTIF(newValidID,$C247)&gt;0,VLOOKUP($C247,Νέα_Μητρώα!$A:$G,4,FALSE),IF(COUNTIF(ValidID,$C247)&gt;0,VLOOKUP($C247,Μητρώο!$A:$G,4,FALSE))),"")</f>
        <v/>
      </c>
      <c r="J247" s="53" t="str">
        <f>IF(OR(AND(OR(LEFT(R247)="b",LEFT(T247)="b",LEFT(V247)="b"),IF($C247&gt;0,IF(COUNTIF(newValidID,$C247)&gt;0,VLOOKUP($C247,Νέα_Μητρώα!$A:$G,2,FALSE),IF(COUNTIF(ValidID,$C247)&gt;0,VLOOKUP($C247,Μητρώο!$A:$G,2,FALSE))),"")="Θ"),AND(OR(LEFT(R247)="g",LEFT(T247)="g",LEFT(V247)="g"),IF($C247&gt;0,IF(COUNTIF(newValidID,$C247)&gt;0,VLOOKUP($C247,Νέα_Μητρώα!$A:$G,2,FALSE),IF(COUNTIF(ValidID,$C247)&gt;0,VLOOKUP($C247,Μητρώο!$A:$G,2,FALSE))),"")="Α")),"error","")</f>
        <v/>
      </c>
      <c r="K247" s="29" t="str">
        <f t="shared" si="24"/>
        <v/>
      </c>
      <c r="L247" s="29">
        <f t="shared" si="25"/>
        <v>0</v>
      </c>
      <c r="M247" s="30"/>
      <c r="N247" s="30"/>
      <c r="O247" s="31" t="str">
        <f>IF($C247&gt;0,IF(COUNTIF(newValidID,$C247)&gt;0,VLOOKUP($C247,Νέα_Μητρώα!$A:$G,7,FALSE),IF(COUNTIF(ValidID,$C247)&gt;0,VLOOKUP($C247,Μητρώο!$A:$G,7,FALSE))),"")</f>
        <v/>
      </c>
      <c r="P247" s="25" t="str">
        <f t="shared" si="27"/>
        <v/>
      </c>
      <c r="Q247" s="6"/>
      <c r="S247" s="6"/>
      <c r="U247" s="6"/>
      <c r="W247" s="59" t="str">
        <f>IF(AND($W$1&gt;0,C247&gt;0),SUBSTITUTE(SUBSTITUTE(IF(COUNTIF(newValidID,$C247)&gt;0,VLOOKUP($C247,Νέα_Μητρώα!$A:$G,2,FALSE),IF(COUNTIF(ValidID,$C247)&gt;0,VLOOKUP($C247,Μητρώο!$A:$G,2,FALSE))),"Θ","g"),"Α","b")&amp;IF((TRUNC((((YEAR($C$1))-I247)+1)/2))*2&lt;12,12,(TRUNC((((YEAR($C$1))-I247)+1)/2))*2),"ω")</f>
        <v>ω</v>
      </c>
      <c r="Z247" s="49">
        <f t="shared" si="28"/>
        <v>0</v>
      </c>
      <c r="AA247" s="49">
        <f t="shared" si="29"/>
        <v>0</v>
      </c>
      <c r="AB247" s="49">
        <f t="shared" si="30"/>
        <v>0</v>
      </c>
    </row>
    <row r="248" spans="1:28" x14ac:dyDescent="0.2">
      <c r="A248" s="4">
        <v>246</v>
      </c>
      <c r="B248" s="25">
        <f t="shared" si="26"/>
        <v>246</v>
      </c>
      <c r="C248" s="6"/>
      <c r="D248" s="26" t="str">
        <f>IF($C248&gt;0,IF(COUNTIF(newValidID,$C248)&gt;0,VLOOKUP($C248,Νέα_Μητρώα!$A:$G,3,FALSE),IF(COUNTIF(ValidID,$C248)&gt;0,VLOOKUP($C248,Μητρώο!$A:$G,3,FALSE))),"")</f>
        <v/>
      </c>
      <c r="E248" s="27" t="str">
        <f>IF($C248&gt;0,IF(COUNTIF(newValidID,$C248)&gt;0,VLOOKUP($C248,Νέα_Μητρώα!$A:$G,5,FALSE),IF(COUNTIF(ValidID,$C248)&gt;0,VLOOKUP($C248,Μητρώο!$A:$G,5,FALSE))),"")</f>
        <v/>
      </c>
      <c r="F248" s="47"/>
      <c r="G248" s="47"/>
      <c r="H248" s="28"/>
      <c r="I248" s="29" t="str">
        <f>IF($C248&gt;0,IF(COUNTIF(newValidID,$C248)&gt;0,VLOOKUP($C248,Νέα_Μητρώα!$A:$G,4,FALSE),IF(COUNTIF(ValidID,$C248)&gt;0,VLOOKUP($C248,Μητρώο!$A:$G,4,FALSE))),"")</f>
        <v/>
      </c>
      <c r="J248" s="53" t="str">
        <f>IF(OR(AND(OR(LEFT(R248)="b",LEFT(T248)="b",LEFT(V248)="b"),IF($C248&gt;0,IF(COUNTIF(newValidID,$C248)&gt;0,VLOOKUP($C248,Νέα_Μητρώα!$A:$G,2,FALSE),IF(COUNTIF(ValidID,$C248)&gt;0,VLOOKUP($C248,Μητρώο!$A:$G,2,FALSE))),"")="Θ"),AND(OR(LEFT(R248)="g",LEFT(T248)="g",LEFT(V248)="g"),IF($C248&gt;0,IF(COUNTIF(newValidID,$C248)&gt;0,VLOOKUP($C248,Νέα_Μητρώα!$A:$G,2,FALSE),IF(COUNTIF(ValidID,$C248)&gt;0,VLOOKUP($C248,Μητρώο!$A:$G,2,FALSE))),"")="Α")),"error","")</f>
        <v/>
      </c>
      <c r="K248" s="29" t="str">
        <f t="shared" si="24"/>
        <v/>
      </c>
      <c r="L248" s="29">
        <f t="shared" si="25"/>
        <v>0</v>
      </c>
      <c r="M248" s="30"/>
      <c r="N248" s="30"/>
      <c r="O248" s="31" t="str">
        <f>IF($C248&gt;0,IF(COUNTIF(newValidID,$C248)&gt;0,VLOOKUP($C248,Νέα_Μητρώα!$A:$G,7,FALSE),IF(COUNTIF(ValidID,$C248)&gt;0,VLOOKUP($C248,Μητρώο!$A:$G,7,FALSE))),"")</f>
        <v/>
      </c>
      <c r="P248" s="25" t="str">
        <f t="shared" si="27"/>
        <v/>
      </c>
      <c r="Q248" s="6"/>
      <c r="S248" s="6"/>
      <c r="U248" s="6"/>
      <c r="W248" s="59" t="str">
        <f>IF(AND($W$1&gt;0,C248&gt;0),SUBSTITUTE(SUBSTITUTE(IF(COUNTIF(newValidID,$C248)&gt;0,VLOOKUP($C248,Νέα_Μητρώα!$A:$G,2,FALSE),IF(COUNTIF(ValidID,$C248)&gt;0,VLOOKUP($C248,Μητρώο!$A:$G,2,FALSE))),"Θ","g"),"Α","b")&amp;IF((TRUNC((((YEAR($C$1))-I248)+1)/2))*2&lt;12,12,(TRUNC((((YEAR($C$1))-I248)+1)/2))*2),"ω")</f>
        <v>ω</v>
      </c>
      <c r="Z248" s="49">
        <f t="shared" si="28"/>
        <v>0</v>
      </c>
      <c r="AA248" s="49">
        <f t="shared" si="29"/>
        <v>0</v>
      </c>
      <c r="AB248" s="49">
        <f t="shared" si="30"/>
        <v>0</v>
      </c>
    </row>
    <row r="249" spans="1:28" x14ac:dyDescent="0.2">
      <c r="A249" s="4">
        <v>247</v>
      </c>
      <c r="B249" s="25">
        <f t="shared" si="26"/>
        <v>247</v>
      </c>
      <c r="C249" s="6"/>
      <c r="D249" s="26" t="str">
        <f>IF($C249&gt;0,IF(COUNTIF(newValidID,$C249)&gt;0,VLOOKUP($C249,Νέα_Μητρώα!$A:$G,3,FALSE),IF(COUNTIF(ValidID,$C249)&gt;0,VLOOKUP($C249,Μητρώο!$A:$G,3,FALSE))),"")</f>
        <v/>
      </c>
      <c r="E249" s="27" t="str">
        <f>IF($C249&gt;0,IF(COUNTIF(newValidID,$C249)&gt;0,VLOOKUP($C249,Νέα_Μητρώα!$A:$G,5,FALSE),IF(COUNTIF(ValidID,$C249)&gt;0,VLOOKUP($C249,Μητρώο!$A:$G,5,FALSE))),"")</f>
        <v/>
      </c>
      <c r="F249" s="47"/>
      <c r="G249" s="47"/>
      <c r="H249" s="28"/>
      <c r="I249" s="29" t="str">
        <f>IF($C249&gt;0,IF(COUNTIF(newValidID,$C249)&gt;0,VLOOKUP($C249,Νέα_Μητρώα!$A:$G,4,FALSE),IF(COUNTIF(ValidID,$C249)&gt;0,VLOOKUP($C249,Μητρώο!$A:$G,4,FALSE))),"")</f>
        <v/>
      </c>
      <c r="J249" s="53" t="str">
        <f>IF(OR(AND(OR(LEFT(R249)="b",LEFT(T249)="b",LEFT(V249)="b"),IF($C249&gt;0,IF(COUNTIF(newValidID,$C249)&gt;0,VLOOKUP($C249,Νέα_Μητρώα!$A:$G,2,FALSE),IF(COUNTIF(ValidID,$C249)&gt;0,VLOOKUP($C249,Μητρώο!$A:$G,2,FALSE))),"")="Θ"),AND(OR(LEFT(R249)="g",LEFT(T249)="g",LEFT(V249)="g"),IF($C249&gt;0,IF(COUNTIF(newValidID,$C249)&gt;0,VLOOKUP($C249,Νέα_Μητρώα!$A:$G,2,FALSE),IF(COUNTIF(ValidID,$C249)&gt;0,VLOOKUP($C249,Μητρώο!$A:$G,2,FALSE))),"")="Α")),"error","")</f>
        <v/>
      </c>
      <c r="K249" s="29" t="str">
        <f t="shared" si="24"/>
        <v/>
      </c>
      <c r="L249" s="29">
        <f t="shared" si="25"/>
        <v>0</v>
      </c>
      <c r="M249" s="30"/>
      <c r="N249" s="30"/>
      <c r="O249" s="31" t="str">
        <f>IF($C249&gt;0,IF(COUNTIF(newValidID,$C249)&gt;0,VLOOKUP($C249,Νέα_Μητρώα!$A:$G,7,FALSE),IF(COUNTIF(ValidID,$C249)&gt;0,VLOOKUP($C249,Μητρώο!$A:$G,7,FALSE))),"")</f>
        <v/>
      </c>
      <c r="P249" s="25" t="str">
        <f t="shared" si="27"/>
        <v/>
      </c>
      <c r="Q249" s="6"/>
      <c r="S249" s="6"/>
      <c r="U249" s="6"/>
      <c r="W249" s="59" t="str">
        <f>IF(AND($W$1&gt;0,C249&gt;0),SUBSTITUTE(SUBSTITUTE(IF(COUNTIF(newValidID,$C249)&gt;0,VLOOKUP($C249,Νέα_Μητρώα!$A:$G,2,FALSE),IF(COUNTIF(ValidID,$C249)&gt;0,VLOOKUP($C249,Μητρώο!$A:$G,2,FALSE))),"Θ","g"),"Α","b")&amp;IF((TRUNC((((YEAR($C$1))-I249)+1)/2))*2&lt;12,12,(TRUNC((((YEAR($C$1))-I249)+1)/2))*2),"ω")</f>
        <v>ω</v>
      </c>
      <c r="Z249" s="49">
        <f t="shared" si="28"/>
        <v>0</v>
      </c>
      <c r="AA249" s="49">
        <f t="shared" si="29"/>
        <v>0</v>
      </c>
      <c r="AB249" s="49">
        <f t="shared" si="30"/>
        <v>0</v>
      </c>
    </row>
    <row r="250" spans="1:28" x14ac:dyDescent="0.2">
      <c r="A250" s="4">
        <v>248</v>
      </c>
      <c r="B250" s="25">
        <f t="shared" si="26"/>
        <v>248</v>
      </c>
      <c r="C250" s="6"/>
      <c r="D250" s="26" t="str">
        <f>IF($C250&gt;0,IF(COUNTIF(newValidID,$C250)&gt;0,VLOOKUP($C250,Νέα_Μητρώα!$A:$G,3,FALSE),IF(COUNTIF(ValidID,$C250)&gt;0,VLOOKUP($C250,Μητρώο!$A:$G,3,FALSE))),"")</f>
        <v/>
      </c>
      <c r="E250" s="27" t="str">
        <f>IF($C250&gt;0,IF(COUNTIF(newValidID,$C250)&gt;0,VLOOKUP($C250,Νέα_Μητρώα!$A:$G,5,FALSE),IF(COUNTIF(ValidID,$C250)&gt;0,VLOOKUP($C250,Μητρώο!$A:$G,5,FALSE))),"")</f>
        <v/>
      </c>
      <c r="F250" s="47"/>
      <c r="G250" s="47"/>
      <c r="H250" s="28"/>
      <c r="I250" s="29" t="str">
        <f>IF($C250&gt;0,IF(COUNTIF(newValidID,$C250)&gt;0,VLOOKUP($C250,Νέα_Μητρώα!$A:$G,4,FALSE),IF(COUNTIF(ValidID,$C250)&gt;0,VLOOKUP($C250,Μητρώο!$A:$G,4,FALSE))),"")</f>
        <v/>
      </c>
      <c r="J250" s="53" t="str">
        <f>IF(OR(AND(OR(LEFT(R250)="b",LEFT(T250)="b",LEFT(V250)="b"),IF($C250&gt;0,IF(COUNTIF(newValidID,$C250)&gt;0,VLOOKUP($C250,Νέα_Μητρώα!$A:$G,2,FALSE),IF(COUNTIF(ValidID,$C250)&gt;0,VLOOKUP($C250,Μητρώο!$A:$G,2,FALSE))),"")="Θ"),AND(OR(LEFT(R250)="g",LEFT(T250)="g",LEFT(V250)="g"),IF($C250&gt;0,IF(COUNTIF(newValidID,$C250)&gt;0,VLOOKUP($C250,Νέα_Μητρώα!$A:$G,2,FALSE),IF(COUNTIF(ValidID,$C250)&gt;0,VLOOKUP($C250,Μητρώο!$A:$G,2,FALSE))),"")="Α")),"error","")</f>
        <v/>
      </c>
      <c r="K250" s="29" t="str">
        <f t="shared" si="24"/>
        <v/>
      </c>
      <c r="L250" s="29">
        <f t="shared" si="25"/>
        <v>0</v>
      </c>
      <c r="M250" s="30"/>
      <c r="N250" s="30"/>
      <c r="O250" s="31" t="str">
        <f>IF($C250&gt;0,IF(COUNTIF(newValidID,$C250)&gt;0,VLOOKUP($C250,Νέα_Μητρώα!$A:$G,7,FALSE),IF(COUNTIF(ValidID,$C250)&gt;0,VLOOKUP($C250,Μητρώο!$A:$G,7,FALSE))),"")</f>
        <v/>
      </c>
      <c r="P250" s="25" t="str">
        <f t="shared" si="27"/>
        <v/>
      </c>
      <c r="Q250" s="6"/>
      <c r="S250" s="6"/>
      <c r="U250" s="6"/>
      <c r="W250" s="59" t="str">
        <f>IF(AND($W$1&gt;0,C250&gt;0),SUBSTITUTE(SUBSTITUTE(IF(COUNTIF(newValidID,$C250)&gt;0,VLOOKUP($C250,Νέα_Μητρώα!$A:$G,2,FALSE),IF(COUNTIF(ValidID,$C250)&gt;0,VLOOKUP($C250,Μητρώο!$A:$G,2,FALSE))),"Θ","g"),"Α","b")&amp;IF((TRUNC((((YEAR($C$1))-I250)+1)/2))*2&lt;12,12,(TRUNC((((YEAR($C$1))-I250)+1)/2))*2),"ω")</f>
        <v>ω</v>
      </c>
      <c r="Z250" s="49">
        <f t="shared" si="28"/>
        <v>0</v>
      </c>
      <c r="AA250" s="49">
        <f t="shared" si="29"/>
        <v>0</v>
      </c>
      <c r="AB250" s="49">
        <f t="shared" si="30"/>
        <v>0</v>
      </c>
    </row>
    <row r="251" spans="1:28" x14ac:dyDescent="0.2">
      <c r="A251" s="4">
        <v>249</v>
      </c>
      <c r="B251" s="25">
        <f t="shared" si="26"/>
        <v>249</v>
      </c>
      <c r="C251" s="6"/>
      <c r="D251" s="26" t="str">
        <f>IF($C251&gt;0,IF(COUNTIF(newValidID,$C251)&gt;0,VLOOKUP($C251,Νέα_Μητρώα!$A:$G,3,FALSE),IF(COUNTIF(ValidID,$C251)&gt;0,VLOOKUP($C251,Μητρώο!$A:$G,3,FALSE))),"")</f>
        <v/>
      </c>
      <c r="E251" s="27" t="str">
        <f>IF($C251&gt;0,IF(COUNTIF(newValidID,$C251)&gt;0,VLOOKUP($C251,Νέα_Μητρώα!$A:$G,5,FALSE),IF(COUNTIF(ValidID,$C251)&gt;0,VLOOKUP($C251,Μητρώο!$A:$G,5,FALSE))),"")</f>
        <v/>
      </c>
      <c r="F251" s="47"/>
      <c r="G251" s="47"/>
      <c r="H251" s="28"/>
      <c r="I251" s="29" t="str">
        <f>IF($C251&gt;0,IF(COUNTIF(newValidID,$C251)&gt;0,VLOOKUP($C251,Νέα_Μητρώα!$A:$G,4,FALSE),IF(COUNTIF(ValidID,$C251)&gt;0,VLOOKUP($C251,Μητρώο!$A:$G,4,FALSE))),"")</f>
        <v/>
      </c>
      <c r="J251" s="53" t="str">
        <f>IF(OR(AND(OR(LEFT(R251)="b",LEFT(T251)="b",LEFT(V251)="b"),IF($C251&gt;0,IF(COUNTIF(newValidID,$C251)&gt;0,VLOOKUP($C251,Νέα_Μητρώα!$A:$G,2,FALSE),IF(COUNTIF(ValidID,$C251)&gt;0,VLOOKUP($C251,Μητρώο!$A:$G,2,FALSE))),"")="Θ"),AND(OR(LEFT(R251)="g",LEFT(T251)="g",LEFT(V251)="g"),IF($C251&gt;0,IF(COUNTIF(newValidID,$C251)&gt;0,VLOOKUP($C251,Νέα_Μητρώα!$A:$G,2,FALSE),IF(COUNTIF(ValidID,$C251)&gt;0,VLOOKUP($C251,Μητρώο!$A:$G,2,FALSE))),"")="Α")),"error","")</f>
        <v/>
      </c>
      <c r="K251" s="29" t="str">
        <f t="shared" si="24"/>
        <v/>
      </c>
      <c r="L251" s="29">
        <f t="shared" si="25"/>
        <v>0</v>
      </c>
      <c r="M251" s="30"/>
      <c r="N251" s="30"/>
      <c r="O251" s="31" t="str">
        <f>IF($C251&gt;0,IF(COUNTIF(newValidID,$C251)&gt;0,VLOOKUP($C251,Νέα_Μητρώα!$A:$G,7,FALSE),IF(COUNTIF(ValidID,$C251)&gt;0,VLOOKUP($C251,Μητρώο!$A:$G,7,FALSE))),"")</f>
        <v/>
      </c>
      <c r="P251" s="25" t="str">
        <f t="shared" si="27"/>
        <v/>
      </c>
      <c r="Q251" s="6"/>
      <c r="S251" s="6"/>
      <c r="U251" s="6"/>
      <c r="W251" s="59" t="str">
        <f>IF(AND($W$1&gt;0,C251&gt;0),SUBSTITUTE(SUBSTITUTE(IF(COUNTIF(newValidID,$C251)&gt;0,VLOOKUP($C251,Νέα_Μητρώα!$A:$G,2,FALSE),IF(COUNTIF(ValidID,$C251)&gt;0,VLOOKUP($C251,Μητρώο!$A:$G,2,FALSE))),"Θ","g"),"Α","b")&amp;IF((TRUNC((((YEAR($C$1))-I251)+1)/2))*2&lt;12,12,(TRUNC((((YEAR($C$1))-I251)+1)/2))*2),"ω")</f>
        <v>ω</v>
      </c>
      <c r="Z251" s="49">
        <f t="shared" si="28"/>
        <v>0</v>
      </c>
      <c r="AA251" s="49">
        <f t="shared" si="29"/>
        <v>0</v>
      </c>
      <c r="AB251" s="49">
        <f t="shared" si="30"/>
        <v>0</v>
      </c>
    </row>
    <row r="252" spans="1:28" x14ac:dyDescent="0.2">
      <c r="A252" s="4">
        <v>250</v>
      </c>
      <c r="B252" s="25">
        <f t="shared" si="26"/>
        <v>250</v>
      </c>
      <c r="C252" s="6"/>
      <c r="D252" s="26" t="str">
        <f>IF($C252&gt;0,IF(COUNTIF(newValidID,$C252)&gt;0,VLOOKUP($C252,Νέα_Μητρώα!$A:$G,3,FALSE),IF(COUNTIF(ValidID,$C252)&gt;0,VLOOKUP($C252,Μητρώο!$A:$G,3,FALSE))),"")</f>
        <v/>
      </c>
      <c r="E252" s="27" t="str">
        <f>IF($C252&gt;0,IF(COUNTIF(newValidID,$C252)&gt;0,VLOOKUP($C252,Νέα_Μητρώα!$A:$G,5,FALSE),IF(COUNTIF(ValidID,$C252)&gt;0,VLOOKUP($C252,Μητρώο!$A:$G,5,FALSE))),"")</f>
        <v/>
      </c>
      <c r="F252" s="47"/>
      <c r="G252" s="47"/>
      <c r="H252" s="28"/>
      <c r="I252" s="29" t="str">
        <f>IF($C252&gt;0,IF(COUNTIF(newValidID,$C252)&gt;0,VLOOKUP($C252,Νέα_Μητρώα!$A:$G,4,FALSE),IF(COUNTIF(ValidID,$C252)&gt;0,VLOOKUP($C252,Μητρώο!$A:$G,4,FALSE))),"")</f>
        <v/>
      </c>
      <c r="J252" s="53" t="str">
        <f>IF(OR(AND(OR(LEFT(R252)="b",LEFT(T252)="b",LEFT(V252)="b"),IF($C252&gt;0,IF(COUNTIF(newValidID,$C252)&gt;0,VLOOKUP($C252,Νέα_Μητρώα!$A:$G,2,FALSE),IF(COUNTIF(ValidID,$C252)&gt;0,VLOOKUP($C252,Μητρώο!$A:$G,2,FALSE))),"")="Θ"),AND(OR(LEFT(R252)="g",LEFT(T252)="g",LEFT(V252)="g"),IF($C252&gt;0,IF(COUNTIF(newValidID,$C252)&gt;0,VLOOKUP($C252,Νέα_Μητρώα!$A:$G,2,FALSE),IF(COUNTIF(ValidID,$C252)&gt;0,VLOOKUP($C252,Μητρώο!$A:$G,2,FALSE))),"")="Α")),"error","")</f>
        <v/>
      </c>
      <c r="K252" s="29" t="str">
        <f t="shared" si="24"/>
        <v/>
      </c>
      <c r="L252" s="29">
        <f t="shared" si="25"/>
        <v>0</v>
      </c>
      <c r="M252" s="30"/>
      <c r="N252" s="30"/>
      <c r="O252" s="31" t="str">
        <f>IF($C252&gt;0,IF(COUNTIF(newValidID,$C252)&gt;0,VLOOKUP($C252,Νέα_Μητρώα!$A:$G,7,FALSE),IF(COUNTIF(ValidID,$C252)&gt;0,VLOOKUP($C252,Μητρώο!$A:$G,7,FALSE))),"")</f>
        <v/>
      </c>
      <c r="P252" s="25" t="str">
        <f t="shared" si="27"/>
        <v/>
      </c>
      <c r="Q252" s="6"/>
      <c r="S252" s="6"/>
      <c r="U252" s="6"/>
      <c r="W252" s="59" t="str">
        <f>IF(AND($W$1&gt;0,C252&gt;0),SUBSTITUTE(SUBSTITUTE(IF(COUNTIF(newValidID,$C252)&gt;0,VLOOKUP($C252,Νέα_Μητρώα!$A:$G,2,FALSE),IF(COUNTIF(ValidID,$C252)&gt;0,VLOOKUP($C252,Μητρώο!$A:$G,2,FALSE))),"Θ","g"),"Α","b")&amp;IF((TRUNC((((YEAR($C$1))-I252)+1)/2))*2&lt;12,12,(TRUNC((((YEAR($C$1))-I252)+1)/2))*2),"ω")</f>
        <v>ω</v>
      </c>
      <c r="Z252" s="49">
        <f t="shared" si="28"/>
        <v>0</v>
      </c>
      <c r="AA252" s="49">
        <f t="shared" si="29"/>
        <v>0</v>
      </c>
      <c r="AB252" s="49">
        <f t="shared" si="30"/>
        <v>0</v>
      </c>
    </row>
    <row r="253" spans="1:28" x14ac:dyDescent="0.2">
      <c r="A253" s="4">
        <v>251</v>
      </c>
      <c r="B253" s="25">
        <f t="shared" si="26"/>
        <v>251</v>
      </c>
      <c r="D253" s="26" t="str">
        <f>IF($C253&gt;0,IF(COUNTIF(newValidID,$C253)&gt;0,VLOOKUP($C253,Νέα_Μητρώα!$A:$G,3,FALSE),IF(COUNTIF(ValidID,$C253)&gt;0,VLOOKUP($C253,Μητρώο!$A:$G,3,FALSE))),"")</f>
        <v/>
      </c>
      <c r="E253" s="27" t="str">
        <f>IF($C253&gt;0,IF(COUNTIF(newValidID,$C253)&gt;0,VLOOKUP($C253,Νέα_Μητρώα!$A:$G,5,FALSE),IF(COUNTIF(ValidID,$C253)&gt;0,VLOOKUP($C253,Μητρώο!$A:$G,5,FALSE))),"")</f>
        <v/>
      </c>
      <c r="F253" s="47"/>
      <c r="G253" s="47"/>
      <c r="H253" s="28"/>
      <c r="I253" s="29" t="str">
        <f>IF($C253&gt;0,IF(COUNTIF(newValidID,$C253)&gt;0,VLOOKUP($C253,Νέα_Μητρώα!$A:$G,4,FALSE),IF(COUNTIF(ValidID,$C253)&gt;0,VLOOKUP($C253,Μητρώο!$A:$G,4,FALSE))),"")</f>
        <v/>
      </c>
      <c r="J253" s="53" t="str">
        <f>IF(OR(AND(OR(LEFT(R253)="b",LEFT(T253)="b",LEFT(V253)="b"),IF($C253&gt;0,IF(COUNTIF(newValidID,$C253)&gt;0,VLOOKUP($C253,Νέα_Μητρώα!$A:$G,2,FALSE),IF(COUNTIF(ValidID,$C253)&gt;0,VLOOKUP($C253,Μητρώο!$A:$G,2,FALSE))),"")="Θ"),AND(OR(LEFT(R253)="g",LEFT(T253)="g",LEFT(V253)="g"),IF($C253&gt;0,IF(COUNTIF(newValidID,$C253)&gt;0,VLOOKUP($C253,Νέα_Μητρώα!$A:$G,2,FALSE),IF(COUNTIF(ValidID,$C253)&gt;0,VLOOKUP($C253,Μητρώο!$A:$G,2,FALSE))),"")="Α")),"error","")</f>
        <v/>
      </c>
      <c r="K253" s="29" t="str">
        <f t="shared" si="24"/>
        <v/>
      </c>
      <c r="L253" s="29">
        <f t="shared" si="25"/>
        <v>0</v>
      </c>
      <c r="M253" s="30"/>
      <c r="N253" s="30"/>
      <c r="O253" s="31" t="str">
        <f>IF($C253&gt;0,IF(COUNTIF(newValidID,$C253)&gt;0,VLOOKUP($C253,Νέα_Μητρώα!$A:$G,7,FALSE),IF(COUNTIF(ValidID,$C253)&gt;0,VLOOKUP($C253,Μητρώο!$A:$G,7,FALSE))),"")</f>
        <v/>
      </c>
      <c r="P253" s="25" t="str">
        <f t="shared" si="27"/>
        <v/>
      </c>
      <c r="Q253" s="6"/>
      <c r="S253" s="6"/>
      <c r="U253" s="6"/>
      <c r="W253" s="59" t="str">
        <f>IF(AND($W$1&gt;0,C253&gt;0),SUBSTITUTE(SUBSTITUTE(IF(COUNTIF(newValidID,$C253)&gt;0,VLOOKUP($C253,Νέα_Μητρώα!$A:$G,2,FALSE),IF(COUNTIF(ValidID,$C253)&gt;0,VLOOKUP($C253,Μητρώο!$A:$G,2,FALSE))),"Θ","g"),"Α","b")&amp;IF((TRUNC((((YEAR($C$1))-I253)+1)/2))*2&lt;12,12,(TRUNC((((YEAR($C$1))-I253)+1)/2))*2),"ω")</f>
        <v>ω</v>
      </c>
      <c r="Z253" s="49">
        <f t="shared" si="28"/>
        <v>0</v>
      </c>
      <c r="AA253" s="49">
        <f t="shared" si="29"/>
        <v>0</v>
      </c>
      <c r="AB253" s="49">
        <f t="shared" si="30"/>
        <v>0</v>
      </c>
    </row>
    <row r="254" spans="1:28" x14ac:dyDescent="0.2">
      <c r="A254" s="4">
        <v>252</v>
      </c>
      <c r="B254" s="25">
        <f t="shared" si="26"/>
        <v>252</v>
      </c>
      <c r="C254" s="6"/>
      <c r="D254" s="26" t="str">
        <f>IF($C254&gt;0,IF(COUNTIF(newValidID,$C254)&gt;0,VLOOKUP($C254,Νέα_Μητρώα!$A:$G,3,FALSE),IF(COUNTIF(ValidID,$C254)&gt;0,VLOOKUP($C254,Μητρώο!$A:$G,3,FALSE))),"")</f>
        <v/>
      </c>
      <c r="E254" s="27" t="str">
        <f>IF($C254&gt;0,IF(COUNTIF(newValidID,$C254)&gt;0,VLOOKUP($C254,Νέα_Μητρώα!$A:$G,5,FALSE),IF(COUNTIF(ValidID,$C254)&gt;0,VLOOKUP($C254,Μητρώο!$A:$G,5,FALSE))),"")</f>
        <v/>
      </c>
      <c r="F254" s="47"/>
      <c r="G254" s="47"/>
      <c r="H254" s="28"/>
      <c r="I254" s="29" t="str">
        <f>IF($C254&gt;0,IF(COUNTIF(newValidID,$C254)&gt;0,VLOOKUP($C254,Νέα_Μητρώα!$A:$G,4,FALSE),IF(COUNTIF(ValidID,$C254)&gt;0,VLOOKUP($C254,Μητρώο!$A:$G,4,FALSE))),"")</f>
        <v/>
      </c>
      <c r="J254" s="53" t="str">
        <f>IF(OR(AND(OR(LEFT(R254)="b",LEFT(T254)="b",LEFT(V254)="b"),IF($C254&gt;0,IF(COUNTIF(newValidID,$C254)&gt;0,VLOOKUP($C254,Νέα_Μητρώα!$A:$G,2,FALSE),IF(COUNTIF(ValidID,$C254)&gt;0,VLOOKUP($C254,Μητρώο!$A:$G,2,FALSE))),"")="Θ"),AND(OR(LEFT(R254)="g",LEFT(T254)="g",LEFT(V254)="g"),IF($C254&gt;0,IF(COUNTIF(newValidID,$C254)&gt;0,VLOOKUP($C254,Νέα_Μητρώα!$A:$G,2,FALSE),IF(COUNTIF(ValidID,$C254)&gt;0,VLOOKUP($C254,Μητρώο!$A:$G,2,FALSE))),"")="Α")),"error","")</f>
        <v/>
      </c>
      <c r="K254" s="29" t="str">
        <f t="shared" si="24"/>
        <v/>
      </c>
      <c r="L254" s="29">
        <f t="shared" si="25"/>
        <v>0</v>
      </c>
      <c r="M254" s="30"/>
      <c r="N254" s="30"/>
      <c r="O254" s="31" t="str">
        <f>IF($C254&gt;0,IF(COUNTIF(newValidID,$C254)&gt;0,VLOOKUP($C254,Νέα_Μητρώα!$A:$G,7,FALSE),IF(COUNTIF(ValidID,$C254)&gt;0,VLOOKUP($C254,Μητρώο!$A:$G,7,FALSE))),"")</f>
        <v/>
      </c>
      <c r="P254" s="25" t="str">
        <f t="shared" si="27"/>
        <v/>
      </c>
      <c r="Q254" s="6"/>
      <c r="S254" s="6"/>
      <c r="U254" s="6"/>
      <c r="W254" s="59" t="str">
        <f>IF(AND($W$1&gt;0,C254&gt;0),SUBSTITUTE(SUBSTITUTE(IF(COUNTIF(newValidID,$C254)&gt;0,VLOOKUP($C254,Νέα_Μητρώα!$A:$G,2,FALSE),IF(COUNTIF(ValidID,$C254)&gt;0,VLOOKUP($C254,Μητρώο!$A:$G,2,FALSE))),"Θ","g"),"Α","b")&amp;IF((TRUNC((((YEAR($C$1))-I254)+1)/2))*2&lt;12,12,(TRUNC((((YEAR($C$1))-I254)+1)/2))*2),"ω")</f>
        <v>ω</v>
      </c>
      <c r="Z254" s="49">
        <f t="shared" si="28"/>
        <v>0</v>
      </c>
      <c r="AA254" s="49">
        <f t="shared" si="29"/>
        <v>0</v>
      </c>
      <c r="AB254" s="49">
        <f t="shared" si="30"/>
        <v>0</v>
      </c>
    </row>
    <row r="255" spans="1:28" x14ac:dyDescent="0.2">
      <c r="A255" s="4">
        <v>253</v>
      </c>
      <c r="B255" s="25">
        <f t="shared" si="26"/>
        <v>253</v>
      </c>
      <c r="D255" s="26" t="str">
        <f>IF($C255&gt;0,IF(COUNTIF(newValidID,$C255)&gt;0,VLOOKUP($C255,Νέα_Μητρώα!$A:$G,3,FALSE),IF(COUNTIF(ValidID,$C255)&gt;0,VLOOKUP($C255,Μητρώο!$A:$G,3,FALSE))),"")</f>
        <v/>
      </c>
      <c r="E255" s="27" t="str">
        <f>IF($C255&gt;0,IF(COUNTIF(newValidID,$C255)&gt;0,VLOOKUP($C255,Νέα_Μητρώα!$A:$G,5,FALSE),IF(COUNTIF(ValidID,$C255)&gt;0,VLOOKUP($C255,Μητρώο!$A:$G,5,FALSE))),"")</f>
        <v/>
      </c>
      <c r="F255" s="47"/>
      <c r="G255" s="47"/>
      <c r="H255" s="28"/>
      <c r="I255" s="29" t="str">
        <f>IF($C255&gt;0,IF(COUNTIF(newValidID,$C255)&gt;0,VLOOKUP($C255,Νέα_Μητρώα!$A:$G,4,FALSE),IF(COUNTIF(ValidID,$C255)&gt;0,VLOOKUP($C255,Μητρώο!$A:$G,4,FALSE))),"")</f>
        <v/>
      </c>
      <c r="J255" s="53" t="str">
        <f>IF(OR(AND(OR(LEFT(R255)="b",LEFT(T255)="b",LEFT(V255)="b"),IF($C255&gt;0,IF(COUNTIF(newValidID,$C255)&gt;0,VLOOKUP($C255,Νέα_Μητρώα!$A:$G,2,FALSE),IF(COUNTIF(ValidID,$C255)&gt;0,VLOOKUP($C255,Μητρώο!$A:$G,2,FALSE))),"")="Θ"),AND(OR(LEFT(R255)="g",LEFT(T255)="g",LEFT(V255)="g"),IF($C255&gt;0,IF(COUNTIF(newValidID,$C255)&gt;0,VLOOKUP($C255,Νέα_Μητρώα!$A:$G,2,FALSE),IF(COUNTIF(ValidID,$C255)&gt;0,VLOOKUP($C255,Μητρώο!$A:$G,2,FALSE))),"")="Α")),"error","")</f>
        <v/>
      </c>
      <c r="K255" s="29" t="str">
        <f t="shared" si="24"/>
        <v/>
      </c>
      <c r="L255" s="29">
        <f t="shared" si="25"/>
        <v>0</v>
      </c>
      <c r="M255" s="30"/>
      <c r="N255" s="30"/>
      <c r="O255" s="31" t="str">
        <f>IF($C255&gt;0,IF(COUNTIF(newValidID,$C255)&gt;0,VLOOKUP($C255,Νέα_Μητρώα!$A:$G,7,FALSE),IF(COUNTIF(ValidID,$C255)&gt;0,VLOOKUP($C255,Μητρώο!$A:$G,7,FALSE))),"")</f>
        <v/>
      </c>
      <c r="P255" s="25" t="str">
        <f t="shared" si="27"/>
        <v/>
      </c>
      <c r="Q255" s="6"/>
      <c r="S255" s="6"/>
      <c r="U255" s="6"/>
      <c r="W255" s="59" t="str">
        <f>IF(AND($W$1&gt;0,C255&gt;0),SUBSTITUTE(SUBSTITUTE(IF(COUNTIF(newValidID,$C255)&gt;0,VLOOKUP($C255,Νέα_Μητρώα!$A:$G,2,FALSE),IF(COUNTIF(ValidID,$C255)&gt;0,VLOOKUP($C255,Μητρώο!$A:$G,2,FALSE))),"Θ","g"),"Α","b")&amp;IF((TRUNC((((YEAR($C$1))-I255)+1)/2))*2&lt;12,12,(TRUNC((((YEAR($C$1))-I255)+1)/2))*2),"ω")</f>
        <v>ω</v>
      </c>
      <c r="Z255" s="49">
        <f t="shared" si="28"/>
        <v>0</v>
      </c>
      <c r="AA255" s="49">
        <f t="shared" si="29"/>
        <v>0</v>
      </c>
      <c r="AB255" s="49">
        <f t="shared" si="30"/>
        <v>0</v>
      </c>
    </row>
    <row r="256" spans="1:28" x14ac:dyDescent="0.2">
      <c r="A256" s="4">
        <v>254</v>
      </c>
      <c r="B256" s="25">
        <f t="shared" si="26"/>
        <v>254</v>
      </c>
      <c r="D256" s="26" t="str">
        <f>IF($C256&gt;0,IF(COUNTIF(newValidID,$C256)&gt;0,VLOOKUP($C256,Νέα_Μητρώα!$A:$G,3,FALSE),IF(COUNTIF(ValidID,$C256)&gt;0,VLOOKUP($C256,Μητρώο!$A:$G,3,FALSE))),"")</f>
        <v/>
      </c>
      <c r="E256" s="27" t="str">
        <f>IF($C256&gt;0,IF(COUNTIF(newValidID,$C256)&gt;0,VLOOKUP($C256,Νέα_Μητρώα!$A:$G,5,FALSE),IF(COUNTIF(ValidID,$C256)&gt;0,VLOOKUP($C256,Μητρώο!$A:$G,5,FALSE))),"")</f>
        <v/>
      </c>
      <c r="F256" s="47"/>
      <c r="G256" s="47"/>
      <c r="H256" s="28"/>
      <c r="I256" s="29" t="str">
        <f>IF($C256&gt;0,IF(COUNTIF(newValidID,$C256)&gt;0,VLOOKUP($C256,Νέα_Μητρώα!$A:$G,4,FALSE),IF(COUNTIF(ValidID,$C256)&gt;0,VLOOKUP($C256,Μητρώο!$A:$G,4,FALSE))),"")</f>
        <v/>
      </c>
      <c r="J256" s="53" t="str">
        <f>IF(OR(AND(OR(LEFT(R256)="b",LEFT(T256)="b",LEFT(V256)="b"),IF($C256&gt;0,IF(COUNTIF(newValidID,$C256)&gt;0,VLOOKUP($C256,Νέα_Μητρώα!$A:$G,2,FALSE),IF(COUNTIF(ValidID,$C256)&gt;0,VLOOKUP($C256,Μητρώο!$A:$G,2,FALSE))),"")="Θ"),AND(OR(LEFT(R256)="g",LEFT(T256)="g",LEFT(V256)="g"),IF($C256&gt;0,IF(COUNTIF(newValidID,$C256)&gt;0,VLOOKUP($C256,Νέα_Μητρώα!$A:$G,2,FALSE),IF(COUNTIF(ValidID,$C256)&gt;0,VLOOKUP($C256,Μητρώο!$A:$G,2,FALSE))),"")="Α")),"error","")</f>
        <v/>
      </c>
      <c r="K256" s="29" t="str">
        <f t="shared" si="24"/>
        <v/>
      </c>
      <c r="L256" s="29">
        <f t="shared" si="25"/>
        <v>0</v>
      </c>
      <c r="M256" s="30"/>
      <c r="N256" s="30"/>
      <c r="O256" s="31" t="str">
        <f>IF($C256&gt;0,IF(COUNTIF(newValidID,$C256)&gt;0,VLOOKUP($C256,Νέα_Μητρώα!$A:$G,7,FALSE),IF(COUNTIF(ValidID,$C256)&gt;0,VLOOKUP($C256,Μητρώο!$A:$G,7,FALSE))),"")</f>
        <v/>
      </c>
      <c r="P256" s="25" t="str">
        <f t="shared" si="27"/>
        <v/>
      </c>
      <c r="Q256" s="6"/>
      <c r="S256" s="6"/>
      <c r="U256" s="6"/>
      <c r="W256" s="59" t="str">
        <f>IF(AND($W$1&gt;0,C256&gt;0),SUBSTITUTE(SUBSTITUTE(IF(COUNTIF(newValidID,$C256)&gt;0,VLOOKUP($C256,Νέα_Μητρώα!$A:$G,2,FALSE),IF(COUNTIF(ValidID,$C256)&gt;0,VLOOKUP($C256,Μητρώο!$A:$G,2,FALSE))),"Θ","g"),"Α","b")&amp;IF((TRUNC((((YEAR($C$1))-I256)+1)/2))*2&lt;12,12,(TRUNC((((YEAR($C$1))-I256)+1)/2))*2),"ω")</f>
        <v>ω</v>
      </c>
      <c r="Z256" s="49">
        <f t="shared" si="28"/>
        <v>0</v>
      </c>
      <c r="AA256" s="49">
        <f t="shared" si="29"/>
        <v>0</v>
      </c>
      <c r="AB256" s="49">
        <f t="shared" si="30"/>
        <v>0</v>
      </c>
    </row>
    <row r="257" spans="1:28" x14ac:dyDescent="0.2">
      <c r="A257" s="4">
        <v>255</v>
      </c>
      <c r="B257" s="25">
        <f t="shared" si="26"/>
        <v>255</v>
      </c>
      <c r="C257" s="6"/>
      <c r="D257" s="26" t="str">
        <f>IF($C257&gt;0,IF(COUNTIF(newValidID,$C257)&gt;0,VLOOKUP($C257,Νέα_Μητρώα!$A:$G,3,FALSE),IF(COUNTIF(ValidID,$C257)&gt;0,VLOOKUP($C257,Μητρώο!$A:$G,3,FALSE))),"")</f>
        <v/>
      </c>
      <c r="E257" s="27" t="str">
        <f>IF($C257&gt;0,IF(COUNTIF(newValidID,$C257)&gt;0,VLOOKUP($C257,Νέα_Μητρώα!$A:$G,5,FALSE),IF(COUNTIF(ValidID,$C257)&gt;0,VLOOKUP($C257,Μητρώο!$A:$G,5,FALSE))),"")</f>
        <v/>
      </c>
      <c r="F257" s="47"/>
      <c r="G257" s="47"/>
      <c r="H257" s="28"/>
      <c r="I257" s="29" t="str">
        <f>IF($C257&gt;0,IF(COUNTIF(newValidID,$C257)&gt;0,VLOOKUP($C257,Νέα_Μητρώα!$A:$G,4,FALSE),IF(COUNTIF(ValidID,$C257)&gt;0,VLOOKUP($C257,Μητρώο!$A:$G,4,FALSE))),"")</f>
        <v/>
      </c>
      <c r="J257" s="53" t="str">
        <f>IF(OR(AND(OR(LEFT(R257)="b",LEFT(T257)="b",LEFT(V257)="b"),IF($C257&gt;0,IF(COUNTIF(newValidID,$C257)&gt;0,VLOOKUP($C257,Νέα_Μητρώα!$A:$G,2,FALSE),IF(COUNTIF(ValidID,$C257)&gt;0,VLOOKUP($C257,Μητρώο!$A:$G,2,FALSE))),"")="Θ"),AND(OR(LEFT(R257)="g",LEFT(T257)="g",LEFT(V257)="g"),IF($C257&gt;0,IF(COUNTIF(newValidID,$C257)&gt;0,VLOOKUP($C257,Νέα_Μητρώα!$A:$G,2,FALSE),IF(COUNTIF(ValidID,$C257)&gt;0,VLOOKUP($C257,Μητρώο!$A:$G,2,FALSE))),"")="Α")),"error","")</f>
        <v/>
      </c>
      <c r="K257" s="29" t="str">
        <f t="shared" si="24"/>
        <v/>
      </c>
      <c r="L257" s="29">
        <f t="shared" si="25"/>
        <v>0</v>
      </c>
      <c r="M257" s="30"/>
      <c r="N257" s="30"/>
      <c r="O257" s="31" t="str">
        <f>IF($C257&gt;0,IF(COUNTIF(newValidID,$C257)&gt;0,VLOOKUP($C257,Νέα_Μητρώα!$A:$G,7,FALSE),IF(COUNTIF(ValidID,$C257)&gt;0,VLOOKUP($C257,Μητρώο!$A:$G,7,FALSE))),"")</f>
        <v/>
      </c>
      <c r="P257" s="25" t="str">
        <f t="shared" si="27"/>
        <v/>
      </c>
      <c r="Q257" s="6"/>
      <c r="S257" s="6"/>
      <c r="U257" s="6"/>
      <c r="W257" s="59" t="str">
        <f>IF(AND($W$1&gt;0,C257&gt;0),SUBSTITUTE(SUBSTITUTE(IF(COUNTIF(newValidID,$C257)&gt;0,VLOOKUP($C257,Νέα_Μητρώα!$A:$G,2,FALSE),IF(COUNTIF(ValidID,$C257)&gt;0,VLOOKUP($C257,Μητρώο!$A:$G,2,FALSE))),"Θ","g"),"Α","b")&amp;IF((TRUNC((((YEAR($C$1))-I257)+1)/2))*2&lt;12,12,(TRUNC((((YEAR($C$1))-I257)+1)/2))*2),"ω")</f>
        <v>ω</v>
      </c>
      <c r="Z257" s="49">
        <f t="shared" si="28"/>
        <v>0</v>
      </c>
      <c r="AA257" s="49">
        <f t="shared" si="29"/>
        <v>0</v>
      </c>
      <c r="AB257" s="49">
        <f t="shared" si="30"/>
        <v>0</v>
      </c>
    </row>
    <row r="258" spans="1:28" x14ac:dyDescent="0.2">
      <c r="A258" s="4">
        <v>256</v>
      </c>
      <c r="B258" s="25">
        <f t="shared" si="26"/>
        <v>256</v>
      </c>
      <c r="D258" s="26" t="str">
        <f>IF($C258&gt;0,IF(COUNTIF(newValidID,$C258)&gt;0,VLOOKUP($C258,Νέα_Μητρώα!$A:$G,3,FALSE),IF(COUNTIF(ValidID,$C258)&gt;0,VLOOKUP($C258,Μητρώο!$A:$G,3,FALSE))),"")</f>
        <v/>
      </c>
      <c r="E258" s="27" t="str">
        <f>IF($C258&gt;0,IF(COUNTIF(newValidID,$C258)&gt;0,VLOOKUP($C258,Νέα_Μητρώα!$A:$G,5,FALSE),IF(COUNTIF(ValidID,$C258)&gt;0,VLOOKUP($C258,Μητρώο!$A:$G,5,FALSE))),"")</f>
        <v/>
      </c>
      <c r="F258" s="47"/>
      <c r="G258" s="47"/>
      <c r="H258" s="28"/>
      <c r="I258" s="29" t="str">
        <f>IF($C258&gt;0,IF(COUNTIF(newValidID,$C258)&gt;0,VLOOKUP($C258,Νέα_Μητρώα!$A:$G,4,FALSE),IF(COUNTIF(ValidID,$C258)&gt;0,VLOOKUP($C258,Μητρώο!$A:$G,4,FALSE))),"")</f>
        <v/>
      </c>
      <c r="J258" s="53" t="str">
        <f>IF(OR(AND(OR(LEFT(R258)="b",LEFT(T258)="b",LEFT(V258)="b"),IF($C258&gt;0,IF(COUNTIF(newValidID,$C258)&gt;0,VLOOKUP($C258,Νέα_Μητρώα!$A:$G,2,FALSE),IF(COUNTIF(ValidID,$C258)&gt;0,VLOOKUP($C258,Μητρώο!$A:$G,2,FALSE))),"")="Θ"),AND(OR(LEFT(R258)="g",LEFT(T258)="g",LEFT(V258)="g"),IF($C258&gt;0,IF(COUNTIF(newValidID,$C258)&gt;0,VLOOKUP($C258,Νέα_Μητρώα!$A:$G,2,FALSE),IF(COUNTIF(ValidID,$C258)&gt;0,VLOOKUP($C258,Μητρώο!$A:$G,2,FALSE))),"")="Α")),"error","")</f>
        <v/>
      </c>
      <c r="K258" s="29" t="str">
        <f t="shared" si="24"/>
        <v/>
      </c>
      <c r="L258" s="29">
        <f t="shared" si="25"/>
        <v>0</v>
      </c>
      <c r="M258" s="30"/>
      <c r="N258" s="30"/>
      <c r="O258" s="31" t="str">
        <f>IF($C258&gt;0,IF(COUNTIF(newValidID,$C258)&gt;0,VLOOKUP($C258,Νέα_Μητρώα!$A:$G,7,FALSE),IF(COUNTIF(ValidID,$C258)&gt;0,VLOOKUP($C258,Μητρώο!$A:$G,7,FALSE))),"")</f>
        <v/>
      </c>
      <c r="P258" s="25" t="str">
        <f t="shared" si="27"/>
        <v/>
      </c>
      <c r="Q258" s="6"/>
      <c r="S258" s="6"/>
      <c r="U258" s="6"/>
      <c r="W258" s="59" t="str">
        <f>IF(AND($W$1&gt;0,C258&gt;0),SUBSTITUTE(SUBSTITUTE(IF(COUNTIF(newValidID,$C258)&gt;0,VLOOKUP($C258,Νέα_Μητρώα!$A:$G,2,FALSE),IF(COUNTIF(ValidID,$C258)&gt;0,VLOOKUP($C258,Μητρώο!$A:$G,2,FALSE))),"Θ","g"),"Α","b")&amp;IF((TRUNC((((YEAR($C$1))-I258)+1)/2))*2&lt;12,12,(TRUNC((((YEAR($C$1))-I258)+1)/2))*2),"ω")</f>
        <v>ω</v>
      </c>
      <c r="Z258" s="49">
        <f t="shared" si="28"/>
        <v>0</v>
      </c>
      <c r="AA258" s="49">
        <f t="shared" si="29"/>
        <v>0</v>
      </c>
      <c r="AB258" s="49">
        <f t="shared" si="30"/>
        <v>0</v>
      </c>
    </row>
    <row r="259" spans="1:28" x14ac:dyDescent="0.2">
      <c r="A259" s="4">
        <v>257</v>
      </c>
      <c r="B259" s="25">
        <f t="shared" si="26"/>
        <v>257</v>
      </c>
      <c r="C259" s="6"/>
      <c r="D259" s="26" t="str">
        <f>IF($C259&gt;0,IF(COUNTIF(newValidID,$C259)&gt;0,VLOOKUP($C259,Νέα_Μητρώα!$A:$G,3,FALSE),IF(COUNTIF(ValidID,$C259)&gt;0,VLOOKUP($C259,Μητρώο!$A:$G,3,FALSE))),"")</f>
        <v/>
      </c>
      <c r="E259" s="27" t="str">
        <f>IF($C259&gt;0,IF(COUNTIF(newValidID,$C259)&gt;0,VLOOKUP($C259,Νέα_Μητρώα!$A:$G,5,FALSE),IF(COUNTIF(ValidID,$C259)&gt;0,VLOOKUP($C259,Μητρώο!$A:$G,5,FALSE))),"")</f>
        <v/>
      </c>
      <c r="F259" s="47"/>
      <c r="G259" s="47"/>
      <c r="H259" s="28"/>
      <c r="I259" s="29" t="str">
        <f>IF($C259&gt;0,IF(COUNTIF(newValidID,$C259)&gt;0,VLOOKUP($C259,Νέα_Μητρώα!$A:$G,4,FALSE),IF(COUNTIF(ValidID,$C259)&gt;0,VLOOKUP($C259,Μητρώο!$A:$G,4,FALSE))),"")</f>
        <v/>
      </c>
      <c r="J259" s="53" t="str">
        <f>IF(OR(AND(OR(LEFT(R259)="b",LEFT(T259)="b",LEFT(V259)="b"),IF($C259&gt;0,IF(COUNTIF(newValidID,$C259)&gt;0,VLOOKUP($C259,Νέα_Μητρώα!$A:$G,2,FALSE),IF(COUNTIF(ValidID,$C259)&gt;0,VLOOKUP($C259,Μητρώο!$A:$G,2,FALSE))),"")="Θ"),AND(OR(LEFT(R259)="g",LEFT(T259)="g",LEFT(V259)="g"),IF($C259&gt;0,IF(COUNTIF(newValidID,$C259)&gt;0,VLOOKUP($C259,Νέα_Μητρώα!$A:$G,2,FALSE),IF(COUNTIF(ValidID,$C259)&gt;0,VLOOKUP($C259,Μητρώο!$A:$G,2,FALSE))),"")="Α")),"error","")</f>
        <v/>
      </c>
      <c r="K259" s="29" t="str">
        <f t="shared" ref="K259:K322" si="31">IF(R259&gt;" ",IF(VALUE(RIGHT(R259,2))=10,IF(YEAR($C$1)-I259&gt;10,"error","ok"),IF(VALUE(RIGHT(R259,2))=12,IF(OR(YEAR($C$1)-I259&gt;12,YEAR($C$1)-I259&lt;9),"error","ok"),IF(VALUE(RIGHT(R259,2))=14,IF(OR(YEAR($C$1)-I259&gt;14,YEAR($C$1)-I259&lt;9),"error","ok"),IF(VALUE(RIGHT(R259,2))=16,IF(OR(YEAR($C$1)-I259&gt;16,YEAR($C$1)-I259&lt;13),"error","ok"),IF(VALUE(RIGHT(R259,2))=18,IF(OR(YEAR($C$1)-I259&gt;18,YEAR($C$1)-I259&lt;13),"error","ok"),"x"))))),"")</f>
        <v/>
      </c>
      <c r="L259" s="29">
        <f t="shared" ref="L259:L322" si="32">COUNTIF(C:C,C259)</f>
        <v>0</v>
      </c>
      <c r="M259" s="30"/>
      <c r="N259" s="30"/>
      <c r="O259" s="31" t="str">
        <f>IF($C259&gt;0,IF(COUNTIF(newValidID,$C259)&gt;0,VLOOKUP($C259,Νέα_Μητρώα!$A:$G,7,FALSE),IF(COUNTIF(ValidID,$C259)&gt;0,VLOOKUP($C259,Μητρώο!$A:$G,7,FALSE))),"")</f>
        <v/>
      </c>
      <c r="P259" s="25" t="str">
        <f t="shared" si="27"/>
        <v/>
      </c>
      <c r="Q259" s="6"/>
      <c r="S259" s="6"/>
      <c r="U259" s="6"/>
      <c r="W259" s="59" t="str">
        <f>IF(AND($W$1&gt;0,C259&gt;0),SUBSTITUTE(SUBSTITUTE(IF(COUNTIF(newValidID,$C259)&gt;0,VLOOKUP($C259,Νέα_Μητρώα!$A:$G,2,FALSE),IF(COUNTIF(ValidID,$C259)&gt;0,VLOOKUP($C259,Μητρώο!$A:$G,2,FALSE))),"Θ","g"),"Α","b")&amp;IF((TRUNC((((YEAR($C$1))-I259)+1)/2))*2&lt;12,12,(TRUNC((((YEAR($C$1))-I259)+1)/2))*2),"ω")</f>
        <v>ω</v>
      </c>
      <c r="Z259" s="49">
        <f t="shared" si="28"/>
        <v>0</v>
      </c>
      <c r="AA259" s="49">
        <f t="shared" si="29"/>
        <v>0</v>
      </c>
      <c r="AB259" s="49">
        <f t="shared" si="30"/>
        <v>0</v>
      </c>
    </row>
    <row r="260" spans="1:28" x14ac:dyDescent="0.2">
      <c r="A260" s="4">
        <v>258</v>
      </c>
      <c r="B260" s="25">
        <f t="shared" ref="B260:B323" si="33">IF(Q260&amp;R260&amp;W260=Q259&amp;R259&amp;W259,B259+1,1)</f>
        <v>258</v>
      </c>
      <c r="C260" s="6"/>
      <c r="D260" s="26" t="str">
        <f>IF($C260&gt;0,IF(COUNTIF(newValidID,$C260)&gt;0,VLOOKUP($C260,Νέα_Μητρώα!$A:$G,3,FALSE),IF(COUNTIF(ValidID,$C260)&gt;0,VLOOKUP($C260,Μητρώο!$A:$G,3,FALSE))),"")</f>
        <v/>
      </c>
      <c r="E260" s="27" t="str">
        <f>IF($C260&gt;0,IF(COUNTIF(newValidID,$C260)&gt;0,VLOOKUP($C260,Νέα_Μητρώα!$A:$G,5,FALSE),IF(COUNTIF(ValidID,$C260)&gt;0,VLOOKUP($C260,Μητρώο!$A:$G,5,FALSE))),"")</f>
        <v/>
      </c>
      <c r="F260" s="47"/>
      <c r="G260" s="47"/>
      <c r="H260" s="28"/>
      <c r="I260" s="29" t="str">
        <f>IF($C260&gt;0,IF(COUNTIF(newValidID,$C260)&gt;0,VLOOKUP($C260,Νέα_Μητρώα!$A:$G,4,FALSE),IF(COUNTIF(ValidID,$C260)&gt;0,VLOOKUP($C260,Μητρώο!$A:$G,4,FALSE))),"")</f>
        <v/>
      </c>
      <c r="J260" s="53" t="str">
        <f>IF(OR(AND(OR(LEFT(R260)="b",LEFT(T260)="b",LEFT(V260)="b"),IF($C260&gt;0,IF(COUNTIF(newValidID,$C260)&gt;0,VLOOKUP($C260,Νέα_Μητρώα!$A:$G,2,FALSE),IF(COUNTIF(ValidID,$C260)&gt;0,VLOOKUP($C260,Μητρώο!$A:$G,2,FALSE))),"")="Θ"),AND(OR(LEFT(R260)="g",LEFT(T260)="g",LEFT(V260)="g"),IF($C260&gt;0,IF(COUNTIF(newValidID,$C260)&gt;0,VLOOKUP($C260,Νέα_Μητρώα!$A:$G,2,FALSE),IF(COUNTIF(ValidID,$C260)&gt;0,VLOOKUP($C260,Μητρώο!$A:$G,2,FALSE))),"")="Α")),"error","")</f>
        <v/>
      </c>
      <c r="K260" s="29" t="str">
        <f t="shared" si="31"/>
        <v/>
      </c>
      <c r="L260" s="29">
        <f t="shared" si="32"/>
        <v>0</v>
      </c>
      <c r="M260" s="30"/>
      <c r="N260" s="30"/>
      <c r="O260" s="31" t="str">
        <f>IF($C260&gt;0,IF(COUNTIF(newValidID,$C260)&gt;0,VLOOKUP($C260,Νέα_Μητρώα!$A:$G,7,FALSE),IF(COUNTIF(ValidID,$C260)&gt;0,VLOOKUP($C260,Μητρώο!$A:$G,7,FALSE))),"")</f>
        <v/>
      </c>
      <c r="P260" s="25" t="str">
        <f t="shared" ref="P260:P323" si="34">IF(AND($C260&gt;1,$O260&lt;$C$1),"Κ","")</f>
        <v/>
      </c>
      <c r="Q260" s="6"/>
      <c r="S260" s="6"/>
      <c r="U260" s="6"/>
      <c r="W260" s="59" t="str">
        <f>IF(AND($W$1&gt;0,C260&gt;0),SUBSTITUTE(SUBSTITUTE(IF(COUNTIF(newValidID,$C260)&gt;0,VLOOKUP($C260,Νέα_Μητρώα!$A:$G,2,FALSE),IF(COUNTIF(ValidID,$C260)&gt;0,VLOOKUP($C260,Μητρώο!$A:$G,2,FALSE))),"Θ","g"),"Α","b")&amp;IF((TRUNC((((YEAR($C$1))-I260)+1)/2))*2&lt;12,12,(TRUNC((((YEAR($C$1))-I260)+1)/2))*2),"ω")</f>
        <v>ω</v>
      </c>
      <c r="Z260" s="49">
        <f t="shared" ref="Z260:Z323" si="35">COUNTIF(CityGroup,Q260&amp;"-"&amp;R260)</f>
        <v>0</v>
      </c>
      <c r="AA260" s="49">
        <f t="shared" ref="AA260:AA323" si="36">COUNTIF(CityGroup,S260&amp;"-"&amp;T260)</f>
        <v>0</v>
      </c>
      <c r="AB260" s="49">
        <f t="shared" ref="AB260:AB323" si="37">COUNTIF(CityGroup,U260&amp;"-"&amp;V260)</f>
        <v>0</v>
      </c>
    </row>
    <row r="261" spans="1:28" x14ac:dyDescent="0.2">
      <c r="A261" s="4">
        <v>259</v>
      </c>
      <c r="B261" s="25">
        <f t="shared" si="33"/>
        <v>259</v>
      </c>
      <c r="D261" s="26" t="str">
        <f>IF($C261&gt;0,IF(COUNTIF(newValidID,$C261)&gt;0,VLOOKUP($C261,Νέα_Μητρώα!$A:$G,3,FALSE),IF(COUNTIF(ValidID,$C261)&gt;0,VLOOKUP($C261,Μητρώο!$A:$G,3,FALSE))),"")</f>
        <v/>
      </c>
      <c r="E261" s="27" t="str">
        <f>IF($C261&gt;0,IF(COUNTIF(newValidID,$C261)&gt;0,VLOOKUP($C261,Νέα_Μητρώα!$A:$G,5,FALSE),IF(COUNTIF(ValidID,$C261)&gt;0,VLOOKUP($C261,Μητρώο!$A:$G,5,FALSE))),"")</f>
        <v/>
      </c>
      <c r="F261" s="47"/>
      <c r="G261" s="47"/>
      <c r="H261" s="28"/>
      <c r="I261" s="29" t="str">
        <f>IF($C261&gt;0,IF(COUNTIF(newValidID,$C261)&gt;0,VLOOKUP($C261,Νέα_Μητρώα!$A:$G,4,FALSE),IF(COUNTIF(ValidID,$C261)&gt;0,VLOOKUP($C261,Μητρώο!$A:$G,4,FALSE))),"")</f>
        <v/>
      </c>
      <c r="J261" s="53" t="str">
        <f>IF(OR(AND(OR(LEFT(R261)="b",LEFT(T261)="b",LEFT(V261)="b"),IF($C261&gt;0,IF(COUNTIF(newValidID,$C261)&gt;0,VLOOKUP($C261,Νέα_Μητρώα!$A:$G,2,FALSE),IF(COUNTIF(ValidID,$C261)&gt;0,VLOOKUP($C261,Μητρώο!$A:$G,2,FALSE))),"")="Θ"),AND(OR(LEFT(R261)="g",LEFT(T261)="g",LEFT(V261)="g"),IF($C261&gt;0,IF(COUNTIF(newValidID,$C261)&gt;0,VLOOKUP($C261,Νέα_Μητρώα!$A:$G,2,FALSE),IF(COUNTIF(ValidID,$C261)&gt;0,VLOOKUP($C261,Μητρώο!$A:$G,2,FALSE))),"")="Α")),"error","")</f>
        <v/>
      </c>
      <c r="K261" s="29" t="str">
        <f t="shared" si="31"/>
        <v/>
      </c>
      <c r="L261" s="29">
        <f t="shared" si="32"/>
        <v>0</v>
      </c>
      <c r="M261" s="30"/>
      <c r="N261" s="30"/>
      <c r="O261" s="31" t="str">
        <f>IF($C261&gt;0,IF(COUNTIF(newValidID,$C261)&gt;0,VLOOKUP($C261,Νέα_Μητρώα!$A:$G,7,FALSE),IF(COUNTIF(ValidID,$C261)&gt;0,VLOOKUP($C261,Μητρώο!$A:$G,7,FALSE))),"")</f>
        <v/>
      </c>
      <c r="P261" s="25" t="str">
        <f t="shared" si="34"/>
        <v/>
      </c>
      <c r="Q261" s="6"/>
      <c r="S261" s="6"/>
      <c r="U261" s="6"/>
      <c r="W261" s="59" t="str">
        <f>IF(AND($W$1&gt;0,C261&gt;0),SUBSTITUTE(SUBSTITUTE(IF(COUNTIF(newValidID,$C261)&gt;0,VLOOKUP($C261,Νέα_Μητρώα!$A:$G,2,FALSE),IF(COUNTIF(ValidID,$C261)&gt;0,VLOOKUP($C261,Μητρώο!$A:$G,2,FALSE))),"Θ","g"),"Α","b")&amp;IF((TRUNC((((YEAR($C$1))-I261)+1)/2))*2&lt;12,12,(TRUNC((((YEAR($C$1))-I261)+1)/2))*2),"ω")</f>
        <v>ω</v>
      </c>
      <c r="Z261" s="49">
        <f t="shared" si="35"/>
        <v>0</v>
      </c>
      <c r="AA261" s="49">
        <f t="shared" si="36"/>
        <v>0</v>
      </c>
      <c r="AB261" s="49">
        <f t="shared" si="37"/>
        <v>0</v>
      </c>
    </row>
    <row r="262" spans="1:28" x14ac:dyDescent="0.2">
      <c r="A262" s="4">
        <v>260</v>
      </c>
      <c r="B262" s="25">
        <f t="shared" si="33"/>
        <v>260</v>
      </c>
      <c r="C262" s="6"/>
      <c r="D262" s="26" t="str">
        <f>IF($C262&gt;0,IF(COUNTIF(newValidID,$C262)&gt;0,VLOOKUP($C262,Νέα_Μητρώα!$A:$G,3,FALSE),IF(COUNTIF(ValidID,$C262)&gt;0,VLOOKUP($C262,Μητρώο!$A:$G,3,FALSE))),"")</f>
        <v/>
      </c>
      <c r="E262" s="27" t="str">
        <f>IF($C262&gt;0,IF(COUNTIF(newValidID,$C262)&gt;0,VLOOKUP($C262,Νέα_Μητρώα!$A:$G,5,FALSE),IF(COUNTIF(ValidID,$C262)&gt;0,VLOOKUP($C262,Μητρώο!$A:$G,5,FALSE))),"")</f>
        <v/>
      </c>
      <c r="F262" s="47"/>
      <c r="G262" s="47"/>
      <c r="H262" s="28"/>
      <c r="I262" s="29" t="str">
        <f>IF($C262&gt;0,IF(COUNTIF(newValidID,$C262)&gt;0,VLOOKUP($C262,Νέα_Μητρώα!$A:$G,4,FALSE),IF(COUNTIF(ValidID,$C262)&gt;0,VLOOKUP($C262,Μητρώο!$A:$G,4,FALSE))),"")</f>
        <v/>
      </c>
      <c r="J262" s="53" t="str">
        <f>IF(OR(AND(OR(LEFT(R262)="b",LEFT(T262)="b",LEFT(V262)="b"),IF($C262&gt;0,IF(COUNTIF(newValidID,$C262)&gt;0,VLOOKUP($C262,Νέα_Μητρώα!$A:$G,2,FALSE),IF(COUNTIF(ValidID,$C262)&gt;0,VLOOKUP($C262,Μητρώο!$A:$G,2,FALSE))),"")="Θ"),AND(OR(LEFT(R262)="g",LEFT(T262)="g",LEFT(V262)="g"),IF($C262&gt;0,IF(COUNTIF(newValidID,$C262)&gt;0,VLOOKUP($C262,Νέα_Μητρώα!$A:$G,2,FALSE),IF(COUNTIF(ValidID,$C262)&gt;0,VLOOKUP($C262,Μητρώο!$A:$G,2,FALSE))),"")="Α")),"error","")</f>
        <v/>
      </c>
      <c r="K262" s="29" t="str">
        <f t="shared" si="31"/>
        <v/>
      </c>
      <c r="L262" s="29">
        <f t="shared" si="32"/>
        <v>0</v>
      </c>
      <c r="M262" s="30"/>
      <c r="N262" s="30"/>
      <c r="O262" s="31" t="str">
        <f>IF($C262&gt;0,IF(COUNTIF(newValidID,$C262)&gt;0,VLOOKUP($C262,Νέα_Μητρώα!$A:$G,7,FALSE),IF(COUNTIF(ValidID,$C262)&gt;0,VLOOKUP($C262,Μητρώο!$A:$G,7,FALSE))),"")</f>
        <v/>
      </c>
      <c r="P262" s="25" t="str">
        <f t="shared" si="34"/>
        <v/>
      </c>
      <c r="Q262" s="6"/>
      <c r="S262" s="6"/>
      <c r="U262" s="6"/>
      <c r="W262" s="59" t="str">
        <f>IF(AND($W$1&gt;0,C262&gt;0),SUBSTITUTE(SUBSTITUTE(IF(COUNTIF(newValidID,$C262)&gt;0,VLOOKUP($C262,Νέα_Μητρώα!$A:$G,2,FALSE),IF(COUNTIF(ValidID,$C262)&gt;0,VLOOKUP($C262,Μητρώο!$A:$G,2,FALSE))),"Θ","g"),"Α","b")&amp;IF((TRUNC((((YEAR($C$1))-I262)+1)/2))*2&lt;12,12,(TRUNC((((YEAR($C$1))-I262)+1)/2))*2),"ω")</f>
        <v>ω</v>
      </c>
      <c r="Z262" s="49">
        <f t="shared" si="35"/>
        <v>0</v>
      </c>
      <c r="AA262" s="49">
        <f t="shared" si="36"/>
        <v>0</v>
      </c>
      <c r="AB262" s="49">
        <f t="shared" si="37"/>
        <v>0</v>
      </c>
    </row>
    <row r="263" spans="1:28" x14ac:dyDescent="0.2">
      <c r="A263" s="4">
        <v>261</v>
      </c>
      <c r="B263" s="25">
        <f t="shared" si="33"/>
        <v>261</v>
      </c>
      <c r="D263" s="26" t="str">
        <f>IF($C263&gt;0,IF(COUNTIF(newValidID,$C263)&gt;0,VLOOKUP($C263,Νέα_Μητρώα!$A:$G,3,FALSE),IF(COUNTIF(ValidID,$C263)&gt;0,VLOOKUP($C263,Μητρώο!$A:$G,3,FALSE))),"")</f>
        <v/>
      </c>
      <c r="E263" s="27" t="str">
        <f>IF($C263&gt;0,IF(COUNTIF(newValidID,$C263)&gt;0,VLOOKUP($C263,Νέα_Μητρώα!$A:$G,5,FALSE),IF(COUNTIF(ValidID,$C263)&gt;0,VLOOKUP($C263,Μητρώο!$A:$G,5,FALSE))),"")</f>
        <v/>
      </c>
      <c r="F263" s="47"/>
      <c r="G263" s="47"/>
      <c r="H263" s="28"/>
      <c r="I263" s="29" t="str">
        <f>IF($C263&gt;0,IF(COUNTIF(newValidID,$C263)&gt;0,VLOOKUP($C263,Νέα_Μητρώα!$A:$G,4,FALSE),IF(COUNTIF(ValidID,$C263)&gt;0,VLOOKUP($C263,Μητρώο!$A:$G,4,FALSE))),"")</f>
        <v/>
      </c>
      <c r="J263" s="53" t="str">
        <f>IF(OR(AND(OR(LEFT(R263)="b",LEFT(T263)="b",LEFT(V263)="b"),IF($C263&gt;0,IF(COUNTIF(newValidID,$C263)&gt;0,VLOOKUP($C263,Νέα_Μητρώα!$A:$G,2,FALSE),IF(COUNTIF(ValidID,$C263)&gt;0,VLOOKUP($C263,Μητρώο!$A:$G,2,FALSE))),"")="Θ"),AND(OR(LEFT(R263)="g",LEFT(T263)="g",LEFT(V263)="g"),IF($C263&gt;0,IF(COUNTIF(newValidID,$C263)&gt;0,VLOOKUP($C263,Νέα_Μητρώα!$A:$G,2,FALSE),IF(COUNTIF(ValidID,$C263)&gt;0,VLOOKUP($C263,Μητρώο!$A:$G,2,FALSE))),"")="Α")),"error","")</f>
        <v/>
      </c>
      <c r="K263" s="29" t="str">
        <f t="shared" si="31"/>
        <v/>
      </c>
      <c r="L263" s="29">
        <f t="shared" si="32"/>
        <v>0</v>
      </c>
      <c r="M263" s="30"/>
      <c r="N263" s="30"/>
      <c r="O263" s="31" t="str">
        <f>IF($C263&gt;0,IF(COUNTIF(newValidID,$C263)&gt;0,VLOOKUP($C263,Νέα_Μητρώα!$A:$G,7,FALSE),IF(COUNTIF(ValidID,$C263)&gt;0,VLOOKUP($C263,Μητρώο!$A:$G,7,FALSE))),"")</f>
        <v/>
      </c>
      <c r="P263" s="25" t="str">
        <f t="shared" si="34"/>
        <v/>
      </c>
      <c r="Q263" s="6"/>
      <c r="S263" s="6"/>
      <c r="U263" s="6"/>
      <c r="W263" s="59" t="str">
        <f>IF(AND($W$1&gt;0,C263&gt;0),SUBSTITUTE(SUBSTITUTE(IF(COUNTIF(newValidID,$C263)&gt;0,VLOOKUP($C263,Νέα_Μητρώα!$A:$G,2,FALSE),IF(COUNTIF(ValidID,$C263)&gt;0,VLOOKUP($C263,Μητρώο!$A:$G,2,FALSE))),"Θ","g"),"Α","b")&amp;IF((TRUNC((((YEAR($C$1))-I263)+1)/2))*2&lt;12,12,(TRUNC((((YEAR($C$1))-I263)+1)/2))*2),"ω")</f>
        <v>ω</v>
      </c>
      <c r="Z263" s="49">
        <f t="shared" si="35"/>
        <v>0</v>
      </c>
      <c r="AA263" s="49">
        <f t="shared" si="36"/>
        <v>0</v>
      </c>
      <c r="AB263" s="49">
        <f t="shared" si="37"/>
        <v>0</v>
      </c>
    </row>
    <row r="264" spans="1:28" x14ac:dyDescent="0.2">
      <c r="A264" s="4">
        <v>262</v>
      </c>
      <c r="B264" s="25">
        <f t="shared" si="33"/>
        <v>262</v>
      </c>
      <c r="D264" s="26" t="str">
        <f>IF($C264&gt;0,IF(COUNTIF(newValidID,$C264)&gt;0,VLOOKUP($C264,Νέα_Μητρώα!$A:$G,3,FALSE),IF(COUNTIF(ValidID,$C264)&gt;0,VLOOKUP($C264,Μητρώο!$A:$G,3,FALSE))),"")</f>
        <v/>
      </c>
      <c r="E264" s="27" t="str">
        <f>IF($C264&gt;0,IF(COUNTIF(newValidID,$C264)&gt;0,VLOOKUP($C264,Νέα_Μητρώα!$A:$G,5,FALSE),IF(COUNTIF(ValidID,$C264)&gt;0,VLOOKUP($C264,Μητρώο!$A:$G,5,FALSE))),"")</f>
        <v/>
      </c>
      <c r="F264" s="47"/>
      <c r="G264" s="47"/>
      <c r="H264" s="28"/>
      <c r="I264" s="29" t="str">
        <f>IF($C264&gt;0,IF(COUNTIF(newValidID,$C264)&gt;0,VLOOKUP($C264,Νέα_Μητρώα!$A:$G,4,FALSE),IF(COUNTIF(ValidID,$C264)&gt;0,VLOOKUP($C264,Μητρώο!$A:$G,4,FALSE))),"")</f>
        <v/>
      </c>
      <c r="J264" s="53" t="str">
        <f>IF(OR(AND(OR(LEFT(R264)="b",LEFT(T264)="b",LEFT(V264)="b"),IF($C264&gt;0,IF(COUNTIF(newValidID,$C264)&gt;0,VLOOKUP($C264,Νέα_Μητρώα!$A:$G,2,FALSE),IF(COUNTIF(ValidID,$C264)&gt;0,VLOOKUP($C264,Μητρώο!$A:$G,2,FALSE))),"")="Θ"),AND(OR(LEFT(R264)="g",LEFT(T264)="g",LEFT(V264)="g"),IF($C264&gt;0,IF(COUNTIF(newValidID,$C264)&gt;0,VLOOKUP($C264,Νέα_Μητρώα!$A:$G,2,FALSE),IF(COUNTIF(ValidID,$C264)&gt;0,VLOOKUP($C264,Μητρώο!$A:$G,2,FALSE))),"")="Α")),"error","")</f>
        <v/>
      </c>
      <c r="K264" s="29" t="str">
        <f t="shared" si="31"/>
        <v/>
      </c>
      <c r="L264" s="29">
        <f t="shared" si="32"/>
        <v>0</v>
      </c>
      <c r="M264" s="30"/>
      <c r="N264" s="30"/>
      <c r="O264" s="31" t="str">
        <f>IF($C264&gt;0,IF(COUNTIF(newValidID,$C264)&gt;0,VLOOKUP($C264,Νέα_Μητρώα!$A:$G,7,FALSE),IF(COUNTIF(ValidID,$C264)&gt;0,VLOOKUP($C264,Μητρώο!$A:$G,7,FALSE))),"")</f>
        <v/>
      </c>
      <c r="P264" s="25" t="str">
        <f t="shared" si="34"/>
        <v/>
      </c>
      <c r="Q264" s="6"/>
      <c r="S264" s="6"/>
      <c r="U264" s="6"/>
      <c r="W264" s="59" t="str">
        <f>IF(AND($W$1&gt;0,C264&gt;0),SUBSTITUTE(SUBSTITUTE(IF(COUNTIF(newValidID,$C264)&gt;0,VLOOKUP($C264,Νέα_Μητρώα!$A:$G,2,FALSE),IF(COUNTIF(ValidID,$C264)&gt;0,VLOOKUP($C264,Μητρώο!$A:$G,2,FALSE))),"Θ","g"),"Α","b")&amp;IF((TRUNC((((YEAR($C$1))-I264)+1)/2))*2&lt;12,12,(TRUNC((((YEAR($C$1))-I264)+1)/2))*2),"ω")</f>
        <v>ω</v>
      </c>
      <c r="Z264" s="49">
        <f t="shared" si="35"/>
        <v>0</v>
      </c>
      <c r="AA264" s="49">
        <f t="shared" si="36"/>
        <v>0</v>
      </c>
      <c r="AB264" s="49">
        <f t="shared" si="37"/>
        <v>0</v>
      </c>
    </row>
    <row r="265" spans="1:28" x14ac:dyDescent="0.2">
      <c r="A265" s="4">
        <v>263</v>
      </c>
      <c r="B265" s="25">
        <f t="shared" si="33"/>
        <v>263</v>
      </c>
      <c r="C265" s="6"/>
      <c r="D265" s="26" t="str">
        <f>IF($C265&gt;0,IF(COUNTIF(newValidID,$C265)&gt;0,VLOOKUP($C265,Νέα_Μητρώα!$A:$G,3,FALSE),IF(COUNTIF(ValidID,$C265)&gt;0,VLOOKUP($C265,Μητρώο!$A:$G,3,FALSE))),"")</f>
        <v/>
      </c>
      <c r="E265" s="27" t="str">
        <f>IF($C265&gt;0,IF(COUNTIF(newValidID,$C265)&gt;0,VLOOKUP($C265,Νέα_Μητρώα!$A:$G,5,FALSE),IF(COUNTIF(ValidID,$C265)&gt;0,VLOOKUP($C265,Μητρώο!$A:$G,5,FALSE))),"")</f>
        <v/>
      </c>
      <c r="F265" s="47"/>
      <c r="G265" s="47"/>
      <c r="H265" s="28"/>
      <c r="I265" s="29" t="str">
        <f>IF($C265&gt;0,IF(COUNTIF(newValidID,$C265)&gt;0,VLOOKUP($C265,Νέα_Μητρώα!$A:$G,4,FALSE),IF(COUNTIF(ValidID,$C265)&gt;0,VLOOKUP($C265,Μητρώο!$A:$G,4,FALSE))),"")</f>
        <v/>
      </c>
      <c r="J265" s="53" t="str">
        <f>IF(OR(AND(OR(LEFT(R265)="b",LEFT(T265)="b",LEFT(V265)="b"),IF($C265&gt;0,IF(COUNTIF(newValidID,$C265)&gt;0,VLOOKUP($C265,Νέα_Μητρώα!$A:$G,2,FALSE),IF(COUNTIF(ValidID,$C265)&gt;0,VLOOKUP($C265,Μητρώο!$A:$G,2,FALSE))),"")="Θ"),AND(OR(LEFT(R265)="g",LEFT(T265)="g",LEFT(V265)="g"),IF($C265&gt;0,IF(COUNTIF(newValidID,$C265)&gt;0,VLOOKUP($C265,Νέα_Μητρώα!$A:$G,2,FALSE),IF(COUNTIF(ValidID,$C265)&gt;0,VLOOKUP($C265,Μητρώο!$A:$G,2,FALSE))),"")="Α")),"error","")</f>
        <v/>
      </c>
      <c r="K265" s="29" t="str">
        <f t="shared" si="31"/>
        <v/>
      </c>
      <c r="L265" s="29">
        <f t="shared" si="32"/>
        <v>0</v>
      </c>
      <c r="M265" s="30"/>
      <c r="N265" s="30"/>
      <c r="O265" s="31" t="str">
        <f>IF($C265&gt;0,IF(COUNTIF(newValidID,$C265)&gt;0,VLOOKUP($C265,Νέα_Μητρώα!$A:$G,7,FALSE),IF(COUNTIF(ValidID,$C265)&gt;0,VLOOKUP($C265,Μητρώο!$A:$G,7,FALSE))),"")</f>
        <v/>
      </c>
      <c r="P265" s="25" t="str">
        <f t="shared" si="34"/>
        <v/>
      </c>
      <c r="Q265" s="6"/>
      <c r="S265" s="6"/>
      <c r="U265" s="6"/>
      <c r="W265" s="59" t="str">
        <f>IF(AND($W$1&gt;0,C265&gt;0),SUBSTITUTE(SUBSTITUTE(IF(COUNTIF(newValidID,$C265)&gt;0,VLOOKUP($C265,Νέα_Μητρώα!$A:$G,2,FALSE),IF(COUNTIF(ValidID,$C265)&gt;0,VLOOKUP($C265,Μητρώο!$A:$G,2,FALSE))),"Θ","g"),"Α","b")&amp;IF((TRUNC((((YEAR($C$1))-I265)+1)/2))*2&lt;12,12,(TRUNC((((YEAR($C$1))-I265)+1)/2))*2),"ω")</f>
        <v>ω</v>
      </c>
      <c r="Z265" s="49">
        <f t="shared" si="35"/>
        <v>0</v>
      </c>
      <c r="AA265" s="49">
        <f t="shared" si="36"/>
        <v>0</v>
      </c>
      <c r="AB265" s="49">
        <f t="shared" si="37"/>
        <v>0</v>
      </c>
    </row>
    <row r="266" spans="1:28" x14ac:dyDescent="0.2">
      <c r="A266" s="4">
        <v>264</v>
      </c>
      <c r="B266" s="25">
        <f t="shared" si="33"/>
        <v>264</v>
      </c>
      <c r="D266" s="26" t="str">
        <f>IF($C266&gt;0,IF(COUNTIF(newValidID,$C266)&gt;0,VLOOKUP($C266,Νέα_Μητρώα!$A:$G,3,FALSE),IF(COUNTIF(ValidID,$C266)&gt;0,VLOOKUP($C266,Μητρώο!$A:$G,3,FALSE))),"")</f>
        <v/>
      </c>
      <c r="E266" s="27" t="str">
        <f>IF($C266&gt;0,IF(COUNTIF(newValidID,$C266)&gt;0,VLOOKUP($C266,Νέα_Μητρώα!$A:$G,5,FALSE),IF(COUNTIF(ValidID,$C266)&gt;0,VLOOKUP($C266,Μητρώο!$A:$G,5,FALSE))),"")</f>
        <v/>
      </c>
      <c r="F266" s="47"/>
      <c r="G266" s="47"/>
      <c r="H266" s="28"/>
      <c r="I266" s="29" t="str">
        <f>IF($C266&gt;0,IF(COUNTIF(newValidID,$C266)&gt;0,VLOOKUP($C266,Νέα_Μητρώα!$A:$G,4,FALSE),IF(COUNTIF(ValidID,$C266)&gt;0,VLOOKUP($C266,Μητρώο!$A:$G,4,FALSE))),"")</f>
        <v/>
      </c>
      <c r="J266" s="53" t="str">
        <f>IF(OR(AND(OR(LEFT(R266)="b",LEFT(T266)="b",LEFT(V266)="b"),IF($C266&gt;0,IF(COUNTIF(newValidID,$C266)&gt;0,VLOOKUP($C266,Νέα_Μητρώα!$A:$G,2,FALSE),IF(COUNTIF(ValidID,$C266)&gt;0,VLOOKUP($C266,Μητρώο!$A:$G,2,FALSE))),"")="Θ"),AND(OR(LEFT(R266)="g",LEFT(T266)="g",LEFT(V266)="g"),IF($C266&gt;0,IF(COUNTIF(newValidID,$C266)&gt;0,VLOOKUP($C266,Νέα_Μητρώα!$A:$G,2,FALSE),IF(COUNTIF(ValidID,$C266)&gt;0,VLOOKUP($C266,Μητρώο!$A:$G,2,FALSE))),"")="Α")),"error","")</f>
        <v/>
      </c>
      <c r="K266" s="29" t="str">
        <f t="shared" si="31"/>
        <v/>
      </c>
      <c r="L266" s="29">
        <f t="shared" si="32"/>
        <v>0</v>
      </c>
      <c r="M266" s="30"/>
      <c r="N266" s="30"/>
      <c r="O266" s="31" t="str">
        <f>IF($C266&gt;0,IF(COUNTIF(newValidID,$C266)&gt;0,VLOOKUP($C266,Νέα_Μητρώα!$A:$G,7,FALSE),IF(COUNTIF(ValidID,$C266)&gt;0,VLOOKUP($C266,Μητρώο!$A:$G,7,FALSE))),"")</f>
        <v/>
      </c>
      <c r="P266" s="25" t="str">
        <f t="shared" si="34"/>
        <v/>
      </c>
      <c r="Q266" s="6"/>
      <c r="S266" s="6"/>
      <c r="U266" s="6"/>
      <c r="W266" s="59" t="str">
        <f>IF(AND($W$1&gt;0,C266&gt;0),SUBSTITUTE(SUBSTITUTE(IF(COUNTIF(newValidID,$C266)&gt;0,VLOOKUP($C266,Νέα_Μητρώα!$A:$G,2,FALSE),IF(COUNTIF(ValidID,$C266)&gt;0,VLOOKUP($C266,Μητρώο!$A:$G,2,FALSE))),"Θ","g"),"Α","b")&amp;IF((TRUNC((((YEAR($C$1))-I266)+1)/2))*2&lt;12,12,(TRUNC((((YEAR($C$1))-I266)+1)/2))*2),"ω")</f>
        <v>ω</v>
      </c>
      <c r="Z266" s="49">
        <f t="shared" si="35"/>
        <v>0</v>
      </c>
      <c r="AA266" s="49">
        <f t="shared" si="36"/>
        <v>0</v>
      </c>
      <c r="AB266" s="49">
        <f t="shared" si="37"/>
        <v>0</v>
      </c>
    </row>
    <row r="267" spans="1:28" x14ac:dyDescent="0.2">
      <c r="A267" s="4">
        <v>265</v>
      </c>
      <c r="B267" s="25">
        <f t="shared" si="33"/>
        <v>265</v>
      </c>
      <c r="D267" s="26" t="str">
        <f>IF($C267&gt;0,IF(COUNTIF(newValidID,$C267)&gt;0,VLOOKUP($C267,Νέα_Μητρώα!$A:$G,3,FALSE),IF(COUNTIF(ValidID,$C267)&gt;0,VLOOKUP($C267,Μητρώο!$A:$G,3,FALSE))),"")</f>
        <v/>
      </c>
      <c r="E267" s="27" t="str">
        <f>IF($C267&gt;0,IF(COUNTIF(newValidID,$C267)&gt;0,VLOOKUP($C267,Νέα_Μητρώα!$A:$G,5,FALSE),IF(COUNTIF(ValidID,$C267)&gt;0,VLOOKUP($C267,Μητρώο!$A:$G,5,FALSE))),"")</f>
        <v/>
      </c>
      <c r="F267" s="47"/>
      <c r="G267" s="47"/>
      <c r="H267" s="28"/>
      <c r="I267" s="29" t="str">
        <f>IF($C267&gt;0,IF(COUNTIF(newValidID,$C267)&gt;0,VLOOKUP($C267,Νέα_Μητρώα!$A:$G,4,FALSE),IF(COUNTIF(ValidID,$C267)&gt;0,VLOOKUP($C267,Μητρώο!$A:$G,4,FALSE))),"")</f>
        <v/>
      </c>
      <c r="J267" s="53" t="str">
        <f>IF(OR(AND(OR(LEFT(R267)="b",LEFT(T267)="b",LEFT(V267)="b"),IF($C267&gt;0,IF(COUNTIF(newValidID,$C267)&gt;0,VLOOKUP($C267,Νέα_Μητρώα!$A:$G,2,FALSE),IF(COUNTIF(ValidID,$C267)&gt;0,VLOOKUP($C267,Μητρώο!$A:$G,2,FALSE))),"")="Θ"),AND(OR(LEFT(R267)="g",LEFT(T267)="g",LEFT(V267)="g"),IF($C267&gt;0,IF(COUNTIF(newValidID,$C267)&gt;0,VLOOKUP($C267,Νέα_Μητρώα!$A:$G,2,FALSE),IF(COUNTIF(ValidID,$C267)&gt;0,VLOOKUP($C267,Μητρώο!$A:$G,2,FALSE))),"")="Α")),"error","")</f>
        <v/>
      </c>
      <c r="K267" s="29" t="str">
        <f t="shared" si="31"/>
        <v/>
      </c>
      <c r="L267" s="29">
        <f t="shared" si="32"/>
        <v>0</v>
      </c>
      <c r="M267" s="30"/>
      <c r="N267" s="30"/>
      <c r="O267" s="31" t="str">
        <f>IF($C267&gt;0,IF(COUNTIF(newValidID,$C267)&gt;0,VLOOKUP($C267,Νέα_Μητρώα!$A:$G,7,FALSE),IF(COUNTIF(ValidID,$C267)&gt;0,VLOOKUP($C267,Μητρώο!$A:$G,7,FALSE))),"")</f>
        <v/>
      </c>
      <c r="P267" s="25" t="str">
        <f t="shared" si="34"/>
        <v/>
      </c>
      <c r="Q267" s="6"/>
      <c r="S267" s="6"/>
      <c r="U267" s="6"/>
      <c r="W267" s="59" t="str">
        <f>IF(AND($W$1&gt;0,C267&gt;0),SUBSTITUTE(SUBSTITUTE(IF(COUNTIF(newValidID,$C267)&gt;0,VLOOKUP($C267,Νέα_Μητρώα!$A:$G,2,FALSE),IF(COUNTIF(ValidID,$C267)&gt;0,VLOOKUP($C267,Μητρώο!$A:$G,2,FALSE))),"Θ","g"),"Α","b")&amp;IF((TRUNC((((YEAR($C$1))-I267)+1)/2))*2&lt;12,12,(TRUNC((((YEAR($C$1))-I267)+1)/2))*2),"ω")</f>
        <v>ω</v>
      </c>
      <c r="Z267" s="49">
        <f t="shared" si="35"/>
        <v>0</v>
      </c>
      <c r="AA267" s="49">
        <f t="shared" si="36"/>
        <v>0</v>
      </c>
      <c r="AB267" s="49">
        <f t="shared" si="37"/>
        <v>0</v>
      </c>
    </row>
    <row r="268" spans="1:28" x14ac:dyDescent="0.2">
      <c r="A268" s="4">
        <v>266</v>
      </c>
      <c r="B268" s="25">
        <f t="shared" si="33"/>
        <v>266</v>
      </c>
      <c r="D268" s="26" t="str">
        <f>IF($C268&gt;0,IF(COUNTIF(newValidID,$C268)&gt;0,VLOOKUP($C268,Νέα_Μητρώα!$A:$G,3,FALSE),IF(COUNTIF(ValidID,$C268)&gt;0,VLOOKUP($C268,Μητρώο!$A:$G,3,FALSE))),"")</f>
        <v/>
      </c>
      <c r="E268" s="27" t="str">
        <f>IF($C268&gt;0,IF(COUNTIF(newValidID,$C268)&gt;0,VLOOKUP($C268,Νέα_Μητρώα!$A:$G,5,FALSE),IF(COUNTIF(ValidID,$C268)&gt;0,VLOOKUP($C268,Μητρώο!$A:$G,5,FALSE))),"")</f>
        <v/>
      </c>
      <c r="F268" s="47"/>
      <c r="G268" s="47"/>
      <c r="H268" s="28"/>
      <c r="I268" s="29" t="str">
        <f>IF($C268&gt;0,IF(COUNTIF(newValidID,$C268)&gt;0,VLOOKUP($C268,Νέα_Μητρώα!$A:$G,4,FALSE),IF(COUNTIF(ValidID,$C268)&gt;0,VLOOKUP($C268,Μητρώο!$A:$G,4,FALSE))),"")</f>
        <v/>
      </c>
      <c r="J268" s="53" t="str">
        <f>IF(OR(AND(OR(LEFT(R268)="b",LEFT(T268)="b",LEFT(V268)="b"),IF($C268&gt;0,IF(COUNTIF(newValidID,$C268)&gt;0,VLOOKUP($C268,Νέα_Μητρώα!$A:$G,2,FALSE),IF(COUNTIF(ValidID,$C268)&gt;0,VLOOKUP($C268,Μητρώο!$A:$G,2,FALSE))),"")="Θ"),AND(OR(LEFT(R268)="g",LEFT(T268)="g",LEFT(V268)="g"),IF($C268&gt;0,IF(COUNTIF(newValidID,$C268)&gt;0,VLOOKUP($C268,Νέα_Μητρώα!$A:$G,2,FALSE),IF(COUNTIF(ValidID,$C268)&gt;0,VLOOKUP($C268,Μητρώο!$A:$G,2,FALSE))),"")="Α")),"error","")</f>
        <v/>
      </c>
      <c r="K268" s="29" t="str">
        <f t="shared" si="31"/>
        <v/>
      </c>
      <c r="L268" s="29">
        <f t="shared" si="32"/>
        <v>0</v>
      </c>
      <c r="M268" s="30"/>
      <c r="N268" s="30"/>
      <c r="O268" s="31" t="str">
        <f>IF($C268&gt;0,IF(COUNTIF(newValidID,$C268)&gt;0,VLOOKUP($C268,Νέα_Μητρώα!$A:$G,7,FALSE),IF(COUNTIF(ValidID,$C268)&gt;0,VLOOKUP($C268,Μητρώο!$A:$G,7,FALSE))),"")</f>
        <v/>
      </c>
      <c r="P268" s="25" t="str">
        <f t="shared" si="34"/>
        <v/>
      </c>
      <c r="Q268" s="6"/>
      <c r="S268" s="6"/>
      <c r="U268" s="6"/>
      <c r="W268" s="59" t="str">
        <f>IF(AND($W$1&gt;0,C268&gt;0),SUBSTITUTE(SUBSTITUTE(IF(COUNTIF(newValidID,$C268)&gt;0,VLOOKUP($C268,Νέα_Μητρώα!$A:$G,2,FALSE),IF(COUNTIF(ValidID,$C268)&gt;0,VLOOKUP($C268,Μητρώο!$A:$G,2,FALSE))),"Θ","g"),"Α","b")&amp;IF((TRUNC((((YEAR($C$1))-I268)+1)/2))*2&lt;12,12,(TRUNC((((YEAR($C$1))-I268)+1)/2))*2),"ω")</f>
        <v>ω</v>
      </c>
      <c r="Z268" s="49">
        <f t="shared" si="35"/>
        <v>0</v>
      </c>
      <c r="AA268" s="49">
        <f t="shared" si="36"/>
        <v>0</v>
      </c>
      <c r="AB268" s="49">
        <f t="shared" si="37"/>
        <v>0</v>
      </c>
    </row>
    <row r="269" spans="1:28" x14ac:dyDescent="0.2">
      <c r="A269" s="4">
        <v>267</v>
      </c>
      <c r="B269" s="25">
        <f t="shared" si="33"/>
        <v>267</v>
      </c>
      <c r="C269" s="6"/>
      <c r="D269" s="26" t="str">
        <f>IF($C269&gt;0,IF(COUNTIF(newValidID,$C269)&gt;0,VLOOKUP($C269,Νέα_Μητρώα!$A:$G,3,FALSE),IF(COUNTIF(ValidID,$C269)&gt;0,VLOOKUP($C269,Μητρώο!$A:$G,3,FALSE))),"")</f>
        <v/>
      </c>
      <c r="E269" s="27" t="str">
        <f>IF($C269&gt;0,IF(COUNTIF(newValidID,$C269)&gt;0,VLOOKUP($C269,Νέα_Μητρώα!$A:$G,5,FALSE),IF(COUNTIF(ValidID,$C269)&gt;0,VLOOKUP($C269,Μητρώο!$A:$G,5,FALSE))),"")</f>
        <v/>
      </c>
      <c r="F269" s="47"/>
      <c r="G269" s="47"/>
      <c r="H269" s="28"/>
      <c r="I269" s="29" t="str">
        <f>IF($C269&gt;0,IF(COUNTIF(newValidID,$C269)&gt;0,VLOOKUP($C269,Νέα_Μητρώα!$A:$G,4,FALSE),IF(COUNTIF(ValidID,$C269)&gt;0,VLOOKUP($C269,Μητρώο!$A:$G,4,FALSE))),"")</f>
        <v/>
      </c>
      <c r="J269" s="53" t="str">
        <f>IF(OR(AND(OR(LEFT(R269)="b",LEFT(T269)="b",LEFT(V269)="b"),IF($C269&gt;0,IF(COUNTIF(newValidID,$C269)&gt;0,VLOOKUP($C269,Νέα_Μητρώα!$A:$G,2,FALSE),IF(COUNTIF(ValidID,$C269)&gt;0,VLOOKUP($C269,Μητρώο!$A:$G,2,FALSE))),"")="Θ"),AND(OR(LEFT(R269)="g",LEFT(T269)="g",LEFT(V269)="g"),IF($C269&gt;0,IF(COUNTIF(newValidID,$C269)&gt;0,VLOOKUP($C269,Νέα_Μητρώα!$A:$G,2,FALSE),IF(COUNTIF(ValidID,$C269)&gt;0,VLOOKUP($C269,Μητρώο!$A:$G,2,FALSE))),"")="Α")),"error","")</f>
        <v/>
      </c>
      <c r="K269" s="29" t="str">
        <f t="shared" si="31"/>
        <v/>
      </c>
      <c r="L269" s="29">
        <f t="shared" si="32"/>
        <v>0</v>
      </c>
      <c r="M269" s="30"/>
      <c r="N269" s="30"/>
      <c r="O269" s="31" t="str">
        <f>IF($C269&gt;0,IF(COUNTIF(newValidID,$C269)&gt;0,VLOOKUP($C269,Νέα_Μητρώα!$A:$G,7,FALSE),IF(COUNTIF(ValidID,$C269)&gt;0,VLOOKUP($C269,Μητρώο!$A:$G,7,FALSE))),"")</f>
        <v/>
      </c>
      <c r="P269" s="25" t="str">
        <f t="shared" si="34"/>
        <v/>
      </c>
      <c r="Q269" s="6"/>
      <c r="S269" s="6"/>
      <c r="U269" s="6"/>
      <c r="W269" s="59" t="str">
        <f>IF(AND($W$1&gt;0,C269&gt;0),SUBSTITUTE(SUBSTITUTE(IF(COUNTIF(newValidID,$C269)&gt;0,VLOOKUP($C269,Νέα_Μητρώα!$A:$G,2,FALSE),IF(COUNTIF(ValidID,$C269)&gt;0,VLOOKUP($C269,Μητρώο!$A:$G,2,FALSE))),"Θ","g"),"Α","b")&amp;IF((TRUNC((((YEAR($C$1))-I269)+1)/2))*2&lt;12,12,(TRUNC((((YEAR($C$1))-I269)+1)/2))*2),"ω")</f>
        <v>ω</v>
      </c>
      <c r="Z269" s="49">
        <f t="shared" si="35"/>
        <v>0</v>
      </c>
      <c r="AA269" s="49">
        <f t="shared" si="36"/>
        <v>0</v>
      </c>
      <c r="AB269" s="49">
        <f t="shared" si="37"/>
        <v>0</v>
      </c>
    </row>
    <row r="270" spans="1:28" x14ac:dyDescent="0.2">
      <c r="A270" s="4">
        <v>268</v>
      </c>
      <c r="B270" s="25">
        <f t="shared" si="33"/>
        <v>268</v>
      </c>
      <c r="D270" s="26" t="str">
        <f>IF($C270&gt;0,IF(COUNTIF(newValidID,$C270)&gt;0,VLOOKUP($C270,Νέα_Μητρώα!$A:$G,3,FALSE),IF(COUNTIF(ValidID,$C270)&gt;0,VLOOKUP($C270,Μητρώο!$A:$G,3,FALSE))),"")</f>
        <v/>
      </c>
      <c r="E270" s="27" t="str">
        <f>IF($C270&gt;0,IF(COUNTIF(newValidID,$C270)&gt;0,VLOOKUP($C270,Νέα_Μητρώα!$A:$G,5,FALSE),IF(COUNTIF(ValidID,$C270)&gt;0,VLOOKUP($C270,Μητρώο!$A:$G,5,FALSE))),"")</f>
        <v/>
      </c>
      <c r="F270" s="47"/>
      <c r="G270" s="47"/>
      <c r="H270" s="28"/>
      <c r="I270" s="29" t="str">
        <f>IF($C270&gt;0,IF(COUNTIF(newValidID,$C270)&gt;0,VLOOKUP($C270,Νέα_Μητρώα!$A:$G,4,FALSE),IF(COUNTIF(ValidID,$C270)&gt;0,VLOOKUP($C270,Μητρώο!$A:$G,4,FALSE))),"")</f>
        <v/>
      </c>
      <c r="J270" s="53" t="str">
        <f>IF(OR(AND(OR(LEFT(R270)="b",LEFT(T270)="b",LEFT(V270)="b"),IF($C270&gt;0,IF(COUNTIF(newValidID,$C270)&gt;0,VLOOKUP($C270,Νέα_Μητρώα!$A:$G,2,FALSE),IF(COUNTIF(ValidID,$C270)&gt;0,VLOOKUP($C270,Μητρώο!$A:$G,2,FALSE))),"")="Θ"),AND(OR(LEFT(R270)="g",LEFT(T270)="g",LEFT(V270)="g"),IF($C270&gt;0,IF(COUNTIF(newValidID,$C270)&gt;0,VLOOKUP($C270,Νέα_Μητρώα!$A:$G,2,FALSE),IF(COUNTIF(ValidID,$C270)&gt;0,VLOOKUP($C270,Μητρώο!$A:$G,2,FALSE))),"")="Α")),"error","")</f>
        <v/>
      </c>
      <c r="K270" s="29" t="str">
        <f t="shared" si="31"/>
        <v/>
      </c>
      <c r="L270" s="29">
        <f t="shared" si="32"/>
        <v>0</v>
      </c>
      <c r="M270" s="30"/>
      <c r="N270" s="30"/>
      <c r="O270" s="31" t="str">
        <f>IF($C270&gt;0,IF(COUNTIF(newValidID,$C270)&gt;0,VLOOKUP($C270,Νέα_Μητρώα!$A:$G,7,FALSE),IF(COUNTIF(ValidID,$C270)&gt;0,VLOOKUP($C270,Μητρώο!$A:$G,7,FALSE))),"")</f>
        <v/>
      </c>
      <c r="P270" s="25" t="str">
        <f t="shared" si="34"/>
        <v/>
      </c>
      <c r="Q270" s="6"/>
      <c r="S270" s="6"/>
      <c r="U270" s="6"/>
      <c r="W270" s="59" t="str">
        <f>IF(AND($W$1&gt;0,C270&gt;0),SUBSTITUTE(SUBSTITUTE(IF(COUNTIF(newValidID,$C270)&gt;0,VLOOKUP($C270,Νέα_Μητρώα!$A:$G,2,FALSE),IF(COUNTIF(ValidID,$C270)&gt;0,VLOOKUP($C270,Μητρώο!$A:$G,2,FALSE))),"Θ","g"),"Α","b")&amp;IF((TRUNC((((YEAR($C$1))-I270)+1)/2))*2&lt;12,12,(TRUNC((((YEAR($C$1))-I270)+1)/2))*2),"ω")</f>
        <v>ω</v>
      </c>
      <c r="Z270" s="49">
        <f t="shared" si="35"/>
        <v>0</v>
      </c>
      <c r="AA270" s="49">
        <f t="shared" si="36"/>
        <v>0</v>
      </c>
      <c r="AB270" s="49">
        <f t="shared" si="37"/>
        <v>0</v>
      </c>
    </row>
    <row r="271" spans="1:28" x14ac:dyDescent="0.2">
      <c r="A271" s="4">
        <v>269</v>
      </c>
      <c r="B271" s="25">
        <f t="shared" si="33"/>
        <v>269</v>
      </c>
      <c r="D271" s="26" t="str">
        <f>IF($C271&gt;0,IF(COUNTIF(newValidID,$C271)&gt;0,VLOOKUP($C271,Νέα_Μητρώα!$A:$G,3,FALSE),IF(COUNTIF(ValidID,$C271)&gt;0,VLOOKUP($C271,Μητρώο!$A:$G,3,FALSE))),"")</f>
        <v/>
      </c>
      <c r="E271" s="27" t="str">
        <f>IF($C271&gt;0,IF(COUNTIF(newValidID,$C271)&gt;0,VLOOKUP($C271,Νέα_Μητρώα!$A:$G,5,FALSE),IF(COUNTIF(ValidID,$C271)&gt;0,VLOOKUP($C271,Μητρώο!$A:$G,5,FALSE))),"")</f>
        <v/>
      </c>
      <c r="F271" s="47"/>
      <c r="G271" s="47"/>
      <c r="H271" s="28"/>
      <c r="I271" s="29" t="str">
        <f>IF($C271&gt;0,IF(COUNTIF(newValidID,$C271)&gt;0,VLOOKUP($C271,Νέα_Μητρώα!$A:$G,4,FALSE),IF(COUNTIF(ValidID,$C271)&gt;0,VLOOKUP($C271,Μητρώο!$A:$G,4,FALSE))),"")</f>
        <v/>
      </c>
      <c r="J271" s="53" t="str">
        <f>IF(OR(AND(OR(LEFT(R271)="b",LEFT(T271)="b",LEFT(V271)="b"),IF($C271&gt;0,IF(COUNTIF(newValidID,$C271)&gt;0,VLOOKUP($C271,Νέα_Μητρώα!$A:$G,2,FALSE),IF(COUNTIF(ValidID,$C271)&gt;0,VLOOKUP($C271,Μητρώο!$A:$G,2,FALSE))),"")="Θ"),AND(OR(LEFT(R271)="g",LEFT(T271)="g",LEFT(V271)="g"),IF($C271&gt;0,IF(COUNTIF(newValidID,$C271)&gt;0,VLOOKUP($C271,Νέα_Μητρώα!$A:$G,2,FALSE),IF(COUNTIF(ValidID,$C271)&gt;0,VLOOKUP($C271,Μητρώο!$A:$G,2,FALSE))),"")="Α")),"error","")</f>
        <v/>
      </c>
      <c r="K271" s="29" t="str">
        <f t="shared" si="31"/>
        <v/>
      </c>
      <c r="L271" s="29">
        <f t="shared" si="32"/>
        <v>0</v>
      </c>
      <c r="M271" s="30"/>
      <c r="N271" s="30"/>
      <c r="O271" s="31" t="str">
        <f>IF($C271&gt;0,IF(COUNTIF(newValidID,$C271)&gt;0,VLOOKUP($C271,Νέα_Μητρώα!$A:$G,7,FALSE),IF(COUNTIF(ValidID,$C271)&gt;0,VLOOKUP($C271,Μητρώο!$A:$G,7,FALSE))),"")</f>
        <v/>
      </c>
      <c r="P271" s="25" t="str">
        <f t="shared" si="34"/>
        <v/>
      </c>
      <c r="Q271" s="6"/>
      <c r="S271" s="6"/>
      <c r="U271" s="6"/>
      <c r="W271" s="59" t="str">
        <f>IF(AND($W$1&gt;0,C271&gt;0),SUBSTITUTE(SUBSTITUTE(IF(COUNTIF(newValidID,$C271)&gt;0,VLOOKUP($C271,Νέα_Μητρώα!$A:$G,2,FALSE),IF(COUNTIF(ValidID,$C271)&gt;0,VLOOKUP($C271,Μητρώο!$A:$G,2,FALSE))),"Θ","g"),"Α","b")&amp;IF((TRUNC((((YEAR($C$1))-I271)+1)/2))*2&lt;12,12,(TRUNC((((YEAR($C$1))-I271)+1)/2))*2),"ω")</f>
        <v>ω</v>
      </c>
      <c r="Z271" s="49">
        <f t="shared" si="35"/>
        <v>0</v>
      </c>
      <c r="AA271" s="49">
        <f t="shared" si="36"/>
        <v>0</v>
      </c>
      <c r="AB271" s="49">
        <f t="shared" si="37"/>
        <v>0</v>
      </c>
    </row>
    <row r="272" spans="1:28" x14ac:dyDescent="0.2">
      <c r="A272" s="4">
        <v>270</v>
      </c>
      <c r="B272" s="25">
        <f t="shared" si="33"/>
        <v>270</v>
      </c>
      <c r="D272" s="26" t="str">
        <f>IF($C272&gt;0,IF(COUNTIF(newValidID,$C272)&gt;0,VLOOKUP($C272,Νέα_Μητρώα!$A:$G,3,FALSE),IF(COUNTIF(ValidID,$C272)&gt;0,VLOOKUP($C272,Μητρώο!$A:$G,3,FALSE))),"")</f>
        <v/>
      </c>
      <c r="E272" s="27" t="str">
        <f>IF($C272&gt;0,IF(COUNTIF(newValidID,$C272)&gt;0,VLOOKUP($C272,Νέα_Μητρώα!$A:$G,5,FALSE),IF(COUNTIF(ValidID,$C272)&gt;0,VLOOKUP($C272,Μητρώο!$A:$G,5,FALSE))),"")</f>
        <v/>
      </c>
      <c r="F272" s="47"/>
      <c r="G272" s="47"/>
      <c r="H272" s="28"/>
      <c r="I272" s="29" t="str">
        <f>IF($C272&gt;0,IF(COUNTIF(newValidID,$C272)&gt;0,VLOOKUP($C272,Νέα_Μητρώα!$A:$G,4,FALSE),IF(COUNTIF(ValidID,$C272)&gt;0,VLOOKUP($C272,Μητρώο!$A:$G,4,FALSE))),"")</f>
        <v/>
      </c>
      <c r="J272" s="53" t="str">
        <f>IF(OR(AND(OR(LEFT(R272)="b",LEFT(T272)="b",LEFT(V272)="b"),IF($C272&gt;0,IF(COUNTIF(newValidID,$C272)&gt;0,VLOOKUP($C272,Νέα_Μητρώα!$A:$G,2,FALSE),IF(COUNTIF(ValidID,$C272)&gt;0,VLOOKUP($C272,Μητρώο!$A:$G,2,FALSE))),"")="Θ"),AND(OR(LEFT(R272)="g",LEFT(T272)="g",LEFT(V272)="g"),IF($C272&gt;0,IF(COUNTIF(newValidID,$C272)&gt;0,VLOOKUP($C272,Νέα_Μητρώα!$A:$G,2,FALSE),IF(COUNTIF(ValidID,$C272)&gt;0,VLOOKUP($C272,Μητρώο!$A:$G,2,FALSE))),"")="Α")),"error","")</f>
        <v/>
      </c>
      <c r="K272" s="29" t="str">
        <f t="shared" si="31"/>
        <v/>
      </c>
      <c r="L272" s="29">
        <f t="shared" si="32"/>
        <v>0</v>
      </c>
      <c r="M272" s="30"/>
      <c r="N272" s="30"/>
      <c r="O272" s="31" t="str">
        <f>IF($C272&gt;0,IF(COUNTIF(newValidID,$C272)&gt;0,VLOOKUP($C272,Νέα_Μητρώα!$A:$G,7,FALSE),IF(COUNTIF(ValidID,$C272)&gt;0,VLOOKUP($C272,Μητρώο!$A:$G,7,FALSE))),"")</f>
        <v/>
      </c>
      <c r="P272" s="25" t="str">
        <f t="shared" si="34"/>
        <v/>
      </c>
      <c r="Q272" s="6"/>
      <c r="S272" s="6"/>
      <c r="U272" s="6"/>
      <c r="W272" s="59" t="str">
        <f>IF(AND($W$1&gt;0,C272&gt;0),SUBSTITUTE(SUBSTITUTE(IF(COUNTIF(newValidID,$C272)&gt;0,VLOOKUP($C272,Νέα_Μητρώα!$A:$G,2,FALSE),IF(COUNTIF(ValidID,$C272)&gt;0,VLOOKUP($C272,Μητρώο!$A:$G,2,FALSE))),"Θ","g"),"Α","b")&amp;IF((TRUNC((((YEAR($C$1))-I272)+1)/2))*2&lt;12,12,(TRUNC((((YEAR($C$1))-I272)+1)/2))*2),"ω")</f>
        <v>ω</v>
      </c>
      <c r="Z272" s="49">
        <f t="shared" si="35"/>
        <v>0</v>
      </c>
      <c r="AA272" s="49">
        <f t="shared" si="36"/>
        <v>0</v>
      </c>
      <c r="AB272" s="49">
        <f t="shared" si="37"/>
        <v>0</v>
      </c>
    </row>
    <row r="273" spans="1:28" x14ac:dyDescent="0.2">
      <c r="A273" s="4">
        <v>271</v>
      </c>
      <c r="B273" s="25">
        <f t="shared" si="33"/>
        <v>271</v>
      </c>
      <c r="D273" s="26" t="str">
        <f>IF($C273&gt;0,IF(COUNTIF(newValidID,$C273)&gt;0,VLOOKUP($C273,Νέα_Μητρώα!$A:$G,3,FALSE),IF(COUNTIF(ValidID,$C273)&gt;0,VLOOKUP($C273,Μητρώο!$A:$G,3,FALSE))),"")</f>
        <v/>
      </c>
      <c r="E273" s="27" t="str">
        <f>IF($C273&gt;0,IF(COUNTIF(newValidID,$C273)&gt;0,VLOOKUP($C273,Νέα_Μητρώα!$A:$G,5,FALSE),IF(COUNTIF(ValidID,$C273)&gt;0,VLOOKUP($C273,Μητρώο!$A:$G,5,FALSE))),"")</f>
        <v/>
      </c>
      <c r="F273" s="47"/>
      <c r="G273" s="47"/>
      <c r="H273" s="28"/>
      <c r="I273" s="29" t="str">
        <f>IF($C273&gt;0,IF(COUNTIF(newValidID,$C273)&gt;0,VLOOKUP($C273,Νέα_Μητρώα!$A:$G,4,FALSE),IF(COUNTIF(ValidID,$C273)&gt;0,VLOOKUP($C273,Μητρώο!$A:$G,4,FALSE))),"")</f>
        <v/>
      </c>
      <c r="J273" s="53" t="str">
        <f>IF(OR(AND(OR(LEFT(R273)="b",LEFT(T273)="b",LEFT(V273)="b"),IF($C273&gt;0,IF(COUNTIF(newValidID,$C273)&gt;0,VLOOKUP($C273,Νέα_Μητρώα!$A:$G,2,FALSE),IF(COUNTIF(ValidID,$C273)&gt;0,VLOOKUP($C273,Μητρώο!$A:$G,2,FALSE))),"")="Θ"),AND(OR(LEFT(R273)="g",LEFT(T273)="g",LEFT(V273)="g"),IF($C273&gt;0,IF(COUNTIF(newValidID,$C273)&gt;0,VLOOKUP($C273,Νέα_Μητρώα!$A:$G,2,FALSE),IF(COUNTIF(ValidID,$C273)&gt;0,VLOOKUP($C273,Μητρώο!$A:$G,2,FALSE))),"")="Α")),"error","")</f>
        <v/>
      </c>
      <c r="K273" s="29" t="str">
        <f t="shared" si="31"/>
        <v/>
      </c>
      <c r="L273" s="29">
        <f t="shared" si="32"/>
        <v>0</v>
      </c>
      <c r="M273" s="30"/>
      <c r="N273" s="30"/>
      <c r="O273" s="31" t="str">
        <f>IF($C273&gt;0,IF(COUNTIF(newValidID,$C273)&gt;0,VLOOKUP($C273,Νέα_Μητρώα!$A:$G,7,FALSE),IF(COUNTIF(ValidID,$C273)&gt;0,VLOOKUP($C273,Μητρώο!$A:$G,7,FALSE))),"")</f>
        <v/>
      </c>
      <c r="P273" s="25" t="str">
        <f t="shared" si="34"/>
        <v/>
      </c>
      <c r="Q273" s="6"/>
      <c r="S273" s="6"/>
      <c r="U273" s="6"/>
      <c r="W273" s="59" t="str">
        <f>IF(AND($W$1&gt;0,C273&gt;0),SUBSTITUTE(SUBSTITUTE(IF(COUNTIF(newValidID,$C273)&gt;0,VLOOKUP($C273,Νέα_Μητρώα!$A:$G,2,FALSE),IF(COUNTIF(ValidID,$C273)&gt;0,VLOOKUP($C273,Μητρώο!$A:$G,2,FALSE))),"Θ","g"),"Α","b")&amp;IF((TRUNC((((YEAR($C$1))-I273)+1)/2))*2&lt;12,12,(TRUNC((((YEAR($C$1))-I273)+1)/2))*2),"ω")</f>
        <v>ω</v>
      </c>
      <c r="Z273" s="49">
        <f t="shared" si="35"/>
        <v>0</v>
      </c>
      <c r="AA273" s="49">
        <f t="shared" si="36"/>
        <v>0</v>
      </c>
      <c r="AB273" s="49">
        <f t="shared" si="37"/>
        <v>0</v>
      </c>
    </row>
    <row r="274" spans="1:28" x14ac:dyDescent="0.2">
      <c r="A274" s="4">
        <v>272</v>
      </c>
      <c r="B274" s="25">
        <f t="shared" si="33"/>
        <v>272</v>
      </c>
      <c r="D274" s="26" t="str">
        <f>IF($C274&gt;0,IF(COUNTIF(newValidID,$C274)&gt;0,VLOOKUP($C274,Νέα_Μητρώα!$A:$G,3,FALSE),IF(COUNTIF(ValidID,$C274)&gt;0,VLOOKUP($C274,Μητρώο!$A:$G,3,FALSE))),"")</f>
        <v/>
      </c>
      <c r="E274" s="27" t="str">
        <f>IF($C274&gt;0,IF(COUNTIF(newValidID,$C274)&gt;0,VLOOKUP($C274,Νέα_Μητρώα!$A:$G,5,FALSE),IF(COUNTIF(ValidID,$C274)&gt;0,VLOOKUP($C274,Μητρώο!$A:$G,5,FALSE))),"")</f>
        <v/>
      </c>
      <c r="F274" s="47"/>
      <c r="G274" s="47"/>
      <c r="H274" s="28"/>
      <c r="I274" s="29" t="str">
        <f>IF($C274&gt;0,IF(COUNTIF(newValidID,$C274)&gt;0,VLOOKUP($C274,Νέα_Μητρώα!$A:$G,4,FALSE),IF(COUNTIF(ValidID,$C274)&gt;0,VLOOKUP($C274,Μητρώο!$A:$G,4,FALSE))),"")</f>
        <v/>
      </c>
      <c r="J274" s="53" t="str">
        <f>IF(OR(AND(OR(LEFT(R274)="b",LEFT(T274)="b",LEFT(V274)="b"),IF($C274&gt;0,IF(COUNTIF(newValidID,$C274)&gt;0,VLOOKUP($C274,Νέα_Μητρώα!$A:$G,2,FALSE),IF(COUNTIF(ValidID,$C274)&gt;0,VLOOKUP($C274,Μητρώο!$A:$G,2,FALSE))),"")="Θ"),AND(OR(LEFT(R274)="g",LEFT(T274)="g",LEFT(V274)="g"),IF($C274&gt;0,IF(COUNTIF(newValidID,$C274)&gt;0,VLOOKUP($C274,Νέα_Μητρώα!$A:$G,2,FALSE),IF(COUNTIF(ValidID,$C274)&gt;0,VLOOKUP($C274,Μητρώο!$A:$G,2,FALSE))),"")="Α")),"error","")</f>
        <v/>
      </c>
      <c r="K274" s="29" t="str">
        <f t="shared" si="31"/>
        <v/>
      </c>
      <c r="L274" s="29">
        <f t="shared" si="32"/>
        <v>0</v>
      </c>
      <c r="M274" s="30"/>
      <c r="N274" s="30"/>
      <c r="O274" s="31" t="str">
        <f>IF($C274&gt;0,IF(COUNTIF(newValidID,$C274)&gt;0,VLOOKUP($C274,Νέα_Μητρώα!$A:$G,7,FALSE),IF(COUNTIF(ValidID,$C274)&gt;0,VLOOKUP($C274,Μητρώο!$A:$G,7,FALSE))),"")</f>
        <v/>
      </c>
      <c r="P274" s="25" t="str">
        <f t="shared" si="34"/>
        <v/>
      </c>
      <c r="Q274" s="6"/>
      <c r="S274" s="6"/>
      <c r="U274" s="6"/>
      <c r="W274" s="59" t="str">
        <f>IF(AND($W$1&gt;0,C274&gt;0),SUBSTITUTE(SUBSTITUTE(IF(COUNTIF(newValidID,$C274)&gt;0,VLOOKUP($C274,Νέα_Μητρώα!$A:$G,2,FALSE),IF(COUNTIF(ValidID,$C274)&gt;0,VLOOKUP($C274,Μητρώο!$A:$G,2,FALSE))),"Θ","g"),"Α","b")&amp;IF((TRUNC((((YEAR($C$1))-I274)+1)/2))*2&lt;12,12,(TRUNC((((YEAR($C$1))-I274)+1)/2))*2),"ω")</f>
        <v>ω</v>
      </c>
      <c r="Z274" s="49">
        <f t="shared" si="35"/>
        <v>0</v>
      </c>
      <c r="AA274" s="49">
        <f t="shared" si="36"/>
        <v>0</v>
      </c>
      <c r="AB274" s="49">
        <f t="shared" si="37"/>
        <v>0</v>
      </c>
    </row>
    <row r="275" spans="1:28" x14ac:dyDescent="0.2">
      <c r="A275" s="4">
        <v>273</v>
      </c>
      <c r="B275" s="25">
        <f t="shared" si="33"/>
        <v>273</v>
      </c>
      <c r="D275" s="26" t="str">
        <f>IF($C275&gt;0,IF(COUNTIF(newValidID,$C275)&gt;0,VLOOKUP($C275,Νέα_Μητρώα!$A:$G,3,FALSE),IF(COUNTIF(ValidID,$C275)&gt;0,VLOOKUP($C275,Μητρώο!$A:$G,3,FALSE))),"")</f>
        <v/>
      </c>
      <c r="E275" s="27" t="str">
        <f>IF($C275&gt;0,IF(COUNTIF(newValidID,$C275)&gt;0,VLOOKUP($C275,Νέα_Μητρώα!$A:$G,5,FALSE),IF(COUNTIF(ValidID,$C275)&gt;0,VLOOKUP($C275,Μητρώο!$A:$G,5,FALSE))),"")</f>
        <v/>
      </c>
      <c r="F275" s="47"/>
      <c r="G275" s="47"/>
      <c r="H275" s="28"/>
      <c r="I275" s="29" t="str">
        <f>IF($C275&gt;0,IF(COUNTIF(newValidID,$C275)&gt;0,VLOOKUP($C275,Νέα_Μητρώα!$A:$G,4,FALSE),IF(COUNTIF(ValidID,$C275)&gt;0,VLOOKUP($C275,Μητρώο!$A:$G,4,FALSE))),"")</f>
        <v/>
      </c>
      <c r="J275" s="53" t="str">
        <f>IF(OR(AND(OR(LEFT(R275)="b",LEFT(T275)="b",LEFT(V275)="b"),IF($C275&gt;0,IF(COUNTIF(newValidID,$C275)&gt;0,VLOOKUP($C275,Νέα_Μητρώα!$A:$G,2,FALSE),IF(COUNTIF(ValidID,$C275)&gt;0,VLOOKUP($C275,Μητρώο!$A:$G,2,FALSE))),"")="Θ"),AND(OR(LEFT(R275)="g",LEFT(T275)="g",LEFT(V275)="g"),IF($C275&gt;0,IF(COUNTIF(newValidID,$C275)&gt;0,VLOOKUP($C275,Νέα_Μητρώα!$A:$G,2,FALSE),IF(COUNTIF(ValidID,$C275)&gt;0,VLOOKUP($C275,Μητρώο!$A:$G,2,FALSE))),"")="Α")),"error","")</f>
        <v/>
      </c>
      <c r="K275" s="29" t="str">
        <f t="shared" si="31"/>
        <v/>
      </c>
      <c r="L275" s="29">
        <f t="shared" si="32"/>
        <v>0</v>
      </c>
      <c r="M275" s="30"/>
      <c r="N275" s="30"/>
      <c r="O275" s="31" t="str">
        <f>IF($C275&gt;0,IF(COUNTIF(newValidID,$C275)&gt;0,VLOOKUP($C275,Νέα_Μητρώα!$A:$G,7,FALSE),IF(COUNTIF(ValidID,$C275)&gt;0,VLOOKUP($C275,Μητρώο!$A:$G,7,FALSE))),"")</f>
        <v/>
      </c>
      <c r="P275" s="25" t="str">
        <f t="shared" si="34"/>
        <v/>
      </c>
      <c r="Q275" s="6"/>
      <c r="S275" s="6"/>
      <c r="U275" s="6"/>
      <c r="W275" s="59" t="str">
        <f>IF(AND($W$1&gt;0,C275&gt;0),SUBSTITUTE(SUBSTITUTE(IF(COUNTIF(newValidID,$C275)&gt;0,VLOOKUP($C275,Νέα_Μητρώα!$A:$G,2,FALSE),IF(COUNTIF(ValidID,$C275)&gt;0,VLOOKUP($C275,Μητρώο!$A:$G,2,FALSE))),"Θ","g"),"Α","b")&amp;IF((TRUNC((((YEAR($C$1))-I275)+1)/2))*2&lt;12,12,(TRUNC((((YEAR($C$1))-I275)+1)/2))*2),"ω")</f>
        <v>ω</v>
      </c>
      <c r="Z275" s="49">
        <f t="shared" si="35"/>
        <v>0</v>
      </c>
      <c r="AA275" s="49">
        <f t="shared" si="36"/>
        <v>0</v>
      </c>
      <c r="AB275" s="49">
        <f t="shared" si="37"/>
        <v>0</v>
      </c>
    </row>
    <row r="276" spans="1:28" x14ac:dyDescent="0.2">
      <c r="A276" s="4">
        <v>274</v>
      </c>
      <c r="B276" s="25">
        <f t="shared" si="33"/>
        <v>274</v>
      </c>
      <c r="D276" s="26" t="str">
        <f>IF($C276&gt;0,IF(COUNTIF(newValidID,$C276)&gt;0,VLOOKUP($C276,Νέα_Μητρώα!$A:$G,3,FALSE),IF(COUNTIF(ValidID,$C276)&gt;0,VLOOKUP($C276,Μητρώο!$A:$G,3,FALSE))),"")</f>
        <v/>
      </c>
      <c r="E276" s="27" t="str">
        <f>IF($C276&gt;0,IF(COUNTIF(newValidID,$C276)&gt;0,VLOOKUP($C276,Νέα_Μητρώα!$A:$G,5,FALSE),IF(COUNTIF(ValidID,$C276)&gt;0,VLOOKUP($C276,Μητρώο!$A:$G,5,FALSE))),"")</f>
        <v/>
      </c>
      <c r="F276" s="47"/>
      <c r="G276" s="47"/>
      <c r="H276" s="28"/>
      <c r="I276" s="29" t="str">
        <f>IF($C276&gt;0,IF(COUNTIF(newValidID,$C276)&gt;0,VLOOKUP($C276,Νέα_Μητρώα!$A:$G,4,FALSE),IF(COUNTIF(ValidID,$C276)&gt;0,VLOOKUP($C276,Μητρώο!$A:$G,4,FALSE))),"")</f>
        <v/>
      </c>
      <c r="J276" s="53" t="str">
        <f>IF(OR(AND(OR(LEFT(R276)="b",LEFT(T276)="b",LEFT(V276)="b"),IF($C276&gt;0,IF(COUNTIF(newValidID,$C276)&gt;0,VLOOKUP($C276,Νέα_Μητρώα!$A:$G,2,FALSE),IF(COUNTIF(ValidID,$C276)&gt;0,VLOOKUP($C276,Μητρώο!$A:$G,2,FALSE))),"")="Θ"),AND(OR(LEFT(R276)="g",LEFT(T276)="g",LEFT(V276)="g"),IF($C276&gt;0,IF(COUNTIF(newValidID,$C276)&gt;0,VLOOKUP($C276,Νέα_Μητρώα!$A:$G,2,FALSE),IF(COUNTIF(ValidID,$C276)&gt;0,VLOOKUP($C276,Μητρώο!$A:$G,2,FALSE))),"")="Α")),"error","")</f>
        <v/>
      </c>
      <c r="K276" s="29" t="str">
        <f t="shared" si="31"/>
        <v/>
      </c>
      <c r="L276" s="29">
        <f t="shared" si="32"/>
        <v>0</v>
      </c>
      <c r="M276" s="30"/>
      <c r="N276" s="30"/>
      <c r="O276" s="31" t="str">
        <f>IF($C276&gt;0,IF(COUNTIF(newValidID,$C276)&gt;0,VLOOKUP($C276,Νέα_Μητρώα!$A:$G,7,FALSE),IF(COUNTIF(ValidID,$C276)&gt;0,VLOOKUP($C276,Μητρώο!$A:$G,7,FALSE))),"")</f>
        <v/>
      </c>
      <c r="P276" s="25" t="str">
        <f t="shared" si="34"/>
        <v/>
      </c>
      <c r="Q276" s="6"/>
      <c r="S276" s="6"/>
      <c r="U276" s="6"/>
      <c r="W276" s="59" t="str">
        <f>IF(AND($W$1&gt;0,C276&gt;0),SUBSTITUTE(SUBSTITUTE(IF(COUNTIF(newValidID,$C276)&gt;0,VLOOKUP($C276,Νέα_Μητρώα!$A:$G,2,FALSE),IF(COUNTIF(ValidID,$C276)&gt;0,VLOOKUP($C276,Μητρώο!$A:$G,2,FALSE))),"Θ","g"),"Α","b")&amp;IF((TRUNC((((YEAR($C$1))-I276)+1)/2))*2&lt;12,12,(TRUNC((((YEAR($C$1))-I276)+1)/2))*2),"ω")</f>
        <v>ω</v>
      </c>
      <c r="Z276" s="49">
        <f t="shared" si="35"/>
        <v>0</v>
      </c>
      <c r="AA276" s="49">
        <f t="shared" si="36"/>
        <v>0</v>
      </c>
      <c r="AB276" s="49">
        <f t="shared" si="37"/>
        <v>0</v>
      </c>
    </row>
    <row r="277" spans="1:28" x14ac:dyDescent="0.2">
      <c r="A277" s="4">
        <v>275</v>
      </c>
      <c r="B277" s="25">
        <f t="shared" si="33"/>
        <v>275</v>
      </c>
      <c r="C277" s="6"/>
      <c r="D277" s="26" t="str">
        <f>IF($C277&gt;0,IF(COUNTIF(newValidID,$C277)&gt;0,VLOOKUP($C277,Νέα_Μητρώα!$A:$G,3,FALSE),IF(COUNTIF(ValidID,$C277)&gt;0,VLOOKUP($C277,Μητρώο!$A:$G,3,FALSE))),"")</f>
        <v/>
      </c>
      <c r="E277" s="27" t="str">
        <f>IF($C277&gt;0,IF(COUNTIF(newValidID,$C277)&gt;0,VLOOKUP($C277,Νέα_Μητρώα!$A:$G,5,FALSE),IF(COUNTIF(ValidID,$C277)&gt;0,VLOOKUP($C277,Μητρώο!$A:$G,5,FALSE))),"")</f>
        <v/>
      </c>
      <c r="F277" s="47"/>
      <c r="G277" s="47"/>
      <c r="H277" s="28"/>
      <c r="I277" s="29" t="str">
        <f>IF($C277&gt;0,IF(COUNTIF(newValidID,$C277)&gt;0,VLOOKUP($C277,Νέα_Μητρώα!$A:$G,4,FALSE),IF(COUNTIF(ValidID,$C277)&gt;0,VLOOKUP($C277,Μητρώο!$A:$G,4,FALSE))),"")</f>
        <v/>
      </c>
      <c r="J277" s="53" t="str">
        <f>IF(OR(AND(OR(LEFT(R277)="b",LEFT(T277)="b",LEFT(V277)="b"),IF($C277&gt;0,IF(COUNTIF(newValidID,$C277)&gt;0,VLOOKUP($C277,Νέα_Μητρώα!$A:$G,2,FALSE),IF(COUNTIF(ValidID,$C277)&gt;0,VLOOKUP($C277,Μητρώο!$A:$G,2,FALSE))),"")="Θ"),AND(OR(LEFT(R277)="g",LEFT(T277)="g",LEFT(V277)="g"),IF($C277&gt;0,IF(COUNTIF(newValidID,$C277)&gt;0,VLOOKUP($C277,Νέα_Μητρώα!$A:$G,2,FALSE),IF(COUNTIF(ValidID,$C277)&gt;0,VLOOKUP($C277,Μητρώο!$A:$G,2,FALSE))),"")="Α")),"error","")</f>
        <v/>
      </c>
      <c r="K277" s="29" t="str">
        <f t="shared" si="31"/>
        <v/>
      </c>
      <c r="L277" s="29">
        <f t="shared" si="32"/>
        <v>0</v>
      </c>
      <c r="M277" s="30"/>
      <c r="N277" s="30"/>
      <c r="O277" s="31" t="str">
        <f>IF($C277&gt;0,IF(COUNTIF(newValidID,$C277)&gt;0,VLOOKUP($C277,Νέα_Μητρώα!$A:$G,7,FALSE),IF(COUNTIF(ValidID,$C277)&gt;0,VLOOKUP($C277,Μητρώο!$A:$G,7,FALSE))),"")</f>
        <v/>
      </c>
      <c r="P277" s="25" t="str">
        <f t="shared" si="34"/>
        <v/>
      </c>
      <c r="Q277" s="6"/>
      <c r="S277" s="6"/>
      <c r="U277" s="6"/>
      <c r="W277" s="59" t="str">
        <f>IF(AND($W$1&gt;0,C277&gt;0),SUBSTITUTE(SUBSTITUTE(IF(COUNTIF(newValidID,$C277)&gt;0,VLOOKUP($C277,Νέα_Μητρώα!$A:$G,2,FALSE),IF(COUNTIF(ValidID,$C277)&gt;0,VLOOKUP($C277,Μητρώο!$A:$G,2,FALSE))),"Θ","g"),"Α","b")&amp;IF((TRUNC((((YEAR($C$1))-I277)+1)/2))*2&lt;12,12,(TRUNC((((YEAR($C$1))-I277)+1)/2))*2),"ω")</f>
        <v>ω</v>
      </c>
      <c r="Z277" s="49">
        <f t="shared" si="35"/>
        <v>0</v>
      </c>
      <c r="AA277" s="49">
        <f t="shared" si="36"/>
        <v>0</v>
      </c>
      <c r="AB277" s="49">
        <f t="shared" si="37"/>
        <v>0</v>
      </c>
    </row>
    <row r="278" spans="1:28" x14ac:dyDescent="0.2">
      <c r="A278" s="4">
        <v>276</v>
      </c>
      <c r="B278" s="25">
        <f t="shared" si="33"/>
        <v>276</v>
      </c>
      <c r="C278" s="6"/>
      <c r="D278" s="26" t="str">
        <f>IF($C278&gt;0,IF(COUNTIF(newValidID,$C278)&gt;0,VLOOKUP($C278,Νέα_Μητρώα!$A:$G,3,FALSE),IF(COUNTIF(ValidID,$C278)&gt;0,VLOOKUP($C278,Μητρώο!$A:$G,3,FALSE))),"")</f>
        <v/>
      </c>
      <c r="E278" s="27" t="str">
        <f>IF($C278&gt;0,IF(COUNTIF(newValidID,$C278)&gt;0,VLOOKUP($C278,Νέα_Μητρώα!$A:$G,5,FALSE),IF(COUNTIF(ValidID,$C278)&gt;0,VLOOKUP($C278,Μητρώο!$A:$G,5,FALSE))),"")</f>
        <v/>
      </c>
      <c r="F278" s="47"/>
      <c r="G278" s="47"/>
      <c r="H278" s="28"/>
      <c r="I278" s="29" t="str">
        <f>IF($C278&gt;0,IF(COUNTIF(newValidID,$C278)&gt;0,VLOOKUP($C278,Νέα_Μητρώα!$A:$G,4,FALSE),IF(COUNTIF(ValidID,$C278)&gt;0,VLOOKUP($C278,Μητρώο!$A:$G,4,FALSE))),"")</f>
        <v/>
      </c>
      <c r="J278" s="53" t="str">
        <f>IF(OR(AND(OR(LEFT(R278)="b",LEFT(T278)="b",LEFT(V278)="b"),IF($C278&gt;0,IF(COUNTIF(newValidID,$C278)&gt;0,VLOOKUP($C278,Νέα_Μητρώα!$A:$G,2,FALSE),IF(COUNTIF(ValidID,$C278)&gt;0,VLOOKUP($C278,Μητρώο!$A:$G,2,FALSE))),"")="Θ"),AND(OR(LEFT(R278)="g",LEFT(T278)="g",LEFT(V278)="g"),IF($C278&gt;0,IF(COUNTIF(newValidID,$C278)&gt;0,VLOOKUP($C278,Νέα_Μητρώα!$A:$G,2,FALSE),IF(COUNTIF(ValidID,$C278)&gt;0,VLOOKUP($C278,Μητρώο!$A:$G,2,FALSE))),"")="Α")),"error","")</f>
        <v/>
      </c>
      <c r="K278" s="29" t="str">
        <f t="shared" si="31"/>
        <v/>
      </c>
      <c r="L278" s="29">
        <f t="shared" si="32"/>
        <v>0</v>
      </c>
      <c r="M278" s="30"/>
      <c r="N278" s="30"/>
      <c r="O278" s="31" t="str">
        <f>IF($C278&gt;0,IF(COUNTIF(newValidID,$C278)&gt;0,VLOOKUP($C278,Νέα_Μητρώα!$A:$G,7,FALSE),IF(COUNTIF(ValidID,$C278)&gt;0,VLOOKUP($C278,Μητρώο!$A:$G,7,FALSE))),"")</f>
        <v/>
      </c>
      <c r="P278" s="25" t="str">
        <f t="shared" si="34"/>
        <v/>
      </c>
      <c r="Q278" s="6"/>
      <c r="S278" s="6"/>
      <c r="U278" s="6"/>
      <c r="W278" s="59" t="str">
        <f>IF(AND($W$1&gt;0,C278&gt;0),SUBSTITUTE(SUBSTITUTE(IF(COUNTIF(newValidID,$C278)&gt;0,VLOOKUP($C278,Νέα_Μητρώα!$A:$G,2,FALSE),IF(COUNTIF(ValidID,$C278)&gt;0,VLOOKUP($C278,Μητρώο!$A:$G,2,FALSE))),"Θ","g"),"Α","b")&amp;IF((TRUNC((((YEAR($C$1))-I278)+1)/2))*2&lt;12,12,(TRUNC((((YEAR($C$1))-I278)+1)/2))*2),"ω")</f>
        <v>ω</v>
      </c>
      <c r="Z278" s="49">
        <f t="shared" si="35"/>
        <v>0</v>
      </c>
      <c r="AA278" s="49">
        <f t="shared" si="36"/>
        <v>0</v>
      </c>
      <c r="AB278" s="49">
        <f t="shared" si="37"/>
        <v>0</v>
      </c>
    </row>
    <row r="279" spans="1:28" x14ac:dyDescent="0.2">
      <c r="A279" s="4">
        <v>277</v>
      </c>
      <c r="B279" s="25">
        <f t="shared" si="33"/>
        <v>277</v>
      </c>
      <c r="C279" s="6"/>
      <c r="D279" s="26" t="str">
        <f>IF($C279&gt;0,IF(COUNTIF(newValidID,$C279)&gt;0,VLOOKUP($C279,Νέα_Μητρώα!$A:$G,3,FALSE),IF(COUNTIF(ValidID,$C279)&gt;0,VLOOKUP($C279,Μητρώο!$A:$G,3,FALSE))),"")</f>
        <v/>
      </c>
      <c r="E279" s="27" t="str">
        <f>IF($C279&gt;0,IF(COUNTIF(newValidID,$C279)&gt;0,VLOOKUP($C279,Νέα_Μητρώα!$A:$G,5,FALSE),IF(COUNTIF(ValidID,$C279)&gt;0,VLOOKUP($C279,Μητρώο!$A:$G,5,FALSE))),"")</f>
        <v/>
      </c>
      <c r="F279" s="47"/>
      <c r="G279" s="47"/>
      <c r="H279" s="28"/>
      <c r="I279" s="29" t="str">
        <f>IF($C279&gt;0,IF(COUNTIF(newValidID,$C279)&gt;0,VLOOKUP($C279,Νέα_Μητρώα!$A:$G,4,FALSE),IF(COUNTIF(ValidID,$C279)&gt;0,VLOOKUP($C279,Μητρώο!$A:$G,4,FALSE))),"")</f>
        <v/>
      </c>
      <c r="J279" s="53" t="str">
        <f>IF(OR(AND(OR(LEFT(R279)="b",LEFT(T279)="b",LEFT(V279)="b"),IF($C279&gt;0,IF(COUNTIF(newValidID,$C279)&gt;0,VLOOKUP($C279,Νέα_Μητρώα!$A:$G,2,FALSE),IF(COUNTIF(ValidID,$C279)&gt;0,VLOOKUP($C279,Μητρώο!$A:$G,2,FALSE))),"")="Θ"),AND(OR(LEFT(R279)="g",LEFT(T279)="g",LEFT(V279)="g"),IF($C279&gt;0,IF(COUNTIF(newValidID,$C279)&gt;0,VLOOKUP($C279,Νέα_Μητρώα!$A:$G,2,FALSE),IF(COUNTIF(ValidID,$C279)&gt;0,VLOOKUP($C279,Μητρώο!$A:$G,2,FALSE))),"")="Α")),"error","")</f>
        <v/>
      </c>
      <c r="K279" s="29" t="str">
        <f t="shared" si="31"/>
        <v/>
      </c>
      <c r="L279" s="29">
        <f t="shared" si="32"/>
        <v>0</v>
      </c>
      <c r="M279" s="30"/>
      <c r="N279" s="30"/>
      <c r="O279" s="31" t="str">
        <f>IF($C279&gt;0,IF(COUNTIF(newValidID,$C279)&gt;0,VLOOKUP($C279,Νέα_Μητρώα!$A:$G,7,FALSE),IF(COUNTIF(ValidID,$C279)&gt;0,VLOOKUP($C279,Μητρώο!$A:$G,7,FALSE))),"")</f>
        <v/>
      </c>
      <c r="P279" s="25" t="str">
        <f t="shared" si="34"/>
        <v/>
      </c>
      <c r="Q279" s="6"/>
      <c r="S279" s="6"/>
      <c r="U279" s="6"/>
      <c r="W279" s="59" t="str">
        <f>IF(AND($W$1&gt;0,C279&gt;0),SUBSTITUTE(SUBSTITUTE(IF(COUNTIF(newValidID,$C279)&gt;0,VLOOKUP($C279,Νέα_Μητρώα!$A:$G,2,FALSE),IF(COUNTIF(ValidID,$C279)&gt;0,VLOOKUP($C279,Μητρώο!$A:$G,2,FALSE))),"Θ","g"),"Α","b")&amp;IF((TRUNC((((YEAR($C$1))-I279)+1)/2))*2&lt;12,12,(TRUNC((((YEAR($C$1))-I279)+1)/2))*2),"ω")</f>
        <v>ω</v>
      </c>
      <c r="Z279" s="49">
        <f t="shared" si="35"/>
        <v>0</v>
      </c>
      <c r="AA279" s="49">
        <f t="shared" si="36"/>
        <v>0</v>
      </c>
      <c r="AB279" s="49">
        <f t="shared" si="37"/>
        <v>0</v>
      </c>
    </row>
    <row r="280" spans="1:28" x14ac:dyDescent="0.2">
      <c r="A280" s="4">
        <v>278</v>
      </c>
      <c r="B280" s="25">
        <f t="shared" si="33"/>
        <v>278</v>
      </c>
      <c r="C280" s="6"/>
      <c r="D280" s="26" t="str">
        <f>IF($C280&gt;0,IF(COUNTIF(newValidID,$C280)&gt;0,VLOOKUP($C280,Νέα_Μητρώα!$A:$G,3,FALSE),IF(COUNTIF(ValidID,$C280)&gt;0,VLOOKUP($C280,Μητρώο!$A:$G,3,FALSE))),"")</f>
        <v/>
      </c>
      <c r="E280" s="27" t="str">
        <f>IF($C280&gt;0,IF(COUNTIF(newValidID,$C280)&gt;0,VLOOKUP($C280,Νέα_Μητρώα!$A:$G,5,FALSE),IF(COUNTIF(ValidID,$C280)&gt;0,VLOOKUP($C280,Μητρώο!$A:$G,5,FALSE))),"")</f>
        <v/>
      </c>
      <c r="F280" s="47"/>
      <c r="G280" s="47"/>
      <c r="H280" s="28"/>
      <c r="I280" s="29" t="str">
        <f>IF($C280&gt;0,IF(COUNTIF(newValidID,$C280)&gt;0,VLOOKUP($C280,Νέα_Μητρώα!$A:$G,4,FALSE),IF(COUNTIF(ValidID,$C280)&gt;0,VLOOKUP($C280,Μητρώο!$A:$G,4,FALSE))),"")</f>
        <v/>
      </c>
      <c r="J280" s="53" t="str">
        <f>IF(OR(AND(OR(LEFT(R280)="b",LEFT(T280)="b",LEFT(V280)="b"),IF($C280&gt;0,IF(COUNTIF(newValidID,$C280)&gt;0,VLOOKUP($C280,Νέα_Μητρώα!$A:$G,2,FALSE),IF(COUNTIF(ValidID,$C280)&gt;0,VLOOKUP($C280,Μητρώο!$A:$G,2,FALSE))),"")="Θ"),AND(OR(LEFT(R280)="g",LEFT(T280)="g",LEFT(V280)="g"),IF($C280&gt;0,IF(COUNTIF(newValidID,$C280)&gt;0,VLOOKUP($C280,Νέα_Μητρώα!$A:$G,2,FALSE),IF(COUNTIF(ValidID,$C280)&gt;0,VLOOKUP($C280,Μητρώο!$A:$G,2,FALSE))),"")="Α")),"error","")</f>
        <v/>
      </c>
      <c r="K280" s="29" t="str">
        <f t="shared" si="31"/>
        <v/>
      </c>
      <c r="L280" s="29">
        <f t="shared" si="32"/>
        <v>0</v>
      </c>
      <c r="M280" s="30"/>
      <c r="N280" s="30"/>
      <c r="O280" s="31" t="str">
        <f>IF($C280&gt;0,IF(COUNTIF(newValidID,$C280)&gt;0,VLOOKUP($C280,Νέα_Μητρώα!$A:$G,7,FALSE),IF(COUNTIF(ValidID,$C280)&gt;0,VLOOKUP($C280,Μητρώο!$A:$G,7,FALSE))),"")</f>
        <v/>
      </c>
      <c r="P280" s="25" t="str">
        <f t="shared" si="34"/>
        <v/>
      </c>
      <c r="Q280" s="6"/>
      <c r="S280" s="6"/>
      <c r="U280" s="6"/>
      <c r="W280" s="59" t="str">
        <f>IF(AND($W$1&gt;0,C280&gt;0),SUBSTITUTE(SUBSTITUTE(IF(COUNTIF(newValidID,$C280)&gt;0,VLOOKUP($C280,Νέα_Μητρώα!$A:$G,2,FALSE),IF(COUNTIF(ValidID,$C280)&gt;0,VLOOKUP($C280,Μητρώο!$A:$G,2,FALSE))),"Θ","g"),"Α","b")&amp;IF((TRUNC((((YEAR($C$1))-I280)+1)/2))*2&lt;12,12,(TRUNC((((YEAR($C$1))-I280)+1)/2))*2),"ω")</f>
        <v>ω</v>
      </c>
      <c r="Z280" s="49">
        <f t="shared" si="35"/>
        <v>0</v>
      </c>
      <c r="AA280" s="49">
        <f t="shared" si="36"/>
        <v>0</v>
      </c>
      <c r="AB280" s="49">
        <f t="shared" si="37"/>
        <v>0</v>
      </c>
    </row>
    <row r="281" spans="1:28" x14ac:dyDescent="0.2">
      <c r="A281" s="4">
        <v>279</v>
      </c>
      <c r="B281" s="25">
        <f t="shared" si="33"/>
        <v>279</v>
      </c>
      <c r="D281" s="26" t="str">
        <f>IF($C281&gt;0,IF(COUNTIF(newValidID,$C281)&gt;0,VLOOKUP($C281,Νέα_Μητρώα!$A:$G,3,FALSE),IF(COUNTIF(ValidID,$C281)&gt;0,VLOOKUP($C281,Μητρώο!$A:$G,3,FALSE))),"")</f>
        <v/>
      </c>
      <c r="E281" s="27" t="str">
        <f>IF($C281&gt;0,IF(COUNTIF(newValidID,$C281)&gt;0,VLOOKUP($C281,Νέα_Μητρώα!$A:$G,5,FALSE),IF(COUNTIF(ValidID,$C281)&gt;0,VLOOKUP($C281,Μητρώο!$A:$G,5,FALSE))),"")</f>
        <v/>
      </c>
      <c r="F281" s="47"/>
      <c r="G281" s="47"/>
      <c r="H281" s="28"/>
      <c r="I281" s="29" t="str">
        <f>IF($C281&gt;0,IF(COUNTIF(newValidID,$C281)&gt;0,VLOOKUP($C281,Νέα_Μητρώα!$A:$G,4,FALSE),IF(COUNTIF(ValidID,$C281)&gt;0,VLOOKUP($C281,Μητρώο!$A:$G,4,FALSE))),"")</f>
        <v/>
      </c>
      <c r="J281" s="53" t="str">
        <f>IF(OR(AND(OR(LEFT(R281)="b",LEFT(T281)="b",LEFT(V281)="b"),IF($C281&gt;0,IF(COUNTIF(newValidID,$C281)&gt;0,VLOOKUP($C281,Νέα_Μητρώα!$A:$G,2,FALSE),IF(COUNTIF(ValidID,$C281)&gt;0,VLOOKUP($C281,Μητρώο!$A:$G,2,FALSE))),"")="Θ"),AND(OR(LEFT(R281)="g",LEFT(T281)="g",LEFT(V281)="g"),IF($C281&gt;0,IF(COUNTIF(newValidID,$C281)&gt;0,VLOOKUP($C281,Νέα_Μητρώα!$A:$G,2,FALSE),IF(COUNTIF(ValidID,$C281)&gt;0,VLOOKUP($C281,Μητρώο!$A:$G,2,FALSE))),"")="Α")),"error","")</f>
        <v/>
      </c>
      <c r="K281" s="29" t="str">
        <f t="shared" si="31"/>
        <v/>
      </c>
      <c r="L281" s="29">
        <f t="shared" si="32"/>
        <v>0</v>
      </c>
      <c r="M281" s="30"/>
      <c r="N281" s="30"/>
      <c r="O281" s="31" t="str">
        <f>IF($C281&gt;0,IF(COUNTIF(newValidID,$C281)&gt;0,VLOOKUP($C281,Νέα_Μητρώα!$A:$G,7,FALSE),IF(COUNTIF(ValidID,$C281)&gt;0,VLOOKUP($C281,Μητρώο!$A:$G,7,FALSE))),"")</f>
        <v/>
      </c>
      <c r="P281" s="25" t="str">
        <f t="shared" si="34"/>
        <v/>
      </c>
      <c r="Q281" s="6"/>
      <c r="S281" s="6"/>
      <c r="U281" s="6"/>
      <c r="W281" s="59" t="str">
        <f>IF(AND($W$1&gt;0,C281&gt;0),SUBSTITUTE(SUBSTITUTE(IF(COUNTIF(newValidID,$C281)&gt;0,VLOOKUP($C281,Νέα_Μητρώα!$A:$G,2,FALSE),IF(COUNTIF(ValidID,$C281)&gt;0,VLOOKUP($C281,Μητρώο!$A:$G,2,FALSE))),"Θ","g"),"Α","b")&amp;IF((TRUNC((((YEAR($C$1))-I281)+1)/2))*2&lt;12,12,(TRUNC((((YEAR($C$1))-I281)+1)/2))*2),"ω")</f>
        <v>ω</v>
      </c>
      <c r="Z281" s="49">
        <f t="shared" si="35"/>
        <v>0</v>
      </c>
      <c r="AA281" s="49">
        <f t="shared" si="36"/>
        <v>0</v>
      </c>
      <c r="AB281" s="49">
        <f t="shared" si="37"/>
        <v>0</v>
      </c>
    </row>
    <row r="282" spans="1:28" x14ac:dyDescent="0.2">
      <c r="A282" s="4">
        <v>280</v>
      </c>
      <c r="B282" s="25">
        <f t="shared" si="33"/>
        <v>280</v>
      </c>
      <c r="C282" s="6"/>
      <c r="D282" s="26" t="str">
        <f>IF($C282&gt;0,IF(COUNTIF(newValidID,$C282)&gt;0,VLOOKUP($C282,Νέα_Μητρώα!$A:$G,3,FALSE),IF(COUNTIF(ValidID,$C282)&gt;0,VLOOKUP($C282,Μητρώο!$A:$G,3,FALSE))),"")</f>
        <v/>
      </c>
      <c r="E282" s="27" t="str">
        <f>IF($C282&gt;0,IF(COUNTIF(newValidID,$C282)&gt;0,VLOOKUP($C282,Νέα_Μητρώα!$A:$G,5,FALSE),IF(COUNTIF(ValidID,$C282)&gt;0,VLOOKUP($C282,Μητρώο!$A:$G,5,FALSE))),"")</f>
        <v/>
      </c>
      <c r="F282" s="47"/>
      <c r="G282" s="47"/>
      <c r="H282" s="28"/>
      <c r="I282" s="29" t="str">
        <f>IF($C282&gt;0,IF(COUNTIF(newValidID,$C282)&gt;0,VLOOKUP($C282,Νέα_Μητρώα!$A:$G,4,FALSE),IF(COUNTIF(ValidID,$C282)&gt;0,VLOOKUP($C282,Μητρώο!$A:$G,4,FALSE))),"")</f>
        <v/>
      </c>
      <c r="J282" s="53" t="str">
        <f>IF(OR(AND(OR(LEFT(R282)="b",LEFT(T282)="b",LEFT(V282)="b"),IF($C282&gt;0,IF(COUNTIF(newValidID,$C282)&gt;0,VLOOKUP($C282,Νέα_Μητρώα!$A:$G,2,FALSE),IF(COUNTIF(ValidID,$C282)&gt;0,VLOOKUP($C282,Μητρώο!$A:$G,2,FALSE))),"")="Θ"),AND(OR(LEFT(R282)="g",LEFT(T282)="g",LEFT(V282)="g"),IF($C282&gt;0,IF(COUNTIF(newValidID,$C282)&gt;0,VLOOKUP($C282,Νέα_Μητρώα!$A:$G,2,FALSE),IF(COUNTIF(ValidID,$C282)&gt;0,VLOOKUP($C282,Μητρώο!$A:$G,2,FALSE))),"")="Α")),"error","")</f>
        <v/>
      </c>
      <c r="K282" s="29" t="str">
        <f t="shared" si="31"/>
        <v/>
      </c>
      <c r="L282" s="29">
        <f t="shared" si="32"/>
        <v>0</v>
      </c>
      <c r="M282" s="30"/>
      <c r="N282" s="30"/>
      <c r="O282" s="31" t="str">
        <f>IF($C282&gt;0,IF(COUNTIF(newValidID,$C282)&gt;0,VLOOKUP($C282,Νέα_Μητρώα!$A:$G,7,FALSE),IF(COUNTIF(ValidID,$C282)&gt;0,VLOOKUP($C282,Μητρώο!$A:$G,7,FALSE))),"")</f>
        <v/>
      </c>
      <c r="P282" s="25" t="str">
        <f t="shared" si="34"/>
        <v/>
      </c>
      <c r="Q282" s="6"/>
      <c r="S282" s="6"/>
      <c r="U282" s="6"/>
      <c r="W282" s="59" t="str">
        <f>IF(AND($W$1&gt;0,C282&gt;0),SUBSTITUTE(SUBSTITUTE(IF(COUNTIF(newValidID,$C282)&gt;0,VLOOKUP($C282,Νέα_Μητρώα!$A:$G,2,FALSE),IF(COUNTIF(ValidID,$C282)&gt;0,VLOOKUP($C282,Μητρώο!$A:$G,2,FALSE))),"Θ","g"),"Α","b")&amp;IF((TRUNC((((YEAR($C$1))-I282)+1)/2))*2&lt;12,12,(TRUNC((((YEAR($C$1))-I282)+1)/2))*2),"ω")</f>
        <v>ω</v>
      </c>
      <c r="Z282" s="49">
        <f t="shared" si="35"/>
        <v>0</v>
      </c>
      <c r="AA282" s="49">
        <f t="shared" si="36"/>
        <v>0</v>
      </c>
      <c r="AB282" s="49">
        <f t="shared" si="37"/>
        <v>0</v>
      </c>
    </row>
    <row r="283" spans="1:28" x14ac:dyDescent="0.2">
      <c r="A283" s="4">
        <v>281</v>
      </c>
      <c r="B283" s="25">
        <f t="shared" si="33"/>
        <v>281</v>
      </c>
      <c r="C283" s="6"/>
      <c r="D283" s="26" t="str">
        <f>IF($C283&gt;0,IF(COUNTIF(newValidID,$C283)&gt;0,VLOOKUP($C283,Νέα_Μητρώα!$A:$G,3,FALSE),IF(COUNTIF(ValidID,$C283)&gt;0,VLOOKUP($C283,Μητρώο!$A:$G,3,FALSE))),"")</f>
        <v/>
      </c>
      <c r="E283" s="27" t="str">
        <f>IF($C283&gt;0,IF(COUNTIF(newValidID,$C283)&gt;0,VLOOKUP($C283,Νέα_Μητρώα!$A:$G,5,FALSE),IF(COUNTIF(ValidID,$C283)&gt;0,VLOOKUP($C283,Μητρώο!$A:$G,5,FALSE))),"")</f>
        <v/>
      </c>
      <c r="F283" s="47"/>
      <c r="G283" s="47"/>
      <c r="H283" s="28"/>
      <c r="I283" s="29" t="str">
        <f>IF($C283&gt;0,IF(COUNTIF(newValidID,$C283)&gt;0,VLOOKUP($C283,Νέα_Μητρώα!$A:$G,4,FALSE),IF(COUNTIF(ValidID,$C283)&gt;0,VLOOKUP($C283,Μητρώο!$A:$G,4,FALSE))),"")</f>
        <v/>
      </c>
      <c r="J283" s="53" t="str">
        <f>IF(OR(AND(OR(LEFT(R283)="b",LEFT(T283)="b",LEFT(V283)="b"),IF($C283&gt;0,IF(COUNTIF(newValidID,$C283)&gt;0,VLOOKUP($C283,Νέα_Μητρώα!$A:$G,2,FALSE),IF(COUNTIF(ValidID,$C283)&gt;0,VLOOKUP($C283,Μητρώο!$A:$G,2,FALSE))),"")="Θ"),AND(OR(LEFT(R283)="g",LEFT(T283)="g",LEFT(V283)="g"),IF($C283&gt;0,IF(COUNTIF(newValidID,$C283)&gt;0,VLOOKUP($C283,Νέα_Μητρώα!$A:$G,2,FALSE),IF(COUNTIF(ValidID,$C283)&gt;0,VLOOKUP($C283,Μητρώο!$A:$G,2,FALSE))),"")="Α")),"error","")</f>
        <v/>
      </c>
      <c r="K283" s="29" t="str">
        <f t="shared" si="31"/>
        <v/>
      </c>
      <c r="L283" s="29">
        <f t="shared" si="32"/>
        <v>0</v>
      </c>
      <c r="M283" s="30"/>
      <c r="N283" s="30"/>
      <c r="O283" s="31" t="str">
        <f>IF($C283&gt;0,IF(COUNTIF(newValidID,$C283)&gt;0,VLOOKUP($C283,Νέα_Μητρώα!$A:$G,7,FALSE),IF(COUNTIF(ValidID,$C283)&gt;0,VLOOKUP($C283,Μητρώο!$A:$G,7,FALSE))),"")</f>
        <v/>
      </c>
      <c r="P283" s="25" t="str">
        <f t="shared" si="34"/>
        <v/>
      </c>
      <c r="Q283" s="6"/>
      <c r="S283" s="6"/>
      <c r="U283" s="6"/>
      <c r="W283" s="59" t="str">
        <f>IF(AND($W$1&gt;0,C283&gt;0),SUBSTITUTE(SUBSTITUTE(IF(COUNTIF(newValidID,$C283)&gt;0,VLOOKUP($C283,Νέα_Μητρώα!$A:$G,2,FALSE),IF(COUNTIF(ValidID,$C283)&gt;0,VLOOKUP($C283,Μητρώο!$A:$G,2,FALSE))),"Θ","g"),"Α","b")&amp;IF((TRUNC((((YEAR($C$1))-I283)+1)/2))*2&lt;12,12,(TRUNC((((YEAR($C$1))-I283)+1)/2))*2),"ω")</f>
        <v>ω</v>
      </c>
      <c r="Z283" s="49">
        <f t="shared" si="35"/>
        <v>0</v>
      </c>
      <c r="AA283" s="49">
        <f t="shared" si="36"/>
        <v>0</v>
      </c>
      <c r="AB283" s="49">
        <f t="shared" si="37"/>
        <v>0</v>
      </c>
    </row>
    <row r="284" spans="1:28" x14ac:dyDescent="0.2">
      <c r="A284" s="4">
        <v>282</v>
      </c>
      <c r="B284" s="25">
        <f t="shared" si="33"/>
        <v>282</v>
      </c>
      <c r="D284" s="26" t="str">
        <f>IF($C284&gt;0,IF(COUNTIF(newValidID,$C284)&gt;0,VLOOKUP($C284,Νέα_Μητρώα!$A:$G,3,FALSE),IF(COUNTIF(ValidID,$C284)&gt;0,VLOOKUP($C284,Μητρώο!$A:$G,3,FALSE))),"")</f>
        <v/>
      </c>
      <c r="E284" s="27" t="str">
        <f>IF($C284&gt;0,IF(COUNTIF(newValidID,$C284)&gt;0,VLOOKUP($C284,Νέα_Μητρώα!$A:$G,5,FALSE),IF(COUNTIF(ValidID,$C284)&gt;0,VLOOKUP($C284,Μητρώο!$A:$G,5,FALSE))),"")</f>
        <v/>
      </c>
      <c r="F284" s="47"/>
      <c r="G284" s="47"/>
      <c r="H284" s="28"/>
      <c r="I284" s="29" t="str">
        <f>IF($C284&gt;0,IF(COUNTIF(newValidID,$C284)&gt;0,VLOOKUP($C284,Νέα_Μητρώα!$A:$G,4,FALSE),IF(COUNTIF(ValidID,$C284)&gt;0,VLOOKUP($C284,Μητρώο!$A:$G,4,FALSE))),"")</f>
        <v/>
      </c>
      <c r="J284" s="53" t="str">
        <f>IF(OR(AND(OR(LEFT(R284)="b",LEFT(T284)="b",LEFT(V284)="b"),IF($C284&gt;0,IF(COUNTIF(newValidID,$C284)&gt;0,VLOOKUP($C284,Νέα_Μητρώα!$A:$G,2,FALSE),IF(COUNTIF(ValidID,$C284)&gt;0,VLOOKUP($C284,Μητρώο!$A:$G,2,FALSE))),"")="Θ"),AND(OR(LEFT(R284)="g",LEFT(T284)="g",LEFT(V284)="g"),IF($C284&gt;0,IF(COUNTIF(newValidID,$C284)&gt;0,VLOOKUP($C284,Νέα_Μητρώα!$A:$G,2,FALSE),IF(COUNTIF(ValidID,$C284)&gt;0,VLOOKUP($C284,Μητρώο!$A:$G,2,FALSE))),"")="Α")),"error","")</f>
        <v/>
      </c>
      <c r="K284" s="29" t="str">
        <f t="shared" si="31"/>
        <v/>
      </c>
      <c r="L284" s="29">
        <f t="shared" si="32"/>
        <v>0</v>
      </c>
      <c r="M284" s="30"/>
      <c r="N284" s="30"/>
      <c r="O284" s="31" t="str">
        <f>IF($C284&gt;0,IF(COUNTIF(newValidID,$C284)&gt;0,VLOOKUP($C284,Νέα_Μητρώα!$A:$G,7,FALSE),IF(COUNTIF(ValidID,$C284)&gt;0,VLOOKUP($C284,Μητρώο!$A:$G,7,FALSE))),"")</f>
        <v/>
      </c>
      <c r="P284" s="25" t="str">
        <f t="shared" si="34"/>
        <v/>
      </c>
      <c r="Q284" s="6"/>
      <c r="S284" s="6"/>
      <c r="U284" s="6"/>
      <c r="W284" s="59" t="str">
        <f>IF(AND($W$1&gt;0,C284&gt;0),SUBSTITUTE(SUBSTITUTE(IF(COUNTIF(newValidID,$C284)&gt;0,VLOOKUP($C284,Νέα_Μητρώα!$A:$G,2,FALSE),IF(COUNTIF(ValidID,$C284)&gt;0,VLOOKUP($C284,Μητρώο!$A:$G,2,FALSE))),"Θ","g"),"Α","b")&amp;IF((TRUNC((((YEAR($C$1))-I284)+1)/2))*2&lt;12,12,(TRUNC((((YEAR($C$1))-I284)+1)/2))*2),"ω")</f>
        <v>ω</v>
      </c>
      <c r="Z284" s="49">
        <f t="shared" si="35"/>
        <v>0</v>
      </c>
      <c r="AA284" s="49">
        <f t="shared" si="36"/>
        <v>0</v>
      </c>
      <c r="AB284" s="49">
        <f t="shared" si="37"/>
        <v>0</v>
      </c>
    </row>
    <row r="285" spans="1:28" x14ac:dyDescent="0.2">
      <c r="A285" s="4">
        <v>283</v>
      </c>
      <c r="B285" s="25">
        <f t="shared" si="33"/>
        <v>283</v>
      </c>
      <c r="C285" s="6"/>
      <c r="D285" s="26" t="str">
        <f>IF($C285&gt;0,IF(COUNTIF(newValidID,$C285)&gt;0,VLOOKUP($C285,Νέα_Μητρώα!$A:$G,3,FALSE),IF(COUNTIF(ValidID,$C285)&gt;0,VLOOKUP($C285,Μητρώο!$A:$G,3,FALSE))),"")</f>
        <v/>
      </c>
      <c r="E285" s="27" t="str">
        <f>IF($C285&gt;0,IF(COUNTIF(newValidID,$C285)&gt;0,VLOOKUP($C285,Νέα_Μητρώα!$A:$G,5,FALSE),IF(COUNTIF(ValidID,$C285)&gt;0,VLOOKUP($C285,Μητρώο!$A:$G,5,FALSE))),"")</f>
        <v/>
      </c>
      <c r="F285" s="47"/>
      <c r="G285" s="47"/>
      <c r="H285" s="28"/>
      <c r="I285" s="29" t="str">
        <f>IF($C285&gt;0,IF(COUNTIF(newValidID,$C285)&gt;0,VLOOKUP($C285,Νέα_Μητρώα!$A:$G,4,FALSE),IF(COUNTIF(ValidID,$C285)&gt;0,VLOOKUP($C285,Μητρώο!$A:$G,4,FALSE))),"")</f>
        <v/>
      </c>
      <c r="J285" s="53" t="str">
        <f>IF(OR(AND(OR(LEFT(R285)="b",LEFT(T285)="b",LEFT(V285)="b"),IF($C285&gt;0,IF(COUNTIF(newValidID,$C285)&gt;0,VLOOKUP($C285,Νέα_Μητρώα!$A:$G,2,FALSE),IF(COUNTIF(ValidID,$C285)&gt;0,VLOOKUP($C285,Μητρώο!$A:$G,2,FALSE))),"")="Θ"),AND(OR(LEFT(R285)="g",LEFT(T285)="g",LEFT(V285)="g"),IF($C285&gt;0,IF(COUNTIF(newValidID,$C285)&gt;0,VLOOKUP($C285,Νέα_Μητρώα!$A:$G,2,FALSE),IF(COUNTIF(ValidID,$C285)&gt;0,VLOOKUP($C285,Μητρώο!$A:$G,2,FALSE))),"")="Α")),"error","")</f>
        <v/>
      </c>
      <c r="K285" s="29" t="str">
        <f t="shared" si="31"/>
        <v/>
      </c>
      <c r="L285" s="29">
        <f t="shared" si="32"/>
        <v>0</v>
      </c>
      <c r="M285" s="30"/>
      <c r="N285" s="30"/>
      <c r="O285" s="31" t="str">
        <f>IF($C285&gt;0,IF(COUNTIF(newValidID,$C285)&gt;0,VLOOKUP($C285,Νέα_Μητρώα!$A:$G,7,FALSE),IF(COUNTIF(ValidID,$C285)&gt;0,VLOOKUP($C285,Μητρώο!$A:$G,7,FALSE))),"")</f>
        <v/>
      </c>
      <c r="P285" s="25" t="str">
        <f t="shared" si="34"/>
        <v/>
      </c>
      <c r="Q285" s="6"/>
      <c r="S285" s="6"/>
      <c r="U285" s="6"/>
      <c r="W285" s="59" t="str">
        <f>IF(AND($W$1&gt;0,C285&gt;0),SUBSTITUTE(SUBSTITUTE(IF(COUNTIF(newValidID,$C285)&gt;0,VLOOKUP($C285,Νέα_Μητρώα!$A:$G,2,FALSE),IF(COUNTIF(ValidID,$C285)&gt;0,VLOOKUP($C285,Μητρώο!$A:$G,2,FALSE))),"Θ","g"),"Α","b")&amp;IF((TRUNC((((YEAR($C$1))-I285)+1)/2))*2&lt;12,12,(TRUNC((((YEAR($C$1))-I285)+1)/2))*2),"ω")</f>
        <v>ω</v>
      </c>
      <c r="Z285" s="49">
        <f t="shared" si="35"/>
        <v>0</v>
      </c>
      <c r="AA285" s="49">
        <f t="shared" si="36"/>
        <v>0</v>
      </c>
      <c r="AB285" s="49">
        <f t="shared" si="37"/>
        <v>0</v>
      </c>
    </row>
    <row r="286" spans="1:28" x14ac:dyDescent="0.2">
      <c r="A286" s="4">
        <v>284</v>
      </c>
      <c r="B286" s="25">
        <f t="shared" si="33"/>
        <v>284</v>
      </c>
      <c r="D286" s="26" t="str">
        <f>IF($C286&gt;0,IF(COUNTIF(newValidID,$C286)&gt;0,VLOOKUP($C286,Νέα_Μητρώα!$A:$G,3,FALSE),IF(COUNTIF(ValidID,$C286)&gt;0,VLOOKUP($C286,Μητρώο!$A:$G,3,FALSE))),"")</f>
        <v/>
      </c>
      <c r="E286" s="27" t="str">
        <f>IF($C286&gt;0,IF(COUNTIF(newValidID,$C286)&gt;0,VLOOKUP($C286,Νέα_Μητρώα!$A:$G,5,FALSE),IF(COUNTIF(ValidID,$C286)&gt;0,VLOOKUP($C286,Μητρώο!$A:$G,5,FALSE))),"")</f>
        <v/>
      </c>
      <c r="F286" s="47"/>
      <c r="G286" s="47"/>
      <c r="H286" s="28"/>
      <c r="I286" s="29" t="str">
        <f>IF($C286&gt;0,IF(COUNTIF(newValidID,$C286)&gt;0,VLOOKUP($C286,Νέα_Μητρώα!$A:$G,4,FALSE),IF(COUNTIF(ValidID,$C286)&gt;0,VLOOKUP($C286,Μητρώο!$A:$G,4,FALSE))),"")</f>
        <v/>
      </c>
      <c r="J286" s="53" t="str">
        <f>IF(OR(AND(OR(LEFT(R286)="b",LEFT(T286)="b",LEFT(V286)="b"),IF($C286&gt;0,IF(COUNTIF(newValidID,$C286)&gt;0,VLOOKUP($C286,Νέα_Μητρώα!$A:$G,2,FALSE),IF(COUNTIF(ValidID,$C286)&gt;0,VLOOKUP($C286,Μητρώο!$A:$G,2,FALSE))),"")="Θ"),AND(OR(LEFT(R286)="g",LEFT(T286)="g",LEFT(V286)="g"),IF($C286&gt;0,IF(COUNTIF(newValidID,$C286)&gt;0,VLOOKUP($C286,Νέα_Μητρώα!$A:$G,2,FALSE),IF(COUNTIF(ValidID,$C286)&gt;0,VLOOKUP($C286,Μητρώο!$A:$G,2,FALSE))),"")="Α")),"error","")</f>
        <v/>
      </c>
      <c r="K286" s="29" t="str">
        <f t="shared" si="31"/>
        <v/>
      </c>
      <c r="L286" s="29">
        <f t="shared" si="32"/>
        <v>0</v>
      </c>
      <c r="M286" s="30"/>
      <c r="N286" s="30"/>
      <c r="O286" s="31" t="str">
        <f>IF($C286&gt;0,IF(COUNTIF(newValidID,$C286)&gt;0,VLOOKUP($C286,Νέα_Μητρώα!$A:$G,7,FALSE),IF(COUNTIF(ValidID,$C286)&gt;0,VLOOKUP($C286,Μητρώο!$A:$G,7,FALSE))),"")</f>
        <v/>
      </c>
      <c r="P286" s="25" t="str">
        <f t="shared" si="34"/>
        <v/>
      </c>
      <c r="Q286" s="6"/>
      <c r="S286" s="6"/>
      <c r="U286" s="6"/>
      <c r="W286" s="59" t="str">
        <f>IF(AND($W$1&gt;0,C286&gt;0),SUBSTITUTE(SUBSTITUTE(IF(COUNTIF(newValidID,$C286)&gt;0,VLOOKUP($C286,Νέα_Μητρώα!$A:$G,2,FALSE),IF(COUNTIF(ValidID,$C286)&gt;0,VLOOKUP($C286,Μητρώο!$A:$G,2,FALSE))),"Θ","g"),"Α","b")&amp;IF((TRUNC((((YEAR($C$1))-I286)+1)/2))*2&lt;12,12,(TRUNC((((YEAR($C$1))-I286)+1)/2))*2),"ω")</f>
        <v>ω</v>
      </c>
      <c r="Z286" s="49">
        <f t="shared" si="35"/>
        <v>0</v>
      </c>
      <c r="AA286" s="49">
        <f t="shared" si="36"/>
        <v>0</v>
      </c>
      <c r="AB286" s="49">
        <f t="shared" si="37"/>
        <v>0</v>
      </c>
    </row>
    <row r="287" spans="1:28" x14ac:dyDescent="0.2">
      <c r="A287" s="4">
        <v>285</v>
      </c>
      <c r="B287" s="25">
        <f t="shared" si="33"/>
        <v>285</v>
      </c>
      <c r="D287" s="26" t="str">
        <f>IF($C287&gt;0,IF(COUNTIF(newValidID,$C287)&gt;0,VLOOKUP($C287,Νέα_Μητρώα!$A:$G,3,FALSE),IF(COUNTIF(ValidID,$C287)&gt;0,VLOOKUP($C287,Μητρώο!$A:$G,3,FALSE))),"")</f>
        <v/>
      </c>
      <c r="E287" s="27" t="str">
        <f>IF($C287&gt;0,IF(COUNTIF(newValidID,$C287)&gt;0,VLOOKUP($C287,Νέα_Μητρώα!$A:$G,5,FALSE),IF(COUNTIF(ValidID,$C287)&gt;0,VLOOKUP($C287,Μητρώο!$A:$G,5,FALSE))),"")</f>
        <v/>
      </c>
      <c r="F287" s="47"/>
      <c r="G287" s="47"/>
      <c r="H287" s="28"/>
      <c r="I287" s="29" t="str">
        <f>IF($C287&gt;0,IF(COUNTIF(newValidID,$C287)&gt;0,VLOOKUP($C287,Νέα_Μητρώα!$A:$G,4,FALSE),IF(COUNTIF(ValidID,$C287)&gt;0,VLOOKUP($C287,Μητρώο!$A:$G,4,FALSE))),"")</f>
        <v/>
      </c>
      <c r="J287" s="53" t="str">
        <f>IF(OR(AND(OR(LEFT(R287)="b",LEFT(T287)="b",LEFT(V287)="b"),IF($C287&gt;0,IF(COUNTIF(newValidID,$C287)&gt;0,VLOOKUP($C287,Νέα_Μητρώα!$A:$G,2,FALSE),IF(COUNTIF(ValidID,$C287)&gt;0,VLOOKUP($C287,Μητρώο!$A:$G,2,FALSE))),"")="Θ"),AND(OR(LEFT(R287)="g",LEFT(T287)="g",LEFT(V287)="g"),IF($C287&gt;0,IF(COUNTIF(newValidID,$C287)&gt;0,VLOOKUP($C287,Νέα_Μητρώα!$A:$G,2,FALSE),IF(COUNTIF(ValidID,$C287)&gt;0,VLOOKUP($C287,Μητρώο!$A:$G,2,FALSE))),"")="Α")),"error","")</f>
        <v/>
      </c>
      <c r="K287" s="29" t="str">
        <f t="shared" si="31"/>
        <v/>
      </c>
      <c r="L287" s="29">
        <f t="shared" si="32"/>
        <v>0</v>
      </c>
      <c r="M287" s="30"/>
      <c r="N287" s="30"/>
      <c r="O287" s="31" t="str">
        <f>IF($C287&gt;0,IF(COUNTIF(newValidID,$C287)&gt;0,VLOOKUP($C287,Νέα_Μητρώα!$A:$G,7,FALSE),IF(COUNTIF(ValidID,$C287)&gt;0,VLOOKUP($C287,Μητρώο!$A:$G,7,FALSE))),"")</f>
        <v/>
      </c>
      <c r="P287" s="25" t="str">
        <f t="shared" si="34"/>
        <v/>
      </c>
      <c r="Q287" s="6"/>
      <c r="S287" s="6"/>
      <c r="U287" s="6"/>
      <c r="W287" s="59" t="str">
        <f>IF(AND($W$1&gt;0,C287&gt;0),SUBSTITUTE(SUBSTITUTE(IF(COUNTIF(newValidID,$C287)&gt;0,VLOOKUP($C287,Νέα_Μητρώα!$A:$G,2,FALSE),IF(COUNTIF(ValidID,$C287)&gt;0,VLOOKUP($C287,Μητρώο!$A:$G,2,FALSE))),"Θ","g"),"Α","b")&amp;IF((TRUNC((((YEAR($C$1))-I287)+1)/2))*2&lt;12,12,(TRUNC((((YEAR($C$1))-I287)+1)/2))*2),"ω")</f>
        <v>ω</v>
      </c>
      <c r="Z287" s="49">
        <f t="shared" si="35"/>
        <v>0</v>
      </c>
      <c r="AA287" s="49">
        <f t="shared" si="36"/>
        <v>0</v>
      </c>
      <c r="AB287" s="49">
        <f t="shared" si="37"/>
        <v>0</v>
      </c>
    </row>
    <row r="288" spans="1:28" x14ac:dyDescent="0.2">
      <c r="A288" s="4">
        <v>286</v>
      </c>
      <c r="B288" s="25">
        <f t="shared" si="33"/>
        <v>286</v>
      </c>
      <c r="D288" s="26" t="str">
        <f>IF($C288&gt;0,IF(COUNTIF(newValidID,$C288)&gt;0,VLOOKUP($C288,Νέα_Μητρώα!$A:$G,3,FALSE),IF(COUNTIF(ValidID,$C288)&gt;0,VLOOKUP($C288,Μητρώο!$A:$G,3,FALSE))),"")</f>
        <v/>
      </c>
      <c r="E288" s="27" t="str">
        <f>IF($C288&gt;0,IF(COUNTIF(newValidID,$C288)&gt;0,VLOOKUP($C288,Νέα_Μητρώα!$A:$G,5,FALSE),IF(COUNTIF(ValidID,$C288)&gt;0,VLOOKUP($C288,Μητρώο!$A:$G,5,FALSE))),"")</f>
        <v/>
      </c>
      <c r="F288" s="47"/>
      <c r="G288" s="47"/>
      <c r="H288" s="28"/>
      <c r="I288" s="29" t="str">
        <f>IF($C288&gt;0,IF(COUNTIF(newValidID,$C288)&gt;0,VLOOKUP($C288,Νέα_Μητρώα!$A:$G,4,FALSE),IF(COUNTIF(ValidID,$C288)&gt;0,VLOOKUP($C288,Μητρώο!$A:$G,4,FALSE))),"")</f>
        <v/>
      </c>
      <c r="J288" s="53" t="str">
        <f>IF(OR(AND(OR(LEFT(R288)="b",LEFT(T288)="b",LEFT(V288)="b"),IF($C288&gt;0,IF(COUNTIF(newValidID,$C288)&gt;0,VLOOKUP($C288,Νέα_Μητρώα!$A:$G,2,FALSE),IF(COUNTIF(ValidID,$C288)&gt;0,VLOOKUP($C288,Μητρώο!$A:$G,2,FALSE))),"")="Θ"),AND(OR(LEFT(R288)="g",LEFT(T288)="g",LEFT(V288)="g"),IF($C288&gt;0,IF(COUNTIF(newValidID,$C288)&gt;0,VLOOKUP($C288,Νέα_Μητρώα!$A:$G,2,FALSE),IF(COUNTIF(ValidID,$C288)&gt;0,VLOOKUP($C288,Μητρώο!$A:$G,2,FALSE))),"")="Α")),"error","")</f>
        <v/>
      </c>
      <c r="K288" s="29" t="str">
        <f t="shared" si="31"/>
        <v/>
      </c>
      <c r="L288" s="29">
        <f t="shared" si="32"/>
        <v>0</v>
      </c>
      <c r="M288" s="30"/>
      <c r="N288" s="30"/>
      <c r="O288" s="31" t="str">
        <f>IF($C288&gt;0,IF(COUNTIF(newValidID,$C288)&gt;0,VLOOKUP($C288,Νέα_Μητρώα!$A:$G,7,FALSE),IF(COUNTIF(ValidID,$C288)&gt;0,VLOOKUP($C288,Μητρώο!$A:$G,7,FALSE))),"")</f>
        <v/>
      </c>
      <c r="P288" s="25" t="str">
        <f t="shared" si="34"/>
        <v/>
      </c>
      <c r="Q288" s="6"/>
      <c r="S288" s="6"/>
      <c r="U288" s="6"/>
      <c r="W288" s="59" t="str">
        <f>IF(AND($W$1&gt;0,C288&gt;0),SUBSTITUTE(SUBSTITUTE(IF(COUNTIF(newValidID,$C288)&gt;0,VLOOKUP($C288,Νέα_Μητρώα!$A:$G,2,FALSE),IF(COUNTIF(ValidID,$C288)&gt;0,VLOOKUP($C288,Μητρώο!$A:$G,2,FALSE))),"Θ","g"),"Α","b")&amp;IF((TRUNC((((YEAR($C$1))-I288)+1)/2))*2&lt;12,12,(TRUNC((((YEAR($C$1))-I288)+1)/2))*2),"ω")</f>
        <v>ω</v>
      </c>
      <c r="Z288" s="49">
        <f t="shared" si="35"/>
        <v>0</v>
      </c>
      <c r="AA288" s="49">
        <f t="shared" si="36"/>
        <v>0</v>
      </c>
      <c r="AB288" s="49">
        <f t="shared" si="37"/>
        <v>0</v>
      </c>
    </row>
    <row r="289" spans="1:28" x14ac:dyDescent="0.2">
      <c r="A289" s="4">
        <v>287</v>
      </c>
      <c r="B289" s="25">
        <f t="shared" si="33"/>
        <v>287</v>
      </c>
      <c r="D289" s="26" t="str">
        <f>IF($C289&gt;0,IF(COUNTIF(newValidID,$C289)&gt;0,VLOOKUP($C289,Νέα_Μητρώα!$A:$G,3,FALSE),IF(COUNTIF(ValidID,$C289)&gt;0,VLOOKUP($C289,Μητρώο!$A:$G,3,FALSE))),"")</f>
        <v/>
      </c>
      <c r="E289" s="27" t="str">
        <f>IF($C289&gt;0,IF(COUNTIF(newValidID,$C289)&gt;0,VLOOKUP($C289,Νέα_Μητρώα!$A:$G,5,FALSE),IF(COUNTIF(ValidID,$C289)&gt;0,VLOOKUP($C289,Μητρώο!$A:$G,5,FALSE))),"")</f>
        <v/>
      </c>
      <c r="F289" s="47"/>
      <c r="G289" s="47"/>
      <c r="H289" s="28"/>
      <c r="I289" s="29" t="str">
        <f>IF($C289&gt;0,IF(COUNTIF(newValidID,$C289)&gt;0,VLOOKUP($C289,Νέα_Μητρώα!$A:$G,4,FALSE),IF(COUNTIF(ValidID,$C289)&gt;0,VLOOKUP($C289,Μητρώο!$A:$G,4,FALSE))),"")</f>
        <v/>
      </c>
      <c r="J289" s="53" t="str">
        <f>IF(OR(AND(OR(LEFT(R289)="b",LEFT(T289)="b",LEFT(V289)="b"),IF($C289&gt;0,IF(COUNTIF(newValidID,$C289)&gt;0,VLOOKUP($C289,Νέα_Μητρώα!$A:$G,2,FALSE),IF(COUNTIF(ValidID,$C289)&gt;0,VLOOKUP($C289,Μητρώο!$A:$G,2,FALSE))),"")="Θ"),AND(OR(LEFT(R289)="g",LEFT(T289)="g",LEFT(V289)="g"),IF($C289&gt;0,IF(COUNTIF(newValidID,$C289)&gt;0,VLOOKUP($C289,Νέα_Μητρώα!$A:$G,2,FALSE),IF(COUNTIF(ValidID,$C289)&gt;0,VLOOKUP($C289,Μητρώο!$A:$G,2,FALSE))),"")="Α")),"error","")</f>
        <v/>
      </c>
      <c r="K289" s="29" t="str">
        <f t="shared" si="31"/>
        <v/>
      </c>
      <c r="L289" s="29">
        <f t="shared" si="32"/>
        <v>0</v>
      </c>
      <c r="M289" s="30"/>
      <c r="N289" s="30"/>
      <c r="O289" s="31" t="str">
        <f>IF($C289&gt;0,IF(COUNTIF(newValidID,$C289)&gt;0,VLOOKUP($C289,Νέα_Μητρώα!$A:$G,7,FALSE),IF(COUNTIF(ValidID,$C289)&gt;0,VLOOKUP($C289,Μητρώο!$A:$G,7,FALSE))),"")</f>
        <v/>
      </c>
      <c r="P289" s="25" t="str">
        <f t="shared" si="34"/>
        <v/>
      </c>
      <c r="Q289" s="6"/>
      <c r="S289" s="6"/>
      <c r="U289" s="6"/>
      <c r="W289" s="59" t="str">
        <f>IF(AND($W$1&gt;0,C289&gt;0),SUBSTITUTE(SUBSTITUTE(IF(COUNTIF(newValidID,$C289)&gt;0,VLOOKUP($C289,Νέα_Μητρώα!$A:$G,2,FALSE),IF(COUNTIF(ValidID,$C289)&gt;0,VLOOKUP($C289,Μητρώο!$A:$G,2,FALSE))),"Θ","g"),"Α","b")&amp;IF((TRUNC((((YEAR($C$1))-I289)+1)/2))*2&lt;12,12,(TRUNC((((YEAR($C$1))-I289)+1)/2))*2),"ω")</f>
        <v>ω</v>
      </c>
      <c r="Z289" s="49">
        <f t="shared" si="35"/>
        <v>0</v>
      </c>
      <c r="AA289" s="49">
        <f t="shared" si="36"/>
        <v>0</v>
      </c>
      <c r="AB289" s="49">
        <f t="shared" si="37"/>
        <v>0</v>
      </c>
    </row>
    <row r="290" spans="1:28" x14ac:dyDescent="0.2">
      <c r="A290" s="4">
        <v>288</v>
      </c>
      <c r="B290" s="25">
        <f t="shared" si="33"/>
        <v>288</v>
      </c>
      <c r="C290" s="6"/>
      <c r="D290" s="26" t="str">
        <f>IF($C290&gt;0,IF(COUNTIF(newValidID,$C290)&gt;0,VLOOKUP($C290,Νέα_Μητρώα!$A:$G,3,FALSE),IF(COUNTIF(ValidID,$C290)&gt;0,VLOOKUP($C290,Μητρώο!$A:$G,3,FALSE))),"")</f>
        <v/>
      </c>
      <c r="E290" s="27" t="str">
        <f>IF($C290&gt;0,IF(COUNTIF(newValidID,$C290)&gt;0,VLOOKUP($C290,Νέα_Μητρώα!$A:$G,5,FALSE),IF(COUNTIF(ValidID,$C290)&gt;0,VLOOKUP($C290,Μητρώο!$A:$G,5,FALSE))),"")</f>
        <v/>
      </c>
      <c r="F290" s="47"/>
      <c r="G290" s="47"/>
      <c r="H290" s="28"/>
      <c r="I290" s="29" t="str">
        <f>IF($C290&gt;0,IF(COUNTIF(newValidID,$C290)&gt;0,VLOOKUP($C290,Νέα_Μητρώα!$A:$G,4,FALSE),IF(COUNTIF(ValidID,$C290)&gt;0,VLOOKUP($C290,Μητρώο!$A:$G,4,FALSE))),"")</f>
        <v/>
      </c>
      <c r="J290" s="53" t="str">
        <f>IF(OR(AND(OR(LEFT(R290)="b",LEFT(T290)="b",LEFT(V290)="b"),IF($C290&gt;0,IF(COUNTIF(newValidID,$C290)&gt;0,VLOOKUP($C290,Νέα_Μητρώα!$A:$G,2,FALSE),IF(COUNTIF(ValidID,$C290)&gt;0,VLOOKUP($C290,Μητρώο!$A:$G,2,FALSE))),"")="Θ"),AND(OR(LEFT(R290)="g",LEFT(T290)="g",LEFT(V290)="g"),IF($C290&gt;0,IF(COUNTIF(newValidID,$C290)&gt;0,VLOOKUP($C290,Νέα_Μητρώα!$A:$G,2,FALSE),IF(COUNTIF(ValidID,$C290)&gt;0,VLOOKUP($C290,Μητρώο!$A:$G,2,FALSE))),"")="Α")),"error","")</f>
        <v/>
      </c>
      <c r="K290" s="29" t="str">
        <f t="shared" si="31"/>
        <v/>
      </c>
      <c r="L290" s="29">
        <f t="shared" si="32"/>
        <v>0</v>
      </c>
      <c r="M290" s="30"/>
      <c r="N290" s="30"/>
      <c r="O290" s="31" t="str">
        <f>IF($C290&gt;0,IF(COUNTIF(newValidID,$C290)&gt;0,VLOOKUP($C290,Νέα_Μητρώα!$A:$G,7,FALSE),IF(COUNTIF(ValidID,$C290)&gt;0,VLOOKUP($C290,Μητρώο!$A:$G,7,FALSE))),"")</f>
        <v/>
      </c>
      <c r="P290" s="25" t="str">
        <f t="shared" si="34"/>
        <v/>
      </c>
      <c r="Q290" s="6"/>
      <c r="S290" s="6"/>
      <c r="U290" s="6"/>
      <c r="W290" s="59" t="str">
        <f>IF(AND($W$1&gt;0,C290&gt;0),SUBSTITUTE(SUBSTITUTE(IF(COUNTIF(newValidID,$C290)&gt;0,VLOOKUP($C290,Νέα_Μητρώα!$A:$G,2,FALSE),IF(COUNTIF(ValidID,$C290)&gt;0,VLOOKUP($C290,Μητρώο!$A:$G,2,FALSE))),"Θ","g"),"Α","b")&amp;IF((TRUNC((((YEAR($C$1))-I290)+1)/2))*2&lt;12,12,(TRUNC((((YEAR($C$1))-I290)+1)/2))*2),"ω")</f>
        <v>ω</v>
      </c>
      <c r="Z290" s="49">
        <f t="shared" si="35"/>
        <v>0</v>
      </c>
      <c r="AA290" s="49">
        <f t="shared" si="36"/>
        <v>0</v>
      </c>
      <c r="AB290" s="49">
        <f t="shared" si="37"/>
        <v>0</v>
      </c>
    </row>
    <row r="291" spans="1:28" x14ac:dyDescent="0.2">
      <c r="A291" s="4">
        <v>289</v>
      </c>
      <c r="B291" s="25">
        <f t="shared" si="33"/>
        <v>289</v>
      </c>
      <c r="C291" s="6"/>
      <c r="D291" s="26" t="str">
        <f>IF($C291&gt;0,IF(COUNTIF(newValidID,$C291)&gt;0,VLOOKUP($C291,Νέα_Μητρώα!$A:$G,3,FALSE),IF(COUNTIF(ValidID,$C291)&gt;0,VLOOKUP($C291,Μητρώο!$A:$G,3,FALSE))),"")</f>
        <v/>
      </c>
      <c r="E291" s="27" t="str">
        <f>IF($C291&gt;0,IF(COUNTIF(newValidID,$C291)&gt;0,VLOOKUP($C291,Νέα_Μητρώα!$A:$G,5,FALSE),IF(COUNTIF(ValidID,$C291)&gt;0,VLOOKUP($C291,Μητρώο!$A:$G,5,FALSE))),"")</f>
        <v/>
      </c>
      <c r="F291" s="47"/>
      <c r="G291" s="47"/>
      <c r="H291" s="28"/>
      <c r="I291" s="29" t="str">
        <f>IF($C291&gt;0,IF(COUNTIF(newValidID,$C291)&gt;0,VLOOKUP($C291,Νέα_Μητρώα!$A:$G,4,FALSE),IF(COUNTIF(ValidID,$C291)&gt;0,VLOOKUP($C291,Μητρώο!$A:$G,4,FALSE))),"")</f>
        <v/>
      </c>
      <c r="J291" s="53" t="str">
        <f>IF(OR(AND(OR(LEFT(R291)="b",LEFT(T291)="b",LEFT(V291)="b"),IF($C291&gt;0,IF(COUNTIF(newValidID,$C291)&gt;0,VLOOKUP($C291,Νέα_Μητρώα!$A:$G,2,FALSE),IF(COUNTIF(ValidID,$C291)&gt;0,VLOOKUP($C291,Μητρώο!$A:$G,2,FALSE))),"")="Θ"),AND(OR(LEFT(R291)="g",LEFT(T291)="g",LEFT(V291)="g"),IF($C291&gt;0,IF(COUNTIF(newValidID,$C291)&gt;0,VLOOKUP($C291,Νέα_Μητρώα!$A:$G,2,FALSE),IF(COUNTIF(ValidID,$C291)&gt;0,VLOOKUP($C291,Μητρώο!$A:$G,2,FALSE))),"")="Α")),"error","")</f>
        <v/>
      </c>
      <c r="K291" s="29" t="str">
        <f t="shared" si="31"/>
        <v/>
      </c>
      <c r="L291" s="29">
        <f t="shared" si="32"/>
        <v>0</v>
      </c>
      <c r="M291" s="30"/>
      <c r="N291" s="30"/>
      <c r="O291" s="31" t="str">
        <f>IF($C291&gt;0,IF(COUNTIF(newValidID,$C291)&gt;0,VLOOKUP($C291,Νέα_Μητρώα!$A:$G,7,FALSE),IF(COUNTIF(ValidID,$C291)&gt;0,VLOOKUP($C291,Μητρώο!$A:$G,7,FALSE))),"")</f>
        <v/>
      </c>
      <c r="P291" s="25" t="str">
        <f t="shared" si="34"/>
        <v/>
      </c>
      <c r="Q291" s="6"/>
      <c r="S291" s="6"/>
      <c r="U291" s="6"/>
      <c r="W291" s="59" t="str">
        <f>IF(AND($W$1&gt;0,C291&gt;0),SUBSTITUTE(SUBSTITUTE(IF(COUNTIF(newValidID,$C291)&gt;0,VLOOKUP($C291,Νέα_Μητρώα!$A:$G,2,FALSE),IF(COUNTIF(ValidID,$C291)&gt;0,VLOOKUP($C291,Μητρώο!$A:$G,2,FALSE))),"Θ","g"),"Α","b")&amp;IF((TRUNC((((YEAR($C$1))-I291)+1)/2))*2&lt;12,12,(TRUNC((((YEAR($C$1))-I291)+1)/2))*2),"ω")</f>
        <v>ω</v>
      </c>
      <c r="Z291" s="49">
        <f t="shared" si="35"/>
        <v>0</v>
      </c>
      <c r="AA291" s="49">
        <f t="shared" si="36"/>
        <v>0</v>
      </c>
      <c r="AB291" s="49">
        <f t="shared" si="37"/>
        <v>0</v>
      </c>
    </row>
    <row r="292" spans="1:28" x14ac:dyDescent="0.2">
      <c r="A292" s="4">
        <v>290</v>
      </c>
      <c r="B292" s="25">
        <f t="shared" si="33"/>
        <v>290</v>
      </c>
      <c r="D292" s="26" t="str">
        <f>IF($C292&gt;0,IF(COUNTIF(newValidID,$C292)&gt;0,VLOOKUP($C292,Νέα_Μητρώα!$A:$G,3,FALSE),IF(COUNTIF(ValidID,$C292)&gt;0,VLOOKUP($C292,Μητρώο!$A:$G,3,FALSE))),"")</f>
        <v/>
      </c>
      <c r="E292" s="27" t="str">
        <f>IF($C292&gt;0,IF(COUNTIF(newValidID,$C292)&gt;0,VLOOKUP($C292,Νέα_Μητρώα!$A:$G,5,FALSE),IF(COUNTIF(ValidID,$C292)&gt;0,VLOOKUP($C292,Μητρώο!$A:$G,5,FALSE))),"")</f>
        <v/>
      </c>
      <c r="F292" s="47"/>
      <c r="G292" s="47"/>
      <c r="H292" s="28"/>
      <c r="I292" s="29" t="str">
        <f>IF($C292&gt;0,IF(COUNTIF(newValidID,$C292)&gt;0,VLOOKUP($C292,Νέα_Μητρώα!$A:$G,4,FALSE),IF(COUNTIF(ValidID,$C292)&gt;0,VLOOKUP($C292,Μητρώο!$A:$G,4,FALSE))),"")</f>
        <v/>
      </c>
      <c r="J292" s="53" t="str">
        <f>IF(OR(AND(OR(LEFT(R292)="b",LEFT(T292)="b",LEFT(V292)="b"),IF($C292&gt;0,IF(COUNTIF(newValidID,$C292)&gt;0,VLOOKUP($C292,Νέα_Μητρώα!$A:$G,2,FALSE),IF(COUNTIF(ValidID,$C292)&gt;0,VLOOKUP($C292,Μητρώο!$A:$G,2,FALSE))),"")="Θ"),AND(OR(LEFT(R292)="g",LEFT(T292)="g",LEFT(V292)="g"),IF($C292&gt;0,IF(COUNTIF(newValidID,$C292)&gt;0,VLOOKUP($C292,Νέα_Μητρώα!$A:$G,2,FALSE),IF(COUNTIF(ValidID,$C292)&gt;0,VLOOKUP($C292,Μητρώο!$A:$G,2,FALSE))),"")="Α")),"error","")</f>
        <v/>
      </c>
      <c r="K292" s="29" t="str">
        <f t="shared" si="31"/>
        <v/>
      </c>
      <c r="L292" s="29">
        <f t="shared" si="32"/>
        <v>0</v>
      </c>
      <c r="M292" s="30"/>
      <c r="N292" s="30"/>
      <c r="O292" s="31" t="str">
        <f>IF($C292&gt;0,IF(COUNTIF(newValidID,$C292)&gt;0,VLOOKUP($C292,Νέα_Μητρώα!$A:$G,7,FALSE),IF(COUNTIF(ValidID,$C292)&gt;0,VLOOKUP($C292,Μητρώο!$A:$G,7,FALSE))),"")</f>
        <v/>
      </c>
      <c r="P292" s="25" t="str">
        <f t="shared" si="34"/>
        <v/>
      </c>
      <c r="Q292" s="6"/>
      <c r="S292" s="6"/>
      <c r="U292" s="6"/>
      <c r="W292" s="59" t="str">
        <f>IF(AND($W$1&gt;0,C292&gt;0),SUBSTITUTE(SUBSTITUTE(IF(COUNTIF(newValidID,$C292)&gt;0,VLOOKUP($C292,Νέα_Μητρώα!$A:$G,2,FALSE),IF(COUNTIF(ValidID,$C292)&gt;0,VLOOKUP($C292,Μητρώο!$A:$G,2,FALSE))),"Θ","g"),"Α","b")&amp;IF((TRUNC((((YEAR($C$1))-I292)+1)/2))*2&lt;12,12,(TRUNC((((YEAR($C$1))-I292)+1)/2))*2),"ω")</f>
        <v>ω</v>
      </c>
      <c r="Z292" s="49">
        <f t="shared" si="35"/>
        <v>0</v>
      </c>
      <c r="AA292" s="49">
        <f t="shared" si="36"/>
        <v>0</v>
      </c>
      <c r="AB292" s="49">
        <f t="shared" si="37"/>
        <v>0</v>
      </c>
    </row>
    <row r="293" spans="1:28" x14ac:dyDescent="0.2">
      <c r="A293" s="4">
        <v>291</v>
      </c>
      <c r="B293" s="25">
        <f t="shared" si="33"/>
        <v>291</v>
      </c>
      <c r="C293" s="6"/>
      <c r="D293" s="26" t="str">
        <f>IF($C293&gt;0,IF(COUNTIF(newValidID,$C293)&gt;0,VLOOKUP($C293,Νέα_Μητρώα!$A:$G,3,FALSE),IF(COUNTIF(ValidID,$C293)&gt;0,VLOOKUP($C293,Μητρώο!$A:$G,3,FALSE))),"")</f>
        <v/>
      </c>
      <c r="E293" s="27" t="str">
        <f>IF($C293&gt;0,IF(COUNTIF(newValidID,$C293)&gt;0,VLOOKUP($C293,Νέα_Μητρώα!$A:$G,5,FALSE),IF(COUNTIF(ValidID,$C293)&gt;0,VLOOKUP($C293,Μητρώο!$A:$G,5,FALSE))),"")</f>
        <v/>
      </c>
      <c r="F293" s="47"/>
      <c r="G293" s="47"/>
      <c r="H293" s="28"/>
      <c r="I293" s="29" t="str">
        <f>IF($C293&gt;0,IF(COUNTIF(newValidID,$C293)&gt;0,VLOOKUP($C293,Νέα_Μητρώα!$A:$G,4,FALSE),IF(COUNTIF(ValidID,$C293)&gt;0,VLOOKUP($C293,Μητρώο!$A:$G,4,FALSE))),"")</f>
        <v/>
      </c>
      <c r="J293" s="53" t="str">
        <f>IF(OR(AND(OR(LEFT(R293)="b",LEFT(T293)="b",LEFT(V293)="b"),IF($C293&gt;0,IF(COUNTIF(newValidID,$C293)&gt;0,VLOOKUP($C293,Νέα_Μητρώα!$A:$G,2,FALSE),IF(COUNTIF(ValidID,$C293)&gt;0,VLOOKUP($C293,Μητρώο!$A:$G,2,FALSE))),"")="Θ"),AND(OR(LEFT(R293)="g",LEFT(T293)="g",LEFT(V293)="g"),IF($C293&gt;0,IF(COUNTIF(newValidID,$C293)&gt;0,VLOOKUP($C293,Νέα_Μητρώα!$A:$G,2,FALSE),IF(COUNTIF(ValidID,$C293)&gt;0,VLOOKUP($C293,Μητρώο!$A:$G,2,FALSE))),"")="Α")),"error","")</f>
        <v/>
      </c>
      <c r="K293" s="29" t="str">
        <f t="shared" si="31"/>
        <v/>
      </c>
      <c r="L293" s="29">
        <f t="shared" si="32"/>
        <v>0</v>
      </c>
      <c r="M293" s="30"/>
      <c r="N293" s="30"/>
      <c r="O293" s="31" t="str">
        <f>IF($C293&gt;0,IF(COUNTIF(newValidID,$C293)&gt;0,VLOOKUP($C293,Νέα_Μητρώα!$A:$G,7,FALSE),IF(COUNTIF(ValidID,$C293)&gt;0,VLOOKUP($C293,Μητρώο!$A:$G,7,FALSE))),"")</f>
        <v/>
      </c>
      <c r="P293" s="25" t="str">
        <f t="shared" si="34"/>
        <v/>
      </c>
      <c r="Q293" s="6"/>
      <c r="S293" s="6"/>
      <c r="U293" s="6"/>
      <c r="W293" s="59" t="str">
        <f>IF(AND($W$1&gt;0,C293&gt;0),SUBSTITUTE(SUBSTITUTE(IF(COUNTIF(newValidID,$C293)&gt;0,VLOOKUP($C293,Νέα_Μητρώα!$A:$G,2,FALSE),IF(COUNTIF(ValidID,$C293)&gt;0,VLOOKUP($C293,Μητρώο!$A:$G,2,FALSE))),"Θ","g"),"Α","b")&amp;IF((TRUNC((((YEAR($C$1))-I293)+1)/2))*2&lt;12,12,(TRUNC((((YEAR($C$1))-I293)+1)/2))*2),"ω")</f>
        <v>ω</v>
      </c>
      <c r="Z293" s="49">
        <f t="shared" si="35"/>
        <v>0</v>
      </c>
      <c r="AA293" s="49">
        <f t="shared" si="36"/>
        <v>0</v>
      </c>
      <c r="AB293" s="49">
        <f t="shared" si="37"/>
        <v>0</v>
      </c>
    </row>
    <row r="294" spans="1:28" x14ac:dyDescent="0.2">
      <c r="A294" s="4">
        <v>292</v>
      </c>
      <c r="B294" s="25">
        <f t="shared" si="33"/>
        <v>292</v>
      </c>
      <c r="D294" s="26" t="str">
        <f>IF($C294&gt;0,IF(COUNTIF(newValidID,$C294)&gt;0,VLOOKUP($C294,Νέα_Μητρώα!$A:$G,3,FALSE),IF(COUNTIF(ValidID,$C294)&gt;0,VLOOKUP($C294,Μητρώο!$A:$G,3,FALSE))),"")</f>
        <v/>
      </c>
      <c r="E294" s="27" t="str">
        <f>IF($C294&gt;0,IF(COUNTIF(newValidID,$C294)&gt;0,VLOOKUP($C294,Νέα_Μητρώα!$A:$G,5,FALSE),IF(COUNTIF(ValidID,$C294)&gt;0,VLOOKUP($C294,Μητρώο!$A:$G,5,FALSE))),"")</f>
        <v/>
      </c>
      <c r="F294" s="47"/>
      <c r="G294" s="47"/>
      <c r="H294" s="28"/>
      <c r="I294" s="29" t="str">
        <f>IF($C294&gt;0,IF(COUNTIF(newValidID,$C294)&gt;0,VLOOKUP($C294,Νέα_Μητρώα!$A:$G,4,FALSE),IF(COUNTIF(ValidID,$C294)&gt;0,VLOOKUP($C294,Μητρώο!$A:$G,4,FALSE))),"")</f>
        <v/>
      </c>
      <c r="J294" s="53" t="str">
        <f>IF(OR(AND(OR(LEFT(R294)="b",LEFT(T294)="b",LEFT(V294)="b"),IF($C294&gt;0,IF(COUNTIF(newValidID,$C294)&gt;0,VLOOKUP($C294,Νέα_Μητρώα!$A:$G,2,FALSE),IF(COUNTIF(ValidID,$C294)&gt;0,VLOOKUP($C294,Μητρώο!$A:$G,2,FALSE))),"")="Θ"),AND(OR(LEFT(R294)="g",LEFT(T294)="g",LEFT(V294)="g"),IF($C294&gt;0,IF(COUNTIF(newValidID,$C294)&gt;0,VLOOKUP($C294,Νέα_Μητρώα!$A:$G,2,FALSE),IF(COUNTIF(ValidID,$C294)&gt;0,VLOOKUP($C294,Μητρώο!$A:$G,2,FALSE))),"")="Α")),"error","")</f>
        <v/>
      </c>
      <c r="K294" s="29" t="str">
        <f t="shared" si="31"/>
        <v/>
      </c>
      <c r="L294" s="29">
        <f t="shared" si="32"/>
        <v>0</v>
      </c>
      <c r="M294" s="30"/>
      <c r="N294" s="30"/>
      <c r="O294" s="31" t="str">
        <f>IF($C294&gt;0,IF(COUNTIF(newValidID,$C294)&gt;0,VLOOKUP($C294,Νέα_Μητρώα!$A:$G,7,FALSE),IF(COUNTIF(ValidID,$C294)&gt;0,VLOOKUP($C294,Μητρώο!$A:$G,7,FALSE))),"")</f>
        <v/>
      </c>
      <c r="P294" s="25" t="str">
        <f t="shared" si="34"/>
        <v/>
      </c>
      <c r="Q294" s="6"/>
      <c r="S294" s="6"/>
      <c r="U294" s="6"/>
      <c r="W294" s="59" t="str">
        <f>IF(AND($W$1&gt;0,C294&gt;0),SUBSTITUTE(SUBSTITUTE(IF(COUNTIF(newValidID,$C294)&gt;0,VLOOKUP($C294,Νέα_Μητρώα!$A:$G,2,FALSE),IF(COUNTIF(ValidID,$C294)&gt;0,VLOOKUP($C294,Μητρώο!$A:$G,2,FALSE))),"Θ","g"),"Α","b")&amp;IF((TRUNC((((YEAR($C$1))-I294)+1)/2))*2&lt;12,12,(TRUNC((((YEAR($C$1))-I294)+1)/2))*2),"ω")</f>
        <v>ω</v>
      </c>
      <c r="Z294" s="49">
        <f t="shared" si="35"/>
        <v>0</v>
      </c>
      <c r="AA294" s="49">
        <f t="shared" si="36"/>
        <v>0</v>
      </c>
      <c r="AB294" s="49">
        <f t="shared" si="37"/>
        <v>0</v>
      </c>
    </row>
    <row r="295" spans="1:28" x14ac:dyDescent="0.2">
      <c r="A295" s="4">
        <v>293</v>
      </c>
      <c r="B295" s="25">
        <f t="shared" si="33"/>
        <v>293</v>
      </c>
      <c r="D295" s="26" t="str">
        <f>IF($C295&gt;0,IF(COUNTIF(newValidID,$C295)&gt;0,VLOOKUP($C295,Νέα_Μητρώα!$A:$G,3,FALSE),IF(COUNTIF(ValidID,$C295)&gt;0,VLOOKUP($C295,Μητρώο!$A:$G,3,FALSE))),"")</f>
        <v/>
      </c>
      <c r="E295" s="27" t="str">
        <f>IF($C295&gt;0,IF(COUNTIF(newValidID,$C295)&gt;0,VLOOKUP($C295,Νέα_Μητρώα!$A:$G,5,FALSE),IF(COUNTIF(ValidID,$C295)&gt;0,VLOOKUP($C295,Μητρώο!$A:$G,5,FALSE))),"")</f>
        <v/>
      </c>
      <c r="F295" s="47"/>
      <c r="G295" s="47"/>
      <c r="H295" s="28"/>
      <c r="I295" s="29" t="str">
        <f>IF($C295&gt;0,IF(COUNTIF(newValidID,$C295)&gt;0,VLOOKUP($C295,Νέα_Μητρώα!$A:$G,4,FALSE),IF(COUNTIF(ValidID,$C295)&gt;0,VLOOKUP($C295,Μητρώο!$A:$G,4,FALSE))),"")</f>
        <v/>
      </c>
      <c r="J295" s="53" t="str">
        <f>IF(OR(AND(OR(LEFT(R295)="b",LEFT(T295)="b",LEFT(V295)="b"),IF($C295&gt;0,IF(COUNTIF(newValidID,$C295)&gt;0,VLOOKUP($C295,Νέα_Μητρώα!$A:$G,2,FALSE),IF(COUNTIF(ValidID,$C295)&gt;0,VLOOKUP($C295,Μητρώο!$A:$G,2,FALSE))),"")="Θ"),AND(OR(LEFT(R295)="g",LEFT(T295)="g",LEFT(V295)="g"),IF($C295&gt;0,IF(COUNTIF(newValidID,$C295)&gt;0,VLOOKUP($C295,Νέα_Μητρώα!$A:$G,2,FALSE),IF(COUNTIF(ValidID,$C295)&gt;0,VLOOKUP($C295,Μητρώο!$A:$G,2,FALSE))),"")="Α")),"error","")</f>
        <v/>
      </c>
      <c r="K295" s="29" t="str">
        <f t="shared" si="31"/>
        <v/>
      </c>
      <c r="L295" s="29">
        <f t="shared" si="32"/>
        <v>0</v>
      </c>
      <c r="M295" s="30"/>
      <c r="N295" s="30"/>
      <c r="O295" s="31" t="str">
        <f>IF($C295&gt;0,IF(COUNTIF(newValidID,$C295)&gt;0,VLOOKUP($C295,Νέα_Μητρώα!$A:$G,7,FALSE),IF(COUNTIF(ValidID,$C295)&gt;0,VLOOKUP($C295,Μητρώο!$A:$G,7,FALSE))),"")</f>
        <v/>
      </c>
      <c r="P295" s="25" t="str">
        <f t="shared" si="34"/>
        <v/>
      </c>
      <c r="Q295" s="6"/>
      <c r="S295" s="6"/>
      <c r="U295" s="6"/>
      <c r="W295" s="59" t="str">
        <f>IF(AND($W$1&gt;0,C295&gt;0),SUBSTITUTE(SUBSTITUTE(IF(COUNTIF(newValidID,$C295)&gt;0,VLOOKUP($C295,Νέα_Μητρώα!$A:$G,2,FALSE),IF(COUNTIF(ValidID,$C295)&gt;0,VLOOKUP($C295,Μητρώο!$A:$G,2,FALSE))),"Θ","g"),"Α","b")&amp;IF((TRUNC((((YEAR($C$1))-I295)+1)/2))*2&lt;12,12,(TRUNC((((YEAR($C$1))-I295)+1)/2))*2),"ω")</f>
        <v>ω</v>
      </c>
      <c r="Z295" s="49">
        <f t="shared" si="35"/>
        <v>0</v>
      </c>
      <c r="AA295" s="49">
        <f t="shared" si="36"/>
        <v>0</v>
      </c>
      <c r="AB295" s="49">
        <f t="shared" si="37"/>
        <v>0</v>
      </c>
    </row>
    <row r="296" spans="1:28" x14ac:dyDescent="0.2">
      <c r="A296" s="4">
        <v>294</v>
      </c>
      <c r="B296" s="25">
        <f t="shared" si="33"/>
        <v>294</v>
      </c>
      <c r="D296" s="26" t="str">
        <f>IF($C296&gt;0,IF(COUNTIF(newValidID,$C296)&gt;0,VLOOKUP($C296,Νέα_Μητρώα!$A:$G,3,FALSE),IF(COUNTIF(ValidID,$C296)&gt;0,VLOOKUP($C296,Μητρώο!$A:$G,3,FALSE))),"")</f>
        <v/>
      </c>
      <c r="E296" s="27" t="str">
        <f>IF($C296&gt;0,IF(COUNTIF(newValidID,$C296)&gt;0,VLOOKUP($C296,Νέα_Μητρώα!$A:$G,5,FALSE),IF(COUNTIF(ValidID,$C296)&gt;0,VLOOKUP($C296,Μητρώο!$A:$G,5,FALSE))),"")</f>
        <v/>
      </c>
      <c r="F296" s="47"/>
      <c r="G296" s="47"/>
      <c r="H296" s="28"/>
      <c r="I296" s="29" t="str">
        <f>IF($C296&gt;0,IF(COUNTIF(newValidID,$C296)&gt;0,VLOOKUP($C296,Νέα_Μητρώα!$A:$G,4,FALSE),IF(COUNTIF(ValidID,$C296)&gt;0,VLOOKUP($C296,Μητρώο!$A:$G,4,FALSE))),"")</f>
        <v/>
      </c>
      <c r="J296" s="53" t="str">
        <f>IF(OR(AND(OR(LEFT(R296)="b",LEFT(T296)="b",LEFT(V296)="b"),IF($C296&gt;0,IF(COUNTIF(newValidID,$C296)&gt;0,VLOOKUP($C296,Νέα_Μητρώα!$A:$G,2,FALSE),IF(COUNTIF(ValidID,$C296)&gt;0,VLOOKUP($C296,Μητρώο!$A:$G,2,FALSE))),"")="Θ"),AND(OR(LEFT(R296)="g",LEFT(T296)="g",LEFT(V296)="g"),IF($C296&gt;0,IF(COUNTIF(newValidID,$C296)&gt;0,VLOOKUP($C296,Νέα_Μητρώα!$A:$G,2,FALSE),IF(COUNTIF(ValidID,$C296)&gt;0,VLOOKUP($C296,Μητρώο!$A:$G,2,FALSE))),"")="Α")),"error","")</f>
        <v/>
      </c>
      <c r="K296" s="29" t="str">
        <f t="shared" si="31"/>
        <v/>
      </c>
      <c r="L296" s="29">
        <f t="shared" si="32"/>
        <v>0</v>
      </c>
      <c r="M296" s="30"/>
      <c r="N296" s="30"/>
      <c r="O296" s="31" t="str">
        <f>IF($C296&gt;0,IF(COUNTIF(newValidID,$C296)&gt;0,VLOOKUP($C296,Νέα_Μητρώα!$A:$G,7,FALSE),IF(COUNTIF(ValidID,$C296)&gt;0,VLOOKUP($C296,Μητρώο!$A:$G,7,FALSE))),"")</f>
        <v/>
      </c>
      <c r="P296" s="25" t="str">
        <f t="shared" si="34"/>
        <v/>
      </c>
      <c r="Q296" s="6"/>
      <c r="S296" s="6"/>
      <c r="U296" s="6"/>
      <c r="W296" s="59" t="str">
        <f>IF(AND($W$1&gt;0,C296&gt;0),SUBSTITUTE(SUBSTITUTE(IF(COUNTIF(newValidID,$C296)&gt;0,VLOOKUP($C296,Νέα_Μητρώα!$A:$G,2,FALSE),IF(COUNTIF(ValidID,$C296)&gt;0,VLOOKUP($C296,Μητρώο!$A:$G,2,FALSE))),"Θ","g"),"Α","b")&amp;IF((TRUNC((((YEAR($C$1))-I296)+1)/2))*2&lt;12,12,(TRUNC((((YEAR($C$1))-I296)+1)/2))*2),"ω")</f>
        <v>ω</v>
      </c>
      <c r="Z296" s="49">
        <f t="shared" si="35"/>
        <v>0</v>
      </c>
      <c r="AA296" s="49">
        <f t="shared" si="36"/>
        <v>0</v>
      </c>
      <c r="AB296" s="49">
        <f t="shared" si="37"/>
        <v>0</v>
      </c>
    </row>
    <row r="297" spans="1:28" x14ac:dyDescent="0.2">
      <c r="A297" s="4">
        <v>295</v>
      </c>
      <c r="B297" s="25">
        <f t="shared" si="33"/>
        <v>295</v>
      </c>
      <c r="D297" s="26" t="str">
        <f>IF($C297&gt;0,IF(COUNTIF(newValidID,$C297)&gt;0,VLOOKUP($C297,Νέα_Μητρώα!$A:$G,3,FALSE),IF(COUNTIF(ValidID,$C297)&gt;0,VLOOKUP($C297,Μητρώο!$A:$G,3,FALSE))),"")</f>
        <v/>
      </c>
      <c r="E297" s="27" t="str">
        <f>IF($C297&gt;0,IF(COUNTIF(newValidID,$C297)&gt;0,VLOOKUP($C297,Νέα_Μητρώα!$A:$G,5,FALSE),IF(COUNTIF(ValidID,$C297)&gt;0,VLOOKUP($C297,Μητρώο!$A:$G,5,FALSE))),"")</f>
        <v/>
      </c>
      <c r="F297" s="47"/>
      <c r="G297" s="47"/>
      <c r="H297" s="28"/>
      <c r="I297" s="29" t="str">
        <f>IF($C297&gt;0,IF(COUNTIF(newValidID,$C297)&gt;0,VLOOKUP($C297,Νέα_Μητρώα!$A:$G,4,FALSE),IF(COUNTIF(ValidID,$C297)&gt;0,VLOOKUP($C297,Μητρώο!$A:$G,4,FALSE))),"")</f>
        <v/>
      </c>
      <c r="J297" s="53" t="str">
        <f>IF(OR(AND(OR(LEFT(R297)="b",LEFT(T297)="b",LEFT(V297)="b"),IF($C297&gt;0,IF(COUNTIF(newValidID,$C297)&gt;0,VLOOKUP($C297,Νέα_Μητρώα!$A:$G,2,FALSE),IF(COUNTIF(ValidID,$C297)&gt;0,VLOOKUP($C297,Μητρώο!$A:$G,2,FALSE))),"")="Θ"),AND(OR(LEFT(R297)="g",LEFT(T297)="g",LEFT(V297)="g"),IF($C297&gt;0,IF(COUNTIF(newValidID,$C297)&gt;0,VLOOKUP($C297,Νέα_Μητρώα!$A:$G,2,FALSE),IF(COUNTIF(ValidID,$C297)&gt;0,VLOOKUP($C297,Μητρώο!$A:$G,2,FALSE))),"")="Α")),"error","")</f>
        <v/>
      </c>
      <c r="K297" s="29" t="str">
        <f t="shared" si="31"/>
        <v/>
      </c>
      <c r="L297" s="29">
        <f t="shared" si="32"/>
        <v>0</v>
      </c>
      <c r="M297" s="30"/>
      <c r="N297" s="30"/>
      <c r="O297" s="31" t="str">
        <f>IF($C297&gt;0,IF(COUNTIF(newValidID,$C297)&gt;0,VLOOKUP($C297,Νέα_Μητρώα!$A:$G,7,FALSE),IF(COUNTIF(ValidID,$C297)&gt;0,VLOOKUP($C297,Μητρώο!$A:$G,7,FALSE))),"")</f>
        <v/>
      </c>
      <c r="P297" s="25" t="str">
        <f t="shared" si="34"/>
        <v/>
      </c>
      <c r="Q297" s="6"/>
      <c r="S297" s="6"/>
      <c r="U297" s="6"/>
      <c r="W297" s="59" t="str">
        <f>IF(AND($W$1&gt;0,C297&gt;0),SUBSTITUTE(SUBSTITUTE(IF(COUNTIF(newValidID,$C297)&gt;0,VLOOKUP($C297,Νέα_Μητρώα!$A:$G,2,FALSE),IF(COUNTIF(ValidID,$C297)&gt;0,VLOOKUP($C297,Μητρώο!$A:$G,2,FALSE))),"Θ","g"),"Α","b")&amp;IF((TRUNC((((YEAR($C$1))-I297)+1)/2))*2&lt;12,12,(TRUNC((((YEAR($C$1))-I297)+1)/2))*2),"ω")</f>
        <v>ω</v>
      </c>
      <c r="Z297" s="49">
        <f t="shared" si="35"/>
        <v>0</v>
      </c>
      <c r="AA297" s="49">
        <f t="shared" si="36"/>
        <v>0</v>
      </c>
      <c r="AB297" s="49">
        <f t="shared" si="37"/>
        <v>0</v>
      </c>
    </row>
    <row r="298" spans="1:28" x14ac:dyDescent="0.2">
      <c r="A298" s="4">
        <v>296</v>
      </c>
      <c r="B298" s="25">
        <f t="shared" si="33"/>
        <v>296</v>
      </c>
      <c r="C298" s="6"/>
      <c r="D298" s="26" t="str">
        <f>IF($C298&gt;0,IF(COUNTIF(newValidID,$C298)&gt;0,VLOOKUP($C298,Νέα_Μητρώα!$A:$G,3,FALSE),IF(COUNTIF(ValidID,$C298)&gt;0,VLOOKUP($C298,Μητρώο!$A:$G,3,FALSE))),"")</f>
        <v/>
      </c>
      <c r="E298" s="27" t="str">
        <f>IF($C298&gt;0,IF(COUNTIF(newValidID,$C298)&gt;0,VLOOKUP($C298,Νέα_Μητρώα!$A:$G,5,FALSE),IF(COUNTIF(ValidID,$C298)&gt;0,VLOOKUP($C298,Μητρώο!$A:$G,5,FALSE))),"")</f>
        <v/>
      </c>
      <c r="F298" s="47"/>
      <c r="G298" s="47"/>
      <c r="H298" s="28"/>
      <c r="I298" s="29" t="str">
        <f>IF($C298&gt;0,IF(COUNTIF(newValidID,$C298)&gt;0,VLOOKUP($C298,Νέα_Μητρώα!$A:$G,4,FALSE),IF(COUNTIF(ValidID,$C298)&gt;0,VLOOKUP($C298,Μητρώο!$A:$G,4,FALSE))),"")</f>
        <v/>
      </c>
      <c r="J298" s="53" t="str">
        <f>IF(OR(AND(OR(LEFT(R298)="b",LEFT(T298)="b",LEFT(V298)="b"),IF($C298&gt;0,IF(COUNTIF(newValidID,$C298)&gt;0,VLOOKUP($C298,Νέα_Μητρώα!$A:$G,2,FALSE),IF(COUNTIF(ValidID,$C298)&gt;0,VLOOKUP($C298,Μητρώο!$A:$G,2,FALSE))),"")="Θ"),AND(OR(LEFT(R298)="g",LEFT(T298)="g",LEFT(V298)="g"),IF($C298&gt;0,IF(COUNTIF(newValidID,$C298)&gt;0,VLOOKUP($C298,Νέα_Μητρώα!$A:$G,2,FALSE),IF(COUNTIF(ValidID,$C298)&gt;0,VLOOKUP($C298,Μητρώο!$A:$G,2,FALSE))),"")="Α")),"error","")</f>
        <v/>
      </c>
      <c r="K298" s="29" t="str">
        <f t="shared" si="31"/>
        <v/>
      </c>
      <c r="L298" s="29">
        <f t="shared" si="32"/>
        <v>0</v>
      </c>
      <c r="M298" s="30"/>
      <c r="N298" s="30"/>
      <c r="O298" s="31" t="str">
        <f>IF($C298&gt;0,IF(COUNTIF(newValidID,$C298)&gt;0,VLOOKUP($C298,Νέα_Μητρώα!$A:$G,7,FALSE),IF(COUNTIF(ValidID,$C298)&gt;0,VLOOKUP($C298,Μητρώο!$A:$G,7,FALSE))),"")</f>
        <v/>
      </c>
      <c r="P298" s="25" t="str">
        <f t="shared" si="34"/>
        <v/>
      </c>
      <c r="Q298" s="6"/>
      <c r="S298" s="6"/>
      <c r="U298" s="6"/>
      <c r="W298" s="59" t="str">
        <f>IF(AND($W$1&gt;0,C298&gt;0),SUBSTITUTE(SUBSTITUTE(IF(COUNTIF(newValidID,$C298)&gt;0,VLOOKUP($C298,Νέα_Μητρώα!$A:$G,2,FALSE),IF(COUNTIF(ValidID,$C298)&gt;0,VLOOKUP($C298,Μητρώο!$A:$G,2,FALSE))),"Θ","g"),"Α","b")&amp;IF((TRUNC((((YEAR($C$1))-I298)+1)/2))*2&lt;12,12,(TRUNC((((YEAR($C$1))-I298)+1)/2))*2),"ω")</f>
        <v>ω</v>
      </c>
      <c r="Z298" s="49">
        <f t="shared" si="35"/>
        <v>0</v>
      </c>
      <c r="AA298" s="49">
        <f t="shared" si="36"/>
        <v>0</v>
      </c>
      <c r="AB298" s="49">
        <f t="shared" si="37"/>
        <v>0</v>
      </c>
    </row>
    <row r="299" spans="1:28" x14ac:dyDescent="0.2">
      <c r="A299" s="4">
        <v>297</v>
      </c>
      <c r="B299" s="25">
        <f t="shared" si="33"/>
        <v>297</v>
      </c>
      <c r="D299" s="26" t="str">
        <f>IF($C299&gt;0,IF(COUNTIF(newValidID,$C299)&gt;0,VLOOKUP($C299,Νέα_Μητρώα!$A:$G,3,FALSE),IF(COUNTIF(ValidID,$C299)&gt;0,VLOOKUP($C299,Μητρώο!$A:$G,3,FALSE))),"")</f>
        <v/>
      </c>
      <c r="E299" s="27" t="str">
        <f>IF($C299&gt;0,IF(COUNTIF(newValidID,$C299)&gt;0,VLOOKUP($C299,Νέα_Μητρώα!$A:$G,5,FALSE),IF(COUNTIF(ValidID,$C299)&gt;0,VLOOKUP($C299,Μητρώο!$A:$G,5,FALSE))),"")</f>
        <v/>
      </c>
      <c r="F299" s="47"/>
      <c r="G299" s="47"/>
      <c r="H299" s="28"/>
      <c r="I299" s="29" t="str">
        <f>IF($C299&gt;0,IF(COUNTIF(newValidID,$C299)&gt;0,VLOOKUP($C299,Νέα_Μητρώα!$A:$G,4,FALSE),IF(COUNTIF(ValidID,$C299)&gt;0,VLOOKUP($C299,Μητρώο!$A:$G,4,FALSE))),"")</f>
        <v/>
      </c>
      <c r="J299" s="53" t="str">
        <f>IF(OR(AND(OR(LEFT(R299)="b",LEFT(T299)="b",LEFT(V299)="b"),IF($C299&gt;0,IF(COUNTIF(newValidID,$C299)&gt;0,VLOOKUP($C299,Νέα_Μητρώα!$A:$G,2,FALSE),IF(COUNTIF(ValidID,$C299)&gt;0,VLOOKUP($C299,Μητρώο!$A:$G,2,FALSE))),"")="Θ"),AND(OR(LEFT(R299)="g",LEFT(T299)="g",LEFT(V299)="g"),IF($C299&gt;0,IF(COUNTIF(newValidID,$C299)&gt;0,VLOOKUP($C299,Νέα_Μητρώα!$A:$G,2,FALSE),IF(COUNTIF(ValidID,$C299)&gt;0,VLOOKUP($C299,Μητρώο!$A:$G,2,FALSE))),"")="Α")),"error","")</f>
        <v/>
      </c>
      <c r="K299" s="29" t="str">
        <f t="shared" si="31"/>
        <v/>
      </c>
      <c r="L299" s="29">
        <f t="shared" si="32"/>
        <v>0</v>
      </c>
      <c r="M299" s="30"/>
      <c r="N299" s="30"/>
      <c r="O299" s="31" t="str">
        <f>IF($C299&gt;0,IF(COUNTIF(newValidID,$C299)&gt;0,VLOOKUP($C299,Νέα_Μητρώα!$A:$G,7,FALSE),IF(COUNTIF(ValidID,$C299)&gt;0,VLOOKUP($C299,Μητρώο!$A:$G,7,FALSE))),"")</f>
        <v/>
      </c>
      <c r="P299" s="25" t="str">
        <f t="shared" si="34"/>
        <v/>
      </c>
      <c r="Q299" s="6"/>
      <c r="S299" s="6"/>
      <c r="U299" s="6"/>
      <c r="W299" s="59" t="str">
        <f>IF(AND($W$1&gt;0,C299&gt;0),SUBSTITUTE(SUBSTITUTE(IF(COUNTIF(newValidID,$C299)&gt;0,VLOOKUP($C299,Νέα_Μητρώα!$A:$G,2,FALSE),IF(COUNTIF(ValidID,$C299)&gt;0,VLOOKUP($C299,Μητρώο!$A:$G,2,FALSE))),"Θ","g"),"Α","b")&amp;IF((TRUNC((((YEAR($C$1))-I299)+1)/2))*2&lt;12,12,(TRUNC((((YEAR($C$1))-I299)+1)/2))*2),"ω")</f>
        <v>ω</v>
      </c>
      <c r="Z299" s="49">
        <f t="shared" si="35"/>
        <v>0</v>
      </c>
      <c r="AA299" s="49">
        <f t="shared" si="36"/>
        <v>0</v>
      </c>
      <c r="AB299" s="49">
        <f t="shared" si="37"/>
        <v>0</v>
      </c>
    </row>
    <row r="300" spans="1:28" x14ac:dyDescent="0.2">
      <c r="A300" s="4">
        <v>298</v>
      </c>
      <c r="B300" s="25">
        <f t="shared" si="33"/>
        <v>298</v>
      </c>
      <c r="D300" s="26" t="str">
        <f>IF($C300&gt;0,IF(COUNTIF(newValidID,$C300)&gt;0,VLOOKUP($C300,Νέα_Μητρώα!$A:$G,3,FALSE),IF(COUNTIF(ValidID,$C300)&gt;0,VLOOKUP($C300,Μητρώο!$A:$G,3,FALSE))),"")</f>
        <v/>
      </c>
      <c r="E300" s="27" t="str">
        <f>IF($C300&gt;0,IF(COUNTIF(newValidID,$C300)&gt;0,VLOOKUP($C300,Νέα_Μητρώα!$A:$G,5,FALSE),IF(COUNTIF(ValidID,$C300)&gt;0,VLOOKUP($C300,Μητρώο!$A:$G,5,FALSE))),"")</f>
        <v/>
      </c>
      <c r="F300" s="47"/>
      <c r="G300" s="47"/>
      <c r="H300" s="28"/>
      <c r="I300" s="29" t="str">
        <f>IF($C300&gt;0,IF(COUNTIF(newValidID,$C300)&gt;0,VLOOKUP($C300,Νέα_Μητρώα!$A:$G,4,FALSE),IF(COUNTIF(ValidID,$C300)&gt;0,VLOOKUP($C300,Μητρώο!$A:$G,4,FALSE))),"")</f>
        <v/>
      </c>
      <c r="J300" s="53" t="str">
        <f>IF(OR(AND(OR(LEFT(R300)="b",LEFT(T300)="b",LEFT(V300)="b"),IF($C300&gt;0,IF(COUNTIF(newValidID,$C300)&gt;0,VLOOKUP($C300,Νέα_Μητρώα!$A:$G,2,FALSE),IF(COUNTIF(ValidID,$C300)&gt;0,VLOOKUP($C300,Μητρώο!$A:$G,2,FALSE))),"")="Θ"),AND(OR(LEFT(R300)="g",LEFT(T300)="g",LEFT(V300)="g"),IF($C300&gt;0,IF(COUNTIF(newValidID,$C300)&gt;0,VLOOKUP($C300,Νέα_Μητρώα!$A:$G,2,FALSE),IF(COUNTIF(ValidID,$C300)&gt;0,VLOOKUP($C300,Μητρώο!$A:$G,2,FALSE))),"")="Α")),"error","")</f>
        <v/>
      </c>
      <c r="K300" s="29" t="str">
        <f t="shared" si="31"/>
        <v/>
      </c>
      <c r="L300" s="29">
        <f t="shared" si="32"/>
        <v>0</v>
      </c>
      <c r="M300" s="30"/>
      <c r="N300" s="30"/>
      <c r="O300" s="31" t="str">
        <f>IF($C300&gt;0,IF(COUNTIF(newValidID,$C300)&gt;0,VLOOKUP($C300,Νέα_Μητρώα!$A:$G,7,FALSE),IF(COUNTIF(ValidID,$C300)&gt;0,VLOOKUP($C300,Μητρώο!$A:$G,7,FALSE))),"")</f>
        <v/>
      </c>
      <c r="P300" s="25" t="str">
        <f t="shared" si="34"/>
        <v/>
      </c>
      <c r="Q300" s="6"/>
      <c r="S300" s="6"/>
      <c r="U300" s="6"/>
      <c r="W300" s="59" t="str">
        <f>IF(AND($W$1&gt;0,C300&gt;0),SUBSTITUTE(SUBSTITUTE(IF(COUNTIF(newValidID,$C300)&gt;0,VLOOKUP($C300,Νέα_Μητρώα!$A:$G,2,FALSE),IF(COUNTIF(ValidID,$C300)&gt;0,VLOOKUP($C300,Μητρώο!$A:$G,2,FALSE))),"Θ","g"),"Α","b")&amp;IF((TRUNC((((YEAR($C$1))-I300)+1)/2))*2&lt;12,12,(TRUNC((((YEAR($C$1))-I300)+1)/2))*2),"ω")</f>
        <v>ω</v>
      </c>
      <c r="Z300" s="49">
        <f t="shared" si="35"/>
        <v>0</v>
      </c>
      <c r="AA300" s="49">
        <f t="shared" si="36"/>
        <v>0</v>
      </c>
      <c r="AB300" s="49">
        <f t="shared" si="37"/>
        <v>0</v>
      </c>
    </row>
    <row r="301" spans="1:28" x14ac:dyDescent="0.2">
      <c r="A301" s="4">
        <v>299</v>
      </c>
      <c r="B301" s="25">
        <f t="shared" si="33"/>
        <v>299</v>
      </c>
      <c r="D301" s="26" t="str">
        <f>IF($C301&gt;0,IF(COUNTIF(newValidID,$C301)&gt;0,VLOOKUP($C301,Νέα_Μητρώα!$A:$G,3,FALSE),IF(COUNTIF(ValidID,$C301)&gt;0,VLOOKUP($C301,Μητρώο!$A:$G,3,FALSE))),"")</f>
        <v/>
      </c>
      <c r="E301" s="27" t="str">
        <f>IF($C301&gt;0,IF(COUNTIF(newValidID,$C301)&gt;0,VLOOKUP($C301,Νέα_Μητρώα!$A:$G,5,FALSE),IF(COUNTIF(ValidID,$C301)&gt;0,VLOOKUP($C301,Μητρώο!$A:$G,5,FALSE))),"")</f>
        <v/>
      </c>
      <c r="F301" s="47"/>
      <c r="G301" s="47"/>
      <c r="H301" s="28"/>
      <c r="I301" s="29" t="str">
        <f>IF($C301&gt;0,IF(COUNTIF(newValidID,$C301)&gt;0,VLOOKUP($C301,Νέα_Μητρώα!$A:$G,4,FALSE),IF(COUNTIF(ValidID,$C301)&gt;0,VLOOKUP($C301,Μητρώο!$A:$G,4,FALSE))),"")</f>
        <v/>
      </c>
      <c r="J301" s="53" t="str">
        <f>IF(OR(AND(OR(LEFT(R301)="b",LEFT(T301)="b",LEFT(V301)="b"),IF($C301&gt;0,IF(COUNTIF(newValidID,$C301)&gt;0,VLOOKUP($C301,Νέα_Μητρώα!$A:$G,2,FALSE),IF(COUNTIF(ValidID,$C301)&gt;0,VLOOKUP($C301,Μητρώο!$A:$G,2,FALSE))),"")="Θ"),AND(OR(LEFT(R301)="g",LEFT(T301)="g",LEFT(V301)="g"),IF($C301&gt;0,IF(COUNTIF(newValidID,$C301)&gt;0,VLOOKUP($C301,Νέα_Μητρώα!$A:$G,2,FALSE),IF(COUNTIF(ValidID,$C301)&gt;0,VLOOKUP($C301,Μητρώο!$A:$G,2,FALSE))),"")="Α")),"error","")</f>
        <v/>
      </c>
      <c r="K301" s="29" t="str">
        <f t="shared" si="31"/>
        <v/>
      </c>
      <c r="L301" s="29">
        <f t="shared" si="32"/>
        <v>0</v>
      </c>
      <c r="M301" s="30"/>
      <c r="N301" s="30"/>
      <c r="O301" s="31" t="str">
        <f>IF($C301&gt;0,IF(COUNTIF(newValidID,$C301)&gt;0,VLOOKUP($C301,Νέα_Μητρώα!$A:$G,7,FALSE),IF(COUNTIF(ValidID,$C301)&gt;0,VLOOKUP($C301,Μητρώο!$A:$G,7,FALSE))),"")</f>
        <v/>
      </c>
      <c r="P301" s="25" t="str">
        <f t="shared" si="34"/>
        <v/>
      </c>
      <c r="Q301" s="6"/>
      <c r="S301" s="6"/>
      <c r="U301" s="6"/>
      <c r="W301" s="59" t="str">
        <f>IF(AND($W$1&gt;0,C301&gt;0),SUBSTITUTE(SUBSTITUTE(IF(COUNTIF(newValidID,$C301)&gt;0,VLOOKUP($C301,Νέα_Μητρώα!$A:$G,2,FALSE),IF(COUNTIF(ValidID,$C301)&gt;0,VLOOKUP($C301,Μητρώο!$A:$G,2,FALSE))),"Θ","g"),"Α","b")&amp;IF((TRUNC((((YEAR($C$1))-I301)+1)/2))*2&lt;12,12,(TRUNC((((YEAR($C$1))-I301)+1)/2))*2),"ω")</f>
        <v>ω</v>
      </c>
      <c r="Z301" s="49">
        <f t="shared" si="35"/>
        <v>0</v>
      </c>
      <c r="AA301" s="49">
        <f t="shared" si="36"/>
        <v>0</v>
      </c>
      <c r="AB301" s="49">
        <f t="shared" si="37"/>
        <v>0</v>
      </c>
    </row>
    <row r="302" spans="1:28" x14ac:dyDescent="0.2">
      <c r="A302" s="4">
        <v>300</v>
      </c>
      <c r="B302" s="25">
        <f t="shared" si="33"/>
        <v>300</v>
      </c>
      <c r="D302" s="26" t="str">
        <f>IF($C302&gt;0,IF(COUNTIF(newValidID,$C302)&gt;0,VLOOKUP($C302,Νέα_Μητρώα!$A:$G,3,FALSE),IF(COUNTIF(ValidID,$C302)&gt;0,VLOOKUP($C302,Μητρώο!$A:$G,3,FALSE))),"")</f>
        <v/>
      </c>
      <c r="E302" s="27" t="str">
        <f>IF($C302&gt;0,IF(COUNTIF(newValidID,$C302)&gt;0,VLOOKUP($C302,Νέα_Μητρώα!$A:$G,5,FALSE),IF(COUNTIF(ValidID,$C302)&gt;0,VLOOKUP($C302,Μητρώο!$A:$G,5,FALSE))),"")</f>
        <v/>
      </c>
      <c r="F302" s="47"/>
      <c r="G302" s="47"/>
      <c r="H302" s="28"/>
      <c r="I302" s="29" t="str">
        <f>IF($C302&gt;0,IF(COUNTIF(newValidID,$C302)&gt;0,VLOOKUP($C302,Νέα_Μητρώα!$A:$G,4,FALSE),IF(COUNTIF(ValidID,$C302)&gt;0,VLOOKUP($C302,Μητρώο!$A:$G,4,FALSE))),"")</f>
        <v/>
      </c>
      <c r="J302" s="53" t="str">
        <f>IF(OR(AND(OR(LEFT(R302)="b",LEFT(T302)="b",LEFT(V302)="b"),IF($C302&gt;0,IF(COUNTIF(newValidID,$C302)&gt;0,VLOOKUP($C302,Νέα_Μητρώα!$A:$G,2,FALSE),IF(COUNTIF(ValidID,$C302)&gt;0,VLOOKUP($C302,Μητρώο!$A:$G,2,FALSE))),"")="Θ"),AND(OR(LEFT(R302)="g",LEFT(T302)="g",LEFT(V302)="g"),IF($C302&gt;0,IF(COUNTIF(newValidID,$C302)&gt;0,VLOOKUP($C302,Νέα_Μητρώα!$A:$G,2,FALSE),IF(COUNTIF(ValidID,$C302)&gt;0,VLOOKUP($C302,Μητρώο!$A:$G,2,FALSE))),"")="Α")),"error","")</f>
        <v/>
      </c>
      <c r="K302" s="29" t="str">
        <f t="shared" si="31"/>
        <v/>
      </c>
      <c r="L302" s="29">
        <f t="shared" si="32"/>
        <v>0</v>
      </c>
      <c r="M302" s="30"/>
      <c r="N302" s="30"/>
      <c r="O302" s="31" t="str">
        <f>IF($C302&gt;0,IF(COUNTIF(newValidID,$C302)&gt;0,VLOOKUP($C302,Νέα_Μητρώα!$A:$G,7,FALSE),IF(COUNTIF(ValidID,$C302)&gt;0,VLOOKUP($C302,Μητρώο!$A:$G,7,FALSE))),"")</f>
        <v/>
      </c>
      <c r="P302" s="25" t="str">
        <f t="shared" si="34"/>
        <v/>
      </c>
      <c r="Q302" s="6"/>
      <c r="S302" s="6"/>
      <c r="U302" s="6"/>
      <c r="W302" s="59" t="str">
        <f>IF(AND($W$1&gt;0,C302&gt;0),SUBSTITUTE(SUBSTITUTE(IF(COUNTIF(newValidID,$C302)&gt;0,VLOOKUP($C302,Νέα_Μητρώα!$A:$G,2,FALSE),IF(COUNTIF(ValidID,$C302)&gt;0,VLOOKUP($C302,Μητρώο!$A:$G,2,FALSE))),"Θ","g"),"Α","b")&amp;IF((TRUNC((((YEAR($C$1))-I302)+1)/2))*2&lt;12,12,(TRUNC((((YEAR($C$1))-I302)+1)/2))*2),"ω")</f>
        <v>ω</v>
      </c>
      <c r="Z302" s="49">
        <f t="shared" si="35"/>
        <v>0</v>
      </c>
      <c r="AA302" s="49">
        <f t="shared" si="36"/>
        <v>0</v>
      </c>
      <c r="AB302" s="49">
        <f t="shared" si="37"/>
        <v>0</v>
      </c>
    </row>
    <row r="303" spans="1:28" x14ac:dyDescent="0.2">
      <c r="A303" s="4">
        <v>301</v>
      </c>
      <c r="B303" s="25">
        <f t="shared" si="33"/>
        <v>301</v>
      </c>
      <c r="D303" s="26" t="str">
        <f>IF($C303&gt;0,IF(COUNTIF(newValidID,$C303)&gt;0,VLOOKUP($C303,Νέα_Μητρώα!$A:$G,3,FALSE),IF(COUNTIF(ValidID,$C303)&gt;0,VLOOKUP($C303,Μητρώο!$A:$G,3,FALSE))),"")</f>
        <v/>
      </c>
      <c r="E303" s="27" t="str">
        <f>IF($C303&gt;0,IF(COUNTIF(newValidID,$C303)&gt;0,VLOOKUP($C303,Νέα_Μητρώα!$A:$G,5,FALSE),IF(COUNTIF(ValidID,$C303)&gt;0,VLOOKUP($C303,Μητρώο!$A:$G,5,FALSE))),"")</f>
        <v/>
      </c>
      <c r="F303" s="47"/>
      <c r="G303" s="47"/>
      <c r="H303" s="28"/>
      <c r="I303" s="29" t="str">
        <f>IF($C303&gt;0,IF(COUNTIF(newValidID,$C303)&gt;0,VLOOKUP($C303,Νέα_Μητρώα!$A:$G,4,FALSE),IF(COUNTIF(ValidID,$C303)&gt;0,VLOOKUP($C303,Μητρώο!$A:$G,4,FALSE))),"")</f>
        <v/>
      </c>
      <c r="J303" s="53" t="str">
        <f>IF(OR(AND(OR(LEFT(R303)="b",LEFT(T303)="b",LEFT(V303)="b"),IF($C303&gt;0,IF(COUNTIF(newValidID,$C303)&gt;0,VLOOKUP($C303,Νέα_Μητρώα!$A:$G,2,FALSE),IF(COUNTIF(ValidID,$C303)&gt;0,VLOOKUP($C303,Μητρώο!$A:$G,2,FALSE))),"")="Θ"),AND(OR(LEFT(R303)="g",LEFT(T303)="g",LEFT(V303)="g"),IF($C303&gt;0,IF(COUNTIF(newValidID,$C303)&gt;0,VLOOKUP($C303,Νέα_Μητρώα!$A:$G,2,FALSE),IF(COUNTIF(ValidID,$C303)&gt;0,VLOOKUP($C303,Μητρώο!$A:$G,2,FALSE))),"")="Α")),"error","")</f>
        <v/>
      </c>
      <c r="K303" s="29" t="str">
        <f t="shared" si="31"/>
        <v/>
      </c>
      <c r="L303" s="29">
        <f t="shared" si="32"/>
        <v>0</v>
      </c>
      <c r="M303" s="30"/>
      <c r="N303" s="30"/>
      <c r="O303" s="31" t="str">
        <f>IF($C303&gt;0,IF(COUNTIF(newValidID,$C303)&gt;0,VLOOKUP($C303,Νέα_Μητρώα!$A:$G,7,FALSE),IF(COUNTIF(ValidID,$C303)&gt;0,VLOOKUP($C303,Μητρώο!$A:$G,7,FALSE))),"")</f>
        <v/>
      </c>
      <c r="P303" s="25" t="str">
        <f t="shared" si="34"/>
        <v/>
      </c>
      <c r="Q303" s="6"/>
      <c r="S303" s="6"/>
      <c r="U303" s="6"/>
      <c r="W303" s="59" t="str">
        <f>IF(AND($W$1&gt;0,C303&gt;0),SUBSTITUTE(SUBSTITUTE(IF(COUNTIF(newValidID,$C303)&gt;0,VLOOKUP($C303,Νέα_Μητρώα!$A:$G,2,FALSE),IF(COUNTIF(ValidID,$C303)&gt;0,VLOOKUP($C303,Μητρώο!$A:$G,2,FALSE))),"Θ","g"),"Α","b")&amp;IF((TRUNC((((YEAR($C$1))-I303)+1)/2))*2&lt;12,12,(TRUNC((((YEAR($C$1))-I303)+1)/2))*2),"ω")</f>
        <v>ω</v>
      </c>
      <c r="Z303" s="49">
        <f t="shared" si="35"/>
        <v>0</v>
      </c>
      <c r="AA303" s="49">
        <f t="shared" si="36"/>
        <v>0</v>
      </c>
      <c r="AB303" s="49">
        <f t="shared" si="37"/>
        <v>0</v>
      </c>
    </row>
    <row r="304" spans="1:28" x14ac:dyDescent="0.2">
      <c r="A304" s="4">
        <v>302</v>
      </c>
      <c r="B304" s="25">
        <f t="shared" si="33"/>
        <v>302</v>
      </c>
      <c r="D304" s="26" t="str">
        <f>IF($C304&gt;0,IF(COUNTIF(newValidID,$C304)&gt;0,VLOOKUP($C304,Νέα_Μητρώα!$A:$G,3,FALSE),IF(COUNTIF(ValidID,$C304)&gt;0,VLOOKUP($C304,Μητρώο!$A:$G,3,FALSE))),"")</f>
        <v/>
      </c>
      <c r="E304" s="27" t="str">
        <f>IF($C304&gt;0,IF(COUNTIF(newValidID,$C304)&gt;0,VLOOKUP($C304,Νέα_Μητρώα!$A:$G,5,FALSE),IF(COUNTIF(ValidID,$C304)&gt;0,VLOOKUP($C304,Μητρώο!$A:$G,5,FALSE))),"")</f>
        <v/>
      </c>
      <c r="F304" s="47"/>
      <c r="G304" s="47"/>
      <c r="H304" s="28"/>
      <c r="I304" s="29" t="str">
        <f>IF($C304&gt;0,IF(COUNTIF(newValidID,$C304)&gt;0,VLOOKUP($C304,Νέα_Μητρώα!$A:$G,4,FALSE),IF(COUNTIF(ValidID,$C304)&gt;0,VLOOKUP($C304,Μητρώο!$A:$G,4,FALSE))),"")</f>
        <v/>
      </c>
      <c r="J304" s="53" t="str">
        <f>IF(OR(AND(OR(LEFT(R304)="b",LEFT(T304)="b",LEFT(V304)="b"),IF($C304&gt;0,IF(COUNTIF(newValidID,$C304)&gt;0,VLOOKUP($C304,Νέα_Μητρώα!$A:$G,2,FALSE),IF(COUNTIF(ValidID,$C304)&gt;0,VLOOKUP($C304,Μητρώο!$A:$G,2,FALSE))),"")="Θ"),AND(OR(LEFT(R304)="g",LEFT(T304)="g",LEFT(V304)="g"),IF($C304&gt;0,IF(COUNTIF(newValidID,$C304)&gt;0,VLOOKUP($C304,Νέα_Μητρώα!$A:$G,2,FALSE),IF(COUNTIF(ValidID,$C304)&gt;0,VLOOKUP($C304,Μητρώο!$A:$G,2,FALSE))),"")="Α")),"error","")</f>
        <v/>
      </c>
      <c r="K304" s="29" t="str">
        <f t="shared" si="31"/>
        <v/>
      </c>
      <c r="L304" s="29">
        <f t="shared" si="32"/>
        <v>0</v>
      </c>
      <c r="M304" s="30"/>
      <c r="N304" s="30"/>
      <c r="O304" s="31" t="str">
        <f>IF($C304&gt;0,IF(COUNTIF(newValidID,$C304)&gt;0,VLOOKUP($C304,Νέα_Μητρώα!$A:$G,7,FALSE),IF(COUNTIF(ValidID,$C304)&gt;0,VLOOKUP($C304,Μητρώο!$A:$G,7,FALSE))),"")</f>
        <v/>
      </c>
      <c r="P304" s="25" t="str">
        <f t="shared" si="34"/>
        <v/>
      </c>
      <c r="Q304" s="6"/>
      <c r="S304" s="6"/>
      <c r="U304" s="6"/>
      <c r="W304" s="59" t="str">
        <f>IF(AND($W$1&gt;0,C304&gt;0),SUBSTITUTE(SUBSTITUTE(IF(COUNTIF(newValidID,$C304)&gt;0,VLOOKUP($C304,Νέα_Μητρώα!$A:$G,2,FALSE),IF(COUNTIF(ValidID,$C304)&gt;0,VLOOKUP($C304,Μητρώο!$A:$G,2,FALSE))),"Θ","g"),"Α","b")&amp;IF((TRUNC((((YEAR($C$1))-I304)+1)/2))*2&lt;12,12,(TRUNC((((YEAR($C$1))-I304)+1)/2))*2),"ω")</f>
        <v>ω</v>
      </c>
      <c r="Z304" s="49">
        <f t="shared" si="35"/>
        <v>0</v>
      </c>
      <c r="AA304" s="49">
        <f t="shared" si="36"/>
        <v>0</v>
      </c>
      <c r="AB304" s="49">
        <f t="shared" si="37"/>
        <v>0</v>
      </c>
    </row>
    <row r="305" spans="1:28" x14ac:dyDescent="0.2">
      <c r="A305" s="4">
        <v>303</v>
      </c>
      <c r="B305" s="25">
        <f t="shared" si="33"/>
        <v>303</v>
      </c>
      <c r="C305" s="6"/>
      <c r="D305" s="26" t="str">
        <f>IF($C305&gt;0,IF(COUNTIF(newValidID,$C305)&gt;0,VLOOKUP($C305,Νέα_Μητρώα!$A:$G,3,FALSE),IF(COUNTIF(ValidID,$C305)&gt;0,VLOOKUP($C305,Μητρώο!$A:$G,3,FALSE))),"")</f>
        <v/>
      </c>
      <c r="E305" s="27" t="str">
        <f>IF($C305&gt;0,IF(COUNTIF(newValidID,$C305)&gt;0,VLOOKUP($C305,Νέα_Μητρώα!$A:$G,5,FALSE),IF(COUNTIF(ValidID,$C305)&gt;0,VLOOKUP($C305,Μητρώο!$A:$G,5,FALSE))),"")</f>
        <v/>
      </c>
      <c r="F305" s="47"/>
      <c r="G305" s="47"/>
      <c r="H305" s="28"/>
      <c r="I305" s="29" t="str">
        <f>IF($C305&gt;0,IF(COUNTIF(newValidID,$C305)&gt;0,VLOOKUP($C305,Νέα_Μητρώα!$A:$G,4,FALSE),IF(COUNTIF(ValidID,$C305)&gt;0,VLOOKUP($C305,Μητρώο!$A:$G,4,FALSE))),"")</f>
        <v/>
      </c>
      <c r="J305" s="53" t="str">
        <f>IF(OR(AND(OR(LEFT(R305)="b",LEFT(T305)="b",LEFT(V305)="b"),IF($C305&gt;0,IF(COUNTIF(newValidID,$C305)&gt;0,VLOOKUP($C305,Νέα_Μητρώα!$A:$G,2,FALSE),IF(COUNTIF(ValidID,$C305)&gt;0,VLOOKUP($C305,Μητρώο!$A:$G,2,FALSE))),"")="Θ"),AND(OR(LEFT(R305)="g",LEFT(T305)="g",LEFT(V305)="g"),IF($C305&gt;0,IF(COUNTIF(newValidID,$C305)&gt;0,VLOOKUP($C305,Νέα_Μητρώα!$A:$G,2,FALSE),IF(COUNTIF(ValidID,$C305)&gt;0,VLOOKUP($C305,Μητρώο!$A:$G,2,FALSE))),"")="Α")),"error","")</f>
        <v/>
      </c>
      <c r="K305" s="29" t="str">
        <f t="shared" si="31"/>
        <v/>
      </c>
      <c r="L305" s="29">
        <f t="shared" si="32"/>
        <v>0</v>
      </c>
      <c r="M305" s="30"/>
      <c r="N305" s="30"/>
      <c r="O305" s="31" t="str">
        <f>IF($C305&gt;0,IF(COUNTIF(newValidID,$C305)&gt;0,VLOOKUP($C305,Νέα_Μητρώα!$A:$G,7,FALSE),IF(COUNTIF(ValidID,$C305)&gt;0,VLOOKUP($C305,Μητρώο!$A:$G,7,FALSE))),"")</f>
        <v/>
      </c>
      <c r="P305" s="25" t="str">
        <f t="shared" si="34"/>
        <v/>
      </c>
      <c r="Q305" s="6"/>
      <c r="S305" s="6"/>
      <c r="U305" s="6"/>
      <c r="W305" s="59" t="str">
        <f>IF(AND($W$1&gt;0,C305&gt;0),SUBSTITUTE(SUBSTITUTE(IF(COUNTIF(newValidID,$C305)&gt;0,VLOOKUP($C305,Νέα_Μητρώα!$A:$G,2,FALSE),IF(COUNTIF(ValidID,$C305)&gt;0,VLOOKUP($C305,Μητρώο!$A:$G,2,FALSE))),"Θ","g"),"Α","b")&amp;IF((TRUNC((((YEAR($C$1))-I305)+1)/2))*2&lt;12,12,(TRUNC((((YEAR($C$1))-I305)+1)/2))*2),"ω")</f>
        <v>ω</v>
      </c>
      <c r="Z305" s="49">
        <f t="shared" si="35"/>
        <v>0</v>
      </c>
      <c r="AA305" s="49">
        <f t="shared" si="36"/>
        <v>0</v>
      </c>
      <c r="AB305" s="49">
        <f t="shared" si="37"/>
        <v>0</v>
      </c>
    </row>
    <row r="306" spans="1:28" x14ac:dyDescent="0.2">
      <c r="A306" s="4">
        <v>304</v>
      </c>
      <c r="B306" s="25">
        <f t="shared" si="33"/>
        <v>304</v>
      </c>
      <c r="D306" s="26" t="str">
        <f>IF($C306&gt;0,IF(COUNTIF(newValidID,$C306)&gt;0,VLOOKUP($C306,Νέα_Μητρώα!$A:$G,3,FALSE),IF(COUNTIF(ValidID,$C306)&gt;0,VLOOKUP($C306,Μητρώο!$A:$G,3,FALSE))),"")</f>
        <v/>
      </c>
      <c r="E306" s="27" t="str">
        <f>IF($C306&gt;0,IF(COUNTIF(newValidID,$C306)&gt;0,VLOOKUP($C306,Νέα_Μητρώα!$A:$G,5,FALSE),IF(COUNTIF(ValidID,$C306)&gt;0,VLOOKUP($C306,Μητρώο!$A:$G,5,FALSE))),"")</f>
        <v/>
      </c>
      <c r="F306" s="47"/>
      <c r="G306" s="47"/>
      <c r="H306" s="28"/>
      <c r="I306" s="29" t="str">
        <f>IF($C306&gt;0,IF(COUNTIF(newValidID,$C306)&gt;0,VLOOKUP($C306,Νέα_Μητρώα!$A:$G,4,FALSE),IF(COUNTIF(ValidID,$C306)&gt;0,VLOOKUP($C306,Μητρώο!$A:$G,4,FALSE))),"")</f>
        <v/>
      </c>
      <c r="J306" s="53" t="str">
        <f>IF(OR(AND(OR(LEFT(R306)="b",LEFT(T306)="b",LEFT(V306)="b"),IF($C306&gt;0,IF(COUNTIF(newValidID,$C306)&gt;0,VLOOKUP($C306,Νέα_Μητρώα!$A:$G,2,FALSE),IF(COUNTIF(ValidID,$C306)&gt;0,VLOOKUP($C306,Μητρώο!$A:$G,2,FALSE))),"")="Θ"),AND(OR(LEFT(R306)="g",LEFT(T306)="g",LEFT(V306)="g"),IF($C306&gt;0,IF(COUNTIF(newValidID,$C306)&gt;0,VLOOKUP($C306,Νέα_Μητρώα!$A:$G,2,FALSE),IF(COUNTIF(ValidID,$C306)&gt;0,VLOOKUP($C306,Μητρώο!$A:$G,2,FALSE))),"")="Α")),"error","")</f>
        <v/>
      </c>
      <c r="K306" s="29" t="str">
        <f t="shared" si="31"/>
        <v/>
      </c>
      <c r="L306" s="29">
        <f t="shared" si="32"/>
        <v>0</v>
      </c>
      <c r="M306" s="30"/>
      <c r="N306" s="30"/>
      <c r="O306" s="31" t="str">
        <f>IF($C306&gt;0,IF(COUNTIF(newValidID,$C306)&gt;0,VLOOKUP($C306,Νέα_Μητρώα!$A:$G,7,FALSE),IF(COUNTIF(ValidID,$C306)&gt;0,VLOOKUP($C306,Μητρώο!$A:$G,7,FALSE))),"")</f>
        <v/>
      </c>
      <c r="P306" s="25" t="str">
        <f t="shared" si="34"/>
        <v/>
      </c>
      <c r="Q306" s="6"/>
      <c r="S306" s="6"/>
      <c r="U306" s="6"/>
      <c r="W306" s="59" t="str">
        <f>IF(AND($W$1&gt;0,C306&gt;0),SUBSTITUTE(SUBSTITUTE(IF(COUNTIF(newValidID,$C306)&gt;0,VLOOKUP($C306,Νέα_Μητρώα!$A:$G,2,FALSE),IF(COUNTIF(ValidID,$C306)&gt;0,VLOOKUP($C306,Μητρώο!$A:$G,2,FALSE))),"Θ","g"),"Α","b")&amp;IF((TRUNC((((YEAR($C$1))-I306)+1)/2))*2&lt;12,12,(TRUNC((((YEAR($C$1))-I306)+1)/2))*2),"ω")</f>
        <v>ω</v>
      </c>
      <c r="Z306" s="49">
        <f t="shared" si="35"/>
        <v>0</v>
      </c>
      <c r="AA306" s="49">
        <f t="shared" si="36"/>
        <v>0</v>
      </c>
      <c r="AB306" s="49">
        <f t="shared" si="37"/>
        <v>0</v>
      </c>
    </row>
    <row r="307" spans="1:28" x14ac:dyDescent="0.2">
      <c r="A307" s="4">
        <v>305</v>
      </c>
      <c r="B307" s="25">
        <f t="shared" si="33"/>
        <v>305</v>
      </c>
      <c r="D307" s="26" t="str">
        <f>IF($C307&gt;0,IF(COUNTIF(newValidID,$C307)&gt;0,VLOOKUP($C307,Νέα_Μητρώα!$A:$G,3,FALSE),IF(COUNTIF(ValidID,$C307)&gt;0,VLOOKUP($C307,Μητρώο!$A:$G,3,FALSE))),"")</f>
        <v/>
      </c>
      <c r="E307" s="27" t="str">
        <f>IF($C307&gt;0,IF(COUNTIF(newValidID,$C307)&gt;0,VLOOKUP($C307,Νέα_Μητρώα!$A:$G,5,FALSE),IF(COUNTIF(ValidID,$C307)&gt;0,VLOOKUP($C307,Μητρώο!$A:$G,5,FALSE))),"")</f>
        <v/>
      </c>
      <c r="F307" s="47"/>
      <c r="G307" s="47"/>
      <c r="H307" s="28"/>
      <c r="I307" s="29" t="str">
        <f>IF($C307&gt;0,IF(COUNTIF(newValidID,$C307)&gt;0,VLOOKUP($C307,Νέα_Μητρώα!$A:$G,4,FALSE),IF(COUNTIF(ValidID,$C307)&gt;0,VLOOKUP($C307,Μητρώο!$A:$G,4,FALSE))),"")</f>
        <v/>
      </c>
      <c r="J307" s="53" t="str">
        <f>IF(OR(AND(OR(LEFT(R307)="b",LEFT(T307)="b",LEFT(V307)="b"),IF($C307&gt;0,IF(COUNTIF(newValidID,$C307)&gt;0,VLOOKUP($C307,Νέα_Μητρώα!$A:$G,2,FALSE),IF(COUNTIF(ValidID,$C307)&gt;0,VLOOKUP($C307,Μητρώο!$A:$G,2,FALSE))),"")="Θ"),AND(OR(LEFT(R307)="g",LEFT(T307)="g",LEFT(V307)="g"),IF($C307&gt;0,IF(COUNTIF(newValidID,$C307)&gt;0,VLOOKUP($C307,Νέα_Μητρώα!$A:$G,2,FALSE),IF(COUNTIF(ValidID,$C307)&gt;0,VLOOKUP($C307,Μητρώο!$A:$G,2,FALSE))),"")="Α")),"error","")</f>
        <v/>
      </c>
      <c r="K307" s="29" t="str">
        <f t="shared" si="31"/>
        <v/>
      </c>
      <c r="L307" s="29">
        <f t="shared" si="32"/>
        <v>0</v>
      </c>
      <c r="M307" s="30"/>
      <c r="N307" s="30"/>
      <c r="O307" s="31" t="str">
        <f>IF($C307&gt;0,IF(COUNTIF(newValidID,$C307)&gt;0,VLOOKUP($C307,Νέα_Μητρώα!$A:$G,7,FALSE),IF(COUNTIF(ValidID,$C307)&gt;0,VLOOKUP($C307,Μητρώο!$A:$G,7,FALSE))),"")</f>
        <v/>
      </c>
      <c r="P307" s="25" t="str">
        <f t="shared" si="34"/>
        <v/>
      </c>
      <c r="Q307" s="6"/>
      <c r="S307" s="6"/>
      <c r="U307" s="6"/>
      <c r="W307" s="59" t="str">
        <f>IF(AND($W$1&gt;0,C307&gt;0),SUBSTITUTE(SUBSTITUTE(IF(COUNTIF(newValidID,$C307)&gt;0,VLOOKUP($C307,Νέα_Μητρώα!$A:$G,2,FALSE),IF(COUNTIF(ValidID,$C307)&gt;0,VLOOKUP($C307,Μητρώο!$A:$G,2,FALSE))),"Θ","g"),"Α","b")&amp;IF((TRUNC((((YEAR($C$1))-I307)+1)/2))*2&lt;12,12,(TRUNC((((YEAR($C$1))-I307)+1)/2))*2),"ω")</f>
        <v>ω</v>
      </c>
      <c r="Z307" s="49">
        <f t="shared" si="35"/>
        <v>0</v>
      </c>
      <c r="AA307" s="49">
        <f t="shared" si="36"/>
        <v>0</v>
      </c>
      <c r="AB307" s="49">
        <f t="shared" si="37"/>
        <v>0</v>
      </c>
    </row>
    <row r="308" spans="1:28" x14ac:dyDescent="0.2">
      <c r="A308" s="4">
        <v>306</v>
      </c>
      <c r="B308" s="25">
        <f t="shared" si="33"/>
        <v>306</v>
      </c>
      <c r="C308" s="6"/>
      <c r="D308" s="26" t="str">
        <f>IF($C308&gt;0,IF(COUNTIF(newValidID,$C308)&gt;0,VLOOKUP($C308,Νέα_Μητρώα!$A:$G,3,FALSE),IF(COUNTIF(ValidID,$C308)&gt;0,VLOOKUP($C308,Μητρώο!$A:$G,3,FALSE))),"")</f>
        <v/>
      </c>
      <c r="E308" s="27" t="str">
        <f>IF($C308&gt;0,IF(COUNTIF(newValidID,$C308)&gt;0,VLOOKUP($C308,Νέα_Μητρώα!$A:$G,5,FALSE),IF(COUNTIF(ValidID,$C308)&gt;0,VLOOKUP($C308,Μητρώο!$A:$G,5,FALSE))),"")</f>
        <v/>
      </c>
      <c r="F308" s="47"/>
      <c r="G308" s="47"/>
      <c r="H308" s="28"/>
      <c r="I308" s="29" t="str">
        <f>IF($C308&gt;0,IF(COUNTIF(newValidID,$C308)&gt;0,VLOOKUP($C308,Νέα_Μητρώα!$A:$G,4,FALSE),IF(COUNTIF(ValidID,$C308)&gt;0,VLOOKUP($C308,Μητρώο!$A:$G,4,FALSE))),"")</f>
        <v/>
      </c>
      <c r="J308" s="53" t="str">
        <f>IF(OR(AND(OR(LEFT(R308)="b",LEFT(T308)="b",LEFT(V308)="b"),IF($C308&gt;0,IF(COUNTIF(newValidID,$C308)&gt;0,VLOOKUP($C308,Νέα_Μητρώα!$A:$G,2,FALSE),IF(COUNTIF(ValidID,$C308)&gt;0,VLOOKUP($C308,Μητρώο!$A:$G,2,FALSE))),"")="Θ"),AND(OR(LEFT(R308)="g",LEFT(T308)="g",LEFT(V308)="g"),IF($C308&gt;0,IF(COUNTIF(newValidID,$C308)&gt;0,VLOOKUP($C308,Νέα_Μητρώα!$A:$G,2,FALSE),IF(COUNTIF(ValidID,$C308)&gt;0,VLOOKUP($C308,Μητρώο!$A:$G,2,FALSE))),"")="Α")),"error","")</f>
        <v/>
      </c>
      <c r="K308" s="29" t="str">
        <f t="shared" si="31"/>
        <v/>
      </c>
      <c r="L308" s="29">
        <f t="shared" si="32"/>
        <v>0</v>
      </c>
      <c r="M308" s="30"/>
      <c r="N308" s="30"/>
      <c r="O308" s="31" t="str">
        <f>IF($C308&gt;0,IF(COUNTIF(newValidID,$C308)&gt;0,VLOOKUP($C308,Νέα_Μητρώα!$A:$G,7,FALSE),IF(COUNTIF(ValidID,$C308)&gt;0,VLOOKUP($C308,Μητρώο!$A:$G,7,FALSE))),"")</f>
        <v/>
      </c>
      <c r="P308" s="25" t="str">
        <f t="shared" si="34"/>
        <v/>
      </c>
      <c r="Q308" s="6"/>
      <c r="S308" s="6"/>
      <c r="U308" s="6"/>
      <c r="W308" s="59" t="str">
        <f>IF(AND($W$1&gt;0,C308&gt;0),SUBSTITUTE(SUBSTITUTE(IF(COUNTIF(newValidID,$C308)&gt;0,VLOOKUP($C308,Νέα_Μητρώα!$A:$G,2,FALSE),IF(COUNTIF(ValidID,$C308)&gt;0,VLOOKUP($C308,Μητρώο!$A:$G,2,FALSE))),"Θ","g"),"Α","b")&amp;IF((TRUNC((((YEAR($C$1))-I308)+1)/2))*2&lt;12,12,(TRUNC((((YEAR($C$1))-I308)+1)/2))*2),"ω")</f>
        <v>ω</v>
      </c>
      <c r="Z308" s="49">
        <f t="shared" si="35"/>
        <v>0</v>
      </c>
      <c r="AA308" s="49">
        <f t="shared" si="36"/>
        <v>0</v>
      </c>
      <c r="AB308" s="49">
        <f t="shared" si="37"/>
        <v>0</v>
      </c>
    </row>
    <row r="309" spans="1:28" x14ac:dyDescent="0.2">
      <c r="A309" s="4">
        <v>307</v>
      </c>
      <c r="B309" s="25">
        <f t="shared" si="33"/>
        <v>307</v>
      </c>
      <c r="D309" s="26" t="str">
        <f>IF($C309&gt;0,IF(COUNTIF(newValidID,$C309)&gt;0,VLOOKUP($C309,Νέα_Μητρώα!$A:$G,3,FALSE),IF(COUNTIF(ValidID,$C309)&gt;0,VLOOKUP($C309,Μητρώο!$A:$G,3,FALSE))),"")</f>
        <v/>
      </c>
      <c r="E309" s="27" t="str">
        <f>IF($C309&gt;0,IF(COUNTIF(newValidID,$C309)&gt;0,VLOOKUP($C309,Νέα_Μητρώα!$A:$G,5,FALSE),IF(COUNTIF(ValidID,$C309)&gt;0,VLOOKUP($C309,Μητρώο!$A:$G,5,FALSE))),"")</f>
        <v/>
      </c>
      <c r="F309" s="47"/>
      <c r="G309" s="47"/>
      <c r="H309" s="28"/>
      <c r="I309" s="29" t="str">
        <f>IF($C309&gt;0,IF(COUNTIF(newValidID,$C309)&gt;0,VLOOKUP($C309,Νέα_Μητρώα!$A:$G,4,FALSE),IF(COUNTIF(ValidID,$C309)&gt;0,VLOOKUP($C309,Μητρώο!$A:$G,4,FALSE))),"")</f>
        <v/>
      </c>
      <c r="J309" s="53" t="str">
        <f>IF(OR(AND(OR(LEFT(R309)="b",LEFT(T309)="b",LEFT(V309)="b"),IF($C309&gt;0,IF(COUNTIF(newValidID,$C309)&gt;0,VLOOKUP($C309,Νέα_Μητρώα!$A:$G,2,FALSE),IF(COUNTIF(ValidID,$C309)&gt;0,VLOOKUP($C309,Μητρώο!$A:$G,2,FALSE))),"")="Θ"),AND(OR(LEFT(R309)="g",LEFT(T309)="g",LEFT(V309)="g"),IF($C309&gt;0,IF(COUNTIF(newValidID,$C309)&gt;0,VLOOKUP($C309,Νέα_Μητρώα!$A:$G,2,FALSE),IF(COUNTIF(ValidID,$C309)&gt;0,VLOOKUP($C309,Μητρώο!$A:$G,2,FALSE))),"")="Α")),"error","")</f>
        <v/>
      </c>
      <c r="K309" s="29" t="str">
        <f t="shared" si="31"/>
        <v/>
      </c>
      <c r="L309" s="29">
        <f t="shared" si="32"/>
        <v>0</v>
      </c>
      <c r="M309" s="30"/>
      <c r="N309" s="30"/>
      <c r="O309" s="31" t="str">
        <f>IF($C309&gt;0,IF(COUNTIF(newValidID,$C309)&gt;0,VLOOKUP($C309,Νέα_Μητρώα!$A:$G,7,FALSE),IF(COUNTIF(ValidID,$C309)&gt;0,VLOOKUP($C309,Μητρώο!$A:$G,7,FALSE))),"")</f>
        <v/>
      </c>
      <c r="P309" s="25" t="str">
        <f t="shared" si="34"/>
        <v/>
      </c>
      <c r="Q309" s="6"/>
      <c r="S309" s="6"/>
      <c r="U309" s="6"/>
      <c r="W309" s="59" t="str">
        <f>IF(AND($W$1&gt;0,C309&gt;0),SUBSTITUTE(SUBSTITUTE(IF(COUNTIF(newValidID,$C309)&gt;0,VLOOKUP($C309,Νέα_Μητρώα!$A:$G,2,FALSE),IF(COUNTIF(ValidID,$C309)&gt;0,VLOOKUP($C309,Μητρώο!$A:$G,2,FALSE))),"Θ","g"),"Α","b")&amp;IF((TRUNC((((YEAR($C$1))-I309)+1)/2))*2&lt;12,12,(TRUNC((((YEAR($C$1))-I309)+1)/2))*2),"ω")</f>
        <v>ω</v>
      </c>
      <c r="Z309" s="49">
        <f t="shared" si="35"/>
        <v>0</v>
      </c>
      <c r="AA309" s="49">
        <f t="shared" si="36"/>
        <v>0</v>
      </c>
      <c r="AB309" s="49">
        <f t="shared" si="37"/>
        <v>0</v>
      </c>
    </row>
    <row r="310" spans="1:28" x14ac:dyDescent="0.2">
      <c r="A310" s="4">
        <v>308</v>
      </c>
      <c r="B310" s="25">
        <f t="shared" si="33"/>
        <v>308</v>
      </c>
      <c r="D310" s="26" t="str">
        <f>IF($C310&gt;0,IF(COUNTIF(newValidID,$C310)&gt;0,VLOOKUP($C310,Νέα_Μητρώα!$A:$G,3,FALSE),IF(COUNTIF(ValidID,$C310)&gt;0,VLOOKUP($C310,Μητρώο!$A:$G,3,FALSE))),"")</f>
        <v/>
      </c>
      <c r="E310" s="27" t="str">
        <f>IF($C310&gt;0,IF(COUNTIF(newValidID,$C310)&gt;0,VLOOKUP($C310,Νέα_Μητρώα!$A:$G,5,FALSE),IF(COUNTIF(ValidID,$C310)&gt;0,VLOOKUP($C310,Μητρώο!$A:$G,5,FALSE))),"")</f>
        <v/>
      </c>
      <c r="F310" s="47"/>
      <c r="G310" s="47"/>
      <c r="H310" s="28"/>
      <c r="I310" s="29" t="str">
        <f>IF($C310&gt;0,IF(COUNTIF(newValidID,$C310)&gt;0,VLOOKUP($C310,Νέα_Μητρώα!$A:$G,4,FALSE),IF(COUNTIF(ValidID,$C310)&gt;0,VLOOKUP($C310,Μητρώο!$A:$G,4,FALSE))),"")</f>
        <v/>
      </c>
      <c r="J310" s="53" t="str">
        <f>IF(OR(AND(OR(LEFT(R310)="b",LEFT(T310)="b",LEFT(V310)="b"),IF($C310&gt;0,IF(COUNTIF(newValidID,$C310)&gt;0,VLOOKUP($C310,Νέα_Μητρώα!$A:$G,2,FALSE),IF(COUNTIF(ValidID,$C310)&gt;0,VLOOKUP($C310,Μητρώο!$A:$G,2,FALSE))),"")="Θ"),AND(OR(LEFT(R310)="g",LEFT(T310)="g",LEFT(V310)="g"),IF($C310&gt;0,IF(COUNTIF(newValidID,$C310)&gt;0,VLOOKUP($C310,Νέα_Μητρώα!$A:$G,2,FALSE),IF(COUNTIF(ValidID,$C310)&gt;0,VLOOKUP($C310,Μητρώο!$A:$G,2,FALSE))),"")="Α")),"error","")</f>
        <v/>
      </c>
      <c r="K310" s="29" t="str">
        <f t="shared" si="31"/>
        <v/>
      </c>
      <c r="L310" s="29">
        <f t="shared" si="32"/>
        <v>0</v>
      </c>
      <c r="M310" s="30"/>
      <c r="N310" s="30"/>
      <c r="O310" s="31" t="str">
        <f>IF($C310&gt;0,IF(COUNTIF(newValidID,$C310)&gt;0,VLOOKUP($C310,Νέα_Μητρώα!$A:$G,7,FALSE),IF(COUNTIF(ValidID,$C310)&gt;0,VLOOKUP($C310,Μητρώο!$A:$G,7,FALSE))),"")</f>
        <v/>
      </c>
      <c r="P310" s="25" t="str">
        <f t="shared" si="34"/>
        <v/>
      </c>
      <c r="Q310" s="6"/>
      <c r="S310" s="6"/>
      <c r="U310" s="6"/>
      <c r="W310" s="59" t="str">
        <f>IF(AND($W$1&gt;0,C310&gt;0),SUBSTITUTE(SUBSTITUTE(IF(COUNTIF(newValidID,$C310)&gt;0,VLOOKUP($C310,Νέα_Μητρώα!$A:$G,2,FALSE),IF(COUNTIF(ValidID,$C310)&gt;0,VLOOKUP($C310,Μητρώο!$A:$G,2,FALSE))),"Θ","g"),"Α","b")&amp;IF((TRUNC((((YEAR($C$1))-I310)+1)/2))*2&lt;12,12,(TRUNC((((YEAR($C$1))-I310)+1)/2))*2),"ω")</f>
        <v>ω</v>
      </c>
      <c r="Z310" s="49">
        <f t="shared" si="35"/>
        <v>0</v>
      </c>
      <c r="AA310" s="49">
        <f t="shared" si="36"/>
        <v>0</v>
      </c>
      <c r="AB310" s="49">
        <f t="shared" si="37"/>
        <v>0</v>
      </c>
    </row>
    <row r="311" spans="1:28" x14ac:dyDescent="0.2">
      <c r="A311" s="4">
        <v>309</v>
      </c>
      <c r="B311" s="25">
        <f t="shared" si="33"/>
        <v>309</v>
      </c>
      <c r="C311" s="6"/>
      <c r="D311" s="26" t="str">
        <f>IF($C311&gt;0,IF(COUNTIF(newValidID,$C311)&gt;0,VLOOKUP($C311,Νέα_Μητρώα!$A:$G,3,FALSE),IF(COUNTIF(ValidID,$C311)&gt;0,VLOOKUP($C311,Μητρώο!$A:$G,3,FALSE))),"")</f>
        <v/>
      </c>
      <c r="E311" s="27" t="str">
        <f>IF($C311&gt;0,IF(COUNTIF(newValidID,$C311)&gt;0,VLOOKUP($C311,Νέα_Μητρώα!$A:$G,5,FALSE),IF(COUNTIF(ValidID,$C311)&gt;0,VLOOKUP($C311,Μητρώο!$A:$G,5,FALSE))),"")</f>
        <v/>
      </c>
      <c r="F311" s="47"/>
      <c r="G311" s="47"/>
      <c r="H311" s="28"/>
      <c r="I311" s="29" t="str">
        <f>IF($C311&gt;0,IF(COUNTIF(newValidID,$C311)&gt;0,VLOOKUP($C311,Νέα_Μητρώα!$A:$G,4,FALSE),IF(COUNTIF(ValidID,$C311)&gt;0,VLOOKUP($C311,Μητρώο!$A:$G,4,FALSE))),"")</f>
        <v/>
      </c>
      <c r="J311" s="53" t="str">
        <f>IF(OR(AND(OR(LEFT(R311)="b",LEFT(T311)="b",LEFT(V311)="b"),IF($C311&gt;0,IF(COUNTIF(newValidID,$C311)&gt;0,VLOOKUP($C311,Νέα_Μητρώα!$A:$G,2,FALSE),IF(COUNTIF(ValidID,$C311)&gt;0,VLOOKUP($C311,Μητρώο!$A:$G,2,FALSE))),"")="Θ"),AND(OR(LEFT(R311)="g",LEFT(T311)="g",LEFT(V311)="g"),IF($C311&gt;0,IF(COUNTIF(newValidID,$C311)&gt;0,VLOOKUP($C311,Νέα_Μητρώα!$A:$G,2,FALSE),IF(COUNTIF(ValidID,$C311)&gt;0,VLOOKUP($C311,Μητρώο!$A:$G,2,FALSE))),"")="Α")),"error","")</f>
        <v/>
      </c>
      <c r="K311" s="29" t="str">
        <f t="shared" si="31"/>
        <v/>
      </c>
      <c r="L311" s="29">
        <f t="shared" si="32"/>
        <v>0</v>
      </c>
      <c r="M311" s="30"/>
      <c r="N311" s="30"/>
      <c r="O311" s="31" t="str">
        <f>IF($C311&gt;0,IF(COUNTIF(newValidID,$C311)&gt;0,VLOOKUP($C311,Νέα_Μητρώα!$A:$G,7,FALSE),IF(COUNTIF(ValidID,$C311)&gt;0,VLOOKUP($C311,Μητρώο!$A:$G,7,FALSE))),"")</f>
        <v/>
      </c>
      <c r="P311" s="25" t="str">
        <f t="shared" si="34"/>
        <v/>
      </c>
      <c r="Q311" s="6"/>
      <c r="S311" s="6"/>
      <c r="U311" s="6"/>
      <c r="W311" s="59" t="str">
        <f>IF(AND($W$1&gt;0,C311&gt;0),SUBSTITUTE(SUBSTITUTE(IF(COUNTIF(newValidID,$C311)&gt;0,VLOOKUP($C311,Νέα_Μητρώα!$A:$G,2,FALSE),IF(COUNTIF(ValidID,$C311)&gt;0,VLOOKUP($C311,Μητρώο!$A:$G,2,FALSE))),"Θ","g"),"Α","b")&amp;IF((TRUNC((((YEAR($C$1))-I311)+1)/2))*2&lt;12,12,(TRUNC((((YEAR($C$1))-I311)+1)/2))*2),"ω")</f>
        <v>ω</v>
      </c>
      <c r="Z311" s="49">
        <f t="shared" si="35"/>
        <v>0</v>
      </c>
      <c r="AA311" s="49">
        <f t="shared" si="36"/>
        <v>0</v>
      </c>
      <c r="AB311" s="49">
        <f t="shared" si="37"/>
        <v>0</v>
      </c>
    </row>
    <row r="312" spans="1:28" x14ac:dyDescent="0.2">
      <c r="A312" s="4">
        <v>310</v>
      </c>
      <c r="B312" s="25">
        <f t="shared" si="33"/>
        <v>310</v>
      </c>
      <c r="D312" s="26" t="str">
        <f>IF($C312&gt;0,IF(COUNTIF(newValidID,$C312)&gt;0,VLOOKUP($C312,Νέα_Μητρώα!$A:$G,3,FALSE),IF(COUNTIF(ValidID,$C312)&gt;0,VLOOKUP($C312,Μητρώο!$A:$G,3,FALSE))),"")</f>
        <v/>
      </c>
      <c r="E312" s="27" t="str">
        <f>IF($C312&gt;0,IF(COUNTIF(newValidID,$C312)&gt;0,VLOOKUP($C312,Νέα_Μητρώα!$A:$G,5,FALSE),IF(COUNTIF(ValidID,$C312)&gt;0,VLOOKUP($C312,Μητρώο!$A:$G,5,FALSE))),"")</f>
        <v/>
      </c>
      <c r="F312" s="47"/>
      <c r="G312" s="47"/>
      <c r="H312" s="28"/>
      <c r="I312" s="29" t="str">
        <f>IF($C312&gt;0,IF(COUNTIF(newValidID,$C312)&gt;0,VLOOKUP($C312,Νέα_Μητρώα!$A:$G,4,FALSE),IF(COUNTIF(ValidID,$C312)&gt;0,VLOOKUP($C312,Μητρώο!$A:$G,4,FALSE))),"")</f>
        <v/>
      </c>
      <c r="J312" s="53" t="str">
        <f>IF(OR(AND(OR(LEFT(R312)="b",LEFT(T312)="b",LEFT(V312)="b"),IF($C312&gt;0,IF(COUNTIF(newValidID,$C312)&gt;0,VLOOKUP($C312,Νέα_Μητρώα!$A:$G,2,FALSE),IF(COUNTIF(ValidID,$C312)&gt;0,VLOOKUP($C312,Μητρώο!$A:$G,2,FALSE))),"")="Θ"),AND(OR(LEFT(R312)="g",LEFT(T312)="g",LEFT(V312)="g"),IF($C312&gt;0,IF(COUNTIF(newValidID,$C312)&gt;0,VLOOKUP($C312,Νέα_Μητρώα!$A:$G,2,FALSE),IF(COUNTIF(ValidID,$C312)&gt;0,VLOOKUP($C312,Μητρώο!$A:$G,2,FALSE))),"")="Α")),"error","")</f>
        <v/>
      </c>
      <c r="K312" s="29" t="str">
        <f t="shared" si="31"/>
        <v/>
      </c>
      <c r="L312" s="29">
        <f t="shared" si="32"/>
        <v>0</v>
      </c>
      <c r="M312" s="30"/>
      <c r="N312" s="30"/>
      <c r="O312" s="31" t="str">
        <f>IF($C312&gt;0,IF(COUNTIF(newValidID,$C312)&gt;0,VLOOKUP($C312,Νέα_Μητρώα!$A:$G,7,FALSE),IF(COUNTIF(ValidID,$C312)&gt;0,VLOOKUP($C312,Μητρώο!$A:$G,7,FALSE))),"")</f>
        <v/>
      </c>
      <c r="P312" s="25" t="str">
        <f t="shared" si="34"/>
        <v/>
      </c>
      <c r="Q312" s="6"/>
      <c r="S312" s="6"/>
      <c r="U312" s="6"/>
      <c r="W312" s="59" t="str">
        <f>IF(AND($W$1&gt;0,C312&gt;0),SUBSTITUTE(SUBSTITUTE(IF(COUNTIF(newValidID,$C312)&gt;0,VLOOKUP($C312,Νέα_Μητρώα!$A:$G,2,FALSE),IF(COUNTIF(ValidID,$C312)&gt;0,VLOOKUP($C312,Μητρώο!$A:$G,2,FALSE))),"Θ","g"),"Α","b")&amp;IF((TRUNC((((YEAR($C$1))-I312)+1)/2))*2&lt;12,12,(TRUNC((((YEAR($C$1))-I312)+1)/2))*2),"ω")</f>
        <v>ω</v>
      </c>
      <c r="Z312" s="49">
        <f t="shared" si="35"/>
        <v>0</v>
      </c>
      <c r="AA312" s="49">
        <f t="shared" si="36"/>
        <v>0</v>
      </c>
      <c r="AB312" s="49">
        <f t="shared" si="37"/>
        <v>0</v>
      </c>
    </row>
    <row r="313" spans="1:28" x14ac:dyDescent="0.2">
      <c r="A313" s="4">
        <v>311</v>
      </c>
      <c r="B313" s="25">
        <f t="shared" si="33"/>
        <v>311</v>
      </c>
      <c r="C313" s="6"/>
      <c r="D313" s="26" t="str">
        <f>IF($C313&gt;0,IF(COUNTIF(newValidID,$C313)&gt;0,VLOOKUP($C313,Νέα_Μητρώα!$A:$G,3,FALSE),IF(COUNTIF(ValidID,$C313)&gt;0,VLOOKUP($C313,Μητρώο!$A:$G,3,FALSE))),"")</f>
        <v/>
      </c>
      <c r="E313" s="27" t="str">
        <f>IF($C313&gt;0,IF(COUNTIF(newValidID,$C313)&gt;0,VLOOKUP($C313,Νέα_Μητρώα!$A:$G,5,FALSE),IF(COUNTIF(ValidID,$C313)&gt;0,VLOOKUP($C313,Μητρώο!$A:$G,5,FALSE))),"")</f>
        <v/>
      </c>
      <c r="F313" s="47"/>
      <c r="G313" s="47"/>
      <c r="H313" s="28"/>
      <c r="I313" s="29" t="str">
        <f>IF($C313&gt;0,IF(COUNTIF(newValidID,$C313)&gt;0,VLOOKUP($C313,Νέα_Μητρώα!$A:$G,4,FALSE),IF(COUNTIF(ValidID,$C313)&gt;0,VLOOKUP($C313,Μητρώο!$A:$G,4,FALSE))),"")</f>
        <v/>
      </c>
      <c r="J313" s="53" t="str">
        <f>IF(OR(AND(OR(LEFT(R313)="b",LEFT(T313)="b",LEFT(V313)="b"),IF($C313&gt;0,IF(COUNTIF(newValidID,$C313)&gt;0,VLOOKUP($C313,Νέα_Μητρώα!$A:$G,2,FALSE),IF(COUNTIF(ValidID,$C313)&gt;0,VLOOKUP($C313,Μητρώο!$A:$G,2,FALSE))),"")="Θ"),AND(OR(LEFT(R313)="g",LEFT(T313)="g",LEFT(V313)="g"),IF($C313&gt;0,IF(COUNTIF(newValidID,$C313)&gt;0,VLOOKUP($C313,Νέα_Μητρώα!$A:$G,2,FALSE),IF(COUNTIF(ValidID,$C313)&gt;0,VLOOKUP($C313,Μητρώο!$A:$G,2,FALSE))),"")="Α")),"error","")</f>
        <v/>
      </c>
      <c r="K313" s="29" t="str">
        <f t="shared" si="31"/>
        <v/>
      </c>
      <c r="L313" s="29">
        <f t="shared" si="32"/>
        <v>0</v>
      </c>
      <c r="M313" s="30"/>
      <c r="N313" s="30"/>
      <c r="O313" s="31" t="str">
        <f>IF($C313&gt;0,IF(COUNTIF(newValidID,$C313)&gt;0,VLOOKUP($C313,Νέα_Μητρώα!$A:$G,7,FALSE),IF(COUNTIF(ValidID,$C313)&gt;0,VLOOKUP($C313,Μητρώο!$A:$G,7,FALSE))),"")</f>
        <v/>
      </c>
      <c r="P313" s="25" t="str">
        <f t="shared" si="34"/>
        <v/>
      </c>
      <c r="Q313" s="6"/>
      <c r="S313" s="6"/>
      <c r="U313" s="6"/>
      <c r="W313" s="59" t="str">
        <f>IF(AND($W$1&gt;0,C313&gt;0),SUBSTITUTE(SUBSTITUTE(IF(COUNTIF(newValidID,$C313)&gt;0,VLOOKUP($C313,Νέα_Μητρώα!$A:$G,2,FALSE),IF(COUNTIF(ValidID,$C313)&gt;0,VLOOKUP($C313,Μητρώο!$A:$G,2,FALSE))),"Θ","g"),"Α","b")&amp;IF((TRUNC((((YEAR($C$1))-I313)+1)/2))*2&lt;12,12,(TRUNC((((YEAR($C$1))-I313)+1)/2))*2),"ω")</f>
        <v>ω</v>
      </c>
      <c r="Z313" s="49">
        <f t="shared" si="35"/>
        <v>0</v>
      </c>
      <c r="AA313" s="49">
        <f t="shared" si="36"/>
        <v>0</v>
      </c>
      <c r="AB313" s="49">
        <f t="shared" si="37"/>
        <v>0</v>
      </c>
    </row>
    <row r="314" spans="1:28" x14ac:dyDescent="0.2">
      <c r="A314" s="4">
        <v>312</v>
      </c>
      <c r="B314" s="25">
        <f t="shared" si="33"/>
        <v>312</v>
      </c>
      <c r="D314" s="26" t="str">
        <f>IF($C314&gt;0,IF(COUNTIF(newValidID,$C314)&gt;0,VLOOKUP($C314,Νέα_Μητρώα!$A:$G,3,FALSE),IF(COUNTIF(ValidID,$C314)&gt;0,VLOOKUP($C314,Μητρώο!$A:$G,3,FALSE))),"")</f>
        <v/>
      </c>
      <c r="E314" s="27" t="str">
        <f>IF($C314&gt;0,IF(COUNTIF(newValidID,$C314)&gt;0,VLOOKUP($C314,Νέα_Μητρώα!$A:$G,5,FALSE),IF(COUNTIF(ValidID,$C314)&gt;0,VLOOKUP($C314,Μητρώο!$A:$G,5,FALSE))),"")</f>
        <v/>
      </c>
      <c r="F314" s="47"/>
      <c r="G314" s="47"/>
      <c r="H314" s="28"/>
      <c r="I314" s="29" t="str">
        <f>IF($C314&gt;0,IF(COUNTIF(newValidID,$C314)&gt;0,VLOOKUP($C314,Νέα_Μητρώα!$A:$G,4,FALSE),IF(COUNTIF(ValidID,$C314)&gt;0,VLOOKUP($C314,Μητρώο!$A:$G,4,FALSE))),"")</f>
        <v/>
      </c>
      <c r="J314" s="53" t="str">
        <f>IF(OR(AND(OR(LEFT(R314)="b",LEFT(T314)="b",LEFT(V314)="b"),IF($C314&gt;0,IF(COUNTIF(newValidID,$C314)&gt;0,VLOOKUP($C314,Νέα_Μητρώα!$A:$G,2,FALSE),IF(COUNTIF(ValidID,$C314)&gt;0,VLOOKUP($C314,Μητρώο!$A:$G,2,FALSE))),"")="Θ"),AND(OR(LEFT(R314)="g",LEFT(T314)="g",LEFT(V314)="g"),IF($C314&gt;0,IF(COUNTIF(newValidID,$C314)&gt;0,VLOOKUP($C314,Νέα_Μητρώα!$A:$G,2,FALSE),IF(COUNTIF(ValidID,$C314)&gt;0,VLOOKUP($C314,Μητρώο!$A:$G,2,FALSE))),"")="Α")),"error","")</f>
        <v/>
      </c>
      <c r="K314" s="29" t="str">
        <f t="shared" si="31"/>
        <v/>
      </c>
      <c r="L314" s="29">
        <f t="shared" si="32"/>
        <v>0</v>
      </c>
      <c r="M314" s="30"/>
      <c r="N314" s="30"/>
      <c r="O314" s="31" t="str">
        <f>IF($C314&gt;0,IF(COUNTIF(newValidID,$C314)&gt;0,VLOOKUP($C314,Νέα_Μητρώα!$A:$G,7,FALSE),IF(COUNTIF(ValidID,$C314)&gt;0,VLOOKUP($C314,Μητρώο!$A:$G,7,FALSE))),"")</f>
        <v/>
      </c>
      <c r="P314" s="25" t="str">
        <f t="shared" si="34"/>
        <v/>
      </c>
      <c r="Q314" s="6"/>
      <c r="S314" s="6"/>
      <c r="U314" s="6"/>
      <c r="W314" s="59" t="str">
        <f>IF(AND($W$1&gt;0,C314&gt;0),SUBSTITUTE(SUBSTITUTE(IF(COUNTIF(newValidID,$C314)&gt;0,VLOOKUP($C314,Νέα_Μητρώα!$A:$G,2,FALSE),IF(COUNTIF(ValidID,$C314)&gt;0,VLOOKUP($C314,Μητρώο!$A:$G,2,FALSE))),"Θ","g"),"Α","b")&amp;IF((TRUNC((((YEAR($C$1))-I314)+1)/2))*2&lt;12,12,(TRUNC((((YEAR($C$1))-I314)+1)/2))*2),"ω")</f>
        <v>ω</v>
      </c>
      <c r="Z314" s="49">
        <f t="shared" si="35"/>
        <v>0</v>
      </c>
      <c r="AA314" s="49">
        <f t="shared" si="36"/>
        <v>0</v>
      </c>
      <c r="AB314" s="49">
        <f t="shared" si="37"/>
        <v>0</v>
      </c>
    </row>
    <row r="315" spans="1:28" x14ac:dyDescent="0.2">
      <c r="A315" s="4">
        <v>313</v>
      </c>
      <c r="B315" s="25">
        <f t="shared" si="33"/>
        <v>313</v>
      </c>
      <c r="C315" s="6"/>
      <c r="D315" s="26" t="str">
        <f>IF($C315&gt;0,IF(COUNTIF(newValidID,$C315)&gt;0,VLOOKUP($C315,Νέα_Μητρώα!$A:$G,3,FALSE),IF(COUNTIF(ValidID,$C315)&gt;0,VLOOKUP($C315,Μητρώο!$A:$G,3,FALSE))),"")</f>
        <v/>
      </c>
      <c r="E315" s="27" t="str">
        <f>IF($C315&gt;0,IF(COUNTIF(newValidID,$C315)&gt;0,VLOOKUP($C315,Νέα_Μητρώα!$A:$G,5,FALSE),IF(COUNTIF(ValidID,$C315)&gt;0,VLOOKUP($C315,Μητρώο!$A:$G,5,FALSE))),"")</f>
        <v/>
      </c>
      <c r="F315" s="47"/>
      <c r="G315" s="47"/>
      <c r="H315" s="28"/>
      <c r="I315" s="29" t="str">
        <f>IF($C315&gt;0,IF(COUNTIF(newValidID,$C315)&gt;0,VLOOKUP($C315,Νέα_Μητρώα!$A:$G,4,FALSE),IF(COUNTIF(ValidID,$C315)&gt;0,VLOOKUP($C315,Μητρώο!$A:$G,4,FALSE))),"")</f>
        <v/>
      </c>
      <c r="J315" s="53" t="str">
        <f>IF(OR(AND(OR(LEFT(R315)="b",LEFT(T315)="b",LEFT(V315)="b"),IF($C315&gt;0,IF(COUNTIF(newValidID,$C315)&gt;0,VLOOKUP($C315,Νέα_Μητρώα!$A:$G,2,FALSE),IF(COUNTIF(ValidID,$C315)&gt;0,VLOOKUP($C315,Μητρώο!$A:$G,2,FALSE))),"")="Θ"),AND(OR(LEFT(R315)="g",LEFT(T315)="g",LEFT(V315)="g"),IF($C315&gt;0,IF(COUNTIF(newValidID,$C315)&gt;0,VLOOKUP($C315,Νέα_Μητρώα!$A:$G,2,FALSE),IF(COUNTIF(ValidID,$C315)&gt;0,VLOOKUP($C315,Μητρώο!$A:$G,2,FALSE))),"")="Α")),"error","")</f>
        <v/>
      </c>
      <c r="K315" s="29" t="str">
        <f t="shared" si="31"/>
        <v/>
      </c>
      <c r="L315" s="29">
        <f t="shared" si="32"/>
        <v>0</v>
      </c>
      <c r="M315" s="30"/>
      <c r="N315" s="30"/>
      <c r="O315" s="31" t="str">
        <f>IF($C315&gt;0,IF(COUNTIF(newValidID,$C315)&gt;0,VLOOKUP($C315,Νέα_Μητρώα!$A:$G,7,FALSE),IF(COUNTIF(ValidID,$C315)&gt;0,VLOOKUP($C315,Μητρώο!$A:$G,7,FALSE))),"")</f>
        <v/>
      </c>
      <c r="P315" s="25" t="str">
        <f t="shared" si="34"/>
        <v/>
      </c>
      <c r="Q315" s="6"/>
      <c r="S315" s="6"/>
      <c r="U315" s="6"/>
      <c r="W315" s="59" t="str">
        <f>IF(AND($W$1&gt;0,C315&gt;0),SUBSTITUTE(SUBSTITUTE(IF(COUNTIF(newValidID,$C315)&gt;0,VLOOKUP($C315,Νέα_Μητρώα!$A:$G,2,FALSE),IF(COUNTIF(ValidID,$C315)&gt;0,VLOOKUP($C315,Μητρώο!$A:$G,2,FALSE))),"Θ","g"),"Α","b")&amp;IF((TRUNC((((YEAR($C$1))-I315)+1)/2))*2&lt;12,12,(TRUNC((((YEAR($C$1))-I315)+1)/2))*2),"ω")</f>
        <v>ω</v>
      </c>
      <c r="Z315" s="49">
        <f t="shared" si="35"/>
        <v>0</v>
      </c>
      <c r="AA315" s="49">
        <f t="shared" si="36"/>
        <v>0</v>
      </c>
      <c r="AB315" s="49">
        <f t="shared" si="37"/>
        <v>0</v>
      </c>
    </row>
    <row r="316" spans="1:28" x14ac:dyDescent="0.2">
      <c r="A316" s="4">
        <v>314</v>
      </c>
      <c r="B316" s="25">
        <f t="shared" si="33"/>
        <v>314</v>
      </c>
      <c r="D316" s="26" t="str">
        <f>IF($C316&gt;0,IF(COUNTIF(newValidID,$C316)&gt;0,VLOOKUP($C316,Νέα_Μητρώα!$A:$G,3,FALSE),IF(COUNTIF(ValidID,$C316)&gt;0,VLOOKUP($C316,Μητρώο!$A:$G,3,FALSE))),"")</f>
        <v/>
      </c>
      <c r="E316" s="27" t="str">
        <f>IF($C316&gt;0,IF(COUNTIF(newValidID,$C316)&gt;0,VLOOKUP($C316,Νέα_Μητρώα!$A:$G,5,FALSE),IF(COUNTIF(ValidID,$C316)&gt;0,VLOOKUP($C316,Μητρώο!$A:$G,5,FALSE))),"")</f>
        <v/>
      </c>
      <c r="F316" s="47"/>
      <c r="G316" s="47"/>
      <c r="H316" s="28"/>
      <c r="I316" s="29" t="str">
        <f>IF($C316&gt;0,IF(COUNTIF(newValidID,$C316)&gt;0,VLOOKUP($C316,Νέα_Μητρώα!$A:$G,4,FALSE),IF(COUNTIF(ValidID,$C316)&gt;0,VLOOKUP($C316,Μητρώο!$A:$G,4,FALSE))),"")</f>
        <v/>
      </c>
      <c r="J316" s="53" t="str">
        <f>IF(OR(AND(OR(LEFT(R316)="b",LEFT(T316)="b",LEFT(V316)="b"),IF($C316&gt;0,IF(COUNTIF(newValidID,$C316)&gt;0,VLOOKUP($C316,Νέα_Μητρώα!$A:$G,2,FALSE),IF(COUNTIF(ValidID,$C316)&gt;0,VLOOKUP($C316,Μητρώο!$A:$G,2,FALSE))),"")="Θ"),AND(OR(LEFT(R316)="g",LEFT(T316)="g",LEFT(V316)="g"),IF($C316&gt;0,IF(COUNTIF(newValidID,$C316)&gt;0,VLOOKUP($C316,Νέα_Μητρώα!$A:$G,2,FALSE),IF(COUNTIF(ValidID,$C316)&gt;0,VLOOKUP($C316,Μητρώο!$A:$G,2,FALSE))),"")="Α")),"error","")</f>
        <v/>
      </c>
      <c r="K316" s="29" t="str">
        <f t="shared" si="31"/>
        <v/>
      </c>
      <c r="L316" s="29">
        <f t="shared" si="32"/>
        <v>0</v>
      </c>
      <c r="M316" s="30"/>
      <c r="N316" s="30"/>
      <c r="O316" s="31" t="str">
        <f>IF($C316&gt;0,IF(COUNTIF(newValidID,$C316)&gt;0,VLOOKUP($C316,Νέα_Μητρώα!$A:$G,7,FALSE),IF(COUNTIF(ValidID,$C316)&gt;0,VLOOKUP($C316,Μητρώο!$A:$G,7,FALSE))),"")</f>
        <v/>
      </c>
      <c r="P316" s="25" t="str">
        <f t="shared" si="34"/>
        <v/>
      </c>
      <c r="Q316" s="6"/>
      <c r="S316" s="6"/>
      <c r="U316" s="6"/>
      <c r="W316" s="59" t="str">
        <f>IF(AND($W$1&gt;0,C316&gt;0),SUBSTITUTE(SUBSTITUTE(IF(COUNTIF(newValidID,$C316)&gt;0,VLOOKUP($C316,Νέα_Μητρώα!$A:$G,2,FALSE),IF(COUNTIF(ValidID,$C316)&gt;0,VLOOKUP($C316,Μητρώο!$A:$G,2,FALSE))),"Θ","g"),"Α","b")&amp;IF((TRUNC((((YEAR($C$1))-I316)+1)/2))*2&lt;12,12,(TRUNC((((YEAR($C$1))-I316)+1)/2))*2),"ω")</f>
        <v>ω</v>
      </c>
      <c r="Z316" s="49">
        <f t="shared" si="35"/>
        <v>0</v>
      </c>
      <c r="AA316" s="49">
        <f t="shared" si="36"/>
        <v>0</v>
      </c>
      <c r="AB316" s="49">
        <f t="shared" si="37"/>
        <v>0</v>
      </c>
    </row>
    <row r="317" spans="1:28" x14ac:dyDescent="0.2">
      <c r="A317" s="4">
        <v>315</v>
      </c>
      <c r="B317" s="25">
        <f t="shared" si="33"/>
        <v>315</v>
      </c>
      <c r="C317" s="6"/>
      <c r="D317" s="26" t="str">
        <f>IF($C317&gt;0,IF(COUNTIF(newValidID,$C317)&gt;0,VLOOKUP($C317,Νέα_Μητρώα!$A:$G,3,FALSE),IF(COUNTIF(ValidID,$C317)&gt;0,VLOOKUP($C317,Μητρώο!$A:$G,3,FALSE))),"")</f>
        <v/>
      </c>
      <c r="E317" s="27" t="str">
        <f>IF($C317&gt;0,IF(COUNTIF(newValidID,$C317)&gt;0,VLOOKUP($C317,Νέα_Μητρώα!$A:$G,5,FALSE),IF(COUNTIF(ValidID,$C317)&gt;0,VLOOKUP($C317,Μητρώο!$A:$G,5,FALSE))),"")</f>
        <v/>
      </c>
      <c r="F317" s="47"/>
      <c r="G317" s="47"/>
      <c r="H317" s="28"/>
      <c r="I317" s="29" t="str">
        <f>IF($C317&gt;0,IF(COUNTIF(newValidID,$C317)&gt;0,VLOOKUP($C317,Νέα_Μητρώα!$A:$G,4,FALSE),IF(COUNTIF(ValidID,$C317)&gt;0,VLOOKUP($C317,Μητρώο!$A:$G,4,FALSE))),"")</f>
        <v/>
      </c>
      <c r="J317" s="53" t="str">
        <f>IF(OR(AND(OR(LEFT(R317)="b",LEFT(T317)="b",LEFT(V317)="b"),IF($C317&gt;0,IF(COUNTIF(newValidID,$C317)&gt;0,VLOOKUP($C317,Νέα_Μητρώα!$A:$G,2,FALSE),IF(COUNTIF(ValidID,$C317)&gt;0,VLOOKUP($C317,Μητρώο!$A:$G,2,FALSE))),"")="Θ"),AND(OR(LEFT(R317)="g",LEFT(T317)="g",LEFT(V317)="g"),IF($C317&gt;0,IF(COUNTIF(newValidID,$C317)&gt;0,VLOOKUP($C317,Νέα_Μητρώα!$A:$G,2,FALSE),IF(COUNTIF(ValidID,$C317)&gt;0,VLOOKUP($C317,Μητρώο!$A:$G,2,FALSE))),"")="Α")),"error","")</f>
        <v/>
      </c>
      <c r="K317" s="29" t="str">
        <f t="shared" si="31"/>
        <v/>
      </c>
      <c r="L317" s="29">
        <f t="shared" si="32"/>
        <v>0</v>
      </c>
      <c r="M317" s="30"/>
      <c r="N317" s="30"/>
      <c r="O317" s="31" t="str">
        <f>IF($C317&gt;0,IF(COUNTIF(newValidID,$C317)&gt;0,VLOOKUP($C317,Νέα_Μητρώα!$A:$G,7,FALSE),IF(COUNTIF(ValidID,$C317)&gt;0,VLOOKUP($C317,Μητρώο!$A:$G,7,FALSE))),"")</f>
        <v/>
      </c>
      <c r="P317" s="25" t="str">
        <f t="shared" si="34"/>
        <v/>
      </c>
      <c r="Q317" s="6"/>
      <c r="S317" s="6"/>
      <c r="U317" s="6"/>
      <c r="W317" s="59" t="str">
        <f>IF(AND($W$1&gt;0,C317&gt;0),SUBSTITUTE(SUBSTITUTE(IF(COUNTIF(newValidID,$C317)&gt;0,VLOOKUP($C317,Νέα_Μητρώα!$A:$G,2,FALSE),IF(COUNTIF(ValidID,$C317)&gt;0,VLOOKUP($C317,Μητρώο!$A:$G,2,FALSE))),"Θ","g"),"Α","b")&amp;IF((TRUNC((((YEAR($C$1))-I317)+1)/2))*2&lt;12,12,(TRUNC((((YEAR($C$1))-I317)+1)/2))*2),"ω")</f>
        <v>ω</v>
      </c>
      <c r="Z317" s="49">
        <f t="shared" si="35"/>
        <v>0</v>
      </c>
      <c r="AA317" s="49">
        <f t="shared" si="36"/>
        <v>0</v>
      </c>
      <c r="AB317" s="49">
        <f t="shared" si="37"/>
        <v>0</v>
      </c>
    </row>
    <row r="318" spans="1:28" x14ac:dyDescent="0.2">
      <c r="A318" s="4">
        <v>316</v>
      </c>
      <c r="B318" s="25">
        <f t="shared" si="33"/>
        <v>316</v>
      </c>
      <c r="C318" s="6"/>
      <c r="D318" s="26" t="str">
        <f>IF($C318&gt;0,IF(COUNTIF(newValidID,$C318)&gt;0,VLOOKUP($C318,Νέα_Μητρώα!$A:$G,3,FALSE),IF(COUNTIF(ValidID,$C318)&gt;0,VLOOKUP($C318,Μητρώο!$A:$G,3,FALSE))),"")</f>
        <v/>
      </c>
      <c r="E318" s="27" t="str">
        <f>IF($C318&gt;0,IF(COUNTIF(newValidID,$C318)&gt;0,VLOOKUP($C318,Νέα_Μητρώα!$A:$G,5,FALSE),IF(COUNTIF(ValidID,$C318)&gt;0,VLOOKUP($C318,Μητρώο!$A:$G,5,FALSE))),"")</f>
        <v/>
      </c>
      <c r="F318" s="47"/>
      <c r="G318" s="47"/>
      <c r="H318" s="28"/>
      <c r="I318" s="29" t="str">
        <f>IF($C318&gt;0,IF(COUNTIF(newValidID,$C318)&gt;0,VLOOKUP($C318,Νέα_Μητρώα!$A:$G,4,FALSE),IF(COUNTIF(ValidID,$C318)&gt;0,VLOOKUP($C318,Μητρώο!$A:$G,4,FALSE))),"")</f>
        <v/>
      </c>
      <c r="J318" s="53" t="str">
        <f>IF(OR(AND(OR(LEFT(R318)="b",LEFT(T318)="b",LEFT(V318)="b"),IF($C318&gt;0,IF(COUNTIF(newValidID,$C318)&gt;0,VLOOKUP($C318,Νέα_Μητρώα!$A:$G,2,FALSE),IF(COUNTIF(ValidID,$C318)&gt;0,VLOOKUP($C318,Μητρώο!$A:$G,2,FALSE))),"")="Θ"),AND(OR(LEFT(R318)="g",LEFT(T318)="g",LEFT(V318)="g"),IF($C318&gt;0,IF(COUNTIF(newValidID,$C318)&gt;0,VLOOKUP($C318,Νέα_Μητρώα!$A:$G,2,FALSE),IF(COUNTIF(ValidID,$C318)&gt;0,VLOOKUP($C318,Μητρώο!$A:$G,2,FALSE))),"")="Α")),"error","")</f>
        <v/>
      </c>
      <c r="K318" s="29" t="str">
        <f t="shared" si="31"/>
        <v/>
      </c>
      <c r="L318" s="29">
        <f t="shared" si="32"/>
        <v>0</v>
      </c>
      <c r="M318" s="30"/>
      <c r="N318" s="30"/>
      <c r="O318" s="31" t="str">
        <f>IF($C318&gt;0,IF(COUNTIF(newValidID,$C318)&gt;0,VLOOKUP($C318,Νέα_Μητρώα!$A:$G,7,FALSE),IF(COUNTIF(ValidID,$C318)&gt;0,VLOOKUP($C318,Μητρώο!$A:$G,7,FALSE))),"")</f>
        <v/>
      </c>
      <c r="P318" s="25" t="str">
        <f t="shared" si="34"/>
        <v/>
      </c>
      <c r="Q318" s="6"/>
      <c r="S318" s="6"/>
      <c r="U318" s="6"/>
      <c r="W318" s="59" t="str">
        <f>IF(AND($W$1&gt;0,C318&gt;0),SUBSTITUTE(SUBSTITUTE(IF(COUNTIF(newValidID,$C318)&gt;0,VLOOKUP($C318,Νέα_Μητρώα!$A:$G,2,FALSE),IF(COUNTIF(ValidID,$C318)&gt;0,VLOOKUP($C318,Μητρώο!$A:$G,2,FALSE))),"Θ","g"),"Α","b")&amp;IF((TRUNC((((YEAR($C$1))-I318)+1)/2))*2&lt;12,12,(TRUNC((((YEAR($C$1))-I318)+1)/2))*2),"ω")</f>
        <v>ω</v>
      </c>
      <c r="Z318" s="49">
        <f t="shared" si="35"/>
        <v>0</v>
      </c>
      <c r="AA318" s="49">
        <f t="shared" si="36"/>
        <v>0</v>
      </c>
      <c r="AB318" s="49">
        <f t="shared" si="37"/>
        <v>0</v>
      </c>
    </row>
    <row r="319" spans="1:28" x14ac:dyDescent="0.2">
      <c r="A319" s="4">
        <v>317</v>
      </c>
      <c r="B319" s="25">
        <f t="shared" si="33"/>
        <v>317</v>
      </c>
      <c r="D319" s="26" t="str">
        <f>IF($C319&gt;0,IF(COUNTIF(newValidID,$C319)&gt;0,VLOOKUP($C319,Νέα_Μητρώα!$A:$G,3,FALSE),IF(COUNTIF(ValidID,$C319)&gt;0,VLOOKUP($C319,Μητρώο!$A:$G,3,FALSE))),"")</f>
        <v/>
      </c>
      <c r="E319" s="27" t="str">
        <f>IF($C319&gt;0,IF(COUNTIF(newValidID,$C319)&gt;0,VLOOKUP($C319,Νέα_Μητρώα!$A:$G,5,FALSE),IF(COUNTIF(ValidID,$C319)&gt;0,VLOOKUP($C319,Μητρώο!$A:$G,5,FALSE))),"")</f>
        <v/>
      </c>
      <c r="F319" s="47"/>
      <c r="G319" s="47"/>
      <c r="H319" s="28"/>
      <c r="I319" s="29" t="str">
        <f>IF($C319&gt;0,IF(COUNTIF(newValidID,$C319)&gt;0,VLOOKUP($C319,Νέα_Μητρώα!$A:$G,4,FALSE),IF(COUNTIF(ValidID,$C319)&gt;0,VLOOKUP($C319,Μητρώο!$A:$G,4,FALSE))),"")</f>
        <v/>
      </c>
      <c r="J319" s="53" t="str">
        <f>IF(OR(AND(OR(LEFT(R319)="b",LEFT(T319)="b",LEFT(V319)="b"),IF($C319&gt;0,IF(COUNTIF(newValidID,$C319)&gt;0,VLOOKUP($C319,Νέα_Μητρώα!$A:$G,2,FALSE),IF(COUNTIF(ValidID,$C319)&gt;0,VLOOKUP($C319,Μητρώο!$A:$G,2,FALSE))),"")="Θ"),AND(OR(LEFT(R319)="g",LEFT(T319)="g",LEFT(V319)="g"),IF($C319&gt;0,IF(COUNTIF(newValidID,$C319)&gt;0,VLOOKUP($C319,Νέα_Μητρώα!$A:$G,2,FALSE),IF(COUNTIF(ValidID,$C319)&gt;0,VLOOKUP($C319,Μητρώο!$A:$G,2,FALSE))),"")="Α")),"error","")</f>
        <v/>
      </c>
      <c r="K319" s="29" t="str">
        <f t="shared" si="31"/>
        <v/>
      </c>
      <c r="L319" s="29">
        <f t="shared" si="32"/>
        <v>0</v>
      </c>
      <c r="M319" s="30"/>
      <c r="N319" s="30"/>
      <c r="O319" s="31" t="str">
        <f>IF($C319&gt;0,IF(COUNTIF(newValidID,$C319)&gt;0,VLOOKUP($C319,Νέα_Μητρώα!$A:$G,7,FALSE),IF(COUNTIF(ValidID,$C319)&gt;0,VLOOKUP($C319,Μητρώο!$A:$G,7,FALSE))),"")</f>
        <v/>
      </c>
      <c r="P319" s="25" t="str">
        <f t="shared" si="34"/>
        <v/>
      </c>
      <c r="Q319" s="6"/>
      <c r="S319" s="6"/>
      <c r="U319" s="6"/>
      <c r="W319" s="59" t="str">
        <f>IF(AND($W$1&gt;0,C319&gt;0),SUBSTITUTE(SUBSTITUTE(IF(COUNTIF(newValidID,$C319)&gt;0,VLOOKUP($C319,Νέα_Μητρώα!$A:$G,2,FALSE),IF(COUNTIF(ValidID,$C319)&gt;0,VLOOKUP($C319,Μητρώο!$A:$G,2,FALSE))),"Θ","g"),"Α","b")&amp;IF((TRUNC((((YEAR($C$1))-I319)+1)/2))*2&lt;12,12,(TRUNC((((YEAR($C$1))-I319)+1)/2))*2),"ω")</f>
        <v>ω</v>
      </c>
      <c r="Z319" s="49">
        <f t="shared" si="35"/>
        <v>0</v>
      </c>
      <c r="AA319" s="49">
        <f t="shared" si="36"/>
        <v>0</v>
      </c>
      <c r="AB319" s="49">
        <f t="shared" si="37"/>
        <v>0</v>
      </c>
    </row>
    <row r="320" spans="1:28" x14ac:dyDescent="0.2">
      <c r="A320" s="4">
        <v>318</v>
      </c>
      <c r="B320" s="25">
        <f t="shared" si="33"/>
        <v>318</v>
      </c>
      <c r="D320" s="26" t="str">
        <f>IF($C320&gt;0,IF(COUNTIF(newValidID,$C320)&gt;0,VLOOKUP($C320,Νέα_Μητρώα!$A:$G,3,FALSE),IF(COUNTIF(ValidID,$C320)&gt;0,VLOOKUP($C320,Μητρώο!$A:$G,3,FALSE))),"")</f>
        <v/>
      </c>
      <c r="E320" s="27" t="str">
        <f>IF($C320&gt;0,IF(COUNTIF(newValidID,$C320)&gt;0,VLOOKUP($C320,Νέα_Μητρώα!$A:$G,5,FALSE),IF(COUNTIF(ValidID,$C320)&gt;0,VLOOKUP($C320,Μητρώο!$A:$G,5,FALSE))),"")</f>
        <v/>
      </c>
      <c r="F320" s="47"/>
      <c r="G320" s="47"/>
      <c r="H320" s="28"/>
      <c r="I320" s="29" t="str">
        <f>IF($C320&gt;0,IF(COUNTIF(newValidID,$C320)&gt;0,VLOOKUP($C320,Νέα_Μητρώα!$A:$G,4,FALSE),IF(COUNTIF(ValidID,$C320)&gt;0,VLOOKUP($C320,Μητρώο!$A:$G,4,FALSE))),"")</f>
        <v/>
      </c>
      <c r="J320" s="53" t="str">
        <f>IF(OR(AND(OR(LEFT(R320)="b",LEFT(T320)="b",LEFT(V320)="b"),IF($C320&gt;0,IF(COUNTIF(newValidID,$C320)&gt;0,VLOOKUP($C320,Νέα_Μητρώα!$A:$G,2,FALSE),IF(COUNTIF(ValidID,$C320)&gt;0,VLOOKUP($C320,Μητρώο!$A:$G,2,FALSE))),"")="Θ"),AND(OR(LEFT(R320)="g",LEFT(T320)="g",LEFT(V320)="g"),IF($C320&gt;0,IF(COUNTIF(newValidID,$C320)&gt;0,VLOOKUP($C320,Νέα_Μητρώα!$A:$G,2,FALSE),IF(COUNTIF(ValidID,$C320)&gt;0,VLOOKUP($C320,Μητρώο!$A:$G,2,FALSE))),"")="Α")),"error","")</f>
        <v/>
      </c>
      <c r="K320" s="29" t="str">
        <f t="shared" si="31"/>
        <v/>
      </c>
      <c r="L320" s="29">
        <f t="shared" si="32"/>
        <v>0</v>
      </c>
      <c r="M320" s="30"/>
      <c r="N320" s="30"/>
      <c r="O320" s="31" t="str">
        <f>IF($C320&gt;0,IF(COUNTIF(newValidID,$C320)&gt;0,VLOOKUP($C320,Νέα_Μητρώα!$A:$G,7,FALSE),IF(COUNTIF(ValidID,$C320)&gt;0,VLOOKUP($C320,Μητρώο!$A:$G,7,FALSE))),"")</f>
        <v/>
      </c>
      <c r="P320" s="25" t="str">
        <f t="shared" si="34"/>
        <v/>
      </c>
      <c r="Q320" s="6"/>
      <c r="S320" s="6"/>
      <c r="U320" s="6"/>
      <c r="W320" s="59" t="str">
        <f>IF(AND($W$1&gt;0,C320&gt;0),SUBSTITUTE(SUBSTITUTE(IF(COUNTIF(newValidID,$C320)&gt;0,VLOOKUP($C320,Νέα_Μητρώα!$A:$G,2,FALSE),IF(COUNTIF(ValidID,$C320)&gt;0,VLOOKUP($C320,Μητρώο!$A:$G,2,FALSE))),"Θ","g"),"Α","b")&amp;IF((TRUNC((((YEAR($C$1))-I320)+1)/2))*2&lt;12,12,(TRUNC((((YEAR($C$1))-I320)+1)/2))*2),"ω")</f>
        <v>ω</v>
      </c>
      <c r="Z320" s="49">
        <f t="shared" si="35"/>
        <v>0</v>
      </c>
      <c r="AA320" s="49">
        <f t="shared" si="36"/>
        <v>0</v>
      </c>
      <c r="AB320" s="49">
        <f t="shared" si="37"/>
        <v>0</v>
      </c>
    </row>
    <row r="321" spans="1:28" x14ac:dyDescent="0.2">
      <c r="A321" s="4">
        <v>319</v>
      </c>
      <c r="B321" s="25">
        <f t="shared" si="33"/>
        <v>319</v>
      </c>
      <c r="C321" s="6"/>
      <c r="D321" s="26" t="str">
        <f>IF($C321&gt;0,IF(COUNTIF(newValidID,$C321)&gt;0,VLOOKUP($C321,Νέα_Μητρώα!$A:$G,3,FALSE),IF(COUNTIF(ValidID,$C321)&gt;0,VLOOKUP($C321,Μητρώο!$A:$G,3,FALSE))),"")</f>
        <v/>
      </c>
      <c r="E321" s="27" t="str">
        <f>IF($C321&gt;0,IF(COUNTIF(newValidID,$C321)&gt;0,VLOOKUP($C321,Νέα_Μητρώα!$A:$G,5,FALSE),IF(COUNTIF(ValidID,$C321)&gt;0,VLOOKUP($C321,Μητρώο!$A:$G,5,FALSE))),"")</f>
        <v/>
      </c>
      <c r="F321" s="47"/>
      <c r="G321" s="47"/>
      <c r="H321" s="28"/>
      <c r="I321" s="29" t="str">
        <f>IF($C321&gt;0,IF(COUNTIF(newValidID,$C321)&gt;0,VLOOKUP($C321,Νέα_Μητρώα!$A:$G,4,FALSE),IF(COUNTIF(ValidID,$C321)&gt;0,VLOOKUP($C321,Μητρώο!$A:$G,4,FALSE))),"")</f>
        <v/>
      </c>
      <c r="J321" s="53" t="str">
        <f>IF(OR(AND(OR(LEFT(R321)="b",LEFT(T321)="b",LEFT(V321)="b"),IF($C321&gt;0,IF(COUNTIF(newValidID,$C321)&gt;0,VLOOKUP($C321,Νέα_Μητρώα!$A:$G,2,FALSE),IF(COUNTIF(ValidID,$C321)&gt;0,VLOOKUP($C321,Μητρώο!$A:$G,2,FALSE))),"")="Θ"),AND(OR(LEFT(R321)="g",LEFT(T321)="g",LEFT(V321)="g"),IF($C321&gt;0,IF(COUNTIF(newValidID,$C321)&gt;0,VLOOKUP($C321,Νέα_Μητρώα!$A:$G,2,FALSE),IF(COUNTIF(ValidID,$C321)&gt;0,VLOOKUP($C321,Μητρώο!$A:$G,2,FALSE))),"")="Α")),"error","")</f>
        <v/>
      </c>
      <c r="K321" s="29" t="str">
        <f t="shared" si="31"/>
        <v/>
      </c>
      <c r="L321" s="29">
        <f t="shared" si="32"/>
        <v>0</v>
      </c>
      <c r="M321" s="30"/>
      <c r="N321" s="30"/>
      <c r="O321" s="31" t="str">
        <f>IF($C321&gt;0,IF(COUNTIF(newValidID,$C321)&gt;0,VLOOKUP($C321,Νέα_Μητρώα!$A:$G,7,FALSE),IF(COUNTIF(ValidID,$C321)&gt;0,VLOOKUP($C321,Μητρώο!$A:$G,7,FALSE))),"")</f>
        <v/>
      </c>
      <c r="P321" s="25" t="str">
        <f t="shared" si="34"/>
        <v/>
      </c>
      <c r="Q321" s="6"/>
      <c r="S321" s="6"/>
      <c r="U321" s="6"/>
      <c r="W321" s="59" t="str">
        <f>IF(AND($W$1&gt;0,C321&gt;0),SUBSTITUTE(SUBSTITUTE(IF(COUNTIF(newValidID,$C321)&gt;0,VLOOKUP($C321,Νέα_Μητρώα!$A:$G,2,FALSE),IF(COUNTIF(ValidID,$C321)&gt;0,VLOOKUP($C321,Μητρώο!$A:$G,2,FALSE))),"Θ","g"),"Α","b")&amp;IF((TRUNC((((YEAR($C$1))-I321)+1)/2))*2&lt;12,12,(TRUNC((((YEAR($C$1))-I321)+1)/2))*2),"ω")</f>
        <v>ω</v>
      </c>
      <c r="Z321" s="49">
        <f t="shared" si="35"/>
        <v>0</v>
      </c>
      <c r="AA321" s="49">
        <f t="shared" si="36"/>
        <v>0</v>
      </c>
      <c r="AB321" s="49">
        <f t="shared" si="37"/>
        <v>0</v>
      </c>
    </row>
    <row r="322" spans="1:28" x14ac:dyDescent="0.2">
      <c r="A322" s="4">
        <v>320</v>
      </c>
      <c r="B322" s="25">
        <f t="shared" si="33"/>
        <v>320</v>
      </c>
      <c r="D322" s="26" t="str">
        <f>IF($C322&gt;0,IF(COUNTIF(newValidID,$C322)&gt;0,VLOOKUP($C322,Νέα_Μητρώα!$A:$G,3,FALSE),IF(COUNTIF(ValidID,$C322)&gt;0,VLOOKUP($C322,Μητρώο!$A:$G,3,FALSE))),"")</f>
        <v/>
      </c>
      <c r="E322" s="27" t="str">
        <f>IF($C322&gt;0,IF(COUNTIF(newValidID,$C322)&gt;0,VLOOKUP($C322,Νέα_Μητρώα!$A:$G,5,FALSE),IF(COUNTIF(ValidID,$C322)&gt;0,VLOOKUP($C322,Μητρώο!$A:$G,5,FALSE))),"")</f>
        <v/>
      </c>
      <c r="F322" s="47"/>
      <c r="G322" s="47"/>
      <c r="H322" s="28"/>
      <c r="I322" s="29" t="str">
        <f>IF($C322&gt;0,IF(COUNTIF(newValidID,$C322)&gt;0,VLOOKUP($C322,Νέα_Μητρώα!$A:$G,4,FALSE),IF(COUNTIF(ValidID,$C322)&gt;0,VLOOKUP($C322,Μητρώο!$A:$G,4,FALSE))),"")</f>
        <v/>
      </c>
      <c r="J322" s="53" t="str">
        <f>IF(OR(AND(OR(LEFT(R322)="b",LEFT(T322)="b",LEFT(V322)="b"),IF($C322&gt;0,IF(COUNTIF(newValidID,$C322)&gt;0,VLOOKUP($C322,Νέα_Μητρώα!$A:$G,2,FALSE),IF(COUNTIF(ValidID,$C322)&gt;0,VLOOKUP($C322,Μητρώο!$A:$G,2,FALSE))),"")="Θ"),AND(OR(LEFT(R322)="g",LEFT(T322)="g",LEFT(V322)="g"),IF($C322&gt;0,IF(COUNTIF(newValidID,$C322)&gt;0,VLOOKUP($C322,Νέα_Μητρώα!$A:$G,2,FALSE),IF(COUNTIF(ValidID,$C322)&gt;0,VLOOKUP($C322,Μητρώο!$A:$G,2,FALSE))),"")="Α")),"error","")</f>
        <v/>
      </c>
      <c r="K322" s="29" t="str">
        <f t="shared" si="31"/>
        <v/>
      </c>
      <c r="L322" s="29">
        <f t="shared" si="32"/>
        <v>0</v>
      </c>
      <c r="M322" s="30"/>
      <c r="N322" s="30"/>
      <c r="O322" s="31" t="str">
        <f>IF($C322&gt;0,IF(COUNTIF(newValidID,$C322)&gt;0,VLOOKUP($C322,Νέα_Μητρώα!$A:$G,7,FALSE),IF(COUNTIF(ValidID,$C322)&gt;0,VLOOKUP($C322,Μητρώο!$A:$G,7,FALSE))),"")</f>
        <v/>
      </c>
      <c r="P322" s="25" t="str">
        <f t="shared" si="34"/>
        <v/>
      </c>
      <c r="Q322" s="6"/>
      <c r="S322" s="6"/>
      <c r="U322" s="6"/>
      <c r="W322" s="59" t="str">
        <f>IF(AND($W$1&gt;0,C322&gt;0),SUBSTITUTE(SUBSTITUTE(IF(COUNTIF(newValidID,$C322)&gt;0,VLOOKUP($C322,Νέα_Μητρώα!$A:$G,2,FALSE),IF(COUNTIF(ValidID,$C322)&gt;0,VLOOKUP($C322,Μητρώο!$A:$G,2,FALSE))),"Θ","g"),"Α","b")&amp;IF((TRUNC((((YEAR($C$1))-I322)+1)/2))*2&lt;12,12,(TRUNC((((YEAR($C$1))-I322)+1)/2))*2),"ω")</f>
        <v>ω</v>
      </c>
      <c r="Z322" s="49">
        <f t="shared" si="35"/>
        <v>0</v>
      </c>
      <c r="AA322" s="49">
        <f t="shared" si="36"/>
        <v>0</v>
      </c>
      <c r="AB322" s="49">
        <f t="shared" si="37"/>
        <v>0</v>
      </c>
    </row>
    <row r="323" spans="1:28" x14ac:dyDescent="0.2">
      <c r="A323" s="4">
        <v>321</v>
      </c>
      <c r="B323" s="25">
        <f t="shared" si="33"/>
        <v>321</v>
      </c>
      <c r="C323" s="6"/>
      <c r="D323" s="26" t="str">
        <f>IF($C323&gt;0,IF(COUNTIF(newValidID,$C323)&gt;0,VLOOKUP($C323,Νέα_Μητρώα!$A:$G,3,FALSE),IF(COUNTIF(ValidID,$C323)&gt;0,VLOOKUP($C323,Μητρώο!$A:$G,3,FALSE))),"")</f>
        <v/>
      </c>
      <c r="E323" s="27" t="str">
        <f>IF($C323&gt;0,IF(COUNTIF(newValidID,$C323)&gt;0,VLOOKUP($C323,Νέα_Μητρώα!$A:$G,5,FALSE),IF(COUNTIF(ValidID,$C323)&gt;0,VLOOKUP($C323,Μητρώο!$A:$G,5,FALSE))),"")</f>
        <v/>
      </c>
      <c r="F323" s="47"/>
      <c r="G323" s="47"/>
      <c r="H323" s="28"/>
      <c r="I323" s="29" t="str">
        <f>IF($C323&gt;0,IF(COUNTIF(newValidID,$C323)&gt;0,VLOOKUP($C323,Νέα_Μητρώα!$A:$G,4,FALSE),IF(COUNTIF(ValidID,$C323)&gt;0,VLOOKUP($C323,Μητρώο!$A:$G,4,FALSE))),"")</f>
        <v/>
      </c>
      <c r="J323" s="53" t="str">
        <f>IF(OR(AND(OR(LEFT(R323)="b",LEFT(T323)="b",LEFT(V323)="b"),IF($C323&gt;0,IF(COUNTIF(newValidID,$C323)&gt;0,VLOOKUP($C323,Νέα_Μητρώα!$A:$G,2,FALSE),IF(COUNTIF(ValidID,$C323)&gt;0,VLOOKUP($C323,Μητρώο!$A:$G,2,FALSE))),"")="Θ"),AND(OR(LEFT(R323)="g",LEFT(T323)="g",LEFT(V323)="g"),IF($C323&gt;0,IF(COUNTIF(newValidID,$C323)&gt;0,VLOOKUP($C323,Νέα_Μητρώα!$A:$G,2,FALSE),IF(COUNTIF(ValidID,$C323)&gt;0,VLOOKUP($C323,Μητρώο!$A:$G,2,FALSE))),"")="Α")),"error","")</f>
        <v/>
      </c>
      <c r="K323" s="29" t="str">
        <f t="shared" ref="K323:K386" si="38">IF(R323&gt;" ",IF(VALUE(RIGHT(R323,2))=10,IF(YEAR($C$1)-I323&gt;10,"error","ok"),IF(VALUE(RIGHT(R323,2))=12,IF(OR(YEAR($C$1)-I323&gt;12,YEAR($C$1)-I323&lt;9),"error","ok"),IF(VALUE(RIGHT(R323,2))=14,IF(OR(YEAR($C$1)-I323&gt;14,YEAR($C$1)-I323&lt;9),"error","ok"),IF(VALUE(RIGHT(R323,2))=16,IF(OR(YEAR($C$1)-I323&gt;16,YEAR($C$1)-I323&lt;13),"error","ok"),IF(VALUE(RIGHT(R323,2))=18,IF(OR(YEAR($C$1)-I323&gt;18,YEAR($C$1)-I323&lt;13),"error","ok"),"x"))))),"")</f>
        <v/>
      </c>
      <c r="L323" s="29">
        <f t="shared" ref="L323:L386" si="39">COUNTIF(C:C,C323)</f>
        <v>0</v>
      </c>
      <c r="M323" s="30"/>
      <c r="N323" s="30"/>
      <c r="O323" s="31" t="str">
        <f>IF($C323&gt;0,IF(COUNTIF(newValidID,$C323)&gt;0,VLOOKUP($C323,Νέα_Μητρώα!$A:$G,7,FALSE),IF(COUNTIF(ValidID,$C323)&gt;0,VLOOKUP($C323,Μητρώο!$A:$G,7,FALSE))),"")</f>
        <v/>
      </c>
      <c r="P323" s="25" t="str">
        <f t="shared" si="34"/>
        <v/>
      </c>
      <c r="Q323" s="6"/>
      <c r="S323" s="6"/>
      <c r="U323" s="6"/>
      <c r="W323" s="59" t="str">
        <f>IF(AND($W$1&gt;0,C323&gt;0),SUBSTITUTE(SUBSTITUTE(IF(COUNTIF(newValidID,$C323)&gt;0,VLOOKUP($C323,Νέα_Μητρώα!$A:$G,2,FALSE),IF(COUNTIF(ValidID,$C323)&gt;0,VLOOKUP($C323,Μητρώο!$A:$G,2,FALSE))),"Θ","g"),"Α","b")&amp;IF((TRUNC((((YEAR($C$1))-I323)+1)/2))*2&lt;12,12,(TRUNC((((YEAR($C$1))-I323)+1)/2))*2),"ω")</f>
        <v>ω</v>
      </c>
      <c r="Z323" s="49">
        <f t="shared" si="35"/>
        <v>0</v>
      </c>
      <c r="AA323" s="49">
        <f t="shared" si="36"/>
        <v>0</v>
      </c>
      <c r="AB323" s="49">
        <f t="shared" si="37"/>
        <v>0</v>
      </c>
    </row>
    <row r="324" spans="1:28" x14ac:dyDescent="0.2">
      <c r="A324" s="4">
        <v>322</v>
      </c>
      <c r="B324" s="25">
        <f t="shared" ref="B324:B387" si="40">IF(Q324&amp;R324&amp;W324=Q323&amp;R323&amp;W323,B323+1,1)</f>
        <v>322</v>
      </c>
      <c r="D324" s="26" t="str">
        <f>IF($C324&gt;0,IF(COUNTIF(newValidID,$C324)&gt;0,VLOOKUP($C324,Νέα_Μητρώα!$A:$G,3,FALSE),IF(COUNTIF(ValidID,$C324)&gt;0,VLOOKUP($C324,Μητρώο!$A:$G,3,FALSE))),"")</f>
        <v/>
      </c>
      <c r="E324" s="27" t="str">
        <f>IF($C324&gt;0,IF(COUNTIF(newValidID,$C324)&gt;0,VLOOKUP($C324,Νέα_Μητρώα!$A:$G,5,FALSE),IF(COUNTIF(ValidID,$C324)&gt;0,VLOOKUP($C324,Μητρώο!$A:$G,5,FALSE))),"")</f>
        <v/>
      </c>
      <c r="F324" s="47"/>
      <c r="G324" s="47"/>
      <c r="H324" s="28"/>
      <c r="I324" s="29" t="str">
        <f>IF($C324&gt;0,IF(COUNTIF(newValidID,$C324)&gt;0,VLOOKUP($C324,Νέα_Μητρώα!$A:$G,4,FALSE),IF(COUNTIF(ValidID,$C324)&gt;0,VLOOKUP($C324,Μητρώο!$A:$G,4,FALSE))),"")</f>
        <v/>
      </c>
      <c r="J324" s="53" t="str">
        <f>IF(OR(AND(OR(LEFT(R324)="b",LEFT(T324)="b",LEFT(V324)="b"),IF($C324&gt;0,IF(COUNTIF(newValidID,$C324)&gt;0,VLOOKUP($C324,Νέα_Μητρώα!$A:$G,2,FALSE),IF(COUNTIF(ValidID,$C324)&gt;0,VLOOKUP($C324,Μητρώο!$A:$G,2,FALSE))),"")="Θ"),AND(OR(LEFT(R324)="g",LEFT(T324)="g",LEFT(V324)="g"),IF($C324&gt;0,IF(COUNTIF(newValidID,$C324)&gt;0,VLOOKUP($C324,Νέα_Μητρώα!$A:$G,2,FALSE),IF(COUNTIF(ValidID,$C324)&gt;0,VLOOKUP($C324,Μητρώο!$A:$G,2,FALSE))),"")="Α")),"error","")</f>
        <v/>
      </c>
      <c r="K324" s="29" t="str">
        <f t="shared" si="38"/>
        <v/>
      </c>
      <c r="L324" s="29">
        <f t="shared" si="39"/>
        <v>0</v>
      </c>
      <c r="M324" s="30"/>
      <c r="N324" s="30"/>
      <c r="O324" s="31" t="str">
        <f>IF($C324&gt;0,IF(COUNTIF(newValidID,$C324)&gt;0,VLOOKUP($C324,Νέα_Μητρώα!$A:$G,7,FALSE),IF(COUNTIF(ValidID,$C324)&gt;0,VLOOKUP($C324,Μητρώο!$A:$G,7,FALSE))),"")</f>
        <v/>
      </c>
      <c r="P324" s="25" t="str">
        <f t="shared" ref="P324:P387" si="41">IF(AND($C324&gt;1,$O324&lt;$C$1),"Κ","")</f>
        <v/>
      </c>
      <c r="Q324" s="6"/>
      <c r="S324" s="6"/>
      <c r="U324" s="6"/>
      <c r="W324" s="59" t="str">
        <f>IF(AND($W$1&gt;0,C324&gt;0),SUBSTITUTE(SUBSTITUTE(IF(COUNTIF(newValidID,$C324)&gt;0,VLOOKUP($C324,Νέα_Μητρώα!$A:$G,2,FALSE),IF(COUNTIF(ValidID,$C324)&gt;0,VLOOKUP($C324,Μητρώο!$A:$G,2,FALSE))),"Θ","g"),"Α","b")&amp;IF((TRUNC((((YEAR($C$1))-I324)+1)/2))*2&lt;12,12,(TRUNC((((YEAR($C$1))-I324)+1)/2))*2),"ω")</f>
        <v>ω</v>
      </c>
      <c r="Z324" s="49">
        <f t="shared" ref="Z324:Z387" si="42">COUNTIF(CityGroup,Q324&amp;"-"&amp;R324)</f>
        <v>0</v>
      </c>
      <c r="AA324" s="49">
        <f t="shared" ref="AA324:AA387" si="43">COUNTIF(CityGroup,S324&amp;"-"&amp;T324)</f>
        <v>0</v>
      </c>
      <c r="AB324" s="49">
        <f t="shared" ref="AB324:AB387" si="44">COUNTIF(CityGroup,U324&amp;"-"&amp;V324)</f>
        <v>0</v>
      </c>
    </row>
    <row r="325" spans="1:28" x14ac:dyDescent="0.2">
      <c r="A325" s="4">
        <v>323</v>
      </c>
      <c r="B325" s="25">
        <f t="shared" si="40"/>
        <v>323</v>
      </c>
      <c r="C325" s="6"/>
      <c r="D325" s="26" t="str">
        <f>IF($C325&gt;0,IF(COUNTIF(newValidID,$C325)&gt;0,VLOOKUP($C325,Νέα_Μητρώα!$A:$G,3,FALSE),IF(COUNTIF(ValidID,$C325)&gt;0,VLOOKUP($C325,Μητρώο!$A:$G,3,FALSE))),"")</f>
        <v/>
      </c>
      <c r="E325" s="27" t="str">
        <f>IF($C325&gt;0,IF(COUNTIF(newValidID,$C325)&gt;0,VLOOKUP($C325,Νέα_Μητρώα!$A:$G,5,FALSE),IF(COUNTIF(ValidID,$C325)&gt;0,VLOOKUP($C325,Μητρώο!$A:$G,5,FALSE))),"")</f>
        <v/>
      </c>
      <c r="F325" s="47"/>
      <c r="G325" s="47"/>
      <c r="H325" s="28"/>
      <c r="I325" s="29" t="str">
        <f>IF($C325&gt;0,IF(COUNTIF(newValidID,$C325)&gt;0,VLOOKUP($C325,Νέα_Μητρώα!$A:$G,4,FALSE),IF(COUNTIF(ValidID,$C325)&gt;0,VLOOKUP($C325,Μητρώο!$A:$G,4,FALSE))),"")</f>
        <v/>
      </c>
      <c r="J325" s="53" t="str">
        <f>IF(OR(AND(OR(LEFT(R325)="b",LEFT(T325)="b",LEFT(V325)="b"),IF($C325&gt;0,IF(COUNTIF(newValidID,$C325)&gt;0,VLOOKUP($C325,Νέα_Μητρώα!$A:$G,2,FALSE),IF(COUNTIF(ValidID,$C325)&gt;0,VLOOKUP($C325,Μητρώο!$A:$G,2,FALSE))),"")="Θ"),AND(OR(LEFT(R325)="g",LEFT(T325)="g",LEFT(V325)="g"),IF($C325&gt;0,IF(COUNTIF(newValidID,$C325)&gt;0,VLOOKUP($C325,Νέα_Μητρώα!$A:$G,2,FALSE),IF(COUNTIF(ValidID,$C325)&gt;0,VLOOKUP($C325,Μητρώο!$A:$G,2,FALSE))),"")="Α")),"error","")</f>
        <v/>
      </c>
      <c r="K325" s="29" t="str">
        <f t="shared" si="38"/>
        <v/>
      </c>
      <c r="L325" s="29">
        <f t="shared" si="39"/>
        <v>0</v>
      </c>
      <c r="M325" s="30"/>
      <c r="N325" s="30"/>
      <c r="O325" s="31" t="str">
        <f>IF($C325&gt;0,IF(COUNTIF(newValidID,$C325)&gt;0,VLOOKUP($C325,Νέα_Μητρώα!$A:$G,7,FALSE),IF(COUNTIF(ValidID,$C325)&gt;0,VLOOKUP($C325,Μητρώο!$A:$G,7,FALSE))),"")</f>
        <v/>
      </c>
      <c r="P325" s="25" t="str">
        <f t="shared" si="41"/>
        <v/>
      </c>
      <c r="Q325" s="6"/>
      <c r="S325" s="6"/>
      <c r="U325" s="6"/>
      <c r="W325" s="59" t="str">
        <f>IF(AND($W$1&gt;0,C325&gt;0),SUBSTITUTE(SUBSTITUTE(IF(COUNTIF(newValidID,$C325)&gt;0,VLOOKUP($C325,Νέα_Μητρώα!$A:$G,2,FALSE),IF(COUNTIF(ValidID,$C325)&gt;0,VLOOKUP($C325,Μητρώο!$A:$G,2,FALSE))),"Θ","g"),"Α","b")&amp;IF((TRUNC((((YEAR($C$1))-I325)+1)/2))*2&lt;12,12,(TRUNC((((YEAR($C$1))-I325)+1)/2))*2),"ω")</f>
        <v>ω</v>
      </c>
      <c r="Z325" s="49">
        <f t="shared" si="42"/>
        <v>0</v>
      </c>
      <c r="AA325" s="49">
        <f t="shared" si="43"/>
        <v>0</v>
      </c>
      <c r="AB325" s="49">
        <f t="shared" si="44"/>
        <v>0</v>
      </c>
    </row>
    <row r="326" spans="1:28" x14ac:dyDescent="0.2">
      <c r="A326" s="4">
        <v>324</v>
      </c>
      <c r="B326" s="25">
        <f t="shared" si="40"/>
        <v>324</v>
      </c>
      <c r="D326" s="26" t="str">
        <f>IF($C326&gt;0,IF(COUNTIF(newValidID,$C326)&gt;0,VLOOKUP($C326,Νέα_Μητρώα!$A:$G,3,FALSE),IF(COUNTIF(ValidID,$C326)&gt;0,VLOOKUP($C326,Μητρώο!$A:$G,3,FALSE))),"")</f>
        <v/>
      </c>
      <c r="E326" s="27" t="str">
        <f>IF($C326&gt;0,IF(COUNTIF(newValidID,$C326)&gt;0,VLOOKUP($C326,Νέα_Μητρώα!$A:$G,5,FALSE),IF(COUNTIF(ValidID,$C326)&gt;0,VLOOKUP($C326,Μητρώο!$A:$G,5,FALSE))),"")</f>
        <v/>
      </c>
      <c r="F326" s="47"/>
      <c r="G326" s="47"/>
      <c r="H326" s="28"/>
      <c r="I326" s="29" t="str">
        <f>IF($C326&gt;0,IF(COUNTIF(newValidID,$C326)&gt;0,VLOOKUP($C326,Νέα_Μητρώα!$A:$G,4,FALSE),IF(COUNTIF(ValidID,$C326)&gt;0,VLOOKUP($C326,Μητρώο!$A:$G,4,FALSE))),"")</f>
        <v/>
      </c>
      <c r="J326" s="53" t="str">
        <f>IF(OR(AND(OR(LEFT(R326)="b",LEFT(T326)="b",LEFT(V326)="b"),IF($C326&gt;0,IF(COUNTIF(newValidID,$C326)&gt;0,VLOOKUP($C326,Νέα_Μητρώα!$A:$G,2,FALSE),IF(COUNTIF(ValidID,$C326)&gt;0,VLOOKUP($C326,Μητρώο!$A:$G,2,FALSE))),"")="Θ"),AND(OR(LEFT(R326)="g",LEFT(T326)="g",LEFT(V326)="g"),IF($C326&gt;0,IF(COUNTIF(newValidID,$C326)&gt;0,VLOOKUP($C326,Νέα_Μητρώα!$A:$G,2,FALSE),IF(COUNTIF(ValidID,$C326)&gt;0,VLOOKUP($C326,Μητρώο!$A:$G,2,FALSE))),"")="Α")),"error","")</f>
        <v/>
      </c>
      <c r="K326" s="29" t="str">
        <f t="shared" si="38"/>
        <v/>
      </c>
      <c r="L326" s="29">
        <f t="shared" si="39"/>
        <v>0</v>
      </c>
      <c r="M326" s="30"/>
      <c r="N326" s="30"/>
      <c r="O326" s="31" t="str">
        <f>IF($C326&gt;0,IF(COUNTIF(newValidID,$C326)&gt;0,VLOOKUP($C326,Νέα_Μητρώα!$A:$G,7,FALSE),IF(COUNTIF(ValidID,$C326)&gt;0,VLOOKUP($C326,Μητρώο!$A:$G,7,FALSE))),"")</f>
        <v/>
      </c>
      <c r="P326" s="25" t="str">
        <f t="shared" si="41"/>
        <v/>
      </c>
      <c r="Q326" s="6"/>
      <c r="S326" s="6"/>
      <c r="U326" s="6"/>
      <c r="W326" s="59" t="str">
        <f>IF(AND($W$1&gt;0,C326&gt;0),SUBSTITUTE(SUBSTITUTE(IF(COUNTIF(newValidID,$C326)&gt;0,VLOOKUP($C326,Νέα_Μητρώα!$A:$G,2,FALSE),IF(COUNTIF(ValidID,$C326)&gt;0,VLOOKUP($C326,Μητρώο!$A:$G,2,FALSE))),"Θ","g"),"Α","b")&amp;IF((TRUNC((((YEAR($C$1))-I326)+1)/2))*2&lt;12,12,(TRUNC((((YEAR($C$1))-I326)+1)/2))*2),"ω")</f>
        <v>ω</v>
      </c>
      <c r="Z326" s="49">
        <f t="shared" si="42"/>
        <v>0</v>
      </c>
      <c r="AA326" s="49">
        <f t="shared" si="43"/>
        <v>0</v>
      </c>
      <c r="AB326" s="49">
        <f t="shared" si="44"/>
        <v>0</v>
      </c>
    </row>
    <row r="327" spans="1:28" x14ac:dyDescent="0.2">
      <c r="A327" s="4">
        <v>325</v>
      </c>
      <c r="B327" s="25">
        <f t="shared" si="40"/>
        <v>325</v>
      </c>
      <c r="D327" s="26" t="str">
        <f>IF($C327&gt;0,IF(COUNTIF(newValidID,$C327)&gt;0,VLOOKUP($C327,Νέα_Μητρώα!$A:$G,3,FALSE),IF(COUNTIF(ValidID,$C327)&gt;0,VLOOKUP($C327,Μητρώο!$A:$G,3,FALSE))),"")</f>
        <v/>
      </c>
      <c r="E327" s="27" t="str">
        <f>IF($C327&gt;0,IF(COUNTIF(newValidID,$C327)&gt;0,VLOOKUP($C327,Νέα_Μητρώα!$A:$G,5,FALSE),IF(COUNTIF(ValidID,$C327)&gt;0,VLOOKUP($C327,Μητρώο!$A:$G,5,FALSE))),"")</f>
        <v/>
      </c>
      <c r="F327" s="47"/>
      <c r="G327" s="47"/>
      <c r="H327" s="28"/>
      <c r="I327" s="29" t="str">
        <f>IF($C327&gt;0,IF(COUNTIF(newValidID,$C327)&gt;0,VLOOKUP($C327,Νέα_Μητρώα!$A:$G,4,FALSE),IF(COUNTIF(ValidID,$C327)&gt;0,VLOOKUP($C327,Μητρώο!$A:$G,4,FALSE))),"")</f>
        <v/>
      </c>
      <c r="J327" s="53" t="str">
        <f>IF(OR(AND(OR(LEFT(R327)="b",LEFT(T327)="b",LEFT(V327)="b"),IF($C327&gt;0,IF(COUNTIF(newValidID,$C327)&gt;0,VLOOKUP($C327,Νέα_Μητρώα!$A:$G,2,FALSE),IF(COUNTIF(ValidID,$C327)&gt;0,VLOOKUP($C327,Μητρώο!$A:$G,2,FALSE))),"")="Θ"),AND(OR(LEFT(R327)="g",LEFT(T327)="g",LEFT(V327)="g"),IF($C327&gt;0,IF(COUNTIF(newValidID,$C327)&gt;0,VLOOKUP($C327,Νέα_Μητρώα!$A:$G,2,FALSE),IF(COUNTIF(ValidID,$C327)&gt;0,VLOOKUP($C327,Μητρώο!$A:$G,2,FALSE))),"")="Α")),"error","")</f>
        <v/>
      </c>
      <c r="K327" s="29" t="str">
        <f t="shared" si="38"/>
        <v/>
      </c>
      <c r="L327" s="29">
        <f t="shared" si="39"/>
        <v>0</v>
      </c>
      <c r="M327" s="30"/>
      <c r="N327" s="30"/>
      <c r="O327" s="31" t="str">
        <f>IF($C327&gt;0,IF(COUNTIF(newValidID,$C327)&gt;0,VLOOKUP($C327,Νέα_Μητρώα!$A:$G,7,FALSE),IF(COUNTIF(ValidID,$C327)&gt;0,VLOOKUP($C327,Μητρώο!$A:$G,7,FALSE))),"")</f>
        <v/>
      </c>
      <c r="P327" s="25" t="str">
        <f t="shared" si="41"/>
        <v/>
      </c>
      <c r="Q327" s="6"/>
      <c r="S327" s="6"/>
      <c r="U327" s="6"/>
      <c r="W327" s="59" t="str">
        <f>IF(AND($W$1&gt;0,C327&gt;0),SUBSTITUTE(SUBSTITUTE(IF(COUNTIF(newValidID,$C327)&gt;0,VLOOKUP($C327,Νέα_Μητρώα!$A:$G,2,FALSE),IF(COUNTIF(ValidID,$C327)&gt;0,VLOOKUP($C327,Μητρώο!$A:$G,2,FALSE))),"Θ","g"),"Α","b")&amp;IF((TRUNC((((YEAR($C$1))-I327)+1)/2))*2&lt;12,12,(TRUNC((((YEAR($C$1))-I327)+1)/2))*2),"ω")</f>
        <v>ω</v>
      </c>
      <c r="Z327" s="49">
        <f t="shared" si="42"/>
        <v>0</v>
      </c>
      <c r="AA327" s="49">
        <f t="shared" si="43"/>
        <v>0</v>
      </c>
      <c r="AB327" s="49">
        <f t="shared" si="44"/>
        <v>0</v>
      </c>
    </row>
    <row r="328" spans="1:28" x14ac:dyDescent="0.2">
      <c r="A328" s="4">
        <v>326</v>
      </c>
      <c r="B328" s="25">
        <f t="shared" si="40"/>
        <v>326</v>
      </c>
      <c r="D328" s="26" t="str">
        <f>IF($C328&gt;0,IF(COUNTIF(newValidID,$C328)&gt;0,VLOOKUP($C328,Νέα_Μητρώα!$A:$G,3,FALSE),IF(COUNTIF(ValidID,$C328)&gt;0,VLOOKUP($C328,Μητρώο!$A:$G,3,FALSE))),"")</f>
        <v/>
      </c>
      <c r="E328" s="27" t="str">
        <f>IF($C328&gt;0,IF(COUNTIF(newValidID,$C328)&gt;0,VLOOKUP($C328,Νέα_Μητρώα!$A:$G,5,FALSE),IF(COUNTIF(ValidID,$C328)&gt;0,VLOOKUP($C328,Μητρώο!$A:$G,5,FALSE))),"")</f>
        <v/>
      </c>
      <c r="F328" s="47"/>
      <c r="G328" s="47"/>
      <c r="H328" s="28"/>
      <c r="I328" s="29" t="str">
        <f>IF($C328&gt;0,IF(COUNTIF(newValidID,$C328)&gt;0,VLOOKUP($C328,Νέα_Μητρώα!$A:$G,4,FALSE),IF(COUNTIF(ValidID,$C328)&gt;0,VLOOKUP($C328,Μητρώο!$A:$G,4,FALSE))),"")</f>
        <v/>
      </c>
      <c r="J328" s="53" t="str">
        <f>IF(OR(AND(OR(LEFT(R328)="b",LEFT(T328)="b",LEFT(V328)="b"),IF($C328&gt;0,IF(COUNTIF(newValidID,$C328)&gt;0,VLOOKUP($C328,Νέα_Μητρώα!$A:$G,2,FALSE),IF(COUNTIF(ValidID,$C328)&gt;0,VLOOKUP($C328,Μητρώο!$A:$G,2,FALSE))),"")="Θ"),AND(OR(LEFT(R328)="g",LEFT(T328)="g",LEFT(V328)="g"),IF($C328&gt;0,IF(COUNTIF(newValidID,$C328)&gt;0,VLOOKUP($C328,Νέα_Μητρώα!$A:$G,2,FALSE),IF(COUNTIF(ValidID,$C328)&gt;0,VLOOKUP($C328,Μητρώο!$A:$G,2,FALSE))),"")="Α")),"error","")</f>
        <v/>
      </c>
      <c r="K328" s="29" t="str">
        <f t="shared" si="38"/>
        <v/>
      </c>
      <c r="L328" s="29">
        <f t="shared" si="39"/>
        <v>0</v>
      </c>
      <c r="M328" s="30"/>
      <c r="N328" s="30"/>
      <c r="O328" s="31" t="str">
        <f>IF($C328&gt;0,IF(COUNTIF(newValidID,$C328)&gt;0,VLOOKUP($C328,Νέα_Μητρώα!$A:$G,7,FALSE),IF(COUNTIF(ValidID,$C328)&gt;0,VLOOKUP($C328,Μητρώο!$A:$G,7,FALSE))),"")</f>
        <v/>
      </c>
      <c r="P328" s="25" t="str">
        <f t="shared" si="41"/>
        <v/>
      </c>
      <c r="Q328" s="6"/>
      <c r="S328" s="6"/>
      <c r="U328" s="6"/>
      <c r="W328" s="59" t="str">
        <f>IF(AND($W$1&gt;0,C328&gt;0),SUBSTITUTE(SUBSTITUTE(IF(COUNTIF(newValidID,$C328)&gt;0,VLOOKUP($C328,Νέα_Μητρώα!$A:$G,2,FALSE),IF(COUNTIF(ValidID,$C328)&gt;0,VLOOKUP($C328,Μητρώο!$A:$G,2,FALSE))),"Θ","g"),"Α","b")&amp;IF((TRUNC((((YEAR($C$1))-I328)+1)/2))*2&lt;12,12,(TRUNC((((YEAR($C$1))-I328)+1)/2))*2),"ω")</f>
        <v>ω</v>
      </c>
      <c r="Z328" s="49">
        <f t="shared" si="42"/>
        <v>0</v>
      </c>
      <c r="AA328" s="49">
        <f t="shared" si="43"/>
        <v>0</v>
      </c>
      <c r="AB328" s="49">
        <f t="shared" si="44"/>
        <v>0</v>
      </c>
    </row>
    <row r="329" spans="1:28" x14ac:dyDescent="0.2">
      <c r="A329" s="4">
        <v>327</v>
      </c>
      <c r="B329" s="25">
        <f t="shared" si="40"/>
        <v>327</v>
      </c>
      <c r="D329" s="26" t="str">
        <f>IF($C329&gt;0,IF(COUNTIF(newValidID,$C329)&gt;0,VLOOKUP($C329,Νέα_Μητρώα!$A:$G,3,FALSE),IF(COUNTIF(ValidID,$C329)&gt;0,VLOOKUP($C329,Μητρώο!$A:$G,3,FALSE))),"")</f>
        <v/>
      </c>
      <c r="E329" s="27" t="str">
        <f>IF($C329&gt;0,IF(COUNTIF(newValidID,$C329)&gt;0,VLOOKUP($C329,Νέα_Μητρώα!$A:$G,5,FALSE),IF(COUNTIF(ValidID,$C329)&gt;0,VLOOKUP($C329,Μητρώο!$A:$G,5,FALSE))),"")</f>
        <v/>
      </c>
      <c r="F329" s="47"/>
      <c r="G329" s="47"/>
      <c r="H329" s="28"/>
      <c r="I329" s="29" t="str">
        <f>IF($C329&gt;0,IF(COUNTIF(newValidID,$C329)&gt;0,VLOOKUP($C329,Νέα_Μητρώα!$A:$G,4,FALSE),IF(COUNTIF(ValidID,$C329)&gt;0,VLOOKUP($C329,Μητρώο!$A:$G,4,FALSE))),"")</f>
        <v/>
      </c>
      <c r="J329" s="53" t="str">
        <f>IF(OR(AND(OR(LEFT(R329)="b",LEFT(T329)="b",LEFT(V329)="b"),IF($C329&gt;0,IF(COUNTIF(newValidID,$C329)&gt;0,VLOOKUP($C329,Νέα_Μητρώα!$A:$G,2,FALSE),IF(COUNTIF(ValidID,$C329)&gt;0,VLOOKUP($C329,Μητρώο!$A:$G,2,FALSE))),"")="Θ"),AND(OR(LEFT(R329)="g",LEFT(T329)="g",LEFT(V329)="g"),IF($C329&gt;0,IF(COUNTIF(newValidID,$C329)&gt;0,VLOOKUP($C329,Νέα_Μητρώα!$A:$G,2,FALSE),IF(COUNTIF(ValidID,$C329)&gt;0,VLOOKUP($C329,Μητρώο!$A:$G,2,FALSE))),"")="Α")),"error","")</f>
        <v/>
      </c>
      <c r="K329" s="29" t="str">
        <f t="shared" si="38"/>
        <v/>
      </c>
      <c r="L329" s="29">
        <f t="shared" si="39"/>
        <v>0</v>
      </c>
      <c r="M329" s="30"/>
      <c r="N329" s="30"/>
      <c r="O329" s="31" t="str">
        <f>IF($C329&gt;0,IF(COUNTIF(newValidID,$C329)&gt;0,VLOOKUP($C329,Νέα_Μητρώα!$A:$G,7,FALSE),IF(COUNTIF(ValidID,$C329)&gt;0,VLOOKUP($C329,Μητρώο!$A:$G,7,FALSE))),"")</f>
        <v/>
      </c>
      <c r="P329" s="25" t="str">
        <f t="shared" si="41"/>
        <v/>
      </c>
      <c r="Q329" s="6"/>
      <c r="S329" s="6"/>
      <c r="U329" s="6"/>
      <c r="W329" s="59" t="str">
        <f>IF(AND($W$1&gt;0,C329&gt;0),SUBSTITUTE(SUBSTITUTE(IF(COUNTIF(newValidID,$C329)&gt;0,VLOOKUP($C329,Νέα_Μητρώα!$A:$G,2,FALSE),IF(COUNTIF(ValidID,$C329)&gt;0,VLOOKUP($C329,Μητρώο!$A:$G,2,FALSE))),"Θ","g"),"Α","b")&amp;IF((TRUNC((((YEAR($C$1))-I329)+1)/2))*2&lt;12,12,(TRUNC((((YEAR($C$1))-I329)+1)/2))*2),"ω")</f>
        <v>ω</v>
      </c>
      <c r="Z329" s="49">
        <f t="shared" si="42"/>
        <v>0</v>
      </c>
      <c r="AA329" s="49">
        <f t="shared" si="43"/>
        <v>0</v>
      </c>
      <c r="AB329" s="49">
        <f t="shared" si="44"/>
        <v>0</v>
      </c>
    </row>
    <row r="330" spans="1:28" x14ac:dyDescent="0.2">
      <c r="A330" s="4">
        <v>328</v>
      </c>
      <c r="B330" s="25">
        <f t="shared" si="40"/>
        <v>328</v>
      </c>
      <c r="C330" s="6"/>
      <c r="D330" s="26" t="str">
        <f>IF($C330&gt;0,IF(COUNTIF(newValidID,$C330)&gt;0,VLOOKUP($C330,Νέα_Μητρώα!$A:$G,3,FALSE),IF(COUNTIF(ValidID,$C330)&gt;0,VLOOKUP($C330,Μητρώο!$A:$G,3,FALSE))),"")</f>
        <v/>
      </c>
      <c r="E330" s="27" t="str">
        <f>IF($C330&gt;0,IF(COUNTIF(newValidID,$C330)&gt;0,VLOOKUP($C330,Νέα_Μητρώα!$A:$G,5,FALSE),IF(COUNTIF(ValidID,$C330)&gt;0,VLOOKUP($C330,Μητρώο!$A:$G,5,FALSE))),"")</f>
        <v/>
      </c>
      <c r="F330" s="47"/>
      <c r="G330" s="47"/>
      <c r="H330" s="28"/>
      <c r="I330" s="29" t="str">
        <f>IF($C330&gt;0,IF(COUNTIF(newValidID,$C330)&gt;0,VLOOKUP($C330,Νέα_Μητρώα!$A:$G,4,FALSE),IF(COUNTIF(ValidID,$C330)&gt;0,VLOOKUP($C330,Μητρώο!$A:$G,4,FALSE))),"")</f>
        <v/>
      </c>
      <c r="J330" s="53" t="str">
        <f>IF(OR(AND(OR(LEFT(R330)="b",LEFT(T330)="b",LEFT(V330)="b"),IF($C330&gt;0,IF(COUNTIF(newValidID,$C330)&gt;0,VLOOKUP($C330,Νέα_Μητρώα!$A:$G,2,FALSE),IF(COUNTIF(ValidID,$C330)&gt;0,VLOOKUP($C330,Μητρώο!$A:$G,2,FALSE))),"")="Θ"),AND(OR(LEFT(R330)="g",LEFT(T330)="g",LEFT(V330)="g"),IF($C330&gt;0,IF(COUNTIF(newValidID,$C330)&gt;0,VLOOKUP($C330,Νέα_Μητρώα!$A:$G,2,FALSE),IF(COUNTIF(ValidID,$C330)&gt;0,VLOOKUP($C330,Μητρώο!$A:$G,2,FALSE))),"")="Α")),"error","")</f>
        <v/>
      </c>
      <c r="K330" s="29" t="str">
        <f t="shared" si="38"/>
        <v/>
      </c>
      <c r="L330" s="29">
        <f t="shared" si="39"/>
        <v>0</v>
      </c>
      <c r="M330" s="30"/>
      <c r="N330" s="30"/>
      <c r="O330" s="31" t="str">
        <f>IF($C330&gt;0,IF(COUNTIF(newValidID,$C330)&gt;0,VLOOKUP($C330,Νέα_Μητρώα!$A:$G,7,FALSE),IF(COUNTIF(ValidID,$C330)&gt;0,VLOOKUP($C330,Μητρώο!$A:$G,7,FALSE))),"")</f>
        <v/>
      </c>
      <c r="P330" s="25" t="str">
        <f t="shared" si="41"/>
        <v/>
      </c>
      <c r="Q330" s="6"/>
      <c r="S330" s="6"/>
      <c r="U330" s="6"/>
      <c r="W330" s="59" t="str">
        <f>IF(AND($W$1&gt;0,C330&gt;0),SUBSTITUTE(SUBSTITUTE(IF(COUNTIF(newValidID,$C330)&gt;0,VLOOKUP($C330,Νέα_Μητρώα!$A:$G,2,FALSE),IF(COUNTIF(ValidID,$C330)&gt;0,VLOOKUP($C330,Μητρώο!$A:$G,2,FALSE))),"Θ","g"),"Α","b")&amp;IF((TRUNC((((YEAR($C$1))-I330)+1)/2))*2&lt;12,12,(TRUNC((((YEAR($C$1))-I330)+1)/2))*2),"ω")</f>
        <v>ω</v>
      </c>
      <c r="Z330" s="49">
        <f t="shared" si="42"/>
        <v>0</v>
      </c>
      <c r="AA330" s="49">
        <f t="shared" si="43"/>
        <v>0</v>
      </c>
      <c r="AB330" s="49">
        <f t="shared" si="44"/>
        <v>0</v>
      </c>
    </row>
    <row r="331" spans="1:28" x14ac:dyDescent="0.2">
      <c r="A331" s="4">
        <v>329</v>
      </c>
      <c r="B331" s="25">
        <f t="shared" si="40"/>
        <v>329</v>
      </c>
      <c r="D331" s="26" t="str">
        <f>IF($C331&gt;0,IF(COUNTIF(newValidID,$C331)&gt;0,VLOOKUP($C331,Νέα_Μητρώα!$A:$G,3,FALSE),IF(COUNTIF(ValidID,$C331)&gt;0,VLOOKUP($C331,Μητρώο!$A:$G,3,FALSE))),"")</f>
        <v/>
      </c>
      <c r="E331" s="27" t="str">
        <f>IF($C331&gt;0,IF(COUNTIF(newValidID,$C331)&gt;0,VLOOKUP($C331,Νέα_Μητρώα!$A:$G,5,FALSE),IF(COUNTIF(ValidID,$C331)&gt;0,VLOOKUP($C331,Μητρώο!$A:$G,5,FALSE))),"")</f>
        <v/>
      </c>
      <c r="F331" s="47"/>
      <c r="G331" s="47"/>
      <c r="H331" s="28"/>
      <c r="I331" s="29" t="str">
        <f>IF($C331&gt;0,IF(COUNTIF(newValidID,$C331)&gt;0,VLOOKUP($C331,Νέα_Μητρώα!$A:$G,4,FALSE),IF(COUNTIF(ValidID,$C331)&gt;0,VLOOKUP($C331,Μητρώο!$A:$G,4,FALSE))),"")</f>
        <v/>
      </c>
      <c r="J331" s="53" t="str">
        <f>IF(OR(AND(OR(LEFT(R331)="b",LEFT(T331)="b",LEFT(V331)="b"),IF($C331&gt;0,IF(COUNTIF(newValidID,$C331)&gt;0,VLOOKUP($C331,Νέα_Μητρώα!$A:$G,2,FALSE),IF(COUNTIF(ValidID,$C331)&gt;0,VLOOKUP($C331,Μητρώο!$A:$G,2,FALSE))),"")="Θ"),AND(OR(LEFT(R331)="g",LEFT(T331)="g",LEFT(V331)="g"),IF($C331&gt;0,IF(COUNTIF(newValidID,$C331)&gt;0,VLOOKUP($C331,Νέα_Μητρώα!$A:$G,2,FALSE),IF(COUNTIF(ValidID,$C331)&gt;0,VLOOKUP($C331,Μητρώο!$A:$G,2,FALSE))),"")="Α")),"error","")</f>
        <v/>
      </c>
      <c r="K331" s="29" t="str">
        <f t="shared" si="38"/>
        <v/>
      </c>
      <c r="L331" s="29">
        <f t="shared" si="39"/>
        <v>0</v>
      </c>
      <c r="M331" s="30"/>
      <c r="N331" s="30"/>
      <c r="O331" s="31" t="str">
        <f>IF($C331&gt;0,IF(COUNTIF(newValidID,$C331)&gt;0,VLOOKUP($C331,Νέα_Μητρώα!$A:$G,7,FALSE),IF(COUNTIF(ValidID,$C331)&gt;0,VLOOKUP($C331,Μητρώο!$A:$G,7,FALSE))),"")</f>
        <v/>
      </c>
      <c r="P331" s="25" t="str">
        <f t="shared" si="41"/>
        <v/>
      </c>
      <c r="Q331" s="6"/>
      <c r="S331" s="6"/>
      <c r="U331" s="6"/>
      <c r="W331" s="59" t="str">
        <f>IF(AND($W$1&gt;0,C331&gt;0),SUBSTITUTE(SUBSTITUTE(IF(COUNTIF(newValidID,$C331)&gt;0,VLOOKUP($C331,Νέα_Μητρώα!$A:$G,2,FALSE),IF(COUNTIF(ValidID,$C331)&gt;0,VLOOKUP($C331,Μητρώο!$A:$G,2,FALSE))),"Θ","g"),"Α","b")&amp;IF((TRUNC((((YEAR($C$1))-I331)+1)/2))*2&lt;12,12,(TRUNC((((YEAR($C$1))-I331)+1)/2))*2),"ω")</f>
        <v>ω</v>
      </c>
      <c r="Z331" s="49">
        <f t="shared" si="42"/>
        <v>0</v>
      </c>
      <c r="AA331" s="49">
        <f t="shared" si="43"/>
        <v>0</v>
      </c>
      <c r="AB331" s="49">
        <f t="shared" si="44"/>
        <v>0</v>
      </c>
    </row>
    <row r="332" spans="1:28" x14ac:dyDescent="0.2">
      <c r="A332" s="4">
        <v>330</v>
      </c>
      <c r="B332" s="25">
        <f t="shared" si="40"/>
        <v>330</v>
      </c>
      <c r="C332" s="6"/>
      <c r="D332" s="26" t="str">
        <f>IF($C332&gt;0,IF(COUNTIF(newValidID,$C332)&gt;0,VLOOKUP($C332,Νέα_Μητρώα!$A:$G,3,FALSE),IF(COUNTIF(ValidID,$C332)&gt;0,VLOOKUP($C332,Μητρώο!$A:$G,3,FALSE))),"")</f>
        <v/>
      </c>
      <c r="E332" s="27" t="str">
        <f>IF($C332&gt;0,IF(COUNTIF(newValidID,$C332)&gt;0,VLOOKUP($C332,Νέα_Μητρώα!$A:$G,5,FALSE),IF(COUNTIF(ValidID,$C332)&gt;0,VLOOKUP($C332,Μητρώο!$A:$G,5,FALSE))),"")</f>
        <v/>
      </c>
      <c r="F332" s="47"/>
      <c r="G332" s="47"/>
      <c r="H332" s="28"/>
      <c r="I332" s="29" t="str">
        <f>IF($C332&gt;0,IF(COUNTIF(newValidID,$C332)&gt;0,VLOOKUP($C332,Νέα_Μητρώα!$A:$G,4,FALSE),IF(COUNTIF(ValidID,$C332)&gt;0,VLOOKUP($C332,Μητρώο!$A:$G,4,FALSE))),"")</f>
        <v/>
      </c>
      <c r="J332" s="53" t="str">
        <f>IF(OR(AND(OR(LEFT(R332)="b",LEFT(T332)="b",LEFT(V332)="b"),IF($C332&gt;0,IF(COUNTIF(newValidID,$C332)&gt;0,VLOOKUP($C332,Νέα_Μητρώα!$A:$G,2,FALSE),IF(COUNTIF(ValidID,$C332)&gt;0,VLOOKUP($C332,Μητρώο!$A:$G,2,FALSE))),"")="Θ"),AND(OR(LEFT(R332)="g",LEFT(T332)="g",LEFT(V332)="g"),IF($C332&gt;0,IF(COUNTIF(newValidID,$C332)&gt;0,VLOOKUP($C332,Νέα_Μητρώα!$A:$G,2,FALSE),IF(COUNTIF(ValidID,$C332)&gt;0,VLOOKUP($C332,Μητρώο!$A:$G,2,FALSE))),"")="Α")),"error","")</f>
        <v/>
      </c>
      <c r="K332" s="29" t="str">
        <f t="shared" si="38"/>
        <v/>
      </c>
      <c r="L332" s="29">
        <f t="shared" si="39"/>
        <v>0</v>
      </c>
      <c r="M332" s="30"/>
      <c r="N332" s="30"/>
      <c r="O332" s="31" t="str">
        <f>IF($C332&gt;0,IF(COUNTIF(newValidID,$C332)&gt;0,VLOOKUP($C332,Νέα_Μητρώα!$A:$G,7,FALSE),IF(COUNTIF(ValidID,$C332)&gt;0,VLOOKUP($C332,Μητρώο!$A:$G,7,FALSE))),"")</f>
        <v/>
      </c>
      <c r="P332" s="25" t="str">
        <f t="shared" si="41"/>
        <v/>
      </c>
      <c r="Q332" s="6"/>
      <c r="S332" s="6"/>
      <c r="U332" s="6"/>
      <c r="W332" s="59" t="str">
        <f>IF(AND($W$1&gt;0,C332&gt;0),SUBSTITUTE(SUBSTITUTE(IF(COUNTIF(newValidID,$C332)&gt;0,VLOOKUP($C332,Νέα_Μητρώα!$A:$G,2,FALSE),IF(COUNTIF(ValidID,$C332)&gt;0,VLOOKUP($C332,Μητρώο!$A:$G,2,FALSE))),"Θ","g"),"Α","b")&amp;IF((TRUNC((((YEAR($C$1))-I332)+1)/2))*2&lt;12,12,(TRUNC((((YEAR($C$1))-I332)+1)/2))*2),"ω")</f>
        <v>ω</v>
      </c>
      <c r="Z332" s="49">
        <f t="shared" si="42"/>
        <v>0</v>
      </c>
      <c r="AA332" s="49">
        <f t="shared" si="43"/>
        <v>0</v>
      </c>
      <c r="AB332" s="49">
        <f t="shared" si="44"/>
        <v>0</v>
      </c>
    </row>
    <row r="333" spans="1:28" x14ac:dyDescent="0.2">
      <c r="A333" s="4">
        <v>331</v>
      </c>
      <c r="B333" s="25">
        <f t="shared" si="40"/>
        <v>331</v>
      </c>
      <c r="C333" s="6"/>
      <c r="D333" s="26" t="str">
        <f>IF($C333&gt;0,IF(COUNTIF(newValidID,$C333)&gt;0,VLOOKUP($C333,Νέα_Μητρώα!$A:$G,3,FALSE),IF(COUNTIF(ValidID,$C333)&gt;0,VLOOKUP($C333,Μητρώο!$A:$G,3,FALSE))),"")</f>
        <v/>
      </c>
      <c r="E333" s="27" t="str">
        <f>IF($C333&gt;0,IF(COUNTIF(newValidID,$C333)&gt;0,VLOOKUP($C333,Νέα_Μητρώα!$A:$G,5,FALSE),IF(COUNTIF(ValidID,$C333)&gt;0,VLOOKUP($C333,Μητρώο!$A:$G,5,FALSE))),"")</f>
        <v/>
      </c>
      <c r="F333" s="47"/>
      <c r="G333" s="47"/>
      <c r="H333" s="28"/>
      <c r="I333" s="29" t="str">
        <f>IF($C333&gt;0,IF(COUNTIF(newValidID,$C333)&gt;0,VLOOKUP($C333,Νέα_Μητρώα!$A:$G,4,FALSE),IF(COUNTIF(ValidID,$C333)&gt;0,VLOOKUP($C333,Μητρώο!$A:$G,4,FALSE))),"")</f>
        <v/>
      </c>
      <c r="J333" s="53" t="str">
        <f>IF(OR(AND(OR(LEFT(R333)="b",LEFT(T333)="b",LEFT(V333)="b"),IF($C333&gt;0,IF(COUNTIF(newValidID,$C333)&gt;0,VLOOKUP($C333,Νέα_Μητρώα!$A:$G,2,FALSE),IF(COUNTIF(ValidID,$C333)&gt;0,VLOOKUP($C333,Μητρώο!$A:$G,2,FALSE))),"")="Θ"),AND(OR(LEFT(R333)="g",LEFT(T333)="g",LEFT(V333)="g"),IF($C333&gt;0,IF(COUNTIF(newValidID,$C333)&gt;0,VLOOKUP($C333,Νέα_Μητρώα!$A:$G,2,FALSE),IF(COUNTIF(ValidID,$C333)&gt;0,VLOOKUP($C333,Μητρώο!$A:$G,2,FALSE))),"")="Α")),"error","")</f>
        <v/>
      </c>
      <c r="K333" s="29" t="str">
        <f t="shared" si="38"/>
        <v/>
      </c>
      <c r="L333" s="29">
        <f t="shared" si="39"/>
        <v>0</v>
      </c>
      <c r="M333" s="30"/>
      <c r="N333" s="30"/>
      <c r="O333" s="31" t="str">
        <f>IF($C333&gt;0,IF(COUNTIF(newValidID,$C333)&gt;0,VLOOKUP($C333,Νέα_Μητρώα!$A:$G,7,FALSE),IF(COUNTIF(ValidID,$C333)&gt;0,VLOOKUP($C333,Μητρώο!$A:$G,7,FALSE))),"")</f>
        <v/>
      </c>
      <c r="P333" s="25" t="str">
        <f t="shared" si="41"/>
        <v/>
      </c>
      <c r="Q333" s="6"/>
      <c r="S333" s="6"/>
      <c r="U333" s="6"/>
      <c r="W333" s="59" t="str">
        <f>IF(AND($W$1&gt;0,C333&gt;0),SUBSTITUTE(SUBSTITUTE(IF(COUNTIF(newValidID,$C333)&gt;0,VLOOKUP($C333,Νέα_Μητρώα!$A:$G,2,FALSE),IF(COUNTIF(ValidID,$C333)&gt;0,VLOOKUP($C333,Μητρώο!$A:$G,2,FALSE))),"Θ","g"),"Α","b")&amp;IF((TRUNC((((YEAR($C$1))-I333)+1)/2))*2&lt;12,12,(TRUNC((((YEAR($C$1))-I333)+1)/2))*2),"ω")</f>
        <v>ω</v>
      </c>
      <c r="Z333" s="49">
        <f t="shared" si="42"/>
        <v>0</v>
      </c>
      <c r="AA333" s="49">
        <f t="shared" si="43"/>
        <v>0</v>
      </c>
      <c r="AB333" s="49">
        <f t="shared" si="44"/>
        <v>0</v>
      </c>
    </row>
    <row r="334" spans="1:28" x14ac:dyDescent="0.2">
      <c r="A334" s="4">
        <v>332</v>
      </c>
      <c r="B334" s="25">
        <f t="shared" si="40"/>
        <v>332</v>
      </c>
      <c r="C334" s="6"/>
      <c r="D334" s="26" t="str">
        <f>IF($C334&gt;0,IF(COUNTIF(newValidID,$C334)&gt;0,VLOOKUP($C334,Νέα_Μητρώα!$A:$G,3,FALSE),IF(COUNTIF(ValidID,$C334)&gt;0,VLOOKUP($C334,Μητρώο!$A:$G,3,FALSE))),"")</f>
        <v/>
      </c>
      <c r="E334" s="27" t="str">
        <f>IF($C334&gt;0,IF(COUNTIF(newValidID,$C334)&gt;0,VLOOKUP($C334,Νέα_Μητρώα!$A:$G,5,FALSE),IF(COUNTIF(ValidID,$C334)&gt;0,VLOOKUP($C334,Μητρώο!$A:$G,5,FALSE))),"")</f>
        <v/>
      </c>
      <c r="F334" s="47"/>
      <c r="G334" s="47"/>
      <c r="H334" s="28"/>
      <c r="I334" s="29" t="str">
        <f>IF($C334&gt;0,IF(COUNTIF(newValidID,$C334)&gt;0,VLOOKUP($C334,Νέα_Μητρώα!$A:$G,4,FALSE),IF(COUNTIF(ValidID,$C334)&gt;0,VLOOKUP($C334,Μητρώο!$A:$G,4,FALSE))),"")</f>
        <v/>
      </c>
      <c r="J334" s="53" t="str">
        <f>IF(OR(AND(OR(LEFT(R334)="b",LEFT(T334)="b",LEFT(V334)="b"),IF($C334&gt;0,IF(COUNTIF(newValidID,$C334)&gt;0,VLOOKUP($C334,Νέα_Μητρώα!$A:$G,2,FALSE),IF(COUNTIF(ValidID,$C334)&gt;0,VLOOKUP($C334,Μητρώο!$A:$G,2,FALSE))),"")="Θ"),AND(OR(LEFT(R334)="g",LEFT(T334)="g",LEFT(V334)="g"),IF($C334&gt;0,IF(COUNTIF(newValidID,$C334)&gt;0,VLOOKUP($C334,Νέα_Μητρώα!$A:$G,2,FALSE),IF(COUNTIF(ValidID,$C334)&gt;0,VLOOKUP($C334,Μητρώο!$A:$G,2,FALSE))),"")="Α")),"error","")</f>
        <v/>
      </c>
      <c r="K334" s="29" t="str">
        <f t="shared" si="38"/>
        <v/>
      </c>
      <c r="L334" s="29">
        <f t="shared" si="39"/>
        <v>0</v>
      </c>
      <c r="M334" s="30"/>
      <c r="N334" s="30"/>
      <c r="O334" s="31" t="str">
        <f>IF($C334&gt;0,IF(COUNTIF(newValidID,$C334)&gt;0,VLOOKUP($C334,Νέα_Μητρώα!$A:$G,7,FALSE),IF(COUNTIF(ValidID,$C334)&gt;0,VLOOKUP($C334,Μητρώο!$A:$G,7,FALSE))),"")</f>
        <v/>
      </c>
      <c r="P334" s="25" t="str">
        <f t="shared" si="41"/>
        <v/>
      </c>
      <c r="Q334" s="6"/>
      <c r="S334" s="6"/>
      <c r="U334" s="6"/>
      <c r="W334" s="59" t="str">
        <f>IF(AND($W$1&gt;0,C334&gt;0),SUBSTITUTE(SUBSTITUTE(IF(COUNTIF(newValidID,$C334)&gt;0,VLOOKUP($C334,Νέα_Μητρώα!$A:$G,2,FALSE),IF(COUNTIF(ValidID,$C334)&gt;0,VLOOKUP($C334,Μητρώο!$A:$G,2,FALSE))),"Θ","g"),"Α","b")&amp;IF((TRUNC((((YEAR($C$1))-I334)+1)/2))*2&lt;12,12,(TRUNC((((YEAR($C$1))-I334)+1)/2))*2),"ω")</f>
        <v>ω</v>
      </c>
      <c r="Z334" s="49">
        <f t="shared" si="42"/>
        <v>0</v>
      </c>
      <c r="AA334" s="49">
        <f t="shared" si="43"/>
        <v>0</v>
      </c>
      <c r="AB334" s="49">
        <f t="shared" si="44"/>
        <v>0</v>
      </c>
    </row>
    <row r="335" spans="1:28" x14ac:dyDescent="0.2">
      <c r="A335" s="4">
        <v>333</v>
      </c>
      <c r="B335" s="25">
        <f t="shared" si="40"/>
        <v>333</v>
      </c>
      <c r="D335" s="26" t="str">
        <f>IF($C335&gt;0,IF(COUNTIF(newValidID,$C335)&gt;0,VLOOKUP($C335,Νέα_Μητρώα!$A:$G,3,FALSE),IF(COUNTIF(ValidID,$C335)&gt;0,VLOOKUP($C335,Μητρώο!$A:$G,3,FALSE))),"")</f>
        <v/>
      </c>
      <c r="E335" s="27" t="str">
        <f>IF($C335&gt;0,IF(COUNTIF(newValidID,$C335)&gt;0,VLOOKUP($C335,Νέα_Μητρώα!$A:$G,5,FALSE),IF(COUNTIF(ValidID,$C335)&gt;0,VLOOKUP($C335,Μητρώο!$A:$G,5,FALSE))),"")</f>
        <v/>
      </c>
      <c r="F335" s="47"/>
      <c r="G335" s="47"/>
      <c r="H335" s="28"/>
      <c r="I335" s="29" t="str">
        <f>IF($C335&gt;0,IF(COUNTIF(newValidID,$C335)&gt;0,VLOOKUP($C335,Νέα_Μητρώα!$A:$G,4,FALSE),IF(COUNTIF(ValidID,$C335)&gt;0,VLOOKUP($C335,Μητρώο!$A:$G,4,FALSE))),"")</f>
        <v/>
      </c>
      <c r="J335" s="53" t="str">
        <f>IF(OR(AND(OR(LEFT(R335)="b",LEFT(T335)="b",LEFT(V335)="b"),IF($C335&gt;0,IF(COUNTIF(newValidID,$C335)&gt;0,VLOOKUP($C335,Νέα_Μητρώα!$A:$G,2,FALSE),IF(COUNTIF(ValidID,$C335)&gt;0,VLOOKUP($C335,Μητρώο!$A:$G,2,FALSE))),"")="Θ"),AND(OR(LEFT(R335)="g",LEFT(T335)="g",LEFT(V335)="g"),IF($C335&gt;0,IF(COUNTIF(newValidID,$C335)&gt;0,VLOOKUP($C335,Νέα_Μητρώα!$A:$G,2,FALSE),IF(COUNTIF(ValidID,$C335)&gt;0,VLOOKUP($C335,Μητρώο!$A:$G,2,FALSE))),"")="Α")),"error","")</f>
        <v/>
      </c>
      <c r="K335" s="29" t="str">
        <f t="shared" si="38"/>
        <v/>
      </c>
      <c r="L335" s="29">
        <f t="shared" si="39"/>
        <v>0</v>
      </c>
      <c r="M335" s="30"/>
      <c r="N335" s="30"/>
      <c r="O335" s="31" t="str">
        <f>IF($C335&gt;0,IF(COUNTIF(newValidID,$C335)&gt;0,VLOOKUP($C335,Νέα_Μητρώα!$A:$G,7,FALSE),IF(COUNTIF(ValidID,$C335)&gt;0,VLOOKUP($C335,Μητρώο!$A:$G,7,FALSE))),"")</f>
        <v/>
      </c>
      <c r="P335" s="25" t="str">
        <f t="shared" si="41"/>
        <v/>
      </c>
      <c r="Q335" s="6"/>
      <c r="S335" s="6"/>
      <c r="U335" s="6"/>
      <c r="W335" s="59" t="str">
        <f>IF(AND($W$1&gt;0,C335&gt;0),SUBSTITUTE(SUBSTITUTE(IF(COUNTIF(newValidID,$C335)&gt;0,VLOOKUP($C335,Νέα_Μητρώα!$A:$G,2,FALSE),IF(COUNTIF(ValidID,$C335)&gt;0,VLOOKUP($C335,Μητρώο!$A:$G,2,FALSE))),"Θ","g"),"Α","b")&amp;IF((TRUNC((((YEAR($C$1))-I335)+1)/2))*2&lt;12,12,(TRUNC((((YEAR($C$1))-I335)+1)/2))*2),"ω")</f>
        <v>ω</v>
      </c>
      <c r="Z335" s="49">
        <f t="shared" si="42"/>
        <v>0</v>
      </c>
      <c r="AA335" s="49">
        <f t="shared" si="43"/>
        <v>0</v>
      </c>
      <c r="AB335" s="49">
        <f t="shared" si="44"/>
        <v>0</v>
      </c>
    </row>
    <row r="336" spans="1:28" x14ac:dyDescent="0.2">
      <c r="A336" s="4">
        <v>334</v>
      </c>
      <c r="B336" s="25">
        <f t="shared" si="40"/>
        <v>334</v>
      </c>
      <c r="D336" s="26" t="str">
        <f>IF($C336&gt;0,IF(COUNTIF(newValidID,$C336)&gt;0,VLOOKUP($C336,Νέα_Μητρώα!$A:$G,3,FALSE),IF(COUNTIF(ValidID,$C336)&gt;0,VLOOKUP($C336,Μητρώο!$A:$G,3,FALSE))),"")</f>
        <v/>
      </c>
      <c r="E336" s="27" t="str">
        <f>IF($C336&gt;0,IF(COUNTIF(newValidID,$C336)&gt;0,VLOOKUP($C336,Νέα_Μητρώα!$A:$G,5,FALSE),IF(COUNTIF(ValidID,$C336)&gt;0,VLOOKUP($C336,Μητρώο!$A:$G,5,FALSE))),"")</f>
        <v/>
      </c>
      <c r="F336" s="47"/>
      <c r="G336" s="47"/>
      <c r="H336" s="28"/>
      <c r="I336" s="29" t="str">
        <f>IF($C336&gt;0,IF(COUNTIF(newValidID,$C336)&gt;0,VLOOKUP($C336,Νέα_Μητρώα!$A:$G,4,FALSE),IF(COUNTIF(ValidID,$C336)&gt;0,VLOOKUP($C336,Μητρώο!$A:$G,4,FALSE))),"")</f>
        <v/>
      </c>
      <c r="J336" s="53" t="str">
        <f>IF(OR(AND(OR(LEFT(R336)="b",LEFT(T336)="b",LEFT(V336)="b"),IF($C336&gt;0,IF(COUNTIF(newValidID,$C336)&gt;0,VLOOKUP($C336,Νέα_Μητρώα!$A:$G,2,FALSE),IF(COUNTIF(ValidID,$C336)&gt;0,VLOOKUP($C336,Μητρώο!$A:$G,2,FALSE))),"")="Θ"),AND(OR(LEFT(R336)="g",LEFT(T336)="g",LEFT(V336)="g"),IF($C336&gt;0,IF(COUNTIF(newValidID,$C336)&gt;0,VLOOKUP($C336,Νέα_Μητρώα!$A:$G,2,FALSE),IF(COUNTIF(ValidID,$C336)&gt;0,VLOOKUP($C336,Μητρώο!$A:$G,2,FALSE))),"")="Α")),"error","")</f>
        <v/>
      </c>
      <c r="K336" s="29" t="str">
        <f t="shared" si="38"/>
        <v/>
      </c>
      <c r="L336" s="29">
        <f t="shared" si="39"/>
        <v>0</v>
      </c>
      <c r="M336" s="30"/>
      <c r="N336" s="30"/>
      <c r="O336" s="31" t="str">
        <f>IF($C336&gt;0,IF(COUNTIF(newValidID,$C336)&gt;0,VLOOKUP($C336,Νέα_Μητρώα!$A:$G,7,FALSE),IF(COUNTIF(ValidID,$C336)&gt;0,VLOOKUP($C336,Μητρώο!$A:$G,7,FALSE))),"")</f>
        <v/>
      </c>
      <c r="P336" s="25" t="str">
        <f t="shared" si="41"/>
        <v/>
      </c>
      <c r="Q336" s="6"/>
      <c r="S336" s="6"/>
      <c r="U336" s="6"/>
      <c r="W336" s="59" t="str">
        <f>IF(AND($W$1&gt;0,C336&gt;0),SUBSTITUTE(SUBSTITUTE(IF(COUNTIF(newValidID,$C336)&gt;0,VLOOKUP($C336,Νέα_Μητρώα!$A:$G,2,FALSE),IF(COUNTIF(ValidID,$C336)&gt;0,VLOOKUP($C336,Μητρώο!$A:$G,2,FALSE))),"Θ","g"),"Α","b")&amp;IF((TRUNC((((YEAR($C$1))-I336)+1)/2))*2&lt;12,12,(TRUNC((((YEAR($C$1))-I336)+1)/2))*2),"ω")</f>
        <v>ω</v>
      </c>
      <c r="Z336" s="49">
        <f t="shared" si="42"/>
        <v>0</v>
      </c>
      <c r="AA336" s="49">
        <f t="shared" si="43"/>
        <v>0</v>
      </c>
      <c r="AB336" s="49">
        <f t="shared" si="44"/>
        <v>0</v>
      </c>
    </row>
    <row r="337" spans="1:28" x14ac:dyDescent="0.2">
      <c r="A337" s="4">
        <v>335</v>
      </c>
      <c r="B337" s="25">
        <f t="shared" si="40"/>
        <v>335</v>
      </c>
      <c r="C337" s="6"/>
      <c r="D337" s="26" t="str">
        <f>IF($C337&gt;0,IF(COUNTIF(newValidID,$C337)&gt;0,VLOOKUP($C337,Νέα_Μητρώα!$A:$G,3,FALSE),IF(COUNTIF(ValidID,$C337)&gt;0,VLOOKUP($C337,Μητρώο!$A:$G,3,FALSE))),"")</f>
        <v/>
      </c>
      <c r="E337" s="27" t="str">
        <f>IF($C337&gt;0,IF(COUNTIF(newValidID,$C337)&gt;0,VLOOKUP($C337,Νέα_Μητρώα!$A:$G,5,FALSE),IF(COUNTIF(ValidID,$C337)&gt;0,VLOOKUP($C337,Μητρώο!$A:$G,5,FALSE))),"")</f>
        <v/>
      </c>
      <c r="F337" s="47"/>
      <c r="G337" s="47"/>
      <c r="H337" s="28"/>
      <c r="I337" s="29" t="str">
        <f>IF($C337&gt;0,IF(COUNTIF(newValidID,$C337)&gt;0,VLOOKUP($C337,Νέα_Μητρώα!$A:$G,4,FALSE),IF(COUNTIF(ValidID,$C337)&gt;0,VLOOKUP($C337,Μητρώο!$A:$G,4,FALSE))),"")</f>
        <v/>
      </c>
      <c r="J337" s="53" t="str">
        <f>IF(OR(AND(OR(LEFT(R337)="b",LEFT(T337)="b",LEFT(V337)="b"),IF($C337&gt;0,IF(COUNTIF(newValidID,$C337)&gt;0,VLOOKUP($C337,Νέα_Μητρώα!$A:$G,2,FALSE),IF(COUNTIF(ValidID,$C337)&gt;0,VLOOKUP($C337,Μητρώο!$A:$G,2,FALSE))),"")="Θ"),AND(OR(LEFT(R337)="g",LEFT(T337)="g",LEFT(V337)="g"),IF($C337&gt;0,IF(COUNTIF(newValidID,$C337)&gt;0,VLOOKUP($C337,Νέα_Μητρώα!$A:$G,2,FALSE),IF(COUNTIF(ValidID,$C337)&gt;0,VLOOKUP($C337,Μητρώο!$A:$G,2,FALSE))),"")="Α")),"error","")</f>
        <v/>
      </c>
      <c r="K337" s="29" t="str">
        <f t="shared" si="38"/>
        <v/>
      </c>
      <c r="L337" s="29">
        <f t="shared" si="39"/>
        <v>0</v>
      </c>
      <c r="M337" s="30"/>
      <c r="N337" s="30"/>
      <c r="O337" s="31" t="str">
        <f>IF($C337&gt;0,IF(COUNTIF(newValidID,$C337)&gt;0,VLOOKUP($C337,Νέα_Μητρώα!$A:$G,7,FALSE),IF(COUNTIF(ValidID,$C337)&gt;0,VLOOKUP($C337,Μητρώο!$A:$G,7,FALSE))),"")</f>
        <v/>
      </c>
      <c r="P337" s="25" t="str">
        <f t="shared" si="41"/>
        <v/>
      </c>
      <c r="Q337" s="6"/>
      <c r="S337" s="6"/>
      <c r="U337" s="6"/>
      <c r="W337" s="59" t="str">
        <f>IF(AND($W$1&gt;0,C337&gt;0),SUBSTITUTE(SUBSTITUTE(IF(COUNTIF(newValidID,$C337)&gt;0,VLOOKUP($C337,Νέα_Μητρώα!$A:$G,2,FALSE),IF(COUNTIF(ValidID,$C337)&gt;0,VLOOKUP($C337,Μητρώο!$A:$G,2,FALSE))),"Θ","g"),"Α","b")&amp;IF((TRUNC((((YEAR($C$1))-I337)+1)/2))*2&lt;12,12,(TRUNC((((YEAR($C$1))-I337)+1)/2))*2),"ω")</f>
        <v>ω</v>
      </c>
      <c r="Z337" s="49">
        <f t="shared" si="42"/>
        <v>0</v>
      </c>
      <c r="AA337" s="49">
        <f t="shared" si="43"/>
        <v>0</v>
      </c>
      <c r="AB337" s="49">
        <f t="shared" si="44"/>
        <v>0</v>
      </c>
    </row>
    <row r="338" spans="1:28" x14ac:dyDescent="0.2">
      <c r="A338" s="4">
        <v>336</v>
      </c>
      <c r="B338" s="25">
        <f t="shared" si="40"/>
        <v>336</v>
      </c>
      <c r="D338" s="26" t="str">
        <f>IF($C338&gt;0,IF(COUNTIF(newValidID,$C338)&gt;0,VLOOKUP($C338,Νέα_Μητρώα!$A:$G,3,FALSE),IF(COUNTIF(ValidID,$C338)&gt;0,VLOOKUP($C338,Μητρώο!$A:$G,3,FALSE))),"")</f>
        <v/>
      </c>
      <c r="E338" s="27" t="str">
        <f>IF($C338&gt;0,IF(COUNTIF(newValidID,$C338)&gt;0,VLOOKUP($C338,Νέα_Μητρώα!$A:$G,5,FALSE),IF(COUNTIF(ValidID,$C338)&gt;0,VLOOKUP($C338,Μητρώο!$A:$G,5,FALSE))),"")</f>
        <v/>
      </c>
      <c r="F338" s="47"/>
      <c r="G338" s="47"/>
      <c r="H338" s="28"/>
      <c r="I338" s="29" t="str">
        <f>IF($C338&gt;0,IF(COUNTIF(newValidID,$C338)&gt;0,VLOOKUP($C338,Νέα_Μητρώα!$A:$G,4,FALSE),IF(COUNTIF(ValidID,$C338)&gt;0,VLOOKUP($C338,Μητρώο!$A:$G,4,FALSE))),"")</f>
        <v/>
      </c>
      <c r="J338" s="53" t="str">
        <f>IF(OR(AND(OR(LEFT(R338)="b",LEFT(T338)="b",LEFT(V338)="b"),IF($C338&gt;0,IF(COUNTIF(newValidID,$C338)&gt;0,VLOOKUP($C338,Νέα_Μητρώα!$A:$G,2,FALSE),IF(COUNTIF(ValidID,$C338)&gt;0,VLOOKUP($C338,Μητρώο!$A:$G,2,FALSE))),"")="Θ"),AND(OR(LEFT(R338)="g",LEFT(T338)="g",LEFT(V338)="g"),IF($C338&gt;0,IF(COUNTIF(newValidID,$C338)&gt;0,VLOOKUP($C338,Νέα_Μητρώα!$A:$G,2,FALSE),IF(COUNTIF(ValidID,$C338)&gt;0,VLOOKUP($C338,Μητρώο!$A:$G,2,FALSE))),"")="Α")),"error","")</f>
        <v/>
      </c>
      <c r="K338" s="29" t="str">
        <f t="shared" si="38"/>
        <v/>
      </c>
      <c r="L338" s="29">
        <f t="shared" si="39"/>
        <v>0</v>
      </c>
      <c r="M338" s="30"/>
      <c r="N338" s="30"/>
      <c r="O338" s="31" t="str">
        <f>IF($C338&gt;0,IF(COUNTIF(newValidID,$C338)&gt;0,VLOOKUP($C338,Νέα_Μητρώα!$A:$G,7,FALSE),IF(COUNTIF(ValidID,$C338)&gt;0,VLOOKUP($C338,Μητρώο!$A:$G,7,FALSE))),"")</f>
        <v/>
      </c>
      <c r="P338" s="25" t="str">
        <f t="shared" si="41"/>
        <v/>
      </c>
      <c r="Q338" s="6"/>
      <c r="S338" s="6"/>
      <c r="U338" s="6"/>
      <c r="W338" s="59" t="str">
        <f>IF(AND($W$1&gt;0,C338&gt;0),SUBSTITUTE(SUBSTITUTE(IF(COUNTIF(newValidID,$C338)&gt;0,VLOOKUP($C338,Νέα_Μητρώα!$A:$G,2,FALSE),IF(COUNTIF(ValidID,$C338)&gt;0,VLOOKUP($C338,Μητρώο!$A:$G,2,FALSE))),"Θ","g"),"Α","b")&amp;IF((TRUNC((((YEAR($C$1))-I338)+1)/2))*2&lt;12,12,(TRUNC((((YEAR($C$1))-I338)+1)/2))*2),"ω")</f>
        <v>ω</v>
      </c>
      <c r="Z338" s="49">
        <f t="shared" si="42"/>
        <v>0</v>
      </c>
      <c r="AA338" s="49">
        <f t="shared" si="43"/>
        <v>0</v>
      </c>
      <c r="AB338" s="49">
        <f t="shared" si="44"/>
        <v>0</v>
      </c>
    </row>
    <row r="339" spans="1:28" x14ac:dyDescent="0.2">
      <c r="A339" s="4">
        <v>337</v>
      </c>
      <c r="B339" s="25">
        <f t="shared" si="40"/>
        <v>337</v>
      </c>
      <c r="C339" s="6"/>
      <c r="D339" s="26" t="str">
        <f>IF($C339&gt;0,IF(COUNTIF(newValidID,$C339)&gt;0,VLOOKUP($C339,Νέα_Μητρώα!$A:$G,3,FALSE),IF(COUNTIF(ValidID,$C339)&gt;0,VLOOKUP($C339,Μητρώο!$A:$G,3,FALSE))),"")</f>
        <v/>
      </c>
      <c r="E339" s="27" t="str">
        <f>IF($C339&gt;0,IF(COUNTIF(newValidID,$C339)&gt;0,VLOOKUP($C339,Νέα_Μητρώα!$A:$G,5,FALSE),IF(COUNTIF(ValidID,$C339)&gt;0,VLOOKUP($C339,Μητρώο!$A:$G,5,FALSE))),"")</f>
        <v/>
      </c>
      <c r="F339" s="47"/>
      <c r="G339" s="47"/>
      <c r="H339" s="28"/>
      <c r="I339" s="29" t="str">
        <f>IF($C339&gt;0,IF(COUNTIF(newValidID,$C339)&gt;0,VLOOKUP($C339,Νέα_Μητρώα!$A:$G,4,FALSE),IF(COUNTIF(ValidID,$C339)&gt;0,VLOOKUP($C339,Μητρώο!$A:$G,4,FALSE))),"")</f>
        <v/>
      </c>
      <c r="J339" s="53" t="str">
        <f>IF(OR(AND(OR(LEFT(R339)="b",LEFT(T339)="b",LEFT(V339)="b"),IF($C339&gt;0,IF(COUNTIF(newValidID,$C339)&gt;0,VLOOKUP($C339,Νέα_Μητρώα!$A:$G,2,FALSE),IF(COUNTIF(ValidID,$C339)&gt;0,VLOOKUP($C339,Μητρώο!$A:$G,2,FALSE))),"")="Θ"),AND(OR(LEFT(R339)="g",LEFT(T339)="g",LEFT(V339)="g"),IF($C339&gt;0,IF(COUNTIF(newValidID,$C339)&gt;0,VLOOKUP($C339,Νέα_Μητρώα!$A:$G,2,FALSE),IF(COUNTIF(ValidID,$C339)&gt;0,VLOOKUP($C339,Μητρώο!$A:$G,2,FALSE))),"")="Α")),"error","")</f>
        <v/>
      </c>
      <c r="K339" s="29" t="str">
        <f t="shared" si="38"/>
        <v/>
      </c>
      <c r="L339" s="29">
        <f t="shared" si="39"/>
        <v>0</v>
      </c>
      <c r="M339" s="30"/>
      <c r="N339" s="30"/>
      <c r="O339" s="31" t="str">
        <f>IF($C339&gt;0,IF(COUNTIF(newValidID,$C339)&gt;0,VLOOKUP($C339,Νέα_Μητρώα!$A:$G,7,FALSE),IF(COUNTIF(ValidID,$C339)&gt;0,VLOOKUP($C339,Μητρώο!$A:$G,7,FALSE))),"")</f>
        <v/>
      </c>
      <c r="P339" s="25" t="str">
        <f t="shared" si="41"/>
        <v/>
      </c>
      <c r="Q339" s="6"/>
      <c r="S339" s="6"/>
      <c r="U339" s="6"/>
      <c r="W339" s="59" t="str">
        <f>IF(AND($W$1&gt;0,C339&gt;0),SUBSTITUTE(SUBSTITUTE(IF(COUNTIF(newValidID,$C339)&gt;0,VLOOKUP($C339,Νέα_Μητρώα!$A:$G,2,FALSE),IF(COUNTIF(ValidID,$C339)&gt;0,VLOOKUP($C339,Μητρώο!$A:$G,2,FALSE))),"Θ","g"),"Α","b")&amp;IF((TRUNC((((YEAR($C$1))-I339)+1)/2))*2&lt;12,12,(TRUNC((((YEAR($C$1))-I339)+1)/2))*2),"ω")</f>
        <v>ω</v>
      </c>
      <c r="Z339" s="49">
        <f t="shared" si="42"/>
        <v>0</v>
      </c>
      <c r="AA339" s="49">
        <f t="shared" si="43"/>
        <v>0</v>
      </c>
      <c r="AB339" s="49">
        <f t="shared" si="44"/>
        <v>0</v>
      </c>
    </row>
    <row r="340" spans="1:28" x14ac:dyDescent="0.2">
      <c r="A340" s="4">
        <v>338</v>
      </c>
      <c r="B340" s="25">
        <f t="shared" si="40"/>
        <v>338</v>
      </c>
      <c r="C340" s="6"/>
      <c r="D340" s="26" t="str">
        <f>IF($C340&gt;0,IF(COUNTIF(newValidID,$C340)&gt;0,VLOOKUP($C340,Νέα_Μητρώα!$A:$G,3,FALSE),IF(COUNTIF(ValidID,$C340)&gt;0,VLOOKUP($C340,Μητρώο!$A:$G,3,FALSE))),"")</f>
        <v/>
      </c>
      <c r="E340" s="27" t="str">
        <f>IF($C340&gt;0,IF(COUNTIF(newValidID,$C340)&gt;0,VLOOKUP($C340,Νέα_Μητρώα!$A:$G,5,FALSE),IF(COUNTIF(ValidID,$C340)&gt;0,VLOOKUP($C340,Μητρώο!$A:$G,5,FALSE))),"")</f>
        <v/>
      </c>
      <c r="F340" s="47"/>
      <c r="G340" s="47"/>
      <c r="H340" s="28"/>
      <c r="I340" s="29" t="str">
        <f>IF($C340&gt;0,IF(COUNTIF(newValidID,$C340)&gt;0,VLOOKUP($C340,Νέα_Μητρώα!$A:$G,4,FALSE),IF(COUNTIF(ValidID,$C340)&gt;0,VLOOKUP($C340,Μητρώο!$A:$G,4,FALSE))),"")</f>
        <v/>
      </c>
      <c r="J340" s="53" t="str">
        <f>IF(OR(AND(OR(LEFT(R340)="b",LEFT(T340)="b",LEFT(V340)="b"),IF($C340&gt;0,IF(COUNTIF(newValidID,$C340)&gt;0,VLOOKUP($C340,Νέα_Μητρώα!$A:$G,2,FALSE),IF(COUNTIF(ValidID,$C340)&gt;0,VLOOKUP($C340,Μητρώο!$A:$G,2,FALSE))),"")="Θ"),AND(OR(LEFT(R340)="g",LEFT(T340)="g",LEFT(V340)="g"),IF($C340&gt;0,IF(COUNTIF(newValidID,$C340)&gt;0,VLOOKUP($C340,Νέα_Μητρώα!$A:$G,2,FALSE),IF(COUNTIF(ValidID,$C340)&gt;0,VLOOKUP($C340,Μητρώο!$A:$G,2,FALSE))),"")="Α")),"error","")</f>
        <v/>
      </c>
      <c r="K340" s="29" t="str">
        <f t="shared" si="38"/>
        <v/>
      </c>
      <c r="L340" s="29">
        <f t="shared" si="39"/>
        <v>0</v>
      </c>
      <c r="M340" s="30"/>
      <c r="N340" s="30"/>
      <c r="O340" s="31" t="str">
        <f>IF($C340&gt;0,IF(COUNTIF(newValidID,$C340)&gt;0,VLOOKUP($C340,Νέα_Μητρώα!$A:$G,7,FALSE),IF(COUNTIF(ValidID,$C340)&gt;0,VLOOKUP($C340,Μητρώο!$A:$G,7,FALSE))),"")</f>
        <v/>
      </c>
      <c r="P340" s="25" t="str">
        <f t="shared" si="41"/>
        <v/>
      </c>
      <c r="Q340" s="6"/>
      <c r="S340" s="6"/>
      <c r="U340" s="6"/>
      <c r="W340" s="59" t="str">
        <f>IF(AND($W$1&gt;0,C340&gt;0),SUBSTITUTE(SUBSTITUTE(IF(COUNTIF(newValidID,$C340)&gt;0,VLOOKUP($C340,Νέα_Μητρώα!$A:$G,2,FALSE),IF(COUNTIF(ValidID,$C340)&gt;0,VLOOKUP($C340,Μητρώο!$A:$G,2,FALSE))),"Θ","g"),"Α","b")&amp;IF((TRUNC((((YEAR($C$1))-I340)+1)/2))*2&lt;12,12,(TRUNC((((YEAR($C$1))-I340)+1)/2))*2),"ω")</f>
        <v>ω</v>
      </c>
      <c r="Z340" s="49">
        <f t="shared" si="42"/>
        <v>0</v>
      </c>
      <c r="AA340" s="49">
        <f t="shared" si="43"/>
        <v>0</v>
      </c>
      <c r="AB340" s="49">
        <f t="shared" si="44"/>
        <v>0</v>
      </c>
    </row>
    <row r="341" spans="1:28" x14ac:dyDescent="0.2">
      <c r="A341" s="4">
        <v>339</v>
      </c>
      <c r="B341" s="25">
        <f t="shared" si="40"/>
        <v>339</v>
      </c>
      <c r="C341" s="6"/>
      <c r="D341" s="26" t="str">
        <f>IF($C341&gt;0,IF(COUNTIF(newValidID,$C341)&gt;0,VLOOKUP($C341,Νέα_Μητρώα!$A:$G,3,FALSE),IF(COUNTIF(ValidID,$C341)&gt;0,VLOOKUP($C341,Μητρώο!$A:$G,3,FALSE))),"")</f>
        <v/>
      </c>
      <c r="E341" s="27" t="str">
        <f>IF($C341&gt;0,IF(COUNTIF(newValidID,$C341)&gt;0,VLOOKUP($C341,Νέα_Μητρώα!$A:$G,5,FALSE),IF(COUNTIF(ValidID,$C341)&gt;0,VLOOKUP($C341,Μητρώο!$A:$G,5,FALSE))),"")</f>
        <v/>
      </c>
      <c r="F341" s="47"/>
      <c r="G341" s="47"/>
      <c r="H341" s="28"/>
      <c r="I341" s="29" t="str">
        <f>IF($C341&gt;0,IF(COUNTIF(newValidID,$C341)&gt;0,VLOOKUP($C341,Νέα_Μητρώα!$A:$G,4,FALSE),IF(COUNTIF(ValidID,$C341)&gt;0,VLOOKUP($C341,Μητρώο!$A:$G,4,FALSE))),"")</f>
        <v/>
      </c>
      <c r="J341" s="53" t="str">
        <f>IF(OR(AND(OR(LEFT(R341)="b",LEFT(T341)="b",LEFT(V341)="b"),IF($C341&gt;0,IF(COUNTIF(newValidID,$C341)&gt;0,VLOOKUP($C341,Νέα_Μητρώα!$A:$G,2,FALSE),IF(COUNTIF(ValidID,$C341)&gt;0,VLOOKUP($C341,Μητρώο!$A:$G,2,FALSE))),"")="Θ"),AND(OR(LEFT(R341)="g",LEFT(T341)="g",LEFT(V341)="g"),IF($C341&gt;0,IF(COUNTIF(newValidID,$C341)&gt;0,VLOOKUP($C341,Νέα_Μητρώα!$A:$G,2,FALSE),IF(COUNTIF(ValidID,$C341)&gt;0,VLOOKUP($C341,Μητρώο!$A:$G,2,FALSE))),"")="Α")),"error","")</f>
        <v/>
      </c>
      <c r="K341" s="29" t="str">
        <f t="shared" si="38"/>
        <v/>
      </c>
      <c r="L341" s="29">
        <f t="shared" si="39"/>
        <v>0</v>
      </c>
      <c r="M341" s="30"/>
      <c r="N341" s="30"/>
      <c r="O341" s="31" t="str">
        <f>IF($C341&gt;0,IF(COUNTIF(newValidID,$C341)&gt;0,VLOOKUP($C341,Νέα_Μητρώα!$A:$G,7,FALSE),IF(COUNTIF(ValidID,$C341)&gt;0,VLOOKUP($C341,Μητρώο!$A:$G,7,FALSE))),"")</f>
        <v/>
      </c>
      <c r="P341" s="25" t="str">
        <f t="shared" si="41"/>
        <v/>
      </c>
      <c r="Q341" s="6"/>
      <c r="S341" s="6"/>
      <c r="U341" s="6"/>
      <c r="W341" s="59" t="str">
        <f>IF(AND($W$1&gt;0,C341&gt;0),SUBSTITUTE(SUBSTITUTE(IF(COUNTIF(newValidID,$C341)&gt;0,VLOOKUP($C341,Νέα_Μητρώα!$A:$G,2,FALSE),IF(COUNTIF(ValidID,$C341)&gt;0,VLOOKUP($C341,Μητρώο!$A:$G,2,FALSE))),"Θ","g"),"Α","b")&amp;IF((TRUNC((((YEAR($C$1))-I341)+1)/2))*2&lt;12,12,(TRUNC((((YEAR($C$1))-I341)+1)/2))*2),"ω")</f>
        <v>ω</v>
      </c>
      <c r="Z341" s="49">
        <f t="shared" si="42"/>
        <v>0</v>
      </c>
      <c r="AA341" s="49">
        <f t="shared" si="43"/>
        <v>0</v>
      </c>
      <c r="AB341" s="49">
        <f t="shared" si="44"/>
        <v>0</v>
      </c>
    </row>
    <row r="342" spans="1:28" x14ac:dyDescent="0.2">
      <c r="A342" s="4">
        <v>340</v>
      </c>
      <c r="B342" s="25">
        <f t="shared" si="40"/>
        <v>340</v>
      </c>
      <c r="C342" s="6"/>
      <c r="D342" s="26" t="str">
        <f>IF($C342&gt;0,IF(COUNTIF(newValidID,$C342)&gt;0,VLOOKUP($C342,Νέα_Μητρώα!$A:$G,3,FALSE),IF(COUNTIF(ValidID,$C342)&gt;0,VLOOKUP($C342,Μητρώο!$A:$G,3,FALSE))),"")</f>
        <v/>
      </c>
      <c r="E342" s="27" t="str">
        <f>IF($C342&gt;0,IF(COUNTIF(newValidID,$C342)&gt;0,VLOOKUP($C342,Νέα_Μητρώα!$A:$G,5,FALSE),IF(COUNTIF(ValidID,$C342)&gt;0,VLOOKUP($C342,Μητρώο!$A:$G,5,FALSE))),"")</f>
        <v/>
      </c>
      <c r="F342" s="47"/>
      <c r="G342" s="47"/>
      <c r="H342" s="28"/>
      <c r="I342" s="29" t="str">
        <f>IF($C342&gt;0,IF(COUNTIF(newValidID,$C342)&gt;0,VLOOKUP($C342,Νέα_Μητρώα!$A:$G,4,FALSE),IF(COUNTIF(ValidID,$C342)&gt;0,VLOOKUP($C342,Μητρώο!$A:$G,4,FALSE))),"")</f>
        <v/>
      </c>
      <c r="J342" s="53" t="str">
        <f>IF(OR(AND(OR(LEFT(R342)="b",LEFT(T342)="b",LEFT(V342)="b"),IF($C342&gt;0,IF(COUNTIF(newValidID,$C342)&gt;0,VLOOKUP($C342,Νέα_Μητρώα!$A:$G,2,FALSE),IF(COUNTIF(ValidID,$C342)&gt;0,VLOOKUP($C342,Μητρώο!$A:$G,2,FALSE))),"")="Θ"),AND(OR(LEFT(R342)="g",LEFT(T342)="g",LEFT(V342)="g"),IF($C342&gt;0,IF(COUNTIF(newValidID,$C342)&gt;0,VLOOKUP($C342,Νέα_Μητρώα!$A:$G,2,FALSE),IF(COUNTIF(ValidID,$C342)&gt;0,VLOOKUP($C342,Μητρώο!$A:$G,2,FALSE))),"")="Α")),"error","")</f>
        <v/>
      </c>
      <c r="K342" s="29" t="str">
        <f t="shared" si="38"/>
        <v/>
      </c>
      <c r="L342" s="29">
        <f t="shared" si="39"/>
        <v>0</v>
      </c>
      <c r="M342" s="30"/>
      <c r="N342" s="30"/>
      <c r="O342" s="31" t="str">
        <f>IF($C342&gt;0,IF(COUNTIF(newValidID,$C342)&gt;0,VLOOKUP($C342,Νέα_Μητρώα!$A:$G,7,FALSE),IF(COUNTIF(ValidID,$C342)&gt;0,VLOOKUP($C342,Μητρώο!$A:$G,7,FALSE))),"")</f>
        <v/>
      </c>
      <c r="P342" s="25" t="str">
        <f t="shared" si="41"/>
        <v/>
      </c>
      <c r="Q342" s="6"/>
      <c r="S342" s="6"/>
      <c r="U342" s="6"/>
      <c r="W342" s="59" t="str">
        <f>IF(AND($W$1&gt;0,C342&gt;0),SUBSTITUTE(SUBSTITUTE(IF(COUNTIF(newValidID,$C342)&gt;0,VLOOKUP($C342,Νέα_Μητρώα!$A:$G,2,FALSE),IF(COUNTIF(ValidID,$C342)&gt;0,VLOOKUP($C342,Μητρώο!$A:$G,2,FALSE))),"Θ","g"),"Α","b")&amp;IF((TRUNC((((YEAR($C$1))-I342)+1)/2))*2&lt;12,12,(TRUNC((((YEAR($C$1))-I342)+1)/2))*2),"ω")</f>
        <v>ω</v>
      </c>
      <c r="Z342" s="49">
        <f t="shared" si="42"/>
        <v>0</v>
      </c>
      <c r="AA342" s="49">
        <f t="shared" si="43"/>
        <v>0</v>
      </c>
      <c r="AB342" s="49">
        <f t="shared" si="44"/>
        <v>0</v>
      </c>
    </row>
    <row r="343" spans="1:28" x14ac:dyDescent="0.2">
      <c r="A343" s="4">
        <v>341</v>
      </c>
      <c r="B343" s="25">
        <f t="shared" si="40"/>
        <v>341</v>
      </c>
      <c r="C343" s="6"/>
      <c r="D343" s="26" t="str">
        <f>IF($C343&gt;0,IF(COUNTIF(newValidID,$C343)&gt;0,VLOOKUP($C343,Νέα_Μητρώα!$A:$G,3,FALSE),IF(COUNTIF(ValidID,$C343)&gt;0,VLOOKUP($C343,Μητρώο!$A:$G,3,FALSE))),"")</f>
        <v/>
      </c>
      <c r="E343" s="27" t="str">
        <f>IF($C343&gt;0,IF(COUNTIF(newValidID,$C343)&gt;0,VLOOKUP($C343,Νέα_Μητρώα!$A:$G,5,FALSE),IF(COUNTIF(ValidID,$C343)&gt;0,VLOOKUP($C343,Μητρώο!$A:$G,5,FALSE))),"")</f>
        <v/>
      </c>
      <c r="F343" s="47"/>
      <c r="G343" s="47"/>
      <c r="H343" s="28"/>
      <c r="I343" s="29" t="str">
        <f>IF($C343&gt;0,IF(COUNTIF(newValidID,$C343)&gt;0,VLOOKUP($C343,Νέα_Μητρώα!$A:$G,4,FALSE),IF(COUNTIF(ValidID,$C343)&gt;0,VLOOKUP($C343,Μητρώο!$A:$G,4,FALSE))),"")</f>
        <v/>
      </c>
      <c r="J343" s="53" t="str">
        <f>IF(OR(AND(OR(LEFT(R343)="b",LEFT(T343)="b",LEFT(V343)="b"),IF($C343&gt;0,IF(COUNTIF(newValidID,$C343)&gt;0,VLOOKUP($C343,Νέα_Μητρώα!$A:$G,2,FALSE),IF(COUNTIF(ValidID,$C343)&gt;0,VLOOKUP($C343,Μητρώο!$A:$G,2,FALSE))),"")="Θ"),AND(OR(LEFT(R343)="g",LEFT(T343)="g",LEFT(V343)="g"),IF($C343&gt;0,IF(COUNTIF(newValidID,$C343)&gt;0,VLOOKUP($C343,Νέα_Μητρώα!$A:$G,2,FALSE),IF(COUNTIF(ValidID,$C343)&gt;0,VLOOKUP($C343,Μητρώο!$A:$G,2,FALSE))),"")="Α")),"error","")</f>
        <v/>
      </c>
      <c r="K343" s="29" t="str">
        <f t="shared" si="38"/>
        <v/>
      </c>
      <c r="L343" s="29">
        <f t="shared" si="39"/>
        <v>0</v>
      </c>
      <c r="M343" s="30"/>
      <c r="N343" s="30"/>
      <c r="O343" s="31" t="str">
        <f>IF($C343&gt;0,IF(COUNTIF(newValidID,$C343)&gt;0,VLOOKUP($C343,Νέα_Μητρώα!$A:$G,7,FALSE),IF(COUNTIF(ValidID,$C343)&gt;0,VLOOKUP($C343,Μητρώο!$A:$G,7,FALSE))),"")</f>
        <v/>
      </c>
      <c r="P343" s="25" t="str">
        <f t="shared" si="41"/>
        <v/>
      </c>
      <c r="Q343" s="6"/>
      <c r="S343" s="6"/>
      <c r="U343" s="6"/>
      <c r="W343" s="59" t="str">
        <f>IF(AND($W$1&gt;0,C343&gt;0),SUBSTITUTE(SUBSTITUTE(IF(COUNTIF(newValidID,$C343)&gt;0,VLOOKUP($C343,Νέα_Μητρώα!$A:$G,2,FALSE),IF(COUNTIF(ValidID,$C343)&gt;0,VLOOKUP($C343,Μητρώο!$A:$G,2,FALSE))),"Θ","g"),"Α","b")&amp;IF((TRUNC((((YEAR($C$1))-I343)+1)/2))*2&lt;12,12,(TRUNC((((YEAR($C$1))-I343)+1)/2))*2),"ω")</f>
        <v>ω</v>
      </c>
      <c r="Z343" s="49">
        <f t="shared" si="42"/>
        <v>0</v>
      </c>
      <c r="AA343" s="49">
        <f t="shared" si="43"/>
        <v>0</v>
      </c>
      <c r="AB343" s="49">
        <f t="shared" si="44"/>
        <v>0</v>
      </c>
    </row>
    <row r="344" spans="1:28" x14ac:dyDescent="0.2">
      <c r="A344" s="4">
        <v>342</v>
      </c>
      <c r="B344" s="25">
        <f t="shared" si="40"/>
        <v>342</v>
      </c>
      <c r="D344" s="26" t="str">
        <f>IF($C344&gt;0,IF(COUNTIF(newValidID,$C344)&gt;0,VLOOKUP($C344,Νέα_Μητρώα!$A:$G,3,FALSE),IF(COUNTIF(ValidID,$C344)&gt;0,VLOOKUP($C344,Μητρώο!$A:$G,3,FALSE))),"")</f>
        <v/>
      </c>
      <c r="E344" s="27" t="str">
        <f>IF($C344&gt;0,IF(COUNTIF(newValidID,$C344)&gt;0,VLOOKUP($C344,Νέα_Μητρώα!$A:$G,5,FALSE),IF(COUNTIF(ValidID,$C344)&gt;0,VLOOKUP($C344,Μητρώο!$A:$G,5,FALSE))),"")</f>
        <v/>
      </c>
      <c r="F344" s="47"/>
      <c r="G344" s="47"/>
      <c r="H344" s="28"/>
      <c r="I344" s="29" t="str">
        <f>IF($C344&gt;0,IF(COUNTIF(newValidID,$C344)&gt;0,VLOOKUP($C344,Νέα_Μητρώα!$A:$G,4,FALSE),IF(COUNTIF(ValidID,$C344)&gt;0,VLOOKUP($C344,Μητρώο!$A:$G,4,FALSE))),"")</f>
        <v/>
      </c>
      <c r="J344" s="53" t="str">
        <f>IF(OR(AND(OR(LEFT(R344)="b",LEFT(T344)="b",LEFT(V344)="b"),IF($C344&gt;0,IF(COUNTIF(newValidID,$C344)&gt;0,VLOOKUP($C344,Νέα_Μητρώα!$A:$G,2,FALSE),IF(COUNTIF(ValidID,$C344)&gt;0,VLOOKUP($C344,Μητρώο!$A:$G,2,FALSE))),"")="Θ"),AND(OR(LEFT(R344)="g",LEFT(T344)="g",LEFT(V344)="g"),IF($C344&gt;0,IF(COUNTIF(newValidID,$C344)&gt;0,VLOOKUP($C344,Νέα_Μητρώα!$A:$G,2,FALSE),IF(COUNTIF(ValidID,$C344)&gt;0,VLOOKUP($C344,Μητρώο!$A:$G,2,FALSE))),"")="Α")),"error","")</f>
        <v/>
      </c>
      <c r="K344" s="29" t="str">
        <f t="shared" si="38"/>
        <v/>
      </c>
      <c r="L344" s="29">
        <f t="shared" si="39"/>
        <v>0</v>
      </c>
      <c r="M344" s="30"/>
      <c r="N344" s="30"/>
      <c r="O344" s="31" t="str">
        <f>IF($C344&gt;0,IF(COUNTIF(newValidID,$C344)&gt;0,VLOOKUP($C344,Νέα_Μητρώα!$A:$G,7,FALSE),IF(COUNTIF(ValidID,$C344)&gt;0,VLOOKUP($C344,Μητρώο!$A:$G,7,FALSE))),"")</f>
        <v/>
      </c>
      <c r="P344" s="25" t="str">
        <f t="shared" si="41"/>
        <v/>
      </c>
      <c r="Q344" s="6"/>
      <c r="S344" s="6"/>
      <c r="U344" s="6"/>
      <c r="W344" s="59" t="str">
        <f>IF(AND($W$1&gt;0,C344&gt;0),SUBSTITUTE(SUBSTITUTE(IF(COUNTIF(newValidID,$C344)&gt;0,VLOOKUP($C344,Νέα_Μητρώα!$A:$G,2,FALSE),IF(COUNTIF(ValidID,$C344)&gt;0,VLOOKUP($C344,Μητρώο!$A:$G,2,FALSE))),"Θ","g"),"Α","b")&amp;IF((TRUNC((((YEAR($C$1))-I344)+1)/2))*2&lt;12,12,(TRUNC((((YEAR($C$1))-I344)+1)/2))*2),"ω")</f>
        <v>ω</v>
      </c>
      <c r="Z344" s="49">
        <f t="shared" si="42"/>
        <v>0</v>
      </c>
      <c r="AA344" s="49">
        <f t="shared" si="43"/>
        <v>0</v>
      </c>
      <c r="AB344" s="49">
        <f t="shared" si="44"/>
        <v>0</v>
      </c>
    </row>
    <row r="345" spans="1:28" x14ac:dyDescent="0.2">
      <c r="A345" s="4">
        <v>343</v>
      </c>
      <c r="B345" s="25">
        <f t="shared" si="40"/>
        <v>343</v>
      </c>
      <c r="C345" s="6"/>
      <c r="D345" s="26" t="str">
        <f>IF($C345&gt;0,IF(COUNTIF(newValidID,$C345)&gt;0,VLOOKUP($C345,Νέα_Μητρώα!$A:$G,3,FALSE),IF(COUNTIF(ValidID,$C345)&gt;0,VLOOKUP($C345,Μητρώο!$A:$G,3,FALSE))),"")</f>
        <v/>
      </c>
      <c r="E345" s="27" t="str">
        <f>IF($C345&gt;0,IF(COUNTIF(newValidID,$C345)&gt;0,VLOOKUP($C345,Νέα_Μητρώα!$A:$G,5,FALSE),IF(COUNTIF(ValidID,$C345)&gt;0,VLOOKUP($C345,Μητρώο!$A:$G,5,FALSE))),"")</f>
        <v/>
      </c>
      <c r="F345" s="47"/>
      <c r="G345" s="47"/>
      <c r="H345" s="28"/>
      <c r="I345" s="29" t="str">
        <f>IF($C345&gt;0,IF(COUNTIF(newValidID,$C345)&gt;0,VLOOKUP($C345,Νέα_Μητρώα!$A:$G,4,FALSE),IF(COUNTIF(ValidID,$C345)&gt;0,VLOOKUP($C345,Μητρώο!$A:$G,4,FALSE))),"")</f>
        <v/>
      </c>
      <c r="J345" s="53" t="str">
        <f>IF(OR(AND(OR(LEFT(R345)="b",LEFT(T345)="b",LEFT(V345)="b"),IF($C345&gt;0,IF(COUNTIF(newValidID,$C345)&gt;0,VLOOKUP($C345,Νέα_Μητρώα!$A:$G,2,FALSE),IF(COUNTIF(ValidID,$C345)&gt;0,VLOOKUP($C345,Μητρώο!$A:$G,2,FALSE))),"")="Θ"),AND(OR(LEFT(R345)="g",LEFT(T345)="g",LEFT(V345)="g"),IF($C345&gt;0,IF(COUNTIF(newValidID,$C345)&gt;0,VLOOKUP($C345,Νέα_Μητρώα!$A:$G,2,FALSE),IF(COUNTIF(ValidID,$C345)&gt;0,VLOOKUP($C345,Μητρώο!$A:$G,2,FALSE))),"")="Α")),"error","")</f>
        <v/>
      </c>
      <c r="K345" s="29" t="str">
        <f t="shared" si="38"/>
        <v/>
      </c>
      <c r="L345" s="29">
        <f t="shared" si="39"/>
        <v>0</v>
      </c>
      <c r="M345" s="30"/>
      <c r="N345" s="30"/>
      <c r="O345" s="31" t="str">
        <f>IF($C345&gt;0,IF(COUNTIF(newValidID,$C345)&gt;0,VLOOKUP($C345,Νέα_Μητρώα!$A:$G,7,FALSE),IF(COUNTIF(ValidID,$C345)&gt;0,VLOOKUP($C345,Μητρώο!$A:$G,7,FALSE))),"")</f>
        <v/>
      </c>
      <c r="P345" s="25" t="str">
        <f t="shared" si="41"/>
        <v/>
      </c>
      <c r="Q345" s="6"/>
      <c r="S345" s="6"/>
      <c r="U345" s="6"/>
      <c r="W345" s="59" t="str">
        <f>IF(AND($W$1&gt;0,C345&gt;0),SUBSTITUTE(SUBSTITUTE(IF(COUNTIF(newValidID,$C345)&gt;0,VLOOKUP($C345,Νέα_Μητρώα!$A:$G,2,FALSE),IF(COUNTIF(ValidID,$C345)&gt;0,VLOOKUP($C345,Μητρώο!$A:$G,2,FALSE))),"Θ","g"),"Α","b")&amp;IF((TRUNC((((YEAR($C$1))-I345)+1)/2))*2&lt;12,12,(TRUNC((((YEAR($C$1))-I345)+1)/2))*2),"ω")</f>
        <v>ω</v>
      </c>
      <c r="Z345" s="49">
        <f t="shared" si="42"/>
        <v>0</v>
      </c>
      <c r="AA345" s="49">
        <f t="shared" si="43"/>
        <v>0</v>
      </c>
      <c r="AB345" s="49">
        <f t="shared" si="44"/>
        <v>0</v>
      </c>
    </row>
    <row r="346" spans="1:28" x14ac:dyDescent="0.2">
      <c r="A346" s="4">
        <v>344</v>
      </c>
      <c r="B346" s="25">
        <f t="shared" si="40"/>
        <v>344</v>
      </c>
      <c r="D346" s="26" t="str">
        <f>IF($C346&gt;0,IF(COUNTIF(newValidID,$C346)&gt;0,VLOOKUP($C346,Νέα_Μητρώα!$A:$G,3,FALSE),IF(COUNTIF(ValidID,$C346)&gt;0,VLOOKUP($C346,Μητρώο!$A:$G,3,FALSE))),"")</f>
        <v/>
      </c>
      <c r="E346" s="27" t="str">
        <f>IF($C346&gt;0,IF(COUNTIF(newValidID,$C346)&gt;0,VLOOKUP($C346,Νέα_Μητρώα!$A:$G,5,FALSE),IF(COUNTIF(ValidID,$C346)&gt;0,VLOOKUP($C346,Μητρώο!$A:$G,5,FALSE))),"")</f>
        <v/>
      </c>
      <c r="F346" s="47"/>
      <c r="G346" s="47"/>
      <c r="H346" s="28"/>
      <c r="I346" s="29" t="str">
        <f>IF($C346&gt;0,IF(COUNTIF(newValidID,$C346)&gt;0,VLOOKUP($C346,Νέα_Μητρώα!$A:$G,4,FALSE),IF(COUNTIF(ValidID,$C346)&gt;0,VLOOKUP($C346,Μητρώο!$A:$G,4,FALSE))),"")</f>
        <v/>
      </c>
      <c r="J346" s="53" t="str">
        <f>IF(OR(AND(OR(LEFT(R346)="b",LEFT(T346)="b",LEFT(V346)="b"),IF($C346&gt;0,IF(COUNTIF(newValidID,$C346)&gt;0,VLOOKUP($C346,Νέα_Μητρώα!$A:$G,2,FALSE),IF(COUNTIF(ValidID,$C346)&gt;0,VLOOKUP($C346,Μητρώο!$A:$G,2,FALSE))),"")="Θ"),AND(OR(LEFT(R346)="g",LEFT(T346)="g",LEFT(V346)="g"),IF($C346&gt;0,IF(COUNTIF(newValidID,$C346)&gt;0,VLOOKUP($C346,Νέα_Μητρώα!$A:$G,2,FALSE),IF(COUNTIF(ValidID,$C346)&gt;0,VLOOKUP($C346,Μητρώο!$A:$G,2,FALSE))),"")="Α")),"error","")</f>
        <v/>
      </c>
      <c r="K346" s="29" t="str">
        <f t="shared" si="38"/>
        <v/>
      </c>
      <c r="L346" s="29">
        <f t="shared" si="39"/>
        <v>0</v>
      </c>
      <c r="M346" s="30"/>
      <c r="N346" s="30"/>
      <c r="O346" s="31" t="str">
        <f>IF($C346&gt;0,IF(COUNTIF(newValidID,$C346)&gt;0,VLOOKUP($C346,Νέα_Μητρώα!$A:$G,7,FALSE),IF(COUNTIF(ValidID,$C346)&gt;0,VLOOKUP($C346,Μητρώο!$A:$G,7,FALSE))),"")</f>
        <v/>
      </c>
      <c r="P346" s="25" t="str">
        <f t="shared" si="41"/>
        <v/>
      </c>
      <c r="Q346" s="6"/>
      <c r="S346" s="6"/>
      <c r="U346" s="6"/>
      <c r="W346" s="59" t="str">
        <f>IF(AND($W$1&gt;0,C346&gt;0),SUBSTITUTE(SUBSTITUTE(IF(COUNTIF(newValidID,$C346)&gt;0,VLOOKUP($C346,Νέα_Μητρώα!$A:$G,2,FALSE),IF(COUNTIF(ValidID,$C346)&gt;0,VLOOKUP($C346,Μητρώο!$A:$G,2,FALSE))),"Θ","g"),"Α","b")&amp;IF((TRUNC((((YEAR($C$1))-I346)+1)/2))*2&lt;12,12,(TRUNC((((YEAR($C$1))-I346)+1)/2))*2),"ω")</f>
        <v>ω</v>
      </c>
      <c r="Z346" s="49">
        <f t="shared" si="42"/>
        <v>0</v>
      </c>
      <c r="AA346" s="49">
        <f t="shared" si="43"/>
        <v>0</v>
      </c>
      <c r="AB346" s="49">
        <f t="shared" si="44"/>
        <v>0</v>
      </c>
    </row>
    <row r="347" spans="1:28" x14ac:dyDescent="0.2">
      <c r="A347" s="4">
        <v>345</v>
      </c>
      <c r="B347" s="25">
        <f t="shared" si="40"/>
        <v>345</v>
      </c>
      <c r="C347" s="6"/>
      <c r="D347" s="26" t="str">
        <f>IF($C347&gt;0,IF(COUNTIF(newValidID,$C347)&gt;0,VLOOKUP($C347,Νέα_Μητρώα!$A:$G,3,FALSE),IF(COUNTIF(ValidID,$C347)&gt;0,VLOOKUP($C347,Μητρώο!$A:$G,3,FALSE))),"")</f>
        <v/>
      </c>
      <c r="E347" s="27" t="str">
        <f>IF($C347&gt;0,IF(COUNTIF(newValidID,$C347)&gt;0,VLOOKUP($C347,Νέα_Μητρώα!$A:$G,5,FALSE),IF(COUNTIF(ValidID,$C347)&gt;0,VLOOKUP($C347,Μητρώο!$A:$G,5,FALSE))),"")</f>
        <v/>
      </c>
      <c r="F347" s="47"/>
      <c r="G347" s="47"/>
      <c r="H347" s="28"/>
      <c r="I347" s="29" t="str">
        <f>IF($C347&gt;0,IF(COUNTIF(newValidID,$C347)&gt;0,VLOOKUP($C347,Νέα_Μητρώα!$A:$G,4,FALSE),IF(COUNTIF(ValidID,$C347)&gt;0,VLOOKUP($C347,Μητρώο!$A:$G,4,FALSE))),"")</f>
        <v/>
      </c>
      <c r="J347" s="53" t="str">
        <f>IF(OR(AND(OR(LEFT(R347)="b",LEFT(T347)="b",LEFT(V347)="b"),IF($C347&gt;0,IF(COUNTIF(newValidID,$C347)&gt;0,VLOOKUP($C347,Νέα_Μητρώα!$A:$G,2,FALSE),IF(COUNTIF(ValidID,$C347)&gt;0,VLOOKUP($C347,Μητρώο!$A:$G,2,FALSE))),"")="Θ"),AND(OR(LEFT(R347)="g",LEFT(T347)="g",LEFT(V347)="g"),IF($C347&gt;0,IF(COUNTIF(newValidID,$C347)&gt;0,VLOOKUP($C347,Νέα_Μητρώα!$A:$G,2,FALSE),IF(COUNTIF(ValidID,$C347)&gt;0,VLOOKUP($C347,Μητρώο!$A:$G,2,FALSE))),"")="Α")),"error","")</f>
        <v/>
      </c>
      <c r="K347" s="29" t="str">
        <f t="shared" si="38"/>
        <v/>
      </c>
      <c r="L347" s="29">
        <f t="shared" si="39"/>
        <v>0</v>
      </c>
      <c r="M347" s="30"/>
      <c r="N347" s="30"/>
      <c r="O347" s="31" t="str">
        <f>IF($C347&gt;0,IF(COUNTIF(newValidID,$C347)&gt;0,VLOOKUP($C347,Νέα_Μητρώα!$A:$G,7,FALSE),IF(COUNTIF(ValidID,$C347)&gt;0,VLOOKUP($C347,Μητρώο!$A:$G,7,FALSE))),"")</f>
        <v/>
      </c>
      <c r="P347" s="25" t="str">
        <f t="shared" si="41"/>
        <v/>
      </c>
      <c r="Q347" s="6"/>
      <c r="S347" s="6"/>
      <c r="U347" s="6"/>
      <c r="W347" s="59" t="str">
        <f>IF(AND($W$1&gt;0,C347&gt;0),SUBSTITUTE(SUBSTITUTE(IF(COUNTIF(newValidID,$C347)&gt;0,VLOOKUP($C347,Νέα_Μητρώα!$A:$G,2,FALSE),IF(COUNTIF(ValidID,$C347)&gt;0,VLOOKUP($C347,Μητρώο!$A:$G,2,FALSE))),"Θ","g"),"Α","b")&amp;IF((TRUNC((((YEAR($C$1))-I347)+1)/2))*2&lt;12,12,(TRUNC((((YEAR($C$1))-I347)+1)/2))*2),"ω")</f>
        <v>ω</v>
      </c>
      <c r="Z347" s="49">
        <f t="shared" si="42"/>
        <v>0</v>
      </c>
      <c r="AA347" s="49">
        <f t="shared" si="43"/>
        <v>0</v>
      </c>
      <c r="AB347" s="49">
        <f t="shared" si="44"/>
        <v>0</v>
      </c>
    </row>
    <row r="348" spans="1:28" x14ac:dyDescent="0.2">
      <c r="A348" s="4">
        <v>346</v>
      </c>
      <c r="B348" s="25">
        <f t="shared" si="40"/>
        <v>346</v>
      </c>
      <c r="C348" s="6"/>
      <c r="D348" s="26" t="str">
        <f>IF($C348&gt;0,IF(COUNTIF(newValidID,$C348)&gt;0,VLOOKUP($C348,Νέα_Μητρώα!$A:$G,3,FALSE),IF(COUNTIF(ValidID,$C348)&gt;0,VLOOKUP($C348,Μητρώο!$A:$G,3,FALSE))),"")</f>
        <v/>
      </c>
      <c r="E348" s="27" t="str">
        <f>IF($C348&gt;0,IF(COUNTIF(newValidID,$C348)&gt;0,VLOOKUP($C348,Νέα_Μητρώα!$A:$G,5,FALSE),IF(COUNTIF(ValidID,$C348)&gt;0,VLOOKUP($C348,Μητρώο!$A:$G,5,FALSE))),"")</f>
        <v/>
      </c>
      <c r="F348" s="47"/>
      <c r="G348" s="47"/>
      <c r="H348" s="28"/>
      <c r="I348" s="29" t="str">
        <f>IF($C348&gt;0,IF(COUNTIF(newValidID,$C348)&gt;0,VLOOKUP($C348,Νέα_Μητρώα!$A:$G,4,FALSE),IF(COUNTIF(ValidID,$C348)&gt;0,VLOOKUP($C348,Μητρώο!$A:$G,4,FALSE))),"")</f>
        <v/>
      </c>
      <c r="J348" s="53" t="str">
        <f>IF(OR(AND(OR(LEFT(R348)="b",LEFT(T348)="b",LEFT(V348)="b"),IF($C348&gt;0,IF(COUNTIF(newValidID,$C348)&gt;0,VLOOKUP($C348,Νέα_Μητρώα!$A:$G,2,FALSE),IF(COUNTIF(ValidID,$C348)&gt;0,VLOOKUP($C348,Μητρώο!$A:$G,2,FALSE))),"")="Θ"),AND(OR(LEFT(R348)="g",LEFT(T348)="g",LEFT(V348)="g"),IF($C348&gt;0,IF(COUNTIF(newValidID,$C348)&gt;0,VLOOKUP($C348,Νέα_Μητρώα!$A:$G,2,FALSE),IF(COUNTIF(ValidID,$C348)&gt;0,VLOOKUP($C348,Μητρώο!$A:$G,2,FALSE))),"")="Α")),"error","")</f>
        <v/>
      </c>
      <c r="K348" s="29" t="str">
        <f t="shared" si="38"/>
        <v/>
      </c>
      <c r="L348" s="29">
        <f t="shared" si="39"/>
        <v>0</v>
      </c>
      <c r="M348" s="30"/>
      <c r="N348" s="30"/>
      <c r="O348" s="31" t="str">
        <f>IF($C348&gt;0,IF(COUNTIF(newValidID,$C348)&gt;0,VLOOKUP($C348,Νέα_Μητρώα!$A:$G,7,FALSE),IF(COUNTIF(ValidID,$C348)&gt;0,VLOOKUP($C348,Μητρώο!$A:$G,7,FALSE))),"")</f>
        <v/>
      </c>
      <c r="P348" s="25" t="str">
        <f t="shared" si="41"/>
        <v/>
      </c>
      <c r="Q348" s="6"/>
      <c r="S348" s="6"/>
      <c r="U348" s="6"/>
      <c r="W348" s="59" t="str">
        <f>IF(AND($W$1&gt;0,C348&gt;0),SUBSTITUTE(SUBSTITUTE(IF(COUNTIF(newValidID,$C348)&gt;0,VLOOKUP($C348,Νέα_Μητρώα!$A:$G,2,FALSE),IF(COUNTIF(ValidID,$C348)&gt;0,VLOOKUP($C348,Μητρώο!$A:$G,2,FALSE))),"Θ","g"),"Α","b")&amp;IF((TRUNC((((YEAR($C$1))-I348)+1)/2))*2&lt;12,12,(TRUNC((((YEAR($C$1))-I348)+1)/2))*2),"ω")</f>
        <v>ω</v>
      </c>
      <c r="Z348" s="49">
        <f t="shared" si="42"/>
        <v>0</v>
      </c>
      <c r="AA348" s="49">
        <f t="shared" si="43"/>
        <v>0</v>
      </c>
      <c r="AB348" s="49">
        <f t="shared" si="44"/>
        <v>0</v>
      </c>
    </row>
    <row r="349" spans="1:28" x14ac:dyDescent="0.2">
      <c r="A349" s="4">
        <v>347</v>
      </c>
      <c r="B349" s="25">
        <f t="shared" si="40"/>
        <v>347</v>
      </c>
      <c r="C349" s="6"/>
      <c r="D349" s="26" t="str">
        <f>IF($C349&gt;0,IF(COUNTIF(newValidID,$C349)&gt;0,VLOOKUP($C349,Νέα_Μητρώα!$A:$G,3,FALSE),IF(COUNTIF(ValidID,$C349)&gt;0,VLOOKUP($C349,Μητρώο!$A:$G,3,FALSE))),"")</f>
        <v/>
      </c>
      <c r="E349" s="27" t="str">
        <f>IF($C349&gt;0,IF(COUNTIF(newValidID,$C349)&gt;0,VLOOKUP($C349,Νέα_Μητρώα!$A:$G,5,FALSE),IF(COUNTIF(ValidID,$C349)&gt;0,VLOOKUP($C349,Μητρώο!$A:$G,5,FALSE))),"")</f>
        <v/>
      </c>
      <c r="F349" s="47"/>
      <c r="G349" s="47"/>
      <c r="H349" s="28"/>
      <c r="I349" s="29" t="str">
        <f>IF($C349&gt;0,IF(COUNTIF(newValidID,$C349)&gt;0,VLOOKUP($C349,Νέα_Μητρώα!$A:$G,4,FALSE),IF(COUNTIF(ValidID,$C349)&gt;0,VLOOKUP($C349,Μητρώο!$A:$G,4,FALSE))),"")</f>
        <v/>
      </c>
      <c r="J349" s="53" t="str">
        <f>IF(OR(AND(OR(LEFT(R349)="b",LEFT(T349)="b",LEFT(V349)="b"),IF($C349&gt;0,IF(COUNTIF(newValidID,$C349)&gt;0,VLOOKUP($C349,Νέα_Μητρώα!$A:$G,2,FALSE),IF(COUNTIF(ValidID,$C349)&gt;0,VLOOKUP($C349,Μητρώο!$A:$G,2,FALSE))),"")="Θ"),AND(OR(LEFT(R349)="g",LEFT(T349)="g",LEFT(V349)="g"),IF($C349&gt;0,IF(COUNTIF(newValidID,$C349)&gt;0,VLOOKUP($C349,Νέα_Μητρώα!$A:$G,2,FALSE),IF(COUNTIF(ValidID,$C349)&gt;0,VLOOKUP($C349,Μητρώο!$A:$G,2,FALSE))),"")="Α")),"error","")</f>
        <v/>
      </c>
      <c r="K349" s="29" t="str">
        <f t="shared" si="38"/>
        <v/>
      </c>
      <c r="L349" s="29">
        <f t="shared" si="39"/>
        <v>0</v>
      </c>
      <c r="M349" s="30"/>
      <c r="N349" s="30"/>
      <c r="O349" s="31" t="str">
        <f>IF($C349&gt;0,IF(COUNTIF(newValidID,$C349)&gt;0,VLOOKUP($C349,Νέα_Μητρώα!$A:$G,7,FALSE),IF(COUNTIF(ValidID,$C349)&gt;0,VLOOKUP($C349,Μητρώο!$A:$G,7,FALSE))),"")</f>
        <v/>
      </c>
      <c r="P349" s="25" t="str">
        <f t="shared" si="41"/>
        <v/>
      </c>
      <c r="Q349" s="6"/>
      <c r="S349" s="6"/>
      <c r="U349" s="6"/>
      <c r="W349" s="59" t="str">
        <f>IF(AND($W$1&gt;0,C349&gt;0),SUBSTITUTE(SUBSTITUTE(IF(COUNTIF(newValidID,$C349)&gt;0,VLOOKUP($C349,Νέα_Μητρώα!$A:$G,2,FALSE),IF(COUNTIF(ValidID,$C349)&gt;0,VLOOKUP($C349,Μητρώο!$A:$G,2,FALSE))),"Θ","g"),"Α","b")&amp;IF((TRUNC((((YEAR($C$1))-I349)+1)/2))*2&lt;12,12,(TRUNC((((YEAR($C$1))-I349)+1)/2))*2),"ω")</f>
        <v>ω</v>
      </c>
      <c r="Z349" s="49">
        <f t="shared" si="42"/>
        <v>0</v>
      </c>
      <c r="AA349" s="49">
        <f t="shared" si="43"/>
        <v>0</v>
      </c>
      <c r="AB349" s="49">
        <f t="shared" si="44"/>
        <v>0</v>
      </c>
    </row>
    <row r="350" spans="1:28" x14ac:dyDescent="0.2">
      <c r="A350" s="4">
        <v>348</v>
      </c>
      <c r="B350" s="25">
        <f t="shared" si="40"/>
        <v>348</v>
      </c>
      <c r="C350" s="6"/>
      <c r="D350" s="26" t="str">
        <f>IF($C350&gt;0,IF(COUNTIF(newValidID,$C350)&gt;0,VLOOKUP($C350,Νέα_Μητρώα!$A:$G,3,FALSE),IF(COUNTIF(ValidID,$C350)&gt;0,VLOOKUP($C350,Μητρώο!$A:$G,3,FALSE))),"")</f>
        <v/>
      </c>
      <c r="E350" s="27" t="str">
        <f>IF($C350&gt;0,IF(COUNTIF(newValidID,$C350)&gt;0,VLOOKUP($C350,Νέα_Μητρώα!$A:$G,5,FALSE),IF(COUNTIF(ValidID,$C350)&gt;0,VLOOKUP($C350,Μητρώο!$A:$G,5,FALSE))),"")</f>
        <v/>
      </c>
      <c r="F350" s="47"/>
      <c r="G350" s="47"/>
      <c r="H350" s="28"/>
      <c r="I350" s="29" t="str">
        <f>IF($C350&gt;0,IF(COUNTIF(newValidID,$C350)&gt;0,VLOOKUP($C350,Νέα_Μητρώα!$A:$G,4,FALSE),IF(COUNTIF(ValidID,$C350)&gt;0,VLOOKUP($C350,Μητρώο!$A:$G,4,FALSE))),"")</f>
        <v/>
      </c>
      <c r="J350" s="53" t="str">
        <f>IF(OR(AND(OR(LEFT(R350)="b",LEFT(T350)="b",LEFT(V350)="b"),IF($C350&gt;0,IF(COUNTIF(newValidID,$C350)&gt;0,VLOOKUP($C350,Νέα_Μητρώα!$A:$G,2,FALSE),IF(COUNTIF(ValidID,$C350)&gt;0,VLOOKUP($C350,Μητρώο!$A:$G,2,FALSE))),"")="Θ"),AND(OR(LEFT(R350)="g",LEFT(T350)="g",LEFT(V350)="g"),IF($C350&gt;0,IF(COUNTIF(newValidID,$C350)&gt;0,VLOOKUP($C350,Νέα_Μητρώα!$A:$G,2,FALSE),IF(COUNTIF(ValidID,$C350)&gt;0,VLOOKUP($C350,Μητρώο!$A:$G,2,FALSE))),"")="Α")),"error","")</f>
        <v/>
      </c>
      <c r="K350" s="29" t="str">
        <f t="shared" si="38"/>
        <v/>
      </c>
      <c r="L350" s="29">
        <f t="shared" si="39"/>
        <v>0</v>
      </c>
      <c r="M350" s="30"/>
      <c r="N350" s="30"/>
      <c r="O350" s="31" t="str">
        <f>IF($C350&gt;0,IF(COUNTIF(newValidID,$C350)&gt;0,VLOOKUP($C350,Νέα_Μητρώα!$A:$G,7,FALSE),IF(COUNTIF(ValidID,$C350)&gt;0,VLOOKUP($C350,Μητρώο!$A:$G,7,FALSE))),"")</f>
        <v/>
      </c>
      <c r="P350" s="25" t="str">
        <f t="shared" si="41"/>
        <v/>
      </c>
      <c r="Q350" s="6"/>
      <c r="S350" s="6"/>
      <c r="U350" s="6"/>
      <c r="W350" s="59" t="str">
        <f>IF(AND($W$1&gt;0,C350&gt;0),SUBSTITUTE(SUBSTITUTE(IF(COUNTIF(newValidID,$C350)&gt;0,VLOOKUP($C350,Νέα_Μητρώα!$A:$G,2,FALSE),IF(COUNTIF(ValidID,$C350)&gt;0,VLOOKUP($C350,Μητρώο!$A:$G,2,FALSE))),"Θ","g"),"Α","b")&amp;IF((TRUNC((((YEAR($C$1))-I350)+1)/2))*2&lt;12,12,(TRUNC((((YEAR($C$1))-I350)+1)/2))*2),"ω")</f>
        <v>ω</v>
      </c>
      <c r="Z350" s="49">
        <f t="shared" si="42"/>
        <v>0</v>
      </c>
      <c r="AA350" s="49">
        <f t="shared" si="43"/>
        <v>0</v>
      </c>
      <c r="AB350" s="49">
        <f t="shared" si="44"/>
        <v>0</v>
      </c>
    </row>
    <row r="351" spans="1:28" x14ac:dyDescent="0.2">
      <c r="A351" s="4">
        <v>349</v>
      </c>
      <c r="B351" s="25">
        <f t="shared" si="40"/>
        <v>349</v>
      </c>
      <c r="C351" s="6"/>
      <c r="D351" s="26" t="str">
        <f>IF($C351&gt;0,IF(COUNTIF(newValidID,$C351)&gt;0,VLOOKUP($C351,Νέα_Μητρώα!$A:$G,3,FALSE),IF(COUNTIF(ValidID,$C351)&gt;0,VLOOKUP($C351,Μητρώο!$A:$G,3,FALSE))),"")</f>
        <v/>
      </c>
      <c r="E351" s="27" t="str">
        <f>IF($C351&gt;0,IF(COUNTIF(newValidID,$C351)&gt;0,VLOOKUP($C351,Νέα_Μητρώα!$A:$G,5,FALSE),IF(COUNTIF(ValidID,$C351)&gt;0,VLOOKUP($C351,Μητρώο!$A:$G,5,FALSE))),"")</f>
        <v/>
      </c>
      <c r="F351" s="47"/>
      <c r="G351" s="47"/>
      <c r="H351" s="28"/>
      <c r="I351" s="29" t="str">
        <f>IF($C351&gt;0,IF(COUNTIF(newValidID,$C351)&gt;0,VLOOKUP($C351,Νέα_Μητρώα!$A:$G,4,FALSE),IF(COUNTIF(ValidID,$C351)&gt;0,VLOOKUP($C351,Μητρώο!$A:$G,4,FALSE))),"")</f>
        <v/>
      </c>
      <c r="J351" s="53" t="str">
        <f>IF(OR(AND(OR(LEFT(R351)="b",LEFT(T351)="b",LEFT(V351)="b"),IF($C351&gt;0,IF(COUNTIF(newValidID,$C351)&gt;0,VLOOKUP($C351,Νέα_Μητρώα!$A:$G,2,FALSE),IF(COUNTIF(ValidID,$C351)&gt;0,VLOOKUP($C351,Μητρώο!$A:$G,2,FALSE))),"")="Θ"),AND(OR(LEFT(R351)="g",LEFT(T351)="g",LEFT(V351)="g"),IF($C351&gt;0,IF(COUNTIF(newValidID,$C351)&gt;0,VLOOKUP($C351,Νέα_Μητρώα!$A:$G,2,FALSE),IF(COUNTIF(ValidID,$C351)&gt;0,VLOOKUP($C351,Μητρώο!$A:$G,2,FALSE))),"")="Α")),"error","")</f>
        <v/>
      </c>
      <c r="K351" s="29" t="str">
        <f t="shared" si="38"/>
        <v/>
      </c>
      <c r="L351" s="29">
        <f t="shared" si="39"/>
        <v>0</v>
      </c>
      <c r="M351" s="30"/>
      <c r="N351" s="30"/>
      <c r="O351" s="31" t="str">
        <f>IF($C351&gt;0,IF(COUNTIF(newValidID,$C351)&gt;0,VLOOKUP($C351,Νέα_Μητρώα!$A:$G,7,FALSE),IF(COUNTIF(ValidID,$C351)&gt;0,VLOOKUP($C351,Μητρώο!$A:$G,7,FALSE))),"")</f>
        <v/>
      </c>
      <c r="P351" s="25" t="str">
        <f t="shared" si="41"/>
        <v/>
      </c>
      <c r="Q351" s="6"/>
      <c r="S351" s="6"/>
      <c r="U351" s="6"/>
      <c r="W351" s="59" t="str">
        <f>IF(AND($W$1&gt;0,C351&gt;0),SUBSTITUTE(SUBSTITUTE(IF(COUNTIF(newValidID,$C351)&gt;0,VLOOKUP($C351,Νέα_Μητρώα!$A:$G,2,FALSE),IF(COUNTIF(ValidID,$C351)&gt;0,VLOOKUP($C351,Μητρώο!$A:$G,2,FALSE))),"Θ","g"),"Α","b")&amp;IF((TRUNC((((YEAR($C$1))-I351)+1)/2))*2&lt;12,12,(TRUNC((((YEAR($C$1))-I351)+1)/2))*2),"ω")</f>
        <v>ω</v>
      </c>
      <c r="Z351" s="49">
        <f t="shared" si="42"/>
        <v>0</v>
      </c>
      <c r="AA351" s="49">
        <f t="shared" si="43"/>
        <v>0</v>
      </c>
      <c r="AB351" s="49">
        <f t="shared" si="44"/>
        <v>0</v>
      </c>
    </row>
    <row r="352" spans="1:28" x14ac:dyDescent="0.2">
      <c r="A352" s="4">
        <v>350</v>
      </c>
      <c r="B352" s="25">
        <f t="shared" si="40"/>
        <v>350</v>
      </c>
      <c r="D352" s="26" t="str">
        <f>IF($C352&gt;0,IF(COUNTIF(newValidID,$C352)&gt;0,VLOOKUP($C352,Νέα_Μητρώα!$A:$G,3,FALSE),IF(COUNTIF(ValidID,$C352)&gt;0,VLOOKUP($C352,Μητρώο!$A:$G,3,FALSE))),"")</f>
        <v/>
      </c>
      <c r="E352" s="27" t="str">
        <f>IF($C352&gt;0,IF(COUNTIF(newValidID,$C352)&gt;0,VLOOKUP($C352,Νέα_Μητρώα!$A:$G,5,FALSE),IF(COUNTIF(ValidID,$C352)&gt;0,VLOOKUP($C352,Μητρώο!$A:$G,5,FALSE))),"")</f>
        <v/>
      </c>
      <c r="F352" s="47"/>
      <c r="G352" s="47"/>
      <c r="H352" s="28"/>
      <c r="I352" s="29" t="str">
        <f>IF($C352&gt;0,IF(COUNTIF(newValidID,$C352)&gt;0,VLOOKUP($C352,Νέα_Μητρώα!$A:$G,4,FALSE),IF(COUNTIF(ValidID,$C352)&gt;0,VLOOKUP($C352,Μητρώο!$A:$G,4,FALSE))),"")</f>
        <v/>
      </c>
      <c r="J352" s="53" t="str">
        <f>IF(OR(AND(OR(LEFT(R352)="b",LEFT(T352)="b",LEFT(V352)="b"),IF($C352&gt;0,IF(COUNTIF(newValidID,$C352)&gt;0,VLOOKUP($C352,Νέα_Μητρώα!$A:$G,2,FALSE),IF(COUNTIF(ValidID,$C352)&gt;0,VLOOKUP($C352,Μητρώο!$A:$G,2,FALSE))),"")="Θ"),AND(OR(LEFT(R352)="g",LEFT(T352)="g",LEFT(V352)="g"),IF($C352&gt;0,IF(COUNTIF(newValidID,$C352)&gt;0,VLOOKUP($C352,Νέα_Μητρώα!$A:$G,2,FALSE),IF(COUNTIF(ValidID,$C352)&gt;0,VLOOKUP($C352,Μητρώο!$A:$G,2,FALSE))),"")="Α")),"error","")</f>
        <v/>
      </c>
      <c r="K352" s="29" t="str">
        <f t="shared" si="38"/>
        <v/>
      </c>
      <c r="L352" s="29">
        <f t="shared" si="39"/>
        <v>0</v>
      </c>
      <c r="M352" s="30"/>
      <c r="N352" s="30"/>
      <c r="O352" s="31" t="str">
        <f>IF($C352&gt;0,IF(COUNTIF(newValidID,$C352)&gt;0,VLOOKUP($C352,Νέα_Μητρώα!$A:$G,7,FALSE),IF(COUNTIF(ValidID,$C352)&gt;0,VLOOKUP($C352,Μητρώο!$A:$G,7,FALSE))),"")</f>
        <v/>
      </c>
      <c r="P352" s="25" t="str">
        <f t="shared" si="41"/>
        <v/>
      </c>
      <c r="Q352" s="6"/>
      <c r="S352" s="6"/>
      <c r="U352" s="6"/>
      <c r="W352" s="59" t="str">
        <f>IF(AND($W$1&gt;0,C352&gt;0),SUBSTITUTE(SUBSTITUTE(IF(COUNTIF(newValidID,$C352)&gt;0,VLOOKUP($C352,Νέα_Μητρώα!$A:$G,2,FALSE),IF(COUNTIF(ValidID,$C352)&gt;0,VLOOKUP($C352,Μητρώο!$A:$G,2,FALSE))),"Θ","g"),"Α","b")&amp;IF((TRUNC((((YEAR($C$1))-I352)+1)/2))*2&lt;12,12,(TRUNC((((YEAR($C$1))-I352)+1)/2))*2),"ω")</f>
        <v>ω</v>
      </c>
      <c r="Z352" s="49">
        <f t="shared" si="42"/>
        <v>0</v>
      </c>
      <c r="AA352" s="49">
        <f t="shared" si="43"/>
        <v>0</v>
      </c>
      <c r="AB352" s="49">
        <f t="shared" si="44"/>
        <v>0</v>
      </c>
    </row>
    <row r="353" spans="1:28" x14ac:dyDescent="0.2">
      <c r="A353" s="4">
        <v>351</v>
      </c>
      <c r="B353" s="25">
        <f t="shared" si="40"/>
        <v>351</v>
      </c>
      <c r="C353" s="6"/>
      <c r="D353" s="26" t="str">
        <f>IF($C353&gt;0,IF(COUNTIF(newValidID,$C353)&gt;0,VLOOKUP($C353,Νέα_Μητρώα!$A:$G,3,FALSE),IF(COUNTIF(ValidID,$C353)&gt;0,VLOOKUP($C353,Μητρώο!$A:$G,3,FALSE))),"")</f>
        <v/>
      </c>
      <c r="E353" s="27" t="str">
        <f>IF($C353&gt;0,IF(COUNTIF(newValidID,$C353)&gt;0,VLOOKUP($C353,Νέα_Μητρώα!$A:$G,5,FALSE),IF(COUNTIF(ValidID,$C353)&gt;0,VLOOKUP($C353,Μητρώο!$A:$G,5,FALSE))),"")</f>
        <v/>
      </c>
      <c r="F353" s="47"/>
      <c r="G353" s="47"/>
      <c r="H353" s="28"/>
      <c r="I353" s="29" t="str">
        <f>IF($C353&gt;0,IF(COUNTIF(newValidID,$C353)&gt;0,VLOOKUP($C353,Νέα_Μητρώα!$A:$G,4,FALSE),IF(COUNTIF(ValidID,$C353)&gt;0,VLOOKUP($C353,Μητρώο!$A:$G,4,FALSE))),"")</f>
        <v/>
      </c>
      <c r="J353" s="53" t="str">
        <f>IF(OR(AND(OR(LEFT(R353)="b",LEFT(T353)="b",LEFT(V353)="b"),IF($C353&gt;0,IF(COUNTIF(newValidID,$C353)&gt;0,VLOOKUP($C353,Νέα_Μητρώα!$A:$G,2,FALSE),IF(COUNTIF(ValidID,$C353)&gt;0,VLOOKUP($C353,Μητρώο!$A:$G,2,FALSE))),"")="Θ"),AND(OR(LEFT(R353)="g",LEFT(T353)="g",LEFT(V353)="g"),IF($C353&gt;0,IF(COUNTIF(newValidID,$C353)&gt;0,VLOOKUP($C353,Νέα_Μητρώα!$A:$G,2,FALSE),IF(COUNTIF(ValidID,$C353)&gt;0,VLOOKUP($C353,Μητρώο!$A:$G,2,FALSE))),"")="Α")),"error","")</f>
        <v/>
      </c>
      <c r="K353" s="29" t="str">
        <f t="shared" si="38"/>
        <v/>
      </c>
      <c r="L353" s="29">
        <f t="shared" si="39"/>
        <v>0</v>
      </c>
      <c r="M353" s="30"/>
      <c r="N353" s="30"/>
      <c r="O353" s="31" t="str">
        <f>IF($C353&gt;0,IF(COUNTIF(newValidID,$C353)&gt;0,VLOOKUP($C353,Νέα_Μητρώα!$A:$G,7,FALSE),IF(COUNTIF(ValidID,$C353)&gt;0,VLOOKUP($C353,Μητρώο!$A:$G,7,FALSE))),"")</f>
        <v/>
      </c>
      <c r="P353" s="25" t="str">
        <f t="shared" si="41"/>
        <v/>
      </c>
      <c r="Q353" s="6"/>
      <c r="S353" s="6"/>
      <c r="U353" s="6"/>
      <c r="W353" s="59" t="str">
        <f>IF(AND($W$1&gt;0,C353&gt;0),SUBSTITUTE(SUBSTITUTE(IF(COUNTIF(newValidID,$C353)&gt;0,VLOOKUP($C353,Νέα_Μητρώα!$A:$G,2,FALSE),IF(COUNTIF(ValidID,$C353)&gt;0,VLOOKUP($C353,Μητρώο!$A:$G,2,FALSE))),"Θ","g"),"Α","b")&amp;IF((TRUNC((((YEAR($C$1))-I353)+1)/2))*2&lt;12,12,(TRUNC((((YEAR($C$1))-I353)+1)/2))*2),"ω")</f>
        <v>ω</v>
      </c>
      <c r="Z353" s="49">
        <f t="shared" si="42"/>
        <v>0</v>
      </c>
      <c r="AA353" s="49">
        <f t="shared" si="43"/>
        <v>0</v>
      </c>
      <c r="AB353" s="49">
        <f t="shared" si="44"/>
        <v>0</v>
      </c>
    </row>
    <row r="354" spans="1:28" x14ac:dyDescent="0.2">
      <c r="A354" s="4">
        <v>352</v>
      </c>
      <c r="B354" s="25">
        <f t="shared" si="40"/>
        <v>352</v>
      </c>
      <c r="C354" s="6"/>
      <c r="D354" s="26" t="str">
        <f>IF($C354&gt;0,IF(COUNTIF(newValidID,$C354)&gt;0,VLOOKUP($C354,Νέα_Μητρώα!$A:$G,3,FALSE),IF(COUNTIF(ValidID,$C354)&gt;0,VLOOKUP($C354,Μητρώο!$A:$G,3,FALSE))),"")</f>
        <v/>
      </c>
      <c r="E354" s="27" t="str">
        <f>IF($C354&gt;0,IF(COUNTIF(newValidID,$C354)&gt;0,VLOOKUP($C354,Νέα_Μητρώα!$A:$G,5,FALSE),IF(COUNTIF(ValidID,$C354)&gt;0,VLOOKUP($C354,Μητρώο!$A:$G,5,FALSE))),"")</f>
        <v/>
      </c>
      <c r="F354" s="47"/>
      <c r="G354" s="47"/>
      <c r="H354" s="28"/>
      <c r="I354" s="29" t="str">
        <f>IF($C354&gt;0,IF(COUNTIF(newValidID,$C354)&gt;0,VLOOKUP($C354,Νέα_Μητρώα!$A:$G,4,FALSE),IF(COUNTIF(ValidID,$C354)&gt;0,VLOOKUP($C354,Μητρώο!$A:$G,4,FALSE))),"")</f>
        <v/>
      </c>
      <c r="J354" s="53" t="str">
        <f>IF(OR(AND(OR(LEFT(R354)="b",LEFT(T354)="b",LEFT(V354)="b"),IF($C354&gt;0,IF(COUNTIF(newValidID,$C354)&gt;0,VLOOKUP($C354,Νέα_Μητρώα!$A:$G,2,FALSE),IF(COUNTIF(ValidID,$C354)&gt;0,VLOOKUP($C354,Μητρώο!$A:$G,2,FALSE))),"")="Θ"),AND(OR(LEFT(R354)="g",LEFT(T354)="g",LEFT(V354)="g"),IF($C354&gt;0,IF(COUNTIF(newValidID,$C354)&gt;0,VLOOKUP($C354,Νέα_Μητρώα!$A:$G,2,FALSE),IF(COUNTIF(ValidID,$C354)&gt;0,VLOOKUP($C354,Μητρώο!$A:$G,2,FALSE))),"")="Α")),"error","")</f>
        <v/>
      </c>
      <c r="K354" s="29" t="str">
        <f t="shared" si="38"/>
        <v/>
      </c>
      <c r="L354" s="29">
        <f t="shared" si="39"/>
        <v>0</v>
      </c>
      <c r="M354" s="30"/>
      <c r="N354" s="30"/>
      <c r="O354" s="31" t="str">
        <f>IF($C354&gt;0,IF(COUNTIF(newValidID,$C354)&gt;0,VLOOKUP($C354,Νέα_Μητρώα!$A:$G,7,FALSE),IF(COUNTIF(ValidID,$C354)&gt;0,VLOOKUP($C354,Μητρώο!$A:$G,7,FALSE))),"")</f>
        <v/>
      </c>
      <c r="P354" s="25" t="str">
        <f t="shared" si="41"/>
        <v/>
      </c>
      <c r="Q354" s="6"/>
      <c r="S354" s="6"/>
      <c r="U354" s="6"/>
      <c r="W354" s="59" t="str">
        <f>IF(AND($W$1&gt;0,C354&gt;0),SUBSTITUTE(SUBSTITUTE(IF(COUNTIF(newValidID,$C354)&gt;0,VLOOKUP($C354,Νέα_Μητρώα!$A:$G,2,FALSE),IF(COUNTIF(ValidID,$C354)&gt;0,VLOOKUP($C354,Μητρώο!$A:$G,2,FALSE))),"Θ","g"),"Α","b")&amp;IF((TRUNC((((YEAR($C$1))-I354)+1)/2))*2&lt;12,12,(TRUNC((((YEAR($C$1))-I354)+1)/2))*2),"ω")</f>
        <v>ω</v>
      </c>
      <c r="Z354" s="49">
        <f t="shared" si="42"/>
        <v>0</v>
      </c>
      <c r="AA354" s="49">
        <f t="shared" si="43"/>
        <v>0</v>
      </c>
      <c r="AB354" s="49">
        <f t="shared" si="44"/>
        <v>0</v>
      </c>
    </row>
    <row r="355" spans="1:28" x14ac:dyDescent="0.2">
      <c r="A355" s="4">
        <v>353</v>
      </c>
      <c r="B355" s="25">
        <f t="shared" si="40"/>
        <v>353</v>
      </c>
      <c r="C355" s="6"/>
      <c r="D355" s="26" t="str">
        <f>IF($C355&gt;0,IF(COUNTIF(newValidID,$C355)&gt;0,VLOOKUP($C355,Νέα_Μητρώα!$A:$G,3,FALSE),IF(COUNTIF(ValidID,$C355)&gt;0,VLOOKUP($C355,Μητρώο!$A:$G,3,FALSE))),"")</f>
        <v/>
      </c>
      <c r="E355" s="27" t="str">
        <f>IF($C355&gt;0,IF(COUNTIF(newValidID,$C355)&gt;0,VLOOKUP($C355,Νέα_Μητρώα!$A:$G,5,FALSE),IF(COUNTIF(ValidID,$C355)&gt;0,VLOOKUP($C355,Μητρώο!$A:$G,5,FALSE))),"")</f>
        <v/>
      </c>
      <c r="F355" s="47"/>
      <c r="G355" s="47"/>
      <c r="H355" s="28"/>
      <c r="I355" s="29" t="str">
        <f>IF($C355&gt;0,IF(COUNTIF(newValidID,$C355)&gt;0,VLOOKUP($C355,Νέα_Μητρώα!$A:$G,4,FALSE),IF(COUNTIF(ValidID,$C355)&gt;0,VLOOKUP($C355,Μητρώο!$A:$G,4,FALSE))),"")</f>
        <v/>
      </c>
      <c r="J355" s="53" t="str">
        <f>IF(OR(AND(OR(LEFT(R355)="b",LEFT(T355)="b",LEFT(V355)="b"),IF($C355&gt;0,IF(COUNTIF(newValidID,$C355)&gt;0,VLOOKUP($C355,Νέα_Μητρώα!$A:$G,2,FALSE),IF(COUNTIF(ValidID,$C355)&gt;0,VLOOKUP($C355,Μητρώο!$A:$G,2,FALSE))),"")="Θ"),AND(OR(LEFT(R355)="g",LEFT(T355)="g",LEFT(V355)="g"),IF($C355&gt;0,IF(COUNTIF(newValidID,$C355)&gt;0,VLOOKUP($C355,Νέα_Μητρώα!$A:$G,2,FALSE),IF(COUNTIF(ValidID,$C355)&gt;0,VLOOKUP($C355,Μητρώο!$A:$G,2,FALSE))),"")="Α")),"error","")</f>
        <v/>
      </c>
      <c r="K355" s="29" t="str">
        <f t="shared" si="38"/>
        <v/>
      </c>
      <c r="L355" s="29">
        <f t="shared" si="39"/>
        <v>0</v>
      </c>
      <c r="M355" s="30"/>
      <c r="N355" s="30"/>
      <c r="O355" s="31" t="str">
        <f>IF($C355&gt;0,IF(COUNTIF(newValidID,$C355)&gt;0,VLOOKUP($C355,Νέα_Μητρώα!$A:$G,7,FALSE),IF(COUNTIF(ValidID,$C355)&gt;0,VLOOKUP($C355,Μητρώο!$A:$G,7,FALSE))),"")</f>
        <v/>
      </c>
      <c r="P355" s="25" t="str">
        <f t="shared" si="41"/>
        <v/>
      </c>
      <c r="Q355" s="6"/>
      <c r="S355" s="6"/>
      <c r="U355" s="6"/>
      <c r="W355" s="59" t="str">
        <f>IF(AND($W$1&gt;0,C355&gt;0),SUBSTITUTE(SUBSTITUTE(IF(COUNTIF(newValidID,$C355)&gt;0,VLOOKUP($C355,Νέα_Μητρώα!$A:$G,2,FALSE),IF(COUNTIF(ValidID,$C355)&gt;0,VLOOKUP($C355,Μητρώο!$A:$G,2,FALSE))),"Θ","g"),"Α","b")&amp;IF((TRUNC((((YEAR($C$1))-I355)+1)/2))*2&lt;12,12,(TRUNC((((YEAR($C$1))-I355)+1)/2))*2),"ω")</f>
        <v>ω</v>
      </c>
      <c r="Z355" s="49">
        <f t="shared" si="42"/>
        <v>0</v>
      </c>
      <c r="AA355" s="49">
        <f t="shared" si="43"/>
        <v>0</v>
      </c>
      <c r="AB355" s="49">
        <f t="shared" si="44"/>
        <v>0</v>
      </c>
    </row>
    <row r="356" spans="1:28" x14ac:dyDescent="0.2">
      <c r="A356" s="4">
        <v>354</v>
      </c>
      <c r="B356" s="25">
        <f t="shared" si="40"/>
        <v>354</v>
      </c>
      <c r="C356" s="6"/>
      <c r="D356" s="26" t="str">
        <f>IF($C356&gt;0,IF(COUNTIF(newValidID,$C356)&gt;0,VLOOKUP($C356,Νέα_Μητρώα!$A:$G,3,FALSE),IF(COUNTIF(ValidID,$C356)&gt;0,VLOOKUP($C356,Μητρώο!$A:$G,3,FALSE))),"")</f>
        <v/>
      </c>
      <c r="E356" s="27" t="str">
        <f>IF($C356&gt;0,IF(COUNTIF(newValidID,$C356)&gt;0,VLOOKUP($C356,Νέα_Μητρώα!$A:$G,5,FALSE),IF(COUNTIF(ValidID,$C356)&gt;0,VLOOKUP($C356,Μητρώο!$A:$G,5,FALSE))),"")</f>
        <v/>
      </c>
      <c r="F356" s="47"/>
      <c r="G356" s="47"/>
      <c r="H356" s="28"/>
      <c r="I356" s="29" t="str">
        <f>IF($C356&gt;0,IF(COUNTIF(newValidID,$C356)&gt;0,VLOOKUP($C356,Νέα_Μητρώα!$A:$G,4,FALSE),IF(COUNTIF(ValidID,$C356)&gt;0,VLOOKUP($C356,Μητρώο!$A:$G,4,FALSE))),"")</f>
        <v/>
      </c>
      <c r="J356" s="53" t="str">
        <f>IF(OR(AND(OR(LEFT(R356)="b",LEFT(T356)="b",LEFT(V356)="b"),IF($C356&gt;0,IF(COUNTIF(newValidID,$C356)&gt;0,VLOOKUP($C356,Νέα_Μητρώα!$A:$G,2,FALSE),IF(COUNTIF(ValidID,$C356)&gt;0,VLOOKUP($C356,Μητρώο!$A:$G,2,FALSE))),"")="Θ"),AND(OR(LEFT(R356)="g",LEFT(T356)="g",LEFT(V356)="g"),IF($C356&gt;0,IF(COUNTIF(newValidID,$C356)&gt;0,VLOOKUP($C356,Νέα_Μητρώα!$A:$G,2,FALSE),IF(COUNTIF(ValidID,$C356)&gt;0,VLOOKUP($C356,Μητρώο!$A:$G,2,FALSE))),"")="Α")),"error","")</f>
        <v/>
      </c>
      <c r="K356" s="29" t="str">
        <f t="shared" si="38"/>
        <v/>
      </c>
      <c r="L356" s="29">
        <f t="shared" si="39"/>
        <v>0</v>
      </c>
      <c r="M356" s="30"/>
      <c r="N356" s="30"/>
      <c r="O356" s="31" t="str">
        <f>IF($C356&gt;0,IF(COUNTIF(newValidID,$C356)&gt;0,VLOOKUP($C356,Νέα_Μητρώα!$A:$G,7,FALSE),IF(COUNTIF(ValidID,$C356)&gt;0,VLOOKUP($C356,Μητρώο!$A:$G,7,FALSE))),"")</f>
        <v/>
      </c>
      <c r="P356" s="25" t="str">
        <f t="shared" si="41"/>
        <v/>
      </c>
      <c r="Q356" s="6"/>
      <c r="S356" s="6"/>
      <c r="U356" s="6"/>
      <c r="W356" s="59" t="str">
        <f>IF(AND($W$1&gt;0,C356&gt;0),SUBSTITUTE(SUBSTITUTE(IF(COUNTIF(newValidID,$C356)&gt;0,VLOOKUP($C356,Νέα_Μητρώα!$A:$G,2,FALSE),IF(COUNTIF(ValidID,$C356)&gt;0,VLOOKUP($C356,Μητρώο!$A:$G,2,FALSE))),"Θ","g"),"Α","b")&amp;IF((TRUNC((((YEAR($C$1))-I356)+1)/2))*2&lt;12,12,(TRUNC((((YEAR($C$1))-I356)+1)/2))*2),"ω")</f>
        <v>ω</v>
      </c>
      <c r="Z356" s="49">
        <f t="shared" si="42"/>
        <v>0</v>
      </c>
      <c r="AA356" s="49">
        <f t="shared" si="43"/>
        <v>0</v>
      </c>
      <c r="AB356" s="49">
        <f t="shared" si="44"/>
        <v>0</v>
      </c>
    </row>
    <row r="357" spans="1:28" x14ac:dyDescent="0.2">
      <c r="A357" s="4">
        <v>355</v>
      </c>
      <c r="B357" s="25">
        <f t="shared" si="40"/>
        <v>355</v>
      </c>
      <c r="D357" s="26" t="str">
        <f>IF($C357&gt;0,IF(COUNTIF(newValidID,$C357)&gt;0,VLOOKUP($C357,Νέα_Μητρώα!$A:$G,3,FALSE),IF(COUNTIF(ValidID,$C357)&gt;0,VLOOKUP($C357,Μητρώο!$A:$G,3,FALSE))),"")</f>
        <v/>
      </c>
      <c r="E357" s="27" t="str">
        <f>IF($C357&gt;0,IF(COUNTIF(newValidID,$C357)&gt;0,VLOOKUP($C357,Νέα_Μητρώα!$A:$G,5,FALSE),IF(COUNTIF(ValidID,$C357)&gt;0,VLOOKUP($C357,Μητρώο!$A:$G,5,FALSE))),"")</f>
        <v/>
      </c>
      <c r="F357" s="47"/>
      <c r="G357" s="47"/>
      <c r="H357" s="28"/>
      <c r="I357" s="29" t="str">
        <f>IF($C357&gt;0,IF(COUNTIF(newValidID,$C357)&gt;0,VLOOKUP($C357,Νέα_Μητρώα!$A:$G,4,FALSE),IF(COUNTIF(ValidID,$C357)&gt;0,VLOOKUP($C357,Μητρώο!$A:$G,4,FALSE))),"")</f>
        <v/>
      </c>
      <c r="J357" s="53" t="str">
        <f>IF(OR(AND(OR(LEFT(R357)="b",LEFT(T357)="b",LEFT(V357)="b"),IF($C357&gt;0,IF(COUNTIF(newValidID,$C357)&gt;0,VLOOKUP($C357,Νέα_Μητρώα!$A:$G,2,FALSE),IF(COUNTIF(ValidID,$C357)&gt;0,VLOOKUP($C357,Μητρώο!$A:$G,2,FALSE))),"")="Θ"),AND(OR(LEFT(R357)="g",LEFT(T357)="g",LEFT(V357)="g"),IF($C357&gt;0,IF(COUNTIF(newValidID,$C357)&gt;0,VLOOKUP($C357,Νέα_Μητρώα!$A:$G,2,FALSE),IF(COUNTIF(ValidID,$C357)&gt;0,VLOOKUP($C357,Μητρώο!$A:$G,2,FALSE))),"")="Α")),"error","")</f>
        <v/>
      </c>
      <c r="K357" s="29" t="str">
        <f t="shared" si="38"/>
        <v/>
      </c>
      <c r="L357" s="29">
        <f t="shared" si="39"/>
        <v>0</v>
      </c>
      <c r="M357" s="30"/>
      <c r="N357" s="30"/>
      <c r="O357" s="31" t="str">
        <f>IF($C357&gt;0,IF(COUNTIF(newValidID,$C357)&gt;0,VLOOKUP($C357,Νέα_Μητρώα!$A:$G,7,FALSE),IF(COUNTIF(ValidID,$C357)&gt;0,VLOOKUP($C357,Μητρώο!$A:$G,7,FALSE))),"")</f>
        <v/>
      </c>
      <c r="P357" s="25" t="str">
        <f t="shared" si="41"/>
        <v/>
      </c>
      <c r="Q357" s="6"/>
      <c r="S357" s="6"/>
      <c r="U357" s="6"/>
      <c r="W357" s="59" t="str">
        <f>IF(AND($W$1&gt;0,C357&gt;0),SUBSTITUTE(SUBSTITUTE(IF(COUNTIF(newValidID,$C357)&gt;0,VLOOKUP($C357,Νέα_Μητρώα!$A:$G,2,FALSE),IF(COUNTIF(ValidID,$C357)&gt;0,VLOOKUP($C357,Μητρώο!$A:$G,2,FALSE))),"Θ","g"),"Α","b")&amp;IF((TRUNC((((YEAR($C$1))-I357)+1)/2))*2&lt;12,12,(TRUNC((((YEAR($C$1))-I357)+1)/2))*2),"ω")</f>
        <v>ω</v>
      </c>
      <c r="Z357" s="49">
        <f t="shared" si="42"/>
        <v>0</v>
      </c>
      <c r="AA357" s="49">
        <f t="shared" si="43"/>
        <v>0</v>
      </c>
      <c r="AB357" s="49">
        <f t="shared" si="44"/>
        <v>0</v>
      </c>
    </row>
    <row r="358" spans="1:28" x14ac:dyDescent="0.2">
      <c r="A358" s="4">
        <v>356</v>
      </c>
      <c r="B358" s="25">
        <f t="shared" si="40"/>
        <v>356</v>
      </c>
      <c r="C358" s="6"/>
      <c r="D358" s="26" t="str">
        <f>IF($C358&gt;0,IF(COUNTIF(newValidID,$C358)&gt;0,VLOOKUP($C358,Νέα_Μητρώα!$A:$G,3,FALSE),IF(COUNTIF(ValidID,$C358)&gt;0,VLOOKUP($C358,Μητρώο!$A:$G,3,FALSE))),"")</f>
        <v/>
      </c>
      <c r="E358" s="27" t="str">
        <f>IF($C358&gt;0,IF(COUNTIF(newValidID,$C358)&gt;0,VLOOKUP($C358,Νέα_Μητρώα!$A:$G,5,FALSE),IF(COUNTIF(ValidID,$C358)&gt;0,VLOOKUP($C358,Μητρώο!$A:$G,5,FALSE))),"")</f>
        <v/>
      </c>
      <c r="F358" s="47"/>
      <c r="G358" s="47"/>
      <c r="H358" s="28"/>
      <c r="I358" s="29" t="str">
        <f>IF($C358&gt;0,IF(COUNTIF(newValidID,$C358)&gt;0,VLOOKUP($C358,Νέα_Μητρώα!$A:$G,4,FALSE),IF(COUNTIF(ValidID,$C358)&gt;0,VLOOKUP($C358,Μητρώο!$A:$G,4,FALSE))),"")</f>
        <v/>
      </c>
      <c r="J358" s="53" t="str">
        <f>IF(OR(AND(OR(LEFT(R358)="b",LEFT(T358)="b",LEFT(V358)="b"),IF($C358&gt;0,IF(COUNTIF(newValidID,$C358)&gt;0,VLOOKUP($C358,Νέα_Μητρώα!$A:$G,2,FALSE),IF(COUNTIF(ValidID,$C358)&gt;0,VLOOKUP($C358,Μητρώο!$A:$G,2,FALSE))),"")="Θ"),AND(OR(LEFT(R358)="g",LEFT(T358)="g",LEFT(V358)="g"),IF($C358&gt;0,IF(COUNTIF(newValidID,$C358)&gt;0,VLOOKUP($C358,Νέα_Μητρώα!$A:$G,2,FALSE),IF(COUNTIF(ValidID,$C358)&gt;0,VLOOKUP($C358,Μητρώο!$A:$G,2,FALSE))),"")="Α")),"error","")</f>
        <v/>
      </c>
      <c r="K358" s="29" t="str">
        <f t="shared" si="38"/>
        <v/>
      </c>
      <c r="L358" s="29">
        <f t="shared" si="39"/>
        <v>0</v>
      </c>
      <c r="M358" s="30"/>
      <c r="N358" s="30"/>
      <c r="O358" s="31" t="str">
        <f>IF($C358&gt;0,IF(COUNTIF(newValidID,$C358)&gt;0,VLOOKUP($C358,Νέα_Μητρώα!$A:$G,7,FALSE),IF(COUNTIF(ValidID,$C358)&gt;0,VLOOKUP($C358,Μητρώο!$A:$G,7,FALSE))),"")</f>
        <v/>
      </c>
      <c r="P358" s="25" t="str">
        <f t="shared" si="41"/>
        <v/>
      </c>
      <c r="Q358" s="6"/>
      <c r="S358" s="6"/>
      <c r="U358" s="6"/>
      <c r="W358" s="59" t="str">
        <f>IF(AND($W$1&gt;0,C358&gt;0),SUBSTITUTE(SUBSTITUTE(IF(COUNTIF(newValidID,$C358)&gt;0,VLOOKUP($C358,Νέα_Μητρώα!$A:$G,2,FALSE),IF(COUNTIF(ValidID,$C358)&gt;0,VLOOKUP($C358,Μητρώο!$A:$G,2,FALSE))),"Θ","g"),"Α","b")&amp;IF((TRUNC((((YEAR($C$1))-I358)+1)/2))*2&lt;12,12,(TRUNC((((YEAR($C$1))-I358)+1)/2))*2),"ω")</f>
        <v>ω</v>
      </c>
      <c r="Z358" s="49">
        <f t="shared" si="42"/>
        <v>0</v>
      </c>
      <c r="AA358" s="49">
        <f t="shared" si="43"/>
        <v>0</v>
      </c>
      <c r="AB358" s="49">
        <f t="shared" si="44"/>
        <v>0</v>
      </c>
    </row>
    <row r="359" spans="1:28" x14ac:dyDescent="0.2">
      <c r="A359" s="4">
        <v>357</v>
      </c>
      <c r="B359" s="25">
        <f t="shared" si="40"/>
        <v>357</v>
      </c>
      <c r="C359" s="32"/>
      <c r="D359" s="26" t="str">
        <f>IF($C359&gt;0,IF(COUNTIF(newValidID,$C359)&gt;0,VLOOKUP($C359,Νέα_Μητρώα!$A:$G,3,FALSE),IF(COUNTIF(ValidID,$C359)&gt;0,VLOOKUP($C359,Μητρώο!$A:$G,3,FALSE))),"")</f>
        <v/>
      </c>
      <c r="E359" s="27" t="str">
        <f>IF($C359&gt;0,IF(COUNTIF(newValidID,$C359)&gt;0,VLOOKUP($C359,Νέα_Μητρώα!$A:$G,5,FALSE),IF(COUNTIF(ValidID,$C359)&gt;0,VLOOKUP($C359,Μητρώο!$A:$G,5,FALSE))),"")</f>
        <v/>
      </c>
      <c r="F359" s="47"/>
      <c r="G359" s="47"/>
      <c r="H359" s="28"/>
      <c r="I359" s="29" t="str">
        <f>IF($C359&gt;0,IF(COUNTIF(newValidID,$C359)&gt;0,VLOOKUP($C359,Νέα_Μητρώα!$A:$G,4,FALSE),IF(COUNTIF(ValidID,$C359)&gt;0,VLOOKUP($C359,Μητρώο!$A:$G,4,FALSE))),"")</f>
        <v/>
      </c>
      <c r="J359" s="53" t="str">
        <f>IF(OR(AND(OR(LEFT(R359)="b",LEFT(T359)="b",LEFT(V359)="b"),IF($C359&gt;0,IF(COUNTIF(newValidID,$C359)&gt;0,VLOOKUP($C359,Νέα_Μητρώα!$A:$G,2,FALSE),IF(COUNTIF(ValidID,$C359)&gt;0,VLOOKUP($C359,Μητρώο!$A:$G,2,FALSE))),"")="Θ"),AND(OR(LEFT(R359)="g",LEFT(T359)="g",LEFT(V359)="g"),IF($C359&gt;0,IF(COUNTIF(newValidID,$C359)&gt;0,VLOOKUP($C359,Νέα_Μητρώα!$A:$G,2,FALSE),IF(COUNTIF(ValidID,$C359)&gt;0,VLOOKUP($C359,Μητρώο!$A:$G,2,FALSE))),"")="Α")),"error","")</f>
        <v/>
      </c>
      <c r="K359" s="29" t="str">
        <f t="shared" si="38"/>
        <v/>
      </c>
      <c r="L359" s="29">
        <f t="shared" si="39"/>
        <v>0</v>
      </c>
      <c r="M359" s="30"/>
      <c r="N359" s="30"/>
      <c r="O359" s="31" t="str">
        <f>IF($C359&gt;0,IF(COUNTIF(newValidID,$C359)&gt;0,VLOOKUP($C359,Νέα_Μητρώα!$A:$G,7,FALSE),IF(COUNTIF(ValidID,$C359)&gt;0,VLOOKUP($C359,Μητρώο!$A:$G,7,FALSE))),"")</f>
        <v/>
      </c>
      <c r="P359" s="25" t="str">
        <f t="shared" si="41"/>
        <v/>
      </c>
      <c r="Q359" s="6"/>
      <c r="S359" s="6"/>
      <c r="U359" s="6"/>
      <c r="W359" s="59" t="str">
        <f>IF(AND($W$1&gt;0,C359&gt;0),SUBSTITUTE(SUBSTITUTE(IF(COUNTIF(newValidID,$C359)&gt;0,VLOOKUP($C359,Νέα_Μητρώα!$A:$G,2,FALSE),IF(COUNTIF(ValidID,$C359)&gt;0,VLOOKUP($C359,Μητρώο!$A:$G,2,FALSE))),"Θ","g"),"Α","b")&amp;IF((TRUNC((((YEAR($C$1))-I359)+1)/2))*2&lt;12,12,(TRUNC((((YEAR($C$1))-I359)+1)/2))*2),"ω")</f>
        <v>ω</v>
      </c>
      <c r="Z359" s="49">
        <f t="shared" si="42"/>
        <v>0</v>
      </c>
      <c r="AA359" s="49">
        <f t="shared" si="43"/>
        <v>0</v>
      </c>
      <c r="AB359" s="49">
        <f t="shared" si="44"/>
        <v>0</v>
      </c>
    </row>
    <row r="360" spans="1:28" x14ac:dyDescent="0.2">
      <c r="A360" s="4">
        <v>358</v>
      </c>
      <c r="B360" s="25">
        <f t="shared" si="40"/>
        <v>358</v>
      </c>
      <c r="C360" s="6"/>
      <c r="D360" s="26" t="str">
        <f>IF($C360&gt;0,IF(COUNTIF(newValidID,$C360)&gt;0,VLOOKUP($C360,Νέα_Μητρώα!$A:$G,3,FALSE),IF(COUNTIF(ValidID,$C360)&gt;0,VLOOKUP($C360,Μητρώο!$A:$G,3,FALSE))),"")</f>
        <v/>
      </c>
      <c r="E360" s="27" t="str">
        <f>IF($C360&gt;0,IF(COUNTIF(newValidID,$C360)&gt;0,VLOOKUP($C360,Νέα_Μητρώα!$A:$G,5,FALSE),IF(COUNTIF(ValidID,$C360)&gt;0,VLOOKUP($C360,Μητρώο!$A:$G,5,FALSE))),"")</f>
        <v/>
      </c>
      <c r="F360" s="47"/>
      <c r="G360" s="47"/>
      <c r="H360" s="28"/>
      <c r="I360" s="29" t="str">
        <f>IF($C360&gt;0,IF(COUNTIF(newValidID,$C360)&gt;0,VLOOKUP($C360,Νέα_Μητρώα!$A:$G,4,FALSE),IF(COUNTIF(ValidID,$C360)&gt;0,VLOOKUP($C360,Μητρώο!$A:$G,4,FALSE))),"")</f>
        <v/>
      </c>
      <c r="J360" s="53" t="str">
        <f>IF(OR(AND(OR(LEFT(R360)="b",LEFT(T360)="b",LEFT(V360)="b"),IF($C360&gt;0,IF(COUNTIF(newValidID,$C360)&gt;0,VLOOKUP($C360,Νέα_Μητρώα!$A:$G,2,FALSE),IF(COUNTIF(ValidID,$C360)&gt;0,VLOOKUP($C360,Μητρώο!$A:$G,2,FALSE))),"")="Θ"),AND(OR(LEFT(R360)="g",LEFT(T360)="g",LEFT(V360)="g"),IF($C360&gt;0,IF(COUNTIF(newValidID,$C360)&gt;0,VLOOKUP($C360,Νέα_Μητρώα!$A:$G,2,FALSE),IF(COUNTIF(ValidID,$C360)&gt;0,VLOOKUP($C360,Μητρώο!$A:$G,2,FALSE))),"")="Α")),"error","")</f>
        <v/>
      </c>
      <c r="K360" s="29" t="str">
        <f t="shared" si="38"/>
        <v/>
      </c>
      <c r="L360" s="29">
        <f t="shared" si="39"/>
        <v>0</v>
      </c>
      <c r="M360" s="30"/>
      <c r="N360" s="30"/>
      <c r="O360" s="31" t="str">
        <f>IF($C360&gt;0,IF(COUNTIF(newValidID,$C360)&gt;0,VLOOKUP($C360,Νέα_Μητρώα!$A:$G,7,FALSE),IF(COUNTIF(ValidID,$C360)&gt;0,VLOOKUP($C360,Μητρώο!$A:$G,7,FALSE))),"")</f>
        <v/>
      </c>
      <c r="P360" s="25" t="str">
        <f t="shared" si="41"/>
        <v/>
      </c>
      <c r="Q360" s="6"/>
      <c r="S360" s="6"/>
      <c r="U360" s="6"/>
      <c r="W360" s="59" t="str">
        <f>IF(AND($W$1&gt;0,C360&gt;0),SUBSTITUTE(SUBSTITUTE(IF(COUNTIF(newValidID,$C360)&gt;0,VLOOKUP($C360,Νέα_Μητρώα!$A:$G,2,FALSE),IF(COUNTIF(ValidID,$C360)&gt;0,VLOOKUP($C360,Μητρώο!$A:$G,2,FALSE))),"Θ","g"),"Α","b")&amp;IF((TRUNC((((YEAR($C$1))-I360)+1)/2))*2&lt;12,12,(TRUNC((((YEAR($C$1))-I360)+1)/2))*2),"ω")</f>
        <v>ω</v>
      </c>
      <c r="Z360" s="49">
        <f t="shared" si="42"/>
        <v>0</v>
      </c>
      <c r="AA360" s="49">
        <f t="shared" si="43"/>
        <v>0</v>
      </c>
      <c r="AB360" s="49">
        <f t="shared" si="44"/>
        <v>0</v>
      </c>
    </row>
    <row r="361" spans="1:28" x14ac:dyDescent="0.2">
      <c r="A361" s="4">
        <v>359</v>
      </c>
      <c r="B361" s="25">
        <f t="shared" si="40"/>
        <v>359</v>
      </c>
      <c r="C361" s="6"/>
      <c r="D361" s="26" t="str">
        <f>IF($C361&gt;0,IF(COUNTIF(newValidID,$C361)&gt;0,VLOOKUP($C361,Νέα_Μητρώα!$A:$G,3,FALSE),IF(COUNTIF(ValidID,$C361)&gt;0,VLOOKUP($C361,Μητρώο!$A:$G,3,FALSE))),"")</f>
        <v/>
      </c>
      <c r="E361" s="27" t="str">
        <f>IF($C361&gt;0,IF(COUNTIF(newValidID,$C361)&gt;0,VLOOKUP($C361,Νέα_Μητρώα!$A:$G,5,FALSE),IF(COUNTIF(ValidID,$C361)&gt;0,VLOOKUP($C361,Μητρώο!$A:$G,5,FALSE))),"")</f>
        <v/>
      </c>
      <c r="F361" s="47"/>
      <c r="G361" s="47"/>
      <c r="H361" s="28"/>
      <c r="I361" s="29" t="str">
        <f>IF($C361&gt;0,IF(COUNTIF(newValidID,$C361)&gt;0,VLOOKUP($C361,Νέα_Μητρώα!$A:$G,4,FALSE),IF(COUNTIF(ValidID,$C361)&gt;0,VLOOKUP($C361,Μητρώο!$A:$G,4,FALSE))),"")</f>
        <v/>
      </c>
      <c r="J361" s="53" t="str">
        <f>IF(OR(AND(OR(LEFT(R361)="b",LEFT(T361)="b",LEFT(V361)="b"),IF($C361&gt;0,IF(COUNTIF(newValidID,$C361)&gt;0,VLOOKUP($C361,Νέα_Μητρώα!$A:$G,2,FALSE),IF(COUNTIF(ValidID,$C361)&gt;0,VLOOKUP($C361,Μητρώο!$A:$G,2,FALSE))),"")="Θ"),AND(OR(LEFT(R361)="g",LEFT(T361)="g",LEFT(V361)="g"),IF($C361&gt;0,IF(COUNTIF(newValidID,$C361)&gt;0,VLOOKUP($C361,Νέα_Μητρώα!$A:$G,2,FALSE),IF(COUNTIF(ValidID,$C361)&gt;0,VLOOKUP($C361,Μητρώο!$A:$G,2,FALSE))),"")="Α")),"error","")</f>
        <v/>
      </c>
      <c r="K361" s="29" t="str">
        <f t="shared" si="38"/>
        <v/>
      </c>
      <c r="L361" s="29">
        <f t="shared" si="39"/>
        <v>0</v>
      </c>
      <c r="M361" s="30"/>
      <c r="N361" s="30"/>
      <c r="O361" s="31" t="str">
        <f>IF($C361&gt;0,IF(COUNTIF(newValidID,$C361)&gt;0,VLOOKUP($C361,Νέα_Μητρώα!$A:$G,7,FALSE),IF(COUNTIF(ValidID,$C361)&gt;0,VLOOKUP($C361,Μητρώο!$A:$G,7,FALSE))),"")</f>
        <v/>
      </c>
      <c r="P361" s="25" t="str">
        <f t="shared" si="41"/>
        <v/>
      </c>
      <c r="Q361" s="6"/>
      <c r="S361" s="6"/>
      <c r="U361" s="6"/>
      <c r="W361" s="59" t="str">
        <f>IF(AND($W$1&gt;0,C361&gt;0),SUBSTITUTE(SUBSTITUTE(IF(COUNTIF(newValidID,$C361)&gt;0,VLOOKUP($C361,Νέα_Μητρώα!$A:$G,2,FALSE),IF(COUNTIF(ValidID,$C361)&gt;0,VLOOKUP($C361,Μητρώο!$A:$G,2,FALSE))),"Θ","g"),"Α","b")&amp;IF((TRUNC((((YEAR($C$1))-I361)+1)/2))*2&lt;12,12,(TRUNC((((YEAR($C$1))-I361)+1)/2))*2),"ω")</f>
        <v>ω</v>
      </c>
      <c r="Z361" s="49">
        <f t="shared" si="42"/>
        <v>0</v>
      </c>
      <c r="AA361" s="49">
        <f t="shared" si="43"/>
        <v>0</v>
      </c>
      <c r="AB361" s="49">
        <f t="shared" si="44"/>
        <v>0</v>
      </c>
    </row>
    <row r="362" spans="1:28" x14ac:dyDescent="0.2">
      <c r="A362" s="4">
        <v>360</v>
      </c>
      <c r="B362" s="25">
        <f t="shared" si="40"/>
        <v>360</v>
      </c>
      <c r="D362" s="26" t="str">
        <f>IF($C362&gt;0,IF(COUNTIF(newValidID,$C362)&gt;0,VLOOKUP($C362,Νέα_Μητρώα!$A:$G,3,FALSE),IF(COUNTIF(ValidID,$C362)&gt;0,VLOOKUP($C362,Μητρώο!$A:$G,3,FALSE))),"")</f>
        <v/>
      </c>
      <c r="E362" s="27" t="str">
        <f>IF($C362&gt;0,IF(COUNTIF(newValidID,$C362)&gt;0,VLOOKUP($C362,Νέα_Μητρώα!$A:$G,5,FALSE),IF(COUNTIF(ValidID,$C362)&gt;0,VLOOKUP($C362,Μητρώο!$A:$G,5,FALSE))),"")</f>
        <v/>
      </c>
      <c r="F362" s="47"/>
      <c r="G362" s="47"/>
      <c r="H362" s="28"/>
      <c r="I362" s="29" t="str">
        <f>IF($C362&gt;0,IF(COUNTIF(newValidID,$C362)&gt;0,VLOOKUP($C362,Νέα_Μητρώα!$A:$G,4,FALSE),IF(COUNTIF(ValidID,$C362)&gt;0,VLOOKUP($C362,Μητρώο!$A:$G,4,FALSE))),"")</f>
        <v/>
      </c>
      <c r="J362" s="53" t="str">
        <f>IF(OR(AND(OR(LEFT(R362)="b",LEFT(T362)="b",LEFT(V362)="b"),IF($C362&gt;0,IF(COUNTIF(newValidID,$C362)&gt;0,VLOOKUP($C362,Νέα_Μητρώα!$A:$G,2,FALSE),IF(COUNTIF(ValidID,$C362)&gt;0,VLOOKUP($C362,Μητρώο!$A:$G,2,FALSE))),"")="Θ"),AND(OR(LEFT(R362)="g",LEFT(T362)="g",LEFT(V362)="g"),IF($C362&gt;0,IF(COUNTIF(newValidID,$C362)&gt;0,VLOOKUP($C362,Νέα_Μητρώα!$A:$G,2,FALSE),IF(COUNTIF(ValidID,$C362)&gt;0,VLOOKUP($C362,Μητρώο!$A:$G,2,FALSE))),"")="Α")),"error","")</f>
        <v/>
      </c>
      <c r="K362" s="29" t="str">
        <f t="shared" si="38"/>
        <v/>
      </c>
      <c r="L362" s="29">
        <f t="shared" si="39"/>
        <v>0</v>
      </c>
      <c r="M362" s="30"/>
      <c r="N362" s="30"/>
      <c r="O362" s="31" t="str">
        <f>IF($C362&gt;0,IF(COUNTIF(newValidID,$C362)&gt;0,VLOOKUP($C362,Νέα_Μητρώα!$A:$G,7,FALSE),IF(COUNTIF(ValidID,$C362)&gt;0,VLOOKUP($C362,Μητρώο!$A:$G,7,FALSE))),"")</f>
        <v/>
      </c>
      <c r="P362" s="25" t="str">
        <f t="shared" si="41"/>
        <v/>
      </c>
      <c r="Q362" s="6"/>
      <c r="S362" s="6"/>
      <c r="U362" s="6"/>
      <c r="W362" s="59" t="str">
        <f>IF(AND($W$1&gt;0,C362&gt;0),SUBSTITUTE(SUBSTITUTE(IF(COUNTIF(newValidID,$C362)&gt;0,VLOOKUP($C362,Νέα_Μητρώα!$A:$G,2,FALSE),IF(COUNTIF(ValidID,$C362)&gt;0,VLOOKUP($C362,Μητρώο!$A:$G,2,FALSE))),"Θ","g"),"Α","b")&amp;IF((TRUNC((((YEAR($C$1))-I362)+1)/2))*2&lt;12,12,(TRUNC((((YEAR($C$1))-I362)+1)/2))*2),"ω")</f>
        <v>ω</v>
      </c>
      <c r="Z362" s="49">
        <f t="shared" si="42"/>
        <v>0</v>
      </c>
      <c r="AA362" s="49">
        <f t="shared" si="43"/>
        <v>0</v>
      </c>
      <c r="AB362" s="49">
        <f t="shared" si="44"/>
        <v>0</v>
      </c>
    </row>
    <row r="363" spans="1:28" x14ac:dyDescent="0.2">
      <c r="A363" s="4">
        <v>361</v>
      </c>
      <c r="B363" s="25">
        <f t="shared" si="40"/>
        <v>361</v>
      </c>
      <c r="C363" s="6"/>
      <c r="D363" s="26" t="str">
        <f>IF($C363&gt;0,IF(COUNTIF(newValidID,$C363)&gt;0,VLOOKUP($C363,Νέα_Μητρώα!$A:$G,3,FALSE),IF(COUNTIF(ValidID,$C363)&gt;0,VLOOKUP($C363,Μητρώο!$A:$G,3,FALSE))),"")</f>
        <v/>
      </c>
      <c r="E363" s="27" t="str">
        <f>IF($C363&gt;0,IF(COUNTIF(newValidID,$C363)&gt;0,VLOOKUP($C363,Νέα_Μητρώα!$A:$G,5,FALSE),IF(COUNTIF(ValidID,$C363)&gt;0,VLOOKUP($C363,Μητρώο!$A:$G,5,FALSE))),"")</f>
        <v/>
      </c>
      <c r="F363" s="47"/>
      <c r="G363" s="47"/>
      <c r="H363" s="28"/>
      <c r="I363" s="29" t="str">
        <f>IF($C363&gt;0,IF(COUNTIF(newValidID,$C363)&gt;0,VLOOKUP($C363,Νέα_Μητρώα!$A:$G,4,FALSE),IF(COUNTIF(ValidID,$C363)&gt;0,VLOOKUP($C363,Μητρώο!$A:$G,4,FALSE))),"")</f>
        <v/>
      </c>
      <c r="J363" s="53" t="str">
        <f>IF(OR(AND(OR(LEFT(R363)="b",LEFT(T363)="b",LEFT(V363)="b"),IF($C363&gt;0,IF(COUNTIF(newValidID,$C363)&gt;0,VLOOKUP($C363,Νέα_Μητρώα!$A:$G,2,FALSE),IF(COUNTIF(ValidID,$C363)&gt;0,VLOOKUP($C363,Μητρώο!$A:$G,2,FALSE))),"")="Θ"),AND(OR(LEFT(R363)="g",LEFT(T363)="g",LEFT(V363)="g"),IF($C363&gt;0,IF(COUNTIF(newValidID,$C363)&gt;0,VLOOKUP($C363,Νέα_Μητρώα!$A:$G,2,FALSE),IF(COUNTIF(ValidID,$C363)&gt;0,VLOOKUP($C363,Μητρώο!$A:$G,2,FALSE))),"")="Α")),"error","")</f>
        <v/>
      </c>
      <c r="K363" s="29" t="str">
        <f t="shared" si="38"/>
        <v/>
      </c>
      <c r="L363" s="29">
        <f t="shared" si="39"/>
        <v>0</v>
      </c>
      <c r="M363" s="30"/>
      <c r="N363" s="30"/>
      <c r="O363" s="31" t="str">
        <f>IF($C363&gt;0,IF(COUNTIF(newValidID,$C363)&gt;0,VLOOKUP($C363,Νέα_Μητρώα!$A:$G,7,FALSE),IF(COUNTIF(ValidID,$C363)&gt;0,VLOOKUP($C363,Μητρώο!$A:$G,7,FALSE))),"")</f>
        <v/>
      </c>
      <c r="P363" s="25" t="str">
        <f t="shared" si="41"/>
        <v/>
      </c>
      <c r="Q363" s="6"/>
      <c r="S363" s="6"/>
      <c r="U363" s="6"/>
      <c r="W363" s="59" t="str">
        <f>IF(AND($W$1&gt;0,C363&gt;0),SUBSTITUTE(SUBSTITUTE(IF(COUNTIF(newValidID,$C363)&gt;0,VLOOKUP($C363,Νέα_Μητρώα!$A:$G,2,FALSE),IF(COUNTIF(ValidID,$C363)&gt;0,VLOOKUP($C363,Μητρώο!$A:$G,2,FALSE))),"Θ","g"),"Α","b")&amp;IF((TRUNC((((YEAR($C$1))-I363)+1)/2))*2&lt;12,12,(TRUNC((((YEAR($C$1))-I363)+1)/2))*2),"ω")</f>
        <v>ω</v>
      </c>
      <c r="Z363" s="49">
        <f t="shared" si="42"/>
        <v>0</v>
      </c>
      <c r="AA363" s="49">
        <f t="shared" si="43"/>
        <v>0</v>
      </c>
      <c r="AB363" s="49">
        <f t="shared" si="44"/>
        <v>0</v>
      </c>
    </row>
    <row r="364" spans="1:28" x14ac:dyDescent="0.2">
      <c r="A364" s="4">
        <v>362</v>
      </c>
      <c r="B364" s="25">
        <f t="shared" si="40"/>
        <v>362</v>
      </c>
      <c r="C364" s="6"/>
      <c r="D364" s="26" t="str">
        <f>IF($C364&gt;0,IF(COUNTIF(newValidID,$C364)&gt;0,VLOOKUP($C364,Νέα_Μητρώα!$A:$G,3,FALSE),IF(COUNTIF(ValidID,$C364)&gt;0,VLOOKUP($C364,Μητρώο!$A:$G,3,FALSE))),"")</f>
        <v/>
      </c>
      <c r="E364" s="27" t="str">
        <f>IF($C364&gt;0,IF(COUNTIF(newValidID,$C364)&gt;0,VLOOKUP($C364,Νέα_Μητρώα!$A:$G,5,FALSE),IF(COUNTIF(ValidID,$C364)&gt;0,VLOOKUP($C364,Μητρώο!$A:$G,5,FALSE))),"")</f>
        <v/>
      </c>
      <c r="F364" s="47"/>
      <c r="G364" s="47"/>
      <c r="H364" s="28"/>
      <c r="I364" s="29" t="str">
        <f>IF($C364&gt;0,IF(COUNTIF(newValidID,$C364)&gt;0,VLOOKUP($C364,Νέα_Μητρώα!$A:$G,4,FALSE),IF(COUNTIF(ValidID,$C364)&gt;0,VLOOKUP($C364,Μητρώο!$A:$G,4,FALSE))),"")</f>
        <v/>
      </c>
      <c r="J364" s="53" t="str">
        <f>IF(OR(AND(OR(LEFT(R364)="b",LEFT(T364)="b",LEFT(V364)="b"),IF($C364&gt;0,IF(COUNTIF(newValidID,$C364)&gt;0,VLOOKUP($C364,Νέα_Μητρώα!$A:$G,2,FALSE),IF(COUNTIF(ValidID,$C364)&gt;0,VLOOKUP($C364,Μητρώο!$A:$G,2,FALSE))),"")="Θ"),AND(OR(LEFT(R364)="g",LEFT(T364)="g",LEFT(V364)="g"),IF($C364&gt;0,IF(COUNTIF(newValidID,$C364)&gt;0,VLOOKUP($C364,Νέα_Μητρώα!$A:$G,2,FALSE),IF(COUNTIF(ValidID,$C364)&gt;0,VLOOKUP($C364,Μητρώο!$A:$G,2,FALSE))),"")="Α")),"error","")</f>
        <v/>
      </c>
      <c r="K364" s="29" t="str">
        <f t="shared" si="38"/>
        <v/>
      </c>
      <c r="L364" s="29">
        <f t="shared" si="39"/>
        <v>0</v>
      </c>
      <c r="M364" s="30"/>
      <c r="N364" s="30"/>
      <c r="O364" s="31" t="str">
        <f>IF($C364&gt;0,IF(COUNTIF(newValidID,$C364)&gt;0,VLOOKUP($C364,Νέα_Μητρώα!$A:$G,7,FALSE),IF(COUNTIF(ValidID,$C364)&gt;0,VLOOKUP($C364,Μητρώο!$A:$G,7,FALSE))),"")</f>
        <v/>
      </c>
      <c r="P364" s="25" t="str">
        <f t="shared" si="41"/>
        <v/>
      </c>
      <c r="Q364" s="6"/>
      <c r="S364" s="6"/>
      <c r="U364" s="6"/>
      <c r="W364" s="59" t="str">
        <f>IF(AND($W$1&gt;0,C364&gt;0),SUBSTITUTE(SUBSTITUTE(IF(COUNTIF(newValidID,$C364)&gt;0,VLOOKUP($C364,Νέα_Μητρώα!$A:$G,2,FALSE),IF(COUNTIF(ValidID,$C364)&gt;0,VLOOKUP($C364,Μητρώο!$A:$G,2,FALSE))),"Θ","g"),"Α","b")&amp;IF((TRUNC((((YEAR($C$1))-I364)+1)/2))*2&lt;12,12,(TRUNC((((YEAR($C$1))-I364)+1)/2))*2),"ω")</f>
        <v>ω</v>
      </c>
      <c r="Z364" s="49">
        <f t="shared" si="42"/>
        <v>0</v>
      </c>
      <c r="AA364" s="49">
        <f t="shared" si="43"/>
        <v>0</v>
      </c>
      <c r="AB364" s="49">
        <f t="shared" si="44"/>
        <v>0</v>
      </c>
    </row>
    <row r="365" spans="1:28" x14ac:dyDescent="0.2">
      <c r="A365" s="4">
        <v>363</v>
      </c>
      <c r="B365" s="25">
        <f t="shared" si="40"/>
        <v>363</v>
      </c>
      <c r="D365" s="26" t="str">
        <f>IF($C365&gt;0,IF(COUNTIF(newValidID,$C365)&gt;0,VLOOKUP($C365,Νέα_Μητρώα!$A:$G,3,FALSE),IF(COUNTIF(ValidID,$C365)&gt;0,VLOOKUP($C365,Μητρώο!$A:$G,3,FALSE))),"")</f>
        <v/>
      </c>
      <c r="E365" s="27" t="str">
        <f>IF($C365&gt;0,IF(COUNTIF(newValidID,$C365)&gt;0,VLOOKUP($C365,Νέα_Μητρώα!$A:$G,5,FALSE),IF(COUNTIF(ValidID,$C365)&gt;0,VLOOKUP($C365,Μητρώο!$A:$G,5,FALSE))),"")</f>
        <v/>
      </c>
      <c r="F365" s="47"/>
      <c r="G365" s="47"/>
      <c r="H365" s="28"/>
      <c r="I365" s="29" t="str">
        <f>IF($C365&gt;0,IF(COUNTIF(newValidID,$C365)&gt;0,VLOOKUP($C365,Νέα_Μητρώα!$A:$G,4,FALSE),IF(COUNTIF(ValidID,$C365)&gt;0,VLOOKUP($C365,Μητρώο!$A:$G,4,FALSE))),"")</f>
        <v/>
      </c>
      <c r="J365" s="53" t="str">
        <f>IF(OR(AND(OR(LEFT(R365)="b",LEFT(T365)="b",LEFT(V365)="b"),IF($C365&gt;0,IF(COUNTIF(newValidID,$C365)&gt;0,VLOOKUP($C365,Νέα_Μητρώα!$A:$G,2,FALSE),IF(COUNTIF(ValidID,$C365)&gt;0,VLOOKUP($C365,Μητρώο!$A:$G,2,FALSE))),"")="Θ"),AND(OR(LEFT(R365)="g",LEFT(T365)="g",LEFT(V365)="g"),IF($C365&gt;0,IF(COUNTIF(newValidID,$C365)&gt;0,VLOOKUP($C365,Νέα_Μητρώα!$A:$G,2,FALSE),IF(COUNTIF(ValidID,$C365)&gt;0,VLOOKUP($C365,Μητρώο!$A:$G,2,FALSE))),"")="Α")),"error","")</f>
        <v/>
      </c>
      <c r="K365" s="29" t="str">
        <f t="shared" si="38"/>
        <v/>
      </c>
      <c r="L365" s="29">
        <f t="shared" si="39"/>
        <v>0</v>
      </c>
      <c r="M365" s="30"/>
      <c r="N365" s="30"/>
      <c r="O365" s="31" t="str">
        <f>IF($C365&gt;0,IF(COUNTIF(newValidID,$C365)&gt;0,VLOOKUP($C365,Νέα_Μητρώα!$A:$G,7,FALSE),IF(COUNTIF(ValidID,$C365)&gt;0,VLOOKUP($C365,Μητρώο!$A:$G,7,FALSE))),"")</f>
        <v/>
      </c>
      <c r="P365" s="25" t="str">
        <f t="shared" si="41"/>
        <v/>
      </c>
      <c r="Q365" s="6"/>
      <c r="S365" s="6"/>
      <c r="U365" s="6"/>
      <c r="W365" s="59" t="str">
        <f>IF(AND($W$1&gt;0,C365&gt;0),SUBSTITUTE(SUBSTITUTE(IF(COUNTIF(newValidID,$C365)&gt;0,VLOOKUP($C365,Νέα_Μητρώα!$A:$G,2,FALSE),IF(COUNTIF(ValidID,$C365)&gt;0,VLOOKUP($C365,Μητρώο!$A:$G,2,FALSE))),"Θ","g"),"Α","b")&amp;IF((TRUNC((((YEAR($C$1))-I365)+1)/2))*2&lt;12,12,(TRUNC((((YEAR($C$1))-I365)+1)/2))*2),"ω")</f>
        <v>ω</v>
      </c>
      <c r="Z365" s="49">
        <f t="shared" si="42"/>
        <v>0</v>
      </c>
      <c r="AA365" s="49">
        <f t="shared" si="43"/>
        <v>0</v>
      </c>
      <c r="AB365" s="49">
        <f t="shared" si="44"/>
        <v>0</v>
      </c>
    </row>
    <row r="366" spans="1:28" x14ac:dyDescent="0.2">
      <c r="A366" s="4">
        <v>364</v>
      </c>
      <c r="B366" s="25">
        <f t="shared" si="40"/>
        <v>364</v>
      </c>
      <c r="D366" s="26" t="str">
        <f>IF($C366&gt;0,IF(COUNTIF(newValidID,$C366)&gt;0,VLOOKUP($C366,Νέα_Μητρώα!$A:$G,3,FALSE),IF(COUNTIF(ValidID,$C366)&gt;0,VLOOKUP($C366,Μητρώο!$A:$G,3,FALSE))),"")</f>
        <v/>
      </c>
      <c r="E366" s="27" t="str">
        <f>IF($C366&gt;0,IF(COUNTIF(newValidID,$C366)&gt;0,VLOOKUP($C366,Νέα_Μητρώα!$A:$G,5,FALSE),IF(COUNTIF(ValidID,$C366)&gt;0,VLOOKUP($C366,Μητρώο!$A:$G,5,FALSE))),"")</f>
        <v/>
      </c>
      <c r="F366" s="47"/>
      <c r="G366" s="47"/>
      <c r="H366" s="28"/>
      <c r="I366" s="29" t="str">
        <f>IF($C366&gt;0,IF(COUNTIF(newValidID,$C366)&gt;0,VLOOKUP($C366,Νέα_Μητρώα!$A:$G,4,FALSE),IF(COUNTIF(ValidID,$C366)&gt;0,VLOOKUP($C366,Μητρώο!$A:$G,4,FALSE))),"")</f>
        <v/>
      </c>
      <c r="J366" s="53" t="str">
        <f>IF(OR(AND(OR(LEFT(R366)="b",LEFT(T366)="b",LEFT(V366)="b"),IF($C366&gt;0,IF(COUNTIF(newValidID,$C366)&gt;0,VLOOKUP($C366,Νέα_Μητρώα!$A:$G,2,FALSE),IF(COUNTIF(ValidID,$C366)&gt;0,VLOOKUP($C366,Μητρώο!$A:$G,2,FALSE))),"")="Θ"),AND(OR(LEFT(R366)="g",LEFT(T366)="g",LEFT(V366)="g"),IF($C366&gt;0,IF(COUNTIF(newValidID,$C366)&gt;0,VLOOKUP($C366,Νέα_Μητρώα!$A:$G,2,FALSE),IF(COUNTIF(ValidID,$C366)&gt;0,VLOOKUP($C366,Μητρώο!$A:$G,2,FALSE))),"")="Α")),"error","")</f>
        <v/>
      </c>
      <c r="K366" s="29" t="str">
        <f t="shared" si="38"/>
        <v/>
      </c>
      <c r="L366" s="29">
        <f t="shared" si="39"/>
        <v>0</v>
      </c>
      <c r="M366" s="30"/>
      <c r="N366" s="30"/>
      <c r="O366" s="31" t="str">
        <f>IF($C366&gt;0,IF(COUNTIF(newValidID,$C366)&gt;0,VLOOKUP($C366,Νέα_Μητρώα!$A:$G,7,FALSE),IF(COUNTIF(ValidID,$C366)&gt;0,VLOOKUP($C366,Μητρώο!$A:$G,7,FALSE))),"")</f>
        <v/>
      </c>
      <c r="P366" s="25" t="str">
        <f t="shared" si="41"/>
        <v/>
      </c>
      <c r="Q366" s="6"/>
      <c r="S366" s="6"/>
      <c r="U366" s="6"/>
      <c r="W366" s="59" t="str">
        <f>IF(AND($W$1&gt;0,C366&gt;0),SUBSTITUTE(SUBSTITUTE(IF(COUNTIF(newValidID,$C366)&gt;0,VLOOKUP($C366,Νέα_Μητρώα!$A:$G,2,FALSE),IF(COUNTIF(ValidID,$C366)&gt;0,VLOOKUP($C366,Μητρώο!$A:$G,2,FALSE))),"Θ","g"),"Α","b")&amp;IF((TRUNC((((YEAR($C$1))-I366)+1)/2))*2&lt;12,12,(TRUNC((((YEAR($C$1))-I366)+1)/2))*2),"ω")</f>
        <v>ω</v>
      </c>
      <c r="Z366" s="49">
        <f t="shared" si="42"/>
        <v>0</v>
      </c>
      <c r="AA366" s="49">
        <f t="shared" si="43"/>
        <v>0</v>
      </c>
      <c r="AB366" s="49">
        <f t="shared" si="44"/>
        <v>0</v>
      </c>
    </row>
    <row r="367" spans="1:28" x14ac:dyDescent="0.2">
      <c r="A367" s="4">
        <v>365</v>
      </c>
      <c r="B367" s="25">
        <f t="shared" si="40"/>
        <v>365</v>
      </c>
      <c r="C367" s="6"/>
      <c r="D367" s="26" t="str">
        <f>IF($C367&gt;0,IF(COUNTIF(newValidID,$C367)&gt;0,VLOOKUP($C367,Νέα_Μητρώα!$A:$G,3,FALSE),IF(COUNTIF(ValidID,$C367)&gt;0,VLOOKUP($C367,Μητρώο!$A:$G,3,FALSE))),"")</f>
        <v/>
      </c>
      <c r="E367" s="27" t="str">
        <f>IF($C367&gt;0,IF(COUNTIF(newValidID,$C367)&gt;0,VLOOKUP($C367,Νέα_Μητρώα!$A:$G,5,FALSE),IF(COUNTIF(ValidID,$C367)&gt;0,VLOOKUP($C367,Μητρώο!$A:$G,5,FALSE))),"")</f>
        <v/>
      </c>
      <c r="F367" s="47"/>
      <c r="G367" s="47"/>
      <c r="H367" s="28"/>
      <c r="I367" s="29" t="str">
        <f>IF($C367&gt;0,IF(COUNTIF(newValidID,$C367)&gt;0,VLOOKUP($C367,Νέα_Μητρώα!$A:$G,4,FALSE),IF(COUNTIF(ValidID,$C367)&gt;0,VLOOKUP($C367,Μητρώο!$A:$G,4,FALSE))),"")</f>
        <v/>
      </c>
      <c r="J367" s="53" t="str">
        <f>IF(OR(AND(OR(LEFT(R367)="b",LEFT(T367)="b",LEFT(V367)="b"),IF($C367&gt;0,IF(COUNTIF(newValidID,$C367)&gt;0,VLOOKUP($C367,Νέα_Μητρώα!$A:$G,2,FALSE),IF(COUNTIF(ValidID,$C367)&gt;0,VLOOKUP($C367,Μητρώο!$A:$G,2,FALSE))),"")="Θ"),AND(OR(LEFT(R367)="g",LEFT(T367)="g",LEFT(V367)="g"),IF($C367&gt;0,IF(COUNTIF(newValidID,$C367)&gt;0,VLOOKUP($C367,Νέα_Μητρώα!$A:$G,2,FALSE),IF(COUNTIF(ValidID,$C367)&gt;0,VLOOKUP($C367,Μητρώο!$A:$G,2,FALSE))),"")="Α")),"error","")</f>
        <v/>
      </c>
      <c r="K367" s="29" t="str">
        <f t="shared" si="38"/>
        <v/>
      </c>
      <c r="L367" s="29">
        <f t="shared" si="39"/>
        <v>0</v>
      </c>
      <c r="M367" s="30"/>
      <c r="N367" s="30"/>
      <c r="O367" s="31" t="str">
        <f>IF($C367&gt;0,IF(COUNTIF(newValidID,$C367)&gt;0,VLOOKUP($C367,Νέα_Μητρώα!$A:$G,7,FALSE),IF(COUNTIF(ValidID,$C367)&gt;0,VLOOKUP($C367,Μητρώο!$A:$G,7,FALSE))),"")</f>
        <v/>
      </c>
      <c r="P367" s="25" t="str">
        <f t="shared" si="41"/>
        <v/>
      </c>
      <c r="Q367" s="6"/>
      <c r="S367" s="6"/>
      <c r="U367" s="6"/>
      <c r="W367" s="59" t="str">
        <f>IF(AND($W$1&gt;0,C367&gt;0),SUBSTITUTE(SUBSTITUTE(IF(COUNTIF(newValidID,$C367)&gt;0,VLOOKUP($C367,Νέα_Μητρώα!$A:$G,2,FALSE),IF(COUNTIF(ValidID,$C367)&gt;0,VLOOKUP($C367,Μητρώο!$A:$G,2,FALSE))),"Θ","g"),"Α","b")&amp;IF((TRUNC((((YEAR($C$1))-I367)+1)/2))*2&lt;12,12,(TRUNC((((YEAR($C$1))-I367)+1)/2))*2),"ω")</f>
        <v>ω</v>
      </c>
      <c r="Z367" s="49">
        <f t="shared" si="42"/>
        <v>0</v>
      </c>
      <c r="AA367" s="49">
        <f t="shared" si="43"/>
        <v>0</v>
      </c>
      <c r="AB367" s="49">
        <f t="shared" si="44"/>
        <v>0</v>
      </c>
    </row>
    <row r="368" spans="1:28" x14ac:dyDescent="0.2">
      <c r="A368" s="4">
        <v>366</v>
      </c>
      <c r="B368" s="25">
        <f t="shared" si="40"/>
        <v>366</v>
      </c>
      <c r="D368" s="26" t="str">
        <f>IF($C368&gt;0,IF(COUNTIF(newValidID,$C368)&gt;0,VLOOKUP($C368,Νέα_Μητρώα!$A:$G,3,FALSE),IF(COUNTIF(ValidID,$C368)&gt;0,VLOOKUP($C368,Μητρώο!$A:$G,3,FALSE))),"")</f>
        <v/>
      </c>
      <c r="E368" s="27" t="str">
        <f>IF($C368&gt;0,IF(COUNTIF(newValidID,$C368)&gt;0,VLOOKUP($C368,Νέα_Μητρώα!$A:$G,5,FALSE),IF(COUNTIF(ValidID,$C368)&gt;0,VLOOKUP($C368,Μητρώο!$A:$G,5,FALSE))),"")</f>
        <v/>
      </c>
      <c r="F368" s="47"/>
      <c r="G368" s="47"/>
      <c r="H368" s="28"/>
      <c r="I368" s="29" t="str">
        <f>IF($C368&gt;0,IF(COUNTIF(newValidID,$C368)&gt;0,VLOOKUP($C368,Νέα_Μητρώα!$A:$G,4,FALSE),IF(COUNTIF(ValidID,$C368)&gt;0,VLOOKUP($C368,Μητρώο!$A:$G,4,FALSE))),"")</f>
        <v/>
      </c>
      <c r="J368" s="53" t="str">
        <f>IF(OR(AND(OR(LEFT(R368)="b",LEFT(T368)="b",LEFT(V368)="b"),IF($C368&gt;0,IF(COUNTIF(newValidID,$C368)&gt;0,VLOOKUP($C368,Νέα_Μητρώα!$A:$G,2,FALSE),IF(COUNTIF(ValidID,$C368)&gt;0,VLOOKUP($C368,Μητρώο!$A:$G,2,FALSE))),"")="Θ"),AND(OR(LEFT(R368)="g",LEFT(T368)="g",LEFT(V368)="g"),IF($C368&gt;0,IF(COUNTIF(newValidID,$C368)&gt;0,VLOOKUP($C368,Νέα_Μητρώα!$A:$G,2,FALSE),IF(COUNTIF(ValidID,$C368)&gt;0,VLOOKUP($C368,Μητρώο!$A:$G,2,FALSE))),"")="Α")),"error","")</f>
        <v/>
      </c>
      <c r="K368" s="29" t="str">
        <f t="shared" si="38"/>
        <v/>
      </c>
      <c r="L368" s="29">
        <f t="shared" si="39"/>
        <v>0</v>
      </c>
      <c r="M368" s="30"/>
      <c r="N368" s="30"/>
      <c r="O368" s="31" t="str">
        <f>IF($C368&gt;0,IF(COUNTIF(newValidID,$C368)&gt;0,VLOOKUP($C368,Νέα_Μητρώα!$A:$G,7,FALSE),IF(COUNTIF(ValidID,$C368)&gt;0,VLOOKUP($C368,Μητρώο!$A:$G,7,FALSE))),"")</f>
        <v/>
      </c>
      <c r="P368" s="25" t="str">
        <f t="shared" si="41"/>
        <v/>
      </c>
      <c r="Q368" s="6"/>
      <c r="S368" s="6"/>
      <c r="U368" s="6"/>
      <c r="W368" s="59" t="str">
        <f>IF(AND($W$1&gt;0,C368&gt;0),SUBSTITUTE(SUBSTITUTE(IF(COUNTIF(newValidID,$C368)&gt;0,VLOOKUP($C368,Νέα_Μητρώα!$A:$G,2,FALSE),IF(COUNTIF(ValidID,$C368)&gt;0,VLOOKUP($C368,Μητρώο!$A:$G,2,FALSE))),"Θ","g"),"Α","b")&amp;IF((TRUNC((((YEAR($C$1))-I368)+1)/2))*2&lt;12,12,(TRUNC((((YEAR($C$1))-I368)+1)/2))*2),"ω")</f>
        <v>ω</v>
      </c>
      <c r="Z368" s="49">
        <f t="shared" si="42"/>
        <v>0</v>
      </c>
      <c r="AA368" s="49">
        <f t="shared" si="43"/>
        <v>0</v>
      </c>
      <c r="AB368" s="49">
        <f t="shared" si="44"/>
        <v>0</v>
      </c>
    </row>
    <row r="369" spans="1:28" x14ac:dyDescent="0.2">
      <c r="A369" s="4">
        <v>367</v>
      </c>
      <c r="B369" s="25">
        <f t="shared" si="40"/>
        <v>367</v>
      </c>
      <c r="C369" s="6"/>
      <c r="D369" s="26" t="str">
        <f>IF($C369&gt;0,IF(COUNTIF(newValidID,$C369)&gt;0,VLOOKUP($C369,Νέα_Μητρώα!$A:$G,3,FALSE),IF(COUNTIF(ValidID,$C369)&gt;0,VLOOKUP($C369,Μητρώο!$A:$G,3,FALSE))),"")</f>
        <v/>
      </c>
      <c r="E369" s="27" t="str">
        <f>IF($C369&gt;0,IF(COUNTIF(newValidID,$C369)&gt;0,VLOOKUP($C369,Νέα_Μητρώα!$A:$G,5,FALSE),IF(COUNTIF(ValidID,$C369)&gt;0,VLOOKUP($C369,Μητρώο!$A:$G,5,FALSE))),"")</f>
        <v/>
      </c>
      <c r="F369" s="47"/>
      <c r="G369" s="47"/>
      <c r="H369" s="28"/>
      <c r="I369" s="29" t="str">
        <f>IF($C369&gt;0,IF(COUNTIF(newValidID,$C369)&gt;0,VLOOKUP($C369,Νέα_Μητρώα!$A:$G,4,FALSE),IF(COUNTIF(ValidID,$C369)&gt;0,VLOOKUP($C369,Μητρώο!$A:$G,4,FALSE))),"")</f>
        <v/>
      </c>
      <c r="J369" s="53" t="str">
        <f>IF(OR(AND(OR(LEFT(R369)="b",LEFT(T369)="b",LEFT(V369)="b"),IF($C369&gt;0,IF(COUNTIF(newValidID,$C369)&gt;0,VLOOKUP($C369,Νέα_Μητρώα!$A:$G,2,FALSE),IF(COUNTIF(ValidID,$C369)&gt;0,VLOOKUP($C369,Μητρώο!$A:$G,2,FALSE))),"")="Θ"),AND(OR(LEFT(R369)="g",LEFT(T369)="g",LEFT(V369)="g"),IF($C369&gt;0,IF(COUNTIF(newValidID,$C369)&gt;0,VLOOKUP($C369,Νέα_Μητρώα!$A:$G,2,FALSE),IF(COUNTIF(ValidID,$C369)&gt;0,VLOOKUP($C369,Μητρώο!$A:$G,2,FALSE))),"")="Α")),"error","")</f>
        <v/>
      </c>
      <c r="K369" s="29" t="str">
        <f t="shared" si="38"/>
        <v/>
      </c>
      <c r="L369" s="29">
        <f t="shared" si="39"/>
        <v>0</v>
      </c>
      <c r="M369" s="30"/>
      <c r="N369" s="30"/>
      <c r="O369" s="31" t="str">
        <f>IF($C369&gt;0,IF(COUNTIF(newValidID,$C369)&gt;0,VLOOKUP($C369,Νέα_Μητρώα!$A:$G,7,FALSE),IF(COUNTIF(ValidID,$C369)&gt;0,VLOOKUP($C369,Μητρώο!$A:$G,7,FALSE))),"")</f>
        <v/>
      </c>
      <c r="P369" s="25" t="str">
        <f t="shared" si="41"/>
        <v/>
      </c>
      <c r="Q369" s="6"/>
      <c r="S369" s="6"/>
      <c r="U369" s="6"/>
      <c r="W369" s="59" t="str">
        <f>IF(AND($W$1&gt;0,C369&gt;0),SUBSTITUTE(SUBSTITUTE(IF(COUNTIF(newValidID,$C369)&gt;0,VLOOKUP($C369,Νέα_Μητρώα!$A:$G,2,FALSE),IF(COUNTIF(ValidID,$C369)&gt;0,VLOOKUP($C369,Μητρώο!$A:$G,2,FALSE))),"Θ","g"),"Α","b")&amp;IF((TRUNC((((YEAR($C$1))-I369)+1)/2))*2&lt;12,12,(TRUNC((((YEAR($C$1))-I369)+1)/2))*2),"ω")</f>
        <v>ω</v>
      </c>
      <c r="Z369" s="49">
        <f t="shared" si="42"/>
        <v>0</v>
      </c>
      <c r="AA369" s="49">
        <f t="shared" si="43"/>
        <v>0</v>
      </c>
      <c r="AB369" s="49">
        <f t="shared" si="44"/>
        <v>0</v>
      </c>
    </row>
    <row r="370" spans="1:28" x14ac:dyDescent="0.2">
      <c r="A370" s="4">
        <v>368</v>
      </c>
      <c r="B370" s="25">
        <f t="shared" si="40"/>
        <v>368</v>
      </c>
      <c r="D370" s="26" t="str">
        <f>IF($C370&gt;0,IF(COUNTIF(newValidID,$C370)&gt;0,VLOOKUP($C370,Νέα_Μητρώα!$A:$G,3,FALSE),IF(COUNTIF(ValidID,$C370)&gt;0,VLOOKUP($C370,Μητρώο!$A:$G,3,FALSE))),"")</f>
        <v/>
      </c>
      <c r="E370" s="27" t="str">
        <f>IF($C370&gt;0,IF(COUNTIF(newValidID,$C370)&gt;0,VLOOKUP($C370,Νέα_Μητρώα!$A:$G,5,FALSE),IF(COUNTIF(ValidID,$C370)&gt;0,VLOOKUP($C370,Μητρώο!$A:$G,5,FALSE))),"")</f>
        <v/>
      </c>
      <c r="F370" s="47"/>
      <c r="G370" s="47"/>
      <c r="H370" s="28"/>
      <c r="I370" s="29" t="str">
        <f>IF($C370&gt;0,IF(COUNTIF(newValidID,$C370)&gt;0,VLOOKUP($C370,Νέα_Μητρώα!$A:$G,4,FALSE),IF(COUNTIF(ValidID,$C370)&gt;0,VLOOKUP($C370,Μητρώο!$A:$G,4,FALSE))),"")</f>
        <v/>
      </c>
      <c r="J370" s="53" t="str">
        <f>IF(OR(AND(OR(LEFT(R370)="b",LEFT(T370)="b",LEFT(V370)="b"),IF($C370&gt;0,IF(COUNTIF(newValidID,$C370)&gt;0,VLOOKUP($C370,Νέα_Μητρώα!$A:$G,2,FALSE),IF(COUNTIF(ValidID,$C370)&gt;0,VLOOKUP($C370,Μητρώο!$A:$G,2,FALSE))),"")="Θ"),AND(OR(LEFT(R370)="g",LEFT(T370)="g",LEFT(V370)="g"),IF($C370&gt;0,IF(COUNTIF(newValidID,$C370)&gt;0,VLOOKUP($C370,Νέα_Μητρώα!$A:$G,2,FALSE),IF(COUNTIF(ValidID,$C370)&gt;0,VLOOKUP($C370,Μητρώο!$A:$G,2,FALSE))),"")="Α")),"error","")</f>
        <v/>
      </c>
      <c r="K370" s="29" t="str">
        <f t="shared" si="38"/>
        <v/>
      </c>
      <c r="L370" s="29">
        <f t="shared" si="39"/>
        <v>0</v>
      </c>
      <c r="M370" s="30"/>
      <c r="N370" s="30"/>
      <c r="O370" s="31" t="str">
        <f>IF($C370&gt;0,IF(COUNTIF(newValidID,$C370)&gt;0,VLOOKUP($C370,Νέα_Μητρώα!$A:$G,7,FALSE),IF(COUNTIF(ValidID,$C370)&gt;0,VLOOKUP($C370,Μητρώο!$A:$G,7,FALSE))),"")</f>
        <v/>
      </c>
      <c r="P370" s="25" t="str">
        <f t="shared" si="41"/>
        <v/>
      </c>
      <c r="Q370" s="6"/>
      <c r="S370" s="6"/>
      <c r="U370" s="6"/>
      <c r="W370" s="59" t="str">
        <f>IF(AND($W$1&gt;0,C370&gt;0),SUBSTITUTE(SUBSTITUTE(IF(COUNTIF(newValidID,$C370)&gt;0,VLOOKUP($C370,Νέα_Μητρώα!$A:$G,2,FALSE),IF(COUNTIF(ValidID,$C370)&gt;0,VLOOKUP($C370,Μητρώο!$A:$G,2,FALSE))),"Θ","g"),"Α","b")&amp;IF((TRUNC((((YEAR($C$1))-I370)+1)/2))*2&lt;12,12,(TRUNC((((YEAR($C$1))-I370)+1)/2))*2),"ω")</f>
        <v>ω</v>
      </c>
      <c r="Z370" s="49">
        <f t="shared" si="42"/>
        <v>0</v>
      </c>
      <c r="AA370" s="49">
        <f t="shared" si="43"/>
        <v>0</v>
      </c>
      <c r="AB370" s="49">
        <f t="shared" si="44"/>
        <v>0</v>
      </c>
    </row>
    <row r="371" spans="1:28" x14ac:dyDescent="0.2">
      <c r="A371" s="4">
        <v>369</v>
      </c>
      <c r="B371" s="25">
        <f t="shared" si="40"/>
        <v>369</v>
      </c>
      <c r="D371" s="26" t="str">
        <f>IF($C371&gt;0,IF(COUNTIF(newValidID,$C371)&gt;0,VLOOKUP($C371,Νέα_Μητρώα!$A:$G,3,FALSE),IF(COUNTIF(ValidID,$C371)&gt;0,VLOOKUP($C371,Μητρώο!$A:$G,3,FALSE))),"")</f>
        <v/>
      </c>
      <c r="E371" s="27" t="str">
        <f>IF($C371&gt;0,IF(COUNTIF(newValidID,$C371)&gt;0,VLOOKUP($C371,Νέα_Μητρώα!$A:$G,5,FALSE),IF(COUNTIF(ValidID,$C371)&gt;0,VLOOKUP($C371,Μητρώο!$A:$G,5,FALSE))),"")</f>
        <v/>
      </c>
      <c r="F371" s="47"/>
      <c r="G371" s="47"/>
      <c r="H371" s="28"/>
      <c r="I371" s="29" t="str">
        <f>IF($C371&gt;0,IF(COUNTIF(newValidID,$C371)&gt;0,VLOOKUP($C371,Νέα_Μητρώα!$A:$G,4,FALSE),IF(COUNTIF(ValidID,$C371)&gt;0,VLOOKUP($C371,Μητρώο!$A:$G,4,FALSE))),"")</f>
        <v/>
      </c>
      <c r="J371" s="53" t="str">
        <f>IF(OR(AND(OR(LEFT(R371)="b",LEFT(T371)="b",LEFT(V371)="b"),IF($C371&gt;0,IF(COUNTIF(newValidID,$C371)&gt;0,VLOOKUP($C371,Νέα_Μητρώα!$A:$G,2,FALSE),IF(COUNTIF(ValidID,$C371)&gt;0,VLOOKUP($C371,Μητρώο!$A:$G,2,FALSE))),"")="Θ"),AND(OR(LEFT(R371)="g",LEFT(T371)="g",LEFT(V371)="g"),IF($C371&gt;0,IF(COUNTIF(newValidID,$C371)&gt;0,VLOOKUP($C371,Νέα_Μητρώα!$A:$G,2,FALSE),IF(COUNTIF(ValidID,$C371)&gt;0,VLOOKUP($C371,Μητρώο!$A:$G,2,FALSE))),"")="Α")),"error","")</f>
        <v/>
      </c>
      <c r="K371" s="29" t="str">
        <f t="shared" si="38"/>
        <v/>
      </c>
      <c r="L371" s="29">
        <f t="shared" si="39"/>
        <v>0</v>
      </c>
      <c r="M371" s="30"/>
      <c r="N371" s="30"/>
      <c r="O371" s="31" t="str">
        <f>IF($C371&gt;0,IF(COUNTIF(newValidID,$C371)&gt;0,VLOOKUP($C371,Νέα_Μητρώα!$A:$G,7,FALSE),IF(COUNTIF(ValidID,$C371)&gt;0,VLOOKUP($C371,Μητρώο!$A:$G,7,FALSE))),"")</f>
        <v/>
      </c>
      <c r="P371" s="25" t="str">
        <f t="shared" si="41"/>
        <v/>
      </c>
      <c r="Q371" s="6"/>
      <c r="S371" s="6"/>
      <c r="U371" s="6"/>
      <c r="W371" s="59" t="str">
        <f>IF(AND($W$1&gt;0,C371&gt;0),SUBSTITUTE(SUBSTITUTE(IF(COUNTIF(newValidID,$C371)&gt;0,VLOOKUP($C371,Νέα_Μητρώα!$A:$G,2,FALSE),IF(COUNTIF(ValidID,$C371)&gt;0,VLOOKUP($C371,Μητρώο!$A:$G,2,FALSE))),"Θ","g"),"Α","b")&amp;IF((TRUNC((((YEAR($C$1))-I371)+1)/2))*2&lt;12,12,(TRUNC((((YEAR($C$1))-I371)+1)/2))*2),"ω")</f>
        <v>ω</v>
      </c>
      <c r="Z371" s="49">
        <f t="shared" si="42"/>
        <v>0</v>
      </c>
      <c r="AA371" s="49">
        <f t="shared" si="43"/>
        <v>0</v>
      </c>
      <c r="AB371" s="49">
        <f t="shared" si="44"/>
        <v>0</v>
      </c>
    </row>
    <row r="372" spans="1:28" x14ac:dyDescent="0.2">
      <c r="A372" s="4">
        <v>370</v>
      </c>
      <c r="B372" s="25">
        <f t="shared" si="40"/>
        <v>370</v>
      </c>
      <c r="D372" s="26" t="str">
        <f>IF($C372&gt;0,IF(COUNTIF(newValidID,$C372)&gt;0,VLOOKUP($C372,Νέα_Μητρώα!$A:$G,3,FALSE),IF(COUNTIF(ValidID,$C372)&gt;0,VLOOKUP($C372,Μητρώο!$A:$G,3,FALSE))),"")</f>
        <v/>
      </c>
      <c r="E372" s="27" t="str">
        <f>IF($C372&gt;0,IF(COUNTIF(newValidID,$C372)&gt;0,VLOOKUP($C372,Νέα_Μητρώα!$A:$G,5,FALSE),IF(COUNTIF(ValidID,$C372)&gt;0,VLOOKUP($C372,Μητρώο!$A:$G,5,FALSE))),"")</f>
        <v/>
      </c>
      <c r="F372" s="47"/>
      <c r="G372" s="47"/>
      <c r="H372" s="28"/>
      <c r="I372" s="29" t="str">
        <f>IF($C372&gt;0,IF(COUNTIF(newValidID,$C372)&gt;0,VLOOKUP($C372,Νέα_Μητρώα!$A:$G,4,FALSE),IF(COUNTIF(ValidID,$C372)&gt;0,VLOOKUP($C372,Μητρώο!$A:$G,4,FALSE))),"")</f>
        <v/>
      </c>
      <c r="J372" s="53" t="str">
        <f>IF(OR(AND(OR(LEFT(R372)="b",LEFT(T372)="b",LEFT(V372)="b"),IF($C372&gt;0,IF(COUNTIF(newValidID,$C372)&gt;0,VLOOKUP($C372,Νέα_Μητρώα!$A:$G,2,FALSE),IF(COUNTIF(ValidID,$C372)&gt;0,VLOOKUP($C372,Μητρώο!$A:$G,2,FALSE))),"")="Θ"),AND(OR(LEFT(R372)="g",LEFT(T372)="g",LEFT(V372)="g"),IF($C372&gt;0,IF(COUNTIF(newValidID,$C372)&gt;0,VLOOKUP($C372,Νέα_Μητρώα!$A:$G,2,FALSE),IF(COUNTIF(ValidID,$C372)&gt;0,VLOOKUP($C372,Μητρώο!$A:$G,2,FALSE))),"")="Α")),"error","")</f>
        <v/>
      </c>
      <c r="K372" s="29" t="str">
        <f t="shared" si="38"/>
        <v/>
      </c>
      <c r="L372" s="29">
        <f t="shared" si="39"/>
        <v>0</v>
      </c>
      <c r="M372" s="30"/>
      <c r="N372" s="30"/>
      <c r="O372" s="31" t="str">
        <f>IF($C372&gt;0,IF(COUNTIF(newValidID,$C372)&gt;0,VLOOKUP($C372,Νέα_Μητρώα!$A:$G,7,FALSE),IF(COUNTIF(ValidID,$C372)&gt;0,VLOOKUP($C372,Μητρώο!$A:$G,7,FALSE))),"")</f>
        <v/>
      </c>
      <c r="P372" s="25" t="str">
        <f t="shared" si="41"/>
        <v/>
      </c>
      <c r="Q372" s="6"/>
      <c r="S372" s="6"/>
      <c r="U372" s="6"/>
      <c r="W372" s="59" t="str">
        <f>IF(AND($W$1&gt;0,C372&gt;0),SUBSTITUTE(SUBSTITUTE(IF(COUNTIF(newValidID,$C372)&gt;0,VLOOKUP($C372,Νέα_Μητρώα!$A:$G,2,FALSE),IF(COUNTIF(ValidID,$C372)&gt;0,VLOOKUP($C372,Μητρώο!$A:$G,2,FALSE))),"Θ","g"),"Α","b")&amp;IF((TRUNC((((YEAR($C$1))-I372)+1)/2))*2&lt;12,12,(TRUNC((((YEAR($C$1))-I372)+1)/2))*2),"ω")</f>
        <v>ω</v>
      </c>
      <c r="Z372" s="49">
        <f t="shared" si="42"/>
        <v>0</v>
      </c>
      <c r="AA372" s="49">
        <f t="shared" si="43"/>
        <v>0</v>
      </c>
      <c r="AB372" s="49">
        <f t="shared" si="44"/>
        <v>0</v>
      </c>
    </row>
    <row r="373" spans="1:28" x14ac:dyDescent="0.2">
      <c r="A373" s="4">
        <v>371</v>
      </c>
      <c r="B373" s="25">
        <f t="shared" si="40"/>
        <v>371</v>
      </c>
      <c r="C373" s="6"/>
      <c r="D373" s="26" t="str">
        <f>IF($C373&gt;0,IF(COUNTIF(newValidID,$C373)&gt;0,VLOOKUP($C373,Νέα_Μητρώα!$A:$G,3,FALSE),IF(COUNTIF(ValidID,$C373)&gt;0,VLOOKUP($C373,Μητρώο!$A:$G,3,FALSE))),"")</f>
        <v/>
      </c>
      <c r="E373" s="27" t="str">
        <f>IF($C373&gt;0,IF(COUNTIF(newValidID,$C373)&gt;0,VLOOKUP($C373,Νέα_Μητρώα!$A:$G,5,FALSE),IF(COUNTIF(ValidID,$C373)&gt;0,VLOOKUP($C373,Μητρώο!$A:$G,5,FALSE))),"")</f>
        <v/>
      </c>
      <c r="F373" s="47"/>
      <c r="G373" s="47"/>
      <c r="H373" s="28"/>
      <c r="I373" s="29" t="str">
        <f>IF($C373&gt;0,IF(COUNTIF(newValidID,$C373)&gt;0,VLOOKUP($C373,Νέα_Μητρώα!$A:$G,4,FALSE),IF(COUNTIF(ValidID,$C373)&gt;0,VLOOKUP($C373,Μητρώο!$A:$G,4,FALSE))),"")</f>
        <v/>
      </c>
      <c r="J373" s="53" t="str">
        <f>IF(OR(AND(OR(LEFT(R373)="b",LEFT(T373)="b",LEFT(V373)="b"),IF($C373&gt;0,IF(COUNTIF(newValidID,$C373)&gt;0,VLOOKUP($C373,Νέα_Μητρώα!$A:$G,2,FALSE),IF(COUNTIF(ValidID,$C373)&gt;0,VLOOKUP($C373,Μητρώο!$A:$G,2,FALSE))),"")="Θ"),AND(OR(LEFT(R373)="g",LEFT(T373)="g",LEFT(V373)="g"),IF($C373&gt;0,IF(COUNTIF(newValidID,$C373)&gt;0,VLOOKUP($C373,Νέα_Μητρώα!$A:$G,2,FALSE),IF(COUNTIF(ValidID,$C373)&gt;0,VLOOKUP($C373,Μητρώο!$A:$G,2,FALSE))),"")="Α")),"error","")</f>
        <v/>
      </c>
      <c r="K373" s="29" t="str">
        <f t="shared" si="38"/>
        <v/>
      </c>
      <c r="L373" s="29">
        <f t="shared" si="39"/>
        <v>0</v>
      </c>
      <c r="M373" s="30"/>
      <c r="N373" s="30"/>
      <c r="O373" s="31" t="str">
        <f>IF($C373&gt;0,IF(COUNTIF(newValidID,$C373)&gt;0,VLOOKUP($C373,Νέα_Μητρώα!$A:$G,7,FALSE),IF(COUNTIF(ValidID,$C373)&gt;0,VLOOKUP($C373,Μητρώο!$A:$G,7,FALSE))),"")</f>
        <v/>
      </c>
      <c r="P373" s="25" t="str">
        <f t="shared" si="41"/>
        <v/>
      </c>
      <c r="Q373" s="6"/>
      <c r="S373" s="6"/>
      <c r="U373" s="6"/>
      <c r="W373" s="59" t="str">
        <f>IF(AND($W$1&gt;0,C373&gt;0),SUBSTITUTE(SUBSTITUTE(IF(COUNTIF(newValidID,$C373)&gt;0,VLOOKUP($C373,Νέα_Μητρώα!$A:$G,2,FALSE),IF(COUNTIF(ValidID,$C373)&gt;0,VLOOKUP($C373,Μητρώο!$A:$G,2,FALSE))),"Θ","g"),"Α","b")&amp;IF((TRUNC((((YEAR($C$1))-I373)+1)/2))*2&lt;12,12,(TRUNC((((YEAR($C$1))-I373)+1)/2))*2),"ω")</f>
        <v>ω</v>
      </c>
      <c r="Z373" s="49">
        <f t="shared" si="42"/>
        <v>0</v>
      </c>
      <c r="AA373" s="49">
        <f t="shared" si="43"/>
        <v>0</v>
      </c>
      <c r="AB373" s="49">
        <f t="shared" si="44"/>
        <v>0</v>
      </c>
    </row>
    <row r="374" spans="1:28" x14ac:dyDescent="0.2">
      <c r="A374" s="4">
        <v>372</v>
      </c>
      <c r="B374" s="25">
        <f t="shared" si="40"/>
        <v>372</v>
      </c>
      <c r="D374" s="26" t="str">
        <f>IF($C374&gt;0,IF(COUNTIF(newValidID,$C374)&gt;0,VLOOKUP($C374,Νέα_Μητρώα!$A:$G,3,FALSE),IF(COUNTIF(ValidID,$C374)&gt;0,VLOOKUP($C374,Μητρώο!$A:$G,3,FALSE))),"")</f>
        <v/>
      </c>
      <c r="E374" s="27" t="str">
        <f>IF($C374&gt;0,IF(COUNTIF(newValidID,$C374)&gt;0,VLOOKUP($C374,Νέα_Μητρώα!$A:$G,5,FALSE),IF(COUNTIF(ValidID,$C374)&gt;0,VLOOKUP($C374,Μητρώο!$A:$G,5,FALSE))),"")</f>
        <v/>
      </c>
      <c r="F374" s="47"/>
      <c r="G374" s="47"/>
      <c r="H374" s="28"/>
      <c r="I374" s="29" t="str">
        <f>IF($C374&gt;0,IF(COUNTIF(newValidID,$C374)&gt;0,VLOOKUP($C374,Νέα_Μητρώα!$A:$G,4,FALSE),IF(COUNTIF(ValidID,$C374)&gt;0,VLOOKUP($C374,Μητρώο!$A:$G,4,FALSE))),"")</f>
        <v/>
      </c>
      <c r="J374" s="53" t="str">
        <f>IF(OR(AND(OR(LEFT(R374)="b",LEFT(T374)="b",LEFT(V374)="b"),IF($C374&gt;0,IF(COUNTIF(newValidID,$C374)&gt;0,VLOOKUP($C374,Νέα_Μητρώα!$A:$G,2,FALSE),IF(COUNTIF(ValidID,$C374)&gt;0,VLOOKUP($C374,Μητρώο!$A:$G,2,FALSE))),"")="Θ"),AND(OR(LEFT(R374)="g",LEFT(T374)="g",LEFT(V374)="g"),IF($C374&gt;0,IF(COUNTIF(newValidID,$C374)&gt;0,VLOOKUP($C374,Νέα_Μητρώα!$A:$G,2,FALSE),IF(COUNTIF(ValidID,$C374)&gt;0,VLOOKUP($C374,Μητρώο!$A:$G,2,FALSE))),"")="Α")),"error","")</f>
        <v/>
      </c>
      <c r="K374" s="29" t="str">
        <f t="shared" si="38"/>
        <v/>
      </c>
      <c r="L374" s="29">
        <f t="shared" si="39"/>
        <v>0</v>
      </c>
      <c r="M374" s="30"/>
      <c r="N374" s="30"/>
      <c r="O374" s="31" t="str">
        <f>IF($C374&gt;0,IF(COUNTIF(newValidID,$C374)&gt;0,VLOOKUP($C374,Νέα_Μητρώα!$A:$G,7,FALSE),IF(COUNTIF(ValidID,$C374)&gt;0,VLOOKUP($C374,Μητρώο!$A:$G,7,FALSE))),"")</f>
        <v/>
      </c>
      <c r="P374" s="25" t="str">
        <f t="shared" si="41"/>
        <v/>
      </c>
      <c r="Q374" s="6"/>
      <c r="S374" s="6"/>
      <c r="U374" s="6"/>
      <c r="W374" s="59" t="str">
        <f>IF(AND($W$1&gt;0,C374&gt;0),SUBSTITUTE(SUBSTITUTE(IF(COUNTIF(newValidID,$C374)&gt;0,VLOOKUP($C374,Νέα_Μητρώα!$A:$G,2,FALSE),IF(COUNTIF(ValidID,$C374)&gt;0,VLOOKUP($C374,Μητρώο!$A:$G,2,FALSE))),"Θ","g"),"Α","b")&amp;IF((TRUNC((((YEAR($C$1))-I374)+1)/2))*2&lt;12,12,(TRUNC((((YEAR($C$1))-I374)+1)/2))*2),"ω")</f>
        <v>ω</v>
      </c>
      <c r="Z374" s="49">
        <f t="shared" si="42"/>
        <v>0</v>
      </c>
      <c r="AA374" s="49">
        <f t="shared" si="43"/>
        <v>0</v>
      </c>
      <c r="AB374" s="49">
        <f t="shared" si="44"/>
        <v>0</v>
      </c>
    </row>
    <row r="375" spans="1:28" x14ac:dyDescent="0.2">
      <c r="A375" s="4">
        <v>373</v>
      </c>
      <c r="B375" s="25">
        <f t="shared" si="40"/>
        <v>373</v>
      </c>
      <c r="C375" s="6"/>
      <c r="D375" s="26" t="str">
        <f>IF($C375&gt;0,IF(COUNTIF(newValidID,$C375)&gt;0,VLOOKUP($C375,Νέα_Μητρώα!$A:$G,3,FALSE),IF(COUNTIF(ValidID,$C375)&gt;0,VLOOKUP($C375,Μητρώο!$A:$G,3,FALSE))),"")</f>
        <v/>
      </c>
      <c r="E375" s="27" t="str">
        <f>IF($C375&gt;0,IF(COUNTIF(newValidID,$C375)&gt;0,VLOOKUP($C375,Νέα_Μητρώα!$A:$G,5,FALSE),IF(COUNTIF(ValidID,$C375)&gt;0,VLOOKUP($C375,Μητρώο!$A:$G,5,FALSE))),"")</f>
        <v/>
      </c>
      <c r="F375" s="47"/>
      <c r="G375" s="47"/>
      <c r="H375" s="28"/>
      <c r="I375" s="29" t="str">
        <f>IF($C375&gt;0,IF(COUNTIF(newValidID,$C375)&gt;0,VLOOKUP($C375,Νέα_Μητρώα!$A:$G,4,FALSE),IF(COUNTIF(ValidID,$C375)&gt;0,VLOOKUP($C375,Μητρώο!$A:$G,4,FALSE))),"")</f>
        <v/>
      </c>
      <c r="J375" s="53" t="str">
        <f>IF(OR(AND(OR(LEFT(R375)="b",LEFT(T375)="b",LEFT(V375)="b"),IF($C375&gt;0,IF(COUNTIF(newValidID,$C375)&gt;0,VLOOKUP($C375,Νέα_Μητρώα!$A:$G,2,FALSE),IF(COUNTIF(ValidID,$C375)&gt;0,VLOOKUP($C375,Μητρώο!$A:$G,2,FALSE))),"")="Θ"),AND(OR(LEFT(R375)="g",LEFT(T375)="g",LEFT(V375)="g"),IF($C375&gt;0,IF(COUNTIF(newValidID,$C375)&gt;0,VLOOKUP($C375,Νέα_Μητρώα!$A:$G,2,FALSE),IF(COUNTIF(ValidID,$C375)&gt;0,VLOOKUP($C375,Μητρώο!$A:$G,2,FALSE))),"")="Α")),"error","")</f>
        <v/>
      </c>
      <c r="K375" s="29" t="str">
        <f t="shared" si="38"/>
        <v/>
      </c>
      <c r="L375" s="29">
        <f t="shared" si="39"/>
        <v>0</v>
      </c>
      <c r="M375" s="30"/>
      <c r="N375" s="30"/>
      <c r="O375" s="31" t="str">
        <f>IF($C375&gt;0,IF(COUNTIF(newValidID,$C375)&gt;0,VLOOKUP($C375,Νέα_Μητρώα!$A:$G,7,FALSE),IF(COUNTIF(ValidID,$C375)&gt;0,VLOOKUP($C375,Μητρώο!$A:$G,7,FALSE))),"")</f>
        <v/>
      </c>
      <c r="P375" s="25" t="str">
        <f t="shared" si="41"/>
        <v/>
      </c>
      <c r="Q375" s="6"/>
      <c r="S375" s="6"/>
      <c r="U375" s="6"/>
      <c r="W375" s="59" t="str">
        <f>IF(AND($W$1&gt;0,C375&gt;0),SUBSTITUTE(SUBSTITUTE(IF(COUNTIF(newValidID,$C375)&gt;0,VLOOKUP($C375,Νέα_Μητρώα!$A:$G,2,FALSE),IF(COUNTIF(ValidID,$C375)&gt;0,VLOOKUP($C375,Μητρώο!$A:$G,2,FALSE))),"Θ","g"),"Α","b")&amp;IF((TRUNC((((YEAR($C$1))-I375)+1)/2))*2&lt;12,12,(TRUNC((((YEAR($C$1))-I375)+1)/2))*2),"ω")</f>
        <v>ω</v>
      </c>
      <c r="Z375" s="49">
        <f t="shared" si="42"/>
        <v>0</v>
      </c>
      <c r="AA375" s="49">
        <f t="shared" si="43"/>
        <v>0</v>
      </c>
      <c r="AB375" s="49">
        <f t="shared" si="44"/>
        <v>0</v>
      </c>
    </row>
    <row r="376" spans="1:28" x14ac:dyDescent="0.2">
      <c r="A376" s="4">
        <v>374</v>
      </c>
      <c r="B376" s="25">
        <f t="shared" si="40"/>
        <v>374</v>
      </c>
      <c r="D376" s="26" t="str">
        <f>IF($C376&gt;0,IF(COUNTIF(newValidID,$C376)&gt;0,VLOOKUP($C376,Νέα_Μητρώα!$A:$G,3,FALSE),IF(COUNTIF(ValidID,$C376)&gt;0,VLOOKUP($C376,Μητρώο!$A:$G,3,FALSE))),"")</f>
        <v/>
      </c>
      <c r="E376" s="27" t="str">
        <f>IF($C376&gt;0,IF(COUNTIF(newValidID,$C376)&gt;0,VLOOKUP($C376,Νέα_Μητρώα!$A:$G,5,FALSE),IF(COUNTIF(ValidID,$C376)&gt;0,VLOOKUP($C376,Μητρώο!$A:$G,5,FALSE))),"")</f>
        <v/>
      </c>
      <c r="F376" s="47"/>
      <c r="G376" s="47"/>
      <c r="H376" s="28"/>
      <c r="I376" s="29" t="str">
        <f>IF($C376&gt;0,IF(COUNTIF(newValidID,$C376)&gt;0,VLOOKUP($C376,Νέα_Μητρώα!$A:$G,4,FALSE),IF(COUNTIF(ValidID,$C376)&gt;0,VLOOKUP($C376,Μητρώο!$A:$G,4,FALSE))),"")</f>
        <v/>
      </c>
      <c r="J376" s="53" t="str">
        <f>IF(OR(AND(OR(LEFT(R376)="b",LEFT(T376)="b",LEFT(V376)="b"),IF($C376&gt;0,IF(COUNTIF(newValidID,$C376)&gt;0,VLOOKUP($C376,Νέα_Μητρώα!$A:$G,2,FALSE),IF(COUNTIF(ValidID,$C376)&gt;0,VLOOKUP($C376,Μητρώο!$A:$G,2,FALSE))),"")="Θ"),AND(OR(LEFT(R376)="g",LEFT(T376)="g",LEFT(V376)="g"),IF($C376&gt;0,IF(COUNTIF(newValidID,$C376)&gt;0,VLOOKUP($C376,Νέα_Μητρώα!$A:$G,2,FALSE),IF(COUNTIF(ValidID,$C376)&gt;0,VLOOKUP($C376,Μητρώο!$A:$G,2,FALSE))),"")="Α")),"error","")</f>
        <v/>
      </c>
      <c r="K376" s="29" t="str">
        <f t="shared" si="38"/>
        <v/>
      </c>
      <c r="L376" s="29">
        <f t="shared" si="39"/>
        <v>0</v>
      </c>
      <c r="M376" s="30"/>
      <c r="N376" s="30"/>
      <c r="O376" s="31" t="str">
        <f>IF($C376&gt;0,IF(COUNTIF(newValidID,$C376)&gt;0,VLOOKUP($C376,Νέα_Μητρώα!$A:$G,7,FALSE),IF(COUNTIF(ValidID,$C376)&gt;0,VLOOKUP($C376,Μητρώο!$A:$G,7,FALSE))),"")</f>
        <v/>
      </c>
      <c r="P376" s="25" t="str">
        <f t="shared" si="41"/>
        <v/>
      </c>
      <c r="Q376" s="6"/>
      <c r="S376" s="6"/>
      <c r="U376" s="6"/>
      <c r="W376" s="59" t="str">
        <f>IF(AND($W$1&gt;0,C376&gt;0),SUBSTITUTE(SUBSTITUTE(IF(COUNTIF(newValidID,$C376)&gt;0,VLOOKUP($C376,Νέα_Μητρώα!$A:$G,2,FALSE),IF(COUNTIF(ValidID,$C376)&gt;0,VLOOKUP($C376,Μητρώο!$A:$G,2,FALSE))),"Θ","g"),"Α","b")&amp;IF((TRUNC((((YEAR($C$1))-I376)+1)/2))*2&lt;12,12,(TRUNC((((YEAR($C$1))-I376)+1)/2))*2),"ω")</f>
        <v>ω</v>
      </c>
      <c r="Z376" s="49">
        <f t="shared" si="42"/>
        <v>0</v>
      </c>
      <c r="AA376" s="49">
        <f t="shared" si="43"/>
        <v>0</v>
      </c>
      <c r="AB376" s="49">
        <f t="shared" si="44"/>
        <v>0</v>
      </c>
    </row>
    <row r="377" spans="1:28" x14ac:dyDescent="0.2">
      <c r="A377" s="4">
        <v>375</v>
      </c>
      <c r="B377" s="25">
        <f t="shared" si="40"/>
        <v>375</v>
      </c>
      <c r="C377" s="6"/>
      <c r="D377" s="26" t="str">
        <f>IF($C377&gt;0,IF(COUNTIF(newValidID,$C377)&gt;0,VLOOKUP($C377,Νέα_Μητρώα!$A:$G,3,FALSE),IF(COUNTIF(ValidID,$C377)&gt;0,VLOOKUP($C377,Μητρώο!$A:$G,3,FALSE))),"")</f>
        <v/>
      </c>
      <c r="E377" s="27" t="str">
        <f>IF($C377&gt;0,IF(COUNTIF(newValidID,$C377)&gt;0,VLOOKUP($C377,Νέα_Μητρώα!$A:$G,5,FALSE),IF(COUNTIF(ValidID,$C377)&gt;0,VLOOKUP($C377,Μητρώο!$A:$G,5,FALSE))),"")</f>
        <v/>
      </c>
      <c r="F377" s="47"/>
      <c r="G377" s="47"/>
      <c r="H377" s="28"/>
      <c r="I377" s="29" t="str">
        <f>IF($C377&gt;0,IF(COUNTIF(newValidID,$C377)&gt;0,VLOOKUP($C377,Νέα_Μητρώα!$A:$G,4,FALSE),IF(COUNTIF(ValidID,$C377)&gt;0,VLOOKUP($C377,Μητρώο!$A:$G,4,FALSE))),"")</f>
        <v/>
      </c>
      <c r="J377" s="53" t="str">
        <f>IF(OR(AND(OR(LEFT(R377)="b",LEFT(T377)="b",LEFT(V377)="b"),IF($C377&gt;0,IF(COUNTIF(newValidID,$C377)&gt;0,VLOOKUP($C377,Νέα_Μητρώα!$A:$G,2,FALSE),IF(COUNTIF(ValidID,$C377)&gt;0,VLOOKUP($C377,Μητρώο!$A:$G,2,FALSE))),"")="Θ"),AND(OR(LEFT(R377)="g",LEFT(T377)="g",LEFT(V377)="g"),IF($C377&gt;0,IF(COUNTIF(newValidID,$C377)&gt;0,VLOOKUP($C377,Νέα_Μητρώα!$A:$G,2,FALSE),IF(COUNTIF(ValidID,$C377)&gt;0,VLOOKUP($C377,Μητρώο!$A:$G,2,FALSE))),"")="Α")),"error","")</f>
        <v/>
      </c>
      <c r="K377" s="29" t="str">
        <f t="shared" si="38"/>
        <v/>
      </c>
      <c r="L377" s="29">
        <f t="shared" si="39"/>
        <v>0</v>
      </c>
      <c r="M377" s="30"/>
      <c r="N377" s="30"/>
      <c r="O377" s="31" t="str">
        <f>IF($C377&gt;0,IF(COUNTIF(newValidID,$C377)&gt;0,VLOOKUP($C377,Νέα_Μητρώα!$A:$G,7,FALSE),IF(COUNTIF(ValidID,$C377)&gt;0,VLOOKUP($C377,Μητρώο!$A:$G,7,FALSE))),"")</f>
        <v/>
      </c>
      <c r="P377" s="25" t="str">
        <f t="shared" si="41"/>
        <v/>
      </c>
      <c r="Q377" s="6"/>
      <c r="S377" s="6"/>
      <c r="U377" s="6"/>
      <c r="W377" s="59" t="str">
        <f>IF(AND($W$1&gt;0,C377&gt;0),SUBSTITUTE(SUBSTITUTE(IF(COUNTIF(newValidID,$C377)&gt;0,VLOOKUP($C377,Νέα_Μητρώα!$A:$G,2,FALSE),IF(COUNTIF(ValidID,$C377)&gt;0,VLOOKUP($C377,Μητρώο!$A:$G,2,FALSE))),"Θ","g"),"Α","b")&amp;IF((TRUNC((((YEAR($C$1))-I377)+1)/2))*2&lt;12,12,(TRUNC((((YEAR($C$1))-I377)+1)/2))*2),"ω")</f>
        <v>ω</v>
      </c>
      <c r="Z377" s="49">
        <f t="shared" si="42"/>
        <v>0</v>
      </c>
      <c r="AA377" s="49">
        <f t="shared" si="43"/>
        <v>0</v>
      </c>
      <c r="AB377" s="49">
        <f t="shared" si="44"/>
        <v>0</v>
      </c>
    </row>
    <row r="378" spans="1:28" x14ac:dyDescent="0.2">
      <c r="A378" s="4">
        <v>376</v>
      </c>
      <c r="B378" s="25">
        <f t="shared" si="40"/>
        <v>376</v>
      </c>
      <c r="D378" s="26" t="str">
        <f>IF($C378&gt;0,IF(COUNTIF(newValidID,$C378)&gt;0,VLOOKUP($C378,Νέα_Μητρώα!$A:$G,3,FALSE),IF(COUNTIF(ValidID,$C378)&gt;0,VLOOKUP($C378,Μητρώο!$A:$G,3,FALSE))),"")</f>
        <v/>
      </c>
      <c r="E378" s="27" t="str">
        <f>IF($C378&gt;0,IF(COUNTIF(newValidID,$C378)&gt;0,VLOOKUP($C378,Νέα_Μητρώα!$A:$G,5,FALSE),IF(COUNTIF(ValidID,$C378)&gt;0,VLOOKUP($C378,Μητρώο!$A:$G,5,FALSE))),"")</f>
        <v/>
      </c>
      <c r="F378" s="47"/>
      <c r="G378" s="47"/>
      <c r="H378" s="28"/>
      <c r="I378" s="29" t="str">
        <f>IF($C378&gt;0,IF(COUNTIF(newValidID,$C378)&gt;0,VLOOKUP($C378,Νέα_Μητρώα!$A:$G,4,FALSE),IF(COUNTIF(ValidID,$C378)&gt;0,VLOOKUP($C378,Μητρώο!$A:$G,4,FALSE))),"")</f>
        <v/>
      </c>
      <c r="J378" s="53" t="str">
        <f>IF(OR(AND(OR(LEFT(R378)="b",LEFT(T378)="b",LEFT(V378)="b"),IF($C378&gt;0,IF(COUNTIF(newValidID,$C378)&gt;0,VLOOKUP($C378,Νέα_Μητρώα!$A:$G,2,FALSE),IF(COUNTIF(ValidID,$C378)&gt;0,VLOOKUP($C378,Μητρώο!$A:$G,2,FALSE))),"")="Θ"),AND(OR(LEFT(R378)="g",LEFT(T378)="g",LEFT(V378)="g"),IF($C378&gt;0,IF(COUNTIF(newValidID,$C378)&gt;0,VLOOKUP($C378,Νέα_Μητρώα!$A:$G,2,FALSE),IF(COUNTIF(ValidID,$C378)&gt;0,VLOOKUP($C378,Μητρώο!$A:$G,2,FALSE))),"")="Α")),"error","")</f>
        <v/>
      </c>
      <c r="K378" s="29" t="str">
        <f t="shared" si="38"/>
        <v/>
      </c>
      <c r="L378" s="29">
        <f t="shared" si="39"/>
        <v>0</v>
      </c>
      <c r="M378" s="30"/>
      <c r="N378" s="30"/>
      <c r="O378" s="31" t="str">
        <f>IF($C378&gt;0,IF(COUNTIF(newValidID,$C378)&gt;0,VLOOKUP($C378,Νέα_Μητρώα!$A:$G,7,FALSE),IF(COUNTIF(ValidID,$C378)&gt;0,VLOOKUP($C378,Μητρώο!$A:$G,7,FALSE))),"")</f>
        <v/>
      </c>
      <c r="P378" s="25" t="str">
        <f t="shared" si="41"/>
        <v/>
      </c>
      <c r="Q378" s="6"/>
      <c r="S378" s="6"/>
      <c r="U378" s="6"/>
      <c r="W378" s="59" t="str">
        <f>IF(AND($W$1&gt;0,C378&gt;0),SUBSTITUTE(SUBSTITUTE(IF(COUNTIF(newValidID,$C378)&gt;0,VLOOKUP($C378,Νέα_Μητρώα!$A:$G,2,FALSE),IF(COUNTIF(ValidID,$C378)&gt;0,VLOOKUP($C378,Μητρώο!$A:$G,2,FALSE))),"Θ","g"),"Α","b")&amp;IF((TRUNC((((YEAR($C$1))-I378)+1)/2))*2&lt;12,12,(TRUNC((((YEAR($C$1))-I378)+1)/2))*2),"ω")</f>
        <v>ω</v>
      </c>
      <c r="Z378" s="49">
        <f t="shared" si="42"/>
        <v>0</v>
      </c>
      <c r="AA378" s="49">
        <f t="shared" si="43"/>
        <v>0</v>
      </c>
      <c r="AB378" s="49">
        <f t="shared" si="44"/>
        <v>0</v>
      </c>
    </row>
    <row r="379" spans="1:28" x14ac:dyDescent="0.2">
      <c r="A379" s="4">
        <v>377</v>
      </c>
      <c r="B379" s="25">
        <f t="shared" si="40"/>
        <v>377</v>
      </c>
      <c r="D379" s="26" t="str">
        <f>IF($C379&gt;0,IF(COUNTIF(newValidID,$C379)&gt;0,VLOOKUP($C379,Νέα_Μητρώα!$A:$G,3,FALSE),IF(COUNTIF(ValidID,$C379)&gt;0,VLOOKUP($C379,Μητρώο!$A:$G,3,FALSE))),"")</f>
        <v/>
      </c>
      <c r="E379" s="27" t="str">
        <f>IF($C379&gt;0,IF(COUNTIF(newValidID,$C379)&gt;0,VLOOKUP($C379,Νέα_Μητρώα!$A:$G,5,FALSE),IF(COUNTIF(ValidID,$C379)&gt;0,VLOOKUP($C379,Μητρώο!$A:$G,5,FALSE))),"")</f>
        <v/>
      </c>
      <c r="F379" s="47"/>
      <c r="G379" s="47"/>
      <c r="H379" s="28"/>
      <c r="I379" s="29" t="str">
        <f>IF($C379&gt;0,IF(COUNTIF(newValidID,$C379)&gt;0,VLOOKUP($C379,Νέα_Μητρώα!$A:$G,4,FALSE),IF(COUNTIF(ValidID,$C379)&gt;0,VLOOKUP($C379,Μητρώο!$A:$G,4,FALSE))),"")</f>
        <v/>
      </c>
      <c r="J379" s="53" t="str">
        <f>IF(OR(AND(OR(LEFT(R379)="b",LEFT(T379)="b",LEFT(V379)="b"),IF($C379&gt;0,IF(COUNTIF(newValidID,$C379)&gt;0,VLOOKUP($C379,Νέα_Μητρώα!$A:$G,2,FALSE),IF(COUNTIF(ValidID,$C379)&gt;0,VLOOKUP($C379,Μητρώο!$A:$G,2,FALSE))),"")="Θ"),AND(OR(LEFT(R379)="g",LEFT(T379)="g",LEFT(V379)="g"),IF($C379&gt;0,IF(COUNTIF(newValidID,$C379)&gt;0,VLOOKUP($C379,Νέα_Μητρώα!$A:$G,2,FALSE),IF(COUNTIF(ValidID,$C379)&gt;0,VLOOKUP($C379,Μητρώο!$A:$G,2,FALSE))),"")="Α")),"error","")</f>
        <v/>
      </c>
      <c r="K379" s="29" t="str">
        <f t="shared" si="38"/>
        <v/>
      </c>
      <c r="L379" s="29">
        <f t="shared" si="39"/>
        <v>0</v>
      </c>
      <c r="M379" s="30"/>
      <c r="N379" s="30"/>
      <c r="O379" s="31" t="str">
        <f>IF($C379&gt;0,IF(COUNTIF(newValidID,$C379)&gt;0,VLOOKUP($C379,Νέα_Μητρώα!$A:$G,7,FALSE),IF(COUNTIF(ValidID,$C379)&gt;0,VLOOKUP($C379,Μητρώο!$A:$G,7,FALSE))),"")</f>
        <v/>
      </c>
      <c r="P379" s="25" t="str">
        <f t="shared" si="41"/>
        <v/>
      </c>
      <c r="Q379" s="6"/>
      <c r="S379" s="6"/>
      <c r="U379" s="6"/>
      <c r="W379" s="59" t="str">
        <f>IF(AND($W$1&gt;0,C379&gt;0),SUBSTITUTE(SUBSTITUTE(IF(COUNTIF(newValidID,$C379)&gt;0,VLOOKUP($C379,Νέα_Μητρώα!$A:$G,2,FALSE),IF(COUNTIF(ValidID,$C379)&gt;0,VLOOKUP($C379,Μητρώο!$A:$G,2,FALSE))),"Θ","g"),"Α","b")&amp;IF((TRUNC((((YEAR($C$1))-I379)+1)/2))*2&lt;12,12,(TRUNC((((YEAR($C$1))-I379)+1)/2))*2),"ω")</f>
        <v>ω</v>
      </c>
      <c r="Z379" s="49">
        <f t="shared" si="42"/>
        <v>0</v>
      </c>
      <c r="AA379" s="49">
        <f t="shared" si="43"/>
        <v>0</v>
      </c>
      <c r="AB379" s="49">
        <f t="shared" si="44"/>
        <v>0</v>
      </c>
    </row>
    <row r="380" spans="1:28" x14ac:dyDescent="0.2">
      <c r="A380" s="4">
        <v>378</v>
      </c>
      <c r="B380" s="25">
        <f t="shared" si="40"/>
        <v>378</v>
      </c>
      <c r="D380" s="26" t="str">
        <f>IF($C380&gt;0,IF(COUNTIF(newValidID,$C380)&gt;0,VLOOKUP($C380,Νέα_Μητρώα!$A:$G,3,FALSE),IF(COUNTIF(ValidID,$C380)&gt;0,VLOOKUP($C380,Μητρώο!$A:$G,3,FALSE))),"")</f>
        <v/>
      </c>
      <c r="E380" s="27" t="str">
        <f>IF($C380&gt;0,IF(COUNTIF(newValidID,$C380)&gt;0,VLOOKUP($C380,Νέα_Μητρώα!$A:$G,5,FALSE),IF(COUNTIF(ValidID,$C380)&gt;0,VLOOKUP($C380,Μητρώο!$A:$G,5,FALSE))),"")</f>
        <v/>
      </c>
      <c r="F380" s="47"/>
      <c r="G380" s="47"/>
      <c r="H380" s="28"/>
      <c r="I380" s="29" t="str">
        <f>IF($C380&gt;0,IF(COUNTIF(newValidID,$C380)&gt;0,VLOOKUP($C380,Νέα_Μητρώα!$A:$G,4,FALSE),IF(COUNTIF(ValidID,$C380)&gt;0,VLOOKUP($C380,Μητρώο!$A:$G,4,FALSE))),"")</f>
        <v/>
      </c>
      <c r="J380" s="53" t="str">
        <f>IF(OR(AND(OR(LEFT(R380)="b",LEFT(T380)="b",LEFT(V380)="b"),IF($C380&gt;0,IF(COUNTIF(newValidID,$C380)&gt;0,VLOOKUP($C380,Νέα_Μητρώα!$A:$G,2,FALSE),IF(COUNTIF(ValidID,$C380)&gt;0,VLOOKUP($C380,Μητρώο!$A:$G,2,FALSE))),"")="Θ"),AND(OR(LEFT(R380)="g",LEFT(T380)="g",LEFT(V380)="g"),IF($C380&gt;0,IF(COUNTIF(newValidID,$C380)&gt;0,VLOOKUP($C380,Νέα_Μητρώα!$A:$G,2,FALSE),IF(COUNTIF(ValidID,$C380)&gt;0,VLOOKUP($C380,Μητρώο!$A:$G,2,FALSE))),"")="Α")),"error","")</f>
        <v/>
      </c>
      <c r="K380" s="29" t="str">
        <f t="shared" si="38"/>
        <v/>
      </c>
      <c r="L380" s="29">
        <f t="shared" si="39"/>
        <v>0</v>
      </c>
      <c r="M380" s="30"/>
      <c r="N380" s="30"/>
      <c r="O380" s="31" t="str">
        <f>IF($C380&gt;0,IF(COUNTIF(newValidID,$C380)&gt;0,VLOOKUP($C380,Νέα_Μητρώα!$A:$G,7,FALSE),IF(COUNTIF(ValidID,$C380)&gt;0,VLOOKUP($C380,Μητρώο!$A:$G,7,FALSE))),"")</f>
        <v/>
      </c>
      <c r="P380" s="25" t="str">
        <f t="shared" si="41"/>
        <v/>
      </c>
      <c r="Q380" s="6"/>
      <c r="S380" s="6"/>
      <c r="U380" s="6"/>
      <c r="W380" s="59" t="str">
        <f>IF(AND($W$1&gt;0,C380&gt;0),SUBSTITUTE(SUBSTITUTE(IF(COUNTIF(newValidID,$C380)&gt;0,VLOOKUP($C380,Νέα_Μητρώα!$A:$G,2,FALSE),IF(COUNTIF(ValidID,$C380)&gt;0,VLOOKUP($C380,Μητρώο!$A:$G,2,FALSE))),"Θ","g"),"Α","b")&amp;IF((TRUNC((((YEAR($C$1))-I380)+1)/2))*2&lt;12,12,(TRUNC((((YEAR($C$1))-I380)+1)/2))*2),"ω")</f>
        <v>ω</v>
      </c>
      <c r="Z380" s="49">
        <f t="shared" si="42"/>
        <v>0</v>
      </c>
      <c r="AA380" s="49">
        <f t="shared" si="43"/>
        <v>0</v>
      </c>
      <c r="AB380" s="49">
        <f t="shared" si="44"/>
        <v>0</v>
      </c>
    </row>
    <row r="381" spans="1:28" x14ac:dyDescent="0.2">
      <c r="A381" s="4">
        <v>379</v>
      </c>
      <c r="B381" s="25">
        <f t="shared" si="40"/>
        <v>379</v>
      </c>
      <c r="C381" s="6"/>
      <c r="D381" s="26" t="str">
        <f>IF($C381&gt;0,IF(COUNTIF(newValidID,$C381)&gt;0,VLOOKUP($C381,Νέα_Μητρώα!$A:$G,3,FALSE),IF(COUNTIF(ValidID,$C381)&gt;0,VLOOKUP($C381,Μητρώο!$A:$G,3,FALSE))),"")</f>
        <v/>
      </c>
      <c r="E381" s="27" t="str">
        <f>IF($C381&gt;0,IF(COUNTIF(newValidID,$C381)&gt;0,VLOOKUP($C381,Νέα_Μητρώα!$A:$G,5,FALSE),IF(COUNTIF(ValidID,$C381)&gt;0,VLOOKUP($C381,Μητρώο!$A:$G,5,FALSE))),"")</f>
        <v/>
      </c>
      <c r="F381" s="47"/>
      <c r="G381" s="47"/>
      <c r="H381" s="28"/>
      <c r="I381" s="29" t="str">
        <f>IF($C381&gt;0,IF(COUNTIF(newValidID,$C381)&gt;0,VLOOKUP($C381,Νέα_Μητρώα!$A:$G,4,FALSE),IF(COUNTIF(ValidID,$C381)&gt;0,VLOOKUP($C381,Μητρώο!$A:$G,4,FALSE))),"")</f>
        <v/>
      </c>
      <c r="J381" s="53" t="str">
        <f>IF(OR(AND(OR(LEFT(R381)="b",LEFT(T381)="b",LEFT(V381)="b"),IF($C381&gt;0,IF(COUNTIF(newValidID,$C381)&gt;0,VLOOKUP($C381,Νέα_Μητρώα!$A:$G,2,FALSE),IF(COUNTIF(ValidID,$C381)&gt;0,VLOOKUP($C381,Μητρώο!$A:$G,2,FALSE))),"")="Θ"),AND(OR(LEFT(R381)="g",LEFT(T381)="g",LEFT(V381)="g"),IF($C381&gt;0,IF(COUNTIF(newValidID,$C381)&gt;0,VLOOKUP($C381,Νέα_Μητρώα!$A:$G,2,FALSE),IF(COUNTIF(ValidID,$C381)&gt;0,VLOOKUP($C381,Μητρώο!$A:$G,2,FALSE))),"")="Α")),"error","")</f>
        <v/>
      </c>
      <c r="K381" s="29" t="str">
        <f t="shared" si="38"/>
        <v/>
      </c>
      <c r="L381" s="29">
        <f t="shared" si="39"/>
        <v>0</v>
      </c>
      <c r="M381" s="30"/>
      <c r="N381" s="30"/>
      <c r="O381" s="31" t="str">
        <f>IF($C381&gt;0,IF(COUNTIF(newValidID,$C381)&gt;0,VLOOKUP($C381,Νέα_Μητρώα!$A:$G,7,FALSE),IF(COUNTIF(ValidID,$C381)&gt;0,VLOOKUP($C381,Μητρώο!$A:$G,7,FALSE))),"")</f>
        <v/>
      </c>
      <c r="P381" s="25" t="str">
        <f t="shared" si="41"/>
        <v/>
      </c>
      <c r="Q381" s="6"/>
      <c r="S381" s="6"/>
      <c r="U381" s="6"/>
      <c r="W381" s="59" t="str">
        <f>IF(AND($W$1&gt;0,C381&gt;0),SUBSTITUTE(SUBSTITUTE(IF(COUNTIF(newValidID,$C381)&gt;0,VLOOKUP($C381,Νέα_Μητρώα!$A:$G,2,FALSE),IF(COUNTIF(ValidID,$C381)&gt;0,VLOOKUP($C381,Μητρώο!$A:$G,2,FALSE))),"Θ","g"),"Α","b")&amp;IF((TRUNC((((YEAR($C$1))-I381)+1)/2))*2&lt;12,12,(TRUNC((((YEAR($C$1))-I381)+1)/2))*2),"ω")</f>
        <v>ω</v>
      </c>
      <c r="Z381" s="49">
        <f t="shared" si="42"/>
        <v>0</v>
      </c>
      <c r="AA381" s="49">
        <f t="shared" si="43"/>
        <v>0</v>
      </c>
      <c r="AB381" s="49">
        <f t="shared" si="44"/>
        <v>0</v>
      </c>
    </row>
    <row r="382" spans="1:28" x14ac:dyDescent="0.2">
      <c r="A382" s="4">
        <v>380</v>
      </c>
      <c r="B382" s="25">
        <f t="shared" si="40"/>
        <v>380</v>
      </c>
      <c r="C382" s="6"/>
      <c r="D382" s="26" t="str">
        <f>IF($C382&gt;0,IF(COUNTIF(newValidID,$C382)&gt;0,VLOOKUP($C382,Νέα_Μητρώα!$A:$G,3,FALSE),IF(COUNTIF(ValidID,$C382)&gt;0,VLOOKUP($C382,Μητρώο!$A:$G,3,FALSE))),"")</f>
        <v/>
      </c>
      <c r="E382" s="27" t="str">
        <f>IF($C382&gt;0,IF(COUNTIF(newValidID,$C382)&gt;0,VLOOKUP($C382,Νέα_Μητρώα!$A:$G,5,FALSE),IF(COUNTIF(ValidID,$C382)&gt;0,VLOOKUP($C382,Μητρώο!$A:$G,5,FALSE))),"")</f>
        <v/>
      </c>
      <c r="F382" s="47"/>
      <c r="G382" s="47"/>
      <c r="H382" s="28"/>
      <c r="I382" s="29" t="str">
        <f>IF($C382&gt;0,IF(COUNTIF(newValidID,$C382)&gt;0,VLOOKUP($C382,Νέα_Μητρώα!$A:$G,4,FALSE),IF(COUNTIF(ValidID,$C382)&gt;0,VLOOKUP($C382,Μητρώο!$A:$G,4,FALSE))),"")</f>
        <v/>
      </c>
      <c r="J382" s="53" t="str">
        <f>IF(OR(AND(OR(LEFT(R382)="b",LEFT(T382)="b",LEFT(V382)="b"),IF($C382&gt;0,IF(COUNTIF(newValidID,$C382)&gt;0,VLOOKUP($C382,Νέα_Μητρώα!$A:$G,2,FALSE),IF(COUNTIF(ValidID,$C382)&gt;0,VLOOKUP($C382,Μητρώο!$A:$G,2,FALSE))),"")="Θ"),AND(OR(LEFT(R382)="g",LEFT(T382)="g",LEFT(V382)="g"),IF($C382&gt;0,IF(COUNTIF(newValidID,$C382)&gt;0,VLOOKUP($C382,Νέα_Μητρώα!$A:$G,2,FALSE),IF(COUNTIF(ValidID,$C382)&gt;0,VLOOKUP($C382,Μητρώο!$A:$G,2,FALSE))),"")="Α")),"error","")</f>
        <v/>
      </c>
      <c r="K382" s="29" t="str">
        <f t="shared" si="38"/>
        <v/>
      </c>
      <c r="L382" s="29">
        <f t="shared" si="39"/>
        <v>0</v>
      </c>
      <c r="M382" s="30"/>
      <c r="N382" s="30"/>
      <c r="O382" s="31" t="str">
        <f>IF($C382&gt;0,IF(COUNTIF(newValidID,$C382)&gt;0,VLOOKUP($C382,Νέα_Μητρώα!$A:$G,7,FALSE),IF(COUNTIF(ValidID,$C382)&gt;0,VLOOKUP($C382,Μητρώο!$A:$G,7,FALSE))),"")</f>
        <v/>
      </c>
      <c r="P382" s="25" t="str">
        <f t="shared" si="41"/>
        <v/>
      </c>
      <c r="Q382" s="6"/>
      <c r="S382" s="6"/>
      <c r="U382" s="6"/>
      <c r="W382" s="59" t="str">
        <f>IF(AND($W$1&gt;0,C382&gt;0),SUBSTITUTE(SUBSTITUTE(IF(COUNTIF(newValidID,$C382)&gt;0,VLOOKUP($C382,Νέα_Μητρώα!$A:$G,2,FALSE),IF(COUNTIF(ValidID,$C382)&gt;0,VLOOKUP($C382,Μητρώο!$A:$G,2,FALSE))),"Θ","g"),"Α","b")&amp;IF((TRUNC((((YEAR($C$1))-I382)+1)/2))*2&lt;12,12,(TRUNC((((YEAR($C$1))-I382)+1)/2))*2),"ω")</f>
        <v>ω</v>
      </c>
      <c r="Z382" s="49">
        <f t="shared" si="42"/>
        <v>0</v>
      </c>
      <c r="AA382" s="49">
        <f t="shared" si="43"/>
        <v>0</v>
      </c>
      <c r="AB382" s="49">
        <f t="shared" si="44"/>
        <v>0</v>
      </c>
    </row>
    <row r="383" spans="1:28" x14ac:dyDescent="0.2">
      <c r="A383" s="4">
        <v>381</v>
      </c>
      <c r="B383" s="25">
        <f t="shared" si="40"/>
        <v>381</v>
      </c>
      <c r="D383" s="26" t="str">
        <f>IF($C383&gt;0,IF(COUNTIF(newValidID,$C383)&gt;0,VLOOKUP($C383,Νέα_Μητρώα!$A:$G,3,FALSE),IF(COUNTIF(ValidID,$C383)&gt;0,VLOOKUP($C383,Μητρώο!$A:$G,3,FALSE))),"")</f>
        <v/>
      </c>
      <c r="E383" s="27" t="str">
        <f>IF($C383&gt;0,IF(COUNTIF(newValidID,$C383)&gt;0,VLOOKUP($C383,Νέα_Μητρώα!$A:$G,5,FALSE),IF(COUNTIF(ValidID,$C383)&gt;0,VLOOKUP($C383,Μητρώο!$A:$G,5,FALSE))),"")</f>
        <v/>
      </c>
      <c r="F383" s="47"/>
      <c r="G383" s="47"/>
      <c r="H383" s="28"/>
      <c r="I383" s="29" t="str">
        <f>IF($C383&gt;0,IF(COUNTIF(newValidID,$C383)&gt;0,VLOOKUP($C383,Νέα_Μητρώα!$A:$G,4,FALSE),IF(COUNTIF(ValidID,$C383)&gt;0,VLOOKUP($C383,Μητρώο!$A:$G,4,FALSE))),"")</f>
        <v/>
      </c>
      <c r="J383" s="53" t="str">
        <f>IF(OR(AND(OR(LEFT(R383)="b",LEFT(T383)="b",LEFT(V383)="b"),IF($C383&gt;0,IF(COUNTIF(newValidID,$C383)&gt;0,VLOOKUP($C383,Νέα_Μητρώα!$A:$G,2,FALSE),IF(COUNTIF(ValidID,$C383)&gt;0,VLOOKUP($C383,Μητρώο!$A:$G,2,FALSE))),"")="Θ"),AND(OR(LEFT(R383)="g",LEFT(T383)="g",LEFT(V383)="g"),IF($C383&gt;0,IF(COUNTIF(newValidID,$C383)&gt;0,VLOOKUP($C383,Νέα_Μητρώα!$A:$G,2,FALSE),IF(COUNTIF(ValidID,$C383)&gt;0,VLOOKUP($C383,Μητρώο!$A:$G,2,FALSE))),"")="Α")),"error","")</f>
        <v/>
      </c>
      <c r="K383" s="29" t="str">
        <f t="shared" si="38"/>
        <v/>
      </c>
      <c r="L383" s="29">
        <f t="shared" si="39"/>
        <v>0</v>
      </c>
      <c r="M383" s="30"/>
      <c r="N383" s="30"/>
      <c r="O383" s="31" t="str">
        <f>IF($C383&gt;0,IF(COUNTIF(newValidID,$C383)&gt;0,VLOOKUP($C383,Νέα_Μητρώα!$A:$G,7,FALSE),IF(COUNTIF(ValidID,$C383)&gt;0,VLOOKUP($C383,Μητρώο!$A:$G,7,FALSE))),"")</f>
        <v/>
      </c>
      <c r="P383" s="25" t="str">
        <f t="shared" si="41"/>
        <v/>
      </c>
      <c r="Q383" s="6"/>
      <c r="S383" s="6"/>
      <c r="U383" s="6"/>
      <c r="W383" s="59" t="str">
        <f>IF(AND($W$1&gt;0,C383&gt;0),SUBSTITUTE(SUBSTITUTE(IF(COUNTIF(newValidID,$C383)&gt;0,VLOOKUP($C383,Νέα_Μητρώα!$A:$G,2,FALSE),IF(COUNTIF(ValidID,$C383)&gt;0,VLOOKUP($C383,Μητρώο!$A:$G,2,FALSE))),"Θ","g"),"Α","b")&amp;IF((TRUNC((((YEAR($C$1))-I383)+1)/2))*2&lt;12,12,(TRUNC((((YEAR($C$1))-I383)+1)/2))*2),"ω")</f>
        <v>ω</v>
      </c>
      <c r="Z383" s="49">
        <f t="shared" si="42"/>
        <v>0</v>
      </c>
      <c r="AA383" s="49">
        <f t="shared" si="43"/>
        <v>0</v>
      </c>
      <c r="AB383" s="49">
        <f t="shared" si="44"/>
        <v>0</v>
      </c>
    </row>
    <row r="384" spans="1:28" x14ac:dyDescent="0.2">
      <c r="A384" s="4">
        <v>382</v>
      </c>
      <c r="B384" s="25">
        <f t="shared" si="40"/>
        <v>382</v>
      </c>
      <c r="D384" s="26" t="str">
        <f>IF($C384&gt;0,IF(COUNTIF(newValidID,$C384)&gt;0,VLOOKUP($C384,Νέα_Μητρώα!$A:$G,3,FALSE),IF(COUNTIF(ValidID,$C384)&gt;0,VLOOKUP($C384,Μητρώο!$A:$G,3,FALSE))),"")</f>
        <v/>
      </c>
      <c r="E384" s="27" t="str">
        <f>IF($C384&gt;0,IF(COUNTIF(newValidID,$C384)&gt;0,VLOOKUP($C384,Νέα_Μητρώα!$A:$G,5,FALSE),IF(COUNTIF(ValidID,$C384)&gt;0,VLOOKUP($C384,Μητρώο!$A:$G,5,FALSE))),"")</f>
        <v/>
      </c>
      <c r="F384" s="47"/>
      <c r="G384" s="47"/>
      <c r="H384" s="28"/>
      <c r="I384" s="29" t="str">
        <f>IF($C384&gt;0,IF(COUNTIF(newValidID,$C384)&gt;0,VLOOKUP($C384,Νέα_Μητρώα!$A:$G,4,FALSE),IF(COUNTIF(ValidID,$C384)&gt;0,VLOOKUP($C384,Μητρώο!$A:$G,4,FALSE))),"")</f>
        <v/>
      </c>
      <c r="J384" s="53" t="str">
        <f>IF(OR(AND(OR(LEFT(R384)="b",LEFT(T384)="b",LEFT(V384)="b"),IF($C384&gt;0,IF(COUNTIF(newValidID,$C384)&gt;0,VLOOKUP($C384,Νέα_Μητρώα!$A:$G,2,FALSE),IF(COUNTIF(ValidID,$C384)&gt;0,VLOOKUP($C384,Μητρώο!$A:$G,2,FALSE))),"")="Θ"),AND(OR(LEFT(R384)="g",LEFT(T384)="g",LEFT(V384)="g"),IF($C384&gt;0,IF(COUNTIF(newValidID,$C384)&gt;0,VLOOKUP($C384,Νέα_Μητρώα!$A:$G,2,FALSE),IF(COUNTIF(ValidID,$C384)&gt;0,VLOOKUP($C384,Μητρώο!$A:$G,2,FALSE))),"")="Α")),"error","")</f>
        <v/>
      </c>
      <c r="K384" s="29" t="str">
        <f t="shared" si="38"/>
        <v/>
      </c>
      <c r="L384" s="29">
        <f t="shared" si="39"/>
        <v>0</v>
      </c>
      <c r="M384" s="30"/>
      <c r="N384" s="30"/>
      <c r="O384" s="31" t="str">
        <f>IF($C384&gt;0,IF(COUNTIF(newValidID,$C384)&gt;0,VLOOKUP($C384,Νέα_Μητρώα!$A:$G,7,FALSE),IF(COUNTIF(ValidID,$C384)&gt;0,VLOOKUP($C384,Μητρώο!$A:$G,7,FALSE))),"")</f>
        <v/>
      </c>
      <c r="P384" s="25" t="str">
        <f t="shared" si="41"/>
        <v/>
      </c>
      <c r="Q384" s="6"/>
      <c r="S384" s="6"/>
      <c r="U384" s="6"/>
      <c r="W384" s="59" t="str">
        <f>IF(AND($W$1&gt;0,C384&gt;0),SUBSTITUTE(SUBSTITUTE(IF(COUNTIF(newValidID,$C384)&gt;0,VLOOKUP($C384,Νέα_Μητρώα!$A:$G,2,FALSE),IF(COUNTIF(ValidID,$C384)&gt;0,VLOOKUP($C384,Μητρώο!$A:$G,2,FALSE))),"Θ","g"),"Α","b")&amp;IF((TRUNC((((YEAR($C$1))-I384)+1)/2))*2&lt;12,12,(TRUNC((((YEAR($C$1))-I384)+1)/2))*2),"ω")</f>
        <v>ω</v>
      </c>
      <c r="Z384" s="49">
        <f t="shared" si="42"/>
        <v>0</v>
      </c>
      <c r="AA384" s="49">
        <f t="shared" si="43"/>
        <v>0</v>
      </c>
      <c r="AB384" s="49">
        <f t="shared" si="44"/>
        <v>0</v>
      </c>
    </row>
    <row r="385" spans="1:28" x14ac:dyDescent="0.2">
      <c r="A385" s="4">
        <v>383</v>
      </c>
      <c r="B385" s="25">
        <f t="shared" si="40"/>
        <v>383</v>
      </c>
      <c r="D385" s="26" t="str">
        <f>IF($C385&gt;0,IF(COUNTIF(newValidID,$C385)&gt;0,VLOOKUP($C385,Νέα_Μητρώα!$A:$G,3,FALSE),IF(COUNTIF(ValidID,$C385)&gt;0,VLOOKUP($C385,Μητρώο!$A:$G,3,FALSE))),"")</f>
        <v/>
      </c>
      <c r="E385" s="27" t="str">
        <f>IF($C385&gt;0,IF(COUNTIF(newValidID,$C385)&gt;0,VLOOKUP($C385,Νέα_Μητρώα!$A:$G,5,FALSE),IF(COUNTIF(ValidID,$C385)&gt;0,VLOOKUP($C385,Μητρώο!$A:$G,5,FALSE))),"")</f>
        <v/>
      </c>
      <c r="F385" s="47"/>
      <c r="G385" s="47"/>
      <c r="H385" s="28"/>
      <c r="I385" s="29" t="str">
        <f>IF($C385&gt;0,IF(COUNTIF(newValidID,$C385)&gt;0,VLOOKUP($C385,Νέα_Μητρώα!$A:$G,4,FALSE),IF(COUNTIF(ValidID,$C385)&gt;0,VLOOKUP($C385,Μητρώο!$A:$G,4,FALSE))),"")</f>
        <v/>
      </c>
      <c r="J385" s="53" t="str">
        <f>IF(OR(AND(OR(LEFT(R385)="b",LEFT(T385)="b",LEFT(V385)="b"),IF($C385&gt;0,IF(COUNTIF(newValidID,$C385)&gt;0,VLOOKUP($C385,Νέα_Μητρώα!$A:$G,2,FALSE),IF(COUNTIF(ValidID,$C385)&gt;0,VLOOKUP($C385,Μητρώο!$A:$G,2,FALSE))),"")="Θ"),AND(OR(LEFT(R385)="g",LEFT(T385)="g",LEFT(V385)="g"),IF($C385&gt;0,IF(COUNTIF(newValidID,$C385)&gt;0,VLOOKUP($C385,Νέα_Μητρώα!$A:$G,2,FALSE),IF(COUNTIF(ValidID,$C385)&gt;0,VLOOKUP($C385,Μητρώο!$A:$G,2,FALSE))),"")="Α")),"error","")</f>
        <v/>
      </c>
      <c r="K385" s="29" t="str">
        <f t="shared" si="38"/>
        <v/>
      </c>
      <c r="L385" s="29">
        <f t="shared" si="39"/>
        <v>0</v>
      </c>
      <c r="M385" s="30"/>
      <c r="N385" s="30"/>
      <c r="O385" s="31" t="str">
        <f>IF($C385&gt;0,IF(COUNTIF(newValidID,$C385)&gt;0,VLOOKUP($C385,Νέα_Μητρώα!$A:$G,7,FALSE),IF(COUNTIF(ValidID,$C385)&gt;0,VLOOKUP($C385,Μητρώο!$A:$G,7,FALSE))),"")</f>
        <v/>
      </c>
      <c r="P385" s="25" t="str">
        <f t="shared" si="41"/>
        <v/>
      </c>
      <c r="Q385" s="6"/>
      <c r="S385" s="6"/>
      <c r="U385" s="6"/>
      <c r="W385" s="59" t="str">
        <f>IF(AND($W$1&gt;0,C385&gt;0),SUBSTITUTE(SUBSTITUTE(IF(COUNTIF(newValidID,$C385)&gt;0,VLOOKUP($C385,Νέα_Μητρώα!$A:$G,2,FALSE),IF(COUNTIF(ValidID,$C385)&gt;0,VLOOKUP($C385,Μητρώο!$A:$G,2,FALSE))),"Θ","g"),"Α","b")&amp;IF((TRUNC((((YEAR($C$1))-I385)+1)/2))*2&lt;12,12,(TRUNC((((YEAR($C$1))-I385)+1)/2))*2),"ω")</f>
        <v>ω</v>
      </c>
      <c r="Z385" s="49">
        <f t="shared" si="42"/>
        <v>0</v>
      </c>
      <c r="AA385" s="49">
        <f t="shared" si="43"/>
        <v>0</v>
      </c>
      <c r="AB385" s="49">
        <f t="shared" si="44"/>
        <v>0</v>
      </c>
    </row>
    <row r="386" spans="1:28" x14ac:dyDescent="0.2">
      <c r="A386" s="4">
        <v>384</v>
      </c>
      <c r="B386" s="25">
        <f t="shared" si="40"/>
        <v>384</v>
      </c>
      <c r="C386" s="6"/>
      <c r="D386" s="26" t="str">
        <f>IF($C386&gt;0,IF(COUNTIF(newValidID,$C386)&gt;0,VLOOKUP($C386,Νέα_Μητρώα!$A:$G,3,FALSE),IF(COUNTIF(ValidID,$C386)&gt;0,VLOOKUP($C386,Μητρώο!$A:$G,3,FALSE))),"")</f>
        <v/>
      </c>
      <c r="E386" s="27" t="str">
        <f>IF($C386&gt;0,IF(COUNTIF(newValidID,$C386)&gt;0,VLOOKUP($C386,Νέα_Μητρώα!$A:$G,5,FALSE),IF(COUNTIF(ValidID,$C386)&gt;0,VLOOKUP($C386,Μητρώο!$A:$G,5,FALSE))),"")</f>
        <v/>
      </c>
      <c r="F386" s="47"/>
      <c r="G386" s="47"/>
      <c r="H386" s="28"/>
      <c r="I386" s="29" t="str">
        <f>IF($C386&gt;0,IF(COUNTIF(newValidID,$C386)&gt;0,VLOOKUP($C386,Νέα_Μητρώα!$A:$G,4,FALSE),IF(COUNTIF(ValidID,$C386)&gt;0,VLOOKUP($C386,Μητρώο!$A:$G,4,FALSE))),"")</f>
        <v/>
      </c>
      <c r="J386" s="53" t="str">
        <f>IF(OR(AND(OR(LEFT(R386)="b",LEFT(T386)="b",LEFT(V386)="b"),IF($C386&gt;0,IF(COUNTIF(newValidID,$C386)&gt;0,VLOOKUP($C386,Νέα_Μητρώα!$A:$G,2,FALSE),IF(COUNTIF(ValidID,$C386)&gt;0,VLOOKUP($C386,Μητρώο!$A:$G,2,FALSE))),"")="Θ"),AND(OR(LEFT(R386)="g",LEFT(T386)="g",LEFT(V386)="g"),IF($C386&gt;0,IF(COUNTIF(newValidID,$C386)&gt;0,VLOOKUP($C386,Νέα_Μητρώα!$A:$G,2,FALSE),IF(COUNTIF(ValidID,$C386)&gt;0,VLOOKUP($C386,Μητρώο!$A:$G,2,FALSE))),"")="Α")),"error","")</f>
        <v/>
      </c>
      <c r="K386" s="29" t="str">
        <f t="shared" si="38"/>
        <v/>
      </c>
      <c r="L386" s="29">
        <f t="shared" si="39"/>
        <v>0</v>
      </c>
      <c r="M386" s="30"/>
      <c r="N386" s="30"/>
      <c r="O386" s="31" t="str">
        <f>IF($C386&gt;0,IF(COUNTIF(newValidID,$C386)&gt;0,VLOOKUP($C386,Νέα_Μητρώα!$A:$G,7,FALSE),IF(COUNTIF(ValidID,$C386)&gt;0,VLOOKUP($C386,Μητρώο!$A:$G,7,FALSE))),"")</f>
        <v/>
      </c>
      <c r="P386" s="25" t="str">
        <f t="shared" si="41"/>
        <v/>
      </c>
      <c r="Q386" s="6"/>
      <c r="S386" s="6"/>
      <c r="U386" s="6"/>
      <c r="W386" s="59" t="str">
        <f>IF(AND($W$1&gt;0,C386&gt;0),SUBSTITUTE(SUBSTITUTE(IF(COUNTIF(newValidID,$C386)&gt;0,VLOOKUP($C386,Νέα_Μητρώα!$A:$G,2,FALSE),IF(COUNTIF(ValidID,$C386)&gt;0,VLOOKUP($C386,Μητρώο!$A:$G,2,FALSE))),"Θ","g"),"Α","b")&amp;IF((TRUNC((((YEAR($C$1))-I386)+1)/2))*2&lt;12,12,(TRUNC((((YEAR($C$1))-I386)+1)/2))*2),"ω")</f>
        <v>ω</v>
      </c>
      <c r="Z386" s="49">
        <f t="shared" si="42"/>
        <v>0</v>
      </c>
      <c r="AA386" s="49">
        <f t="shared" si="43"/>
        <v>0</v>
      </c>
      <c r="AB386" s="49">
        <f t="shared" si="44"/>
        <v>0</v>
      </c>
    </row>
    <row r="387" spans="1:28" x14ac:dyDescent="0.2">
      <c r="A387" s="4">
        <v>385</v>
      </c>
      <c r="B387" s="25">
        <f t="shared" si="40"/>
        <v>385</v>
      </c>
      <c r="D387" s="26" t="str">
        <f>IF($C387&gt;0,IF(COUNTIF(newValidID,$C387)&gt;0,VLOOKUP($C387,Νέα_Μητρώα!$A:$G,3,FALSE),IF(COUNTIF(ValidID,$C387)&gt;0,VLOOKUP($C387,Μητρώο!$A:$G,3,FALSE))),"")</f>
        <v/>
      </c>
      <c r="E387" s="27" t="str">
        <f>IF($C387&gt;0,IF(COUNTIF(newValidID,$C387)&gt;0,VLOOKUP($C387,Νέα_Μητρώα!$A:$G,5,FALSE),IF(COUNTIF(ValidID,$C387)&gt;0,VLOOKUP($C387,Μητρώο!$A:$G,5,FALSE))),"")</f>
        <v/>
      </c>
      <c r="F387" s="47"/>
      <c r="G387" s="47"/>
      <c r="H387" s="28"/>
      <c r="I387" s="29" t="str">
        <f>IF($C387&gt;0,IF(COUNTIF(newValidID,$C387)&gt;0,VLOOKUP($C387,Νέα_Μητρώα!$A:$G,4,FALSE),IF(COUNTIF(ValidID,$C387)&gt;0,VLOOKUP($C387,Μητρώο!$A:$G,4,FALSE))),"")</f>
        <v/>
      </c>
      <c r="J387" s="53" t="str">
        <f>IF(OR(AND(OR(LEFT(R387)="b",LEFT(T387)="b",LEFT(V387)="b"),IF($C387&gt;0,IF(COUNTIF(newValidID,$C387)&gt;0,VLOOKUP($C387,Νέα_Μητρώα!$A:$G,2,FALSE),IF(COUNTIF(ValidID,$C387)&gt;0,VLOOKUP($C387,Μητρώο!$A:$G,2,FALSE))),"")="Θ"),AND(OR(LEFT(R387)="g",LEFT(T387)="g",LEFT(V387)="g"),IF($C387&gt;0,IF(COUNTIF(newValidID,$C387)&gt;0,VLOOKUP($C387,Νέα_Μητρώα!$A:$G,2,FALSE),IF(COUNTIF(ValidID,$C387)&gt;0,VLOOKUP($C387,Μητρώο!$A:$G,2,FALSE))),"")="Α")),"error","")</f>
        <v/>
      </c>
      <c r="K387" s="29" t="str">
        <f t="shared" ref="K387:K450" si="45">IF(R387&gt;" ",IF(VALUE(RIGHT(R387,2))=10,IF(YEAR($C$1)-I387&gt;10,"error","ok"),IF(VALUE(RIGHT(R387,2))=12,IF(OR(YEAR($C$1)-I387&gt;12,YEAR($C$1)-I387&lt;9),"error","ok"),IF(VALUE(RIGHT(R387,2))=14,IF(OR(YEAR($C$1)-I387&gt;14,YEAR($C$1)-I387&lt;9),"error","ok"),IF(VALUE(RIGHT(R387,2))=16,IF(OR(YEAR($C$1)-I387&gt;16,YEAR($C$1)-I387&lt;13),"error","ok"),IF(VALUE(RIGHT(R387,2))=18,IF(OR(YEAR($C$1)-I387&gt;18,YEAR($C$1)-I387&lt;13),"error","ok"),"x"))))),"")</f>
        <v/>
      </c>
      <c r="L387" s="29">
        <f t="shared" ref="L387:L450" si="46">COUNTIF(C:C,C387)</f>
        <v>0</v>
      </c>
      <c r="M387" s="30"/>
      <c r="N387" s="30"/>
      <c r="O387" s="31" t="str">
        <f>IF($C387&gt;0,IF(COUNTIF(newValidID,$C387)&gt;0,VLOOKUP($C387,Νέα_Μητρώα!$A:$G,7,FALSE),IF(COUNTIF(ValidID,$C387)&gt;0,VLOOKUP($C387,Μητρώο!$A:$G,7,FALSE))),"")</f>
        <v/>
      </c>
      <c r="P387" s="25" t="str">
        <f t="shared" si="41"/>
        <v/>
      </c>
      <c r="Q387" s="6"/>
      <c r="S387" s="6"/>
      <c r="U387" s="6"/>
      <c r="W387" s="59" t="str">
        <f>IF(AND($W$1&gt;0,C387&gt;0),SUBSTITUTE(SUBSTITUTE(IF(COUNTIF(newValidID,$C387)&gt;0,VLOOKUP($C387,Νέα_Μητρώα!$A:$G,2,FALSE),IF(COUNTIF(ValidID,$C387)&gt;0,VLOOKUP($C387,Μητρώο!$A:$G,2,FALSE))),"Θ","g"),"Α","b")&amp;IF((TRUNC((((YEAR($C$1))-I387)+1)/2))*2&lt;12,12,(TRUNC((((YEAR($C$1))-I387)+1)/2))*2),"ω")</f>
        <v>ω</v>
      </c>
      <c r="Z387" s="49">
        <f t="shared" si="42"/>
        <v>0</v>
      </c>
      <c r="AA387" s="49">
        <f t="shared" si="43"/>
        <v>0</v>
      </c>
      <c r="AB387" s="49">
        <f t="shared" si="44"/>
        <v>0</v>
      </c>
    </row>
    <row r="388" spans="1:28" x14ac:dyDescent="0.2">
      <c r="A388" s="4">
        <v>386</v>
      </c>
      <c r="B388" s="25">
        <f t="shared" ref="B388:B451" si="47">IF(Q388&amp;R388&amp;W388=Q387&amp;R387&amp;W387,B387+1,1)</f>
        <v>386</v>
      </c>
      <c r="D388" s="26" t="str">
        <f>IF($C388&gt;0,IF(COUNTIF(newValidID,$C388)&gt;0,VLOOKUP($C388,Νέα_Μητρώα!$A:$G,3,FALSE),IF(COUNTIF(ValidID,$C388)&gt;0,VLOOKUP($C388,Μητρώο!$A:$G,3,FALSE))),"")</f>
        <v/>
      </c>
      <c r="E388" s="27" t="str">
        <f>IF($C388&gt;0,IF(COUNTIF(newValidID,$C388)&gt;0,VLOOKUP($C388,Νέα_Μητρώα!$A:$G,5,FALSE),IF(COUNTIF(ValidID,$C388)&gt;0,VLOOKUP($C388,Μητρώο!$A:$G,5,FALSE))),"")</f>
        <v/>
      </c>
      <c r="F388" s="47"/>
      <c r="G388" s="47"/>
      <c r="H388" s="28"/>
      <c r="I388" s="29" t="str">
        <f>IF($C388&gt;0,IF(COUNTIF(newValidID,$C388)&gt;0,VLOOKUP($C388,Νέα_Μητρώα!$A:$G,4,FALSE),IF(COUNTIF(ValidID,$C388)&gt;0,VLOOKUP($C388,Μητρώο!$A:$G,4,FALSE))),"")</f>
        <v/>
      </c>
      <c r="J388" s="53" t="str">
        <f>IF(OR(AND(OR(LEFT(R388)="b",LEFT(T388)="b",LEFT(V388)="b"),IF($C388&gt;0,IF(COUNTIF(newValidID,$C388)&gt;0,VLOOKUP($C388,Νέα_Μητρώα!$A:$G,2,FALSE),IF(COUNTIF(ValidID,$C388)&gt;0,VLOOKUP($C388,Μητρώο!$A:$G,2,FALSE))),"")="Θ"),AND(OR(LEFT(R388)="g",LEFT(T388)="g",LEFT(V388)="g"),IF($C388&gt;0,IF(COUNTIF(newValidID,$C388)&gt;0,VLOOKUP($C388,Νέα_Μητρώα!$A:$G,2,FALSE),IF(COUNTIF(ValidID,$C388)&gt;0,VLOOKUP($C388,Μητρώο!$A:$G,2,FALSE))),"")="Α")),"error","")</f>
        <v/>
      </c>
      <c r="K388" s="29" t="str">
        <f t="shared" si="45"/>
        <v/>
      </c>
      <c r="L388" s="29">
        <f t="shared" si="46"/>
        <v>0</v>
      </c>
      <c r="M388" s="30"/>
      <c r="N388" s="30"/>
      <c r="O388" s="31" t="str">
        <f>IF($C388&gt;0,IF(COUNTIF(newValidID,$C388)&gt;0,VLOOKUP($C388,Νέα_Μητρώα!$A:$G,7,FALSE),IF(COUNTIF(ValidID,$C388)&gt;0,VLOOKUP($C388,Μητρώο!$A:$G,7,FALSE))),"")</f>
        <v/>
      </c>
      <c r="P388" s="25" t="str">
        <f t="shared" ref="P388:P451" si="48">IF(AND($C388&gt;1,$O388&lt;$C$1),"Κ","")</f>
        <v/>
      </c>
      <c r="Q388" s="6"/>
      <c r="S388" s="6"/>
      <c r="U388" s="6"/>
      <c r="W388" s="59" t="str">
        <f>IF(AND($W$1&gt;0,C388&gt;0),SUBSTITUTE(SUBSTITUTE(IF(COUNTIF(newValidID,$C388)&gt;0,VLOOKUP($C388,Νέα_Μητρώα!$A:$G,2,FALSE),IF(COUNTIF(ValidID,$C388)&gt;0,VLOOKUP($C388,Μητρώο!$A:$G,2,FALSE))),"Θ","g"),"Α","b")&amp;IF((TRUNC((((YEAR($C$1))-I388)+1)/2))*2&lt;12,12,(TRUNC((((YEAR($C$1))-I388)+1)/2))*2),"ω")</f>
        <v>ω</v>
      </c>
      <c r="Z388" s="49">
        <f t="shared" ref="Z388:Z451" si="49">COUNTIF(CityGroup,Q388&amp;"-"&amp;R388)</f>
        <v>0</v>
      </c>
      <c r="AA388" s="49">
        <f t="shared" ref="AA388:AA451" si="50">COUNTIF(CityGroup,S388&amp;"-"&amp;T388)</f>
        <v>0</v>
      </c>
      <c r="AB388" s="49">
        <f t="shared" ref="AB388:AB451" si="51">COUNTIF(CityGroup,U388&amp;"-"&amp;V388)</f>
        <v>0</v>
      </c>
    </row>
    <row r="389" spans="1:28" x14ac:dyDescent="0.2">
      <c r="A389" s="4">
        <v>387</v>
      </c>
      <c r="B389" s="25">
        <f t="shared" si="47"/>
        <v>387</v>
      </c>
      <c r="C389" s="6"/>
      <c r="D389" s="26" t="str">
        <f>IF($C389&gt;0,IF(COUNTIF(newValidID,$C389)&gt;0,VLOOKUP($C389,Νέα_Μητρώα!$A:$G,3,FALSE),IF(COUNTIF(ValidID,$C389)&gt;0,VLOOKUP($C389,Μητρώο!$A:$G,3,FALSE))),"")</f>
        <v/>
      </c>
      <c r="E389" s="27" t="str">
        <f>IF($C389&gt;0,IF(COUNTIF(newValidID,$C389)&gt;0,VLOOKUP($C389,Νέα_Μητρώα!$A:$G,5,FALSE),IF(COUNTIF(ValidID,$C389)&gt;0,VLOOKUP($C389,Μητρώο!$A:$G,5,FALSE))),"")</f>
        <v/>
      </c>
      <c r="F389" s="47"/>
      <c r="G389" s="47"/>
      <c r="H389" s="28"/>
      <c r="I389" s="29" t="str">
        <f>IF($C389&gt;0,IF(COUNTIF(newValidID,$C389)&gt;0,VLOOKUP($C389,Νέα_Μητρώα!$A:$G,4,FALSE),IF(COUNTIF(ValidID,$C389)&gt;0,VLOOKUP($C389,Μητρώο!$A:$G,4,FALSE))),"")</f>
        <v/>
      </c>
      <c r="J389" s="53" t="str">
        <f>IF(OR(AND(OR(LEFT(R389)="b",LEFT(T389)="b",LEFT(V389)="b"),IF($C389&gt;0,IF(COUNTIF(newValidID,$C389)&gt;0,VLOOKUP($C389,Νέα_Μητρώα!$A:$G,2,FALSE),IF(COUNTIF(ValidID,$C389)&gt;0,VLOOKUP($C389,Μητρώο!$A:$G,2,FALSE))),"")="Θ"),AND(OR(LEFT(R389)="g",LEFT(T389)="g",LEFT(V389)="g"),IF($C389&gt;0,IF(COUNTIF(newValidID,$C389)&gt;0,VLOOKUP($C389,Νέα_Μητρώα!$A:$G,2,FALSE),IF(COUNTIF(ValidID,$C389)&gt;0,VLOOKUP($C389,Μητρώο!$A:$G,2,FALSE))),"")="Α")),"error","")</f>
        <v/>
      </c>
      <c r="K389" s="29" t="str">
        <f t="shared" si="45"/>
        <v/>
      </c>
      <c r="L389" s="29">
        <f t="shared" si="46"/>
        <v>0</v>
      </c>
      <c r="M389" s="30"/>
      <c r="N389" s="30"/>
      <c r="O389" s="31" t="str">
        <f>IF($C389&gt;0,IF(COUNTIF(newValidID,$C389)&gt;0,VLOOKUP($C389,Νέα_Μητρώα!$A:$G,7,FALSE),IF(COUNTIF(ValidID,$C389)&gt;0,VLOOKUP($C389,Μητρώο!$A:$G,7,FALSE))),"")</f>
        <v/>
      </c>
      <c r="P389" s="25" t="str">
        <f t="shared" si="48"/>
        <v/>
      </c>
      <c r="Q389" s="6"/>
      <c r="S389" s="6"/>
      <c r="U389" s="6"/>
      <c r="W389" s="59" t="str">
        <f>IF(AND($W$1&gt;0,C389&gt;0),SUBSTITUTE(SUBSTITUTE(IF(COUNTIF(newValidID,$C389)&gt;0,VLOOKUP($C389,Νέα_Μητρώα!$A:$G,2,FALSE),IF(COUNTIF(ValidID,$C389)&gt;0,VLOOKUP($C389,Μητρώο!$A:$G,2,FALSE))),"Θ","g"),"Α","b")&amp;IF((TRUNC((((YEAR($C$1))-I389)+1)/2))*2&lt;12,12,(TRUNC((((YEAR($C$1))-I389)+1)/2))*2),"ω")</f>
        <v>ω</v>
      </c>
      <c r="Z389" s="49">
        <f t="shared" si="49"/>
        <v>0</v>
      </c>
      <c r="AA389" s="49">
        <f t="shared" si="50"/>
        <v>0</v>
      </c>
      <c r="AB389" s="49">
        <f t="shared" si="51"/>
        <v>0</v>
      </c>
    </row>
    <row r="390" spans="1:28" x14ac:dyDescent="0.2">
      <c r="A390" s="4">
        <v>388</v>
      </c>
      <c r="B390" s="25">
        <f t="shared" si="47"/>
        <v>388</v>
      </c>
      <c r="C390" s="6"/>
      <c r="D390" s="26" t="str">
        <f>IF($C390&gt;0,IF(COUNTIF(newValidID,$C390)&gt;0,VLOOKUP($C390,Νέα_Μητρώα!$A:$G,3,FALSE),IF(COUNTIF(ValidID,$C390)&gt;0,VLOOKUP($C390,Μητρώο!$A:$G,3,FALSE))),"")</f>
        <v/>
      </c>
      <c r="E390" s="27" t="str">
        <f>IF($C390&gt;0,IF(COUNTIF(newValidID,$C390)&gt;0,VLOOKUP($C390,Νέα_Μητρώα!$A:$G,5,FALSE),IF(COUNTIF(ValidID,$C390)&gt;0,VLOOKUP($C390,Μητρώο!$A:$G,5,FALSE))),"")</f>
        <v/>
      </c>
      <c r="F390" s="47"/>
      <c r="G390" s="47"/>
      <c r="H390" s="28"/>
      <c r="I390" s="29" t="str">
        <f>IF($C390&gt;0,IF(COUNTIF(newValidID,$C390)&gt;0,VLOOKUP($C390,Νέα_Μητρώα!$A:$G,4,FALSE),IF(COUNTIF(ValidID,$C390)&gt;0,VLOOKUP($C390,Μητρώο!$A:$G,4,FALSE))),"")</f>
        <v/>
      </c>
      <c r="J390" s="53" t="str">
        <f>IF(OR(AND(OR(LEFT(R390)="b",LEFT(T390)="b",LEFT(V390)="b"),IF($C390&gt;0,IF(COUNTIF(newValidID,$C390)&gt;0,VLOOKUP($C390,Νέα_Μητρώα!$A:$G,2,FALSE),IF(COUNTIF(ValidID,$C390)&gt;0,VLOOKUP($C390,Μητρώο!$A:$G,2,FALSE))),"")="Θ"),AND(OR(LEFT(R390)="g",LEFT(T390)="g",LEFT(V390)="g"),IF($C390&gt;0,IF(COUNTIF(newValidID,$C390)&gt;0,VLOOKUP($C390,Νέα_Μητρώα!$A:$G,2,FALSE),IF(COUNTIF(ValidID,$C390)&gt;0,VLOOKUP($C390,Μητρώο!$A:$G,2,FALSE))),"")="Α")),"error","")</f>
        <v/>
      </c>
      <c r="K390" s="29" t="str">
        <f t="shared" si="45"/>
        <v/>
      </c>
      <c r="L390" s="29">
        <f t="shared" si="46"/>
        <v>0</v>
      </c>
      <c r="M390" s="30"/>
      <c r="N390" s="30"/>
      <c r="O390" s="31" t="str">
        <f>IF($C390&gt;0,IF(COUNTIF(newValidID,$C390)&gt;0,VLOOKUP($C390,Νέα_Μητρώα!$A:$G,7,FALSE),IF(COUNTIF(ValidID,$C390)&gt;0,VLOOKUP($C390,Μητρώο!$A:$G,7,FALSE))),"")</f>
        <v/>
      </c>
      <c r="P390" s="25" t="str">
        <f t="shared" si="48"/>
        <v/>
      </c>
      <c r="Q390" s="6"/>
      <c r="S390" s="6"/>
      <c r="U390" s="6"/>
      <c r="W390" s="59" t="str">
        <f>IF(AND($W$1&gt;0,C390&gt;0),SUBSTITUTE(SUBSTITUTE(IF(COUNTIF(newValidID,$C390)&gt;0,VLOOKUP($C390,Νέα_Μητρώα!$A:$G,2,FALSE),IF(COUNTIF(ValidID,$C390)&gt;0,VLOOKUP($C390,Μητρώο!$A:$G,2,FALSE))),"Θ","g"),"Α","b")&amp;IF((TRUNC((((YEAR($C$1))-I390)+1)/2))*2&lt;12,12,(TRUNC((((YEAR($C$1))-I390)+1)/2))*2),"ω")</f>
        <v>ω</v>
      </c>
      <c r="Z390" s="49">
        <f t="shared" si="49"/>
        <v>0</v>
      </c>
      <c r="AA390" s="49">
        <f t="shared" si="50"/>
        <v>0</v>
      </c>
      <c r="AB390" s="49">
        <f t="shared" si="51"/>
        <v>0</v>
      </c>
    </row>
    <row r="391" spans="1:28" x14ac:dyDescent="0.2">
      <c r="A391" s="4">
        <v>389</v>
      </c>
      <c r="B391" s="25">
        <f t="shared" si="47"/>
        <v>389</v>
      </c>
      <c r="D391" s="26" t="str">
        <f>IF($C391&gt;0,IF(COUNTIF(newValidID,$C391)&gt;0,VLOOKUP($C391,Νέα_Μητρώα!$A:$G,3,FALSE),IF(COUNTIF(ValidID,$C391)&gt;0,VLOOKUP($C391,Μητρώο!$A:$G,3,FALSE))),"")</f>
        <v/>
      </c>
      <c r="E391" s="27" t="str">
        <f>IF($C391&gt;0,IF(COUNTIF(newValidID,$C391)&gt;0,VLOOKUP($C391,Νέα_Μητρώα!$A:$G,5,FALSE),IF(COUNTIF(ValidID,$C391)&gt;0,VLOOKUP($C391,Μητρώο!$A:$G,5,FALSE))),"")</f>
        <v/>
      </c>
      <c r="F391" s="47"/>
      <c r="G391" s="47"/>
      <c r="H391" s="28"/>
      <c r="I391" s="29" t="str">
        <f>IF($C391&gt;0,IF(COUNTIF(newValidID,$C391)&gt;0,VLOOKUP($C391,Νέα_Μητρώα!$A:$G,4,FALSE),IF(COUNTIF(ValidID,$C391)&gt;0,VLOOKUP($C391,Μητρώο!$A:$G,4,FALSE))),"")</f>
        <v/>
      </c>
      <c r="J391" s="53" t="str">
        <f>IF(OR(AND(OR(LEFT(R391)="b",LEFT(T391)="b",LEFT(V391)="b"),IF($C391&gt;0,IF(COUNTIF(newValidID,$C391)&gt;0,VLOOKUP($C391,Νέα_Μητρώα!$A:$G,2,FALSE),IF(COUNTIF(ValidID,$C391)&gt;0,VLOOKUP($C391,Μητρώο!$A:$G,2,FALSE))),"")="Θ"),AND(OR(LEFT(R391)="g",LEFT(T391)="g",LEFT(V391)="g"),IF($C391&gt;0,IF(COUNTIF(newValidID,$C391)&gt;0,VLOOKUP($C391,Νέα_Μητρώα!$A:$G,2,FALSE),IF(COUNTIF(ValidID,$C391)&gt;0,VLOOKUP($C391,Μητρώο!$A:$G,2,FALSE))),"")="Α")),"error","")</f>
        <v/>
      </c>
      <c r="K391" s="29" t="str">
        <f t="shared" si="45"/>
        <v/>
      </c>
      <c r="L391" s="29">
        <f t="shared" si="46"/>
        <v>0</v>
      </c>
      <c r="M391" s="30"/>
      <c r="N391" s="30"/>
      <c r="O391" s="31" t="str">
        <f>IF($C391&gt;0,IF(COUNTIF(newValidID,$C391)&gt;0,VLOOKUP($C391,Νέα_Μητρώα!$A:$G,7,FALSE),IF(COUNTIF(ValidID,$C391)&gt;0,VLOOKUP($C391,Μητρώο!$A:$G,7,FALSE))),"")</f>
        <v/>
      </c>
      <c r="P391" s="25" t="str">
        <f t="shared" si="48"/>
        <v/>
      </c>
      <c r="Q391" s="6"/>
      <c r="S391" s="6"/>
      <c r="U391" s="6"/>
      <c r="W391" s="59" t="str">
        <f>IF(AND($W$1&gt;0,C391&gt;0),SUBSTITUTE(SUBSTITUTE(IF(COUNTIF(newValidID,$C391)&gt;0,VLOOKUP($C391,Νέα_Μητρώα!$A:$G,2,FALSE),IF(COUNTIF(ValidID,$C391)&gt;0,VLOOKUP($C391,Μητρώο!$A:$G,2,FALSE))),"Θ","g"),"Α","b")&amp;IF((TRUNC((((YEAR($C$1))-I391)+1)/2))*2&lt;12,12,(TRUNC((((YEAR($C$1))-I391)+1)/2))*2),"ω")</f>
        <v>ω</v>
      </c>
      <c r="Z391" s="49">
        <f t="shared" si="49"/>
        <v>0</v>
      </c>
      <c r="AA391" s="49">
        <f t="shared" si="50"/>
        <v>0</v>
      </c>
      <c r="AB391" s="49">
        <f t="shared" si="51"/>
        <v>0</v>
      </c>
    </row>
    <row r="392" spans="1:28" x14ac:dyDescent="0.2">
      <c r="A392" s="4">
        <v>390</v>
      </c>
      <c r="B392" s="25">
        <f t="shared" si="47"/>
        <v>390</v>
      </c>
      <c r="D392" s="26" t="str">
        <f>IF($C392&gt;0,IF(COUNTIF(newValidID,$C392)&gt;0,VLOOKUP($C392,Νέα_Μητρώα!$A:$G,3,FALSE),IF(COUNTIF(ValidID,$C392)&gt;0,VLOOKUP($C392,Μητρώο!$A:$G,3,FALSE))),"")</f>
        <v/>
      </c>
      <c r="E392" s="27" t="str">
        <f>IF($C392&gt;0,IF(COUNTIF(newValidID,$C392)&gt;0,VLOOKUP($C392,Νέα_Μητρώα!$A:$G,5,FALSE),IF(COUNTIF(ValidID,$C392)&gt;0,VLOOKUP($C392,Μητρώο!$A:$G,5,FALSE))),"")</f>
        <v/>
      </c>
      <c r="F392" s="47"/>
      <c r="G392" s="47"/>
      <c r="H392" s="28"/>
      <c r="I392" s="29" t="str">
        <f>IF($C392&gt;0,IF(COUNTIF(newValidID,$C392)&gt;0,VLOOKUP($C392,Νέα_Μητρώα!$A:$G,4,FALSE),IF(COUNTIF(ValidID,$C392)&gt;0,VLOOKUP($C392,Μητρώο!$A:$G,4,FALSE))),"")</f>
        <v/>
      </c>
      <c r="J392" s="53" t="str">
        <f>IF(OR(AND(OR(LEFT(R392)="b",LEFT(T392)="b",LEFT(V392)="b"),IF($C392&gt;0,IF(COUNTIF(newValidID,$C392)&gt;0,VLOOKUP($C392,Νέα_Μητρώα!$A:$G,2,FALSE),IF(COUNTIF(ValidID,$C392)&gt;0,VLOOKUP($C392,Μητρώο!$A:$G,2,FALSE))),"")="Θ"),AND(OR(LEFT(R392)="g",LEFT(T392)="g",LEFT(V392)="g"),IF($C392&gt;0,IF(COUNTIF(newValidID,$C392)&gt;0,VLOOKUP($C392,Νέα_Μητρώα!$A:$G,2,FALSE),IF(COUNTIF(ValidID,$C392)&gt;0,VLOOKUP($C392,Μητρώο!$A:$G,2,FALSE))),"")="Α")),"error","")</f>
        <v/>
      </c>
      <c r="K392" s="29" t="str">
        <f t="shared" si="45"/>
        <v/>
      </c>
      <c r="L392" s="29">
        <f t="shared" si="46"/>
        <v>0</v>
      </c>
      <c r="M392" s="30"/>
      <c r="N392" s="30"/>
      <c r="O392" s="31" t="str">
        <f>IF($C392&gt;0,IF(COUNTIF(newValidID,$C392)&gt;0,VLOOKUP($C392,Νέα_Μητρώα!$A:$G,7,FALSE),IF(COUNTIF(ValidID,$C392)&gt;0,VLOOKUP($C392,Μητρώο!$A:$G,7,FALSE))),"")</f>
        <v/>
      </c>
      <c r="P392" s="25" t="str">
        <f t="shared" si="48"/>
        <v/>
      </c>
      <c r="Q392" s="6"/>
      <c r="S392" s="6"/>
      <c r="U392" s="6"/>
      <c r="W392" s="59" t="str">
        <f>IF(AND($W$1&gt;0,C392&gt;0),SUBSTITUTE(SUBSTITUTE(IF(COUNTIF(newValidID,$C392)&gt;0,VLOOKUP($C392,Νέα_Μητρώα!$A:$G,2,FALSE),IF(COUNTIF(ValidID,$C392)&gt;0,VLOOKUP($C392,Μητρώο!$A:$G,2,FALSE))),"Θ","g"),"Α","b")&amp;IF((TRUNC((((YEAR($C$1))-I392)+1)/2))*2&lt;12,12,(TRUNC((((YEAR($C$1))-I392)+1)/2))*2),"ω")</f>
        <v>ω</v>
      </c>
      <c r="Z392" s="49">
        <f t="shared" si="49"/>
        <v>0</v>
      </c>
      <c r="AA392" s="49">
        <f t="shared" si="50"/>
        <v>0</v>
      </c>
      <c r="AB392" s="49">
        <f t="shared" si="51"/>
        <v>0</v>
      </c>
    </row>
    <row r="393" spans="1:28" x14ac:dyDescent="0.2">
      <c r="A393" s="4">
        <v>391</v>
      </c>
      <c r="B393" s="25">
        <f t="shared" si="47"/>
        <v>391</v>
      </c>
      <c r="D393" s="26" t="str">
        <f>IF($C393&gt;0,IF(COUNTIF(newValidID,$C393)&gt;0,VLOOKUP($C393,Νέα_Μητρώα!$A:$G,3,FALSE),IF(COUNTIF(ValidID,$C393)&gt;0,VLOOKUP($C393,Μητρώο!$A:$G,3,FALSE))),"")</f>
        <v/>
      </c>
      <c r="E393" s="27" t="str">
        <f>IF($C393&gt;0,IF(COUNTIF(newValidID,$C393)&gt;0,VLOOKUP($C393,Νέα_Μητρώα!$A:$G,5,FALSE),IF(COUNTIF(ValidID,$C393)&gt;0,VLOOKUP($C393,Μητρώο!$A:$G,5,FALSE))),"")</f>
        <v/>
      </c>
      <c r="F393" s="47"/>
      <c r="G393" s="47"/>
      <c r="H393" s="28"/>
      <c r="I393" s="29" t="str">
        <f>IF($C393&gt;0,IF(COUNTIF(newValidID,$C393)&gt;0,VLOOKUP($C393,Νέα_Μητρώα!$A:$G,4,FALSE),IF(COUNTIF(ValidID,$C393)&gt;0,VLOOKUP($C393,Μητρώο!$A:$G,4,FALSE))),"")</f>
        <v/>
      </c>
      <c r="J393" s="53" t="str">
        <f>IF(OR(AND(OR(LEFT(R393)="b",LEFT(T393)="b",LEFT(V393)="b"),IF($C393&gt;0,IF(COUNTIF(newValidID,$C393)&gt;0,VLOOKUP($C393,Νέα_Μητρώα!$A:$G,2,FALSE),IF(COUNTIF(ValidID,$C393)&gt;0,VLOOKUP($C393,Μητρώο!$A:$G,2,FALSE))),"")="Θ"),AND(OR(LEFT(R393)="g",LEFT(T393)="g",LEFT(V393)="g"),IF($C393&gt;0,IF(COUNTIF(newValidID,$C393)&gt;0,VLOOKUP($C393,Νέα_Μητρώα!$A:$G,2,FALSE),IF(COUNTIF(ValidID,$C393)&gt;0,VLOOKUP($C393,Μητρώο!$A:$G,2,FALSE))),"")="Α")),"error","")</f>
        <v/>
      </c>
      <c r="K393" s="29" t="str">
        <f t="shared" si="45"/>
        <v/>
      </c>
      <c r="L393" s="29">
        <f t="shared" si="46"/>
        <v>0</v>
      </c>
      <c r="M393" s="30"/>
      <c r="N393" s="30"/>
      <c r="O393" s="31" t="str">
        <f>IF($C393&gt;0,IF(COUNTIF(newValidID,$C393)&gt;0,VLOOKUP($C393,Νέα_Μητρώα!$A:$G,7,FALSE),IF(COUNTIF(ValidID,$C393)&gt;0,VLOOKUP($C393,Μητρώο!$A:$G,7,FALSE))),"")</f>
        <v/>
      </c>
      <c r="P393" s="25" t="str">
        <f t="shared" si="48"/>
        <v/>
      </c>
      <c r="Q393" s="6"/>
      <c r="S393" s="6"/>
      <c r="U393" s="6"/>
      <c r="W393" s="59" t="str">
        <f>IF(AND($W$1&gt;0,C393&gt;0),SUBSTITUTE(SUBSTITUTE(IF(COUNTIF(newValidID,$C393)&gt;0,VLOOKUP($C393,Νέα_Μητρώα!$A:$G,2,FALSE),IF(COUNTIF(ValidID,$C393)&gt;0,VLOOKUP($C393,Μητρώο!$A:$G,2,FALSE))),"Θ","g"),"Α","b")&amp;IF((TRUNC((((YEAR($C$1))-I393)+1)/2))*2&lt;12,12,(TRUNC((((YEAR($C$1))-I393)+1)/2))*2),"ω")</f>
        <v>ω</v>
      </c>
      <c r="Z393" s="49">
        <f t="shared" si="49"/>
        <v>0</v>
      </c>
      <c r="AA393" s="49">
        <f t="shared" si="50"/>
        <v>0</v>
      </c>
      <c r="AB393" s="49">
        <f t="shared" si="51"/>
        <v>0</v>
      </c>
    </row>
    <row r="394" spans="1:28" x14ac:dyDescent="0.2">
      <c r="A394" s="4">
        <v>392</v>
      </c>
      <c r="B394" s="25">
        <f t="shared" si="47"/>
        <v>392</v>
      </c>
      <c r="D394" s="26" t="str">
        <f>IF($C394&gt;0,IF(COUNTIF(newValidID,$C394)&gt;0,VLOOKUP($C394,Νέα_Μητρώα!$A:$G,3,FALSE),IF(COUNTIF(ValidID,$C394)&gt;0,VLOOKUP($C394,Μητρώο!$A:$G,3,FALSE))),"")</f>
        <v/>
      </c>
      <c r="E394" s="27" t="str">
        <f>IF($C394&gt;0,IF(COUNTIF(newValidID,$C394)&gt;0,VLOOKUP($C394,Νέα_Μητρώα!$A:$G,5,FALSE),IF(COUNTIF(ValidID,$C394)&gt;0,VLOOKUP($C394,Μητρώο!$A:$G,5,FALSE))),"")</f>
        <v/>
      </c>
      <c r="F394" s="47"/>
      <c r="G394" s="47"/>
      <c r="H394" s="28"/>
      <c r="I394" s="29" t="str">
        <f>IF($C394&gt;0,IF(COUNTIF(newValidID,$C394)&gt;0,VLOOKUP($C394,Νέα_Μητρώα!$A:$G,4,FALSE),IF(COUNTIF(ValidID,$C394)&gt;0,VLOOKUP($C394,Μητρώο!$A:$G,4,FALSE))),"")</f>
        <v/>
      </c>
      <c r="J394" s="53" t="str">
        <f>IF(OR(AND(OR(LEFT(R394)="b",LEFT(T394)="b",LEFT(V394)="b"),IF($C394&gt;0,IF(COUNTIF(newValidID,$C394)&gt;0,VLOOKUP($C394,Νέα_Μητρώα!$A:$G,2,FALSE),IF(COUNTIF(ValidID,$C394)&gt;0,VLOOKUP($C394,Μητρώο!$A:$G,2,FALSE))),"")="Θ"),AND(OR(LEFT(R394)="g",LEFT(T394)="g",LEFT(V394)="g"),IF($C394&gt;0,IF(COUNTIF(newValidID,$C394)&gt;0,VLOOKUP($C394,Νέα_Μητρώα!$A:$G,2,FALSE),IF(COUNTIF(ValidID,$C394)&gt;0,VLOOKUP($C394,Μητρώο!$A:$G,2,FALSE))),"")="Α")),"error","")</f>
        <v/>
      </c>
      <c r="K394" s="29" t="str">
        <f t="shared" si="45"/>
        <v/>
      </c>
      <c r="L394" s="29">
        <f t="shared" si="46"/>
        <v>0</v>
      </c>
      <c r="M394" s="30"/>
      <c r="N394" s="30"/>
      <c r="O394" s="31" t="str">
        <f>IF($C394&gt;0,IF(COUNTIF(newValidID,$C394)&gt;0,VLOOKUP($C394,Νέα_Μητρώα!$A:$G,7,FALSE),IF(COUNTIF(ValidID,$C394)&gt;0,VLOOKUP($C394,Μητρώο!$A:$G,7,FALSE))),"")</f>
        <v/>
      </c>
      <c r="P394" s="25" t="str">
        <f t="shared" si="48"/>
        <v/>
      </c>
      <c r="Q394" s="6"/>
      <c r="S394" s="6"/>
      <c r="U394" s="6"/>
      <c r="W394" s="59" t="str">
        <f>IF(AND($W$1&gt;0,C394&gt;0),SUBSTITUTE(SUBSTITUTE(IF(COUNTIF(newValidID,$C394)&gt;0,VLOOKUP($C394,Νέα_Μητρώα!$A:$G,2,FALSE),IF(COUNTIF(ValidID,$C394)&gt;0,VLOOKUP($C394,Μητρώο!$A:$G,2,FALSE))),"Θ","g"),"Α","b")&amp;IF((TRUNC((((YEAR($C$1))-I394)+1)/2))*2&lt;12,12,(TRUNC((((YEAR($C$1))-I394)+1)/2))*2),"ω")</f>
        <v>ω</v>
      </c>
      <c r="Z394" s="49">
        <f t="shared" si="49"/>
        <v>0</v>
      </c>
      <c r="AA394" s="49">
        <f t="shared" si="50"/>
        <v>0</v>
      </c>
      <c r="AB394" s="49">
        <f t="shared" si="51"/>
        <v>0</v>
      </c>
    </row>
    <row r="395" spans="1:28" x14ac:dyDescent="0.2">
      <c r="A395" s="4">
        <v>393</v>
      </c>
      <c r="B395" s="25">
        <f t="shared" si="47"/>
        <v>393</v>
      </c>
      <c r="D395" s="26" t="str">
        <f>IF($C395&gt;0,IF(COUNTIF(newValidID,$C395)&gt;0,VLOOKUP($C395,Νέα_Μητρώα!$A:$G,3,FALSE),IF(COUNTIF(ValidID,$C395)&gt;0,VLOOKUP($C395,Μητρώο!$A:$G,3,FALSE))),"")</f>
        <v/>
      </c>
      <c r="E395" s="27" t="str">
        <f>IF($C395&gt;0,IF(COUNTIF(newValidID,$C395)&gt;0,VLOOKUP($C395,Νέα_Μητρώα!$A:$G,5,FALSE),IF(COUNTIF(ValidID,$C395)&gt;0,VLOOKUP($C395,Μητρώο!$A:$G,5,FALSE))),"")</f>
        <v/>
      </c>
      <c r="F395" s="47"/>
      <c r="G395" s="47"/>
      <c r="H395" s="28"/>
      <c r="I395" s="29" t="str">
        <f>IF($C395&gt;0,IF(COUNTIF(newValidID,$C395)&gt;0,VLOOKUP($C395,Νέα_Μητρώα!$A:$G,4,FALSE),IF(COUNTIF(ValidID,$C395)&gt;0,VLOOKUP($C395,Μητρώο!$A:$G,4,FALSE))),"")</f>
        <v/>
      </c>
      <c r="J395" s="53" t="str">
        <f>IF(OR(AND(OR(LEFT(R395)="b",LEFT(T395)="b",LEFT(V395)="b"),IF($C395&gt;0,IF(COUNTIF(newValidID,$C395)&gt;0,VLOOKUP($C395,Νέα_Μητρώα!$A:$G,2,FALSE),IF(COUNTIF(ValidID,$C395)&gt;0,VLOOKUP($C395,Μητρώο!$A:$G,2,FALSE))),"")="Θ"),AND(OR(LEFT(R395)="g",LEFT(T395)="g",LEFT(V395)="g"),IF($C395&gt;0,IF(COUNTIF(newValidID,$C395)&gt;0,VLOOKUP($C395,Νέα_Μητρώα!$A:$G,2,FALSE),IF(COUNTIF(ValidID,$C395)&gt;0,VLOOKUP($C395,Μητρώο!$A:$G,2,FALSE))),"")="Α")),"error","")</f>
        <v/>
      </c>
      <c r="K395" s="29" t="str">
        <f t="shared" si="45"/>
        <v/>
      </c>
      <c r="L395" s="29">
        <f t="shared" si="46"/>
        <v>0</v>
      </c>
      <c r="M395" s="30"/>
      <c r="N395" s="30"/>
      <c r="O395" s="31" t="str">
        <f>IF($C395&gt;0,IF(COUNTIF(newValidID,$C395)&gt;0,VLOOKUP($C395,Νέα_Μητρώα!$A:$G,7,FALSE),IF(COUNTIF(ValidID,$C395)&gt;0,VLOOKUP($C395,Μητρώο!$A:$G,7,FALSE))),"")</f>
        <v/>
      </c>
      <c r="P395" s="25" t="str">
        <f t="shared" si="48"/>
        <v/>
      </c>
      <c r="Q395" s="6"/>
      <c r="S395" s="6"/>
      <c r="U395" s="6"/>
      <c r="W395" s="59" t="str">
        <f>IF(AND($W$1&gt;0,C395&gt;0),SUBSTITUTE(SUBSTITUTE(IF(COUNTIF(newValidID,$C395)&gt;0,VLOOKUP($C395,Νέα_Μητρώα!$A:$G,2,FALSE),IF(COUNTIF(ValidID,$C395)&gt;0,VLOOKUP($C395,Μητρώο!$A:$G,2,FALSE))),"Θ","g"),"Α","b")&amp;IF((TRUNC((((YEAR($C$1))-I395)+1)/2))*2&lt;12,12,(TRUNC((((YEAR($C$1))-I395)+1)/2))*2),"ω")</f>
        <v>ω</v>
      </c>
      <c r="Z395" s="49">
        <f t="shared" si="49"/>
        <v>0</v>
      </c>
      <c r="AA395" s="49">
        <f t="shared" si="50"/>
        <v>0</v>
      </c>
      <c r="AB395" s="49">
        <f t="shared" si="51"/>
        <v>0</v>
      </c>
    </row>
    <row r="396" spans="1:28" x14ac:dyDescent="0.2">
      <c r="A396" s="4">
        <v>394</v>
      </c>
      <c r="B396" s="25">
        <f t="shared" si="47"/>
        <v>394</v>
      </c>
      <c r="C396" s="6"/>
      <c r="D396" s="26" t="str">
        <f>IF($C396&gt;0,IF(COUNTIF(newValidID,$C396)&gt;0,VLOOKUP($C396,Νέα_Μητρώα!$A:$G,3,FALSE),IF(COUNTIF(ValidID,$C396)&gt;0,VLOOKUP($C396,Μητρώο!$A:$G,3,FALSE))),"")</f>
        <v/>
      </c>
      <c r="E396" s="27" t="str">
        <f>IF($C396&gt;0,IF(COUNTIF(newValidID,$C396)&gt;0,VLOOKUP($C396,Νέα_Μητρώα!$A:$G,5,FALSE),IF(COUNTIF(ValidID,$C396)&gt;0,VLOOKUP($C396,Μητρώο!$A:$G,5,FALSE))),"")</f>
        <v/>
      </c>
      <c r="F396" s="47"/>
      <c r="G396" s="47"/>
      <c r="H396" s="28"/>
      <c r="I396" s="29" t="str">
        <f>IF($C396&gt;0,IF(COUNTIF(newValidID,$C396)&gt;0,VLOOKUP($C396,Νέα_Μητρώα!$A:$G,4,FALSE),IF(COUNTIF(ValidID,$C396)&gt;0,VLOOKUP($C396,Μητρώο!$A:$G,4,FALSE))),"")</f>
        <v/>
      </c>
      <c r="J396" s="53" t="str">
        <f>IF(OR(AND(OR(LEFT(R396)="b",LEFT(T396)="b",LEFT(V396)="b"),IF($C396&gt;0,IF(COUNTIF(newValidID,$C396)&gt;0,VLOOKUP($C396,Νέα_Μητρώα!$A:$G,2,FALSE),IF(COUNTIF(ValidID,$C396)&gt;0,VLOOKUP($C396,Μητρώο!$A:$G,2,FALSE))),"")="Θ"),AND(OR(LEFT(R396)="g",LEFT(T396)="g",LEFT(V396)="g"),IF($C396&gt;0,IF(COUNTIF(newValidID,$C396)&gt;0,VLOOKUP($C396,Νέα_Μητρώα!$A:$G,2,FALSE),IF(COUNTIF(ValidID,$C396)&gt;0,VLOOKUP($C396,Μητρώο!$A:$G,2,FALSE))),"")="Α")),"error","")</f>
        <v/>
      </c>
      <c r="K396" s="29" t="str">
        <f t="shared" si="45"/>
        <v/>
      </c>
      <c r="L396" s="29">
        <f t="shared" si="46"/>
        <v>0</v>
      </c>
      <c r="M396" s="30"/>
      <c r="N396" s="30"/>
      <c r="O396" s="31" t="str">
        <f>IF($C396&gt;0,IF(COUNTIF(newValidID,$C396)&gt;0,VLOOKUP($C396,Νέα_Μητρώα!$A:$G,7,FALSE),IF(COUNTIF(ValidID,$C396)&gt;0,VLOOKUP($C396,Μητρώο!$A:$G,7,FALSE))),"")</f>
        <v/>
      </c>
      <c r="P396" s="25" t="str">
        <f t="shared" si="48"/>
        <v/>
      </c>
      <c r="Q396" s="6"/>
      <c r="S396" s="6"/>
      <c r="U396" s="6"/>
      <c r="W396" s="59" t="str">
        <f>IF(AND($W$1&gt;0,C396&gt;0),SUBSTITUTE(SUBSTITUTE(IF(COUNTIF(newValidID,$C396)&gt;0,VLOOKUP($C396,Νέα_Μητρώα!$A:$G,2,FALSE),IF(COUNTIF(ValidID,$C396)&gt;0,VLOOKUP($C396,Μητρώο!$A:$G,2,FALSE))),"Θ","g"),"Α","b")&amp;IF((TRUNC((((YEAR($C$1))-I396)+1)/2))*2&lt;12,12,(TRUNC((((YEAR($C$1))-I396)+1)/2))*2),"ω")</f>
        <v>ω</v>
      </c>
      <c r="Z396" s="49">
        <f t="shared" si="49"/>
        <v>0</v>
      </c>
      <c r="AA396" s="49">
        <f t="shared" si="50"/>
        <v>0</v>
      </c>
      <c r="AB396" s="49">
        <f t="shared" si="51"/>
        <v>0</v>
      </c>
    </row>
    <row r="397" spans="1:28" x14ac:dyDescent="0.2">
      <c r="A397" s="4">
        <v>395</v>
      </c>
      <c r="B397" s="25">
        <f t="shared" si="47"/>
        <v>395</v>
      </c>
      <c r="C397" s="6"/>
      <c r="D397" s="26" t="str">
        <f>IF($C397&gt;0,IF(COUNTIF(newValidID,$C397)&gt;0,VLOOKUP($C397,Νέα_Μητρώα!$A:$G,3,FALSE),IF(COUNTIF(ValidID,$C397)&gt;0,VLOOKUP($C397,Μητρώο!$A:$G,3,FALSE))),"")</f>
        <v/>
      </c>
      <c r="E397" s="27" t="str">
        <f>IF($C397&gt;0,IF(COUNTIF(newValidID,$C397)&gt;0,VLOOKUP($C397,Νέα_Μητρώα!$A:$G,5,FALSE),IF(COUNTIF(ValidID,$C397)&gt;0,VLOOKUP($C397,Μητρώο!$A:$G,5,FALSE))),"")</f>
        <v/>
      </c>
      <c r="F397" s="47"/>
      <c r="G397" s="47"/>
      <c r="H397" s="28"/>
      <c r="I397" s="29" t="str">
        <f>IF($C397&gt;0,IF(COUNTIF(newValidID,$C397)&gt;0,VLOOKUP($C397,Νέα_Μητρώα!$A:$G,4,FALSE),IF(COUNTIF(ValidID,$C397)&gt;0,VLOOKUP($C397,Μητρώο!$A:$G,4,FALSE))),"")</f>
        <v/>
      </c>
      <c r="J397" s="53" t="str">
        <f>IF(OR(AND(OR(LEFT(R397)="b",LEFT(T397)="b",LEFT(V397)="b"),IF($C397&gt;0,IF(COUNTIF(newValidID,$C397)&gt;0,VLOOKUP($C397,Νέα_Μητρώα!$A:$G,2,FALSE),IF(COUNTIF(ValidID,$C397)&gt;0,VLOOKUP($C397,Μητρώο!$A:$G,2,FALSE))),"")="Θ"),AND(OR(LEFT(R397)="g",LEFT(T397)="g",LEFT(V397)="g"),IF($C397&gt;0,IF(COUNTIF(newValidID,$C397)&gt;0,VLOOKUP($C397,Νέα_Μητρώα!$A:$G,2,FALSE),IF(COUNTIF(ValidID,$C397)&gt;0,VLOOKUP($C397,Μητρώο!$A:$G,2,FALSE))),"")="Α")),"error","")</f>
        <v/>
      </c>
      <c r="K397" s="29" t="str">
        <f t="shared" si="45"/>
        <v/>
      </c>
      <c r="L397" s="29">
        <f t="shared" si="46"/>
        <v>0</v>
      </c>
      <c r="M397" s="30"/>
      <c r="N397" s="30"/>
      <c r="O397" s="31" t="str">
        <f>IF($C397&gt;0,IF(COUNTIF(newValidID,$C397)&gt;0,VLOOKUP($C397,Νέα_Μητρώα!$A:$G,7,FALSE),IF(COUNTIF(ValidID,$C397)&gt;0,VLOOKUP($C397,Μητρώο!$A:$G,7,FALSE))),"")</f>
        <v/>
      </c>
      <c r="P397" s="25" t="str">
        <f t="shared" si="48"/>
        <v/>
      </c>
      <c r="Q397" s="6"/>
      <c r="S397" s="6"/>
      <c r="U397" s="6"/>
      <c r="W397" s="59" t="str">
        <f>IF(AND($W$1&gt;0,C397&gt;0),SUBSTITUTE(SUBSTITUTE(IF(COUNTIF(newValidID,$C397)&gt;0,VLOOKUP($C397,Νέα_Μητρώα!$A:$G,2,FALSE),IF(COUNTIF(ValidID,$C397)&gt;0,VLOOKUP($C397,Μητρώο!$A:$G,2,FALSE))),"Θ","g"),"Α","b")&amp;IF((TRUNC((((YEAR($C$1))-I397)+1)/2))*2&lt;12,12,(TRUNC((((YEAR($C$1))-I397)+1)/2))*2),"ω")</f>
        <v>ω</v>
      </c>
      <c r="Z397" s="49">
        <f t="shared" si="49"/>
        <v>0</v>
      </c>
      <c r="AA397" s="49">
        <f t="shared" si="50"/>
        <v>0</v>
      </c>
      <c r="AB397" s="49">
        <f t="shared" si="51"/>
        <v>0</v>
      </c>
    </row>
    <row r="398" spans="1:28" x14ac:dyDescent="0.2">
      <c r="A398" s="4">
        <v>396</v>
      </c>
      <c r="B398" s="25">
        <f t="shared" si="47"/>
        <v>396</v>
      </c>
      <c r="D398" s="26" t="str">
        <f>IF($C398&gt;0,IF(COUNTIF(newValidID,$C398)&gt;0,VLOOKUP($C398,Νέα_Μητρώα!$A:$G,3,FALSE),IF(COUNTIF(ValidID,$C398)&gt;0,VLOOKUP($C398,Μητρώο!$A:$G,3,FALSE))),"")</f>
        <v/>
      </c>
      <c r="E398" s="27" t="str">
        <f>IF($C398&gt;0,IF(COUNTIF(newValidID,$C398)&gt;0,VLOOKUP($C398,Νέα_Μητρώα!$A:$G,5,FALSE),IF(COUNTIF(ValidID,$C398)&gt;0,VLOOKUP($C398,Μητρώο!$A:$G,5,FALSE))),"")</f>
        <v/>
      </c>
      <c r="F398" s="47"/>
      <c r="G398" s="47"/>
      <c r="H398" s="28"/>
      <c r="I398" s="29" t="str">
        <f>IF($C398&gt;0,IF(COUNTIF(newValidID,$C398)&gt;0,VLOOKUP($C398,Νέα_Μητρώα!$A:$G,4,FALSE),IF(COUNTIF(ValidID,$C398)&gt;0,VLOOKUP($C398,Μητρώο!$A:$G,4,FALSE))),"")</f>
        <v/>
      </c>
      <c r="J398" s="53" t="str">
        <f>IF(OR(AND(OR(LEFT(R398)="b",LEFT(T398)="b",LEFT(V398)="b"),IF($C398&gt;0,IF(COUNTIF(newValidID,$C398)&gt;0,VLOOKUP($C398,Νέα_Μητρώα!$A:$G,2,FALSE),IF(COUNTIF(ValidID,$C398)&gt;0,VLOOKUP($C398,Μητρώο!$A:$G,2,FALSE))),"")="Θ"),AND(OR(LEFT(R398)="g",LEFT(T398)="g",LEFT(V398)="g"),IF($C398&gt;0,IF(COUNTIF(newValidID,$C398)&gt;0,VLOOKUP($C398,Νέα_Μητρώα!$A:$G,2,FALSE),IF(COUNTIF(ValidID,$C398)&gt;0,VLOOKUP($C398,Μητρώο!$A:$G,2,FALSE))),"")="Α")),"error","")</f>
        <v/>
      </c>
      <c r="K398" s="29" t="str">
        <f t="shared" si="45"/>
        <v/>
      </c>
      <c r="L398" s="29">
        <f t="shared" si="46"/>
        <v>0</v>
      </c>
      <c r="M398" s="30"/>
      <c r="N398" s="30"/>
      <c r="O398" s="31" t="str">
        <f>IF($C398&gt;0,IF(COUNTIF(newValidID,$C398)&gt;0,VLOOKUP($C398,Νέα_Μητρώα!$A:$G,7,FALSE),IF(COUNTIF(ValidID,$C398)&gt;0,VLOOKUP($C398,Μητρώο!$A:$G,7,FALSE))),"")</f>
        <v/>
      </c>
      <c r="P398" s="25" t="str">
        <f t="shared" si="48"/>
        <v/>
      </c>
      <c r="Q398" s="6"/>
      <c r="S398" s="6"/>
      <c r="U398" s="6"/>
      <c r="W398" s="59" t="str">
        <f>IF(AND($W$1&gt;0,C398&gt;0),SUBSTITUTE(SUBSTITUTE(IF(COUNTIF(newValidID,$C398)&gt;0,VLOOKUP($C398,Νέα_Μητρώα!$A:$G,2,FALSE),IF(COUNTIF(ValidID,$C398)&gt;0,VLOOKUP($C398,Μητρώο!$A:$G,2,FALSE))),"Θ","g"),"Α","b")&amp;IF((TRUNC((((YEAR($C$1))-I398)+1)/2))*2&lt;12,12,(TRUNC((((YEAR($C$1))-I398)+1)/2))*2),"ω")</f>
        <v>ω</v>
      </c>
      <c r="Z398" s="49">
        <f t="shared" si="49"/>
        <v>0</v>
      </c>
      <c r="AA398" s="49">
        <f t="shared" si="50"/>
        <v>0</v>
      </c>
      <c r="AB398" s="49">
        <f t="shared" si="51"/>
        <v>0</v>
      </c>
    </row>
    <row r="399" spans="1:28" x14ac:dyDescent="0.2">
      <c r="A399" s="4">
        <v>397</v>
      </c>
      <c r="B399" s="25">
        <f t="shared" si="47"/>
        <v>397</v>
      </c>
      <c r="D399" s="26" t="str">
        <f>IF($C399&gt;0,IF(COUNTIF(newValidID,$C399)&gt;0,VLOOKUP($C399,Νέα_Μητρώα!$A:$G,3,FALSE),IF(COUNTIF(ValidID,$C399)&gt;0,VLOOKUP($C399,Μητρώο!$A:$G,3,FALSE))),"")</f>
        <v/>
      </c>
      <c r="E399" s="27" t="str">
        <f>IF($C399&gt;0,IF(COUNTIF(newValidID,$C399)&gt;0,VLOOKUP($C399,Νέα_Μητρώα!$A:$G,5,FALSE),IF(COUNTIF(ValidID,$C399)&gt;0,VLOOKUP($C399,Μητρώο!$A:$G,5,FALSE))),"")</f>
        <v/>
      </c>
      <c r="F399" s="47"/>
      <c r="G399" s="47"/>
      <c r="H399" s="28"/>
      <c r="I399" s="29" t="str">
        <f>IF($C399&gt;0,IF(COUNTIF(newValidID,$C399)&gt;0,VLOOKUP($C399,Νέα_Μητρώα!$A:$G,4,FALSE),IF(COUNTIF(ValidID,$C399)&gt;0,VLOOKUP($C399,Μητρώο!$A:$G,4,FALSE))),"")</f>
        <v/>
      </c>
      <c r="J399" s="53" t="str">
        <f>IF(OR(AND(OR(LEFT(R399)="b",LEFT(T399)="b",LEFT(V399)="b"),IF($C399&gt;0,IF(COUNTIF(newValidID,$C399)&gt;0,VLOOKUP($C399,Νέα_Μητρώα!$A:$G,2,FALSE),IF(COUNTIF(ValidID,$C399)&gt;0,VLOOKUP($C399,Μητρώο!$A:$G,2,FALSE))),"")="Θ"),AND(OR(LEFT(R399)="g",LEFT(T399)="g",LEFT(V399)="g"),IF($C399&gt;0,IF(COUNTIF(newValidID,$C399)&gt;0,VLOOKUP($C399,Νέα_Μητρώα!$A:$G,2,FALSE),IF(COUNTIF(ValidID,$C399)&gt;0,VLOOKUP($C399,Μητρώο!$A:$G,2,FALSE))),"")="Α")),"error","")</f>
        <v/>
      </c>
      <c r="K399" s="29" t="str">
        <f t="shared" si="45"/>
        <v/>
      </c>
      <c r="L399" s="29">
        <f t="shared" si="46"/>
        <v>0</v>
      </c>
      <c r="M399" s="30"/>
      <c r="N399" s="30"/>
      <c r="O399" s="31" t="str">
        <f>IF($C399&gt;0,IF(COUNTIF(newValidID,$C399)&gt;0,VLOOKUP($C399,Νέα_Μητρώα!$A:$G,7,FALSE),IF(COUNTIF(ValidID,$C399)&gt;0,VLOOKUP($C399,Μητρώο!$A:$G,7,FALSE))),"")</f>
        <v/>
      </c>
      <c r="P399" s="25" t="str">
        <f t="shared" si="48"/>
        <v/>
      </c>
      <c r="Q399" s="6"/>
      <c r="S399" s="6"/>
      <c r="U399" s="6"/>
      <c r="W399" s="59" t="str">
        <f>IF(AND($W$1&gt;0,C399&gt;0),SUBSTITUTE(SUBSTITUTE(IF(COUNTIF(newValidID,$C399)&gt;0,VLOOKUP($C399,Νέα_Μητρώα!$A:$G,2,FALSE),IF(COUNTIF(ValidID,$C399)&gt;0,VLOOKUP($C399,Μητρώο!$A:$G,2,FALSE))),"Θ","g"),"Α","b")&amp;IF((TRUNC((((YEAR($C$1))-I399)+1)/2))*2&lt;12,12,(TRUNC((((YEAR($C$1))-I399)+1)/2))*2),"ω")</f>
        <v>ω</v>
      </c>
      <c r="Z399" s="49">
        <f t="shared" si="49"/>
        <v>0</v>
      </c>
      <c r="AA399" s="49">
        <f t="shared" si="50"/>
        <v>0</v>
      </c>
      <c r="AB399" s="49">
        <f t="shared" si="51"/>
        <v>0</v>
      </c>
    </row>
    <row r="400" spans="1:28" x14ac:dyDescent="0.2">
      <c r="A400" s="4">
        <v>398</v>
      </c>
      <c r="B400" s="25">
        <f t="shared" si="47"/>
        <v>398</v>
      </c>
      <c r="D400" s="26" t="str">
        <f>IF($C400&gt;0,IF(COUNTIF(newValidID,$C400)&gt;0,VLOOKUP($C400,Νέα_Μητρώα!$A:$G,3,FALSE),IF(COUNTIF(ValidID,$C400)&gt;0,VLOOKUP($C400,Μητρώο!$A:$G,3,FALSE))),"")</f>
        <v/>
      </c>
      <c r="E400" s="27" t="str">
        <f>IF($C400&gt;0,IF(COUNTIF(newValidID,$C400)&gt;0,VLOOKUP($C400,Νέα_Μητρώα!$A:$G,5,FALSE),IF(COUNTIF(ValidID,$C400)&gt;0,VLOOKUP($C400,Μητρώο!$A:$G,5,FALSE))),"")</f>
        <v/>
      </c>
      <c r="F400" s="47"/>
      <c r="G400" s="47"/>
      <c r="H400" s="28"/>
      <c r="I400" s="29" t="str">
        <f>IF($C400&gt;0,IF(COUNTIF(newValidID,$C400)&gt;0,VLOOKUP($C400,Νέα_Μητρώα!$A:$G,4,FALSE),IF(COUNTIF(ValidID,$C400)&gt;0,VLOOKUP($C400,Μητρώο!$A:$G,4,FALSE))),"")</f>
        <v/>
      </c>
      <c r="J400" s="53" t="str">
        <f>IF(OR(AND(OR(LEFT(R400)="b",LEFT(T400)="b",LEFT(V400)="b"),IF($C400&gt;0,IF(COUNTIF(newValidID,$C400)&gt;0,VLOOKUP($C400,Νέα_Μητρώα!$A:$G,2,FALSE),IF(COUNTIF(ValidID,$C400)&gt;0,VLOOKUP($C400,Μητρώο!$A:$G,2,FALSE))),"")="Θ"),AND(OR(LEFT(R400)="g",LEFT(T400)="g",LEFT(V400)="g"),IF($C400&gt;0,IF(COUNTIF(newValidID,$C400)&gt;0,VLOOKUP($C400,Νέα_Μητρώα!$A:$G,2,FALSE),IF(COUNTIF(ValidID,$C400)&gt;0,VLOOKUP($C400,Μητρώο!$A:$G,2,FALSE))),"")="Α")),"error","")</f>
        <v/>
      </c>
      <c r="K400" s="29" t="str">
        <f t="shared" si="45"/>
        <v/>
      </c>
      <c r="L400" s="29">
        <f t="shared" si="46"/>
        <v>0</v>
      </c>
      <c r="M400" s="30"/>
      <c r="N400" s="30"/>
      <c r="O400" s="31" t="str">
        <f>IF($C400&gt;0,IF(COUNTIF(newValidID,$C400)&gt;0,VLOOKUP($C400,Νέα_Μητρώα!$A:$G,7,FALSE),IF(COUNTIF(ValidID,$C400)&gt;0,VLOOKUP($C400,Μητρώο!$A:$G,7,FALSE))),"")</f>
        <v/>
      </c>
      <c r="P400" s="25" t="str">
        <f t="shared" si="48"/>
        <v/>
      </c>
      <c r="Q400" s="6"/>
      <c r="S400" s="6"/>
      <c r="U400" s="6"/>
      <c r="W400" s="59" t="str">
        <f>IF(AND($W$1&gt;0,C400&gt;0),SUBSTITUTE(SUBSTITUTE(IF(COUNTIF(newValidID,$C400)&gt;0,VLOOKUP($C400,Νέα_Μητρώα!$A:$G,2,FALSE),IF(COUNTIF(ValidID,$C400)&gt;0,VLOOKUP($C400,Μητρώο!$A:$G,2,FALSE))),"Θ","g"),"Α","b")&amp;IF((TRUNC((((YEAR($C$1))-I400)+1)/2))*2&lt;12,12,(TRUNC((((YEAR($C$1))-I400)+1)/2))*2),"ω")</f>
        <v>ω</v>
      </c>
      <c r="Z400" s="49">
        <f t="shared" si="49"/>
        <v>0</v>
      </c>
      <c r="AA400" s="49">
        <f t="shared" si="50"/>
        <v>0</v>
      </c>
      <c r="AB400" s="49">
        <f t="shared" si="51"/>
        <v>0</v>
      </c>
    </row>
    <row r="401" spans="1:28" x14ac:dyDescent="0.2">
      <c r="A401" s="4">
        <v>399</v>
      </c>
      <c r="B401" s="25">
        <f t="shared" si="47"/>
        <v>399</v>
      </c>
      <c r="C401" s="6"/>
      <c r="D401" s="26" t="str">
        <f>IF($C401&gt;0,IF(COUNTIF(newValidID,$C401)&gt;0,VLOOKUP($C401,Νέα_Μητρώα!$A:$G,3,FALSE),IF(COUNTIF(ValidID,$C401)&gt;0,VLOOKUP($C401,Μητρώο!$A:$G,3,FALSE))),"")</f>
        <v/>
      </c>
      <c r="E401" s="27" t="str">
        <f>IF($C401&gt;0,IF(COUNTIF(newValidID,$C401)&gt;0,VLOOKUP($C401,Νέα_Μητρώα!$A:$G,5,FALSE),IF(COUNTIF(ValidID,$C401)&gt;0,VLOOKUP($C401,Μητρώο!$A:$G,5,FALSE))),"")</f>
        <v/>
      </c>
      <c r="F401" s="47"/>
      <c r="G401" s="47"/>
      <c r="H401" s="28"/>
      <c r="I401" s="29" t="str">
        <f>IF($C401&gt;0,IF(COUNTIF(newValidID,$C401)&gt;0,VLOOKUP($C401,Νέα_Μητρώα!$A:$G,4,FALSE),IF(COUNTIF(ValidID,$C401)&gt;0,VLOOKUP($C401,Μητρώο!$A:$G,4,FALSE))),"")</f>
        <v/>
      </c>
      <c r="J401" s="53" t="str">
        <f>IF(OR(AND(OR(LEFT(R401)="b",LEFT(T401)="b",LEFT(V401)="b"),IF($C401&gt;0,IF(COUNTIF(newValidID,$C401)&gt;0,VLOOKUP($C401,Νέα_Μητρώα!$A:$G,2,FALSE),IF(COUNTIF(ValidID,$C401)&gt;0,VLOOKUP($C401,Μητρώο!$A:$G,2,FALSE))),"")="Θ"),AND(OR(LEFT(R401)="g",LEFT(T401)="g",LEFT(V401)="g"),IF($C401&gt;0,IF(COUNTIF(newValidID,$C401)&gt;0,VLOOKUP($C401,Νέα_Μητρώα!$A:$G,2,FALSE),IF(COUNTIF(ValidID,$C401)&gt;0,VLOOKUP($C401,Μητρώο!$A:$G,2,FALSE))),"")="Α")),"error","")</f>
        <v/>
      </c>
      <c r="K401" s="29" t="str">
        <f t="shared" si="45"/>
        <v/>
      </c>
      <c r="L401" s="29">
        <f t="shared" si="46"/>
        <v>0</v>
      </c>
      <c r="M401" s="30"/>
      <c r="N401" s="30"/>
      <c r="O401" s="31" t="str">
        <f>IF($C401&gt;0,IF(COUNTIF(newValidID,$C401)&gt;0,VLOOKUP($C401,Νέα_Μητρώα!$A:$G,7,FALSE),IF(COUNTIF(ValidID,$C401)&gt;0,VLOOKUP($C401,Μητρώο!$A:$G,7,FALSE))),"")</f>
        <v/>
      </c>
      <c r="P401" s="25" t="str">
        <f t="shared" si="48"/>
        <v/>
      </c>
      <c r="Q401" s="6"/>
      <c r="S401" s="6"/>
      <c r="U401" s="6"/>
      <c r="W401" s="59" t="str">
        <f>IF(AND($W$1&gt;0,C401&gt;0),SUBSTITUTE(SUBSTITUTE(IF(COUNTIF(newValidID,$C401)&gt;0,VLOOKUP($C401,Νέα_Μητρώα!$A:$G,2,FALSE),IF(COUNTIF(ValidID,$C401)&gt;0,VLOOKUP($C401,Μητρώο!$A:$G,2,FALSE))),"Θ","g"),"Α","b")&amp;IF((TRUNC((((YEAR($C$1))-I401)+1)/2))*2&lt;12,12,(TRUNC((((YEAR($C$1))-I401)+1)/2))*2),"ω")</f>
        <v>ω</v>
      </c>
      <c r="Z401" s="49">
        <f t="shared" si="49"/>
        <v>0</v>
      </c>
      <c r="AA401" s="49">
        <f t="shared" si="50"/>
        <v>0</v>
      </c>
      <c r="AB401" s="49">
        <f t="shared" si="51"/>
        <v>0</v>
      </c>
    </row>
    <row r="402" spans="1:28" x14ac:dyDescent="0.2">
      <c r="A402" s="4">
        <v>400</v>
      </c>
      <c r="B402" s="25">
        <f t="shared" si="47"/>
        <v>400</v>
      </c>
      <c r="C402" s="6"/>
      <c r="D402" s="26" t="str">
        <f>IF($C402&gt;0,IF(COUNTIF(newValidID,$C402)&gt;0,VLOOKUP($C402,Νέα_Μητρώα!$A:$G,3,FALSE),IF(COUNTIF(ValidID,$C402)&gt;0,VLOOKUP($C402,Μητρώο!$A:$G,3,FALSE))),"")</f>
        <v/>
      </c>
      <c r="E402" s="27" t="str">
        <f>IF($C402&gt;0,IF(COUNTIF(newValidID,$C402)&gt;0,VLOOKUP($C402,Νέα_Μητρώα!$A:$G,5,FALSE),IF(COUNTIF(ValidID,$C402)&gt;0,VLOOKUP($C402,Μητρώο!$A:$G,5,FALSE))),"")</f>
        <v/>
      </c>
      <c r="F402" s="47"/>
      <c r="G402" s="47"/>
      <c r="H402" s="28"/>
      <c r="I402" s="29" t="str">
        <f>IF($C402&gt;0,IF(COUNTIF(newValidID,$C402)&gt;0,VLOOKUP($C402,Νέα_Μητρώα!$A:$G,4,FALSE),IF(COUNTIF(ValidID,$C402)&gt;0,VLOOKUP($C402,Μητρώο!$A:$G,4,FALSE))),"")</f>
        <v/>
      </c>
      <c r="J402" s="53" t="str">
        <f>IF(OR(AND(OR(LEFT(R402)="b",LEFT(T402)="b",LEFT(V402)="b"),IF($C402&gt;0,IF(COUNTIF(newValidID,$C402)&gt;0,VLOOKUP($C402,Νέα_Μητρώα!$A:$G,2,FALSE),IF(COUNTIF(ValidID,$C402)&gt;0,VLOOKUP($C402,Μητρώο!$A:$G,2,FALSE))),"")="Θ"),AND(OR(LEFT(R402)="g",LEFT(T402)="g",LEFT(V402)="g"),IF($C402&gt;0,IF(COUNTIF(newValidID,$C402)&gt;0,VLOOKUP($C402,Νέα_Μητρώα!$A:$G,2,FALSE),IF(COUNTIF(ValidID,$C402)&gt;0,VLOOKUP($C402,Μητρώο!$A:$G,2,FALSE))),"")="Α")),"error","")</f>
        <v/>
      </c>
      <c r="K402" s="29" t="str">
        <f t="shared" si="45"/>
        <v/>
      </c>
      <c r="L402" s="29">
        <f t="shared" si="46"/>
        <v>0</v>
      </c>
      <c r="M402" s="30"/>
      <c r="N402" s="30"/>
      <c r="O402" s="31" t="str">
        <f>IF($C402&gt;0,IF(COUNTIF(newValidID,$C402)&gt;0,VLOOKUP($C402,Νέα_Μητρώα!$A:$G,7,FALSE),IF(COUNTIF(ValidID,$C402)&gt;0,VLOOKUP($C402,Μητρώο!$A:$G,7,FALSE))),"")</f>
        <v/>
      </c>
      <c r="P402" s="25" t="str">
        <f t="shared" si="48"/>
        <v/>
      </c>
      <c r="Q402" s="6"/>
      <c r="S402" s="6"/>
      <c r="U402" s="6"/>
      <c r="W402" s="59" t="str">
        <f>IF(AND($W$1&gt;0,C402&gt;0),SUBSTITUTE(SUBSTITUTE(IF(COUNTIF(newValidID,$C402)&gt;0,VLOOKUP($C402,Νέα_Μητρώα!$A:$G,2,FALSE),IF(COUNTIF(ValidID,$C402)&gt;0,VLOOKUP($C402,Μητρώο!$A:$G,2,FALSE))),"Θ","g"),"Α","b")&amp;IF((TRUNC((((YEAR($C$1))-I402)+1)/2))*2&lt;12,12,(TRUNC((((YEAR($C$1))-I402)+1)/2))*2),"ω")</f>
        <v>ω</v>
      </c>
      <c r="Z402" s="49">
        <f t="shared" si="49"/>
        <v>0</v>
      </c>
      <c r="AA402" s="49">
        <f t="shared" si="50"/>
        <v>0</v>
      </c>
      <c r="AB402" s="49">
        <f t="shared" si="51"/>
        <v>0</v>
      </c>
    </row>
    <row r="403" spans="1:28" x14ac:dyDescent="0.2">
      <c r="A403" s="4">
        <v>401</v>
      </c>
      <c r="B403" s="25">
        <f t="shared" si="47"/>
        <v>401</v>
      </c>
      <c r="C403" s="6"/>
      <c r="D403" s="26" t="str">
        <f>IF($C403&gt;0,IF(COUNTIF(newValidID,$C403)&gt;0,VLOOKUP($C403,Νέα_Μητρώα!$A:$G,3,FALSE),IF(COUNTIF(ValidID,$C403)&gt;0,VLOOKUP($C403,Μητρώο!$A:$G,3,FALSE))),"")</f>
        <v/>
      </c>
      <c r="E403" s="27" t="str">
        <f>IF($C403&gt;0,IF(COUNTIF(newValidID,$C403)&gt;0,VLOOKUP($C403,Νέα_Μητρώα!$A:$G,5,FALSE),IF(COUNTIF(ValidID,$C403)&gt;0,VLOOKUP($C403,Μητρώο!$A:$G,5,FALSE))),"")</f>
        <v/>
      </c>
      <c r="F403" s="47"/>
      <c r="G403" s="47"/>
      <c r="H403" s="28"/>
      <c r="I403" s="29" t="str">
        <f>IF($C403&gt;0,IF(COUNTIF(newValidID,$C403)&gt;0,VLOOKUP($C403,Νέα_Μητρώα!$A:$G,4,FALSE),IF(COUNTIF(ValidID,$C403)&gt;0,VLOOKUP($C403,Μητρώο!$A:$G,4,FALSE))),"")</f>
        <v/>
      </c>
      <c r="J403" s="53" t="str">
        <f>IF(OR(AND(OR(LEFT(R403)="b",LEFT(T403)="b",LEFT(V403)="b"),IF($C403&gt;0,IF(COUNTIF(newValidID,$C403)&gt;0,VLOOKUP($C403,Νέα_Μητρώα!$A:$G,2,FALSE),IF(COUNTIF(ValidID,$C403)&gt;0,VLOOKUP($C403,Μητρώο!$A:$G,2,FALSE))),"")="Θ"),AND(OR(LEFT(R403)="g",LEFT(T403)="g",LEFT(V403)="g"),IF($C403&gt;0,IF(COUNTIF(newValidID,$C403)&gt;0,VLOOKUP($C403,Νέα_Μητρώα!$A:$G,2,FALSE),IF(COUNTIF(ValidID,$C403)&gt;0,VLOOKUP($C403,Μητρώο!$A:$G,2,FALSE))),"")="Α")),"error","")</f>
        <v/>
      </c>
      <c r="K403" s="29" t="str">
        <f t="shared" si="45"/>
        <v/>
      </c>
      <c r="L403" s="29">
        <f t="shared" si="46"/>
        <v>0</v>
      </c>
      <c r="M403" s="30"/>
      <c r="N403" s="30"/>
      <c r="O403" s="31" t="str">
        <f>IF($C403&gt;0,IF(COUNTIF(newValidID,$C403)&gt;0,VLOOKUP($C403,Νέα_Μητρώα!$A:$G,7,FALSE),IF(COUNTIF(ValidID,$C403)&gt;0,VLOOKUP($C403,Μητρώο!$A:$G,7,FALSE))),"")</f>
        <v/>
      </c>
      <c r="P403" s="25" t="str">
        <f t="shared" si="48"/>
        <v/>
      </c>
      <c r="Q403" s="6"/>
      <c r="S403" s="6"/>
      <c r="U403" s="6"/>
      <c r="W403" s="59" t="str">
        <f>IF(AND($W$1&gt;0,C403&gt;0),SUBSTITUTE(SUBSTITUTE(IF(COUNTIF(newValidID,$C403)&gt;0,VLOOKUP($C403,Νέα_Μητρώα!$A:$G,2,FALSE),IF(COUNTIF(ValidID,$C403)&gt;0,VLOOKUP($C403,Μητρώο!$A:$G,2,FALSE))),"Θ","g"),"Α","b")&amp;IF((TRUNC((((YEAR($C$1))-I403)+1)/2))*2&lt;12,12,(TRUNC((((YEAR($C$1))-I403)+1)/2))*2),"ω")</f>
        <v>ω</v>
      </c>
      <c r="Z403" s="49">
        <f t="shared" si="49"/>
        <v>0</v>
      </c>
      <c r="AA403" s="49">
        <f t="shared" si="50"/>
        <v>0</v>
      </c>
      <c r="AB403" s="49">
        <f t="shared" si="51"/>
        <v>0</v>
      </c>
    </row>
    <row r="404" spans="1:28" x14ac:dyDescent="0.2">
      <c r="A404" s="4">
        <v>402</v>
      </c>
      <c r="B404" s="25">
        <f t="shared" si="47"/>
        <v>402</v>
      </c>
      <c r="D404" s="26" t="str">
        <f>IF($C404&gt;0,IF(COUNTIF(newValidID,$C404)&gt;0,VLOOKUP($C404,Νέα_Μητρώα!$A:$G,3,FALSE),IF(COUNTIF(ValidID,$C404)&gt;0,VLOOKUP($C404,Μητρώο!$A:$G,3,FALSE))),"")</f>
        <v/>
      </c>
      <c r="E404" s="27" t="str">
        <f>IF($C404&gt;0,IF(COUNTIF(newValidID,$C404)&gt;0,VLOOKUP($C404,Νέα_Μητρώα!$A:$G,5,FALSE),IF(COUNTIF(ValidID,$C404)&gt;0,VLOOKUP($C404,Μητρώο!$A:$G,5,FALSE))),"")</f>
        <v/>
      </c>
      <c r="F404" s="47"/>
      <c r="G404" s="47"/>
      <c r="H404" s="28"/>
      <c r="I404" s="29" t="str">
        <f>IF($C404&gt;0,IF(COUNTIF(newValidID,$C404)&gt;0,VLOOKUP($C404,Νέα_Μητρώα!$A:$G,4,FALSE),IF(COUNTIF(ValidID,$C404)&gt;0,VLOOKUP($C404,Μητρώο!$A:$G,4,FALSE))),"")</f>
        <v/>
      </c>
      <c r="J404" s="53" t="str">
        <f>IF(OR(AND(OR(LEFT(R404)="b",LEFT(T404)="b",LEFT(V404)="b"),IF($C404&gt;0,IF(COUNTIF(newValidID,$C404)&gt;0,VLOOKUP($C404,Νέα_Μητρώα!$A:$G,2,FALSE),IF(COUNTIF(ValidID,$C404)&gt;0,VLOOKUP($C404,Μητρώο!$A:$G,2,FALSE))),"")="Θ"),AND(OR(LEFT(R404)="g",LEFT(T404)="g",LEFT(V404)="g"),IF($C404&gt;0,IF(COUNTIF(newValidID,$C404)&gt;0,VLOOKUP($C404,Νέα_Μητρώα!$A:$G,2,FALSE),IF(COUNTIF(ValidID,$C404)&gt;0,VLOOKUP($C404,Μητρώο!$A:$G,2,FALSE))),"")="Α")),"error","")</f>
        <v/>
      </c>
      <c r="K404" s="29" t="str">
        <f t="shared" si="45"/>
        <v/>
      </c>
      <c r="L404" s="29">
        <f t="shared" si="46"/>
        <v>0</v>
      </c>
      <c r="M404" s="30"/>
      <c r="N404" s="30"/>
      <c r="O404" s="31" t="str">
        <f>IF($C404&gt;0,IF(COUNTIF(newValidID,$C404)&gt;0,VLOOKUP($C404,Νέα_Μητρώα!$A:$G,7,FALSE),IF(COUNTIF(ValidID,$C404)&gt;0,VLOOKUP($C404,Μητρώο!$A:$G,7,FALSE))),"")</f>
        <v/>
      </c>
      <c r="P404" s="25" t="str">
        <f t="shared" si="48"/>
        <v/>
      </c>
      <c r="Q404" s="6"/>
      <c r="S404" s="6"/>
      <c r="U404" s="6"/>
      <c r="W404" s="59" t="str">
        <f>IF(AND($W$1&gt;0,C404&gt;0),SUBSTITUTE(SUBSTITUTE(IF(COUNTIF(newValidID,$C404)&gt;0,VLOOKUP($C404,Νέα_Μητρώα!$A:$G,2,FALSE),IF(COUNTIF(ValidID,$C404)&gt;0,VLOOKUP($C404,Μητρώο!$A:$G,2,FALSE))),"Θ","g"),"Α","b")&amp;IF((TRUNC((((YEAR($C$1))-I404)+1)/2))*2&lt;12,12,(TRUNC((((YEAR($C$1))-I404)+1)/2))*2),"ω")</f>
        <v>ω</v>
      </c>
      <c r="Z404" s="49">
        <f t="shared" si="49"/>
        <v>0</v>
      </c>
      <c r="AA404" s="49">
        <f t="shared" si="50"/>
        <v>0</v>
      </c>
      <c r="AB404" s="49">
        <f t="shared" si="51"/>
        <v>0</v>
      </c>
    </row>
    <row r="405" spans="1:28" x14ac:dyDescent="0.2">
      <c r="A405" s="4">
        <v>403</v>
      </c>
      <c r="B405" s="25">
        <f t="shared" si="47"/>
        <v>403</v>
      </c>
      <c r="C405" s="6"/>
      <c r="D405" s="26" t="str">
        <f>IF($C405&gt;0,IF(COUNTIF(newValidID,$C405)&gt;0,VLOOKUP($C405,Νέα_Μητρώα!$A:$G,3,FALSE),IF(COUNTIF(ValidID,$C405)&gt;0,VLOOKUP($C405,Μητρώο!$A:$G,3,FALSE))),"")</f>
        <v/>
      </c>
      <c r="E405" s="27" t="str">
        <f>IF($C405&gt;0,IF(COUNTIF(newValidID,$C405)&gt;0,VLOOKUP($C405,Νέα_Μητρώα!$A:$G,5,FALSE),IF(COUNTIF(ValidID,$C405)&gt;0,VLOOKUP($C405,Μητρώο!$A:$G,5,FALSE))),"")</f>
        <v/>
      </c>
      <c r="F405" s="47"/>
      <c r="G405" s="47"/>
      <c r="H405" s="28"/>
      <c r="I405" s="29" t="str">
        <f>IF($C405&gt;0,IF(COUNTIF(newValidID,$C405)&gt;0,VLOOKUP($C405,Νέα_Μητρώα!$A:$G,4,FALSE),IF(COUNTIF(ValidID,$C405)&gt;0,VLOOKUP($C405,Μητρώο!$A:$G,4,FALSE))),"")</f>
        <v/>
      </c>
      <c r="J405" s="53" t="str">
        <f>IF(OR(AND(OR(LEFT(R405)="b",LEFT(T405)="b",LEFT(V405)="b"),IF($C405&gt;0,IF(COUNTIF(newValidID,$C405)&gt;0,VLOOKUP($C405,Νέα_Μητρώα!$A:$G,2,FALSE),IF(COUNTIF(ValidID,$C405)&gt;0,VLOOKUP($C405,Μητρώο!$A:$G,2,FALSE))),"")="Θ"),AND(OR(LEFT(R405)="g",LEFT(T405)="g",LEFT(V405)="g"),IF($C405&gt;0,IF(COUNTIF(newValidID,$C405)&gt;0,VLOOKUP($C405,Νέα_Μητρώα!$A:$G,2,FALSE),IF(COUNTIF(ValidID,$C405)&gt;0,VLOOKUP($C405,Μητρώο!$A:$G,2,FALSE))),"")="Α")),"error","")</f>
        <v/>
      </c>
      <c r="K405" s="29" t="str">
        <f t="shared" si="45"/>
        <v/>
      </c>
      <c r="L405" s="29">
        <f t="shared" si="46"/>
        <v>0</v>
      </c>
      <c r="M405" s="30"/>
      <c r="N405" s="30"/>
      <c r="O405" s="31" t="str">
        <f>IF($C405&gt;0,IF(COUNTIF(newValidID,$C405)&gt;0,VLOOKUP($C405,Νέα_Μητρώα!$A:$G,7,FALSE),IF(COUNTIF(ValidID,$C405)&gt;0,VLOOKUP($C405,Μητρώο!$A:$G,7,FALSE))),"")</f>
        <v/>
      </c>
      <c r="P405" s="25" t="str">
        <f t="shared" si="48"/>
        <v/>
      </c>
      <c r="Q405" s="6"/>
      <c r="S405" s="6"/>
      <c r="U405" s="6"/>
      <c r="W405" s="59" t="str">
        <f>IF(AND($W$1&gt;0,C405&gt;0),SUBSTITUTE(SUBSTITUTE(IF(COUNTIF(newValidID,$C405)&gt;0,VLOOKUP($C405,Νέα_Μητρώα!$A:$G,2,FALSE),IF(COUNTIF(ValidID,$C405)&gt;0,VLOOKUP($C405,Μητρώο!$A:$G,2,FALSE))),"Θ","g"),"Α","b")&amp;IF((TRUNC((((YEAR($C$1))-I405)+1)/2))*2&lt;12,12,(TRUNC((((YEAR($C$1))-I405)+1)/2))*2),"ω")</f>
        <v>ω</v>
      </c>
      <c r="Z405" s="49">
        <f t="shared" si="49"/>
        <v>0</v>
      </c>
      <c r="AA405" s="49">
        <f t="shared" si="50"/>
        <v>0</v>
      </c>
      <c r="AB405" s="49">
        <f t="shared" si="51"/>
        <v>0</v>
      </c>
    </row>
    <row r="406" spans="1:28" x14ac:dyDescent="0.2">
      <c r="A406" s="4">
        <v>404</v>
      </c>
      <c r="B406" s="25">
        <f t="shared" si="47"/>
        <v>404</v>
      </c>
      <c r="D406" s="26" t="str">
        <f>IF($C406&gt;0,IF(COUNTIF(newValidID,$C406)&gt;0,VLOOKUP($C406,Νέα_Μητρώα!$A:$G,3,FALSE),IF(COUNTIF(ValidID,$C406)&gt;0,VLOOKUP($C406,Μητρώο!$A:$G,3,FALSE))),"")</f>
        <v/>
      </c>
      <c r="E406" s="27" t="str">
        <f>IF($C406&gt;0,IF(COUNTIF(newValidID,$C406)&gt;0,VLOOKUP($C406,Νέα_Μητρώα!$A:$G,5,FALSE),IF(COUNTIF(ValidID,$C406)&gt;0,VLOOKUP($C406,Μητρώο!$A:$G,5,FALSE))),"")</f>
        <v/>
      </c>
      <c r="F406" s="47"/>
      <c r="G406" s="47"/>
      <c r="H406" s="28"/>
      <c r="I406" s="29" t="str">
        <f>IF($C406&gt;0,IF(COUNTIF(newValidID,$C406)&gt;0,VLOOKUP($C406,Νέα_Μητρώα!$A:$G,4,FALSE),IF(COUNTIF(ValidID,$C406)&gt;0,VLOOKUP($C406,Μητρώο!$A:$G,4,FALSE))),"")</f>
        <v/>
      </c>
      <c r="J406" s="53" t="str">
        <f>IF(OR(AND(OR(LEFT(R406)="b",LEFT(T406)="b",LEFT(V406)="b"),IF($C406&gt;0,IF(COUNTIF(newValidID,$C406)&gt;0,VLOOKUP($C406,Νέα_Μητρώα!$A:$G,2,FALSE),IF(COUNTIF(ValidID,$C406)&gt;0,VLOOKUP($C406,Μητρώο!$A:$G,2,FALSE))),"")="Θ"),AND(OR(LEFT(R406)="g",LEFT(T406)="g",LEFT(V406)="g"),IF($C406&gt;0,IF(COUNTIF(newValidID,$C406)&gt;0,VLOOKUP($C406,Νέα_Μητρώα!$A:$G,2,FALSE),IF(COUNTIF(ValidID,$C406)&gt;0,VLOOKUP($C406,Μητρώο!$A:$G,2,FALSE))),"")="Α")),"error","")</f>
        <v/>
      </c>
      <c r="K406" s="29" t="str">
        <f t="shared" si="45"/>
        <v/>
      </c>
      <c r="L406" s="29">
        <f t="shared" si="46"/>
        <v>0</v>
      </c>
      <c r="M406" s="30"/>
      <c r="N406" s="30"/>
      <c r="O406" s="31" t="str">
        <f>IF($C406&gt;0,IF(COUNTIF(newValidID,$C406)&gt;0,VLOOKUP($C406,Νέα_Μητρώα!$A:$G,7,FALSE),IF(COUNTIF(ValidID,$C406)&gt;0,VLOOKUP($C406,Μητρώο!$A:$G,7,FALSE))),"")</f>
        <v/>
      </c>
      <c r="P406" s="25" t="str">
        <f t="shared" si="48"/>
        <v/>
      </c>
      <c r="Q406" s="6"/>
      <c r="S406" s="6"/>
      <c r="U406" s="6"/>
      <c r="W406" s="59" t="str">
        <f>IF(AND($W$1&gt;0,C406&gt;0),SUBSTITUTE(SUBSTITUTE(IF(COUNTIF(newValidID,$C406)&gt;0,VLOOKUP($C406,Νέα_Μητρώα!$A:$G,2,FALSE),IF(COUNTIF(ValidID,$C406)&gt;0,VLOOKUP($C406,Μητρώο!$A:$G,2,FALSE))),"Θ","g"),"Α","b")&amp;IF((TRUNC((((YEAR($C$1))-I406)+1)/2))*2&lt;12,12,(TRUNC((((YEAR($C$1))-I406)+1)/2))*2),"ω")</f>
        <v>ω</v>
      </c>
      <c r="Z406" s="49">
        <f t="shared" si="49"/>
        <v>0</v>
      </c>
      <c r="AA406" s="49">
        <f t="shared" si="50"/>
        <v>0</v>
      </c>
      <c r="AB406" s="49">
        <f t="shared" si="51"/>
        <v>0</v>
      </c>
    </row>
    <row r="407" spans="1:28" x14ac:dyDescent="0.2">
      <c r="A407" s="4">
        <v>405</v>
      </c>
      <c r="B407" s="25">
        <f t="shared" si="47"/>
        <v>405</v>
      </c>
      <c r="D407" s="26" t="str">
        <f>IF($C407&gt;0,IF(COUNTIF(newValidID,$C407)&gt;0,VLOOKUP($C407,Νέα_Μητρώα!$A:$G,3,FALSE),IF(COUNTIF(ValidID,$C407)&gt;0,VLOOKUP($C407,Μητρώο!$A:$G,3,FALSE))),"")</f>
        <v/>
      </c>
      <c r="E407" s="27" t="str">
        <f>IF($C407&gt;0,IF(COUNTIF(newValidID,$C407)&gt;0,VLOOKUP($C407,Νέα_Μητρώα!$A:$G,5,FALSE),IF(COUNTIF(ValidID,$C407)&gt;0,VLOOKUP($C407,Μητρώο!$A:$G,5,FALSE))),"")</f>
        <v/>
      </c>
      <c r="F407" s="47"/>
      <c r="G407" s="47"/>
      <c r="H407" s="28"/>
      <c r="I407" s="29" t="str">
        <f>IF($C407&gt;0,IF(COUNTIF(newValidID,$C407)&gt;0,VLOOKUP($C407,Νέα_Μητρώα!$A:$G,4,FALSE),IF(COUNTIF(ValidID,$C407)&gt;0,VLOOKUP($C407,Μητρώο!$A:$G,4,FALSE))),"")</f>
        <v/>
      </c>
      <c r="J407" s="53" t="str">
        <f>IF(OR(AND(OR(LEFT(R407)="b",LEFT(T407)="b",LEFT(V407)="b"),IF($C407&gt;0,IF(COUNTIF(newValidID,$C407)&gt;0,VLOOKUP($C407,Νέα_Μητρώα!$A:$G,2,FALSE),IF(COUNTIF(ValidID,$C407)&gt;0,VLOOKUP($C407,Μητρώο!$A:$G,2,FALSE))),"")="Θ"),AND(OR(LEFT(R407)="g",LEFT(T407)="g",LEFT(V407)="g"),IF($C407&gt;0,IF(COUNTIF(newValidID,$C407)&gt;0,VLOOKUP($C407,Νέα_Μητρώα!$A:$G,2,FALSE),IF(COUNTIF(ValidID,$C407)&gt;0,VLOOKUP($C407,Μητρώο!$A:$G,2,FALSE))),"")="Α")),"error","")</f>
        <v/>
      </c>
      <c r="K407" s="29" t="str">
        <f t="shared" si="45"/>
        <v/>
      </c>
      <c r="L407" s="29">
        <f t="shared" si="46"/>
        <v>0</v>
      </c>
      <c r="M407" s="30"/>
      <c r="N407" s="30"/>
      <c r="O407" s="31" t="str">
        <f>IF($C407&gt;0,IF(COUNTIF(newValidID,$C407)&gt;0,VLOOKUP($C407,Νέα_Μητρώα!$A:$G,7,FALSE),IF(COUNTIF(ValidID,$C407)&gt;0,VLOOKUP($C407,Μητρώο!$A:$G,7,FALSE))),"")</f>
        <v/>
      </c>
      <c r="P407" s="25" t="str">
        <f t="shared" si="48"/>
        <v/>
      </c>
      <c r="Q407" s="6"/>
      <c r="S407" s="6"/>
      <c r="U407" s="6"/>
      <c r="W407" s="59" t="str">
        <f>IF(AND($W$1&gt;0,C407&gt;0),SUBSTITUTE(SUBSTITUTE(IF(COUNTIF(newValidID,$C407)&gt;0,VLOOKUP($C407,Νέα_Μητρώα!$A:$G,2,FALSE),IF(COUNTIF(ValidID,$C407)&gt;0,VLOOKUP($C407,Μητρώο!$A:$G,2,FALSE))),"Θ","g"),"Α","b")&amp;IF((TRUNC((((YEAR($C$1))-I407)+1)/2))*2&lt;12,12,(TRUNC((((YEAR($C$1))-I407)+1)/2))*2),"ω")</f>
        <v>ω</v>
      </c>
      <c r="Z407" s="49">
        <f t="shared" si="49"/>
        <v>0</v>
      </c>
      <c r="AA407" s="49">
        <f t="shared" si="50"/>
        <v>0</v>
      </c>
      <c r="AB407" s="49">
        <f t="shared" si="51"/>
        <v>0</v>
      </c>
    </row>
    <row r="408" spans="1:28" x14ac:dyDescent="0.2">
      <c r="A408" s="4">
        <v>406</v>
      </c>
      <c r="B408" s="25">
        <f t="shared" si="47"/>
        <v>406</v>
      </c>
      <c r="D408" s="26" t="str">
        <f>IF($C408&gt;0,IF(COUNTIF(newValidID,$C408)&gt;0,VLOOKUP($C408,Νέα_Μητρώα!$A:$G,3,FALSE),IF(COUNTIF(ValidID,$C408)&gt;0,VLOOKUP($C408,Μητρώο!$A:$G,3,FALSE))),"")</f>
        <v/>
      </c>
      <c r="E408" s="27" t="str">
        <f>IF($C408&gt;0,IF(COUNTIF(newValidID,$C408)&gt;0,VLOOKUP($C408,Νέα_Μητρώα!$A:$G,5,FALSE),IF(COUNTIF(ValidID,$C408)&gt;0,VLOOKUP($C408,Μητρώο!$A:$G,5,FALSE))),"")</f>
        <v/>
      </c>
      <c r="F408" s="47"/>
      <c r="G408" s="47"/>
      <c r="H408" s="28"/>
      <c r="I408" s="29" t="str">
        <f>IF($C408&gt;0,IF(COUNTIF(newValidID,$C408)&gt;0,VLOOKUP($C408,Νέα_Μητρώα!$A:$G,4,FALSE),IF(COUNTIF(ValidID,$C408)&gt;0,VLOOKUP($C408,Μητρώο!$A:$G,4,FALSE))),"")</f>
        <v/>
      </c>
      <c r="J408" s="53" t="str">
        <f>IF(OR(AND(OR(LEFT(R408)="b",LEFT(T408)="b",LEFT(V408)="b"),IF($C408&gt;0,IF(COUNTIF(newValidID,$C408)&gt;0,VLOOKUP($C408,Νέα_Μητρώα!$A:$G,2,FALSE),IF(COUNTIF(ValidID,$C408)&gt;0,VLOOKUP($C408,Μητρώο!$A:$G,2,FALSE))),"")="Θ"),AND(OR(LEFT(R408)="g",LEFT(T408)="g",LEFT(V408)="g"),IF($C408&gt;0,IF(COUNTIF(newValidID,$C408)&gt;0,VLOOKUP($C408,Νέα_Μητρώα!$A:$G,2,FALSE),IF(COUNTIF(ValidID,$C408)&gt;0,VLOOKUP($C408,Μητρώο!$A:$G,2,FALSE))),"")="Α")),"error","")</f>
        <v/>
      </c>
      <c r="K408" s="29" t="str">
        <f t="shared" si="45"/>
        <v/>
      </c>
      <c r="L408" s="29">
        <f t="shared" si="46"/>
        <v>0</v>
      </c>
      <c r="M408" s="30"/>
      <c r="N408" s="30"/>
      <c r="O408" s="31" t="str">
        <f>IF($C408&gt;0,IF(COUNTIF(newValidID,$C408)&gt;0,VLOOKUP($C408,Νέα_Μητρώα!$A:$G,7,FALSE),IF(COUNTIF(ValidID,$C408)&gt;0,VLOOKUP($C408,Μητρώο!$A:$G,7,FALSE))),"")</f>
        <v/>
      </c>
      <c r="P408" s="25" t="str">
        <f t="shared" si="48"/>
        <v/>
      </c>
      <c r="Q408" s="6"/>
      <c r="S408" s="6"/>
      <c r="U408" s="6"/>
      <c r="W408" s="59" t="str">
        <f>IF(AND($W$1&gt;0,C408&gt;0),SUBSTITUTE(SUBSTITUTE(IF(COUNTIF(newValidID,$C408)&gt;0,VLOOKUP($C408,Νέα_Μητρώα!$A:$G,2,FALSE),IF(COUNTIF(ValidID,$C408)&gt;0,VLOOKUP($C408,Μητρώο!$A:$G,2,FALSE))),"Θ","g"),"Α","b")&amp;IF((TRUNC((((YEAR($C$1))-I408)+1)/2))*2&lt;12,12,(TRUNC((((YEAR($C$1))-I408)+1)/2))*2),"ω")</f>
        <v>ω</v>
      </c>
      <c r="Z408" s="49">
        <f t="shared" si="49"/>
        <v>0</v>
      </c>
      <c r="AA408" s="49">
        <f t="shared" si="50"/>
        <v>0</v>
      </c>
      <c r="AB408" s="49">
        <f t="shared" si="51"/>
        <v>0</v>
      </c>
    </row>
    <row r="409" spans="1:28" x14ac:dyDescent="0.2">
      <c r="A409" s="4">
        <v>407</v>
      </c>
      <c r="B409" s="25">
        <f t="shared" si="47"/>
        <v>407</v>
      </c>
      <c r="D409" s="26" t="str">
        <f>IF($C409&gt;0,IF(COUNTIF(newValidID,$C409)&gt;0,VLOOKUP($C409,Νέα_Μητρώα!$A:$G,3,FALSE),IF(COUNTIF(ValidID,$C409)&gt;0,VLOOKUP($C409,Μητρώο!$A:$G,3,FALSE))),"")</f>
        <v/>
      </c>
      <c r="E409" s="27" t="str">
        <f>IF($C409&gt;0,IF(COUNTIF(newValidID,$C409)&gt;0,VLOOKUP($C409,Νέα_Μητρώα!$A:$G,5,FALSE),IF(COUNTIF(ValidID,$C409)&gt;0,VLOOKUP($C409,Μητρώο!$A:$G,5,FALSE))),"")</f>
        <v/>
      </c>
      <c r="F409" s="47"/>
      <c r="G409" s="47"/>
      <c r="H409" s="28"/>
      <c r="I409" s="29" t="str">
        <f>IF($C409&gt;0,IF(COUNTIF(newValidID,$C409)&gt;0,VLOOKUP($C409,Νέα_Μητρώα!$A:$G,4,FALSE),IF(COUNTIF(ValidID,$C409)&gt;0,VLOOKUP($C409,Μητρώο!$A:$G,4,FALSE))),"")</f>
        <v/>
      </c>
      <c r="J409" s="53" t="str">
        <f>IF(OR(AND(OR(LEFT(R409)="b",LEFT(T409)="b",LEFT(V409)="b"),IF($C409&gt;0,IF(COUNTIF(newValidID,$C409)&gt;0,VLOOKUP($C409,Νέα_Μητρώα!$A:$G,2,FALSE),IF(COUNTIF(ValidID,$C409)&gt;0,VLOOKUP($C409,Μητρώο!$A:$G,2,FALSE))),"")="Θ"),AND(OR(LEFT(R409)="g",LEFT(T409)="g",LEFT(V409)="g"),IF($C409&gt;0,IF(COUNTIF(newValidID,$C409)&gt;0,VLOOKUP($C409,Νέα_Μητρώα!$A:$G,2,FALSE),IF(COUNTIF(ValidID,$C409)&gt;0,VLOOKUP($C409,Μητρώο!$A:$G,2,FALSE))),"")="Α")),"error","")</f>
        <v/>
      </c>
      <c r="K409" s="29" t="str">
        <f t="shared" si="45"/>
        <v/>
      </c>
      <c r="L409" s="29">
        <f t="shared" si="46"/>
        <v>0</v>
      </c>
      <c r="M409" s="30"/>
      <c r="N409" s="30"/>
      <c r="O409" s="31" t="str">
        <f>IF($C409&gt;0,IF(COUNTIF(newValidID,$C409)&gt;0,VLOOKUP($C409,Νέα_Μητρώα!$A:$G,7,FALSE),IF(COUNTIF(ValidID,$C409)&gt;0,VLOOKUP($C409,Μητρώο!$A:$G,7,FALSE))),"")</f>
        <v/>
      </c>
      <c r="P409" s="25" t="str">
        <f t="shared" si="48"/>
        <v/>
      </c>
      <c r="Q409" s="6"/>
      <c r="S409" s="6"/>
      <c r="U409" s="6"/>
      <c r="W409" s="59" t="str">
        <f>IF(AND($W$1&gt;0,C409&gt;0),SUBSTITUTE(SUBSTITUTE(IF(COUNTIF(newValidID,$C409)&gt;0,VLOOKUP($C409,Νέα_Μητρώα!$A:$G,2,FALSE),IF(COUNTIF(ValidID,$C409)&gt;0,VLOOKUP($C409,Μητρώο!$A:$G,2,FALSE))),"Θ","g"),"Α","b")&amp;IF((TRUNC((((YEAR($C$1))-I409)+1)/2))*2&lt;12,12,(TRUNC((((YEAR($C$1))-I409)+1)/2))*2),"ω")</f>
        <v>ω</v>
      </c>
      <c r="Z409" s="49">
        <f t="shared" si="49"/>
        <v>0</v>
      </c>
      <c r="AA409" s="49">
        <f t="shared" si="50"/>
        <v>0</v>
      </c>
      <c r="AB409" s="49">
        <f t="shared" si="51"/>
        <v>0</v>
      </c>
    </row>
    <row r="410" spans="1:28" x14ac:dyDescent="0.2">
      <c r="A410" s="4">
        <v>408</v>
      </c>
      <c r="B410" s="25">
        <f t="shared" si="47"/>
        <v>408</v>
      </c>
      <c r="D410" s="26" t="str">
        <f>IF($C410&gt;0,IF(COUNTIF(newValidID,$C410)&gt;0,VLOOKUP($C410,Νέα_Μητρώα!$A:$G,3,FALSE),IF(COUNTIF(ValidID,$C410)&gt;0,VLOOKUP($C410,Μητρώο!$A:$G,3,FALSE))),"")</f>
        <v/>
      </c>
      <c r="E410" s="27" t="str">
        <f>IF($C410&gt;0,IF(COUNTIF(newValidID,$C410)&gt;0,VLOOKUP($C410,Νέα_Μητρώα!$A:$G,5,FALSE),IF(COUNTIF(ValidID,$C410)&gt;0,VLOOKUP($C410,Μητρώο!$A:$G,5,FALSE))),"")</f>
        <v/>
      </c>
      <c r="F410" s="47"/>
      <c r="G410" s="47"/>
      <c r="H410" s="28"/>
      <c r="I410" s="29" t="str">
        <f>IF($C410&gt;0,IF(COUNTIF(newValidID,$C410)&gt;0,VLOOKUP($C410,Νέα_Μητρώα!$A:$G,4,FALSE),IF(COUNTIF(ValidID,$C410)&gt;0,VLOOKUP($C410,Μητρώο!$A:$G,4,FALSE))),"")</f>
        <v/>
      </c>
      <c r="J410" s="53" t="str">
        <f>IF(OR(AND(OR(LEFT(R410)="b",LEFT(T410)="b",LEFT(V410)="b"),IF($C410&gt;0,IF(COUNTIF(newValidID,$C410)&gt;0,VLOOKUP($C410,Νέα_Μητρώα!$A:$G,2,FALSE),IF(COUNTIF(ValidID,$C410)&gt;0,VLOOKUP($C410,Μητρώο!$A:$G,2,FALSE))),"")="Θ"),AND(OR(LEFT(R410)="g",LEFT(T410)="g",LEFT(V410)="g"),IF($C410&gt;0,IF(COUNTIF(newValidID,$C410)&gt;0,VLOOKUP($C410,Νέα_Μητρώα!$A:$G,2,FALSE),IF(COUNTIF(ValidID,$C410)&gt;0,VLOOKUP($C410,Μητρώο!$A:$G,2,FALSE))),"")="Α")),"error","")</f>
        <v/>
      </c>
      <c r="K410" s="29" t="str">
        <f t="shared" si="45"/>
        <v/>
      </c>
      <c r="L410" s="29">
        <f t="shared" si="46"/>
        <v>0</v>
      </c>
      <c r="M410" s="30"/>
      <c r="N410" s="30"/>
      <c r="O410" s="31" t="str">
        <f>IF($C410&gt;0,IF(COUNTIF(newValidID,$C410)&gt;0,VLOOKUP($C410,Νέα_Μητρώα!$A:$G,7,FALSE),IF(COUNTIF(ValidID,$C410)&gt;0,VLOOKUP($C410,Μητρώο!$A:$G,7,FALSE))),"")</f>
        <v/>
      </c>
      <c r="P410" s="25" t="str">
        <f t="shared" si="48"/>
        <v/>
      </c>
      <c r="Q410" s="6"/>
      <c r="S410" s="6"/>
      <c r="U410" s="6"/>
      <c r="W410" s="59" t="str">
        <f>IF(AND($W$1&gt;0,C410&gt;0),SUBSTITUTE(SUBSTITUTE(IF(COUNTIF(newValidID,$C410)&gt;0,VLOOKUP($C410,Νέα_Μητρώα!$A:$G,2,FALSE),IF(COUNTIF(ValidID,$C410)&gt;0,VLOOKUP($C410,Μητρώο!$A:$G,2,FALSE))),"Θ","g"),"Α","b")&amp;IF((TRUNC((((YEAR($C$1))-I410)+1)/2))*2&lt;12,12,(TRUNC((((YEAR($C$1))-I410)+1)/2))*2),"ω")</f>
        <v>ω</v>
      </c>
      <c r="Z410" s="49">
        <f t="shared" si="49"/>
        <v>0</v>
      </c>
      <c r="AA410" s="49">
        <f t="shared" si="50"/>
        <v>0</v>
      </c>
      <c r="AB410" s="49">
        <f t="shared" si="51"/>
        <v>0</v>
      </c>
    </row>
    <row r="411" spans="1:28" x14ac:dyDescent="0.2">
      <c r="A411" s="4">
        <v>409</v>
      </c>
      <c r="B411" s="25">
        <f t="shared" si="47"/>
        <v>409</v>
      </c>
      <c r="C411" s="6"/>
      <c r="D411" s="26" t="str">
        <f>IF($C411&gt;0,IF(COUNTIF(newValidID,$C411)&gt;0,VLOOKUP($C411,Νέα_Μητρώα!$A:$G,3,FALSE),IF(COUNTIF(ValidID,$C411)&gt;0,VLOOKUP($C411,Μητρώο!$A:$G,3,FALSE))),"")</f>
        <v/>
      </c>
      <c r="E411" s="27" t="str">
        <f>IF($C411&gt;0,IF(COUNTIF(newValidID,$C411)&gt;0,VLOOKUP($C411,Νέα_Μητρώα!$A:$G,5,FALSE),IF(COUNTIF(ValidID,$C411)&gt;0,VLOOKUP($C411,Μητρώο!$A:$G,5,FALSE))),"")</f>
        <v/>
      </c>
      <c r="F411" s="47"/>
      <c r="G411" s="47"/>
      <c r="H411" s="28"/>
      <c r="I411" s="29" t="str">
        <f>IF($C411&gt;0,IF(COUNTIF(newValidID,$C411)&gt;0,VLOOKUP($C411,Νέα_Μητρώα!$A:$G,4,FALSE),IF(COUNTIF(ValidID,$C411)&gt;0,VLOOKUP($C411,Μητρώο!$A:$G,4,FALSE))),"")</f>
        <v/>
      </c>
      <c r="J411" s="53" t="str">
        <f>IF(OR(AND(OR(LEFT(R411)="b",LEFT(T411)="b",LEFT(V411)="b"),IF($C411&gt;0,IF(COUNTIF(newValidID,$C411)&gt;0,VLOOKUP($C411,Νέα_Μητρώα!$A:$G,2,FALSE),IF(COUNTIF(ValidID,$C411)&gt;0,VLOOKUP($C411,Μητρώο!$A:$G,2,FALSE))),"")="Θ"),AND(OR(LEFT(R411)="g",LEFT(T411)="g",LEFT(V411)="g"),IF($C411&gt;0,IF(COUNTIF(newValidID,$C411)&gt;0,VLOOKUP($C411,Νέα_Μητρώα!$A:$G,2,FALSE),IF(COUNTIF(ValidID,$C411)&gt;0,VLOOKUP($C411,Μητρώο!$A:$G,2,FALSE))),"")="Α")),"error","")</f>
        <v/>
      </c>
      <c r="K411" s="29" t="str">
        <f t="shared" si="45"/>
        <v/>
      </c>
      <c r="L411" s="29">
        <f t="shared" si="46"/>
        <v>0</v>
      </c>
      <c r="M411" s="30"/>
      <c r="N411" s="30"/>
      <c r="O411" s="31" t="str">
        <f>IF($C411&gt;0,IF(COUNTIF(newValidID,$C411)&gt;0,VLOOKUP($C411,Νέα_Μητρώα!$A:$G,7,FALSE),IF(COUNTIF(ValidID,$C411)&gt;0,VLOOKUP($C411,Μητρώο!$A:$G,7,FALSE))),"")</f>
        <v/>
      </c>
      <c r="P411" s="25" t="str">
        <f t="shared" si="48"/>
        <v/>
      </c>
      <c r="Q411" s="6"/>
      <c r="S411" s="6"/>
      <c r="U411" s="6"/>
      <c r="W411" s="59" t="str">
        <f>IF(AND($W$1&gt;0,C411&gt;0),SUBSTITUTE(SUBSTITUTE(IF(COUNTIF(newValidID,$C411)&gt;0,VLOOKUP($C411,Νέα_Μητρώα!$A:$G,2,FALSE),IF(COUNTIF(ValidID,$C411)&gt;0,VLOOKUP($C411,Μητρώο!$A:$G,2,FALSE))),"Θ","g"),"Α","b")&amp;IF((TRUNC((((YEAR($C$1))-I411)+1)/2))*2&lt;12,12,(TRUNC((((YEAR($C$1))-I411)+1)/2))*2),"ω")</f>
        <v>ω</v>
      </c>
      <c r="Z411" s="49">
        <f t="shared" si="49"/>
        <v>0</v>
      </c>
      <c r="AA411" s="49">
        <f t="shared" si="50"/>
        <v>0</v>
      </c>
      <c r="AB411" s="49">
        <f t="shared" si="51"/>
        <v>0</v>
      </c>
    </row>
    <row r="412" spans="1:28" x14ac:dyDescent="0.2">
      <c r="A412" s="4">
        <v>410</v>
      </c>
      <c r="B412" s="25">
        <f t="shared" si="47"/>
        <v>410</v>
      </c>
      <c r="D412" s="26" t="str">
        <f>IF($C412&gt;0,IF(COUNTIF(newValidID,$C412)&gt;0,VLOOKUP($C412,Νέα_Μητρώα!$A:$G,3,FALSE),IF(COUNTIF(ValidID,$C412)&gt;0,VLOOKUP($C412,Μητρώο!$A:$G,3,FALSE))),"")</f>
        <v/>
      </c>
      <c r="E412" s="27" t="str">
        <f>IF($C412&gt;0,IF(COUNTIF(newValidID,$C412)&gt;0,VLOOKUP($C412,Νέα_Μητρώα!$A:$G,5,FALSE),IF(COUNTIF(ValidID,$C412)&gt;0,VLOOKUP($C412,Μητρώο!$A:$G,5,FALSE))),"")</f>
        <v/>
      </c>
      <c r="F412" s="47"/>
      <c r="G412" s="47"/>
      <c r="H412" s="28"/>
      <c r="I412" s="29" t="str">
        <f>IF($C412&gt;0,IF(COUNTIF(newValidID,$C412)&gt;0,VLOOKUP($C412,Νέα_Μητρώα!$A:$G,4,FALSE),IF(COUNTIF(ValidID,$C412)&gt;0,VLOOKUP($C412,Μητρώο!$A:$G,4,FALSE))),"")</f>
        <v/>
      </c>
      <c r="J412" s="53" t="str">
        <f>IF(OR(AND(OR(LEFT(R412)="b",LEFT(T412)="b",LEFT(V412)="b"),IF($C412&gt;0,IF(COUNTIF(newValidID,$C412)&gt;0,VLOOKUP($C412,Νέα_Μητρώα!$A:$G,2,FALSE),IF(COUNTIF(ValidID,$C412)&gt;0,VLOOKUP($C412,Μητρώο!$A:$G,2,FALSE))),"")="Θ"),AND(OR(LEFT(R412)="g",LEFT(T412)="g",LEFT(V412)="g"),IF($C412&gt;0,IF(COUNTIF(newValidID,$C412)&gt;0,VLOOKUP($C412,Νέα_Μητρώα!$A:$G,2,FALSE),IF(COUNTIF(ValidID,$C412)&gt;0,VLOOKUP($C412,Μητρώο!$A:$G,2,FALSE))),"")="Α")),"error","")</f>
        <v/>
      </c>
      <c r="K412" s="29" t="str">
        <f t="shared" si="45"/>
        <v/>
      </c>
      <c r="L412" s="29">
        <f t="shared" si="46"/>
        <v>0</v>
      </c>
      <c r="M412" s="30"/>
      <c r="N412" s="30"/>
      <c r="O412" s="31" t="str">
        <f>IF($C412&gt;0,IF(COUNTIF(newValidID,$C412)&gt;0,VLOOKUP($C412,Νέα_Μητρώα!$A:$G,7,FALSE),IF(COUNTIF(ValidID,$C412)&gt;0,VLOOKUP($C412,Μητρώο!$A:$G,7,FALSE))),"")</f>
        <v/>
      </c>
      <c r="P412" s="25" t="str">
        <f t="shared" si="48"/>
        <v/>
      </c>
      <c r="Q412" s="6"/>
      <c r="S412" s="6"/>
      <c r="U412" s="6"/>
      <c r="W412" s="59" t="str">
        <f>IF(AND($W$1&gt;0,C412&gt;0),SUBSTITUTE(SUBSTITUTE(IF(COUNTIF(newValidID,$C412)&gt;0,VLOOKUP($C412,Νέα_Μητρώα!$A:$G,2,FALSE),IF(COUNTIF(ValidID,$C412)&gt;0,VLOOKUP($C412,Μητρώο!$A:$G,2,FALSE))),"Θ","g"),"Α","b")&amp;IF((TRUNC((((YEAR($C$1))-I412)+1)/2))*2&lt;12,12,(TRUNC((((YEAR($C$1))-I412)+1)/2))*2),"ω")</f>
        <v>ω</v>
      </c>
      <c r="Z412" s="49">
        <f t="shared" si="49"/>
        <v>0</v>
      </c>
      <c r="AA412" s="49">
        <f t="shared" si="50"/>
        <v>0</v>
      </c>
      <c r="AB412" s="49">
        <f t="shared" si="51"/>
        <v>0</v>
      </c>
    </row>
    <row r="413" spans="1:28" x14ac:dyDescent="0.2">
      <c r="A413" s="4">
        <v>411</v>
      </c>
      <c r="B413" s="25">
        <f t="shared" si="47"/>
        <v>411</v>
      </c>
      <c r="C413" s="6"/>
      <c r="D413" s="26" t="str">
        <f>IF($C413&gt;0,IF(COUNTIF(newValidID,$C413)&gt;0,VLOOKUP($C413,Νέα_Μητρώα!$A:$G,3,FALSE),IF(COUNTIF(ValidID,$C413)&gt;0,VLOOKUP($C413,Μητρώο!$A:$G,3,FALSE))),"")</f>
        <v/>
      </c>
      <c r="E413" s="27" t="str">
        <f>IF($C413&gt;0,IF(COUNTIF(newValidID,$C413)&gt;0,VLOOKUP($C413,Νέα_Μητρώα!$A:$G,5,FALSE),IF(COUNTIF(ValidID,$C413)&gt;0,VLOOKUP($C413,Μητρώο!$A:$G,5,FALSE))),"")</f>
        <v/>
      </c>
      <c r="F413" s="47"/>
      <c r="G413" s="47"/>
      <c r="H413" s="28"/>
      <c r="I413" s="29" t="str">
        <f>IF($C413&gt;0,IF(COUNTIF(newValidID,$C413)&gt;0,VLOOKUP($C413,Νέα_Μητρώα!$A:$G,4,FALSE),IF(COUNTIF(ValidID,$C413)&gt;0,VLOOKUP($C413,Μητρώο!$A:$G,4,FALSE))),"")</f>
        <v/>
      </c>
      <c r="J413" s="53" t="str">
        <f>IF(OR(AND(OR(LEFT(R413)="b",LEFT(T413)="b",LEFT(V413)="b"),IF($C413&gt;0,IF(COUNTIF(newValidID,$C413)&gt;0,VLOOKUP($C413,Νέα_Μητρώα!$A:$G,2,FALSE),IF(COUNTIF(ValidID,$C413)&gt;0,VLOOKUP($C413,Μητρώο!$A:$G,2,FALSE))),"")="Θ"),AND(OR(LEFT(R413)="g",LEFT(T413)="g",LEFT(V413)="g"),IF($C413&gt;0,IF(COUNTIF(newValidID,$C413)&gt;0,VLOOKUP($C413,Νέα_Μητρώα!$A:$G,2,FALSE),IF(COUNTIF(ValidID,$C413)&gt;0,VLOOKUP($C413,Μητρώο!$A:$G,2,FALSE))),"")="Α")),"error","")</f>
        <v/>
      </c>
      <c r="K413" s="29" t="str">
        <f t="shared" si="45"/>
        <v/>
      </c>
      <c r="L413" s="29">
        <f t="shared" si="46"/>
        <v>0</v>
      </c>
      <c r="M413" s="30"/>
      <c r="N413" s="30"/>
      <c r="O413" s="31" t="str">
        <f>IF($C413&gt;0,IF(COUNTIF(newValidID,$C413)&gt;0,VLOOKUP($C413,Νέα_Μητρώα!$A:$G,7,FALSE),IF(COUNTIF(ValidID,$C413)&gt;0,VLOOKUP($C413,Μητρώο!$A:$G,7,FALSE))),"")</f>
        <v/>
      </c>
      <c r="P413" s="25" t="str">
        <f t="shared" si="48"/>
        <v/>
      </c>
      <c r="Q413" s="6"/>
      <c r="S413" s="6"/>
      <c r="U413" s="6"/>
      <c r="W413" s="59" t="str">
        <f>IF(AND($W$1&gt;0,C413&gt;0),SUBSTITUTE(SUBSTITUTE(IF(COUNTIF(newValidID,$C413)&gt;0,VLOOKUP($C413,Νέα_Μητρώα!$A:$G,2,FALSE),IF(COUNTIF(ValidID,$C413)&gt;0,VLOOKUP($C413,Μητρώο!$A:$G,2,FALSE))),"Θ","g"),"Α","b")&amp;IF((TRUNC((((YEAR($C$1))-I413)+1)/2))*2&lt;12,12,(TRUNC((((YEAR($C$1))-I413)+1)/2))*2),"ω")</f>
        <v>ω</v>
      </c>
      <c r="Z413" s="49">
        <f t="shared" si="49"/>
        <v>0</v>
      </c>
      <c r="AA413" s="49">
        <f t="shared" si="50"/>
        <v>0</v>
      </c>
      <c r="AB413" s="49">
        <f t="shared" si="51"/>
        <v>0</v>
      </c>
    </row>
    <row r="414" spans="1:28" x14ac:dyDescent="0.2">
      <c r="A414" s="4">
        <v>412</v>
      </c>
      <c r="B414" s="25">
        <f t="shared" si="47"/>
        <v>412</v>
      </c>
      <c r="D414" s="26" t="str">
        <f>IF($C414&gt;0,IF(COUNTIF(newValidID,$C414)&gt;0,VLOOKUP($C414,Νέα_Μητρώα!$A:$G,3,FALSE),IF(COUNTIF(ValidID,$C414)&gt;0,VLOOKUP($C414,Μητρώο!$A:$G,3,FALSE))),"")</f>
        <v/>
      </c>
      <c r="E414" s="27" t="str">
        <f>IF($C414&gt;0,IF(COUNTIF(newValidID,$C414)&gt;0,VLOOKUP($C414,Νέα_Μητρώα!$A:$G,5,FALSE),IF(COUNTIF(ValidID,$C414)&gt;0,VLOOKUP($C414,Μητρώο!$A:$G,5,FALSE))),"")</f>
        <v/>
      </c>
      <c r="F414" s="47"/>
      <c r="G414" s="47"/>
      <c r="H414" s="28"/>
      <c r="I414" s="29" t="str">
        <f>IF($C414&gt;0,IF(COUNTIF(newValidID,$C414)&gt;0,VLOOKUP($C414,Νέα_Μητρώα!$A:$G,4,FALSE),IF(COUNTIF(ValidID,$C414)&gt;0,VLOOKUP($C414,Μητρώο!$A:$G,4,FALSE))),"")</f>
        <v/>
      </c>
      <c r="J414" s="53" t="str">
        <f>IF(OR(AND(OR(LEFT(R414)="b",LEFT(T414)="b",LEFT(V414)="b"),IF($C414&gt;0,IF(COUNTIF(newValidID,$C414)&gt;0,VLOOKUP($C414,Νέα_Μητρώα!$A:$G,2,FALSE),IF(COUNTIF(ValidID,$C414)&gt;0,VLOOKUP($C414,Μητρώο!$A:$G,2,FALSE))),"")="Θ"),AND(OR(LEFT(R414)="g",LEFT(T414)="g",LEFT(V414)="g"),IF($C414&gt;0,IF(COUNTIF(newValidID,$C414)&gt;0,VLOOKUP($C414,Νέα_Μητρώα!$A:$G,2,FALSE),IF(COUNTIF(ValidID,$C414)&gt;0,VLOOKUP($C414,Μητρώο!$A:$G,2,FALSE))),"")="Α")),"error","")</f>
        <v/>
      </c>
      <c r="K414" s="29" t="str">
        <f t="shared" si="45"/>
        <v/>
      </c>
      <c r="L414" s="29">
        <f t="shared" si="46"/>
        <v>0</v>
      </c>
      <c r="M414" s="30"/>
      <c r="N414" s="30"/>
      <c r="O414" s="31" t="str">
        <f>IF($C414&gt;0,IF(COUNTIF(newValidID,$C414)&gt;0,VLOOKUP($C414,Νέα_Μητρώα!$A:$G,7,FALSE),IF(COUNTIF(ValidID,$C414)&gt;0,VLOOKUP($C414,Μητρώο!$A:$G,7,FALSE))),"")</f>
        <v/>
      </c>
      <c r="P414" s="25" t="str">
        <f t="shared" si="48"/>
        <v/>
      </c>
      <c r="Q414" s="6"/>
      <c r="S414" s="6"/>
      <c r="U414" s="6"/>
      <c r="W414" s="59" t="str">
        <f>IF(AND($W$1&gt;0,C414&gt;0),SUBSTITUTE(SUBSTITUTE(IF(COUNTIF(newValidID,$C414)&gt;0,VLOOKUP($C414,Νέα_Μητρώα!$A:$G,2,FALSE),IF(COUNTIF(ValidID,$C414)&gt;0,VLOOKUP($C414,Μητρώο!$A:$G,2,FALSE))),"Θ","g"),"Α","b")&amp;IF((TRUNC((((YEAR($C$1))-I414)+1)/2))*2&lt;12,12,(TRUNC((((YEAR($C$1))-I414)+1)/2))*2),"ω")</f>
        <v>ω</v>
      </c>
      <c r="Z414" s="49">
        <f t="shared" si="49"/>
        <v>0</v>
      </c>
      <c r="AA414" s="49">
        <f t="shared" si="50"/>
        <v>0</v>
      </c>
      <c r="AB414" s="49">
        <f t="shared" si="51"/>
        <v>0</v>
      </c>
    </row>
    <row r="415" spans="1:28" x14ac:dyDescent="0.2">
      <c r="A415" s="4">
        <v>413</v>
      </c>
      <c r="B415" s="25">
        <f t="shared" si="47"/>
        <v>413</v>
      </c>
      <c r="D415" s="26" t="str">
        <f>IF($C415&gt;0,IF(COUNTIF(newValidID,$C415)&gt;0,VLOOKUP($C415,Νέα_Μητρώα!$A:$G,3,FALSE),IF(COUNTIF(ValidID,$C415)&gt;0,VLOOKUP($C415,Μητρώο!$A:$G,3,FALSE))),"")</f>
        <v/>
      </c>
      <c r="E415" s="27" t="str">
        <f>IF($C415&gt;0,IF(COUNTIF(newValidID,$C415)&gt;0,VLOOKUP($C415,Νέα_Μητρώα!$A:$G,5,FALSE),IF(COUNTIF(ValidID,$C415)&gt;0,VLOOKUP($C415,Μητρώο!$A:$G,5,FALSE))),"")</f>
        <v/>
      </c>
      <c r="F415" s="47"/>
      <c r="G415" s="47"/>
      <c r="H415" s="28"/>
      <c r="I415" s="29" t="str">
        <f>IF($C415&gt;0,IF(COUNTIF(newValidID,$C415)&gt;0,VLOOKUP($C415,Νέα_Μητρώα!$A:$G,4,FALSE),IF(COUNTIF(ValidID,$C415)&gt;0,VLOOKUP($C415,Μητρώο!$A:$G,4,FALSE))),"")</f>
        <v/>
      </c>
      <c r="J415" s="53" t="str">
        <f>IF(OR(AND(OR(LEFT(R415)="b",LEFT(T415)="b",LEFT(V415)="b"),IF($C415&gt;0,IF(COUNTIF(newValidID,$C415)&gt;0,VLOOKUP($C415,Νέα_Μητρώα!$A:$G,2,FALSE),IF(COUNTIF(ValidID,$C415)&gt;0,VLOOKUP($C415,Μητρώο!$A:$G,2,FALSE))),"")="Θ"),AND(OR(LEFT(R415)="g",LEFT(T415)="g",LEFT(V415)="g"),IF($C415&gt;0,IF(COUNTIF(newValidID,$C415)&gt;0,VLOOKUP($C415,Νέα_Μητρώα!$A:$G,2,FALSE),IF(COUNTIF(ValidID,$C415)&gt;0,VLOOKUP($C415,Μητρώο!$A:$G,2,FALSE))),"")="Α")),"error","")</f>
        <v/>
      </c>
      <c r="K415" s="29" t="str">
        <f t="shared" si="45"/>
        <v/>
      </c>
      <c r="L415" s="29">
        <f t="shared" si="46"/>
        <v>0</v>
      </c>
      <c r="M415" s="30"/>
      <c r="N415" s="30"/>
      <c r="O415" s="31" t="str">
        <f>IF($C415&gt;0,IF(COUNTIF(newValidID,$C415)&gt;0,VLOOKUP($C415,Νέα_Μητρώα!$A:$G,7,FALSE),IF(COUNTIF(ValidID,$C415)&gt;0,VLOOKUP($C415,Μητρώο!$A:$G,7,FALSE))),"")</f>
        <v/>
      </c>
      <c r="P415" s="25" t="str">
        <f t="shared" si="48"/>
        <v/>
      </c>
      <c r="Q415" s="6"/>
      <c r="S415" s="6"/>
      <c r="U415" s="6"/>
      <c r="W415" s="59" t="str">
        <f>IF(AND($W$1&gt;0,C415&gt;0),SUBSTITUTE(SUBSTITUTE(IF(COUNTIF(newValidID,$C415)&gt;0,VLOOKUP($C415,Νέα_Μητρώα!$A:$G,2,FALSE),IF(COUNTIF(ValidID,$C415)&gt;0,VLOOKUP($C415,Μητρώο!$A:$G,2,FALSE))),"Θ","g"),"Α","b")&amp;IF((TRUNC((((YEAR($C$1))-I415)+1)/2))*2&lt;12,12,(TRUNC((((YEAR($C$1))-I415)+1)/2))*2),"ω")</f>
        <v>ω</v>
      </c>
      <c r="Z415" s="49">
        <f t="shared" si="49"/>
        <v>0</v>
      </c>
      <c r="AA415" s="49">
        <f t="shared" si="50"/>
        <v>0</v>
      </c>
      <c r="AB415" s="49">
        <f t="shared" si="51"/>
        <v>0</v>
      </c>
    </row>
    <row r="416" spans="1:28" x14ac:dyDescent="0.2">
      <c r="A416" s="4">
        <v>414</v>
      </c>
      <c r="B416" s="25">
        <f t="shared" si="47"/>
        <v>414</v>
      </c>
      <c r="D416" s="26" t="str">
        <f>IF($C416&gt;0,IF(COUNTIF(newValidID,$C416)&gt;0,VLOOKUP($C416,Νέα_Μητρώα!$A:$G,3,FALSE),IF(COUNTIF(ValidID,$C416)&gt;0,VLOOKUP($C416,Μητρώο!$A:$G,3,FALSE))),"")</f>
        <v/>
      </c>
      <c r="E416" s="27" t="str">
        <f>IF($C416&gt;0,IF(COUNTIF(newValidID,$C416)&gt;0,VLOOKUP($C416,Νέα_Μητρώα!$A:$G,5,FALSE),IF(COUNTIF(ValidID,$C416)&gt;0,VLOOKUP($C416,Μητρώο!$A:$G,5,FALSE))),"")</f>
        <v/>
      </c>
      <c r="F416" s="47"/>
      <c r="G416" s="47"/>
      <c r="H416" s="28"/>
      <c r="I416" s="29" t="str">
        <f>IF($C416&gt;0,IF(COUNTIF(newValidID,$C416)&gt;0,VLOOKUP($C416,Νέα_Μητρώα!$A:$G,4,FALSE),IF(COUNTIF(ValidID,$C416)&gt;0,VLOOKUP($C416,Μητρώο!$A:$G,4,FALSE))),"")</f>
        <v/>
      </c>
      <c r="J416" s="53" t="str">
        <f>IF(OR(AND(OR(LEFT(R416)="b",LEFT(T416)="b",LEFT(V416)="b"),IF($C416&gt;0,IF(COUNTIF(newValidID,$C416)&gt;0,VLOOKUP($C416,Νέα_Μητρώα!$A:$G,2,FALSE),IF(COUNTIF(ValidID,$C416)&gt;0,VLOOKUP($C416,Μητρώο!$A:$G,2,FALSE))),"")="Θ"),AND(OR(LEFT(R416)="g",LEFT(T416)="g",LEFT(V416)="g"),IF($C416&gt;0,IF(COUNTIF(newValidID,$C416)&gt;0,VLOOKUP($C416,Νέα_Μητρώα!$A:$G,2,FALSE),IF(COUNTIF(ValidID,$C416)&gt;0,VLOOKUP($C416,Μητρώο!$A:$G,2,FALSE))),"")="Α")),"error","")</f>
        <v/>
      </c>
      <c r="K416" s="29" t="str">
        <f t="shared" si="45"/>
        <v/>
      </c>
      <c r="L416" s="29">
        <f t="shared" si="46"/>
        <v>0</v>
      </c>
      <c r="M416" s="30"/>
      <c r="N416" s="30"/>
      <c r="O416" s="31" t="str">
        <f>IF($C416&gt;0,IF(COUNTIF(newValidID,$C416)&gt;0,VLOOKUP($C416,Νέα_Μητρώα!$A:$G,7,FALSE),IF(COUNTIF(ValidID,$C416)&gt;0,VLOOKUP($C416,Μητρώο!$A:$G,7,FALSE))),"")</f>
        <v/>
      </c>
      <c r="P416" s="25" t="str">
        <f t="shared" si="48"/>
        <v/>
      </c>
      <c r="Q416" s="6"/>
      <c r="S416" s="6"/>
      <c r="U416" s="6"/>
      <c r="W416" s="59" t="str">
        <f>IF(AND($W$1&gt;0,C416&gt;0),SUBSTITUTE(SUBSTITUTE(IF(COUNTIF(newValidID,$C416)&gt;0,VLOOKUP($C416,Νέα_Μητρώα!$A:$G,2,FALSE),IF(COUNTIF(ValidID,$C416)&gt;0,VLOOKUP($C416,Μητρώο!$A:$G,2,FALSE))),"Θ","g"),"Α","b")&amp;IF((TRUNC((((YEAR($C$1))-I416)+1)/2))*2&lt;12,12,(TRUNC((((YEAR($C$1))-I416)+1)/2))*2),"ω")</f>
        <v>ω</v>
      </c>
      <c r="Z416" s="49">
        <f t="shared" si="49"/>
        <v>0</v>
      </c>
      <c r="AA416" s="49">
        <f t="shared" si="50"/>
        <v>0</v>
      </c>
      <c r="AB416" s="49">
        <f t="shared" si="51"/>
        <v>0</v>
      </c>
    </row>
    <row r="417" spans="1:28" x14ac:dyDescent="0.2">
      <c r="A417" s="4">
        <v>415</v>
      </c>
      <c r="B417" s="25">
        <f t="shared" si="47"/>
        <v>415</v>
      </c>
      <c r="D417" s="26" t="str">
        <f>IF($C417&gt;0,IF(COUNTIF(newValidID,$C417)&gt;0,VLOOKUP($C417,Νέα_Μητρώα!$A:$G,3,FALSE),IF(COUNTIF(ValidID,$C417)&gt;0,VLOOKUP($C417,Μητρώο!$A:$G,3,FALSE))),"")</f>
        <v/>
      </c>
      <c r="E417" s="27" t="str">
        <f>IF($C417&gt;0,IF(COUNTIF(newValidID,$C417)&gt;0,VLOOKUP($C417,Νέα_Μητρώα!$A:$G,5,FALSE),IF(COUNTIF(ValidID,$C417)&gt;0,VLOOKUP($C417,Μητρώο!$A:$G,5,FALSE))),"")</f>
        <v/>
      </c>
      <c r="F417" s="47"/>
      <c r="G417" s="47"/>
      <c r="H417" s="28"/>
      <c r="I417" s="29" t="str">
        <f>IF($C417&gt;0,IF(COUNTIF(newValidID,$C417)&gt;0,VLOOKUP($C417,Νέα_Μητρώα!$A:$G,4,FALSE),IF(COUNTIF(ValidID,$C417)&gt;0,VLOOKUP($C417,Μητρώο!$A:$G,4,FALSE))),"")</f>
        <v/>
      </c>
      <c r="J417" s="53" t="str">
        <f>IF(OR(AND(OR(LEFT(R417)="b",LEFT(T417)="b",LEFT(V417)="b"),IF($C417&gt;0,IF(COUNTIF(newValidID,$C417)&gt;0,VLOOKUP($C417,Νέα_Μητρώα!$A:$G,2,FALSE),IF(COUNTIF(ValidID,$C417)&gt;0,VLOOKUP($C417,Μητρώο!$A:$G,2,FALSE))),"")="Θ"),AND(OR(LEFT(R417)="g",LEFT(T417)="g",LEFT(V417)="g"),IF($C417&gt;0,IF(COUNTIF(newValidID,$C417)&gt;0,VLOOKUP($C417,Νέα_Μητρώα!$A:$G,2,FALSE),IF(COUNTIF(ValidID,$C417)&gt;0,VLOOKUP($C417,Μητρώο!$A:$G,2,FALSE))),"")="Α")),"error","")</f>
        <v/>
      </c>
      <c r="K417" s="29" t="str">
        <f t="shared" si="45"/>
        <v/>
      </c>
      <c r="L417" s="29">
        <f t="shared" si="46"/>
        <v>0</v>
      </c>
      <c r="M417" s="30"/>
      <c r="N417" s="30"/>
      <c r="O417" s="31" t="str">
        <f>IF($C417&gt;0,IF(COUNTIF(newValidID,$C417)&gt;0,VLOOKUP($C417,Νέα_Μητρώα!$A:$G,7,FALSE),IF(COUNTIF(ValidID,$C417)&gt;0,VLOOKUP($C417,Μητρώο!$A:$G,7,FALSE))),"")</f>
        <v/>
      </c>
      <c r="P417" s="25" t="str">
        <f t="shared" si="48"/>
        <v/>
      </c>
      <c r="Q417" s="6"/>
      <c r="S417" s="6"/>
      <c r="U417" s="6"/>
      <c r="W417" s="59" t="str">
        <f>IF(AND($W$1&gt;0,C417&gt;0),SUBSTITUTE(SUBSTITUTE(IF(COUNTIF(newValidID,$C417)&gt;0,VLOOKUP($C417,Νέα_Μητρώα!$A:$G,2,FALSE),IF(COUNTIF(ValidID,$C417)&gt;0,VLOOKUP($C417,Μητρώο!$A:$G,2,FALSE))),"Θ","g"),"Α","b")&amp;IF((TRUNC((((YEAR($C$1))-I417)+1)/2))*2&lt;12,12,(TRUNC((((YEAR($C$1))-I417)+1)/2))*2),"ω")</f>
        <v>ω</v>
      </c>
      <c r="Z417" s="49">
        <f t="shared" si="49"/>
        <v>0</v>
      </c>
      <c r="AA417" s="49">
        <f t="shared" si="50"/>
        <v>0</v>
      </c>
      <c r="AB417" s="49">
        <f t="shared" si="51"/>
        <v>0</v>
      </c>
    </row>
    <row r="418" spans="1:28" x14ac:dyDescent="0.2">
      <c r="A418" s="4">
        <v>416</v>
      </c>
      <c r="B418" s="25">
        <f t="shared" si="47"/>
        <v>416</v>
      </c>
      <c r="D418" s="26" t="str">
        <f>IF($C418&gt;0,IF(COUNTIF(newValidID,$C418)&gt;0,VLOOKUP($C418,Νέα_Μητρώα!$A:$G,3,FALSE),IF(COUNTIF(ValidID,$C418)&gt;0,VLOOKUP($C418,Μητρώο!$A:$G,3,FALSE))),"")</f>
        <v/>
      </c>
      <c r="E418" s="27" t="str">
        <f>IF($C418&gt;0,IF(COUNTIF(newValidID,$C418)&gt;0,VLOOKUP($C418,Νέα_Μητρώα!$A:$G,5,FALSE),IF(COUNTIF(ValidID,$C418)&gt;0,VLOOKUP($C418,Μητρώο!$A:$G,5,FALSE))),"")</f>
        <v/>
      </c>
      <c r="F418" s="47"/>
      <c r="G418" s="47"/>
      <c r="H418" s="28"/>
      <c r="I418" s="29" t="str">
        <f>IF($C418&gt;0,IF(COUNTIF(newValidID,$C418)&gt;0,VLOOKUP($C418,Νέα_Μητρώα!$A:$G,4,FALSE),IF(COUNTIF(ValidID,$C418)&gt;0,VLOOKUP($C418,Μητρώο!$A:$G,4,FALSE))),"")</f>
        <v/>
      </c>
      <c r="J418" s="53" t="str">
        <f>IF(OR(AND(OR(LEFT(R418)="b",LEFT(T418)="b",LEFT(V418)="b"),IF($C418&gt;0,IF(COUNTIF(newValidID,$C418)&gt;0,VLOOKUP($C418,Νέα_Μητρώα!$A:$G,2,FALSE),IF(COUNTIF(ValidID,$C418)&gt;0,VLOOKUP($C418,Μητρώο!$A:$G,2,FALSE))),"")="Θ"),AND(OR(LEFT(R418)="g",LEFT(T418)="g",LEFT(V418)="g"),IF($C418&gt;0,IF(COUNTIF(newValidID,$C418)&gt;0,VLOOKUP($C418,Νέα_Μητρώα!$A:$G,2,FALSE),IF(COUNTIF(ValidID,$C418)&gt;0,VLOOKUP($C418,Μητρώο!$A:$G,2,FALSE))),"")="Α")),"error","")</f>
        <v/>
      </c>
      <c r="K418" s="29" t="str">
        <f t="shared" si="45"/>
        <v/>
      </c>
      <c r="L418" s="29">
        <f t="shared" si="46"/>
        <v>0</v>
      </c>
      <c r="M418" s="30"/>
      <c r="N418" s="30"/>
      <c r="O418" s="31" t="str">
        <f>IF($C418&gt;0,IF(COUNTIF(newValidID,$C418)&gt;0,VLOOKUP($C418,Νέα_Μητρώα!$A:$G,7,FALSE),IF(COUNTIF(ValidID,$C418)&gt;0,VLOOKUP($C418,Μητρώο!$A:$G,7,FALSE))),"")</f>
        <v/>
      </c>
      <c r="P418" s="25" t="str">
        <f t="shared" si="48"/>
        <v/>
      </c>
      <c r="Q418" s="6"/>
      <c r="S418" s="6"/>
      <c r="U418" s="6"/>
      <c r="W418" s="59" t="str">
        <f>IF(AND($W$1&gt;0,C418&gt;0),SUBSTITUTE(SUBSTITUTE(IF(COUNTIF(newValidID,$C418)&gt;0,VLOOKUP($C418,Νέα_Μητρώα!$A:$G,2,FALSE),IF(COUNTIF(ValidID,$C418)&gt;0,VLOOKUP($C418,Μητρώο!$A:$G,2,FALSE))),"Θ","g"),"Α","b")&amp;IF((TRUNC((((YEAR($C$1))-I418)+1)/2))*2&lt;12,12,(TRUNC((((YEAR($C$1))-I418)+1)/2))*2),"ω")</f>
        <v>ω</v>
      </c>
      <c r="Z418" s="49">
        <f t="shared" si="49"/>
        <v>0</v>
      </c>
      <c r="AA418" s="49">
        <f t="shared" si="50"/>
        <v>0</v>
      </c>
      <c r="AB418" s="49">
        <f t="shared" si="51"/>
        <v>0</v>
      </c>
    </row>
    <row r="419" spans="1:28" x14ac:dyDescent="0.2">
      <c r="A419" s="4">
        <v>417</v>
      </c>
      <c r="B419" s="25">
        <f t="shared" si="47"/>
        <v>417</v>
      </c>
      <c r="D419" s="26" t="str">
        <f>IF($C419&gt;0,IF(COUNTIF(newValidID,$C419)&gt;0,VLOOKUP($C419,Νέα_Μητρώα!$A:$G,3,FALSE),IF(COUNTIF(ValidID,$C419)&gt;0,VLOOKUP($C419,Μητρώο!$A:$G,3,FALSE))),"")</f>
        <v/>
      </c>
      <c r="E419" s="27" t="str">
        <f>IF($C419&gt;0,IF(COUNTIF(newValidID,$C419)&gt;0,VLOOKUP($C419,Νέα_Μητρώα!$A:$G,5,FALSE),IF(COUNTIF(ValidID,$C419)&gt;0,VLOOKUP($C419,Μητρώο!$A:$G,5,FALSE))),"")</f>
        <v/>
      </c>
      <c r="F419" s="47"/>
      <c r="G419" s="47"/>
      <c r="H419" s="28"/>
      <c r="I419" s="29" t="str">
        <f>IF($C419&gt;0,IF(COUNTIF(newValidID,$C419)&gt;0,VLOOKUP($C419,Νέα_Μητρώα!$A:$G,4,FALSE),IF(COUNTIF(ValidID,$C419)&gt;0,VLOOKUP($C419,Μητρώο!$A:$G,4,FALSE))),"")</f>
        <v/>
      </c>
      <c r="J419" s="53" t="str">
        <f>IF(OR(AND(OR(LEFT(R419)="b",LEFT(T419)="b",LEFT(V419)="b"),IF($C419&gt;0,IF(COUNTIF(newValidID,$C419)&gt;0,VLOOKUP($C419,Νέα_Μητρώα!$A:$G,2,FALSE),IF(COUNTIF(ValidID,$C419)&gt;0,VLOOKUP($C419,Μητρώο!$A:$G,2,FALSE))),"")="Θ"),AND(OR(LEFT(R419)="g",LEFT(T419)="g",LEFT(V419)="g"),IF($C419&gt;0,IF(COUNTIF(newValidID,$C419)&gt;0,VLOOKUP($C419,Νέα_Μητρώα!$A:$G,2,FALSE),IF(COUNTIF(ValidID,$C419)&gt;0,VLOOKUP($C419,Μητρώο!$A:$G,2,FALSE))),"")="Α")),"error","")</f>
        <v/>
      </c>
      <c r="K419" s="29" t="str">
        <f t="shared" si="45"/>
        <v/>
      </c>
      <c r="L419" s="29">
        <f t="shared" si="46"/>
        <v>0</v>
      </c>
      <c r="M419" s="30"/>
      <c r="N419" s="30"/>
      <c r="O419" s="31" t="str">
        <f>IF($C419&gt;0,IF(COUNTIF(newValidID,$C419)&gt;0,VLOOKUP($C419,Νέα_Μητρώα!$A:$G,7,FALSE),IF(COUNTIF(ValidID,$C419)&gt;0,VLOOKUP($C419,Μητρώο!$A:$G,7,FALSE))),"")</f>
        <v/>
      </c>
      <c r="P419" s="25" t="str">
        <f t="shared" si="48"/>
        <v/>
      </c>
      <c r="Q419" s="6"/>
      <c r="S419" s="6"/>
      <c r="U419" s="6"/>
      <c r="W419" s="59" t="str">
        <f>IF(AND($W$1&gt;0,C419&gt;0),SUBSTITUTE(SUBSTITUTE(IF(COUNTIF(newValidID,$C419)&gt;0,VLOOKUP($C419,Νέα_Μητρώα!$A:$G,2,FALSE),IF(COUNTIF(ValidID,$C419)&gt;0,VLOOKUP($C419,Μητρώο!$A:$G,2,FALSE))),"Θ","g"),"Α","b")&amp;IF((TRUNC((((YEAR($C$1))-I419)+1)/2))*2&lt;12,12,(TRUNC((((YEAR($C$1))-I419)+1)/2))*2),"ω")</f>
        <v>ω</v>
      </c>
      <c r="Z419" s="49">
        <f t="shared" si="49"/>
        <v>0</v>
      </c>
      <c r="AA419" s="49">
        <f t="shared" si="50"/>
        <v>0</v>
      </c>
      <c r="AB419" s="49">
        <f t="shared" si="51"/>
        <v>0</v>
      </c>
    </row>
    <row r="420" spans="1:28" x14ac:dyDescent="0.2">
      <c r="A420" s="4">
        <v>418</v>
      </c>
      <c r="B420" s="25">
        <f t="shared" si="47"/>
        <v>418</v>
      </c>
      <c r="C420" s="6"/>
      <c r="D420" s="26" t="str">
        <f>IF($C420&gt;0,IF(COUNTIF(newValidID,$C420)&gt;0,VLOOKUP($C420,Νέα_Μητρώα!$A:$G,3,FALSE),IF(COUNTIF(ValidID,$C420)&gt;0,VLOOKUP($C420,Μητρώο!$A:$G,3,FALSE))),"")</f>
        <v/>
      </c>
      <c r="E420" s="27" t="str">
        <f>IF($C420&gt;0,IF(COUNTIF(newValidID,$C420)&gt;0,VLOOKUP($C420,Νέα_Μητρώα!$A:$G,5,FALSE),IF(COUNTIF(ValidID,$C420)&gt;0,VLOOKUP($C420,Μητρώο!$A:$G,5,FALSE))),"")</f>
        <v/>
      </c>
      <c r="F420" s="47"/>
      <c r="G420" s="47"/>
      <c r="H420" s="28"/>
      <c r="I420" s="29" t="str">
        <f>IF($C420&gt;0,IF(COUNTIF(newValidID,$C420)&gt;0,VLOOKUP($C420,Νέα_Μητρώα!$A:$G,4,FALSE),IF(COUNTIF(ValidID,$C420)&gt;0,VLOOKUP($C420,Μητρώο!$A:$G,4,FALSE))),"")</f>
        <v/>
      </c>
      <c r="J420" s="53" t="str">
        <f>IF(OR(AND(OR(LEFT(R420)="b",LEFT(T420)="b",LEFT(V420)="b"),IF($C420&gt;0,IF(COUNTIF(newValidID,$C420)&gt;0,VLOOKUP($C420,Νέα_Μητρώα!$A:$G,2,FALSE),IF(COUNTIF(ValidID,$C420)&gt;0,VLOOKUP($C420,Μητρώο!$A:$G,2,FALSE))),"")="Θ"),AND(OR(LEFT(R420)="g",LEFT(T420)="g",LEFT(V420)="g"),IF($C420&gt;0,IF(COUNTIF(newValidID,$C420)&gt;0,VLOOKUP($C420,Νέα_Μητρώα!$A:$G,2,FALSE),IF(COUNTIF(ValidID,$C420)&gt;0,VLOOKUP($C420,Μητρώο!$A:$G,2,FALSE))),"")="Α")),"error","")</f>
        <v/>
      </c>
      <c r="K420" s="29" t="str">
        <f t="shared" si="45"/>
        <v/>
      </c>
      <c r="L420" s="29">
        <f t="shared" si="46"/>
        <v>0</v>
      </c>
      <c r="M420" s="30"/>
      <c r="N420" s="30"/>
      <c r="O420" s="31" t="str">
        <f>IF($C420&gt;0,IF(COUNTIF(newValidID,$C420)&gt;0,VLOOKUP($C420,Νέα_Μητρώα!$A:$G,7,FALSE),IF(COUNTIF(ValidID,$C420)&gt;0,VLOOKUP($C420,Μητρώο!$A:$G,7,FALSE))),"")</f>
        <v/>
      </c>
      <c r="P420" s="25" t="str">
        <f t="shared" si="48"/>
        <v/>
      </c>
      <c r="Q420" s="6"/>
      <c r="S420" s="6"/>
      <c r="U420" s="6"/>
      <c r="W420" s="59" t="str">
        <f>IF(AND($W$1&gt;0,C420&gt;0),SUBSTITUTE(SUBSTITUTE(IF(COUNTIF(newValidID,$C420)&gt;0,VLOOKUP($C420,Νέα_Μητρώα!$A:$G,2,FALSE),IF(COUNTIF(ValidID,$C420)&gt;0,VLOOKUP($C420,Μητρώο!$A:$G,2,FALSE))),"Θ","g"),"Α","b")&amp;IF((TRUNC((((YEAR($C$1))-I420)+1)/2))*2&lt;12,12,(TRUNC((((YEAR($C$1))-I420)+1)/2))*2),"ω")</f>
        <v>ω</v>
      </c>
      <c r="Z420" s="49">
        <f t="shared" si="49"/>
        <v>0</v>
      </c>
      <c r="AA420" s="49">
        <f t="shared" si="50"/>
        <v>0</v>
      </c>
      <c r="AB420" s="49">
        <f t="shared" si="51"/>
        <v>0</v>
      </c>
    </row>
    <row r="421" spans="1:28" x14ac:dyDescent="0.2">
      <c r="A421" s="4">
        <v>419</v>
      </c>
      <c r="B421" s="25">
        <f t="shared" si="47"/>
        <v>419</v>
      </c>
      <c r="D421" s="26" t="str">
        <f>IF($C421&gt;0,IF(COUNTIF(newValidID,$C421)&gt;0,VLOOKUP($C421,Νέα_Μητρώα!$A:$G,3,FALSE),IF(COUNTIF(ValidID,$C421)&gt;0,VLOOKUP($C421,Μητρώο!$A:$G,3,FALSE))),"")</f>
        <v/>
      </c>
      <c r="E421" s="27" t="str">
        <f>IF($C421&gt;0,IF(COUNTIF(newValidID,$C421)&gt;0,VLOOKUP($C421,Νέα_Μητρώα!$A:$G,5,FALSE),IF(COUNTIF(ValidID,$C421)&gt;0,VLOOKUP($C421,Μητρώο!$A:$G,5,FALSE))),"")</f>
        <v/>
      </c>
      <c r="F421" s="47"/>
      <c r="G421" s="47"/>
      <c r="H421" s="28"/>
      <c r="I421" s="29" t="str">
        <f>IF($C421&gt;0,IF(COUNTIF(newValidID,$C421)&gt;0,VLOOKUP($C421,Νέα_Μητρώα!$A:$G,4,FALSE),IF(COUNTIF(ValidID,$C421)&gt;0,VLOOKUP($C421,Μητρώο!$A:$G,4,FALSE))),"")</f>
        <v/>
      </c>
      <c r="J421" s="53" t="str">
        <f>IF(OR(AND(OR(LEFT(R421)="b",LEFT(T421)="b",LEFT(V421)="b"),IF($C421&gt;0,IF(COUNTIF(newValidID,$C421)&gt;0,VLOOKUP($C421,Νέα_Μητρώα!$A:$G,2,FALSE),IF(COUNTIF(ValidID,$C421)&gt;0,VLOOKUP($C421,Μητρώο!$A:$G,2,FALSE))),"")="Θ"),AND(OR(LEFT(R421)="g",LEFT(T421)="g",LEFT(V421)="g"),IF($C421&gt;0,IF(COUNTIF(newValidID,$C421)&gt;0,VLOOKUP($C421,Νέα_Μητρώα!$A:$G,2,FALSE),IF(COUNTIF(ValidID,$C421)&gt;0,VLOOKUP($C421,Μητρώο!$A:$G,2,FALSE))),"")="Α")),"error","")</f>
        <v/>
      </c>
      <c r="K421" s="29" t="str">
        <f t="shared" si="45"/>
        <v/>
      </c>
      <c r="L421" s="29">
        <f t="shared" si="46"/>
        <v>0</v>
      </c>
      <c r="M421" s="30"/>
      <c r="N421" s="30"/>
      <c r="O421" s="31" t="str">
        <f>IF($C421&gt;0,IF(COUNTIF(newValidID,$C421)&gt;0,VLOOKUP($C421,Νέα_Μητρώα!$A:$G,7,FALSE),IF(COUNTIF(ValidID,$C421)&gt;0,VLOOKUP($C421,Μητρώο!$A:$G,7,FALSE))),"")</f>
        <v/>
      </c>
      <c r="P421" s="25" t="str">
        <f t="shared" si="48"/>
        <v/>
      </c>
      <c r="Q421" s="6"/>
      <c r="S421" s="6"/>
      <c r="U421" s="6"/>
      <c r="W421" s="59" t="str">
        <f>IF(AND($W$1&gt;0,C421&gt;0),SUBSTITUTE(SUBSTITUTE(IF(COUNTIF(newValidID,$C421)&gt;0,VLOOKUP($C421,Νέα_Μητρώα!$A:$G,2,FALSE),IF(COUNTIF(ValidID,$C421)&gt;0,VLOOKUP($C421,Μητρώο!$A:$G,2,FALSE))),"Θ","g"),"Α","b")&amp;IF((TRUNC((((YEAR($C$1))-I421)+1)/2))*2&lt;12,12,(TRUNC((((YEAR($C$1))-I421)+1)/2))*2),"ω")</f>
        <v>ω</v>
      </c>
      <c r="Z421" s="49">
        <f t="shared" si="49"/>
        <v>0</v>
      </c>
      <c r="AA421" s="49">
        <f t="shared" si="50"/>
        <v>0</v>
      </c>
      <c r="AB421" s="49">
        <f t="shared" si="51"/>
        <v>0</v>
      </c>
    </row>
    <row r="422" spans="1:28" x14ac:dyDescent="0.2">
      <c r="A422" s="4">
        <v>420</v>
      </c>
      <c r="B422" s="25">
        <f t="shared" si="47"/>
        <v>420</v>
      </c>
      <c r="D422" s="26" t="str">
        <f>IF($C422&gt;0,IF(COUNTIF(newValidID,$C422)&gt;0,VLOOKUP($C422,Νέα_Μητρώα!$A:$G,3,FALSE),IF(COUNTIF(ValidID,$C422)&gt;0,VLOOKUP($C422,Μητρώο!$A:$G,3,FALSE))),"")</f>
        <v/>
      </c>
      <c r="E422" s="27" t="str">
        <f>IF($C422&gt;0,IF(COUNTIF(newValidID,$C422)&gt;0,VLOOKUP($C422,Νέα_Μητρώα!$A:$G,5,FALSE),IF(COUNTIF(ValidID,$C422)&gt;0,VLOOKUP($C422,Μητρώο!$A:$G,5,FALSE))),"")</f>
        <v/>
      </c>
      <c r="F422" s="47"/>
      <c r="G422" s="47"/>
      <c r="H422" s="28"/>
      <c r="I422" s="29" t="str">
        <f>IF($C422&gt;0,IF(COUNTIF(newValidID,$C422)&gt;0,VLOOKUP($C422,Νέα_Μητρώα!$A:$G,4,FALSE),IF(COUNTIF(ValidID,$C422)&gt;0,VLOOKUP($C422,Μητρώο!$A:$G,4,FALSE))),"")</f>
        <v/>
      </c>
      <c r="J422" s="53" t="str">
        <f>IF(OR(AND(OR(LEFT(R422)="b",LEFT(T422)="b",LEFT(V422)="b"),IF($C422&gt;0,IF(COUNTIF(newValidID,$C422)&gt;0,VLOOKUP($C422,Νέα_Μητρώα!$A:$G,2,FALSE),IF(COUNTIF(ValidID,$C422)&gt;0,VLOOKUP($C422,Μητρώο!$A:$G,2,FALSE))),"")="Θ"),AND(OR(LEFT(R422)="g",LEFT(T422)="g",LEFT(V422)="g"),IF($C422&gt;0,IF(COUNTIF(newValidID,$C422)&gt;0,VLOOKUP($C422,Νέα_Μητρώα!$A:$G,2,FALSE),IF(COUNTIF(ValidID,$C422)&gt;0,VLOOKUP($C422,Μητρώο!$A:$G,2,FALSE))),"")="Α")),"error","")</f>
        <v/>
      </c>
      <c r="K422" s="29" t="str">
        <f t="shared" si="45"/>
        <v/>
      </c>
      <c r="L422" s="29">
        <f t="shared" si="46"/>
        <v>0</v>
      </c>
      <c r="M422" s="30"/>
      <c r="N422" s="30"/>
      <c r="O422" s="31" t="str">
        <f>IF($C422&gt;0,IF(COUNTIF(newValidID,$C422)&gt;0,VLOOKUP($C422,Νέα_Μητρώα!$A:$G,7,FALSE),IF(COUNTIF(ValidID,$C422)&gt;0,VLOOKUP($C422,Μητρώο!$A:$G,7,FALSE))),"")</f>
        <v/>
      </c>
      <c r="P422" s="25" t="str">
        <f t="shared" si="48"/>
        <v/>
      </c>
      <c r="Q422" s="6"/>
      <c r="S422" s="6"/>
      <c r="U422" s="6"/>
      <c r="W422" s="59" t="str">
        <f>IF(AND($W$1&gt;0,C422&gt;0),SUBSTITUTE(SUBSTITUTE(IF(COUNTIF(newValidID,$C422)&gt;0,VLOOKUP($C422,Νέα_Μητρώα!$A:$G,2,FALSE),IF(COUNTIF(ValidID,$C422)&gt;0,VLOOKUP($C422,Μητρώο!$A:$G,2,FALSE))),"Θ","g"),"Α","b")&amp;IF((TRUNC((((YEAR($C$1))-I422)+1)/2))*2&lt;12,12,(TRUNC((((YEAR($C$1))-I422)+1)/2))*2),"ω")</f>
        <v>ω</v>
      </c>
      <c r="Z422" s="49">
        <f t="shared" si="49"/>
        <v>0</v>
      </c>
      <c r="AA422" s="49">
        <f t="shared" si="50"/>
        <v>0</v>
      </c>
      <c r="AB422" s="49">
        <f t="shared" si="51"/>
        <v>0</v>
      </c>
    </row>
    <row r="423" spans="1:28" x14ac:dyDescent="0.2">
      <c r="A423" s="4">
        <v>421</v>
      </c>
      <c r="B423" s="25">
        <f t="shared" si="47"/>
        <v>421</v>
      </c>
      <c r="D423" s="26" t="str">
        <f>IF($C423&gt;0,IF(COUNTIF(newValidID,$C423)&gt;0,VLOOKUP($C423,Νέα_Μητρώα!$A:$G,3,FALSE),IF(COUNTIF(ValidID,$C423)&gt;0,VLOOKUP($C423,Μητρώο!$A:$G,3,FALSE))),"")</f>
        <v/>
      </c>
      <c r="E423" s="27" t="str">
        <f>IF($C423&gt;0,IF(COUNTIF(newValidID,$C423)&gt;0,VLOOKUP($C423,Νέα_Μητρώα!$A:$G,5,FALSE),IF(COUNTIF(ValidID,$C423)&gt;0,VLOOKUP($C423,Μητρώο!$A:$G,5,FALSE))),"")</f>
        <v/>
      </c>
      <c r="F423" s="47"/>
      <c r="G423" s="47"/>
      <c r="H423" s="28"/>
      <c r="I423" s="29" t="str">
        <f>IF($C423&gt;0,IF(COUNTIF(newValidID,$C423)&gt;0,VLOOKUP($C423,Νέα_Μητρώα!$A:$G,4,FALSE),IF(COUNTIF(ValidID,$C423)&gt;0,VLOOKUP($C423,Μητρώο!$A:$G,4,FALSE))),"")</f>
        <v/>
      </c>
      <c r="J423" s="53" t="str">
        <f>IF(OR(AND(OR(LEFT(R423)="b",LEFT(T423)="b",LEFT(V423)="b"),IF($C423&gt;0,IF(COUNTIF(newValidID,$C423)&gt;0,VLOOKUP($C423,Νέα_Μητρώα!$A:$G,2,FALSE),IF(COUNTIF(ValidID,$C423)&gt;0,VLOOKUP($C423,Μητρώο!$A:$G,2,FALSE))),"")="Θ"),AND(OR(LEFT(R423)="g",LEFT(T423)="g",LEFT(V423)="g"),IF($C423&gt;0,IF(COUNTIF(newValidID,$C423)&gt;0,VLOOKUP($C423,Νέα_Μητρώα!$A:$G,2,FALSE),IF(COUNTIF(ValidID,$C423)&gt;0,VLOOKUP($C423,Μητρώο!$A:$G,2,FALSE))),"")="Α")),"error","")</f>
        <v/>
      </c>
      <c r="K423" s="29" t="str">
        <f t="shared" si="45"/>
        <v/>
      </c>
      <c r="L423" s="29">
        <f t="shared" si="46"/>
        <v>0</v>
      </c>
      <c r="M423" s="30"/>
      <c r="N423" s="30"/>
      <c r="O423" s="31" t="str">
        <f>IF($C423&gt;0,IF(COUNTIF(newValidID,$C423)&gt;0,VLOOKUP($C423,Νέα_Μητρώα!$A:$G,7,FALSE),IF(COUNTIF(ValidID,$C423)&gt;0,VLOOKUP($C423,Μητρώο!$A:$G,7,FALSE))),"")</f>
        <v/>
      </c>
      <c r="P423" s="25" t="str">
        <f t="shared" si="48"/>
        <v/>
      </c>
      <c r="Q423" s="6"/>
      <c r="S423" s="6"/>
      <c r="U423" s="6"/>
      <c r="W423" s="59" t="str">
        <f>IF(AND($W$1&gt;0,C423&gt;0),SUBSTITUTE(SUBSTITUTE(IF(COUNTIF(newValidID,$C423)&gt;0,VLOOKUP($C423,Νέα_Μητρώα!$A:$G,2,FALSE),IF(COUNTIF(ValidID,$C423)&gt;0,VLOOKUP($C423,Μητρώο!$A:$G,2,FALSE))),"Θ","g"),"Α","b")&amp;IF((TRUNC((((YEAR($C$1))-I423)+1)/2))*2&lt;12,12,(TRUNC((((YEAR($C$1))-I423)+1)/2))*2),"ω")</f>
        <v>ω</v>
      </c>
      <c r="Z423" s="49">
        <f t="shared" si="49"/>
        <v>0</v>
      </c>
      <c r="AA423" s="49">
        <f t="shared" si="50"/>
        <v>0</v>
      </c>
      <c r="AB423" s="49">
        <f t="shared" si="51"/>
        <v>0</v>
      </c>
    </row>
    <row r="424" spans="1:28" x14ac:dyDescent="0.2">
      <c r="A424" s="4">
        <v>422</v>
      </c>
      <c r="B424" s="25">
        <f t="shared" si="47"/>
        <v>422</v>
      </c>
      <c r="D424" s="26" t="str">
        <f>IF($C424&gt;0,IF(COUNTIF(newValidID,$C424)&gt;0,VLOOKUP($C424,Νέα_Μητρώα!$A:$G,3,FALSE),IF(COUNTIF(ValidID,$C424)&gt;0,VLOOKUP($C424,Μητρώο!$A:$G,3,FALSE))),"")</f>
        <v/>
      </c>
      <c r="E424" s="27" t="str">
        <f>IF($C424&gt;0,IF(COUNTIF(newValidID,$C424)&gt;0,VLOOKUP($C424,Νέα_Μητρώα!$A:$G,5,FALSE),IF(COUNTIF(ValidID,$C424)&gt;0,VLOOKUP($C424,Μητρώο!$A:$G,5,FALSE))),"")</f>
        <v/>
      </c>
      <c r="F424" s="47"/>
      <c r="G424" s="47"/>
      <c r="H424" s="28"/>
      <c r="I424" s="29" t="str">
        <f>IF($C424&gt;0,IF(COUNTIF(newValidID,$C424)&gt;0,VLOOKUP($C424,Νέα_Μητρώα!$A:$G,4,FALSE),IF(COUNTIF(ValidID,$C424)&gt;0,VLOOKUP($C424,Μητρώο!$A:$G,4,FALSE))),"")</f>
        <v/>
      </c>
      <c r="J424" s="53" t="str">
        <f>IF(OR(AND(OR(LEFT(R424)="b",LEFT(T424)="b",LEFT(V424)="b"),IF($C424&gt;0,IF(COUNTIF(newValidID,$C424)&gt;0,VLOOKUP($C424,Νέα_Μητρώα!$A:$G,2,FALSE),IF(COUNTIF(ValidID,$C424)&gt;0,VLOOKUP($C424,Μητρώο!$A:$G,2,FALSE))),"")="Θ"),AND(OR(LEFT(R424)="g",LEFT(T424)="g",LEFT(V424)="g"),IF($C424&gt;0,IF(COUNTIF(newValidID,$C424)&gt;0,VLOOKUP($C424,Νέα_Μητρώα!$A:$G,2,FALSE),IF(COUNTIF(ValidID,$C424)&gt;0,VLOOKUP($C424,Μητρώο!$A:$G,2,FALSE))),"")="Α")),"error","")</f>
        <v/>
      </c>
      <c r="K424" s="29" t="str">
        <f t="shared" si="45"/>
        <v/>
      </c>
      <c r="L424" s="29">
        <f t="shared" si="46"/>
        <v>0</v>
      </c>
      <c r="M424" s="30"/>
      <c r="N424" s="30"/>
      <c r="O424" s="31" t="str">
        <f>IF($C424&gt;0,IF(COUNTIF(newValidID,$C424)&gt;0,VLOOKUP($C424,Νέα_Μητρώα!$A:$G,7,FALSE),IF(COUNTIF(ValidID,$C424)&gt;0,VLOOKUP($C424,Μητρώο!$A:$G,7,FALSE))),"")</f>
        <v/>
      </c>
      <c r="P424" s="25" t="str">
        <f t="shared" si="48"/>
        <v/>
      </c>
      <c r="Q424" s="6"/>
      <c r="S424" s="6"/>
      <c r="U424" s="6"/>
      <c r="W424" s="59" t="str">
        <f>IF(AND($W$1&gt;0,C424&gt;0),SUBSTITUTE(SUBSTITUTE(IF(COUNTIF(newValidID,$C424)&gt;0,VLOOKUP($C424,Νέα_Μητρώα!$A:$G,2,FALSE),IF(COUNTIF(ValidID,$C424)&gt;0,VLOOKUP($C424,Μητρώο!$A:$G,2,FALSE))),"Θ","g"),"Α","b")&amp;IF((TRUNC((((YEAR($C$1))-I424)+1)/2))*2&lt;12,12,(TRUNC((((YEAR($C$1))-I424)+1)/2))*2),"ω")</f>
        <v>ω</v>
      </c>
      <c r="Z424" s="49">
        <f t="shared" si="49"/>
        <v>0</v>
      </c>
      <c r="AA424" s="49">
        <f t="shared" si="50"/>
        <v>0</v>
      </c>
      <c r="AB424" s="49">
        <f t="shared" si="51"/>
        <v>0</v>
      </c>
    </row>
    <row r="425" spans="1:28" x14ac:dyDescent="0.2">
      <c r="A425" s="4">
        <v>423</v>
      </c>
      <c r="B425" s="25">
        <f t="shared" si="47"/>
        <v>423</v>
      </c>
      <c r="C425" s="6"/>
      <c r="D425" s="26" t="str">
        <f>IF($C425&gt;0,IF(COUNTIF(newValidID,$C425)&gt;0,VLOOKUP($C425,Νέα_Μητρώα!$A:$G,3,FALSE),IF(COUNTIF(ValidID,$C425)&gt;0,VLOOKUP($C425,Μητρώο!$A:$G,3,FALSE))),"")</f>
        <v/>
      </c>
      <c r="E425" s="27" t="str">
        <f>IF($C425&gt;0,IF(COUNTIF(newValidID,$C425)&gt;0,VLOOKUP($C425,Νέα_Μητρώα!$A:$G,5,FALSE),IF(COUNTIF(ValidID,$C425)&gt;0,VLOOKUP($C425,Μητρώο!$A:$G,5,FALSE))),"")</f>
        <v/>
      </c>
      <c r="F425" s="47"/>
      <c r="G425" s="47"/>
      <c r="H425" s="28"/>
      <c r="I425" s="29" t="str">
        <f>IF($C425&gt;0,IF(COUNTIF(newValidID,$C425)&gt;0,VLOOKUP($C425,Νέα_Μητρώα!$A:$G,4,FALSE),IF(COUNTIF(ValidID,$C425)&gt;0,VLOOKUP($C425,Μητρώο!$A:$G,4,FALSE))),"")</f>
        <v/>
      </c>
      <c r="J425" s="53" t="str">
        <f>IF(OR(AND(OR(LEFT(R425)="b",LEFT(T425)="b",LEFT(V425)="b"),IF($C425&gt;0,IF(COUNTIF(newValidID,$C425)&gt;0,VLOOKUP($C425,Νέα_Μητρώα!$A:$G,2,FALSE),IF(COUNTIF(ValidID,$C425)&gt;0,VLOOKUP($C425,Μητρώο!$A:$G,2,FALSE))),"")="Θ"),AND(OR(LEFT(R425)="g",LEFT(T425)="g",LEFT(V425)="g"),IF($C425&gt;0,IF(COUNTIF(newValidID,$C425)&gt;0,VLOOKUP($C425,Νέα_Μητρώα!$A:$G,2,FALSE),IF(COUNTIF(ValidID,$C425)&gt;0,VLOOKUP($C425,Μητρώο!$A:$G,2,FALSE))),"")="Α")),"error","")</f>
        <v/>
      </c>
      <c r="K425" s="29" t="str">
        <f t="shared" si="45"/>
        <v/>
      </c>
      <c r="L425" s="29">
        <f t="shared" si="46"/>
        <v>0</v>
      </c>
      <c r="M425" s="30"/>
      <c r="N425" s="30"/>
      <c r="O425" s="31" t="str">
        <f>IF($C425&gt;0,IF(COUNTIF(newValidID,$C425)&gt;0,VLOOKUP($C425,Νέα_Μητρώα!$A:$G,7,FALSE),IF(COUNTIF(ValidID,$C425)&gt;0,VLOOKUP($C425,Μητρώο!$A:$G,7,FALSE))),"")</f>
        <v/>
      </c>
      <c r="P425" s="25" t="str">
        <f t="shared" si="48"/>
        <v/>
      </c>
      <c r="Q425" s="6"/>
      <c r="S425" s="6"/>
      <c r="U425" s="6"/>
      <c r="W425" s="59" t="str">
        <f>IF(AND($W$1&gt;0,C425&gt;0),SUBSTITUTE(SUBSTITUTE(IF(COUNTIF(newValidID,$C425)&gt;0,VLOOKUP($C425,Νέα_Μητρώα!$A:$G,2,FALSE),IF(COUNTIF(ValidID,$C425)&gt;0,VLOOKUP($C425,Μητρώο!$A:$G,2,FALSE))),"Θ","g"),"Α","b")&amp;IF((TRUNC((((YEAR($C$1))-I425)+1)/2))*2&lt;12,12,(TRUNC((((YEAR($C$1))-I425)+1)/2))*2),"ω")</f>
        <v>ω</v>
      </c>
      <c r="Z425" s="49">
        <f t="shared" si="49"/>
        <v>0</v>
      </c>
      <c r="AA425" s="49">
        <f t="shared" si="50"/>
        <v>0</v>
      </c>
      <c r="AB425" s="49">
        <f t="shared" si="51"/>
        <v>0</v>
      </c>
    </row>
    <row r="426" spans="1:28" x14ac:dyDescent="0.2">
      <c r="A426" s="4">
        <v>424</v>
      </c>
      <c r="B426" s="25">
        <f t="shared" si="47"/>
        <v>424</v>
      </c>
      <c r="D426" s="26" t="str">
        <f>IF($C426&gt;0,IF(COUNTIF(newValidID,$C426)&gt;0,VLOOKUP($C426,Νέα_Μητρώα!$A:$G,3,FALSE),IF(COUNTIF(ValidID,$C426)&gt;0,VLOOKUP($C426,Μητρώο!$A:$G,3,FALSE))),"")</f>
        <v/>
      </c>
      <c r="E426" s="27" t="str">
        <f>IF($C426&gt;0,IF(COUNTIF(newValidID,$C426)&gt;0,VLOOKUP($C426,Νέα_Μητρώα!$A:$G,5,FALSE),IF(COUNTIF(ValidID,$C426)&gt;0,VLOOKUP($C426,Μητρώο!$A:$G,5,FALSE))),"")</f>
        <v/>
      </c>
      <c r="F426" s="47"/>
      <c r="G426" s="47"/>
      <c r="H426" s="28"/>
      <c r="I426" s="29" t="str">
        <f>IF($C426&gt;0,IF(COUNTIF(newValidID,$C426)&gt;0,VLOOKUP($C426,Νέα_Μητρώα!$A:$G,4,FALSE),IF(COUNTIF(ValidID,$C426)&gt;0,VLOOKUP($C426,Μητρώο!$A:$G,4,FALSE))),"")</f>
        <v/>
      </c>
      <c r="J426" s="53" t="str">
        <f>IF(OR(AND(OR(LEFT(R426)="b",LEFT(T426)="b",LEFT(V426)="b"),IF($C426&gt;0,IF(COUNTIF(newValidID,$C426)&gt;0,VLOOKUP($C426,Νέα_Μητρώα!$A:$G,2,FALSE),IF(COUNTIF(ValidID,$C426)&gt;0,VLOOKUP($C426,Μητρώο!$A:$G,2,FALSE))),"")="Θ"),AND(OR(LEFT(R426)="g",LEFT(T426)="g",LEFT(V426)="g"),IF($C426&gt;0,IF(COUNTIF(newValidID,$C426)&gt;0,VLOOKUP($C426,Νέα_Μητρώα!$A:$G,2,FALSE),IF(COUNTIF(ValidID,$C426)&gt;0,VLOOKUP($C426,Μητρώο!$A:$G,2,FALSE))),"")="Α")),"error","")</f>
        <v/>
      </c>
      <c r="K426" s="29" t="str">
        <f t="shared" si="45"/>
        <v/>
      </c>
      <c r="L426" s="29">
        <f t="shared" si="46"/>
        <v>0</v>
      </c>
      <c r="M426" s="30"/>
      <c r="N426" s="30"/>
      <c r="O426" s="31" t="str">
        <f>IF($C426&gt;0,IF(COUNTIF(newValidID,$C426)&gt;0,VLOOKUP($C426,Νέα_Μητρώα!$A:$G,7,FALSE),IF(COUNTIF(ValidID,$C426)&gt;0,VLOOKUP($C426,Μητρώο!$A:$G,7,FALSE))),"")</f>
        <v/>
      </c>
      <c r="P426" s="25" t="str">
        <f t="shared" si="48"/>
        <v/>
      </c>
      <c r="Q426" s="6"/>
      <c r="S426" s="6"/>
      <c r="U426" s="6"/>
      <c r="W426" s="59" t="str">
        <f>IF(AND($W$1&gt;0,C426&gt;0),SUBSTITUTE(SUBSTITUTE(IF(COUNTIF(newValidID,$C426)&gt;0,VLOOKUP($C426,Νέα_Μητρώα!$A:$G,2,FALSE),IF(COUNTIF(ValidID,$C426)&gt;0,VLOOKUP($C426,Μητρώο!$A:$G,2,FALSE))),"Θ","g"),"Α","b")&amp;IF((TRUNC((((YEAR($C$1))-I426)+1)/2))*2&lt;12,12,(TRUNC((((YEAR($C$1))-I426)+1)/2))*2),"ω")</f>
        <v>ω</v>
      </c>
      <c r="Z426" s="49">
        <f t="shared" si="49"/>
        <v>0</v>
      </c>
      <c r="AA426" s="49">
        <f t="shared" si="50"/>
        <v>0</v>
      </c>
      <c r="AB426" s="49">
        <f t="shared" si="51"/>
        <v>0</v>
      </c>
    </row>
    <row r="427" spans="1:28" x14ac:dyDescent="0.2">
      <c r="A427" s="4">
        <v>425</v>
      </c>
      <c r="B427" s="25">
        <f t="shared" si="47"/>
        <v>425</v>
      </c>
      <c r="D427" s="26" t="str">
        <f>IF($C427&gt;0,IF(COUNTIF(newValidID,$C427)&gt;0,VLOOKUP($C427,Νέα_Μητρώα!$A:$G,3,FALSE),IF(COUNTIF(ValidID,$C427)&gt;0,VLOOKUP($C427,Μητρώο!$A:$G,3,FALSE))),"")</f>
        <v/>
      </c>
      <c r="E427" s="27" t="str">
        <f>IF($C427&gt;0,IF(COUNTIF(newValidID,$C427)&gt;0,VLOOKUP($C427,Νέα_Μητρώα!$A:$G,5,FALSE),IF(COUNTIF(ValidID,$C427)&gt;0,VLOOKUP($C427,Μητρώο!$A:$G,5,FALSE))),"")</f>
        <v/>
      </c>
      <c r="F427" s="47"/>
      <c r="G427" s="47"/>
      <c r="H427" s="28"/>
      <c r="I427" s="29" t="str">
        <f>IF($C427&gt;0,IF(COUNTIF(newValidID,$C427)&gt;0,VLOOKUP($C427,Νέα_Μητρώα!$A:$G,4,FALSE),IF(COUNTIF(ValidID,$C427)&gt;0,VLOOKUP($C427,Μητρώο!$A:$G,4,FALSE))),"")</f>
        <v/>
      </c>
      <c r="J427" s="53" t="str">
        <f>IF(OR(AND(OR(LEFT(R427)="b",LEFT(T427)="b",LEFT(V427)="b"),IF($C427&gt;0,IF(COUNTIF(newValidID,$C427)&gt;0,VLOOKUP($C427,Νέα_Μητρώα!$A:$G,2,FALSE),IF(COUNTIF(ValidID,$C427)&gt;0,VLOOKUP($C427,Μητρώο!$A:$G,2,FALSE))),"")="Θ"),AND(OR(LEFT(R427)="g",LEFT(T427)="g",LEFT(V427)="g"),IF($C427&gt;0,IF(COUNTIF(newValidID,$C427)&gt;0,VLOOKUP($C427,Νέα_Μητρώα!$A:$G,2,FALSE),IF(COUNTIF(ValidID,$C427)&gt;0,VLOOKUP($C427,Μητρώο!$A:$G,2,FALSE))),"")="Α")),"error","")</f>
        <v/>
      </c>
      <c r="K427" s="29" t="str">
        <f t="shared" si="45"/>
        <v/>
      </c>
      <c r="L427" s="29">
        <f t="shared" si="46"/>
        <v>0</v>
      </c>
      <c r="M427" s="30"/>
      <c r="N427" s="30"/>
      <c r="O427" s="31" t="str">
        <f>IF($C427&gt;0,IF(COUNTIF(newValidID,$C427)&gt;0,VLOOKUP($C427,Νέα_Μητρώα!$A:$G,7,FALSE),IF(COUNTIF(ValidID,$C427)&gt;0,VLOOKUP($C427,Μητρώο!$A:$G,7,FALSE))),"")</f>
        <v/>
      </c>
      <c r="P427" s="25" t="str">
        <f t="shared" si="48"/>
        <v/>
      </c>
      <c r="Q427" s="6"/>
      <c r="S427" s="6"/>
      <c r="U427" s="6"/>
      <c r="W427" s="59" t="str">
        <f>IF(AND($W$1&gt;0,C427&gt;0),SUBSTITUTE(SUBSTITUTE(IF(COUNTIF(newValidID,$C427)&gt;0,VLOOKUP($C427,Νέα_Μητρώα!$A:$G,2,FALSE),IF(COUNTIF(ValidID,$C427)&gt;0,VLOOKUP($C427,Μητρώο!$A:$G,2,FALSE))),"Θ","g"),"Α","b")&amp;IF((TRUNC((((YEAR($C$1))-I427)+1)/2))*2&lt;12,12,(TRUNC((((YEAR($C$1))-I427)+1)/2))*2),"ω")</f>
        <v>ω</v>
      </c>
      <c r="Z427" s="49">
        <f t="shared" si="49"/>
        <v>0</v>
      </c>
      <c r="AA427" s="49">
        <f t="shared" si="50"/>
        <v>0</v>
      </c>
      <c r="AB427" s="49">
        <f t="shared" si="51"/>
        <v>0</v>
      </c>
    </row>
    <row r="428" spans="1:28" x14ac:dyDescent="0.2">
      <c r="A428" s="4">
        <v>426</v>
      </c>
      <c r="B428" s="25">
        <f t="shared" si="47"/>
        <v>426</v>
      </c>
      <c r="C428" s="6"/>
      <c r="D428" s="26" t="str">
        <f>IF($C428&gt;0,IF(COUNTIF(newValidID,$C428)&gt;0,VLOOKUP($C428,Νέα_Μητρώα!$A:$G,3,FALSE),IF(COUNTIF(ValidID,$C428)&gt;0,VLOOKUP($C428,Μητρώο!$A:$G,3,FALSE))),"")</f>
        <v/>
      </c>
      <c r="E428" s="27" t="str">
        <f>IF($C428&gt;0,IF(COUNTIF(newValidID,$C428)&gt;0,VLOOKUP($C428,Νέα_Μητρώα!$A:$G,5,FALSE),IF(COUNTIF(ValidID,$C428)&gt;0,VLOOKUP($C428,Μητρώο!$A:$G,5,FALSE))),"")</f>
        <v/>
      </c>
      <c r="F428" s="47"/>
      <c r="G428" s="47"/>
      <c r="H428" s="28"/>
      <c r="I428" s="29" t="str">
        <f>IF($C428&gt;0,IF(COUNTIF(newValidID,$C428)&gt;0,VLOOKUP($C428,Νέα_Μητρώα!$A:$G,4,FALSE),IF(COUNTIF(ValidID,$C428)&gt;0,VLOOKUP($C428,Μητρώο!$A:$G,4,FALSE))),"")</f>
        <v/>
      </c>
      <c r="J428" s="53" t="str">
        <f>IF(OR(AND(OR(LEFT(R428)="b",LEFT(T428)="b",LEFT(V428)="b"),IF($C428&gt;0,IF(COUNTIF(newValidID,$C428)&gt;0,VLOOKUP($C428,Νέα_Μητρώα!$A:$G,2,FALSE),IF(COUNTIF(ValidID,$C428)&gt;0,VLOOKUP($C428,Μητρώο!$A:$G,2,FALSE))),"")="Θ"),AND(OR(LEFT(R428)="g",LEFT(T428)="g",LEFT(V428)="g"),IF($C428&gt;0,IF(COUNTIF(newValidID,$C428)&gt;0,VLOOKUP($C428,Νέα_Μητρώα!$A:$G,2,FALSE),IF(COUNTIF(ValidID,$C428)&gt;0,VLOOKUP($C428,Μητρώο!$A:$G,2,FALSE))),"")="Α")),"error","")</f>
        <v/>
      </c>
      <c r="K428" s="29" t="str">
        <f t="shared" si="45"/>
        <v/>
      </c>
      <c r="L428" s="29">
        <f t="shared" si="46"/>
        <v>0</v>
      </c>
      <c r="M428" s="30"/>
      <c r="N428" s="30"/>
      <c r="O428" s="31" t="str">
        <f>IF($C428&gt;0,IF(COUNTIF(newValidID,$C428)&gt;0,VLOOKUP($C428,Νέα_Μητρώα!$A:$G,7,FALSE),IF(COUNTIF(ValidID,$C428)&gt;0,VLOOKUP($C428,Μητρώο!$A:$G,7,FALSE))),"")</f>
        <v/>
      </c>
      <c r="P428" s="25" t="str">
        <f t="shared" si="48"/>
        <v/>
      </c>
      <c r="Q428" s="6"/>
      <c r="S428" s="6"/>
      <c r="U428" s="6"/>
      <c r="W428" s="59" t="str">
        <f>IF(AND($W$1&gt;0,C428&gt;0),SUBSTITUTE(SUBSTITUTE(IF(COUNTIF(newValidID,$C428)&gt;0,VLOOKUP($C428,Νέα_Μητρώα!$A:$G,2,FALSE),IF(COUNTIF(ValidID,$C428)&gt;0,VLOOKUP($C428,Μητρώο!$A:$G,2,FALSE))),"Θ","g"),"Α","b")&amp;IF((TRUNC((((YEAR($C$1))-I428)+1)/2))*2&lt;12,12,(TRUNC((((YEAR($C$1))-I428)+1)/2))*2),"ω")</f>
        <v>ω</v>
      </c>
      <c r="Z428" s="49">
        <f t="shared" si="49"/>
        <v>0</v>
      </c>
      <c r="AA428" s="49">
        <f t="shared" si="50"/>
        <v>0</v>
      </c>
      <c r="AB428" s="49">
        <f t="shared" si="51"/>
        <v>0</v>
      </c>
    </row>
    <row r="429" spans="1:28" x14ac:dyDescent="0.2">
      <c r="A429" s="4">
        <v>427</v>
      </c>
      <c r="B429" s="25">
        <f t="shared" si="47"/>
        <v>427</v>
      </c>
      <c r="D429" s="26" t="str">
        <f>IF($C429&gt;0,IF(COUNTIF(newValidID,$C429)&gt;0,VLOOKUP($C429,Νέα_Μητρώα!$A:$G,3,FALSE),IF(COUNTIF(ValidID,$C429)&gt;0,VLOOKUP($C429,Μητρώο!$A:$G,3,FALSE))),"")</f>
        <v/>
      </c>
      <c r="E429" s="27" t="str">
        <f>IF($C429&gt;0,IF(COUNTIF(newValidID,$C429)&gt;0,VLOOKUP($C429,Νέα_Μητρώα!$A:$G,5,FALSE),IF(COUNTIF(ValidID,$C429)&gt;0,VLOOKUP($C429,Μητρώο!$A:$G,5,FALSE))),"")</f>
        <v/>
      </c>
      <c r="F429" s="47"/>
      <c r="G429" s="47"/>
      <c r="H429" s="28"/>
      <c r="I429" s="29" t="str">
        <f>IF($C429&gt;0,IF(COUNTIF(newValidID,$C429)&gt;0,VLOOKUP($C429,Νέα_Μητρώα!$A:$G,4,FALSE),IF(COUNTIF(ValidID,$C429)&gt;0,VLOOKUP($C429,Μητρώο!$A:$G,4,FALSE))),"")</f>
        <v/>
      </c>
      <c r="J429" s="53" t="str">
        <f>IF(OR(AND(OR(LEFT(R429)="b",LEFT(T429)="b",LEFT(V429)="b"),IF($C429&gt;0,IF(COUNTIF(newValidID,$C429)&gt;0,VLOOKUP($C429,Νέα_Μητρώα!$A:$G,2,FALSE),IF(COUNTIF(ValidID,$C429)&gt;0,VLOOKUP($C429,Μητρώο!$A:$G,2,FALSE))),"")="Θ"),AND(OR(LEFT(R429)="g",LEFT(T429)="g",LEFT(V429)="g"),IF($C429&gt;0,IF(COUNTIF(newValidID,$C429)&gt;0,VLOOKUP($C429,Νέα_Μητρώα!$A:$G,2,FALSE),IF(COUNTIF(ValidID,$C429)&gt;0,VLOOKUP($C429,Μητρώο!$A:$G,2,FALSE))),"")="Α")),"error","")</f>
        <v/>
      </c>
      <c r="K429" s="29" t="str">
        <f t="shared" si="45"/>
        <v/>
      </c>
      <c r="L429" s="29">
        <f t="shared" si="46"/>
        <v>0</v>
      </c>
      <c r="M429" s="30"/>
      <c r="N429" s="30"/>
      <c r="O429" s="31" t="str">
        <f>IF($C429&gt;0,IF(COUNTIF(newValidID,$C429)&gt;0,VLOOKUP($C429,Νέα_Μητρώα!$A:$G,7,FALSE),IF(COUNTIF(ValidID,$C429)&gt;0,VLOOKUP($C429,Μητρώο!$A:$G,7,FALSE))),"")</f>
        <v/>
      </c>
      <c r="P429" s="25" t="str">
        <f t="shared" si="48"/>
        <v/>
      </c>
      <c r="Q429" s="6"/>
      <c r="S429" s="6"/>
      <c r="U429" s="6"/>
      <c r="W429" s="59" t="str">
        <f>IF(AND($W$1&gt;0,C429&gt;0),SUBSTITUTE(SUBSTITUTE(IF(COUNTIF(newValidID,$C429)&gt;0,VLOOKUP($C429,Νέα_Μητρώα!$A:$G,2,FALSE),IF(COUNTIF(ValidID,$C429)&gt;0,VLOOKUP($C429,Μητρώο!$A:$G,2,FALSE))),"Θ","g"),"Α","b")&amp;IF((TRUNC((((YEAR($C$1))-I429)+1)/2))*2&lt;12,12,(TRUNC((((YEAR($C$1))-I429)+1)/2))*2),"ω")</f>
        <v>ω</v>
      </c>
      <c r="Z429" s="49">
        <f t="shared" si="49"/>
        <v>0</v>
      </c>
      <c r="AA429" s="49">
        <f t="shared" si="50"/>
        <v>0</v>
      </c>
      <c r="AB429" s="49">
        <f t="shared" si="51"/>
        <v>0</v>
      </c>
    </row>
    <row r="430" spans="1:28" x14ac:dyDescent="0.2">
      <c r="A430" s="4">
        <v>428</v>
      </c>
      <c r="B430" s="25">
        <f t="shared" si="47"/>
        <v>428</v>
      </c>
      <c r="D430" s="26" t="str">
        <f>IF($C430&gt;0,IF(COUNTIF(newValidID,$C430)&gt;0,VLOOKUP($C430,Νέα_Μητρώα!$A:$G,3,FALSE),IF(COUNTIF(ValidID,$C430)&gt;0,VLOOKUP($C430,Μητρώο!$A:$G,3,FALSE))),"")</f>
        <v/>
      </c>
      <c r="E430" s="27" t="str">
        <f>IF($C430&gt;0,IF(COUNTIF(newValidID,$C430)&gt;0,VLOOKUP($C430,Νέα_Μητρώα!$A:$G,5,FALSE),IF(COUNTIF(ValidID,$C430)&gt;0,VLOOKUP($C430,Μητρώο!$A:$G,5,FALSE))),"")</f>
        <v/>
      </c>
      <c r="F430" s="47"/>
      <c r="G430" s="47"/>
      <c r="H430" s="28"/>
      <c r="I430" s="29" t="str">
        <f>IF($C430&gt;0,IF(COUNTIF(newValidID,$C430)&gt;0,VLOOKUP($C430,Νέα_Μητρώα!$A:$G,4,FALSE),IF(COUNTIF(ValidID,$C430)&gt;0,VLOOKUP($C430,Μητρώο!$A:$G,4,FALSE))),"")</f>
        <v/>
      </c>
      <c r="J430" s="53" t="str">
        <f>IF(OR(AND(OR(LEFT(R430)="b",LEFT(T430)="b",LEFT(V430)="b"),IF($C430&gt;0,IF(COUNTIF(newValidID,$C430)&gt;0,VLOOKUP($C430,Νέα_Μητρώα!$A:$G,2,FALSE),IF(COUNTIF(ValidID,$C430)&gt;0,VLOOKUP($C430,Μητρώο!$A:$G,2,FALSE))),"")="Θ"),AND(OR(LEFT(R430)="g",LEFT(T430)="g",LEFT(V430)="g"),IF($C430&gt;0,IF(COUNTIF(newValidID,$C430)&gt;0,VLOOKUP($C430,Νέα_Μητρώα!$A:$G,2,FALSE),IF(COUNTIF(ValidID,$C430)&gt;0,VLOOKUP($C430,Μητρώο!$A:$G,2,FALSE))),"")="Α")),"error","")</f>
        <v/>
      </c>
      <c r="K430" s="29" t="str">
        <f t="shared" si="45"/>
        <v/>
      </c>
      <c r="L430" s="29">
        <f t="shared" si="46"/>
        <v>0</v>
      </c>
      <c r="M430" s="30"/>
      <c r="N430" s="30"/>
      <c r="O430" s="31" t="str">
        <f>IF($C430&gt;0,IF(COUNTIF(newValidID,$C430)&gt;0,VLOOKUP($C430,Νέα_Μητρώα!$A:$G,7,FALSE),IF(COUNTIF(ValidID,$C430)&gt;0,VLOOKUP($C430,Μητρώο!$A:$G,7,FALSE))),"")</f>
        <v/>
      </c>
      <c r="P430" s="25" t="str">
        <f t="shared" si="48"/>
        <v/>
      </c>
      <c r="Q430" s="6"/>
      <c r="S430" s="6"/>
      <c r="U430" s="6"/>
      <c r="W430" s="59" t="str">
        <f>IF(AND($W$1&gt;0,C430&gt;0),SUBSTITUTE(SUBSTITUTE(IF(COUNTIF(newValidID,$C430)&gt;0,VLOOKUP($C430,Νέα_Μητρώα!$A:$G,2,FALSE),IF(COUNTIF(ValidID,$C430)&gt;0,VLOOKUP($C430,Μητρώο!$A:$G,2,FALSE))),"Θ","g"),"Α","b")&amp;IF((TRUNC((((YEAR($C$1))-I430)+1)/2))*2&lt;12,12,(TRUNC((((YEAR($C$1))-I430)+1)/2))*2),"ω")</f>
        <v>ω</v>
      </c>
      <c r="Z430" s="49">
        <f t="shared" si="49"/>
        <v>0</v>
      </c>
      <c r="AA430" s="49">
        <f t="shared" si="50"/>
        <v>0</v>
      </c>
      <c r="AB430" s="49">
        <f t="shared" si="51"/>
        <v>0</v>
      </c>
    </row>
    <row r="431" spans="1:28" x14ac:dyDescent="0.2">
      <c r="A431" s="4">
        <v>429</v>
      </c>
      <c r="B431" s="25">
        <f t="shared" si="47"/>
        <v>429</v>
      </c>
      <c r="D431" s="26" t="str">
        <f>IF($C431&gt;0,IF(COUNTIF(newValidID,$C431)&gt;0,VLOOKUP($C431,Νέα_Μητρώα!$A:$G,3,FALSE),IF(COUNTIF(ValidID,$C431)&gt;0,VLOOKUP($C431,Μητρώο!$A:$G,3,FALSE))),"")</f>
        <v/>
      </c>
      <c r="E431" s="27" t="str">
        <f>IF($C431&gt;0,IF(COUNTIF(newValidID,$C431)&gt;0,VLOOKUP($C431,Νέα_Μητρώα!$A:$G,5,FALSE),IF(COUNTIF(ValidID,$C431)&gt;0,VLOOKUP($C431,Μητρώο!$A:$G,5,FALSE))),"")</f>
        <v/>
      </c>
      <c r="F431" s="47"/>
      <c r="G431" s="47"/>
      <c r="H431" s="28"/>
      <c r="I431" s="29" t="str">
        <f>IF($C431&gt;0,IF(COUNTIF(newValidID,$C431)&gt;0,VLOOKUP($C431,Νέα_Μητρώα!$A:$G,4,FALSE),IF(COUNTIF(ValidID,$C431)&gt;0,VLOOKUP($C431,Μητρώο!$A:$G,4,FALSE))),"")</f>
        <v/>
      </c>
      <c r="J431" s="53" t="str">
        <f>IF(OR(AND(OR(LEFT(R431)="b",LEFT(T431)="b",LEFT(V431)="b"),IF($C431&gt;0,IF(COUNTIF(newValidID,$C431)&gt;0,VLOOKUP($C431,Νέα_Μητρώα!$A:$G,2,FALSE),IF(COUNTIF(ValidID,$C431)&gt;0,VLOOKUP($C431,Μητρώο!$A:$G,2,FALSE))),"")="Θ"),AND(OR(LEFT(R431)="g",LEFT(T431)="g",LEFT(V431)="g"),IF($C431&gt;0,IF(COUNTIF(newValidID,$C431)&gt;0,VLOOKUP($C431,Νέα_Μητρώα!$A:$G,2,FALSE),IF(COUNTIF(ValidID,$C431)&gt;0,VLOOKUP($C431,Μητρώο!$A:$G,2,FALSE))),"")="Α")),"error","")</f>
        <v/>
      </c>
      <c r="K431" s="29" t="str">
        <f t="shared" si="45"/>
        <v/>
      </c>
      <c r="L431" s="29">
        <f t="shared" si="46"/>
        <v>0</v>
      </c>
      <c r="M431" s="30"/>
      <c r="N431" s="30"/>
      <c r="O431" s="31" t="str">
        <f>IF($C431&gt;0,IF(COUNTIF(newValidID,$C431)&gt;0,VLOOKUP($C431,Νέα_Μητρώα!$A:$G,7,FALSE),IF(COUNTIF(ValidID,$C431)&gt;0,VLOOKUP($C431,Μητρώο!$A:$G,7,FALSE))),"")</f>
        <v/>
      </c>
      <c r="P431" s="25" t="str">
        <f t="shared" si="48"/>
        <v/>
      </c>
      <c r="Q431" s="6"/>
      <c r="S431" s="6"/>
      <c r="U431" s="6"/>
      <c r="W431" s="59" t="str">
        <f>IF(AND($W$1&gt;0,C431&gt;0),SUBSTITUTE(SUBSTITUTE(IF(COUNTIF(newValidID,$C431)&gt;0,VLOOKUP($C431,Νέα_Μητρώα!$A:$G,2,FALSE),IF(COUNTIF(ValidID,$C431)&gt;0,VLOOKUP($C431,Μητρώο!$A:$G,2,FALSE))),"Θ","g"),"Α","b")&amp;IF((TRUNC((((YEAR($C$1))-I431)+1)/2))*2&lt;12,12,(TRUNC((((YEAR($C$1))-I431)+1)/2))*2),"ω")</f>
        <v>ω</v>
      </c>
      <c r="Z431" s="49">
        <f t="shared" si="49"/>
        <v>0</v>
      </c>
      <c r="AA431" s="49">
        <f t="shared" si="50"/>
        <v>0</v>
      </c>
      <c r="AB431" s="49">
        <f t="shared" si="51"/>
        <v>0</v>
      </c>
    </row>
    <row r="432" spans="1:28" x14ac:dyDescent="0.2">
      <c r="A432" s="4">
        <v>430</v>
      </c>
      <c r="B432" s="25">
        <f t="shared" si="47"/>
        <v>430</v>
      </c>
      <c r="D432" s="26" t="str">
        <f>IF($C432&gt;0,IF(COUNTIF(newValidID,$C432)&gt;0,VLOOKUP($C432,Νέα_Μητρώα!$A:$G,3,FALSE),IF(COUNTIF(ValidID,$C432)&gt;0,VLOOKUP($C432,Μητρώο!$A:$G,3,FALSE))),"")</f>
        <v/>
      </c>
      <c r="E432" s="27" t="str">
        <f>IF($C432&gt;0,IF(COUNTIF(newValidID,$C432)&gt;0,VLOOKUP($C432,Νέα_Μητρώα!$A:$G,5,FALSE),IF(COUNTIF(ValidID,$C432)&gt;0,VLOOKUP($C432,Μητρώο!$A:$G,5,FALSE))),"")</f>
        <v/>
      </c>
      <c r="F432" s="47"/>
      <c r="G432" s="47"/>
      <c r="H432" s="28"/>
      <c r="I432" s="29" t="str">
        <f>IF($C432&gt;0,IF(COUNTIF(newValidID,$C432)&gt;0,VLOOKUP($C432,Νέα_Μητρώα!$A:$G,4,FALSE),IF(COUNTIF(ValidID,$C432)&gt;0,VLOOKUP($C432,Μητρώο!$A:$G,4,FALSE))),"")</f>
        <v/>
      </c>
      <c r="J432" s="53" t="str">
        <f>IF(OR(AND(OR(LEFT(R432)="b",LEFT(T432)="b",LEFT(V432)="b"),IF($C432&gt;0,IF(COUNTIF(newValidID,$C432)&gt;0,VLOOKUP($C432,Νέα_Μητρώα!$A:$G,2,FALSE),IF(COUNTIF(ValidID,$C432)&gt;0,VLOOKUP($C432,Μητρώο!$A:$G,2,FALSE))),"")="Θ"),AND(OR(LEFT(R432)="g",LEFT(T432)="g",LEFT(V432)="g"),IF($C432&gt;0,IF(COUNTIF(newValidID,$C432)&gt;0,VLOOKUP($C432,Νέα_Μητρώα!$A:$G,2,FALSE),IF(COUNTIF(ValidID,$C432)&gt;0,VLOOKUP($C432,Μητρώο!$A:$G,2,FALSE))),"")="Α")),"error","")</f>
        <v/>
      </c>
      <c r="K432" s="29" t="str">
        <f t="shared" si="45"/>
        <v/>
      </c>
      <c r="L432" s="29">
        <f t="shared" si="46"/>
        <v>0</v>
      </c>
      <c r="M432" s="30"/>
      <c r="N432" s="30"/>
      <c r="O432" s="31" t="str">
        <f>IF($C432&gt;0,IF(COUNTIF(newValidID,$C432)&gt;0,VLOOKUP($C432,Νέα_Μητρώα!$A:$G,7,FALSE),IF(COUNTIF(ValidID,$C432)&gt;0,VLOOKUP($C432,Μητρώο!$A:$G,7,FALSE))),"")</f>
        <v/>
      </c>
      <c r="P432" s="25" t="str">
        <f t="shared" si="48"/>
        <v/>
      </c>
      <c r="Q432" s="6"/>
      <c r="S432" s="6"/>
      <c r="U432" s="6"/>
      <c r="W432" s="59" t="str">
        <f>IF(AND($W$1&gt;0,C432&gt;0),SUBSTITUTE(SUBSTITUTE(IF(COUNTIF(newValidID,$C432)&gt;0,VLOOKUP($C432,Νέα_Μητρώα!$A:$G,2,FALSE),IF(COUNTIF(ValidID,$C432)&gt;0,VLOOKUP($C432,Μητρώο!$A:$G,2,FALSE))),"Θ","g"),"Α","b")&amp;IF((TRUNC((((YEAR($C$1))-I432)+1)/2))*2&lt;12,12,(TRUNC((((YEAR($C$1))-I432)+1)/2))*2),"ω")</f>
        <v>ω</v>
      </c>
      <c r="Z432" s="49">
        <f t="shared" si="49"/>
        <v>0</v>
      </c>
      <c r="AA432" s="49">
        <f t="shared" si="50"/>
        <v>0</v>
      </c>
      <c r="AB432" s="49">
        <f t="shared" si="51"/>
        <v>0</v>
      </c>
    </row>
    <row r="433" spans="1:28" x14ac:dyDescent="0.2">
      <c r="A433" s="4">
        <v>431</v>
      </c>
      <c r="B433" s="25">
        <f t="shared" si="47"/>
        <v>431</v>
      </c>
      <c r="D433" s="26" t="str">
        <f>IF($C433&gt;0,IF(COUNTIF(newValidID,$C433)&gt;0,VLOOKUP($C433,Νέα_Μητρώα!$A:$G,3,FALSE),IF(COUNTIF(ValidID,$C433)&gt;0,VLOOKUP($C433,Μητρώο!$A:$G,3,FALSE))),"")</f>
        <v/>
      </c>
      <c r="E433" s="27" t="str">
        <f>IF($C433&gt;0,IF(COUNTIF(newValidID,$C433)&gt;0,VLOOKUP($C433,Νέα_Μητρώα!$A:$G,5,FALSE),IF(COUNTIF(ValidID,$C433)&gt;0,VLOOKUP($C433,Μητρώο!$A:$G,5,FALSE))),"")</f>
        <v/>
      </c>
      <c r="F433" s="47"/>
      <c r="G433" s="47"/>
      <c r="H433" s="28"/>
      <c r="I433" s="29" t="str">
        <f>IF($C433&gt;0,IF(COUNTIF(newValidID,$C433)&gt;0,VLOOKUP($C433,Νέα_Μητρώα!$A:$G,4,FALSE),IF(COUNTIF(ValidID,$C433)&gt;0,VLOOKUP($C433,Μητρώο!$A:$G,4,FALSE))),"")</f>
        <v/>
      </c>
      <c r="J433" s="53" t="str">
        <f>IF(OR(AND(OR(LEFT(R433)="b",LEFT(T433)="b",LEFT(V433)="b"),IF($C433&gt;0,IF(COUNTIF(newValidID,$C433)&gt;0,VLOOKUP($C433,Νέα_Μητρώα!$A:$G,2,FALSE),IF(COUNTIF(ValidID,$C433)&gt;0,VLOOKUP($C433,Μητρώο!$A:$G,2,FALSE))),"")="Θ"),AND(OR(LEFT(R433)="g",LEFT(T433)="g",LEFT(V433)="g"),IF($C433&gt;0,IF(COUNTIF(newValidID,$C433)&gt;0,VLOOKUP($C433,Νέα_Μητρώα!$A:$G,2,FALSE),IF(COUNTIF(ValidID,$C433)&gt;0,VLOOKUP($C433,Μητρώο!$A:$G,2,FALSE))),"")="Α")),"error","")</f>
        <v/>
      </c>
      <c r="K433" s="29" t="str">
        <f t="shared" si="45"/>
        <v/>
      </c>
      <c r="L433" s="29">
        <f t="shared" si="46"/>
        <v>0</v>
      </c>
      <c r="M433" s="30"/>
      <c r="N433" s="30"/>
      <c r="O433" s="31" t="str">
        <f>IF($C433&gt;0,IF(COUNTIF(newValidID,$C433)&gt;0,VLOOKUP($C433,Νέα_Μητρώα!$A:$G,7,FALSE),IF(COUNTIF(ValidID,$C433)&gt;0,VLOOKUP($C433,Μητρώο!$A:$G,7,FALSE))),"")</f>
        <v/>
      </c>
      <c r="P433" s="25" t="str">
        <f t="shared" si="48"/>
        <v/>
      </c>
      <c r="Q433" s="6"/>
      <c r="S433" s="6"/>
      <c r="U433" s="6"/>
      <c r="W433" s="59" t="str">
        <f>IF(AND($W$1&gt;0,C433&gt;0),SUBSTITUTE(SUBSTITUTE(IF(COUNTIF(newValidID,$C433)&gt;0,VLOOKUP($C433,Νέα_Μητρώα!$A:$G,2,FALSE),IF(COUNTIF(ValidID,$C433)&gt;0,VLOOKUP($C433,Μητρώο!$A:$G,2,FALSE))),"Θ","g"),"Α","b")&amp;IF((TRUNC((((YEAR($C$1))-I433)+1)/2))*2&lt;12,12,(TRUNC((((YEAR($C$1))-I433)+1)/2))*2),"ω")</f>
        <v>ω</v>
      </c>
      <c r="Z433" s="49">
        <f t="shared" si="49"/>
        <v>0</v>
      </c>
      <c r="AA433" s="49">
        <f t="shared" si="50"/>
        <v>0</v>
      </c>
      <c r="AB433" s="49">
        <f t="shared" si="51"/>
        <v>0</v>
      </c>
    </row>
    <row r="434" spans="1:28" x14ac:dyDescent="0.2">
      <c r="A434" s="4">
        <v>432</v>
      </c>
      <c r="B434" s="25">
        <f t="shared" si="47"/>
        <v>432</v>
      </c>
      <c r="D434" s="26" t="str">
        <f>IF($C434&gt;0,IF(COUNTIF(newValidID,$C434)&gt;0,VLOOKUP($C434,Νέα_Μητρώα!$A:$G,3,FALSE),IF(COUNTIF(ValidID,$C434)&gt;0,VLOOKUP($C434,Μητρώο!$A:$G,3,FALSE))),"")</f>
        <v/>
      </c>
      <c r="E434" s="27" t="str">
        <f>IF($C434&gt;0,IF(COUNTIF(newValidID,$C434)&gt;0,VLOOKUP($C434,Νέα_Μητρώα!$A:$G,5,FALSE),IF(COUNTIF(ValidID,$C434)&gt;0,VLOOKUP($C434,Μητρώο!$A:$G,5,FALSE))),"")</f>
        <v/>
      </c>
      <c r="F434" s="47"/>
      <c r="G434" s="47"/>
      <c r="H434" s="28"/>
      <c r="I434" s="29" t="str">
        <f>IF($C434&gt;0,IF(COUNTIF(newValidID,$C434)&gt;0,VLOOKUP($C434,Νέα_Μητρώα!$A:$G,4,FALSE),IF(COUNTIF(ValidID,$C434)&gt;0,VLOOKUP($C434,Μητρώο!$A:$G,4,FALSE))),"")</f>
        <v/>
      </c>
      <c r="J434" s="53" t="str">
        <f>IF(OR(AND(OR(LEFT(R434)="b",LEFT(T434)="b",LEFT(V434)="b"),IF($C434&gt;0,IF(COUNTIF(newValidID,$C434)&gt;0,VLOOKUP($C434,Νέα_Μητρώα!$A:$G,2,FALSE),IF(COUNTIF(ValidID,$C434)&gt;0,VLOOKUP($C434,Μητρώο!$A:$G,2,FALSE))),"")="Θ"),AND(OR(LEFT(R434)="g",LEFT(T434)="g",LEFT(V434)="g"),IF($C434&gt;0,IF(COUNTIF(newValidID,$C434)&gt;0,VLOOKUP($C434,Νέα_Μητρώα!$A:$G,2,FALSE),IF(COUNTIF(ValidID,$C434)&gt;0,VLOOKUP($C434,Μητρώο!$A:$G,2,FALSE))),"")="Α")),"error","")</f>
        <v/>
      </c>
      <c r="K434" s="29" t="str">
        <f t="shared" si="45"/>
        <v/>
      </c>
      <c r="L434" s="29">
        <f t="shared" si="46"/>
        <v>0</v>
      </c>
      <c r="M434" s="30"/>
      <c r="N434" s="30"/>
      <c r="O434" s="31" t="str">
        <f>IF($C434&gt;0,IF(COUNTIF(newValidID,$C434)&gt;0,VLOOKUP($C434,Νέα_Μητρώα!$A:$G,7,FALSE),IF(COUNTIF(ValidID,$C434)&gt;0,VLOOKUP($C434,Μητρώο!$A:$G,7,FALSE))),"")</f>
        <v/>
      </c>
      <c r="P434" s="25" t="str">
        <f t="shared" si="48"/>
        <v/>
      </c>
      <c r="Q434" s="6"/>
      <c r="S434" s="6"/>
      <c r="U434" s="6"/>
      <c r="W434" s="59" t="str">
        <f>IF(AND($W$1&gt;0,C434&gt;0),SUBSTITUTE(SUBSTITUTE(IF(COUNTIF(newValidID,$C434)&gt;0,VLOOKUP($C434,Νέα_Μητρώα!$A:$G,2,FALSE),IF(COUNTIF(ValidID,$C434)&gt;0,VLOOKUP($C434,Μητρώο!$A:$G,2,FALSE))),"Θ","g"),"Α","b")&amp;IF((TRUNC((((YEAR($C$1))-I434)+1)/2))*2&lt;12,12,(TRUNC((((YEAR($C$1))-I434)+1)/2))*2),"ω")</f>
        <v>ω</v>
      </c>
      <c r="Z434" s="49">
        <f t="shared" si="49"/>
        <v>0</v>
      </c>
      <c r="AA434" s="49">
        <f t="shared" si="50"/>
        <v>0</v>
      </c>
      <c r="AB434" s="49">
        <f t="shared" si="51"/>
        <v>0</v>
      </c>
    </row>
    <row r="435" spans="1:28" x14ac:dyDescent="0.2">
      <c r="A435" s="4">
        <v>433</v>
      </c>
      <c r="B435" s="25">
        <f t="shared" si="47"/>
        <v>433</v>
      </c>
      <c r="C435" s="6"/>
      <c r="D435" s="26" t="str">
        <f>IF($C435&gt;0,IF(COUNTIF(newValidID,$C435)&gt;0,VLOOKUP($C435,Νέα_Μητρώα!$A:$G,3,FALSE),IF(COUNTIF(ValidID,$C435)&gt;0,VLOOKUP($C435,Μητρώο!$A:$G,3,FALSE))),"")</f>
        <v/>
      </c>
      <c r="E435" s="27" t="str">
        <f>IF($C435&gt;0,IF(COUNTIF(newValidID,$C435)&gt;0,VLOOKUP($C435,Νέα_Μητρώα!$A:$G,5,FALSE),IF(COUNTIF(ValidID,$C435)&gt;0,VLOOKUP($C435,Μητρώο!$A:$G,5,FALSE))),"")</f>
        <v/>
      </c>
      <c r="F435" s="47"/>
      <c r="G435" s="47"/>
      <c r="H435" s="28"/>
      <c r="I435" s="29" t="str">
        <f>IF($C435&gt;0,IF(COUNTIF(newValidID,$C435)&gt;0,VLOOKUP($C435,Νέα_Μητρώα!$A:$G,4,FALSE),IF(COUNTIF(ValidID,$C435)&gt;0,VLOOKUP($C435,Μητρώο!$A:$G,4,FALSE))),"")</f>
        <v/>
      </c>
      <c r="J435" s="53" t="str">
        <f>IF(OR(AND(OR(LEFT(R435)="b",LEFT(T435)="b",LEFT(V435)="b"),IF($C435&gt;0,IF(COUNTIF(newValidID,$C435)&gt;0,VLOOKUP($C435,Νέα_Μητρώα!$A:$G,2,FALSE),IF(COUNTIF(ValidID,$C435)&gt;0,VLOOKUP($C435,Μητρώο!$A:$G,2,FALSE))),"")="Θ"),AND(OR(LEFT(R435)="g",LEFT(T435)="g",LEFT(V435)="g"),IF($C435&gt;0,IF(COUNTIF(newValidID,$C435)&gt;0,VLOOKUP($C435,Νέα_Μητρώα!$A:$G,2,FALSE),IF(COUNTIF(ValidID,$C435)&gt;0,VLOOKUP($C435,Μητρώο!$A:$G,2,FALSE))),"")="Α")),"error","")</f>
        <v/>
      </c>
      <c r="K435" s="29" t="str">
        <f t="shared" si="45"/>
        <v/>
      </c>
      <c r="L435" s="29">
        <f t="shared" si="46"/>
        <v>0</v>
      </c>
      <c r="M435" s="30"/>
      <c r="N435" s="30"/>
      <c r="O435" s="31" t="str">
        <f>IF($C435&gt;0,IF(COUNTIF(newValidID,$C435)&gt;0,VLOOKUP($C435,Νέα_Μητρώα!$A:$G,7,FALSE),IF(COUNTIF(ValidID,$C435)&gt;0,VLOOKUP($C435,Μητρώο!$A:$G,7,FALSE))),"")</f>
        <v/>
      </c>
      <c r="P435" s="25" t="str">
        <f t="shared" si="48"/>
        <v/>
      </c>
      <c r="Q435" s="6"/>
      <c r="S435" s="6"/>
      <c r="U435" s="6"/>
      <c r="W435" s="59" t="str">
        <f>IF(AND($W$1&gt;0,C435&gt;0),SUBSTITUTE(SUBSTITUTE(IF(COUNTIF(newValidID,$C435)&gt;0,VLOOKUP($C435,Νέα_Μητρώα!$A:$G,2,FALSE),IF(COUNTIF(ValidID,$C435)&gt;0,VLOOKUP($C435,Μητρώο!$A:$G,2,FALSE))),"Θ","g"),"Α","b")&amp;IF((TRUNC((((YEAR($C$1))-I435)+1)/2))*2&lt;12,12,(TRUNC((((YEAR($C$1))-I435)+1)/2))*2),"ω")</f>
        <v>ω</v>
      </c>
      <c r="Z435" s="49">
        <f t="shared" si="49"/>
        <v>0</v>
      </c>
      <c r="AA435" s="49">
        <f t="shared" si="50"/>
        <v>0</v>
      </c>
      <c r="AB435" s="49">
        <f t="shared" si="51"/>
        <v>0</v>
      </c>
    </row>
    <row r="436" spans="1:28" x14ac:dyDescent="0.2">
      <c r="A436" s="4">
        <v>434</v>
      </c>
      <c r="B436" s="25">
        <f t="shared" si="47"/>
        <v>434</v>
      </c>
      <c r="C436" s="6"/>
      <c r="D436" s="26" t="str">
        <f>IF($C436&gt;0,IF(COUNTIF(newValidID,$C436)&gt;0,VLOOKUP($C436,Νέα_Μητρώα!$A:$G,3,FALSE),IF(COUNTIF(ValidID,$C436)&gt;0,VLOOKUP($C436,Μητρώο!$A:$G,3,FALSE))),"")</f>
        <v/>
      </c>
      <c r="E436" s="27" t="str">
        <f>IF($C436&gt;0,IF(COUNTIF(newValidID,$C436)&gt;0,VLOOKUP($C436,Νέα_Μητρώα!$A:$G,5,FALSE),IF(COUNTIF(ValidID,$C436)&gt;0,VLOOKUP($C436,Μητρώο!$A:$G,5,FALSE))),"")</f>
        <v/>
      </c>
      <c r="F436" s="47"/>
      <c r="G436" s="47"/>
      <c r="H436" s="28"/>
      <c r="I436" s="29" t="str">
        <f>IF($C436&gt;0,IF(COUNTIF(newValidID,$C436)&gt;0,VLOOKUP($C436,Νέα_Μητρώα!$A:$G,4,FALSE),IF(COUNTIF(ValidID,$C436)&gt;0,VLOOKUP($C436,Μητρώο!$A:$G,4,FALSE))),"")</f>
        <v/>
      </c>
      <c r="J436" s="53" t="str">
        <f>IF(OR(AND(OR(LEFT(R436)="b",LEFT(T436)="b",LEFT(V436)="b"),IF($C436&gt;0,IF(COUNTIF(newValidID,$C436)&gt;0,VLOOKUP($C436,Νέα_Μητρώα!$A:$G,2,FALSE),IF(COUNTIF(ValidID,$C436)&gt;0,VLOOKUP($C436,Μητρώο!$A:$G,2,FALSE))),"")="Θ"),AND(OR(LEFT(R436)="g",LEFT(T436)="g",LEFT(V436)="g"),IF($C436&gt;0,IF(COUNTIF(newValidID,$C436)&gt;0,VLOOKUP($C436,Νέα_Μητρώα!$A:$G,2,FALSE),IF(COUNTIF(ValidID,$C436)&gt;0,VLOOKUP($C436,Μητρώο!$A:$G,2,FALSE))),"")="Α")),"error","")</f>
        <v/>
      </c>
      <c r="K436" s="29" t="str">
        <f t="shared" si="45"/>
        <v/>
      </c>
      <c r="L436" s="29">
        <f t="shared" si="46"/>
        <v>0</v>
      </c>
      <c r="M436" s="30"/>
      <c r="N436" s="30"/>
      <c r="O436" s="31" t="str">
        <f>IF($C436&gt;0,IF(COUNTIF(newValidID,$C436)&gt;0,VLOOKUP($C436,Νέα_Μητρώα!$A:$G,7,FALSE),IF(COUNTIF(ValidID,$C436)&gt;0,VLOOKUP($C436,Μητρώο!$A:$G,7,FALSE))),"")</f>
        <v/>
      </c>
      <c r="P436" s="25" t="str">
        <f t="shared" si="48"/>
        <v/>
      </c>
      <c r="Q436" s="6"/>
      <c r="S436" s="6"/>
      <c r="U436" s="6"/>
      <c r="W436" s="59" t="str">
        <f>IF(AND($W$1&gt;0,C436&gt;0),SUBSTITUTE(SUBSTITUTE(IF(COUNTIF(newValidID,$C436)&gt;0,VLOOKUP($C436,Νέα_Μητρώα!$A:$G,2,FALSE),IF(COUNTIF(ValidID,$C436)&gt;0,VLOOKUP($C436,Μητρώο!$A:$G,2,FALSE))),"Θ","g"),"Α","b")&amp;IF((TRUNC((((YEAR($C$1))-I436)+1)/2))*2&lt;12,12,(TRUNC((((YEAR($C$1))-I436)+1)/2))*2),"ω")</f>
        <v>ω</v>
      </c>
      <c r="Z436" s="49">
        <f t="shared" si="49"/>
        <v>0</v>
      </c>
      <c r="AA436" s="49">
        <f t="shared" si="50"/>
        <v>0</v>
      </c>
      <c r="AB436" s="49">
        <f t="shared" si="51"/>
        <v>0</v>
      </c>
    </row>
    <row r="437" spans="1:28" x14ac:dyDescent="0.2">
      <c r="A437" s="4">
        <v>435</v>
      </c>
      <c r="B437" s="25">
        <f t="shared" si="47"/>
        <v>435</v>
      </c>
      <c r="D437" s="26" t="str">
        <f>IF($C437&gt;0,IF(COUNTIF(newValidID,$C437)&gt;0,VLOOKUP($C437,Νέα_Μητρώα!$A:$G,3,FALSE),IF(COUNTIF(ValidID,$C437)&gt;0,VLOOKUP($C437,Μητρώο!$A:$G,3,FALSE))),"")</f>
        <v/>
      </c>
      <c r="E437" s="27" t="str">
        <f>IF($C437&gt;0,IF(COUNTIF(newValidID,$C437)&gt;0,VLOOKUP($C437,Νέα_Μητρώα!$A:$G,5,FALSE),IF(COUNTIF(ValidID,$C437)&gt;0,VLOOKUP($C437,Μητρώο!$A:$G,5,FALSE))),"")</f>
        <v/>
      </c>
      <c r="F437" s="47"/>
      <c r="G437" s="47"/>
      <c r="H437" s="28"/>
      <c r="I437" s="29" t="str">
        <f>IF($C437&gt;0,IF(COUNTIF(newValidID,$C437)&gt;0,VLOOKUP($C437,Νέα_Μητρώα!$A:$G,4,FALSE),IF(COUNTIF(ValidID,$C437)&gt;0,VLOOKUP($C437,Μητρώο!$A:$G,4,FALSE))),"")</f>
        <v/>
      </c>
      <c r="J437" s="53" t="str">
        <f>IF(OR(AND(OR(LEFT(R437)="b",LEFT(T437)="b",LEFT(V437)="b"),IF($C437&gt;0,IF(COUNTIF(newValidID,$C437)&gt;0,VLOOKUP($C437,Νέα_Μητρώα!$A:$G,2,FALSE),IF(COUNTIF(ValidID,$C437)&gt;0,VLOOKUP($C437,Μητρώο!$A:$G,2,FALSE))),"")="Θ"),AND(OR(LEFT(R437)="g",LEFT(T437)="g",LEFT(V437)="g"),IF($C437&gt;0,IF(COUNTIF(newValidID,$C437)&gt;0,VLOOKUP($C437,Νέα_Μητρώα!$A:$G,2,FALSE),IF(COUNTIF(ValidID,$C437)&gt;0,VLOOKUP($C437,Μητρώο!$A:$G,2,FALSE))),"")="Α")),"error","")</f>
        <v/>
      </c>
      <c r="K437" s="29" t="str">
        <f t="shared" si="45"/>
        <v/>
      </c>
      <c r="L437" s="29">
        <f t="shared" si="46"/>
        <v>0</v>
      </c>
      <c r="M437" s="30"/>
      <c r="N437" s="30"/>
      <c r="O437" s="31" t="str">
        <f>IF($C437&gt;0,IF(COUNTIF(newValidID,$C437)&gt;0,VLOOKUP($C437,Νέα_Μητρώα!$A:$G,7,FALSE),IF(COUNTIF(ValidID,$C437)&gt;0,VLOOKUP($C437,Μητρώο!$A:$G,7,FALSE))),"")</f>
        <v/>
      </c>
      <c r="P437" s="25" t="str">
        <f t="shared" si="48"/>
        <v/>
      </c>
      <c r="Q437" s="6"/>
      <c r="S437" s="6"/>
      <c r="U437" s="6"/>
      <c r="W437" s="59" t="str">
        <f>IF(AND($W$1&gt;0,C437&gt;0),SUBSTITUTE(SUBSTITUTE(IF(COUNTIF(newValidID,$C437)&gt;0,VLOOKUP($C437,Νέα_Μητρώα!$A:$G,2,FALSE),IF(COUNTIF(ValidID,$C437)&gt;0,VLOOKUP($C437,Μητρώο!$A:$G,2,FALSE))),"Θ","g"),"Α","b")&amp;IF((TRUNC((((YEAR($C$1))-I437)+1)/2))*2&lt;12,12,(TRUNC((((YEAR($C$1))-I437)+1)/2))*2),"ω")</f>
        <v>ω</v>
      </c>
      <c r="Z437" s="49">
        <f t="shared" si="49"/>
        <v>0</v>
      </c>
      <c r="AA437" s="49">
        <f t="shared" si="50"/>
        <v>0</v>
      </c>
      <c r="AB437" s="49">
        <f t="shared" si="51"/>
        <v>0</v>
      </c>
    </row>
    <row r="438" spans="1:28" x14ac:dyDescent="0.2">
      <c r="A438" s="4">
        <v>436</v>
      </c>
      <c r="B438" s="25">
        <f t="shared" si="47"/>
        <v>436</v>
      </c>
      <c r="C438" s="6"/>
      <c r="D438" s="26" t="str">
        <f>IF($C438&gt;0,IF(COUNTIF(newValidID,$C438)&gt;0,VLOOKUP($C438,Νέα_Μητρώα!$A:$G,3,FALSE),IF(COUNTIF(ValidID,$C438)&gt;0,VLOOKUP($C438,Μητρώο!$A:$G,3,FALSE))),"")</f>
        <v/>
      </c>
      <c r="E438" s="27" t="str">
        <f>IF($C438&gt;0,IF(COUNTIF(newValidID,$C438)&gt;0,VLOOKUP($C438,Νέα_Μητρώα!$A:$G,5,FALSE),IF(COUNTIF(ValidID,$C438)&gt;0,VLOOKUP($C438,Μητρώο!$A:$G,5,FALSE))),"")</f>
        <v/>
      </c>
      <c r="F438" s="47"/>
      <c r="G438" s="47"/>
      <c r="H438" s="28"/>
      <c r="I438" s="29" t="str">
        <f>IF($C438&gt;0,IF(COUNTIF(newValidID,$C438)&gt;0,VLOOKUP($C438,Νέα_Μητρώα!$A:$G,4,FALSE),IF(COUNTIF(ValidID,$C438)&gt;0,VLOOKUP($C438,Μητρώο!$A:$G,4,FALSE))),"")</f>
        <v/>
      </c>
      <c r="J438" s="53" t="str">
        <f>IF(OR(AND(OR(LEFT(R438)="b",LEFT(T438)="b",LEFT(V438)="b"),IF($C438&gt;0,IF(COUNTIF(newValidID,$C438)&gt;0,VLOOKUP($C438,Νέα_Μητρώα!$A:$G,2,FALSE),IF(COUNTIF(ValidID,$C438)&gt;0,VLOOKUP($C438,Μητρώο!$A:$G,2,FALSE))),"")="Θ"),AND(OR(LEFT(R438)="g",LEFT(T438)="g",LEFT(V438)="g"),IF($C438&gt;0,IF(COUNTIF(newValidID,$C438)&gt;0,VLOOKUP($C438,Νέα_Μητρώα!$A:$G,2,FALSE),IF(COUNTIF(ValidID,$C438)&gt;0,VLOOKUP($C438,Μητρώο!$A:$G,2,FALSE))),"")="Α")),"error","")</f>
        <v/>
      </c>
      <c r="K438" s="29" t="str">
        <f t="shared" si="45"/>
        <v/>
      </c>
      <c r="L438" s="29">
        <f t="shared" si="46"/>
        <v>0</v>
      </c>
      <c r="M438" s="30"/>
      <c r="N438" s="30"/>
      <c r="O438" s="31" t="str">
        <f>IF($C438&gt;0,IF(COUNTIF(newValidID,$C438)&gt;0,VLOOKUP($C438,Νέα_Μητρώα!$A:$G,7,FALSE),IF(COUNTIF(ValidID,$C438)&gt;0,VLOOKUP($C438,Μητρώο!$A:$G,7,FALSE))),"")</f>
        <v/>
      </c>
      <c r="P438" s="25" t="str">
        <f t="shared" si="48"/>
        <v/>
      </c>
      <c r="Q438" s="6"/>
      <c r="S438" s="6"/>
      <c r="U438" s="6"/>
      <c r="W438" s="59" t="str">
        <f>IF(AND($W$1&gt;0,C438&gt;0),SUBSTITUTE(SUBSTITUTE(IF(COUNTIF(newValidID,$C438)&gt;0,VLOOKUP($C438,Νέα_Μητρώα!$A:$G,2,FALSE),IF(COUNTIF(ValidID,$C438)&gt;0,VLOOKUP($C438,Μητρώο!$A:$G,2,FALSE))),"Θ","g"),"Α","b")&amp;IF((TRUNC((((YEAR($C$1))-I438)+1)/2))*2&lt;12,12,(TRUNC((((YEAR($C$1))-I438)+1)/2))*2),"ω")</f>
        <v>ω</v>
      </c>
      <c r="Z438" s="49">
        <f t="shared" si="49"/>
        <v>0</v>
      </c>
      <c r="AA438" s="49">
        <f t="shared" si="50"/>
        <v>0</v>
      </c>
      <c r="AB438" s="49">
        <f t="shared" si="51"/>
        <v>0</v>
      </c>
    </row>
    <row r="439" spans="1:28" x14ac:dyDescent="0.2">
      <c r="A439" s="4">
        <v>437</v>
      </c>
      <c r="B439" s="25">
        <f t="shared" si="47"/>
        <v>437</v>
      </c>
      <c r="C439" s="6"/>
      <c r="D439" s="26" t="str">
        <f>IF($C439&gt;0,IF(COUNTIF(newValidID,$C439)&gt;0,VLOOKUP($C439,Νέα_Μητρώα!$A:$G,3,FALSE),IF(COUNTIF(ValidID,$C439)&gt;0,VLOOKUP($C439,Μητρώο!$A:$G,3,FALSE))),"")</f>
        <v/>
      </c>
      <c r="E439" s="27" t="str">
        <f>IF($C439&gt;0,IF(COUNTIF(newValidID,$C439)&gt;0,VLOOKUP($C439,Νέα_Μητρώα!$A:$G,5,FALSE),IF(COUNTIF(ValidID,$C439)&gt;0,VLOOKUP($C439,Μητρώο!$A:$G,5,FALSE))),"")</f>
        <v/>
      </c>
      <c r="F439" s="47"/>
      <c r="G439" s="47"/>
      <c r="H439" s="28"/>
      <c r="I439" s="29" t="str">
        <f>IF($C439&gt;0,IF(COUNTIF(newValidID,$C439)&gt;0,VLOOKUP($C439,Νέα_Μητρώα!$A:$G,4,FALSE),IF(COUNTIF(ValidID,$C439)&gt;0,VLOOKUP($C439,Μητρώο!$A:$G,4,FALSE))),"")</f>
        <v/>
      </c>
      <c r="J439" s="53" t="str">
        <f>IF(OR(AND(OR(LEFT(R439)="b",LEFT(T439)="b",LEFT(V439)="b"),IF($C439&gt;0,IF(COUNTIF(newValidID,$C439)&gt;0,VLOOKUP($C439,Νέα_Μητρώα!$A:$G,2,FALSE),IF(COUNTIF(ValidID,$C439)&gt;0,VLOOKUP($C439,Μητρώο!$A:$G,2,FALSE))),"")="Θ"),AND(OR(LEFT(R439)="g",LEFT(T439)="g",LEFT(V439)="g"),IF($C439&gt;0,IF(COUNTIF(newValidID,$C439)&gt;0,VLOOKUP($C439,Νέα_Μητρώα!$A:$G,2,FALSE),IF(COUNTIF(ValidID,$C439)&gt;0,VLOOKUP($C439,Μητρώο!$A:$G,2,FALSE))),"")="Α")),"error","")</f>
        <v/>
      </c>
      <c r="K439" s="29" t="str">
        <f t="shared" si="45"/>
        <v/>
      </c>
      <c r="L439" s="29">
        <f t="shared" si="46"/>
        <v>0</v>
      </c>
      <c r="M439" s="30"/>
      <c r="N439" s="30"/>
      <c r="O439" s="31" t="str">
        <f>IF($C439&gt;0,IF(COUNTIF(newValidID,$C439)&gt;0,VLOOKUP($C439,Νέα_Μητρώα!$A:$G,7,FALSE),IF(COUNTIF(ValidID,$C439)&gt;0,VLOOKUP($C439,Μητρώο!$A:$G,7,FALSE))),"")</f>
        <v/>
      </c>
      <c r="P439" s="25" t="str">
        <f t="shared" si="48"/>
        <v/>
      </c>
      <c r="Q439" s="6"/>
      <c r="S439" s="6"/>
      <c r="U439" s="6"/>
      <c r="W439" s="59" t="str">
        <f>IF(AND($W$1&gt;0,C439&gt;0),SUBSTITUTE(SUBSTITUTE(IF(COUNTIF(newValidID,$C439)&gt;0,VLOOKUP($C439,Νέα_Μητρώα!$A:$G,2,FALSE),IF(COUNTIF(ValidID,$C439)&gt;0,VLOOKUP($C439,Μητρώο!$A:$G,2,FALSE))),"Θ","g"),"Α","b")&amp;IF((TRUNC((((YEAR($C$1))-I439)+1)/2))*2&lt;12,12,(TRUNC((((YEAR($C$1))-I439)+1)/2))*2),"ω")</f>
        <v>ω</v>
      </c>
      <c r="Z439" s="49">
        <f t="shared" si="49"/>
        <v>0</v>
      </c>
      <c r="AA439" s="49">
        <f t="shared" si="50"/>
        <v>0</v>
      </c>
      <c r="AB439" s="49">
        <f t="shared" si="51"/>
        <v>0</v>
      </c>
    </row>
    <row r="440" spans="1:28" x14ac:dyDescent="0.2">
      <c r="A440" s="4">
        <v>438</v>
      </c>
      <c r="B440" s="25">
        <f t="shared" si="47"/>
        <v>438</v>
      </c>
      <c r="D440" s="26" t="str">
        <f>IF($C440&gt;0,IF(COUNTIF(newValidID,$C440)&gt;0,VLOOKUP($C440,Νέα_Μητρώα!$A:$G,3,FALSE),IF(COUNTIF(ValidID,$C440)&gt;0,VLOOKUP($C440,Μητρώο!$A:$G,3,FALSE))),"")</f>
        <v/>
      </c>
      <c r="E440" s="27" t="str">
        <f>IF($C440&gt;0,IF(COUNTIF(newValidID,$C440)&gt;0,VLOOKUP($C440,Νέα_Μητρώα!$A:$G,5,FALSE),IF(COUNTIF(ValidID,$C440)&gt;0,VLOOKUP($C440,Μητρώο!$A:$G,5,FALSE))),"")</f>
        <v/>
      </c>
      <c r="F440" s="47"/>
      <c r="G440" s="47"/>
      <c r="H440" s="28"/>
      <c r="I440" s="29" t="str">
        <f>IF($C440&gt;0,IF(COUNTIF(newValidID,$C440)&gt;0,VLOOKUP($C440,Νέα_Μητρώα!$A:$G,4,FALSE),IF(COUNTIF(ValidID,$C440)&gt;0,VLOOKUP($C440,Μητρώο!$A:$G,4,FALSE))),"")</f>
        <v/>
      </c>
      <c r="J440" s="53" t="str">
        <f>IF(OR(AND(OR(LEFT(R440)="b",LEFT(T440)="b",LEFT(V440)="b"),IF($C440&gt;0,IF(COUNTIF(newValidID,$C440)&gt;0,VLOOKUP($C440,Νέα_Μητρώα!$A:$G,2,FALSE),IF(COUNTIF(ValidID,$C440)&gt;0,VLOOKUP($C440,Μητρώο!$A:$G,2,FALSE))),"")="Θ"),AND(OR(LEFT(R440)="g",LEFT(T440)="g",LEFT(V440)="g"),IF($C440&gt;0,IF(COUNTIF(newValidID,$C440)&gt;0,VLOOKUP($C440,Νέα_Μητρώα!$A:$G,2,FALSE),IF(COUNTIF(ValidID,$C440)&gt;0,VLOOKUP($C440,Μητρώο!$A:$G,2,FALSE))),"")="Α")),"error","")</f>
        <v/>
      </c>
      <c r="K440" s="29" t="str">
        <f t="shared" si="45"/>
        <v/>
      </c>
      <c r="L440" s="29">
        <f t="shared" si="46"/>
        <v>0</v>
      </c>
      <c r="M440" s="30"/>
      <c r="N440" s="30"/>
      <c r="O440" s="31" t="str">
        <f>IF($C440&gt;0,IF(COUNTIF(newValidID,$C440)&gt;0,VLOOKUP($C440,Νέα_Μητρώα!$A:$G,7,FALSE),IF(COUNTIF(ValidID,$C440)&gt;0,VLOOKUP($C440,Μητρώο!$A:$G,7,FALSE))),"")</f>
        <v/>
      </c>
      <c r="P440" s="25" t="str">
        <f t="shared" si="48"/>
        <v/>
      </c>
      <c r="Q440" s="6"/>
      <c r="S440" s="6"/>
      <c r="U440" s="6"/>
      <c r="W440" s="59" t="str">
        <f>IF(AND($W$1&gt;0,C440&gt;0),SUBSTITUTE(SUBSTITUTE(IF(COUNTIF(newValidID,$C440)&gt;0,VLOOKUP($C440,Νέα_Μητρώα!$A:$G,2,FALSE),IF(COUNTIF(ValidID,$C440)&gt;0,VLOOKUP($C440,Μητρώο!$A:$G,2,FALSE))),"Θ","g"),"Α","b")&amp;IF((TRUNC((((YEAR($C$1))-I440)+1)/2))*2&lt;12,12,(TRUNC((((YEAR($C$1))-I440)+1)/2))*2),"ω")</f>
        <v>ω</v>
      </c>
      <c r="Z440" s="49">
        <f t="shared" si="49"/>
        <v>0</v>
      </c>
      <c r="AA440" s="49">
        <f t="shared" si="50"/>
        <v>0</v>
      </c>
      <c r="AB440" s="49">
        <f t="shared" si="51"/>
        <v>0</v>
      </c>
    </row>
    <row r="441" spans="1:28" x14ac:dyDescent="0.2">
      <c r="A441" s="4">
        <v>439</v>
      </c>
      <c r="B441" s="25">
        <f t="shared" si="47"/>
        <v>439</v>
      </c>
      <c r="C441" s="6"/>
      <c r="D441" s="26" t="str">
        <f>IF($C441&gt;0,IF(COUNTIF(newValidID,$C441)&gt;0,VLOOKUP($C441,Νέα_Μητρώα!$A:$G,3,FALSE),IF(COUNTIF(ValidID,$C441)&gt;0,VLOOKUP($C441,Μητρώο!$A:$G,3,FALSE))),"")</f>
        <v/>
      </c>
      <c r="E441" s="27" t="str">
        <f>IF($C441&gt;0,IF(COUNTIF(newValidID,$C441)&gt;0,VLOOKUP($C441,Νέα_Μητρώα!$A:$G,5,FALSE),IF(COUNTIF(ValidID,$C441)&gt;0,VLOOKUP($C441,Μητρώο!$A:$G,5,FALSE))),"")</f>
        <v/>
      </c>
      <c r="F441" s="47"/>
      <c r="G441" s="47"/>
      <c r="H441" s="28"/>
      <c r="I441" s="29" t="str">
        <f>IF($C441&gt;0,IF(COUNTIF(newValidID,$C441)&gt;0,VLOOKUP($C441,Νέα_Μητρώα!$A:$G,4,FALSE),IF(COUNTIF(ValidID,$C441)&gt;0,VLOOKUP($C441,Μητρώο!$A:$G,4,FALSE))),"")</f>
        <v/>
      </c>
      <c r="J441" s="53" t="str">
        <f>IF(OR(AND(OR(LEFT(R441)="b",LEFT(T441)="b",LEFT(V441)="b"),IF($C441&gt;0,IF(COUNTIF(newValidID,$C441)&gt;0,VLOOKUP($C441,Νέα_Μητρώα!$A:$G,2,FALSE),IF(COUNTIF(ValidID,$C441)&gt;0,VLOOKUP($C441,Μητρώο!$A:$G,2,FALSE))),"")="Θ"),AND(OR(LEFT(R441)="g",LEFT(T441)="g",LEFT(V441)="g"),IF($C441&gt;0,IF(COUNTIF(newValidID,$C441)&gt;0,VLOOKUP($C441,Νέα_Μητρώα!$A:$G,2,FALSE),IF(COUNTIF(ValidID,$C441)&gt;0,VLOOKUP($C441,Μητρώο!$A:$G,2,FALSE))),"")="Α")),"error","")</f>
        <v/>
      </c>
      <c r="K441" s="29" t="str">
        <f t="shared" si="45"/>
        <v/>
      </c>
      <c r="L441" s="29">
        <f t="shared" si="46"/>
        <v>0</v>
      </c>
      <c r="M441" s="30"/>
      <c r="N441" s="30"/>
      <c r="O441" s="31" t="str">
        <f>IF($C441&gt;0,IF(COUNTIF(newValidID,$C441)&gt;0,VLOOKUP($C441,Νέα_Μητρώα!$A:$G,7,FALSE),IF(COUNTIF(ValidID,$C441)&gt;0,VLOOKUP($C441,Μητρώο!$A:$G,7,FALSE))),"")</f>
        <v/>
      </c>
      <c r="P441" s="25" t="str">
        <f t="shared" si="48"/>
        <v/>
      </c>
      <c r="Q441" s="6"/>
      <c r="S441" s="6"/>
      <c r="U441" s="6"/>
      <c r="W441" s="59" t="str">
        <f>IF(AND($W$1&gt;0,C441&gt;0),SUBSTITUTE(SUBSTITUTE(IF(COUNTIF(newValidID,$C441)&gt;0,VLOOKUP($C441,Νέα_Μητρώα!$A:$G,2,FALSE),IF(COUNTIF(ValidID,$C441)&gt;0,VLOOKUP($C441,Μητρώο!$A:$G,2,FALSE))),"Θ","g"),"Α","b")&amp;IF((TRUNC((((YEAR($C$1))-I441)+1)/2))*2&lt;12,12,(TRUNC((((YEAR($C$1))-I441)+1)/2))*2),"ω")</f>
        <v>ω</v>
      </c>
      <c r="Z441" s="49">
        <f t="shared" si="49"/>
        <v>0</v>
      </c>
      <c r="AA441" s="49">
        <f t="shared" si="50"/>
        <v>0</v>
      </c>
      <c r="AB441" s="49">
        <f t="shared" si="51"/>
        <v>0</v>
      </c>
    </row>
    <row r="442" spans="1:28" x14ac:dyDescent="0.2">
      <c r="A442" s="4">
        <v>440</v>
      </c>
      <c r="B442" s="25">
        <f t="shared" si="47"/>
        <v>440</v>
      </c>
      <c r="C442" s="6"/>
      <c r="D442" s="26" t="str">
        <f>IF($C442&gt;0,IF(COUNTIF(newValidID,$C442)&gt;0,VLOOKUP($C442,Νέα_Μητρώα!$A:$G,3,FALSE),IF(COUNTIF(ValidID,$C442)&gt;0,VLOOKUP($C442,Μητρώο!$A:$G,3,FALSE))),"")</f>
        <v/>
      </c>
      <c r="E442" s="27" t="str">
        <f>IF($C442&gt;0,IF(COUNTIF(newValidID,$C442)&gt;0,VLOOKUP($C442,Νέα_Μητρώα!$A:$G,5,FALSE),IF(COUNTIF(ValidID,$C442)&gt;0,VLOOKUP($C442,Μητρώο!$A:$G,5,FALSE))),"")</f>
        <v/>
      </c>
      <c r="F442" s="47"/>
      <c r="G442" s="47"/>
      <c r="H442" s="28"/>
      <c r="I442" s="29" t="str">
        <f>IF($C442&gt;0,IF(COUNTIF(newValidID,$C442)&gt;0,VLOOKUP($C442,Νέα_Μητρώα!$A:$G,4,FALSE),IF(COUNTIF(ValidID,$C442)&gt;0,VLOOKUP($C442,Μητρώο!$A:$G,4,FALSE))),"")</f>
        <v/>
      </c>
      <c r="J442" s="53" t="str">
        <f>IF(OR(AND(OR(LEFT(R442)="b",LEFT(T442)="b",LEFT(V442)="b"),IF($C442&gt;0,IF(COUNTIF(newValidID,$C442)&gt;0,VLOOKUP($C442,Νέα_Μητρώα!$A:$G,2,FALSE),IF(COUNTIF(ValidID,$C442)&gt;0,VLOOKUP($C442,Μητρώο!$A:$G,2,FALSE))),"")="Θ"),AND(OR(LEFT(R442)="g",LEFT(T442)="g",LEFT(V442)="g"),IF($C442&gt;0,IF(COUNTIF(newValidID,$C442)&gt;0,VLOOKUP($C442,Νέα_Μητρώα!$A:$G,2,FALSE),IF(COUNTIF(ValidID,$C442)&gt;0,VLOOKUP($C442,Μητρώο!$A:$G,2,FALSE))),"")="Α")),"error","")</f>
        <v/>
      </c>
      <c r="K442" s="29" t="str">
        <f t="shared" si="45"/>
        <v/>
      </c>
      <c r="L442" s="29">
        <f t="shared" si="46"/>
        <v>0</v>
      </c>
      <c r="M442" s="30"/>
      <c r="N442" s="30"/>
      <c r="O442" s="31" t="str">
        <f>IF($C442&gt;0,IF(COUNTIF(newValidID,$C442)&gt;0,VLOOKUP($C442,Νέα_Μητρώα!$A:$G,7,FALSE),IF(COUNTIF(ValidID,$C442)&gt;0,VLOOKUP($C442,Μητρώο!$A:$G,7,FALSE))),"")</f>
        <v/>
      </c>
      <c r="P442" s="25" t="str">
        <f t="shared" si="48"/>
        <v/>
      </c>
      <c r="Q442" s="6"/>
      <c r="S442" s="6"/>
      <c r="U442" s="6"/>
      <c r="W442" s="59" t="str">
        <f>IF(AND($W$1&gt;0,C442&gt;0),SUBSTITUTE(SUBSTITUTE(IF(COUNTIF(newValidID,$C442)&gt;0,VLOOKUP($C442,Νέα_Μητρώα!$A:$G,2,FALSE),IF(COUNTIF(ValidID,$C442)&gt;0,VLOOKUP($C442,Μητρώο!$A:$G,2,FALSE))),"Θ","g"),"Α","b")&amp;IF((TRUNC((((YEAR($C$1))-I442)+1)/2))*2&lt;12,12,(TRUNC((((YEAR($C$1))-I442)+1)/2))*2),"ω")</f>
        <v>ω</v>
      </c>
      <c r="Z442" s="49">
        <f t="shared" si="49"/>
        <v>0</v>
      </c>
      <c r="AA442" s="49">
        <f t="shared" si="50"/>
        <v>0</v>
      </c>
      <c r="AB442" s="49">
        <f t="shared" si="51"/>
        <v>0</v>
      </c>
    </row>
    <row r="443" spans="1:28" x14ac:dyDescent="0.2">
      <c r="A443" s="4">
        <v>441</v>
      </c>
      <c r="B443" s="25">
        <f t="shared" si="47"/>
        <v>441</v>
      </c>
      <c r="D443" s="26" t="str">
        <f>IF($C443&gt;0,IF(COUNTIF(newValidID,$C443)&gt;0,VLOOKUP($C443,Νέα_Μητρώα!$A:$G,3,FALSE),IF(COUNTIF(ValidID,$C443)&gt;0,VLOOKUP($C443,Μητρώο!$A:$G,3,FALSE))),"")</f>
        <v/>
      </c>
      <c r="E443" s="27" t="str">
        <f>IF($C443&gt;0,IF(COUNTIF(newValidID,$C443)&gt;0,VLOOKUP($C443,Νέα_Μητρώα!$A:$G,5,FALSE),IF(COUNTIF(ValidID,$C443)&gt;0,VLOOKUP($C443,Μητρώο!$A:$G,5,FALSE))),"")</f>
        <v/>
      </c>
      <c r="F443" s="47"/>
      <c r="G443" s="47"/>
      <c r="H443" s="28"/>
      <c r="I443" s="29" t="str">
        <f>IF($C443&gt;0,IF(COUNTIF(newValidID,$C443)&gt;0,VLOOKUP($C443,Νέα_Μητρώα!$A:$G,4,FALSE),IF(COUNTIF(ValidID,$C443)&gt;0,VLOOKUP($C443,Μητρώο!$A:$G,4,FALSE))),"")</f>
        <v/>
      </c>
      <c r="J443" s="53" t="str">
        <f>IF(OR(AND(OR(LEFT(R443)="b",LEFT(T443)="b",LEFT(V443)="b"),IF($C443&gt;0,IF(COUNTIF(newValidID,$C443)&gt;0,VLOOKUP($C443,Νέα_Μητρώα!$A:$G,2,FALSE),IF(COUNTIF(ValidID,$C443)&gt;0,VLOOKUP($C443,Μητρώο!$A:$G,2,FALSE))),"")="Θ"),AND(OR(LEFT(R443)="g",LEFT(T443)="g",LEFT(V443)="g"),IF($C443&gt;0,IF(COUNTIF(newValidID,$C443)&gt;0,VLOOKUP($C443,Νέα_Μητρώα!$A:$G,2,FALSE),IF(COUNTIF(ValidID,$C443)&gt;0,VLOOKUP($C443,Μητρώο!$A:$G,2,FALSE))),"")="Α")),"error","")</f>
        <v/>
      </c>
      <c r="K443" s="29" t="str">
        <f t="shared" si="45"/>
        <v/>
      </c>
      <c r="L443" s="29">
        <f t="shared" si="46"/>
        <v>0</v>
      </c>
      <c r="M443" s="30"/>
      <c r="N443" s="30"/>
      <c r="O443" s="31" t="str">
        <f>IF($C443&gt;0,IF(COUNTIF(newValidID,$C443)&gt;0,VLOOKUP($C443,Νέα_Μητρώα!$A:$G,7,FALSE),IF(COUNTIF(ValidID,$C443)&gt;0,VLOOKUP($C443,Μητρώο!$A:$G,7,FALSE))),"")</f>
        <v/>
      </c>
      <c r="P443" s="25" t="str">
        <f t="shared" si="48"/>
        <v/>
      </c>
      <c r="Q443" s="6"/>
      <c r="S443" s="6"/>
      <c r="U443" s="6"/>
      <c r="W443" s="59" t="str">
        <f>IF(AND($W$1&gt;0,C443&gt;0),SUBSTITUTE(SUBSTITUTE(IF(COUNTIF(newValidID,$C443)&gt;0,VLOOKUP($C443,Νέα_Μητρώα!$A:$G,2,FALSE),IF(COUNTIF(ValidID,$C443)&gt;0,VLOOKUP($C443,Μητρώο!$A:$G,2,FALSE))),"Θ","g"),"Α","b")&amp;IF((TRUNC((((YEAR($C$1))-I443)+1)/2))*2&lt;12,12,(TRUNC((((YEAR($C$1))-I443)+1)/2))*2),"ω")</f>
        <v>ω</v>
      </c>
      <c r="Z443" s="49">
        <f t="shared" si="49"/>
        <v>0</v>
      </c>
      <c r="AA443" s="49">
        <f t="shared" si="50"/>
        <v>0</v>
      </c>
      <c r="AB443" s="49">
        <f t="shared" si="51"/>
        <v>0</v>
      </c>
    </row>
    <row r="444" spans="1:28" x14ac:dyDescent="0.2">
      <c r="A444" s="4">
        <v>442</v>
      </c>
      <c r="B444" s="25">
        <f t="shared" si="47"/>
        <v>442</v>
      </c>
      <c r="D444" s="26" t="str">
        <f>IF($C444&gt;0,IF(COUNTIF(newValidID,$C444)&gt;0,VLOOKUP($C444,Νέα_Μητρώα!$A:$G,3,FALSE),IF(COUNTIF(ValidID,$C444)&gt;0,VLOOKUP($C444,Μητρώο!$A:$G,3,FALSE))),"")</f>
        <v/>
      </c>
      <c r="E444" s="27" t="str">
        <f>IF($C444&gt;0,IF(COUNTIF(newValidID,$C444)&gt;0,VLOOKUP($C444,Νέα_Μητρώα!$A:$G,5,FALSE),IF(COUNTIF(ValidID,$C444)&gt;0,VLOOKUP($C444,Μητρώο!$A:$G,5,FALSE))),"")</f>
        <v/>
      </c>
      <c r="F444" s="47"/>
      <c r="G444" s="47"/>
      <c r="H444" s="28"/>
      <c r="I444" s="29" t="str">
        <f>IF($C444&gt;0,IF(COUNTIF(newValidID,$C444)&gt;0,VLOOKUP($C444,Νέα_Μητρώα!$A:$G,4,FALSE),IF(COUNTIF(ValidID,$C444)&gt;0,VLOOKUP($C444,Μητρώο!$A:$G,4,FALSE))),"")</f>
        <v/>
      </c>
      <c r="J444" s="53" t="str">
        <f>IF(OR(AND(OR(LEFT(R444)="b",LEFT(T444)="b",LEFT(V444)="b"),IF($C444&gt;0,IF(COUNTIF(newValidID,$C444)&gt;0,VLOOKUP($C444,Νέα_Μητρώα!$A:$G,2,FALSE),IF(COUNTIF(ValidID,$C444)&gt;0,VLOOKUP($C444,Μητρώο!$A:$G,2,FALSE))),"")="Θ"),AND(OR(LEFT(R444)="g",LEFT(T444)="g",LEFT(V444)="g"),IF($C444&gt;0,IF(COUNTIF(newValidID,$C444)&gt;0,VLOOKUP($C444,Νέα_Μητρώα!$A:$G,2,FALSE),IF(COUNTIF(ValidID,$C444)&gt;0,VLOOKUP($C444,Μητρώο!$A:$G,2,FALSE))),"")="Α")),"error","")</f>
        <v/>
      </c>
      <c r="K444" s="29" t="str">
        <f t="shared" si="45"/>
        <v/>
      </c>
      <c r="L444" s="29">
        <f t="shared" si="46"/>
        <v>0</v>
      </c>
      <c r="M444" s="30"/>
      <c r="N444" s="30"/>
      <c r="O444" s="31" t="str">
        <f>IF($C444&gt;0,IF(COUNTIF(newValidID,$C444)&gt;0,VLOOKUP($C444,Νέα_Μητρώα!$A:$G,7,FALSE),IF(COUNTIF(ValidID,$C444)&gt;0,VLOOKUP($C444,Μητρώο!$A:$G,7,FALSE))),"")</f>
        <v/>
      </c>
      <c r="P444" s="25" t="str">
        <f t="shared" si="48"/>
        <v/>
      </c>
      <c r="Q444" s="6"/>
      <c r="S444" s="6"/>
      <c r="U444" s="6"/>
      <c r="W444" s="59" t="str">
        <f>IF(AND($W$1&gt;0,C444&gt;0),SUBSTITUTE(SUBSTITUTE(IF(COUNTIF(newValidID,$C444)&gt;0,VLOOKUP($C444,Νέα_Μητρώα!$A:$G,2,FALSE),IF(COUNTIF(ValidID,$C444)&gt;0,VLOOKUP($C444,Μητρώο!$A:$G,2,FALSE))),"Θ","g"),"Α","b")&amp;IF((TRUNC((((YEAR($C$1))-I444)+1)/2))*2&lt;12,12,(TRUNC((((YEAR($C$1))-I444)+1)/2))*2),"ω")</f>
        <v>ω</v>
      </c>
      <c r="Z444" s="49">
        <f t="shared" si="49"/>
        <v>0</v>
      </c>
      <c r="AA444" s="49">
        <f t="shared" si="50"/>
        <v>0</v>
      </c>
      <c r="AB444" s="49">
        <f t="shared" si="51"/>
        <v>0</v>
      </c>
    </row>
    <row r="445" spans="1:28" x14ac:dyDescent="0.2">
      <c r="A445" s="4">
        <v>443</v>
      </c>
      <c r="B445" s="25">
        <f t="shared" si="47"/>
        <v>443</v>
      </c>
      <c r="D445" s="26" t="str">
        <f>IF($C445&gt;0,IF(COUNTIF(newValidID,$C445)&gt;0,VLOOKUP($C445,Νέα_Μητρώα!$A:$G,3,FALSE),IF(COUNTIF(ValidID,$C445)&gt;0,VLOOKUP($C445,Μητρώο!$A:$G,3,FALSE))),"")</f>
        <v/>
      </c>
      <c r="E445" s="27" t="str">
        <f>IF($C445&gt;0,IF(COUNTIF(newValidID,$C445)&gt;0,VLOOKUP($C445,Νέα_Μητρώα!$A:$G,5,FALSE),IF(COUNTIF(ValidID,$C445)&gt;0,VLOOKUP($C445,Μητρώο!$A:$G,5,FALSE))),"")</f>
        <v/>
      </c>
      <c r="F445" s="47"/>
      <c r="G445" s="47"/>
      <c r="H445" s="28"/>
      <c r="I445" s="29" t="str">
        <f>IF($C445&gt;0,IF(COUNTIF(newValidID,$C445)&gt;0,VLOOKUP($C445,Νέα_Μητρώα!$A:$G,4,FALSE),IF(COUNTIF(ValidID,$C445)&gt;0,VLOOKUP($C445,Μητρώο!$A:$G,4,FALSE))),"")</f>
        <v/>
      </c>
      <c r="J445" s="53" t="str">
        <f>IF(OR(AND(OR(LEFT(R445)="b",LEFT(T445)="b",LEFT(V445)="b"),IF($C445&gt;0,IF(COUNTIF(newValidID,$C445)&gt;0,VLOOKUP($C445,Νέα_Μητρώα!$A:$G,2,FALSE),IF(COUNTIF(ValidID,$C445)&gt;0,VLOOKUP($C445,Μητρώο!$A:$G,2,FALSE))),"")="Θ"),AND(OR(LEFT(R445)="g",LEFT(T445)="g",LEFT(V445)="g"),IF($C445&gt;0,IF(COUNTIF(newValidID,$C445)&gt;0,VLOOKUP($C445,Νέα_Μητρώα!$A:$G,2,FALSE),IF(COUNTIF(ValidID,$C445)&gt;0,VLOOKUP($C445,Μητρώο!$A:$G,2,FALSE))),"")="Α")),"error","")</f>
        <v/>
      </c>
      <c r="K445" s="29" t="str">
        <f t="shared" si="45"/>
        <v/>
      </c>
      <c r="L445" s="29">
        <f t="shared" si="46"/>
        <v>0</v>
      </c>
      <c r="M445" s="30"/>
      <c r="N445" s="30"/>
      <c r="O445" s="31" t="str">
        <f>IF($C445&gt;0,IF(COUNTIF(newValidID,$C445)&gt;0,VLOOKUP($C445,Νέα_Μητρώα!$A:$G,7,FALSE),IF(COUNTIF(ValidID,$C445)&gt;0,VLOOKUP($C445,Μητρώο!$A:$G,7,FALSE))),"")</f>
        <v/>
      </c>
      <c r="P445" s="25" t="str">
        <f t="shared" si="48"/>
        <v/>
      </c>
      <c r="Q445" s="6"/>
      <c r="S445" s="6"/>
      <c r="U445" s="6"/>
      <c r="W445" s="59" t="str">
        <f>IF(AND($W$1&gt;0,C445&gt;0),SUBSTITUTE(SUBSTITUTE(IF(COUNTIF(newValidID,$C445)&gt;0,VLOOKUP($C445,Νέα_Μητρώα!$A:$G,2,FALSE),IF(COUNTIF(ValidID,$C445)&gt;0,VLOOKUP($C445,Μητρώο!$A:$G,2,FALSE))),"Θ","g"),"Α","b")&amp;IF((TRUNC((((YEAR($C$1))-I445)+1)/2))*2&lt;12,12,(TRUNC((((YEAR($C$1))-I445)+1)/2))*2),"ω")</f>
        <v>ω</v>
      </c>
      <c r="Z445" s="49">
        <f t="shared" si="49"/>
        <v>0</v>
      </c>
      <c r="AA445" s="49">
        <f t="shared" si="50"/>
        <v>0</v>
      </c>
      <c r="AB445" s="49">
        <f t="shared" si="51"/>
        <v>0</v>
      </c>
    </row>
    <row r="446" spans="1:28" x14ac:dyDescent="0.2">
      <c r="A446" s="4">
        <v>444</v>
      </c>
      <c r="B446" s="25">
        <f t="shared" si="47"/>
        <v>444</v>
      </c>
      <c r="C446" s="6"/>
      <c r="D446" s="26" t="str">
        <f>IF($C446&gt;0,IF(COUNTIF(newValidID,$C446)&gt;0,VLOOKUP($C446,Νέα_Μητρώα!$A:$G,3,FALSE),IF(COUNTIF(ValidID,$C446)&gt;0,VLOOKUP($C446,Μητρώο!$A:$G,3,FALSE))),"")</f>
        <v/>
      </c>
      <c r="E446" s="27" t="str">
        <f>IF($C446&gt;0,IF(COUNTIF(newValidID,$C446)&gt;0,VLOOKUP($C446,Νέα_Μητρώα!$A:$G,5,FALSE),IF(COUNTIF(ValidID,$C446)&gt;0,VLOOKUP($C446,Μητρώο!$A:$G,5,FALSE))),"")</f>
        <v/>
      </c>
      <c r="F446" s="47"/>
      <c r="G446" s="47"/>
      <c r="H446" s="28"/>
      <c r="I446" s="29" t="str">
        <f>IF($C446&gt;0,IF(COUNTIF(newValidID,$C446)&gt;0,VLOOKUP($C446,Νέα_Μητρώα!$A:$G,4,FALSE),IF(COUNTIF(ValidID,$C446)&gt;0,VLOOKUP($C446,Μητρώο!$A:$G,4,FALSE))),"")</f>
        <v/>
      </c>
      <c r="J446" s="53" t="str">
        <f>IF(OR(AND(OR(LEFT(R446)="b",LEFT(T446)="b",LEFT(V446)="b"),IF($C446&gt;0,IF(COUNTIF(newValidID,$C446)&gt;0,VLOOKUP($C446,Νέα_Μητρώα!$A:$G,2,FALSE),IF(COUNTIF(ValidID,$C446)&gt;0,VLOOKUP($C446,Μητρώο!$A:$G,2,FALSE))),"")="Θ"),AND(OR(LEFT(R446)="g",LEFT(T446)="g",LEFT(V446)="g"),IF($C446&gt;0,IF(COUNTIF(newValidID,$C446)&gt;0,VLOOKUP($C446,Νέα_Μητρώα!$A:$G,2,FALSE),IF(COUNTIF(ValidID,$C446)&gt;0,VLOOKUP($C446,Μητρώο!$A:$G,2,FALSE))),"")="Α")),"error","")</f>
        <v/>
      </c>
      <c r="K446" s="29" t="str">
        <f t="shared" si="45"/>
        <v/>
      </c>
      <c r="L446" s="29">
        <f t="shared" si="46"/>
        <v>0</v>
      </c>
      <c r="M446" s="30"/>
      <c r="N446" s="30"/>
      <c r="O446" s="31" t="str">
        <f>IF($C446&gt;0,IF(COUNTIF(newValidID,$C446)&gt;0,VLOOKUP($C446,Νέα_Μητρώα!$A:$G,7,FALSE),IF(COUNTIF(ValidID,$C446)&gt;0,VLOOKUP($C446,Μητρώο!$A:$G,7,FALSE))),"")</f>
        <v/>
      </c>
      <c r="P446" s="25" t="str">
        <f t="shared" si="48"/>
        <v/>
      </c>
      <c r="Q446" s="6"/>
      <c r="S446" s="6"/>
      <c r="U446" s="6"/>
      <c r="W446" s="59" t="str">
        <f>IF(AND($W$1&gt;0,C446&gt;0),SUBSTITUTE(SUBSTITUTE(IF(COUNTIF(newValidID,$C446)&gt;0,VLOOKUP($C446,Νέα_Μητρώα!$A:$G,2,FALSE),IF(COUNTIF(ValidID,$C446)&gt;0,VLOOKUP($C446,Μητρώο!$A:$G,2,FALSE))),"Θ","g"),"Α","b")&amp;IF((TRUNC((((YEAR($C$1))-I446)+1)/2))*2&lt;12,12,(TRUNC((((YEAR($C$1))-I446)+1)/2))*2),"ω")</f>
        <v>ω</v>
      </c>
      <c r="Z446" s="49">
        <f t="shared" si="49"/>
        <v>0</v>
      </c>
      <c r="AA446" s="49">
        <f t="shared" si="50"/>
        <v>0</v>
      </c>
      <c r="AB446" s="49">
        <f t="shared" si="51"/>
        <v>0</v>
      </c>
    </row>
    <row r="447" spans="1:28" x14ac:dyDescent="0.2">
      <c r="A447" s="4">
        <v>445</v>
      </c>
      <c r="B447" s="25">
        <f t="shared" si="47"/>
        <v>445</v>
      </c>
      <c r="C447" s="6"/>
      <c r="D447" s="26" t="str">
        <f>IF($C447&gt;0,IF(COUNTIF(newValidID,$C447)&gt;0,VLOOKUP($C447,Νέα_Μητρώα!$A:$G,3,FALSE),IF(COUNTIF(ValidID,$C447)&gt;0,VLOOKUP($C447,Μητρώο!$A:$G,3,FALSE))),"")</f>
        <v/>
      </c>
      <c r="E447" s="27" t="str">
        <f>IF($C447&gt;0,IF(COUNTIF(newValidID,$C447)&gt;0,VLOOKUP($C447,Νέα_Μητρώα!$A:$G,5,FALSE),IF(COUNTIF(ValidID,$C447)&gt;0,VLOOKUP($C447,Μητρώο!$A:$G,5,FALSE))),"")</f>
        <v/>
      </c>
      <c r="F447" s="47"/>
      <c r="G447" s="47"/>
      <c r="H447" s="28"/>
      <c r="I447" s="29" t="str">
        <f>IF($C447&gt;0,IF(COUNTIF(newValidID,$C447)&gt;0,VLOOKUP($C447,Νέα_Μητρώα!$A:$G,4,FALSE),IF(COUNTIF(ValidID,$C447)&gt;0,VLOOKUP($C447,Μητρώο!$A:$G,4,FALSE))),"")</f>
        <v/>
      </c>
      <c r="J447" s="53" t="str">
        <f>IF(OR(AND(OR(LEFT(R447)="b",LEFT(T447)="b",LEFT(V447)="b"),IF($C447&gt;0,IF(COUNTIF(newValidID,$C447)&gt;0,VLOOKUP($C447,Νέα_Μητρώα!$A:$G,2,FALSE),IF(COUNTIF(ValidID,$C447)&gt;0,VLOOKUP($C447,Μητρώο!$A:$G,2,FALSE))),"")="Θ"),AND(OR(LEFT(R447)="g",LEFT(T447)="g",LEFT(V447)="g"),IF($C447&gt;0,IF(COUNTIF(newValidID,$C447)&gt;0,VLOOKUP($C447,Νέα_Μητρώα!$A:$G,2,FALSE),IF(COUNTIF(ValidID,$C447)&gt;0,VLOOKUP($C447,Μητρώο!$A:$G,2,FALSE))),"")="Α")),"error","")</f>
        <v/>
      </c>
      <c r="K447" s="29" t="str">
        <f t="shared" si="45"/>
        <v/>
      </c>
      <c r="L447" s="29">
        <f t="shared" si="46"/>
        <v>0</v>
      </c>
      <c r="M447" s="30"/>
      <c r="N447" s="30"/>
      <c r="O447" s="31" t="str">
        <f>IF($C447&gt;0,IF(COUNTIF(newValidID,$C447)&gt;0,VLOOKUP($C447,Νέα_Μητρώα!$A:$G,7,FALSE),IF(COUNTIF(ValidID,$C447)&gt;0,VLOOKUP($C447,Μητρώο!$A:$G,7,FALSE))),"")</f>
        <v/>
      </c>
      <c r="P447" s="25" t="str">
        <f t="shared" si="48"/>
        <v/>
      </c>
      <c r="Q447" s="6"/>
      <c r="S447" s="6"/>
      <c r="U447" s="6"/>
      <c r="W447" s="59" t="str">
        <f>IF(AND($W$1&gt;0,C447&gt;0),SUBSTITUTE(SUBSTITUTE(IF(COUNTIF(newValidID,$C447)&gt;0,VLOOKUP($C447,Νέα_Μητρώα!$A:$G,2,FALSE),IF(COUNTIF(ValidID,$C447)&gt;0,VLOOKUP($C447,Μητρώο!$A:$G,2,FALSE))),"Θ","g"),"Α","b")&amp;IF((TRUNC((((YEAR($C$1))-I447)+1)/2))*2&lt;12,12,(TRUNC((((YEAR($C$1))-I447)+1)/2))*2),"ω")</f>
        <v>ω</v>
      </c>
      <c r="Z447" s="49">
        <f t="shared" si="49"/>
        <v>0</v>
      </c>
      <c r="AA447" s="49">
        <f t="shared" si="50"/>
        <v>0</v>
      </c>
      <c r="AB447" s="49">
        <f t="shared" si="51"/>
        <v>0</v>
      </c>
    </row>
    <row r="448" spans="1:28" x14ac:dyDescent="0.2">
      <c r="A448" s="4">
        <v>446</v>
      </c>
      <c r="B448" s="25">
        <f t="shared" si="47"/>
        <v>446</v>
      </c>
      <c r="D448" s="26" t="str">
        <f>IF($C448&gt;0,IF(COUNTIF(newValidID,$C448)&gt;0,VLOOKUP($C448,Νέα_Μητρώα!$A:$G,3,FALSE),IF(COUNTIF(ValidID,$C448)&gt;0,VLOOKUP($C448,Μητρώο!$A:$G,3,FALSE))),"")</f>
        <v/>
      </c>
      <c r="E448" s="27" t="str">
        <f>IF($C448&gt;0,IF(COUNTIF(newValidID,$C448)&gt;0,VLOOKUP($C448,Νέα_Μητρώα!$A:$G,5,FALSE),IF(COUNTIF(ValidID,$C448)&gt;0,VLOOKUP($C448,Μητρώο!$A:$G,5,FALSE))),"")</f>
        <v/>
      </c>
      <c r="F448" s="47"/>
      <c r="G448" s="47"/>
      <c r="H448" s="28"/>
      <c r="I448" s="29" t="str">
        <f>IF($C448&gt;0,IF(COUNTIF(newValidID,$C448)&gt;0,VLOOKUP($C448,Νέα_Μητρώα!$A:$G,4,FALSE),IF(COUNTIF(ValidID,$C448)&gt;0,VLOOKUP($C448,Μητρώο!$A:$G,4,FALSE))),"")</f>
        <v/>
      </c>
      <c r="J448" s="53" t="str">
        <f>IF(OR(AND(OR(LEFT(R448)="b",LEFT(T448)="b",LEFT(V448)="b"),IF($C448&gt;0,IF(COUNTIF(newValidID,$C448)&gt;0,VLOOKUP($C448,Νέα_Μητρώα!$A:$G,2,FALSE),IF(COUNTIF(ValidID,$C448)&gt;0,VLOOKUP($C448,Μητρώο!$A:$G,2,FALSE))),"")="Θ"),AND(OR(LEFT(R448)="g",LEFT(T448)="g",LEFT(V448)="g"),IF($C448&gt;0,IF(COUNTIF(newValidID,$C448)&gt;0,VLOOKUP($C448,Νέα_Μητρώα!$A:$G,2,FALSE),IF(COUNTIF(ValidID,$C448)&gt;0,VLOOKUP($C448,Μητρώο!$A:$G,2,FALSE))),"")="Α")),"error","")</f>
        <v/>
      </c>
      <c r="K448" s="29" t="str">
        <f t="shared" si="45"/>
        <v/>
      </c>
      <c r="L448" s="29">
        <f t="shared" si="46"/>
        <v>0</v>
      </c>
      <c r="M448" s="30"/>
      <c r="N448" s="30"/>
      <c r="O448" s="31" t="str">
        <f>IF($C448&gt;0,IF(COUNTIF(newValidID,$C448)&gt;0,VLOOKUP($C448,Νέα_Μητρώα!$A:$G,7,FALSE),IF(COUNTIF(ValidID,$C448)&gt;0,VLOOKUP($C448,Μητρώο!$A:$G,7,FALSE))),"")</f>
        <v/>
      </c>
      <c r="P448" s="25" t="str">
        <f t="shared" si="48"/>
        <v/>
      </c>
      <c r="Q448" s="6"/>
      <c r="S448" s="6"/>
      <c r="U448" s="6"/>
      <c r="W448" s="59" t="str">
        <f>IF(AND($W$1&gt;0,C448&gt;0),SUBSTITUTE(SUBSTITUTE(IF(COUNTIF(newValidID,$C448)&gt;0,VLOOKUP($C448,Νέα_Μητρώα!$A:$G,2,FALSE),IF(COUNTIF(ValidID,$C448)&gt;0,VLOOKUP($C448,Μητρώο!$A:$G,2,FALSE))),"Θ","g"),"Α","b")&amp;IF((TRUNC((((YEAR($C$1))-I448)+1)/2))*2&lt;12,12,(TRUNC((((YEAR($C$1))-I448)+1)/2))*2),"ω")</f>
        <v>ω</v>
      </c>
      <c r="Z448" s="49">
        <f t="shared" si="49"/>
        <v>0</v>
      </c>
      <c r="AA448" s="49">
        <f t="shared" si="50"/>
        <v>0</v>
      </c>
      <c r="AB448" s="49">
        <f t="shared" si="51"/>
        <v>0</v>
      </c>
    </row>
    <row r="449" spans="1:28" x14ac:dyDescent="0.2">
      <c r="A449" s="4">
        <v>447</v>
      </c>
      <c r="B449" s="25">
        <f t="shared" si="47"/>
        <v>447</v>
      </c>
      <c r="D449" s="26" t="str">
        <f>IF($C449&gt;0,IF(COUNTIF(newValidID,$C449)&gt;0,VLOOKUP($C449,Νέα_Μητρώα!$A:$G,3,FALSE),IF(COUNTIF(ValidID,$C449)&gt;0,VLOOKUP($C449,Μητρώο!$A:$G,3,FALSE))),"")</f>
        <v/>
      </c>
      <c r="E449" s="27" t="str">
        <f>IF($C449&gt;0,IF(COUNTIF(newValidID,$C449)&gt;0,VLOOKUP($C449,Νέα_Μητρώα!$A:$G,5,FALSE),IF(COUNTIF(ValidID,$C449)&gt;0,VLOOKUP($C449,Μητρώο!$A:$G,5,FALSE))),"")</f>
        <v/>
      </c>
      <c r="F449" s="47"/>
      <c r="G449" s="47"/>
      <c r="H449" s="28"/>
      <c r="I449" s="29" t="str">
        <f>IF($C449&gt;0,IF(COUNTIF(newValidID,$C449)&gt;0,VLOOKUP($C449,Νέα_Μητρώα!$A:$G,4,FALSE),IF(COUNTIF(ValidID,$C449)&gt;0,VLOOKUP($C449,Μητρώο!$A:$G,4,FALSE))),"")</f>
        <v/>
      </c>
      <c r="J449" s="53" t="str">
        <f>IF(OR(AND(OR(LEFT(R449)="b",LEFT(T449)="b",LEFT(V449)="b"),IF($C449&gt;0,IF(COUNTIF(newValidID,$C449)&gt;0,VLOOKUP($C449,Νέα_Μητρώα!$A:$G,2,FALSE),IF(COUNTIF(ValidID,$C449)&gt;0,VLOOKUP($C449,Μητρώο!$A:$G,2,FALSE))),"")="Θ"),AND(OR(LEFT(R449)="g",LEFT(T449)="g",LEFT(V449)="g"),IF($C449&gt;0,IF(COUNTIF(newValidID,$C449)&gt;0,VLOOKUP($C449,Νέα_Μητρώα!$A:$G,2,FALSE),IF(COUNTIF(ValidID,$C449)&gt;0,VLOOKUP($C449,Μητρώο!$A:$G,2,FALSE))),"")="Α")),"error","")</f>
        <v/>
      </c>
      <c r="K449" s="29" t="str">
        <f t="shared" si="45"/>
        <v/>
      </c>
      <c r="L449" s="29">
        <f t="shared" si="46"/>
        <v>0</v>
      </c>
      <c r="M449" s="30"/>
      <c r="N449" s="30"/>
      <c r="O449" s="31" t="str">
        <f>IF($C449&gt;0,IF(COUNTIF(newValidID,$C449)&gt;0,VLOOKUP($C449,Νέα_Μητρώα!$A:$G,7,FALSE),IF(COUNTIF(ValidID,$C449)&gt;0,VLOOKUP($C449,Μητρώο!$A:$G,7,FALSE))),"")</f>
        <v/>
      </c>
      <c r="P449" s="25" t="str">
        <f t="shared" si="48"/>
        <v/>
      </c>
      <c r="Q449" s="6"/>
      <c r="S449" s="6"/>
      <c r="U449" s="6"/>
      <c r="W449" s="59" t="str">
        <f>IF(AND($W$1&gt;0,C449&gt;0),SUBSTITUTE(SUBSTITUTE(IF(COUNTIF(newValidID,$C449)&gt;0,VLOOKUP($C449,Νέα_Μητρώα!$A:$G,2,FALSE),IF(COUNTIF(ValidID,$C449)&gt;0,VLOOKUP($C449,Μητρώο!$A:$G,2,FALSE))),"Θ","g"),"Α","b")&amp;IF((TRUNC((((YEAR($C$1))-I449)+1)/2))*2&lt;12,12,(TRUNC((((YEAR($C$1))-I449)+1)/2))*2),"ω")</f>
        <v>ω</v>
      </c>
      <c r="Z449" s="49">
        <f t="shared" si="49"/>
        <v>0</v>
      </c>
      <c r="AA449" s="49">
        <f t="shared" si="50"/>
        <v>0</v>
      </c>
      <c r="AB449" s="49">
        <f t="shared" si="51"/>
        <v>0</v>
      </c>
    </row>
    <row r="450" spans="1:28" x14ac:dyDescent="0.2">
      <c r="A450" s="4">
        <v>448</v>
      </c>
      <c r="B450" s="25">
        <f t="shared" si="47"/>
        <v>448</v>
      </c>
      <c r="C450" s="6"/>
      <c r="D450" s="26" t="str">
        <f>IF($C450&gt;0,IF(COUNTIF(newValidID,$C450)&gt;0,VLOOKUP($C450,Νέα_Μητρώα!$A:$G,3,FALSE),IF(COUNTIF(ValidID,$C450)&gt;0,VLOOKUP($C450,Μητρώο!$A:$G,3,FALSE))),"")</f>
        <v/>
      </c>
      <c r="E450" s="27" t="str">
        <f>IF($C450&gt;0,IF(COUNTIF(newValidID,$C450)&gt;0,VLOOKUP($C450,Νέα_Μητρώα!$A:$G,5,FALSE),IF(COUNTIF(ValidID,$C450)&gt;0,VLOOKUP($C450,Μητρώο!$A:$G,5,FALSE))),"")</f>
        <v/>
      </c>
      <c r="F450" s="47"/>
      <c r="G450" s="47"/>
      <c r="H450" s="28"/>
      <c r="I450" s="29" t="str">
        <f>IF($C450&gt;0,IF(COUNTIF(newValidID,$C450)&gt;0,VLOOKUP($C450,Νέα_Μητρώα!$A:$G,4,FALSE),IF(COUNTIF(ValidID,$C450)&gt;0,VLOOKUP($C450,Μητρώο!$A:$G,4,FALSE))),"")</f>
        <v/>
      </c>
      <c r="J450" s="53" t="str">
        <f>IF(OR(AND(OR(LEFT(R450)="b",LEFT(T450)="b",LEFT(V450)="b"),IF($C450&gt;0,IF(COUNTIF(newValidID,$C450)&gt;0,VLOOKUP($C450,Νέα_Μητρώα!$A:$G,2,FALSE),IF(COUNTIF(ValidID,$C450)&gt;0,VLOOKUP($C450,Μητρώο!$A:$G,2,FALSE))),"")="Θ"),AND(OR(LEFT(R450)="g",LEFT(T450)="g",LEFT(V450)="g"),IF($C450&gt;0,IF(COUNTIF(newValidID,$C450)&gt;0,VLOOKUP($C450,Νέα_Μητρώα!$A:$G,2,FALSE),IF(COUNTIF(ValidID,$C450)&gt;0,VLOOKUP($C450,Μητρώο!$A:$G,2,FALSE))),"")="Α")),"error","")</f>
        <v/>
      </c>
      <c r="K450" s="29" t="str">
        <f t="shared" si="45"/>
        <v/>
      </c>
      <c r="L450" s="29">
        <f t="shared" si="46"/>
        <v>0</v>
      </c>
      <c r="M450" s="30"/>
      <c r="N450" s="30"/>
      <c r="O450" s="31" t="str">
        <f>IF($C450&gt;0,IF(COUNTIF(newValidID,$C450)&gt;0,VLOOKUP($C450,Νέα_Μητρώα!$A:$G,7,FALSE),IF(COUNTIF(ValidID,$C450)&gt;0,VLOOKUP($C450,Μητρώο!$A:$G,7,FALSE))),"")</f>
        <v/>
      </c>
      <c r="P450" s="25" t="str">
        <f t="shared" si="48"/>
        <v/>
      </c>
      <c r="Q450" s="6"/>
      <c r="S450" s="6"/>
      <c r="U450" s="6"/>
      <c r="W450" s="59" t="str">
        <f>IF(AND($W$1&gt;0,C450&gt;0),SUBSTITUTE(SUBSTITUTE(IF(COUNTIF(newValidID,$C450)&gt;0,VLOOKUP($C450,Νέα_Μητρώα!$A:$G,2,FALSE),IF(COUNTIF(ValidID,$C450)&gt;0,VLOOKUP($C450,Μητρώο!$A:$G,2,FALSE))),"Θ","g"),"Α","b")&amp;IF((TRUNC((((YEAR($C$1))-I450)+1)/2))*2&lt;12,12,(TRUNC((((YEAR($C$1))-I450)+1)/2))*2),"ω")</f>
        <v>ω</v>
      </c>
      <c r="Z450" s="49">
        <f t="shared" si="49"/>
        <v>0</v>
      </c>
      <c r="AA450" s="49">
        <f t="shared" si="50"/>
        <v>0</v>
      </c>
      <c r="AB450" s="49">
        <f t="shared" si="51"/>
        <v>0</v>
      </c>
    </row>
    <row r="451" spans="1:28" x14ac:dyDescent="0.2">
      <c r="A451" s="4">
        <v>449</v>
      </c>
      <c r="B451" s="25">
        <f t="shared" si="47"/>
        <v>449</v>
      </c>
      <c r="D451" s="26" t="str">
        <f>IF($C451&gt;0,IF(COUNTIF(newValidID,$C451)&gt;0,VLOOKUP($C451,Νέα_Μητρώα!$A:$G,3,FALSE),IF(COUNTIF(ValidID,$C451)&gt;0,VLOOKUP($C451,Μητρώο!$A:$G,3,FALSE))),"")</f>
        <v/>
      </c>
      <c r="E451" s="27" t="str">
        <f>IF($C451&gt;0,IF(COUNTIF(newValidID,$C451)&gt;0,VLOOKUP($C451,Νέα_Μητρώα!$A:$G,5,FALSE),IF(COUNTIF(ValidID,$C451)&gt;0,VLOOKUP($C451,Μητρώο!$A:$G,5,FALSE))),"")</f>
        <v/>
      </c>
      <c r="F451" s="47"/>
      <c r="G451" s="47"/>
      <c r="H451" s="28"/>
      <c r="I451" s="29" t="str">
        <f>IF($C451&gt;0,IF(COUNTIF(newValidID,$C451)&gt;0,VLOOKUP($C451,Νέα_Μητρώα!$A:$G,4,FALSE),IF(COUNTIF(ValidID,$C451)&gt;0,VLOOKUP($C451,Μητρώο!$A:$G,4,FALSE))),"")</f>
        <v/>
      </c>
      <c r="J451" s="53" t="str">
        <f>IF(OR(AND(OR(LEFT(R451)="b",LEFT(T451)="b",LEFT(V451)="b"),IF($C451&gt;0,IF(COUNTIF(newValidID,$C451)&gt;0,VLOOKUP($C451,Νέα_Μητρώα!$A:$G,2,FALSE),IF(COUNTIF(ValidID,$C451)&gt;0,VLOOKUP($C451,Μητρώο!$A:$G,2,FALSE))),"")="Θ"),AND(OR(LEFT(R451)="g",LEFT(T451)="g",LEFT(V451)="g"),IF($C451&gt;0,IF(COUNTIF(newValidID,$C451)&gt;0,VLOOKUP($C451,Νέα_Μητρώα!$A:$G,2,FALSE),IF(COUNTIF(ValidID,$C451)&gt;0,VLOOKUP($C451,Μητρώο!$A:$G,2,FALSE))),"")="Α")),"error","")</f>
        <v/>
      </c>
      <c r="K451" s="29" t="str">
        <f t="shared" ref="K451:K514" si="52">IF(R451&gt;" ",IF(VALUE(RIGHT(R451,2))=10,IF(YEAR($C$1)-I451&gt;10,"error","ok"),IF(VALUE(RIGHT(R451,2))=12,IF(OR(YEAR($C$1)-I451&gt;12,YEAR($C$1)-I451&lt;9),"error","ok"),IF(VALUE(RIGHT(R451,2))=14,IF(OR(YEAR($C$1)-I451&gt;14,YEAR($C$1)-I451&lt;9),"error","ok"),IF(VALUE(RIGHT(R451,2))=16,IF(OR(YEAR($C$1)-I451&gt;16,YEAR($C$1)-I451&lt;13),"error","ok"),IF(VALUE(RIGHT(R451,2))=18,IF(OR(YEAR($C$1)-I451&gt;18,YEAR($C$1)-I451&lt;13),"error","ok"),"x"))))),"")</f>
        <v/>
      </c>
      <c r="L451" s="29">
        <f t="shared" ref="L451:L514" si="53">COUNTIF(C:C,C451)</f>
        <v>0</v>
      </c>
      <c r="M451" s="30"/>
      <c r="N451" s="30"/>
      <c r="O451" s="31" t="str">
        <f>IF($C451&gt;0,IF(COUNTIF(newValidID,$C451)&gt;0,VLOOKUP($C451,Νέα_Μητρώα!$A:$G,7,FALSE),IF(COUNTIF(ValidID,$C451)&gt;0,VLOOKUP($C451,Μητρώο!$A:$G,7,FALSE))),"")</f>
        <v/>
      </c>
      <c r="P451" s="25" t="str">
        <f t="shared" si="48"/>
        <v/>
      </c>
      <c r="Q451" s="6"/>
      <c r="S451" s="6"/>
      <c r="U451" s="6"/>
      <c r="W451" s="59" t="str">
        <f>IF(AND($W$1&gt;0,C451&gt;0),SUBSTITUTE(SUBSTITUTE(IF(COUNTIF(newValidID,$C451)&gt;0,VLOOKUP($C451,Νέα_Μητρώα!$A:$G,2,FALSE),IF(COUNTIF(ValidID,$C451)&gt;0,VLOOKUP($C451,Μητρώο!$A:$G,2,FALSE))),"Θ","g"),"Α","b")&amp;IF((TRUNC((((YEAR($C$1))-I451)+1)/2))*2&lt;12,12,(TRUNC((((YEAR($C$1))-I451)+1)/2))*2),"ω")</f>
        <v>ω</v>
      </c>
      <c r="Z451" s="49">
        <f t="shared" si="49"/>
        <v>0</v>
      </c>
      <c r="AA451" s="49">
        <f t="shared" si="50"/>
        <v>0</v>
      </c>
      <c r="AB451" s="49">
        <f t="shared" si="51"/>
        <v>0</v>
      </c>
    </row>
    <row r="452" spans="1:28" x14ac:dyDescent="0.2">
      <c r="A452" s="4">
        <v>450</v>
      </c>
      <c r="B452" s="25">
        <f t="shared" ref="B452:B515" si="54">IF(Q452&amp;R452&amp;W452=Q451&amp;R451&amp;W451,B451+1,1)</f>
        <v>450</v>
      </c>
      <c r="C452" s="6"/>
      <c r="D452" s="26" t="str">
        <f>IF($C452&gt;0,IF(COUNTIF(newValidID,$C452)&gt;0,VLOOKUP($C452,Νέα_Μητρώα!$A:$G,3,FALSE),IF(COUNTIF(ValidID,$C452)&gt;0,VLOOKUP($C452,Μητρώο!$A:$G,3,FALSE))),"")</f>
        <v/>
      </c>
      <c r="E452" s="27" t="str">
        <f>IF($C452&gt;0,IF(COUNTIF(newValidID,$C452)&gt;0,VLOOKUP($C452,Νέα_Μητρώα!$A:$G,5,FALSE),IF(COUNTIF(ValidID,$C452)&gt;0,VLOOKUP($C452,Μητρώο!$A:$G,5,FALSE))),"")</f>
        <v/>
      </c>
      <c r="F452" s="47"/>
      <c r="G452" s="47"/>
      <c r="H452" s="28"/>
      <c r="I452" s="29" t="str">
        <f>IF($C452&gt;0,IF(COUNTIF(newValidID,$C452)&gt;0,VLOOKUP($C452,Νέα_Μητρώα!$A:$G,4,FALSE),IF(COUNTIF(ValidID,$C452)&gt;0,VLOOKUP($C452,Μητρώο!$A:$G,4,FALSE))),"")</f>
        <v/>
      </c>
      <c r="J452" s="53" t="str">
        <f>IF(OR(AND(OR(LEFT(R452)="b",LEFT(T452)="b",LEFT(V452)="b"),IF($C452&gt;0,IF(COUNTIF(newValidID,$C452)&gt;0,VLOOKUP($C452,Νέα_Μητρώα!$A:$G,2,FALSE),IF(COUNTIF(ValidID,$C452)&gt;0,VLOOKUP($C452,Μητρώο!$A:$G,2,FALSE))),"")="Θ"),AND(OR(LEFT(R452)="g",LEFT(T452)="g",LEFT(V452)="g"),IF($C452&gt;0,IF(COUNTIF(newValidID,$C452)&gt;0,VLOOKUP($C452,Νέα_Μητρώα!$A:$G,2,FALSE),IF(COUNTIF(ValidID,$C452)&gt;0,VLOOKUP($C452,Μητρώο!$A:$G,2,FALSE))),"")="Α")),"error","")</f>
        <v/>
      </c>
      <c r="K452" s="29" t="str">
        <f t="shared" si="52"/>
        <v/>
      </c>
      <c r="L452" s="29">
        <f t="shared" si="53"/>
        <v>0</v>
      </c>
      <c r="M452" s="30"/>
      <c r="N452" s="30"/>
      <c r="O452" s="31" t="str">
        <f>IF($C452&gt;0,IF(COUNTIF(newValidID,$C452)&gt;0,VLOOKUP($C452,Νέα_Μητρώα!$A:$G,7,FALSE),IF(COUNTIF(ValidID,$C452)&gt;0,VLOOKUP($C452,Μητρώο!$A:$G,7,FALSE))),"")</f>
        <v/>
      </c>
      <c r="P452" s="25" t="str">
        <f t="shared" ref="P452:P515" si="55">IF(AND($C452&gt;1,$O452&lt;$C$1),"Κ","")</f>
        <v/>
      </c>
      <c r="Q452" s="6"/>
      <c r="S452" s="6"/>
      <c r="U452" s="6"/>
      <c r="W452" s="59" t="str">
        <f>IF(AND($W$1&gt;0,C452&gt;0),SUBSTITUTE(SUBSTITUTE(IF(COUNTIF(newValidID,$C452)&gt;0,VLOOKUP($C452,Νέα_Μητρώα!$A:$G,2,FALSE),IF(COUNTIF(ValidID,$C452)&gt;0,VLOOKUP($C452,Μητρώο!$A:$G,2,FALSE))),"Θ","g"),"Α","b")&amp;IF((TRUNC((((YEAR($C$1))-I452)+1)/2))*2&lt;12,12,(TRUNC((((YEAR($C$1))-I452)+1)/2))*2),"ω")</f>
        <v>ω</v>
      </c>
      <c r="Z452" s="49">
        <f t="shared" ref="Z452:Z515" si="56">COUNTIF(CityGroup,Q452&amp;"-"&amp;R452)</f>
        <v>0</v>
      </c>
      <c r="AA452" s="49">
        <f t="shared" ref="AA452:AA515" si="57">COUNTIF(CityGroup,S452&amp;"-"&amp;T452)</f>
        <v>0</v>
      </c>
      <c r="AB452" s="49">
        <f t="shared" ref="AB452:AB515" si="58">COUNTIF(CityGroup,U452&amp;"-"&amp;V452)</f>
        <v>0</v>
      </c>
    </row>
    <row r="453" spans="1:28" x14ac:dyDescent="0.2">
      <c r="A453" s="4">
        <v>451</v>
      </c>
      <c r="B453" s="25">
        <f t="shared" si="54"/>
        <v>451</v>
      </c>
      <c r="C453" s="6"/>
      <c r="D453" s="26" t="str">
        <f>IF($C453&gt;0,IF(COUNTIF(newValidID,$C453)&gt;0,VLOOKUP($C453,Νέα_Μητρώα!$A:$G,3,FALSE),IF(COUNTIF(ValidID,$C453)&gt;0,VLOOKUP($C453,Μητρώο!$A:$G,3,FALSE))),"")</f>
        <v/>
      </c>
      <c r="E453" s="27" t="str">
        <f>IF($C453&gt;0,IF(COUNTIF(newValidID,$C453)&gt;0,VLOOKUP($C453,Νέα_Μητρώα!$A:$G,5,FALSE),IF(COUNTIF(ValidID,$C453)&gt;0,VLOOKUP($C453,Μητρώο!$A:$G,5,FALSE))),"")</f>
        <v/>
      </c>
      <c r="F453" s="47"/>
      <c r="G453" s="47"/>
      <c r="H453" s="28"/>
      <c r="I453" s="29" t="str">
        <f>IF($C453&gt;0,IF(COUNTIF(newValidID,$C453)&gt;0,VLOOKUP($C453,Νέα_Μητρώα!$A:$G,4,FALSE),IF(COUNTIF(ValidID,$C453)&gt;0,VLOOKUP($C453,Μητρώο!$A:$G,4,FALSE))),"")</f>
        <v/>
      </c>
      <c r="J453" s="53" t="str">
        <f>IF(OR(AND(OR(LEFT(R453)="b",LEFT(T453)="b",LEFT(V453)="b"),IF($C453&gt;0,IF(COUNTIF(newValidID,$C453)&gt;0,VLOOKUP($C453,Νέα_Μητρώα!$A:$G,2,FALSE),IF(COUNTIF(ValidID,$C453)&gt;0,VLOOKUP($C453,Μητρώο!$A:$G,2,FALSE))),"")="Θ"),AND(OR(LEFT(R453)="g",LEFT(T453)="g",LEFT(V453)="g"),IF($C453&gt;0,IF(COUNTIF(newValidID,$C453)&gt;0,VLOOKUP($C453,Νέα_Μητρώα!$A:$G,2,FALSE),IF(COUNTIF(ValidID,$C453)&gt;0,VLOOKUP($C453,Μητρώο!$A:$G,2,FALSE))),"")="Α")),"error","")</f>
        <v/>
      </c>
      <c r="K453" s="29" t="str">
        <f t="shared" si="52"/>
        <v/>
      </c>
      <c r="L453" s="29">
        <f t="shared" si="53"/>
        <v>0</v>
      </c>
      <c r="M453" s="30"/>
      <c r="N453" s="30"/>
      <c r="O453" s="31" t="str">
        <f>IF($C453&gt;0,IF(COUNTIF(newValidID,$C453)&gt;0,VLOOKUP($C453,Νέα_Μητρώα!$A:$G,7,FALSE),IF(COUNTIF(ValidID,$C453)&gt;0,VLOOKUP($C453,Μητρώο!$A:$G,7,FALSE))),"")</f>
        <v/>
      </c>
      <c r="P453" s="25" t="str">
        <f t="shared" si="55"/>
        <v/>
      </c>
      <c r="Q453" s="6"/>
      <c r="S453" s="6"/>
      <c r="U453" s="6"/>
      <c r="W453" s="59" t="str">
        <f>IF(AND($W$1&gt;0,C453&gt;0),SUBSTITUTE(SUBSTITUTE(IF(COUNTIF(newValidID,$C453)&gt;0,VLOOKUP($C453,Νέα_Μητρώα!$A:$G,2,FALSE),IF(COUNTIF(ValidID,$C453)&gt;0,VLOOKUP($C453,Μητρώο!$A:$G,2,FALSE))),"Θ","g"),"Α","b")&amp;IF((TRUNC((((YEAR($C$1))-I453)+1)/2))*2&lt;12,12,(TRUNC((((YEAR($C$1))-I453)+1)/2))*2),"ω")</f>
        <v>ω</v>
      </c>
      <c r="Z453" s="49">
        <f t="shared" si="56"/>
        <v>0</v>
      </c>
      <c r="AA453" s="49">
        <f t="shared" si="57"/>
        <v>0</v>
      </c>
      <c r="AB453" s="49">
        <f t="shared" si="58"/>
        <v>0</v>
      </c>
    </row>
    <row r="454" spans="1:28" x14ac:dyDescent="0.2">
      <c r="A454" s="4">
        <v>452</v>
      </c>
      <c r="B454" s="25">
        <f t="shared" si="54"/>
        <v>452</v>
      </c>
      <c r="C454" s="6"/>
      <c r="D454" s="26" t="str">
        <f>IF($C454&gt;0,IF(COUNTIF(newValidID,$C454)&gt;0,VLOOKUP($C454,Νέα_Μητρώα!$A:$G,3,FALSE),IF(COUNTIF(ValidID,$C454)&gt;0,VLOOKUP($C454,Μητρώο!$A:$G,3,FALSE))),"")</f>
        <v/>
      </c>
      <c r="E454" s="27" t="str">
        <f>IF($C454&gt;0,IF(COUNTIF(newValidID,$C454)&gt;0,VLOOKUP($C454,Νέα_Μητρώα!$A:$G,5,FALSE),IF(COUNTIF(ValidID,$C454)&gt;0,VLOOKUP($C454,Μητρώο!$A:$G,5,FALSE))),"")</f>
        <v/>
      </c>
      <c r="F454" s="47"/>
      <c r="G454" s="47"/>
      <c r="H454" s="28"/>
      <c r="I454" s="29" t="str">
        <f>IF($C454&gt;0,IF(COUNTIF(newValidID,$C454)&gt;0,VLOOKUP($C454,Νέα_Μητρώα!$A:$G,4,FALSE),IF(COUNTIF(ValidID,$C454)&gt;0,VLOOKUP($C454,Μητρώο!$A:$G,4,FALSE))),"")</f>
        <v/>
      </c>
      <c r="J454" s="53" t="str">
        <f>IF(OR(AND(OR(LEFT(R454)="b",LEFT(T454)="b",LEFT(V454)="b"),IF($C454&gt;0,IF(COUNTIF(newValidID,$C454)&gt;0,VLOOKUP($C454,Νέα_Μητρώα!$A:$G,2,FALSE),IF(COUNTIF(ValidID,$C454)&gt;0,VLOOKUP($C454,Μητρώο!$A:$G,2,FALSE))),"")="Θ"),AND(OR(LEFT(R454)="g",LEFT(T454)="g",LEFT(V454)="g"),IF($C454&gt;0,IF(COUNTIF(newValidID,$C454)&gt;0,VLOOKUP($C454,Νέα_Μητρώα!$A:$G,2,FALSE),IF(COUNTIF(ValidID,$C454)&gt;0,VLOOKUP($C454,Μητρώο!$A:$G,2,FALSE))),"")="Α")),"error","")</f>
        <v/>
      </c>
      <c r="K454" s="29" t="str">
        <f t="shared" si="52"/>
        <v/>
      </c>
      <c r="L454" s="29">
        <f t="shared" si="53"/>
        <v>0</v>
      </c>
      <c r="M454" s="30"/>
      <c r="N454" s="30"/>
      <c r="O454" s="31" t="str">
        <f>IF($C454&gt;0,IF(COUNTIF(newValidID,$C454)&gt;0,VLOOKUP($C454,Νέα_Μητρώα!$A:$G,7,FALSE),IF(COUNTIF(ValidID,$C454)&gt;0,VLOOKUP($C454,Μητρώο!$A:$G,7,FALSE))),"")</f>
        <v/>
      </c>
      <c r="P454" s="25" t="str">
        <f t="shared" si="55"/>
        <v/>
      </c>
      <c r="Q454" s="6"/>
      <c r="S454" s="6"/>
      <c r="U454" s="6"/>
      <c r="W454" s="59" t="str">
        <f>IF(AND($W$1&gt;0,C454&gt;0),SUBSTITUTE(SUBSTITUTE(IF(COUNTIF(newValidID,$C454)&gt;0,VLOOKUP($C454,Νέα_Μητρώα!$A:$G,2,FALSE),IF(COUNTIF(ValidID,$C454)&gt;0,VLOOKUP($C454,Μητρώο!$A:$G,2,FALSE))),"Θ","g"),"Α","b")&amp;IF((TRUNC((((YEAR($C$1))-I454)+1)/2))*2&lt;12,12,(TRUNC((((YEAR($C$1))-I454)+1)/2))*2),"ω")</f>
        <v>ω</v>
      </c>
      <c r="Z454" s="49">
        <f t="shared" si="56"/>
        <v>0</v>
      </c>
      <c r="AA454" s="49">
        <f t="shared" si="57"/>
        <v>0</v>
      </c>
      <c r="AB454" s="49">
        <f t="shared" si="58"/>
        <v>0</v>
      </c>
    </row>
    <row r="455" spans="1:28" x14ac:dyDescent="0.2">
      <c r="A455" s="4">
        <v>453</v>
      </c>
      <c r="B455" s="25">
        <f t="shared" si="54"/>
        <v>453</v>
      </c>
      <c r="C455" s="6"/>
      <c r="D455" s="26" t="str">
        <f>IF($C455&gt;0,IF(COUNTIF(newValidID,$C455)&gt;0,VLOOKUP($C455,Νέα_Μητρώα!$A:$G,3,FALSE),IF(COUNTIF(ValidID,$C455)&gt;0,VLOOKUP($C455,Μητρώο!$A:$G,3,FALSE))),"")</f>
        <v/>
      </c>
      <c r="E455" s="27" t="str">
        <f>IF($C455&gt;0,IF(COUNTIF(newValidID,$C455)&gt;0,VLOOKUP($C455,Νέα_Μητρώα!$A:$G,5,FALSE),IF(COUNTIF(ValidID,$C455)&gt;0,VLOOKUP($C455,Μητρώο!$A:$G,5,FALSE))),"")</f>
        <v/>
      </c>
      <c r="F455" s="47"/>
      <c r="G455" s="47"/>
      <c r="H455" s="28"/>
      <c r="I455" s="29" t="str">
        <f>IF($C455&gt;0,IF(COUNTIF(newValidID,$C455)&gt;0,VLOOKUP($C455,Νέα_Μητρώα!$A:$G,4,FALSE),IF(COUNTIF(ValidID,$C455)&gt;0,VLOOKUP($C455,Μητρώο!$A:$G,4,FALSE))),"")</f>
        <v/>
      </c>
      <c r="J455" s="53" t="str">
        <f>IF(OR(AND(OR(LEFT(R455)="b",LEFT(T455)="b",LEFT(V455)="b"),IF($C455&gt;0,IF(COUNTIF(newValidID,$C455)&gt;0,VLOOKUP($C455,Νέα_Μητρώα!$A:$G,2,FALSE),IF(COUNTIF(ValidID,$C455)&gt;0,VLOOKUP($C455,Μητρώο!$A:$G,2,FALSE))),"")="Θ"),AND(OR(LEFT(R455)="g",LEFT(T455)="g",LEFT(V455)="g"),IF($C455&gt;0,IF(COUNTIF(newValidID,$C455)&gt;0,VLOOKUP($C455,Νέα_Μητρώα!$A:$G,2,FALSE),IF(COUNTIF(ValidID,$C455)&gt;0,VLOOKUP($C455,Μητρώο!$A:$G,2,FALSE))),"")="Α")),"error","")</f>
        <v/>
      </c>
      <c r="K455" s="29" t="str">
        <f t="shared" si="52"/>
        <v/>
      </c>
      <c r="L455" s="29">
        <f t="shared" si="53"/>
        <v>0</v>
      </c>
      <c r="M455" s="30"/>
      <c r="N455" s="30"/>
      <c r="O455" s="31" t="str">
        <f>IF($C455&gt;0,IF(COUNTIF(newValidID,$C455)&gt;0,VLOOKUP($C455,Νέα_Μητρώα!$A:$G,7,FALSE),IF(COUNTIF(ValidID,$C455)&gt;0,VLOOKUP($C455,Μητρώο!$A:$G,7,FALSE))),"")</f>
        <v/>
      </c>
      <c r="P455" s="25" t="str">
        <f t="shared" si="55"/>
        <v/>
      </c>
      <c r="Q455" s="6"/>
      <c r="S455" s="6"/>
      <c r="U455" s="6"/>
      <c r="W455" s="59" t="str">
        <f>IF(AND($W$1&gt;0,C455&gt;0),SUBSTITUTE(SUBSTITUTE(IF(COUNTIF(newValidID,$C455)&gt;0,VLOOKUP($C455,Νέα_Μητρώα!$A:$G,2,FALSE),IF(COUNTIF(ValidID,$C455)&gt;0,VLOOKUP($C455,Μητρώο!$A:$G,2,FALSE))),"Θ","g"),"Α","b")&amp;IF((TRUNC((((YEAR($C$1))-I455)+1)/2))*2&lt;12,12,(TRUNC((((YEAR($C$1))-I455)+1)/2))*2),"ω")</f>
        <v>ω</v>
      </c>
      <c r="Z455" s="49">
        <f t="shared" si="56"/>
        <v>0</v>
      </c>
      <c r="AA455" s="49">
        <f t="shared" si="57"/>
        <v>0</v>
      </c>
      <c r="AB455" s="49">
        <f t="shared" si="58"/>
        <v>0</v>
      </c>
    </row>
    <row r="456" spans="1:28" x14ac:dyDescent="0.2">
      <c r="A456" s="4">
        <v>454</v>
      </c>
      <c r="B456" s="25">
        <f t="shared" si="54"/>
        <v>454</v>
      </c>
      <c r="D456" s="26" t="str">
        <f>IF($C456&gt;0,IF(COUNTIF(newValidID,$C456)&gt;0,VLOOKUP($C456,Νέα_Μητρώα!$A:$G,3,FALSE),IF(COUNTIF(ValidID,$C456)&gt;0,VLOOKUP($C456,Μητρώο!$A:$G,3,FALSE))),"")</f>
        <v/>
      </c>
      <c r="E456" s="27" t="str">
        <f>IF($C456&gt;0,IF(COUNTIF(newValidID,$C456)&gt;0,VLOOKUP($C456,Νέα_Μητρώα!$A:$G,5,FALSE),IF(COUNTIF(ValidID,$C456)&gt;0,VLOOKUP($C456,Μητρώο!$A:$G,5,FALSE))),"")</f>
        <v/>
      </c>
      <c r="F456" s="47"/>
      <c r="G456" s="47"/>
      <c r="H456" s="28"/>
      <c r="I456" s="29" t="str">
        <f>IF($C456&gt;0,IF(COUNTIF(newValidID,$C456)&gt;0,VLOOKUP($C456,Νέα_Μητρώα!$A:$G,4,FALSE),IF(COUNTIF(ValidID,$C456)&gt;0,VLOOKUP($C456,Μητρώο!$A:$G,4,FALSE))),"")</f>
        <v/>
      </c>
      <c r="J456" s="53" t="str">
        <f>IF(OR(AND(OR(LEFT(R456)="b",LEFT(T456)="b",LEFT(V456)="b"),IF($C456&gt;0,IF(COUNTIF(newValidID,$C456)&gt;0,VLOOKUP($C456,Νέα_Μητρώα!$A:$G,2,FALSE),IF(COUNTIF(ValidID,$C456)&gt;0,VLOOKUP($C456,Μητρώο!$A:$G,2,FALSE))),"")="Θ"),AND(OR(LEFT(R456)="g",LEFT(T456)="g",LEFT(V456)="g"),IF($C456&gt;0,IF(COUNTIF(newValidID,$C456)&gt;0,VLOOKUP($C456,Νέα_Μητρώα!$A:$G,2,FALSE),IF(COUNTIF(ValidID,$C456)&gt;0,VLOOKUP($C456,Μητρώο!$A:$G,2,FALSE))),"")="Α")),"error","")</f>
        <v/>
      </c>
      <c r="K456" s="29" t="str">
        <f t="shared" si="52"/>
        <v/>
      </c>
      <c r="L456" s="29">
        <f t="shared" si="53"/>
        <v>0</v>
      </c>
      <c r="M456" s="30"/>
      <c r="N456" s="30"/>
      <c r="O456" s="31" t="str">
        <f>IF($C456&gt;0,IF(COUNTIF(newValidID,$C456)&gt;0,VLOOKUP($C456,Νέα_Μητρώα!$A:$G,7,FALSE),IF(COUNTIF(ValidID,$C456)&gt;0,VLOOKUP($C456,Μητρώο!$A:$G,7,FALSE))),"")</f>
        <v/>
      </c>
      <c r="P456" s="25" t="str">
        <f t="shared" si="55"/>
        <v/>
      </c>
      <c r="Q456" s="6"/>
      <c r="S456" s="6"/>
      <c r="U456" s="6"/>
      <c r="W456" s="59" t="str">
        <f>IF(AND($W$1&gt;0,C456&gt;0),SUBSTITUTE(SUBSTITUTE(IF(COUNTIF(newValidID,$C456)&gt;0,VLOOKUP($C456,Νέα_Μητρώα!$A:$G,2,FALSE),IF(COUNTIF(ValidID,$C456)&gt;0,VLOOKUP($C456,Μητρώο!$A:$G,2,FALSE))),"Θ","g"),"Α","b")&amp;IF((TRUNC((((YEAR($C$1))-I456)+1)/2))*2&lt;12,12,(TRUNC((((YEAR($C$1))-I456)+1)/2))*2),"ω")</f>
        <v>ω</v>
      </c>
      <c r="Z456" s="49">
        <f t="shared" si="56"/>
        <v>0</v>
      </c>
      <c r="AA456" s="49">
        <f t="shared" si="57"/>
        <v>0</v>
      </c>
      <c r="AB456" s="49">
        <f t="shared" si="58"/>
        <v>0</v>
      </c>
    </row>
    <row r="457" spans="1:28" x14ac:dyDescent="0.2">
      <c r="A457" s="4">
        <v>455</v>
      </c>
      <c r="B457" s="25">
        <f t="shared" si="54"/>
        <v>455</v>
      </c>
      <c r="C457" s="6"/>
      <c r="D457" s="26" t="str">
        <f>IF($C457&gt;0,IF(COUNTIF(newValidID,$C457)&gt;0,VLOOKUP($C457,Νέα_Μητρώα!$A:$G,3,FALSE),IF(COUNTIF(ValidID,$C457)&gt;0,VLOOKUP($C457,Μητρώο!$A:$G,3,FALSE))),"")</f>
        <v/>
      </c>
      <c r="E457" s="27" t="str">
        <f>IF($C457&gt;0,IF(COUNTIF(newValidID,$C457)&gt;0,VLOOKUP($C457,Νέα_Μητρώα!$A:$G,5,FALSE),IF(COUNTIF(ValidID,$C457)&gt;0,VLOOKUP($C457,Μητρώο!$A:$G,5,FALSE))),"")</f>
        <v/>
      </c>
      <c r="F457" s="47"/>
      <c r="G457" s="47"/>
      <c r="H457" s="28"/>
      <c r="I457" s="29" t="str">
        <f>IF($C457&gt;0,IF(COUNTIF(newValidID,$C457)&gt;0,VLOOKUP($C457,Νέα_Μητρώα!$A:$G,4,FALSE),IF(COUNTIF(ValidID,$C457)&gt;0,VLOOKUP($C457,Μητρώο!$A:$G,4,FALSE))),"")</f>
        <v/>
      </c>
      <c r="J457" s="53" t="str">
        <f>IF(OR(AND(OR(LEFT(R457)="b",LEFT(T457)="b",LEFT(V457)="b"),IF($C457&gt;0,IF(COUNTIF(newValidID,$C457)&gt;0,VLOOKUP($C457,Νέα_Μητρώα!$A:$G,2,FALSE),IF(COUNTIF(ValidID,$C457)&gt;0,VLOOKUP($C457,Μητρώο!$A:$G,2,FALSE))),"")="Θ"),AND(OR(LEFT(R457)="g",LEFT(T457)="g",LEFT(V457)="g"),IF($C457&gt;0,IF(COUNTIF(newValidID,$C457)&gt;0,VLOOKUP($C457,Νέα_Μητρώα!$A:$G,2,FALSE),IF(COUNTIF(ValidID,$C457)&gt;0,VLOOKUP($C457,Μητρώο!$A:$G,2,FALSE))),"")="Α")),"error","")</f>
        <v/>
      </c>
      <c r="K457" s="29" t="str">
        <f t="shared" si="52"/>
        <v/>
      </c>
      <c r="L457" s="29">
        <f t="shared" si="53"/>
        <v>0</v>
      </c>
      <c r="M457" s="30"/>
      <c r="N457" s="30"/>
      <c r="O457" s="31" t="str">
        <f>IF($C457&gt;0,IF(COUNTIF(newValidID,$C457)&gt;0,VLOOKUP($C457,Νέα_Μητρώα!$A:$G,7,FALSE),IF(COUNTIF(ValidID,$C457)&gt;0,VLOOKUP($C457,Μητρώο!$A:$G,7,FALSE))),"")</f>
        <v/>
      </c>
      <c r="P457" s="25" t="str">
        <f t="shared" si="55"/>
        <v/>
      </c>
      <c r="Q457" s="6"/>
      <c r="S457" s="6"/>
      <c r="U457" s="6"/>
      <c r="W457" s="59" t="str">
        <f>IF(AND($W$1&gt;0,C457&gt;0),SUBSTITUTE(SUBSTITUTE(IF(COUNTIF(newValidID,$C457)&gt;0,VLOOKUP($C457,Νέα_Μητρώα!$A:$G,2,FALSE),IF(COUNTIF(ValidID,$C457)&gt;0,VLOOKUP($C457,Μητρώο!$A:$G,2,FALSE))),"Θ","g"),"Α","b")&amp;IF((TRUNC((((YEAR($C$1))-I457)+1)/2))*2&lt;12,12,(TRUNC((((YEAR($C$1))-I457)+1)/2))*2),"ω")</f>
        <v>ω</v>
      </c>
      <c r="Z457" s="49">
        <f t="shared" si="56"/>
        <v>0</v>
      </c>
      <c r="AA457" s="49">
        <f t="shared" si="57"/>
        <v>0</v>
      </c>
      <c r="AB457" s="49">
        <f t="shared" si="58"/>
        <v>0</v>
      </c>
    </row>
    <row r="458" spans="1:28" x14ac:dyDescent="0.2">
      <c r="A458" s="4">
        <v>456</v>
      </c>
      <c r="B458" s="25">
        <f t="shared" si="54"/>
        <v>456</v>
      </c>
      <c r="D458" s="26" t="str">
        <f>IF($C458&gt;0,IF(COUNTIF(newValidID,$C458)&gt;0,VLOOKUP($C458,Νέα_Μητρώα!$A:$G,3,FALSE),IF(COUNTIF(ValidID,$C458)&gt;0,VLOOKUP($C458,Μητρώο!$A:$G,3,FALSE))),"")</f>
        <v/>
      </c>
      <c r="E458" s="27" t="str">
        <f>IF($C458&gt;0,IF(COUNTIF(newValidID,$C458)&gt;0,VLOOKUP($C458,Νέα_Μητρώα!$A:$G,5,FALSE),IF(COUNTIF(ValidID,$C458)&gt;0,VLOOKUP($C458,Μητρώο!$A:$G,5,FALSE))),"")</f>
        <v/>
      </c>
      <c r="F458" s="47"/>
      <c r="G458" s="47"/>
      <c r="H458" s="28"/>
      <c r="I458" s="29" t="str">
        <f>IF($C458&gt;0,IF(COUNTIF(newValidID,$C458)&gt;0,VLOOKUP($C458,Νέα_Μητρώα!$A:$G,4,FALSE),IF(COUNTIF(ValidID,$C458)&gt;0,VLOOKUP($C458,Μητρώο!$A:$G,4,FALSE))),"")</f>
        <v/>
      </c>
      <c r="J458" s="53" t="str">
        <f>IF(OR(AND(OR(LEFT(R458)="b",LEFT(T458)="b",LEFT(V458)="b"),IF($C458&gt;0,IF(COUNTIF(newValidID,$C458)&gt;0,VLOOKUP($C458,Νέα_Μητρώα!$A:$G,2,FALSE),IF(COUNTIF(ValidID,$C458)&gt;0,VLOOKUP($C458,Μητρώο!$A:$G,2,FALSE))),"")="Θ"),AND(OR(LEFT(R458)="g",LEFT(T458)="g",LEFT(V458)="g"),IF($C458&gt;0,IF(COUNTIF(newValidID,$C458)&gt;0,VLOOKUP($C458,Νέα_Μητρώα!$A:$G,2,FALSE),IF(COUNTIF(ValidID,$C458)&gt;0,VLOOKUP($C458,Μητρώο!$A:$G,2,FALSE))),"")="Α")),"error","")</f>
        <v/>
      </c>
      <c r="K458" s="29" t="str">
        <f t="shared" si="52"/>
        <v/>
      </c>
      <c r="L458" s="29">
        <f t="shared" si="53"/>
        <v>0</v>
      </c>
      <c r="M458" s="30"/>
      <c r="N458" s="30"/>
      <c r="O458" s="31" t="str">
        <f>IF($C458&gt;0,IF(COUNTIF(newValidID,$C458)&gt;0,VLOOKUP($C458,Νέα_Μητρώα!$A:$G,7,FALSE),IF(COUNTIF(ValidID,$C458)&gt;0,VLOOKUP($C458,Μητρώο!$A:$G,7,FALSE))),"")</f>
        <v/>
      </c>
      <c r="P458" s="25" t="str">
        <f t="shared" si="55"/>
        <v/>
      </c>
      <c r="Q458" s="6"/>
      <c r="S458" s="6"/>
      <c r="U458" s="6"/>
      <c r="W458" s="59" t="str">
        <f>IF(AND($W$1&gt;0,C458&gt;0),SUBSTITUTE(SUBSTITUTE(IF(COUNTIF(newValidID,$C458)&gt;0,VLOOKUP($C458,Νέα_Μητρώα!$A:$G,2,FALSE),IF(COUNTIF(ValidID,$C458)&gt;0,VLOOKUP($C458,Μητρώο!$A:$G,2,FALSE))),"Θ","g"),"Α","b")&amp;IF((TRUNC((((YEAR($C$1))-I458)+1)/2))*2&lt;12,12,(TRUNC((((YEAR($C$1))-I458)+1)/2))*2),"ω")</f>
        <v>ω</v>
      </c>
      <c r="Z458" s="49">
        <f t="shared" si="56"/>
        <v>0</v>
      </c>
      <c r="AA458" s="49">
        <f t="shared" si="57"/>
        <v>0</v>
      </c>
      <c r="AB458" s="49">
        <f t="shared" si="58"/>
        <v>0</v>
      </c>
    </row>
    <row r="459" spans="1:28" x14ac:dyDescent="0.2">
      <c r="A459" s="4">
        <v>457</v>
      </c>
      <c r="B459" s="25">
        <f t="shared" si="54"/>
        <v>457</v>
      </c>
      <c r="C459" s="6"/>
      <c r="D459" s="26" t="str">
        <f>IF($C459&gt;0,IF(COUNTIF(newValidID,$C459)&gt;0,VLOOKUP($C459,Νέα_Μητρώα!$A:$G,3,FALSE),IF(COUNTIF(ValidID,$C459)&gt;0,VLOOKUP($C459,Μητρώο!$A:$G,3,FALSE))),"")</f>
        <v/>
      </c>
      <c r="E459" s="27" t="str">
        <f>IF($C459&gt;0,IF(COUNTIF(newValidID,$C459)&gt;0,VLOOKUP($C459,Νέα_Μητρώα!$A:$G,5,FALSE),IF(COUNTIF(ValidID,$C459)&gt;0,VLOOKUP($C459,Μητρώο!$A:$G,5,FALSE))),"")</f>
        <v/>
      </c>
      <c r="F459" s="47"/>
      <c r="G459" s="47"/>
      <c r="H459" s="28"/>
      <c r="I459" s="29" t="str">
        <f>IF($C459&gt;0,IF(COUNTIF(newValidID,$C459)&gt;0,VLOOKUP($C459,Νέα_Μητρώα!$A:$G,4,FALSE),IF(COUNTIF(ValidID,$C459)&gt;0,VLOOKUP($C459,Μητρώο!$A:$G,4,FALSE))),"")</f>
        <v/>
      </c>
      <c r="J459" s="53" t="str">
        <f>IF(OR(AND(OR(LEFT(R459)="b",LEFT(T459)="b",LEFT(V459)="b"),IF($C459&gt;0,IF(COUNTIF(newValidID,$C459)&gt;0,VLOOKUP($C459,Νέα_Μητρώα!$A:$G,2,FALSE),IF(COUNTIF(ValidID,$C459)&gt;0,VLOOKUP($C459,Μητρώο!$A:$G,2,FALSE))),"")="Θ"),AND(OR(LEFT(R459)="g",LEFT(T459)="g",LEFT(V459)="g"),IF($C459&gt;0,IF(COUNTIF(newValidID,$C459)&gt;0,VLOOKUP($C459,Νέα_Μητρώα!$A:$G,2,FALSE),IF(COUNTIF(ValidID,$C459)&gt;0,VLOOKUP($C459,Μητρώο!$A:$G,2,FALSE))),"")="Α")),"error","")</f>
        <v/>
      </c>
      <c r="K459" s="29" t="str">
        <f t="shared" si="52"/>
        <v/>
      </c>
      <c r="L459" s="29">
        <f t="shared" si="53"/>
        <v>0</v>
      </c>
      <c r="M459" s="30"/>
      <c r="N459" s="30"/>
      <c r="O459" s="31" t="str">
        <f>IF($C459&gt;0,IF(COUNTIF(newValidID,$C459)&gt;0,VLOOKUP($C459,Νέα_Μητρώα!$A:$G,7,FALSE),IF(COUNTIF(ValidID,$C459)&gt;0,VLOOKUP($C459,Μητρώο!$A:$G,7,FALSE))),"")</f>
        <v/>
      </c>
      <c r="P459" s="25" t="str">
        <f t="shared" si="55"/>
        <v/>
      </c>
      <c r="Q459" s="6"/>
      <c r="S459" s="6"/>
      <c r="U459" s="6"/>
      <c r="W459" s="59" t="str">
        <f>IF(AND($W$1&gt;0,C459&gt;0),SUBSTITUTE(SUBSTITUTE(IF(COUNTIF(newValidID,$C459)&gt;0,VLOOKUP($C459,Νέα_Μητρώα!$A:$G,2,FALSE),IF(COUNTIF(ValidID,$C459)&gt;0,VLOOKUP($C459,Μητρώο!$A:$G,2,FALSE))),"Θ","g"),"Α","b")&amp;IF((TRUNC((((YEAR($C$1))-I459)+1)/2))*2&lt;12,12,(TRUNC((((YEAR($C$1))-I459)+1)/2))*2),"ω")</f>
        <v>ω</v>
      </c>
      <c r="Z459" s="49">
        <f t="shared" si="56"/>
        <v>0</v>
      </c>
      <c r="AA459" s="49">
        <f t="shared" si="57"/>
        <v>0</v>
      </c>
      <c r="AB459" s="49">
        <f t="shared" si="58"/>
        <v>0</v>
      </c>
    </row>
    <row r="460" spans="1:28" x14ac:dyDescent="0.2">
      <c r="A460" s="4">
        <v>458</v>
      </c>
      <c r="B460" s="25">
        <f t="shared" si="54"/>
        <v>458</v>
      </c>
      <c r="C460" s="6"/>
      <c r="D460" s="26" t="str">
        <f>IF($C460&gt;0,IF(COUNTIF(newValidID,$C460)&gt;0,VLOOKUP($C460,Νέα_Μητρώα!$A:$G,3,FALSE),IF(COUNTIF(ValidID,$C460)&gt;0,VLOOKUP($C460,Μητρώο!$A:$G,3,FALSE))),"")</f>
        <v/>
      </c>
      <c r="E460" s="27" t="str">
        <f>IF($C460&gt;0,IF(COUNTIF(newValidID,$C460)&gt;0,VLOOKUP($C460,Νέα_Μητρώα!$A:$G,5,FALSE),IF(COUNTIF(ValidID,$C460)&gt;0,VLOOKUP($C460,Μητρώο!$A:$G,5,FALSE))),"")</f>
        <v/>
      </c>
      <c r="F460" s="47"/>
      <c r="G460" s="47"/>
      <c r="H460" s="28"/>
      <c r="I460" s="29" t="str">
        <f>IF($C460&gt;0,IF(COUNTIF(newValidID,$C460)&gt;0,VLOOKUP($C460,Νέα_Μητρώα!$A:$G,4,FALSE),IF(COUNTIF(ValidID,$C460)&gt;0,VLOOKUP($C460,Μητρώο!$A:$G,4,FALSE))),"")</f>
        <v/>
      </c>
      <c r="J460" s="53" t="str">
        <f>IF(OR(AND(OR(LEFT(R460)="b",LEFT(T460)="b",LEFT(V460)="b"),IF($C460&gt;0,IF(COUNTIF(newValidID,$C460)&gt;0,VLOOKUP($C460,Νέα_Μητρώα!$A:$G,2,FALSE),IF(COUNTIF(ValidID,$C460)&gt;0,VLOOKUP($C460,Μητρώο!$A:$G,2,FALSE))),"")="Θ"),AND(OR(LEFT(R460)="g",LEFT(T460)="g",LEFT(V460)="g"),IF($C460&gt;0,IF(COUNTIF(newValidID,$C460)&gt;0,VLOOKUP($C460,Νέα_Μητρώα!$A:$G,2,FALSE),IF(COUNTIF(ValidID,$C460)&gt;0,VLOOKUP($C460,Μητρώο!$A:$G,2,FALSE))),"")="Α")),"error","")</f>
        <v/>
      </c>
      <c r="K460" s="29" t="str">
        <f t="shared" si="52"/>
        <v/>
      </c>
      <c r="L460" s="29">
        <f t="shared" si="53"/>
        <v>0</v>
      </c>
      <c r="M460" s="30"/>
      <c r="N460" s="30"/>
      <c r="O460" s="31" t="str">
        <f>IF($C460&gt;0,IF(COUNTIF(newValidID,$C460)&gt;0,VLOOKUP($C460,Νέα_Μητρώα!$A:$G,7,FALSE),IF(COUNTIF(ValidID,$C460)&gt;0,VLOOKUP($C460,Μητρώο!$A:$G,7,FALSE))),"")</f>
        <v/>
      </c>
      <c r="P460" s="25" t="str">
        <f t="shared" si="55"/>
        <v/>
      </c>
      <c r="Q460" s="6"/>
      <c r="S460" s="6"/>
      <c r="U460" s="6"/>
      <c r="W460" s="59" t="str">
        <f>IF(AND($W$1&gt;0,C460&gt;0),SUBSTITUTE(SUBSTITUTE(IF(COUNTIF(newValidID,$C460)&gt;0,VLOOKUP($C460,Νέα_Μητρώα!$A:$G,2,FALSE),IF(COUNTIF(ValidID,$C460)&gt;0,VLOOKUP($C460,Μητρώο!$A:$G,2,FALSE))),"Θ","g"),"Α","b")&amp;IF((TRUNC((((YEAR($C$1))-I460)+1)/2))*2&lt;12,12,(TRUNC((((YEAR($C$1))-I460)+1)/2))*2),"ω")</f>
        <v>ω</v>
      </c>
      <c r="Z460" s="49">
        <f t="shared" si="56"/>
        <v>0</v>
      </c>
      <c r="AA460" s="49">
        <f t="shared" si="57"/>
        <v>0</v>
      </c>
      <c r="AB460" s="49">
        <f t="shared" si="58"/>
        <v>0</v>
      </c>
    </row>
    <row r="461" spans="1:28" x14ac:dyDescent="0.2">
      <c r="A461" s="4">
        <v>459</v>
      </c>
      <c r="B461" s="25">
        <f t="shared" si="54"/>
        <v>459</v>
      </c>
      <c r="C461" s="6"/>
      <c r="D461" s="26" t="str">
        <f>IF($C461&gt;0,IF(COUNTIF(newValidID,$C461)&gt;0,VLOOKUP($C461,Νέα_Μητρώα!$A:$G,3,FALSE),IF(COUNTIF(ValidID,$C461)&gt;0,VLOOKUP($C461,Μητρώο!$A:$G,3,FALSE))),"")</f>
        <v/>
      </c>
      <c r="E461" s="27" t="str">
        <f>IF($C461&gt;0,IF(COUNTIF(newValidID,$C461)&gt;0,VLOOKUP($C461,Νέα_Μητρώα!$A:$G,5,FALSE),IF(COUNTIF(ValidID,$C461)&gt;0,VLOOKUP($C461,Μητρώο!$A:$G,5,FALSE))),"")</f>
        <v/>
      </c>
      <c r="F461" s="47"/>
      <c r="G461" s="47"/>
      <c r="H461" s="28"/>
      <c r="I461" s="29" t="str">
        <f>IF($C461&gt;0,IF(COUNTIF(newValidID,$C461)&gt;0,VLOOKUP($C461,Νέα_Μητρώα!$A:$G,4,FALSE),IF(COUNTIF(ValidID,$C461)&gt;0,VLOOKUP($C461,Μητρώο!$A:$G,4,FALSE))),"")</f>
        <v/>
      </c>
      <c r="J461" s="53" t="str">
        <f>IF(OR(AND(OR(LEFT(R461)="b",LEFT(T461)="b",LEFT(V461)="b"),IF($C461&gt;0,IF(COUNTIF(newValidID,$C461)&gt;0,VLOOKUP($C461,Νέα_Μητρώα!$A:$G,2,FALSE),IF(COUNTIF(ValidID,$C461)&gt;0,VLOOKUP($C461,Μητρώο!$A:$G,2,FALSE))),"")="Θ"),AND(OR(LEFT(R461)="g",LEFT(T461)="g",LEFT(V461)="g"),IF($C461&gt;0,IF(COUNTIF(newValidID,$C461)&gt;0,VLOOKUP($C461,Νέα_Μητρώα!$A:$G,2,FALSE),IF(COUNTIF(ValidID,$C461)&gt;0,VLOOKUP($C461,Μητρώο!$A:$G,2,FALSE))),"")="Α")),"error","")</f>
        <v/>
      </c>
      <c r="K461" s="29" t="str">
        <f t="shared" si="52"/>
        <v/>
      </c>
      <c r="L461" s="29">
        <f t="shared" si="53"/>
        <v>0</v>
      </c>
      <c r="M461" s="30"/>
      <c r="N461" s="30"/>
      <c r="O461" s="31" t="str">
        <f>IF($C461&gt;0,IF(COUNTIF(newValidID,$C461)&gt;0,VLOOKUP($C461,Νέα_Μητρώα!$A:$G,7,FALSE),IF(COUNTIF(ValidID,$C461)&gt;0,VLOOKUP($C461,Μητρώο!$A:$G,7,FALSE))),"")</f>
        <v/>
      </c>
      <c r="P461" s="25" t="str">
        <f t="shared" si="55"/>
        <v/>
      </c>
      <c r="Q461" s="6"/>
      <c r="S461" s="6"/>
      <c r="U461" s="6"/>
      <c r="W461" s="59" t="str">
        <f>IF(AND($W$1&gt;0,C461&gt;0),SUBSTITUTE(SUBSTITUTE(IF(COUNTIF(newValidID,$C461)&gt;0,VLOOKUP($C461,Νέα_Μητρώα!$A:$G,2,FALSE),IF(COUNTIF(ValidID,$C461)&gt;0,VLOOKUP($C461,Μητρώο!$A:$G,2,FALSE))),"Θ","g"),"Α","b")&amp;IF((TRUNC((((YEAR($C$1))-I461)+1)/2))*2&lt;12,12,(TRUNC((((YEAR($C$1))-I461)+1)/2))*2),"ω")</f>
        <v>ω</v>
      </c>
      <c r="Z461" s="49">
        <f t="shared" si="56"/>
        <v>0</v>
      </c>
      <c r="AA461" s="49">
        <f t="shared" si="57"/>
        <v>0</v>
      </c>
      <c r="AB461" s="49">
        <f t="shared" si="58"/>
        <v>0</v>
      </c>
    </row>
    <row r="462" spans="1:28" x14ac:dyDescent="0.2">
      <c r="A462" s="4">
        <v>460</v>
      </c>
      <c r="B462" s="25">
        <f t="shared" si="54"/>
        <v>460</v>
      </c>
      <c r="C462" s="6"/>
      <c r="D462" s="26" t="str">
        <f>IF($C462&gt;0,IF(COUNTIF(newValidID,$C462)&gt;0,VLOOKUP($C462,Νέα_Μητρώα!$A:$G,3,FALSE),IF(COUNTIF(ValidID,$C462)&gt;0,VLOOKUP($C462,Μητρώο!$A:$G,3,FALSE))),"")</f>
        <v/>
      </c>
      <c r="E462" s="27" t="str">
        <f>IF($C462&gt;0,IF(COUNTIF(newValidID,$C462)&gt;0,VLOOKUP($C462,Νέα_Μητρώα!$A:$G,5,FALSE),IF(COUNTIF(ValidID,$C462)&gt;0,VLOOKUP($C462,Μητρώο!$A:$G,5,FALSE))),"")</f>
        <v/>
      </c>
      <c r="F462" s="47"/>
      <c r="G462" s="47"/>
      <c r="H462" s="28"/>
      <c r="I462" s="29" t="str">
        <f>IF($C462&gt;0,IF(COUNTIF(newValidID,$C462)&gt;0,VLOOKUP($C462,Νέα_Μητρώα!$A:$G,4,FALSE),IF(COUNTIF(ValidID,$C462)&gt;0,VLOOKUP($C462,Μητρώο!$A:$G,4,FALSE))),"")</f>
        <v/>
      </c>
      <c r="J462" s="53" t="str">
        <f>IF(OR(AND(OR(LEFT(R462)="b",LEFT(T462)="b",LEFT(V462)="b"),IF($C462&gt;0,IF(COUNTIF(newValidID,$C462)&gt;0,VLOOKUP($C462,Νέα_Μητρώα!$A:$G,2,FALSE),IF(COUNTIF(ValidID,$C462)&gt;0,VLOOKUP($C462,Μητρώο!$A:$G,2,FALSE))),"")="Θ"),AND(OR(LEFT(R462)="g",LEFT(T462)="g",LEFT(V462)="g"),IF($C462&gt;0,IF(COUNTIF(newValidID,$C462)&gt;0,VLOOKUP($C462,Νέα_Μητρώα!$A:$G,2,FALSE),IF(COUNTIF(ValidID,$C462)&gt;0,VLOOKUP($C462,Μητρώο!$A:$G,2,FALSE))),"")="Α")),"error","")</f>
        <v/>
      </c>
      <c r="K462" s="29" t="str">
        <f t="shared" si="52"/>
        <v/>
      </c>
      <c r="L462" s="29">
        <f t="shared" si="53"/>
        <v>0</v>
      </c>
      <c r="M462" s="30"/>
      <c r="N462" s="30"/>
      <c r="O462" s="31" t="str">
        <f>IF($C462&gt;0,IF(COUNTIF(newValidID,$C462)&gt;0,VLOOKUP($C462,Νέα_Μητρώα!$A:$G,7,FALSE),IF(COUNTIF(ValidID,$C462)&gt;0,VLOOKUP($C462,Μητρώο!$A:$G,7,FALSE))),"")</f>
        <v/>
      </c>
      <c r="P462" s="25" t="str">
        <f t="shared" si="55"/>
        <v/>
      </c>
      <c r="Q462" s="6"/>
      <c r="S462" s="6"/>
      <c r="U462" s="6"/>
      <c r="W462" s="59" t="str">
        <f>IF(AND($W$1&gt;0,C462&gt;0),SUBSTITUTE(SUBSTITUTE(IF(COUNTIF(newValidID,$C462)&gt;0,VLOOKUP($C462,Νέα_Μητρώα!$A:$G,2,FALSE),IF(COUNTIF(ValidID,$C462)&gt;0,VLOOKUP($C462,Μητρώο!$A:$G,2,FALSE))),"Θ","g"),"Α","b")&amp;IF((TRUNC((((YEAR($C$1))-I462)+1)/2))*2&lt;12,12,(TRUNC((((YEAR($C$1))-I462)+1)/2))*2),"ω")</f>
        <v>ω</v>
      </c>
      <c r="Z462" s="49">
        <f t="shared" si="56"/>
        <v>0</v>
      </c>
      <c r="AA462" s="49">
        <f t="shared" si="57"/>
        <v>0</v>
      </c>
      <c r="AB462" s="49">
        <f t="shared" si="58"/>
        <v>0</v>
      </c>
    </row>
    <row r="463" spans="1:28" x14ac:dyDescent="0.2">
      <c r="A463" s="4">
        <v>461</v>
      </c>
      <c r="B463" s="25">
        <f t="shared" si="54"/>
        <v>461</v>
      </c>
      <c r="C463" s="6"/>
      <c r="D463" s="26" t="str">
        <f>IF($C463&gt;0,IF(COUNTIF(newValidID,$C463)&gt;0,VLOOKUP($C463,Νέα_Μητρώα!$A:$G,3,FALSE),IF(COUNTIF(ValidID,$C463)&gt;0,VLOOKUP($C463,Μητρώο!$A:$G,3,FALSE))),"")</f>
        <v/>
      </c>
      <c r="E463" s="27" t="str">
        <f>IF($C463&gt;0,IF(COUNTIF(newValidID,$C463)&gt;0,VLOOKUP($C463,Νέα_Μητρώα!$A:$G,5,FALSE),IF(COUNTIF(ValidID,$C463)&gt;0,VLOOKUP($C463,Μητρώο!$A:$G,5,FALSE))),"")</f>
        <v/>
      </c>
      <c r="F463" s="47"/>
      <c r="G463" s="47"/>
      <c r="H463" s="28"/>
      <c r="I463" s="29" t="str">
        <f>IF($C463&gt;0,IF(COUNTIF(newValidID,$C463)&gt;0,VLOOKUP($C463,Νέα_Μητρώα!$A:$G,4,FALSE),IF(COUNTIF(ValidID,$C463)&gt;0,VLOOKUP($C463,Μητρώο!$A:$G,4,FALSE))),"")</f>
        <v/>
      </c>
      <c r="J463" s="53" t="str">
        <f>IF(OR(AND(OR(LEFT(R463)="b",LEFT(T463)="b",LEFT(V463)="b"),IF($C463&gt;0,IF(COUNTIF(newValidID,$C463)&gt;0,VLOOKUP($C463,Νέα_Μητρώα!$A:$G,2,FALSE),IF(COUNTIF(ValidID,$C463)&gt;0,VLOOKUP($C463,Μητρώο!$A:$G,2,FALSE))),"")="Θ"),AND(OR(LEFT(R463)="g",LEFT(T463)="g",LEFT(V463)="g"),IF($C463&gt;0,IF(COUNTIF(newValidID,$C463)&gt;0,VLOOKUP($C463,Νέα_Μητρώα!$A:$G,2,FALSE),IF(COUNTIF(ValidID,$C463)&gt;0,VLOOKUP($C463,Μητρώο!$A:$G,2,FALSE))),"")="Α")),"error","")</f>
        <v/>
      </c>
      <c r="K463" s="29" t="str">
        <f t="shared" si="52"/>
        <v/>
      </c>
      <c r="L463" s="29">
        <f t="shared" si="53"/>
        <v>0</v>
      </c>
      <c r="M463" s="30"/>
      <c r="N463" s="30"/>
      <c r="O463" s="31" t="str">
        <f>IF($C463&gt;0,IF(COUNTIF(newValidID,$C463)&gt;0,VLOOKUP($C463,Νέα_Μητρώα!$A:$G,7,FALSE),IF(COUNTIF(ValidID,$C463)&gt;0,VLOOKUP($C463,Μητρώο!$A:$G,7,FALSE))),"")</f>
        <v/>
      </c>
      <c r="P463" s="25" t="str">
        <f t="shared" si="55"/>
        <v/>
      </c>
      <c r="Q463" s="6"/>
      <c r="S463" s="6"/>
      <c r="U463" s="6"/>
      <c r="W463" s="59" t="str">
        <f>IF(AND($W$1&gt;0,C463&gt;0),SUBSTITUTE(SUBSTITUTE(IF(COUNTIF(newValidID,$C463)&gt;0,VLOOKUP($C463,Νέα_Μητρώα!$A:$G,2,FALSE),IF(COUNTIF(ValidID,$C463)&gt;0,VLOOKUP($C463,Μητρώο!$A:$G,2,FALSE))),"Θ","g"),"Α","b")&amp;IF((TRUNC((((YEAR($C$1))-I463)+1)/2))*2&lt;12,12,(TRUNC((((YEAR($C$1))-I463)+1)/2))*2),"ω")</f>
        <v>ω</v>
      </c>
      <c r="Z463" s="49">
        <f t="shared" si="56"/>
        <v>0</v>
      </c>
      <c r="AA463" s="49">
        <f t="shared" si="57"/>
        <v>0</v>
      </c>
      <c r="AB463" s="49">
        <f t="shared" si="58"/>
        <v>0</v>
      </c>
    </row>
    <row r="464" spans="1:28" x14ac:dyDescent="0.2">
      <c r="A464" s="4">
        <v>462</v>
      </c>
      <c r="B464" s="25">
        <f t="shared" si="54"/>
        <v>462</v>
      </c>
      <c r="C464" s="6"/>
      <c r="D464" s="26" t="str">
        <f>IF($C464&gt;0,IF(COUNTIF(newValidID,$C464)&gt;0,VLOOKUP($C464,Νέα_Μητρώα!$A:$G,3,FALSE),IF(COUNTIF(ValidID,$C464)&gt;0,VLOOKUP($C464,Μητρώο!$A:$G,3,FALSE))),"")</f>
        <v/>
      </c>
      <c r="E464" s="27" t="str">
        <f>IF($C464&gt;0,IF(COUNTIF(newValidID,$C464)&gt;0,VLOOKUP($C464,Νέα_Μητρώα!$A:$G,5,FALSE),IF(COUNTIF(ValidID,$C464)&gt;0,VLOOKUP($C464,Μητρώο!$A:$G,5,FALSE))),"")</f>
        <v/>
      </c>
      <c r="F464" s="47"/>
      <c r="G464" s="47"/>
      <c r="H464" s="28"/>
      <c r="I464" s="29" t="str">
        <f>IF($C464&gt;0,IF(COUNTIF(newValidID,$C464)&gt;0,VLOOKUP($C464,Νέα_Μητρώα!$A:$G,4,FALSE),IF(COUNTIF(ValidID,$C464)&gt;0,VLOOKUP($C464,Μητρώο!$A:$G,4,FALSE))),"")</f>
        <v/>
      </c>
      <c r="J464" s="53" t="str">
        <f>IF(OR(AND(OR(LEFT(R464)="b",LEFT(T464)="b",LEFT(V464)="b"),IF($C464&gt;0,IF(COUNTIF(newValidID,$C464)&gt;0,VLOOKUP($C464,Νέα_Μητρώα!$A:$G,2,FALSE),IF(COUNTIF(ValidID,$C464)&gt;0,VLOOKUP($C464,Μητρώο!$A:$G,2,FALSE))),"")="Θ"),AND(OR(LEFT(R464)="g",LEFT(T464)="g",LEFT(V464)="g"),IF($C464&gt;0,IF(COUNTIF(newValidID,$C464)&gt;0,VLOOKUP($C464,Νέα_Μητρώα!$A:$G,2,FALSE),IF(COUNTIF(ValidID,$C464)&gt;0,VLOOKUP($C464,Μητρώο!$A:$G,2,FALSE))),"")="Α")),"error","")</f>
        <v/>
      </c>
      <c r="K464" s="29" t="str">
        <f t="shared" si="52"/>
        <v/>
      </c>
      <c r="L464" s="29">
        <f t="shared" si="53"/>
        <v>0</v>
      </c>
      <c r="M464" s="30"/>
      <c r="N464" s="30"/>
      <c r="O464" s="31" t="str">
        <f>IF($C464&gt;0,IF(COUNTIF(newValidID,$C464)&gt;0,VLOOKUP($C464,Νέα_Μητρώα!$A:$G,7,FALSE),IF(COUNTIF(ValidID,$C464)&gt;0,VLOOKUP($C464,Μητρώο!$A:$G,7,FALSE))),"")</f>
        <v/>
      </c>
      <c r="P464" s="25" t="str">
        <f t="shared" si="55"/>
        <v/>
      </c>
      <c r="Q464" s="6"/>
      <c r="S464" s="6"/>
      <c r="U464" s="6"/>
      <c r="W464" s="59" t="str">
        <f>IF(AND($W$1&gt;0,C464&gt;0),SUBSTITUTE(SUBSTITUTE(IF(COUNTIF(newValidID,$C464)&gt;0,VLOOKUP($C464,Νέα_Μητρώα!$A:$G,2,FALSE),IF(COUNTIF(ValidID,$C464)&gt;0,VLOOKUP($C464,Μητρώο!$A:$G,2,FALSE))),"Θ","g"),"Α","b")&amp;IF((TRUNC((((YEAR($C$1))-I464)+1)/2))*2&lt;12,12,(TRUNC((((YEAR($C$1))-I464)+1)/2))*2),"ω")</f>
        <v>ω</v>
      </c>
      <c r="Z464" s="49">
        <f t="shared" si="56"/>
        <v>0</v>
      </c>
      <c r="AA464" s="49">
        <f t="shared" si="57"/>
        <v>0</v>
      </c>
      <c r="AB464" s="49">
        <f t="shared" si="58"/>
        <v>0</v>
      </c>
    </row>
    <row r="465" spans="1:28" x14ac:dyDescent="0.2">
      <c r="A465" s="4">
        <v>463</v>
      </c>
      <c r="B465" s="25">
        <f t="shared" si="54"/>
        <v>463</v>
      </c>
      <c r="D465" s="26" t="str">
        <f>IF($C465&gt;0,IF(COUNTIF(newValidID,$C465)&gt;0,VLOOKUP($C465,Νέα_Μητρώα!$A:$G,3,FALSE),IF(COUNTIF(ValidID,$C465)&gt;0,VLOOKUP($C465,Μητρώο!$A:$G,3,FALSE))),"")</f>
        <v/>
      </c>
      <c r="E465" s="27" t="str">
        <f>IF($C465&gt;0,IF(COUNTIF(newValidID,$C465)&gt;0,VLOOKUP($C465,Νέα_Μητρώα!$A:$G,5,FALSE),IF(COUNTIF(ValidID,$C465)&gt;0,VLOOKUP($C465,Μητρώο!$A:$G,5,FALSE))),"")</f>
        <v/>
      </c>
      <c r="F465" s="47"/>
      <c r="G465" s="47"/>
      <c r="H465" s="28"/>
      <c r="I465" s="29" t="str">
        <f>IF($C465&gt;0,IF(COUNTIF(newValidID,$C465)&gt;0,VLOOKUP($C465,Νέα_Μητρώα!$A:$G,4,FALSE),IF(COUNTIF(ValidID,$C465)&gt;0,VLOOKUP($C465,Μητρώο!$A:$G,4,FALSE))),"")</f>
        <v/>
      </c>
      <c r="J465" s="53" t="str">
        <f>IF(OR(AND(OR(LEFT(R465)="b",LEFT(T465)="b",LEFT(V465)="b"),IF($C465&gt;0,IF(COUNTIF(newValidID,$C465)&gt;0,VLOOKUP($C465,Νέα_Μητρώα!$A:$G,2,FALSE),IF(COUNTIF(ValidID,$C465)&gt;0,VLOOKUP($C465,Μητρώο!$A:$G,2,FALSE))),"")="Θ"),AND(OR(LEFT(R465)="g",LEFT(T465)="g",LEFT(V465)="g"),IF($C465&gt;0,IF(COUNTIF(newValidID,$C465)&gt;0,VLOOKUP($C465,Νέα_Μητρώα!$A:$G,2,FALSE),IF(COUNTIF(ValidID,$C465)&gt;0,VLOOKUP($C465,Μητρώο!$A:$G,2,FALSE))),"")="Α")),"error","")</f>
        <v/>
      </c>
      <c r="K465" s="29" t="str">
        <f t="shared" si="52"/>
        <v/>
      </c>
      <c r="L465" s="29">
        <f t="shared" si="53"/>
        <v>0</v>
      </c>
      <c r="M465" s="30"/>
      <c r="N465" s="30"/>
      <c r="O465" s="31" t="str">
        <f>IF($C465&gt;0,IF(COUNTIF(newValidID,$C465)&gt;0,VLOOKUP($C465,Νέα_Μητρώα!$A:$G,7,FALSE),IF(COUNTIF(ValidID,$C465)&gt;0,VLOOKUP($C465,Μητρώο!$A:$G,7,FALSE))),"")</f>
        <v/>
      </c>
      <c r="P465" s="25" t="str">
        <f t="shared" si="55"/>
        <v/>
      </c>
      <c r="Q465" s="6"/>
      <c r="S465" s="6"/>
      <c r="U465" s="6"/>
      <c r="W465" s="59" t="str">
        <f>IF(AND($W$1&gt;0,C465&gt;0),SUBSTITUTE(SUBSTITUTE(IF(COUNTIF(newValidID,$C465)&gt;0,VLOOKUP($C465,Νέα_Μητρώα!$A:$G,2,FALSE),IF(COUNTIF(ValidID,$C465)&gt;0,VLOOKUP($C465,Μητρώο!$A:$G,2,FALSE))),"Θ","g"),"Α","b")&amp;IF((TRUNC((((YEAR($C$1))-I465)+1)/2))*2&lt;12,12,(TRUNC((((YEAR($C$1))-I465)+1)/2))*2),"ω")</f>
        <v>ω</v>
      </c>
      <c r="Z465" s="49">
        <f t="shared" si="56"/>
        <v>0</v>
      </c>
      <c r="AA465" s="49">
        <f t="shared" si="57"/>
        <v>0</v>
      </c>
      <c r="AB465" s="49">
        <f t="shared" si="58"/>
        <v>0</v>
      </c>
    </row>
    <row r="466" spans="1:28" x14ac:dyDescent="0.2">
      <c r="A466" s="4">
        <v>464</v>
      </c>
      <c r="B466" s="25">
        <f t="shared" si="54"/>
        <v>464</v>
      </c>
      <c r="D466" s="26" t="str">
        <f>IF($C466&gt;0,IF(COUNTIF(newValidID,$C466)&gt;0,VLOOKUP($C466,Νέα_Μητρώα!$A:$G,3,FALSE),IF(COUNTIF(ValidID,$C466)&gt;0,VLOOKUP($C466,Μητρώο!$A:$G,3,FALSE))),"")</f>
        <v/>
      </c>
      <c r="E466" s="27" t="str">
        <f>IF($C466&gt;0,IF(COUNTIF(newValidID,$C466)&gt;0,VLOOKUP($C466,Νέα_Μητρώα!$A:$G,5,FALSE),IF(COUNTIF(ValidID,$C466)&gt;0,VLOOKUP($C466,Μητρώο!$A:$G,5,FALSE))),"")</f>
        <v/>
      </c>
      <c r="F466" s="47"/>
      <c r="G466" s="47"/>
      <c r="H466" s="28"/>
      <c r="I466" s="29" t="str">
        <f>IF($C466&gt;0,IF(COUNTIF(newValidID,$C466)&gt;0,VLOOKUP($C466,Νέα_Μητρώα!$A:$G,4,FALSE),IF(COUNTIF(ValidID,$C466)&gt;0,VLOOKUP($C466,Μητρώο!$A:$G,4,FALSE))),"")</f>
        <v/>
      </c>
      <c r="J466" s="53" t="str">
        <f>IF(OR(AND(OR(LEFT(R466)="b",LEFT(T466)="b",LEFT(V466)="b"),IF($C466&gt;0,IF(COUNTIF(newValidID,$C466)&gt;0,VLOOKUP($C466,Νέα_Μητρώα!$A:$G,2,FALSE),IF(COUNTIF(ValidID,$C466)&gt;0,VLOOKUP($C466,Μητρώο!$A:$G,2,FALSE))),"")="Θ"),AND(OR(LEFT(R466)="g",LEFT(T466)="g",LEFT(V466)="g"),IF($C466&gt;0,IF(COUNTIF(newValidID,$C466)&gt;0,VLOOKUP($C466,Νέα_Μητρώα!$A:$G,2,FALSE),IF(COUNTIF(ValidID,$C466)&gt;0,VLOOKUP($C466,Μητρώο!$A:$G,2,FALSE))),"")="Α")),"error","")</f>
        <v/>
      </c>
      <c r="K466" s="29" t="str">
        <f t="shared" si="52"/>
        <v/>
      </c>
      <c r="L466" s="29">
        <f t="shared" si="53"/>
        <v>0</v>
      </c>
      <c r="M466" s="30"/>
      <c r="N466" s="30"/>
      <c r="O466" s="31" t="str">
        <f>IF($C466&gt;0,IF(COUNTIF(newValidID,$C466)&gt;0,VLOOKUP($C466,Νέα_Μητρώα!$A:$G,7,FALSE),IF(COUNTIF(ValidID,$C466)&gt;0,VLOOKUP($C466,Μητρώο!$A:$G,7,FALSE))),"")</f>
        <v/>
      </c>
      <c r="P466" s="25" t="str">
        <f t="shared" si="55"/>
        <v/>
      </c>
      <c r="Q466" s="6"/>
      <c r="S466" s="6"/>
      <c r="U466" s="6"/>
      <c r="W466" s="59" t="str">
        <f>IF(AND($W$1&gt;0,C466&gt;0),SUBSTITUTE(SUBSTITUTE(IF(COUNTIF(newValidID,$C466)&gt;0,VLOOKUP($C466,Νέα_Μητρώα!$A:$G,2,FALSE),IF(COUNTIF(ValidID,$C466)&gt;0,VLOOKUP($C466,Μητρώο!$A:$G,2,FALSE))),"Θ","g"),"Α","b")&amp;IF((TRUNC((((YEAR($C$1))-I466)+1)/2))*2&lt;12,12,(TRUNC((((YEAR($C$1))-I466)+1)/2))*2),"ω")</f>
        <v>ω</v>
      </c>
      <c r="Z466" s="49">
        <f t="shared" si="56"/>
        <v>0</v>
      </c>
      <c r="AA466" s="49">
        <f t="shared" si="57"/>
        <v>0</v>
      </c>
      <c r="AB466" s="49">
        <f t="shared" si="58"/>
        <v>0</v>
      </c>
    </row>
    <row r="467" spans="1:28" x14ac:dyDescent="0.2">
      <c r="A467" s="4">
        <v>465</v>
      </c>
      <c r="B467" s="25">
        <f t="shared" si="54"/>
        <v>465</v>
      </c>
      <c r="D467" s="26" t="str">
        <f>IF($C467&gt;0,IF(COUNTIF(newValidID,$C467)&gt;0,VLOOKUP($C467,Νέα_Μητρώα!$A:$G,3,FALSE),IF(COUNTIF(ValidID,$C467)&gt;0,VLOOKUP($C467,Μητρώο!$A:$G,3,FALSE))),"")</f>
        <v/>
      </c>
      <c r="E467" s="27" t="str">
        <f>IF($C467&gt;0,IF(COUNTIF(newValidID,$C467)&gt;0,VLOOKUP($C467,Νέα_Μητρώα!$A:$G,5,FALSE),IF(COUNTIF(ValidID,$C467)&gt;0,VLOOKUP($C467,Μητρώο!$A:$G,5,FALSE))),"")</f>
        <v/>
      </c>
      <c r="F467" s="47"/>
      <c r="G467" s="47"/>
      <c r="H467" s="28"/>
      <c r="I467" s="29" t="str">
        <f>IF($C467&gt;0,IF(COUNTIF(newValidID,$C467)&gt;0,VLOOKUP($C467,Νέα_Μητρώα!$A:$G,4,FALSE),IF(COUNTIF(ValidID,$C467)&gt;0,VLOOKUP($C467,Μητρώο!$A:$G,4,FALSE))),"")</f>
        <v/>
      </c>
      <c r="J467" s="53" t="str">
        <f>IF(OR(AND(OR(LEFT(R467)="b",LEFT(T467)="b",LEFT(V467)="b"),IF($C467&gt;0,IF(COUNTIF(newValidID,$C467)&gt;0,VLOOKUP($C467,Νέα_Μητρώα!$A:$G,2,FALSE),IF(COUNTIF(ValidID,$C467)&gt;0,VLOOKUP($C467,Μητρώο!$A:$G,2,FALSE))),"")="Θ"),AND(OR(LEFT(R467)="g",LEFT(T467)="g",LEFT(V467)="g"),IF($C467&gt;0,IF(COUNTIF(newValidID,$C467)&gt;0,VLOOKUP($C467,Νέα_Μητρώα!$A:$G,2,FALSE),IF(COUNTIF(ValidID,$C467)&gt;0,VLOOKUP($C467,Μητρώο!$A:$G,2,FALSE))),"")="Α")),"error","")</f>
        <v/>
      </c>
      <c r="K467" s="29" t="str">
        <f t="shared" si="52"/>
        <v/>
      </c>
      <c r="L467" s="29">
        <f t="shared" si="53"/>
        <v>0</v>
      </c>
      <c r="M467" s="30"/>
      <c r="N467" s="30"/>
      <c r="O467" s="31" t="str">
        <f>IF($C467&gt;0,IF(COUNTIF(newValidID,$C467)&gt;0,VLOOKUP($C467,Νέα_Μητρώα!$A:$G,7,FALSE),IF(COUNTIF(ValidID,$C467)&gt;0,VLOOKUP($C467,Μητρώο!$A:$G,7,FALSE))),"")</f>
        <v/>
      </c>
      <c r="P467" s="25" t="str">
        <f t="shared" si="55"/>
        <v/>
      </c>
      <c r="Q467" s="6"/>
      <c r="S467" s="6"/>
      <c r="U467" s="6"/>
      <c r="W467" s="59" t="str">
        <f>IF(AND($W$1&gt;0,C467&gt;0),SUBSTITUTE(SUBSTITUTE(IF(COUNTIF(newValidID,$C467)&gt;0,VLOOKUP($C467,Νέα_Μητρώα!$A:$G,2,FALSE),IF(COUNTIF(ValidID,$C467)&gt;0,VLOOKUP($C467,Μητρώο!$A:$G,2,FALSE))),"Θ","g"),"Α","b")&amp;IF((TRUNC((((YEAR($C$1))-I467)+1)/2))*2&lt;12,12,(TRUNC((((YEAR($C$1))-I467)+1)/2))*2),"ω")</f>
        <v>ω</v>
      </c>
      <c r="Z467" s="49">
        <f t="shared" si="56"/>
        <v>0</v>
      </c>
      <c r="AA467" s="49">
        <f t="shared" si="57"/>
        <v>0</v>
      </c>
      <c r="AB467" s="49">
        <f t="shared" si="58"/>
        <v>0</v>
      </c>
    </row>
    <row r="468" spans="1:28" x14ac:dyDescent="0.2">
      <c r="A468" s="4">
        <v>466</v>
      </c>
      <c r="B468" s="25">
        <f t="shared" si="54"/>
        <v>466</v>
      </c>
      <c r="D468" s="26" t="str">
        <f>IF($C468&gt;0,IF(COUNTIF(newValidID,$C468)&gt;0,VLOOKUP($C468,Νέα_Μητρώα!$A:$G,3,FALSE),IF(COUNTIF(ValidID,$C468)&gt;0,VLOOKUP($C468,Μητρώο!$A:$G,3,FALSE))),"")</f>
        <v/>
      </c>
      <c r="E468" s="27" t="str">
        <f>IF($C468&gt;0,IF(COUNTIF(newValidID,$C468)&gt;0,VLOOKUP($C468,Νέα_Μητρώα!$A:$G,5,FALSE),IF(COUNTIF(ValidID,$C468)&gt;0,VLOOKUP($C468,Μητρώο!$A:$G,5,FALSE))),"")</f>
        <v/>
      </c>
      <c r="F468" s="47"/>
      <c r="G468" s="47"/>
      <c r="H468" s="28"/>
      <c r="I468" s="29" t="str">
        <f>IF($C468&gt;0,IF(COUNTIF(newValidID,$C468)&gt;0,VLOOKUP($C468,Νέα_Μητρώα!$A:$G,4,FALSE),IF(COUNTIF(ValidID,$C468)&gt;0,VLOOKUP($C468,Μητρώο!$A:$G,4,FALSE))),"")</f>
        <v/>
      </c>
      <c r="J468" s="53" t="str">
        <f>IF(OR(AND(OR(LEFT(R468)="b",LEFT(T468)="b",LEFT(V468)="b"),IF($C468&gt;0,IF(COUNTIF(newValidID,$C468)&gt;0,VLOOKUP($C468,Νέα_Μητρώα!$A:$G,2,FALSE),IF(COUNTIF(ValidID,$C468)&gt;0,VLOOKUP($C468,Μητρώο!$A:$G,2,FALSE))),"")="Θ"),AND(OR(LEFT(R468)="g",LEFT(T468)="g",LEFT(V468)="g"),IF($C468&gt;0,IF(COUNTIF(newValidID,$C468)&gt;0,VLOOKUP($C468,Νέα_Μητρώα!$A:$G,2,FALSE),IF(COUNTIF(ValidID,$C468)&gt;0,VLOOKUP($C468,Μητρώο!$A:$G,2,FALSE))),"")="Α")),"error","")</f>
        <v/>
      </c>
      <c r="K468" s="29" t="str">
        <f t="shared" si="52"/>
        <v/>
      </c>
      <c r="L468" s="29">
        <f t="shared" si="53"/>
        <v>0</v>
      </c>
      <c r="M468" s="30"/>
      <c r="N468" s="30"/>
      <c r="O468" s="31" t="str">
        <f>IF($C468&gt;0,IF(COUNTIF(newValidID,$C468)&gt;0,VLOOKUP($C468,Νέα_Μητρώα!$A:$G,7,FALSE),IF(COUNTIF(ValidID,$C468)&gt;0,VLOOKUP($C468,Μητρώο!$A:$G,7,FALSE))),"")</f>
        <v/>
      </c>
      <c r="P468" s="25" t="str">
        <f t="shared" si="55"/>
        <v/>
      </c>
      <c r="Q468" s="6"/>
      <c r="S468" s="6"/>
      <c r="U468" s="6"/>
      <c r="W468" s="59" t="str">
        <f>IF(AND($W$1&gt;0,C468&gt;0),SUBSTITUTE(SUBSTITUTE(IF(COUNTIF(newValidID,$C468)&gt;0,VLOOKUP($C468,Νέα_Μητρώα!$A:$G,2,FALSE),IF(COUNTIF(ValidID,$C468)&gt;0,VLOOKUP($C468,Μητρώο!$A:$G,2,FALSE))),"Θ","g"),"Α","b")&amp;IF((TRUNC((((YEAR($C$1))-I468)+1)/2))*2&lt;12,12,(TRUNC((((YEAR($C$1))-I468)+1)/2))*2),"ω")</f>
        <v>ω</v>
      </c>
      <c r="Z468" s="49">
        <f t="shared" si="56"/>
        <v>0</v>
      </c>
      <c r="AA468" s="49">
        <f t="shared" si="57"/>
        <v>0</v>
      </c>
      <c r="AB468" s="49">
        <f t="shared" si="58"/>
        <v>0</v>
      </c>
    </row>
    <row r="469" spans="1:28" x14ac:dyDescent="0.2">
      <c r="A469" s="4">
        <v>467</v>
      </c>
      <c r="B469" s="25">
        <f t="shared" si="54"/>
        <v>467</v>
      </c>
      <c r="D469" s="26" t="str">
        <f>IF($C469&gt;0,IF(COUNTIF(newValidID,$C469)&gt;0,VLOOKUP($C469,Νέα_Μητρώα!$A:$G,3,FALSE),IF(COUNTIF(ValidID,$C469)&gt;0,VLOOKUP($C469,Μητρώο!$A:$G,3,FALSE))),"")</f>
        <v/>
      </c>
      <c r="E469" s="27" t="str">
        <f>IF($C469&gt;0,IF(COUNTIF(newValidID,$C469)&gt;0,VLOOKUP($C469,Νέα_Μητρώα!$A:$G,5,FALSE),IF(COUNTIF(ValidID,$C469)&gt;0,VLOOKUP($C469,Μητρώο!$A:$G,5,FALSE))),"")</f>
        <v/>
      </c>
      <c r="F469" s="47"/>
      <c r="G469" s="47"/>
      <c r="H469" s="28"/>
      <c r="I469" s="29" t="str">
        <f>IF($C469&gt;0,IF(COUNTIF(newValidID,$C469)&gt;0,VLOOKUP($C469,Νέα_Μητρώα!$A:$G,4,FALSE),IF(COUNTIF(ValidID,$C469)&gt;0,VLOOKUP($C469,Μητρώο!$A:$G,4,FALSE))),"")</f>
        <v/>
      </c>
      <c r="J469" s="53" t="str">
        <f>IF(OR(AND(OR(LEFT(R469)="b",LEFT(T469)="b",LEFT(V469)="b"),IF($C469&gt;0,IF(COUNTIF(newValidID,$C469)&gt;0,VLOOKUP($C469,Νέα_Μητρώα!$A:$G,2,FALSE),IF(COUNTIF(ValidID,$C469)&gt;0,VLOOKUP($C469,Μητρώο!$A:$G,2,FALSE))),"")="Θ"),AND(OR(LEFT(R469)="g",LEFT(T469)="g",LEFT(V469)="g"),IF($C469&gt;0,IF(COUNTIF(newValidID,$C469)&gt;0,VLOOKUP($C469,Νέα_Μητρώα!$A:$G,2,FALSE),IF(COUNTIF(ValidID,$C469)&gt;0,VLOOKUP($C469,Μητρώο!$A:$G,2,FALSE))),"")="Α")),"error","")</f>
        <v/>
      </c>
      <c r="K469" s="29" t="str">
        <f t="shared" si="52"/>
        <v/>
      </c>
      <c r="L469" s="29">
        <f t="shared" si="53"/>
        <v>0</v>
      </c>
      <c r="M469" s="30"/>
      <c r="N469" s="30"/>
      <c r="O469" s="31" t="str">
        <f>IF($C469&gt;0,IF(COUNTIF(newValidID,$C469)&gt;0,VLOOKUP($C469,Νέα_Μητρώα!$A:$G,7,FALSE),IF(COUNTIF(ValidID,$C469)&gt;0,VLOOKUP($C469,Μητρώο!$A:$G,7,FALSE))),"")</f>
        <v/>
      </c>
      <c r="P469" s="25" t="str">
        <f t="shared" si="55"/>
        <v/>
      </c>
      <c r="Q469" s="6"/>
      <c r="S469" s="6"/>
      <c r="U469" s="6"/>
      <c r="W469" s="59" t="str">
        <f>IF(AND($W$1&gt;0,C469&gt;0),SUBSTITUTE(SUBSTITUTE(IF(COUNTIF(newValidID,$C469)&gt;0,VLOOKUP($C469,Νέα_Μητρώα!$A:$G,2,FALSE),IF(COUNTIF(ValidID,$C469)&gt;0,VLOOKUP($C469,Μητρώο!$A:$G,2,FALSE))),"Θ","g"),"Α","b")&amp;IF((TRUNC((((YEAR($C$1))-I469)+1)/2))*2&lt;12,12,(TRUNC((((YEAR($C$1))-I469)+1)/2))*2),"ω")</f>
        <v>ω</v>
      </c>
      <c r="Z469" s="49">
        <f t="shared" si="56"/>
        <v>0</v>
      </c>
      <c r="AA469" s="49">
        <f t="shared" si="57"/>
        <v>0</v>
      </c>
      <c r="AB469" s="49">
        <f t="shared" si="58"/>
        <v>0</v>
      </c>
    </row>
    <row r="470" spans="1:28" x14ac:dyDescent="0.2">
      <c r="A470" s="4">
        <v>468</v>
      </c>
      <c r="B470" s="25">
        <f t="shared" si="54"/>
        <v>468</v>
      </c>
      <c r="D470" s="26" t="str">
        <f>IF($C470&gt;0,IF(COUNTIF(newValidID,$C470)&gt;0,VLOOKUP($C470,Νέα_Μητρώα!$A:$G,3,FALSE),IF(COUNTIF(ValidID,$C470)&gt;0,VLOOKUP($C470,Μητρώο!$A:$G,3,FALSE))),"")</f>
        <v/>
      </c>
      <c r="E470" s="27" t="str">
        <f>IF($C470&gt;0,IF(COUNTIF(newValidID,$C470)&gt;0,VLOOKUP($C470,Νέα_Μητρώα!$A:$G,5,FALSE),IF(COUNTIF(ValidID,$C470)&gt;0,VLOOKUP($C470,Μητρώο!$A:$G,5,FALSE))),"")</f>
        <v/>
      </c>
      <c r="F470" s="47"/>
      <c r="G470" s="47"/>
      <c r="H470" s="28"/>
      <c r="I470" s="29" t="str">
        <f>IF($C470&gt;0,IF(COUNTIF(newValidID,$C470)&gt;0,VLOOKUP($C470,Νέα_Μητρώα!$A:$G,4,FALSE),IF(COUNTIF(ValidID,$C470)&gt;0,VLOOKUP($C470,Μητρώο!$A:$G,4,FALSE))),"")</f>
        <v/>
      </c>
      <c r="J470" s="53" t="str">
        <f>IF(OR(AND(OR(LEFT(R470)="b",LEFT(T470)="b",LEFT(V470)="b"),IF($C470&gt;0,IF(COUNTIF(newValidID,$C470)&gt;0,VLOOKUP($C470,Νέα_Μητρώα!$A:$G,2,FALSE),IF(COUNTIF(ValidID,$C470)&gt;0,VLOOKUP($C470,Μητρώο!$A:$G,2,FALSE))),"")="Θ"),AND(OR(LEFT(R470)="g",LEFT(T470)="g",LEFT(V470)="g"),IF($C470&gt;0,IF(COUNTIF(newValidID,$C470)&gt;0,VLOOKUP($C470,Νέα_Μητρώα!$A:$G,2,FALSE),IF(COUNTIF(ValidID,$C470)&gt;0,VLOOKUP($C470,Μητρώο!$A:$G,2,FALSE))),"")="Α")),"error","")</f>
        <v/>
      </c>
      <c r="K470" s="29" t="str">
        <f t="shared" si="52"/>
        <v/>
      </c>
      <c r="L470" s="29">
        <f t="shared" si="53"/>
        <v>0</v>
      </c>
      <c r="M470" s="30"/>
      <c r="N470" s="30"/>
      <c r="O470" s="31" t="str">
        <f>IF($C470&gt;0,IF(COUNTIF(newValidID,$C470)&gt;0,VLOOKUP($C470,Νέα_Μητρώα!$A:$G,7,FALSE),IF(COUNTIF(ValidID,$C470)&gt;0,VLOOKUP($C470,Μητρώο!$A:$G,7,FALSE))),"")</f>
        <v/>
      </c>
      <c r="P470" s="25" t="str">
        <f t="shared" si="55"/>
        <v/>
      </c>
      <c r="Q470" s="6"/>
      <c r="S470" s="6"/>
      <c r="U470" s="6"/>
      <c r="W470" s="59" t="str">
        <f>IF(AND($W$1&gt;0,C470&gt;0),SUBSTITUTE(SUBSTITUTE(IF(COUNTIF(newValidID,$C470)&gt;0,VLOOKUP($C470,Νέα_Μητρώα!$A:$G,2,FALSE),IF(COUNTIF(ValidID,$C470)&gt;0,VLOOKUP($C470,Μητρώο!$A:$G,2,FALSE))),"Θ","g"),"Α","b")&amp;IF((TRUNC((((YEAR($C$1))-I470)+1)/2))*2&lt;12,12,(TRUNC((((YEAR($C$1))-I470)+1)/2))*2),"ω")</f>
        <v>ω</v>
      </c>
      <c r="Z470" s="49">
        <f t="shared" si="56"/>
        <v>0</v>
      </c>
      <c r="AA470" s="49">
        <f t="shared" si="57"/>
        <v>0</v>
      </c>
      <c r="AB470" s="49">
        <f t="shared" si="58"/>
        <v>0</v>
      </c>
    </row>
    <row r="471" spans="1:28" x14ac:dyDescent="0.2">
      <c r="A471" s="4">
        <v>469</v>
      </c>
      <c r="B471" s="25">
        <f t="shared" si="54"/>
        <v>469</v>
      </c>
      <c r="D471" s="26" t="str">
        <f>IF($C471&gt;0,IF(COUNTIF(newValidID,$C471)&gt;0,VLOOKUP($C471,Νέα_Μητρώα!$A:$G,3,FALSE),IF(COUNTIF(ValidID,$C471)&gt;0,VLOOKUP($C471,Μητρώο!$A:$G,3,FALSE))),"")</f>
        <v/>
      </c>
      <c r="E471" s="27" t="str">
        <f>IF($C471&gt;0,IF(COUNTIF(newValidID,$C471)&gt;0,VLOOKUP($C471,Νέα_Μητρώα!$A:$G,5,FALSE),IF(COUNTIF(ValidID,$C471)&gt;0,VLOOKUP($C471,Μητρώο!$A:$G,5,FALSE))),"")</f>
        <v/>
      </c>
      <c r="F471" s="47"/>
      <c r="G471" s="47"/>
      <c r="H471" s="28"/>
      <c r="I471" s="29" t="str">
        <f>IF($C471&gt;0,IF(COUNTIF(newValidID,$C471)&gt;0,VLOOKUP($C471,Νέα_Μητρώα!$A:$G,4,FALSE),IF(COUNTIF(ValidID,$C471)&gt;0,VLOOKUP($C471,Μητρώο!$A:$G,4,FALSE))),"")</f>
        <v/>
      </c>
      <c r="J471" s="53" t="str">
        <f>IF(OR(AND(OR(LEFT(R471)="b",LEFT(T471)="b",LEFT(V471)="b"),IF($C471&gt;0,IF(COUNTIF(newValidID,$C471)&gt;0,VLOOKUP($C471,Νέα_Μητρώα!$A:$G,2,FALSE),IF(COUNTIF(ValidID,$C471)&gt;0,VLOOKUP($C471,Μητρώο!$A:$G,2,FALSE))),"")="Θ"),AND(OR(LEFT(R471)="g",LEFT(T471)="g",LEFT(V471)="g"),IF($C471&gt;0,IF(COUNTIF(newValidID,$C471)&gt;0,VLOOKUP($C471,Νέα_Μητρώα!$A:$G,2,FALSE),IF(COUNTIF(ValidID,$C471)&gt;0,VLOOKUP($C471,Μητρώο!$A:$G,2,FALSE))),"")="Α")),"error","")</f>
        <v/>
      </c>
      <c r="K471" s="29" t="str">
        <f t="shared" si="52"/>
        <v/>
      </c>
      <c r="L471" s="29">
        <f t="shared" si="53"/>
        <v>0</v>
      </c>
      <c r="M471" s="30"/>
      <c r="N471" s="30"/>
      <c r="O471" s="31" t="str">
        <f>IF($C471&gt;0,IF(COUNTIF(newValidID,$C471)&gt;0,VLOOKUP($C471,Νέα_Μητρώα!$A:$G,7,FALSE),IF(COUNTIF(ValidID,$C471)&gt;0,VLOOKUP($C471,Μητρώο!$A:$G,7,FALSE))),"")</f>
        <v/>
      </c>
      <c r="P471" s="25" t="str">
        <f t="shared" si="55"/>
        <v/>
      </c>
      <c r="Q471" s="6"/>
      <c r="S471" s="6"/>
      <c r="U471" s="6"/>
      <c r="W471" s="59" t="str">
        <f>IF(AND($W$1&gt;0,C471&gt;0),SUBSTITUTE(SUBSTITUTE(IF(COUNTIF(newValidID,$C471)&gt;0,VLOOKUP($C471,Νέα_Μητρώα!$A:$G,2,FALSE),IF(COUNTIF(ValidID,$C471)&gt;0,VLOOKUP($C471,Μητρώο!$A:$G,2,FALSE))),"Θ","g"),"Α","b")&amp;IF((TRUNC((((YEAR($C$1))-I471)+1)/2))*2&lt;12,12,(TRUNC((((YEAR($C$1))-I471)+1)/2))*2),"ω")</f>
        <v>ω</v>
      </c>
      <c r="Z471" s="49">
        <f t="shared" si="56"/>
        <v>0</v>
      </c>
      <c r="AA471" s="49">
        <f t="shared" si="57"/>
        <v>0</v>
      </c>
      <c r="AB471" s="49">
        <f t="shared" si="58"/>
        <v>0</v>
      </c>
    </row>
    <row r="472" spans="1:28" x14ac:dyDescent="0.2">
      <c r="A472" s="4">
        <v>470</v>
      </c>
      <c r="B472" s="25">
        <f t="shared" si="54"/>
        <v>470</v>
      </c>
      <c r="D472" s="26" t="str">
        <f>IF($C472&gt;0,IF(COUNTIF(newValidID,$C472)&gt;0,VLOOKUP($C472,Νέα_Μητρώα!$A:$G,3,FALSE),IF(COUNTIF(ValidID,$C472)&gt;0,VLOOKUP($C472,Μητρώο!$A:$G,3,FALSE))),"")</f>
        <v/>
      </c>
      <c r="E472" s="27" t="str">
        <f>IF($C472&gt;0,IF(COUNTIF(newValidID,$C472)&gt;0,VLOOKUP($C472,Νέα_Μητρώα!$A:$G,5,FALSE),IF(COUNTIF(ValidID,$C472)&gt;0,VLOOKUP($C472,Μητρώο!$A:$G,5,FALSE))),"")</f>
        <v/>
      </c>
      <c r="F472" s="47"/>
      <c r="G472" s="47"/>
      <c r="H472" s="28"/>
      <c r="I472" s="29" t="str">
        <f>IF($C472&gt;0,IF(COUNTIF(newValidID,$C472)&gt;0,VLOOKUP($C472,Νέα_Μητρώα!$A:$G,4,FALSE),IF(COUNTIF(ValidID,$C472)&gt;0,VLOOKUP($C472,Μητρώο!$A:$G,4,FALSE))),"")</f>
        <v/>
      </c>
      <c r="J472" s="53" t="str">
        <f>IF(OR(AND(OR(LEFT(R472)="b",LEFT(T472)="b",LEFT(V472)="b"),IF($C472&gt;0,IF(COUNTIF(newValidID,$C472)&gt;0,VLOOKUP($C472,Νέα_Μητρώα!$A:$G,2,FALSE),IF(COUNTIF(ValidID,$C472)&gt;0,VLOOKUP($C472,Μητρώο!$A:$G,2,FALSE))),"")="Θ"),AND(OR(LEFT(R472)="g",LEFT(T472)="g",LEFT(V472)="g"),IF($C472&gt;0,IF(COUNTIF(newValidID,$C472)&gt;0,VLOOKUP($C472,Νέα_Μητρώα!$A:$G,2,FALSE),IF(COUNTIF(ValidID,$C472)&gt;0,VLOOKUP($C472,Μητρώο!$A:$G,2,FALSE))),"")="Α")),"error","")</f>
        <v/>
      </c>
      <c r="K472" s="29" t="str">
        <f t="shared" si="52"/>
        <v/>
      </c>
      <c r="L472" s="29">
        <f t="shared" si="53"/>
        <v>0</v>
      </c>
      <c r="M472" s="30"/>
      <c r="N472" s="30"/>
      <c r="O472" s="31" t="str">
        <f>IF($C472&gt;0,IF(COUNTIF(newValidID,$C472)&gt;0,VLOOKUP($C472,Νέα_Μητρώα!$A:$G,7,FALSE),IF(COUNTIF(ValidID,$C472)&gt;0,VLOOKUP($C472,Μητρώο!$A:$G,7,FALSE))),"")</f>
        <v/>
      </c>
      <c r="P472" s="25" t="str">
        <f t="shared" si="55"/>
        <v/>
      </c>
      <c r="Q472" s="6"/>
      <c r="S472" s="6"/>
      <c r="U472" s="6"/>
      <c r="W472" s="59" t="str">
        <f>IF(AND($W$1&gt;0,C472&gt;0),SUBSTITUTE(SUBSTITUTE(IF(COUNTIF(newValidID,$C472)&gt;0,VLOOKUP($C472,Νέα_Μητρώα!$A:$G,2,FALSE),IF(COUNTIF(ValidID,$C472)&gt;0,VLOOKUP($C472,Μητρώο!$A:$G,2,FALSE))),"Θ","g"),"Α","b")&amp;IF((TRUNC((((YEAR($C$1))-I472)+1)/2))*2&lt;12,12,(TRUNC((((YEAR($C$1))-I472)+1)/2))*2),"ω")</f>
        <v>ω</v>
      </c>
      <c r="Z472" s="49">
        <f t="shared" si="56"/>
        <v>0</v>
      </c>
      <c r="AA472" s="49">
        <f t="shared" si="57"/>
        <v>0</v>
      </c>
      <c r="AB472" s="49">
        <f t="shared" si="58"/>
        <v>0</v>
      </c>
    </row>
    <row r="473" spans="1:28" x14ac:dyDescent="0.2">
      <c r="A473" s="4">
        <v>471</v>
      </c>
      <c r="B473" s="25">
        <f t="shared" si="54"/>
        <v>471</v>
      </c>
      <c r="D473" s="26" t="str">
        <f>IF($C473&gt;0,IF(COUNTIF(newValidID,$C473)&gt;0,VLOOKUP($C473,Νέα_Μητρώα!$A:$G,3,FALSE),IF(COUNTIF(ValidID,$C473)&gt;0,VLOOKUP($C473,Μητρώο!$A:$G,3,FALSE))),"")</f>
        <v/>
      </c>
      <c r="E473" s="27" t="str">
        <f>IF($C473&gt;0,IF(COUNTIF(newValidID,$C473)&gt;0,VLOOKUP($C473,Νέα_Μητρώα!$A:$G,5,FALSE),IF(COUNTIF(ValidID,$C473)&gt;0,VLOOKUP($C473,Μητρώο!$A:$G,5,FALSE))),"")</f>
        <v/>
      </c>
      <c r="F473" s="47"/>
      <c r="G473" s="47"/>
      <c r="H473" s="28"/>
      <c r="I473" s="29" t="str">
        <f>IF($C473&gt;0,IF(COUNTIF(newValidID,$C473)&gt;0,VLOOKUP($C473,Νέα_Μητρώα!$A:$G,4,FALSE),IF(COUNTIF(ValidID,$C473)&gt;0,VLOOKUP($C473,Μητρώο!$A:$G,4,FALSE))),"")</f>
        <v/>
      </c>
      <c r="J473" s="53" t="str">
        <f>IF(OR(AND(OR(LEFT(R473)="b",LEFT(T473)="b",LEFT(V473)="b"),IF($C473&gt;0,IF(COUNTIF(newValidID,$C473)&gt;0,VLOOKUP($C473,Νέα_Μητρώα!$A:$G,2,FALSE),IF(COUNTIF(ValidID,$C473)&gt;0,VLOOKUP($C473,Μητρώο!$A:$G,2,FALSE))),"")="Θ"),AND(OR(LEFT(R473)="g",LEFT(T473)="g",LEFT(V473)="g"),IF($C473&gt;0,IF(COUNTIF(newValidID,$C473)&gt;0,VLOOKUP($C473,Νέα_Μητρώα!$A:$G,2,FALSE),IF(COUNTIF(ValidID,$C473)&gt;0,VLOOKUP($C473,Μητρώο!$A:$G,2,FALSE))),"")="Α")),"error","")</f>
        <v/>
      </c>
      <c r="K473" s="29" t="str">
        <f t="shared" si="52"/>
        <v/>
      </c>
      <c r="L473" s="29">
        <f t="shared" si="53"/>
        <v>0</v>
      </c>
      <c r="M473" s="30"/>
      <c r="N473" s="30"/>
      <c r="O473" s="31" t="str">
        <f>IF($C473&gt;0,IF(COUNTIF(newValidID,$C473)&gt;0,VLOOKUP($C473,Νέα_Μητρώα!$A:$G,7,FALSE),IF(COUNTIF(ValidID,$C473)&gt;0,VLOOKUP($C473,Μητρώο!$A:$G,7,FALSE))),"")</f>
        <v/>
      </c>
      <c r="P473" s="25" t="str">
        <f t="shared" si="55"/>
        <v/>
      </c>
      <c r="Q473" s="6"/>
      <c r="S473" s="6"/>
      <c r="U473" s="6"/>
      <c r="W473" s="59" t="str">
        <f>IF(AND($W$1&gt;0,C473&gt;0),SUBSTITUTE(SUBSTITUTE(IF(COUNTIF(newValidID,$C473)&gt;0,VLOOKUP($C473,Νέα_Μητρώα!$A:$G,2,FALSE),IF(COUNTIF(ValidID,$C473)&gt;0,VLOOKUP($C473,Μητρώο!$A:$G,2,FALSE))),"Θ","g"),"Α","b")&amp;IF((TRUNC((((YEAR($C$1))-I473)+1)/2))*2&lt;12,12,(TRUNC((((YEAR($C$1))-I473)+1)/2))*2),"ω")</f>
        <v>ω</v>
      </c>
      <c r="Z473" s="49">
        <f t="shared" si="56"/>
        <v>0</v>
      </c>
      <c r="AA473" s="49">
        <f t="shared" si="57"/>
        <v>0</v>
      </c>
      <c r="AB473" s="49">
        <f t="shared" si="58"/>
        <v>0</v>
      </c>
    </row>
    <row r="474" spans="1:28" x14ac:dyDescent="0.2">
      <c r="A474" s="4">
        <v>472</v>
      </c>
      <c r="B474" s="25">
        <f t="shared" si="54"/>
        <v>472</v>
      </c>
      <c r="D474" s="26" t="str">
        <f>IF($C474&gt;0,IF(COUNTIF(newValidID,$C474)&gt;0,VLOOKUP($C474,Νέα_Μητρώα!$A:$G,3,FALSE),IF(COUNTIF(ValidID,$C474)&gt;0,VLOOKUP($C474,Μητρώο!$A:$G,3,FALSE))),"")</f>
        <v/>
      </c>
      <c r="E474" s="27" t="str">
        <f>IF($C474&gt;0,IF(COUNTIF(newValidID,$C474)&gt;0,VLOOKUP($C474,Νέα_Μητρώα!$A:$G,5,FALSE),IF(COUNTIF(ValidID,$C474)&gt;0,VLOOKUP($C474,Μητρώο!$A:$G,5,FALSE))),"")</f>
        <v/>
      </c>
      <c r="F474" s="47"/>
      <c r="G474" s="47"/>
      <c r="H474" s="28"/>
      <c r="I474" s="29" t="str">
        <f>IF($C474&gt;0,IF(COUNTIF(newValidID,$C474)&gt;0,VLOOKUP($C474,Νέα_Μητρώα!$A:$G,4,FALSE),IF(COUNTIF(ValidID,$C474)&gt;0,VLOOKUP($C474,Μητρώο!$A:$G,4,FALSE))),"")</f>
        <v/>
      </c>
      <c r="J474" s="53" t="str">
        <f>IF(OR(AND(OR(LEFT(R474)="b",LEFT(T474)="b",LEFT(V474)="b"),IF($C474&gt;0,IF(COUNTIF(newValidID,$C474)&gt;0,VLOOKUP($C474,Νέα_Μητρώα!$A:$G,2,FALSE),IF(COUNTIF(ValidID,$C474)&gt;0,VLOOKUP($C474,Μητρώο!$A:$G,2,FALSE))),"")="Θ"),AND(OR(LEFT(R474)="g",LEFT(T474)="g",LEFT(V474)="g"),IF($C474&gt;0,IF(COUNTIF(newValidID,$C474)&gt;0,VLOOKUP($C474,Νέα_Μητρώα!$A:$G,2,FALSE),IF(COUNTIF(ValidID,$C474)&gt;0,VLOOKUP($C474,Μητρώο!$A:$G,2,FALSE))),"")="Α")),"error","")</f>
        <v/>
      </c>
      <c r="K474" s="29" t="str">
        <f t="shared" si="52"/>
        <v/>
      </c>
      <c r="L474" s="29">
        <f t="shared" si="53"/>
        <v>0</v>
      </c>
      <c r="M474" s="30"/>
      <c r="N474" s="30"/>
      <c r="O474" s="31" t="str">
        <f>IF($C474&gt;0,IF(COUNTIF(newValidID,$C474)&gt;0,VLOOKUP($C474,Νέα_Μητρώα!$A:$G,7,FALSE),IF(COUNTIF(ValidID,$C474)&gt;0,VLOOKUP($C474,Μητρώο!$A:$G,7,FALSE))),"")</f>
        <v/>
      </c>
      <c r="P474" s="25" t="str">
        <f t="shared" si="55"/>
        <v/>
      </c>
      <c r="Q474" s="6"/>
      <c r="S474" s="6"/>
      <c r="U474" s="6"/>
      <c r="W474" s="59" t="str">
        <f>IF(AND($W$1&gt;0,C474&gt;0),SUBSTITUTE(SUBSTITUTE(IF(COUNTIF(newValidID,$C474)&gt;0,VLOOKUP($C474,Νέα_Μητρώα!$A:$G,2,FALSE),IF(COUNTIF(ValidID,$C474)&gt;0,VLOOKUP($C474,Μητρώο!$A:$G,2,FALSE))),"Θ","g"),"Α","b")&amp;IF((TRUNC((((YEAR($C$1))-I474)+1)/2))*2&lt;12,12,(TRUNC((((YEAR($C$1))-I474)+1)/2))*2),"ω")</f>
        <v>ω</v>
      </c>
      <c r="Z474" s="49">
        <f t="shared" si="56"/>
        <v>0</v>
      </c>
      <c r="AA474" s="49">
        <f t="shared" si="57"/>
        <v>0</v>
      </c>
      <c r="AB474" s="49">
        <f t="shared" si="58"/>
        <v>0</v>
      </c>
    </row>
    <row r="475" spans="1:28" x14ac:dyDescent="0.2">
      <c r="A475" s="4">
        <v>473</v>
      </c>
      <c r="B475" s="25">
        <f t="shared" si="54"/>
        <v>473</v>
      </c>
      <c r="D475" s="26" t="str">
        <f>IF($C475&gt;0,IF(COUNTIF(newValidID,$C475)&gt;0,VLOOKUP($C475,Νέα_Μητρώα!$A:$G,3,FALSE),IF(COUNTIF(ValidID,$C475)&gt;0,VLOOKUP($C475,Μητρώο!$A:$G,3,FALSE))),"")</f>
        <v/>
      </c>
      <c r="E475" s="27" t="str">
        <f>IF($C475&gt;0,IF(COUNTIF(newValidID,$C475)&gt;0,VLOOKUP($C475,Νέα_Μητρώα!$A:$G,5,FALSE),IF(COUNTIF(ValidID,$C475)&gt;0,VLOOKUP($C475,Μητρώο!$A:$G,5,FALSE))),"")</f>
        <v/>
      </c>
      <c r="F475" s="47"/>
      <c r="G475" s="47"/>
      <c r="H475" s="28"/>
      <c r="I475" s="29" t="str">
        <f>IF($C475&gt;0,IF(COUNTIF(newValidID,$C475)&gt;0,VLOOKUP($C475,Νέα_Μητρώα!$A:$G,4,FALSE),IF(COUNTIF(ValidID,$C475)&gt;0,VLOOKUP($C475,Μητρώο!$A:$G,4,FALSE))),"")</f>
        <v/>
      </c>
      <c r="J475" s="53" t="str">
        <f>IF(OR(AND(OR(LEFT(R475)="b",LEFT(T475)="b",LEFT(V475)="b"),IF($C475&gt;0,IF(COUNTIF(newValidID,$C475)&gt;0,VLOOKUP($C475,Νέα_Μητρώα!$A:$G,2,FALSE),IF(COUNTIF(ValidID,$C475)&gt;0,VLOOKUP($C475,Μητρώο!$A:$G,2,FALSE))),"")="Θ"),AND(OR(LEFT(R475)="g",LEFT(T475)="g",LEFT(V475)="g"),IF($C475&gt;0,IF(COUNTIF(newValidID,$C475)&gt;0,VLOOKUP($C475,Νέα_Μητρώα!$A:$G,2,FALSE),IF(COUNTIF(ValidID,$C475)&gt;0,VLOOKUP($C475,Μητρώο!$A:$G,2,FALSE))),"")="Α")),"error","")</f>
        <v/>
      </c>
      <c r="K475" s="29" t="str">
        <f t="shared" si="52"/>
        <v/>
      </c>
      <c r="L475" s="29">
        <f t="shared" si="53"/>
        <v>0</v>
      </c>
      <c r="M475" s="30"/>
      <c r="N475" s="30"/>
      <c r="O475" s="31" t="str">
        <f>IF($C475&gt;0,IF(COUNTIF(newValidID,$C475)&gt;0,VLOOKUP($C475,Νέα_Μητρώα!$A:$G,7,FALSE),IF(COUNTIF(ValidID,$C475)&gt;0,VLOOKUP($C475,Μητρώο!$A:$G,7,FALSE))),"")</f>
        <v/>
      </c>
      <c r="P475" s="25" t="str">
        <f t="shared" si="55"/>
        <v/>
      </c>
      <c r="Q475" s="6"/>
      <c r="S475" s="6"/>
      <c r="U475" s="6"/>
      <c r="W475" s="59" t="str">
        <f>IF(AND($W$1&gt;0,C475&gt;0),SUBSTITUTE(SUBSTITUTE(IF(COUNTIF(newValidID,$C475)&gt;0,VLOOKUP($C475,Νέα_Μητρώα!$A:$G,2,FALSE),IF(COUNTIF(ValidID,$C475)&gt;0,VLOOKUP($C475,Μητρώο!$A:$G,2,FALSE))),"Θ","g"),"Α","b")&amp;IF((TRUNC((((YEAR($C$1))-I475)+1)/2))*2&lt;12,12,(TRUNC((((YEAR($C$1))-I475)+1)/2))*2),"ω")</f>
        <v>ω</v>
      </c>
      <c r="Z475" s="49">
        <f t="shared" si="56"/>
        <v>0</v>
      </c>
      <c r="AA475" s="49">
        <f t="shared" si="57"/>
        <v>0</v>
      </c>
      <c r="AB475" s="49">
        <f t="shared" si="58"/>
        <v>0</v>
      </c>
    </row>
    <row r="476" spans="1:28" x14ac:dyDescent="0.2">
      <c r="A476" s="4">
        <v>474</v>
      </c>
      <c r="B476" s="25">
        <f t="shared" si="54"/>
        <v>474</v>
      </c>
      <c r="D476" s="26" t="str">
        <f>IF($C476&gt;0,IF(COUNTIF(newValidID,$C476)&gt;0,VLOOKUP($C476,Νέα_Μητρώα!$A:$G,3,FALSE),IF(COUNTIF(ValidID,$C476)&gt;0,VLOOKUP($C476,Μητρώο!$A:$G,3,FALSE))),"")</f>
        <v/>
      </c>
      <c r="E476" s="27" t="str">
        <f>IF($C476&gt;0,IF(COUNTIF(newValidID,$C476)&gt;0,VLOOKUP($C476,Νέα_Μητρώα!$A:$G,5,FALSE),IF(COUNTIF(ValidID,$C476)&gt;0,VLOOKUP($C476,Μητρώο!$A:$G,5,FALSE))),"")</f>
        <v/>
      </c>
      <c r="F476" s="47"/>
      <c r="G476" s="47"/>
      <c r="H476" s="28"/>
      <c r="I476" s="29" t="str">
        <f>IF($C476&gt;0,IF(COUNTIF(newValidID,$C476)&gt;0,VLOOKUP($C476,Νέα_Μητρώα!$A:$G,4,FALSE),IF(COUNTIF(ValidID,$C476)&gt;0,VLOOKUP($C476,Μητρώο!$A:$G,4,FALSE))),"")</f>
        <v/>
      </c>
      <c r="J476" s="53" t="str">
        <f>IF(OR(AND(OR(LEFT(R476)="b",LEFT(T476)="b",LEFT(V476)="b"),IF($C476&gt;0,IF(COUNTIF(newValidID,$C476)&gt;0,VLOOKUP($C476,Νέα_Μητρώα!$A:$G,2,FALSE),IF(COUNTIF(ValidID,$C476)&gt;0,VLOOKUP($C476,Μητρώο!$A:$G,2,FALSE))),"")="Θ"),AND(OR(LEFT(R476)="g",LEFT(T476)="g",LEFT(V476)="g"),IF($C476&gt;0,IF(COUNTIF(newValidID,$C476)&gt;0,VLOOKUP($C476,Νέα_Μητρώα!$A:$G,2,FALSE),IF(COUNTIF(ValidID,$C476)&gt;0,VLOOKUP($C476,Μητρώο!$A:$G,2,FALSE))),"")="Α")),"error","")</f>
        <v/>
      </c>
      <c r="K476" s="29" t="str">
        <f t="shared" si="52"/>
        <v/>
      </c>
      <c r="L476" s="29">
        <f t="shared" si="53"/>
        <v>0</v>
      </c>
      <c r="M476" s="30"/>
      <c r="N476" s="30"/>
      <c r="O476" s="31" t="str">
        <f>IF($C476&gt;0,IF(COUNTIF(newValidID,$C476)&gt;0,VLOOKUP($C476,Νέα_Μητρώα!$A:$G,7,FALSE),IF(COUNTIF(ValidID,$C476)&gt;0,VLOOKUP($C476,Μητρώο!$A:$G,7,FALSE))),"")</f>
        <v/>
      </c>
      <c r="P476" s="25" t="str">
        <f t="shared" si="55"/>
        <v/>
      </c>
      <c r="Q476" s="6"/>
      <c r="S476" s="6"/>
      <c r="U476" s="6"/>
      <c r="W476" s="59" t="str">
        <f>IF(AND($W$1&gt;0,C476&gt;0),SUBSTITUTE(SUBSTITUTE(IF(COUNTIF(newValidID,$C476)&gt;0,VLOOKUP($C476,Νέα_Μητρώα!$A:$G,2,FALSE),IF(COUNTIF(ValidID,$C476)&gt;0,VLOOKUP($C476,Μητρώο!$A:$G,2,FALSE))),"Θ","g"),"Α","b")&amp;IF((TRUNC((((YEAR($C$1))-I476)+1)/2))*2&lt;12,12,(TRUNC((((YEAR($C$1))-I476)+1)/2))*2),"ω")</f>
        <v>ω</v>
      </c>
      <c r="Z476" s="49">
        <f t="shared" si="56"/>
        <v>0</v>
      </c>
      <c r="AA476" s="49">
        <f t="shared" si="57"/>
        <v>0</v>
      </c>
      <c r="AB476" s="49">
        <f t="shared" si="58"/>
        <v>0</v>
      </c>
    </row>
    <row r="477" spans="1:28" x14ac:dyDescent="0.2">
      <c r="A477" s="4">
        <v>475</v>
      </c>
      <c r="B477" s="25">
        <f t="shared" si="54"/>
        <v>475</v>
      </c>
      <c r="D477" s="26" t="str">
        <f>IF($C477&gt;0,IF(COUNTIF(newValidID,$C477)&gt;0,VLOOKUP($C477,Νέα_Μητρώα!$A:$G,3,FALSE),IF(COUNTIF(ValidID,$C477)&gt;0,VLOOKUP($C477,Μητρώο!$A:$G,3,FALSE))),"")</f>
        <v/>
      </c>
      <c r="E477" s="27" t="str">
        <f>IF($C477&gt;0,IF(COUNTIF(newValidID,$C477)&gt;0,VLOOKUP($C477,Νέα_Μητρώα!$A:$G,5,FALSE),IF(COUNTIF(ValidID,$C477)&gt;0,VLOOKUP($C477,Μητρώο!$A:$G,5,FALSE))),"")</f>
        <v/>
      </c>
      <c r="F477" s="47"/>
      <c r="G477" s="47"/>
      <c r="H477" s="28"/>
      <c r="I477" s="29" t="str">
        <f>IF($C477&gt;0,IF(COUNTIF(newValidID,$C477)&gt;0,VLOOKUP($C477,Νέα_Μητρώα!$A:$G,4,FALSE),IF(COUNTIF(ValidID,$C477)&gt;0,VLOOKUP($C477,Μητρώο!$A:$G,4,FALSE))),"")</f>
        <v/>
      </c>
      <c r="J477" s="53" t="str">
        <f>IF(OR(AND(OR(LEFT(R477)="b",LEFT(T477)="b",LEFT(V477)="b"),IF($C477&gt;0,IF(COUNTIF(newValidID,$C477)&gt;0,VLOOKUP($C477,Νέα_Μητρώα!$A:$G,2,FALSE),IF(COUNTIF(ValidID,$C477)&gt;0,VLOOKUP($C477,Μητρώο!$A:$G,2,FALSE))),"")="Θ"),AND(OR(LEFT(R477)="g",LEFT(T477)="g",LEFT(V477)="g"),IF($C477&gt;0,IF(COUNTIF(newValidID,$C477)&gt;0,VLOOKUP($C477,Νέα_Μητρώα!$A:$G,2,FALSE),IF(COUNTIF(ValidID,$C477)&gt;0,VLOOKUP($C477,Μητρώο!$A:$G,2,FALSE))),"")="Α")),"error","")</f>
        <v/>
      </c>
      <c r="K477" s="29" t="str">
        <f t="shared" si="52"/>
        <v/>
      </c>
      <c r="L477" s="29">
        <f t="shared" si="53"/>
        <v>0</v>
      </c>
      <c r="M477" s="30"/>
      <c r="N477" s="30"/>
      <c r="O477" s="31" t="str">
        <f>IF($C477&gt;0,IF(COUNTIF(newValidID,$C477)&gt;0,VLOOKUP($C477,Νέα_Μητρώα!$A:$G,7,FALSE),IF(COUNTIF(ValidID,$C477)&gt;0,VLOOKUP($C477,Μητρώο!$A:$G,7,FALSE))),"")</f>
        <v/>
      </c>
      <c r="P477" s="25" t="str">
        <f t="shared" si="55"/>
        <v/>
      </c>
      <c r="Q477" s="6"/>
      <c r="S477" s="6"/>
      <c r="U477" s="6"/>
      <c r="W477" s="59" t="str">
        <f>IF(AND($W$1&gt;0,C477&gt;0),SUBSTITUTE(SUBSTITUTE(IF(COUNTIF(newValidID,$C477)&gt;0,VLOOKUP($C477,Νέα_Μητρώα!$A:$G,2,FALSE),IF(COUNTIF(ValidID,$C477)&gt;0,VLOOKUP($C477,Μητρώο!$A:$G,2,FALSE))),"Θ","g"),"Α","b")&amp;IF((TRUNC((((YEAR($C$1))-I477)+1)/2))*2&lt;12,12,(TRUNC((((YEAR($C$1))-I477)+1)/2))*2),"ω")</f>
        <v>ω</v>
      </c>
      <c r="Z477" s="49">
        <f t="shared" si="56"/>
        <v>0</v>
      </c>
      <c r="AA477" s="49">
        <f t="shared" si="57"/>
        <v>0</v>
      </c>
      <c r="AB477" s="49">
        <f t="shared" si="58"/>
        <v>0</v>
      </c>
    </row>
    <row r="478" spans="1:28" x14ac:dyDescent="0.2">
      <c r="A478" s="4">
        <v>476</v>
      </c>
      <c r="B478" s="25">
        <f t="shared" si="54"/>
        <v>476</v>
      </c>
      <c r="D478" s="26" t="str">
        <f>IF($C478&gt;0,IF(COUNTIF(newValidID,$C478)&gt;0,VLOOKUP($C478,Νέα_Μητρώα!$A:$G,3,FALSE),IF(COUNTIF(ValidID,$C478)&gt;0,VLOOKUP($C478,Μητρώο!$A:$G,3,FALSE))),"")</f>
        <v/>
      </c>
      <c r="E478" s="27" t="str">
        <f>IF($C478&gt;0,IF(COUNTIF(newValidID,$C478)&gt;0,VLOOKUP($C478,Νέα_Μητρώα!$A:$G,5,FALSE),IF(COUNTIF(ValidID,$C478)&gt;0,VLOOKUP($C478,Μητρώο!$A:$G,5,FALSE))),"")</f>
        <v/>
      </c>
      <c r="F478" s="47"/>
      <c r="G478" s="47"/>
      <c r="H478" s="28"/>
      <c r="I478" s="29" t="str">
        <f>IF($C478&gt;0,IF(COUNTIF(newValidID,$C478)&gt;0,VLOOKUP($C478,Νέα_Μητρώα!$A:$G,4,FALSE),IF(COUNTIF(ValidID,$C478)&gt;0,VLOOKUP($C478,Μητρώο!$A:$G,4,FALSE))),"")</f>
        <v/>
      </c>
      <c r="J478" s="53" t="str">
        <f>IF(OR(AND(OR(LEFT(R478)="b",LEFT(T478)="b",LEFT(V478)="b"),IF($C478&gt;0,IF(COUNTIF(newValidID,$C478)&gt;0,VLOOKUP($C478,Νέα_Μητρώα!$A:$G,2,FALSE),IF(COUNTIF(ValidID,$C478)&gt;0,VLOOKUP($C478,Μητρώο!$A:$G,2,FALSE))),"")="Θ"),AND(OR(LEFT(R478)="g",LEFT(T478)="g",LEFT(V478)="g"),IF($C478&gt;0,IF(COUNTIF(newValidID,$C478)&gt;0,VLOOKUP($C478,Νέα_Μητρώα!$A:$G,2,FALSE),IF(COUNTIF(ValidID,$C478)&gt;0,VLOOKUP($C478,Μητρώο!$A:$G,2,FALSE))),"")="Α")),"error","")</f>
        <v/>
      </c>
      <c r="K478" s="29" t="str">
        <f t="shared" si="52"/>
        <v/>
      </c>
      <c r="L478" s="29">
        <f t="shared" si="53"/>
        <v>0</v>
      </c>
      <c r="M478" s="30"/>
      <c r="N478" s="30"/>
      <c r="O478" s="31" t="str">
        <f>IF($C478&gt;0,IF(COUNTIF(newValidID,$C478)&gt;0,VLOOKUP($C478,Νέα_Μητρώα!$A:$G,7,FALSE),IF(COUNTIF(ValidID,$C478)&gt;0,VLOOKUP($C478,Μητρώο!$A:$G,7,FALSE))),"")</f>
        <v/>
      </c>
      <c r="P478" s="25" t="str">
        <f t="shared" si="55"/>
        <v/>
      </c>
      <c r="Q478" s="6"/>
      <c r="S478" s="6"/>
      <c r="U478" s="6"/>
      <c r="W478" s="59" t="str">
        <f>IF(AND($W$1&gt;0,C478&gt;0),SUBSTITUTE(SUBSTITUTE(IF(COUNTIF(newValidID,$C478)&gt;0,VLOOKUP($C478,Νέα_Μητρώα!$A:$G,2,FALSE),IF(COUNTIF(ValidID,$C478)&gt;0,VLOOKUP($C478,Μητρώο!$A:$G,2,FALSE))),"Θ","g"),"Α","b")&amp;IF((TRUNC((((YEAR($C$1))-I478)+1)/2))*2&lt;12,12,(TRUNC((((YEAR($C$1))-I478)+1)/2))*2),"ω")</f>
        <v>ω</v>
      </c>
      <c r="Z478" s="49">
        <f t="shared" si="56"/>
        <v>0</v>
      </c>
      <c r="AA478" s="49">
        <f t="shared" si="57"/>
        <v>0</v>
      </c>
      <c r="AB478" s="49">
        <f t="shared" si="58"/>
        <v>0</v>
      </c>
    </row>
    <row r="479" spans="1:28" x14ac:dyDescent="0.2">
      <c r="A479" s="4">
        <v>477</v>
      </c>
      <c r="B479" s="25">
        <f t="shared" si="54"/>
        <v>477</v>
      </c>
      <c r="D479" s="26" t="str">
        <f>IF($C479&gt;0,IF(COUNTIF(newValidID,$C479)&gt;0,VLOOKUP($C479,Νέα_Μητρώα!$A:$G,3,FALSE),IF(COUNTIF(ValidID,$C479)&gt;0,VLOOKUP($C479,Μητρώο!$A:$G,3,FALSE))),"")</f>
        <v/>
      </c>
      <c r="E479" s="27" t="str">
        <f>IF($C479&gt;0,IF(COUNTIF(newValidID,$C479)&gt;0,VLOOKUP($C479,Νέα_Μητρώα!$A:$G,5,FALSE),IF(COUNTIF(ValidID,$C479)&gt;0,VLOOKUP($C479,Μητρώο!$A:$G,5,FALSE))),"")</f>
        <v/>
      </c>
      <c r="F479" s="47"/>
      <c r="G479" s="47"/>
      <c r="H479" s="28"/>
      <c r="I479" s="29" t="str">
        <f>IF($C479&gt;0,IF(COUNTIF(newValidID,$C479)&gt;0,VLOOKUP($C479,Νέα_Μητρώα!$A:$G,4,FALSE),IF(COUNTIF(ValidID,$C479)&gt;0,VLOOKUP($C479,Μητρώο!$A:$G,4,FALSE))),"")</f>
        <v/>
      </c>
      <c r="J479" s="53" t="str">
        <f>IF(OR(AND(OR(LEFT(R479)="b",LEFT(T479)="b",LEFT(V479)="b"),IF($C479&gt;0,IF(COUNTIF(newValidID,$C479)&gt;0,VLOOKUP($C479,Νέα_Μητρώα!$A:$G,2,FALSE),IF(COUNTIF(ValidID,$C479)&gt;0,VLOOKUP($C479,Μητρώο!$A:$G,2,FALSE))),"")="Θ"),AND(OR(LEFT(R479)="g",LEFT(T479)="g",LEFT(V479)="g"),IF($C479&gt;0,IF(COUNTIF(newValidID,$C479)&gt;0,VLOOKUP($C479,Νέα_Μητρώα!$A:$G,2,FALSE),IF(COUNTIF(ValidID,$C479)&gt;0,VLOOKUP($C479,Μητρώο!$A:$G,2,FALSE))),"")="Α")),"error","")</f>
        <v/>
      </c>
      <c r="K479" s="29" t="str">
        <f t="shared" si="52"/>
        <v/>
      </c>
      <c r="L479" s="29">
        <f t="shared" si="53"/>
        <v>0</v>
      </c>
      <c r="M479" s="30"/>
      <c r="N479" s="30"/>
      <c r="O479" s="31" t="str">
        <f>IF($C479&gt;0,IF(COUNTIF(newValidID,$C479)&gt;0,VLOOKUP($C479,Νέα_Μητρώα!$A:$G,7,FALSE),IF(COUNTIF(ValidID,$C479)&gt;0,VLOOKUP($C479,Μητρώο!$A:$G,7,FALSE))),"")</f>
        <v/>
      </c>
      <c r="P479" s="25" t="str">
        <f t="shared" si="55"/>
        <v/>
      </c>
      <c r="Q479" s="6"/>
      <c r="S479" s="6"/>
      <c r="U479" s="6"/>
      <c r="W479" s="59" t="str">
        <f>IF(AND($W$1&gt;0,C479&gt;0),SUBSTITUTE(SUBSTITUTE(IF(COUNTIF(newValidID,$C479)&gt;0,VLOOKUP($C479,Νέα_Μητρώα!$A:$G,2,FALSE),IF(COUNTIF(ValidID,$C479)&gt;0,VLOOKUP($C479,Μητρώο!$A:$G,2,FALSE))),"Θ","g"),"Α","b")&amp;IF((TRUNC((((YEAR($C$1))-I479)+1)/2))*2&lt;12,12,(TRUNC((((YEAR($C$1))-I479)+1)/2))*2),"ω")</f>
        <v>ω</v>
      </c>
      <c r="Z479" s="49">
        <f t="shared" si="56"/>
        <v>0</v>
      </c>
      <c r="AA479" s="49">
        <f t="shared" si="57"/>
        <v>0</v>
      </c>
      <c r="AB479" s="49">
        <f t="shared" si="58"/>
        <v>0</v>
      </c>
    </row>
    <row r="480" spans="1:28" x14ac:dyDescent="0.2">
      <c r="A480" s="4">
        <v>478</v>
      </c>
      <c r="B480" s="25">
        <f t="shared" si="54"/>
        <v>478</v>
      </c>
      <c r="D480" s="26" t="str">
        <f>IF($C480&gt;0,IF(COUNTIF(newValidID,$C480)&gt;0,VLOOKUP($C480,Νέα_Μητρώα!$A:$G,3,FALSE),IF(COUNTIF(ValidID,$C480)&gt;0,VLOOKUP($C480,Μητρώο!$A:$G,3,FALSE))),"")</f>
        <v/>
      </c>
      <c r="E480" s="27" t="str">
        <f>IF($C480&gt;0,IF(COUNTIF(newValidID,$C480)&gt;0,VLOOKUP($C480,Νέα_Μητρώα!$A:$G,5,FALSE),IF(COUNTIF(ValidID,$C480)&gt;0,VLOOKUP($C480,Μητρώο!$A:$G,5,FALSE))),"")</f>
        <v/>
      </c>
      <c r="F480" s="47"/>
      <c r="G480" s="47"/>
      <c r="H480" s="28"/>
      <c r="I480" s="29" t="str">
        <f>IF($C480&gt;0,IF(COUNTIF(newValidID,$C480)&gt;0,VLOOKUP($C480,Νέα_Μητρώα!$A:$G,4,FALSE),IF(COUNTIF(ValidID,$C480)&gt;0,VLOOKUP($C480,Μητρώο!$A:$G,4,FALSE))),"")</f>
        <v/>
      </c>
      <c r="J480" s="53" t="str">
        <f>IF(OR(AND(OR(LEFT(R480)="b",LEFT(T480)="b",LEFT(V480)="b"),IF($C480&gt;0,IF(COUNTIF(newValidID,$C480)&gt;0,VLOOKUP($C480,Νέα_Μητρώα!$A:$G,2,FALSE),IF(COUNTIF(ValidID,$C480)&gt;0,VLOOKUP($C480,Μητρώο!$A:$G,2,FALSE))),"")="Θ"),AND(OR(LEFT(R480)="g",LEFT(T480)="g",LEFT(V480)="g"),IF($C480&gt;0,IF(COUNTIF(newValidID,$C480)&gt;0,VLOOKUP($C480,Νέα_Μητρώα!$A:$G,2,FALSE),IF(COUNTIF(ValidID,$C480)&gt;0,VLOOKUP($C480,Μητρώο!$A:$G,2,FALSE))),"")="Α")),"error","")</f>
        <v/>
      </c>
      <c r="K480" s="29" t="str">
        <f t="shared" si="52"/>
        <v/>
      </c>
      <c r="L480" s="29">
        <f t="shared" si="53"/>
        <v>0</v>
      </c>
      <c r="M480" s="30"/>
      <c r="N480" s="30"/>
      <c r="O480" s="31" t="str">
        <f>IF($C480&gt;0,IF(COUNTIF(newValidID,$C480)&gt;0,VLOOKUP($C480,Νέα_Μητρώα!$A:$G,7,FALSE),IF(COUNTIF(ValidID,$C480)&gt;0,VLOOKUP($C480,Μητρώο!$A:$G,7,FALSE))),"")</f>
        <v/>
      </c>
      <c r="P480" s="25" t="str">
        <f t="shared" si="55"/>
        <v/>
      </c>
      <c r="Q480" s="6"/>
      <c r="S480" s="6"/>
      <c r="U480" s="6"/>
      <c r="W480" s="59" t="str">
        <f>IF(AND($W$1&gt;0,C480&gt;0),SUBSTITUTE(SUBSTITUTE(IF(COUNTIF(newValidID,$C480)&gt;0,VLOOKUP($C480,Νέα_Μητρώα!$A:$G,2,FALSE),IF(COUNTIF(ValidID,$C480)&gt;0,VLOOKUP($C480,Μητρώο!$A:$G,2,FALSE))),"Θ","g"),"Α","b")&amp;IF((TRUNC((((YEAR($C$1))-I480)+1)/2))*2&lt;12,12,(TRUNC((((YEAR($C$1))-I480)+1)/2))*2),"ω")</f>
        <v>ω</v>
      </c>
      <c r="Z480" s="49">
        <f t="shared" si="56"/>
        <v>0</v>
      </c>
      <c r="AA480" s="49">
        <f t="shared" si="57"/>
        <v>0</v>
      </c>
      <c r="AB480" s="49">
        <f t="shared" si="58"/>
        <v>0</v>
      </c>
    </row>
    <row r="481" spans="1:28" x14ac:dyDescent="0.2">
      <c r="A481" s="4">
        <v>479</v>
      </c>
      <c r="B481" s="25">
        <f t="shared" si="54"/>
        <v>479</v>
      </c>
      <c r="D481" s="26" t="str">
        <f>IF($C481&gt;0,IF(COUNTIF(newValidID,$C481)&gt;0,VLOOKUP($C481,Νέα_Μητρώα!$A:$G,3,FALSE),IF(COUNTIF(ValidID,$C481)&gt;0,VLOOKUP($C481,Μητρώο!$A:$G,3,FALSE))),"")</f>
        <v/>
      </c>
      <c r="E481" s="27" t="str">
        <f>IF($C481&gt;0,IF(COUNTIF(newValidID,$C481)&gt;0,VLOOKUP($C481,Νέα_Μητρώα!$A:$G,5,FALSE),IF(COUNTIF(ValidID,$C481)&gt;0,VLOOKUP($C481,Μητρώο!$A:$G,5,FALSE))),"")</f>
        <v/>
      </c>
      <c r="F481" s="47"/>
      <c r="G481" s="47"/>
      <c r="H481" s="28"/>
      <c r="I481" s="29" t="str">
        <f>IF($C481&gt;0,IF(COUNTIF(newValidID,$C481)&gt;0,VLOOKUP($C481,Νέα_Μητρώα!$A:$G,4,FALSE),IF(COUNTIF(ValidID,$C481)&gt;0,VLOOKUP($C481,Μητρώο!$A:$G,4,FALSE))),"")</f>
        <v/>
      </c>
      <c r="J481" s="53" t="str">
        <f>IF(OR(AND(OR(LEFT(R481)="b",LEFT(T481)="b",LEFT(V481)="b"),IF($C481&gt;0,IF(COUNTIF(newValidID,$C481)&gt;0,VLOOKUP($C481,Νέα_Μητρώα!$A:$G,2,FALSE),IF(COUNTIF(ValidID,$C481)&gt;0,VLOOKUP($C481,Μητρώο!$A:$G,2,FALSE))),"")="Θ"),AND(OR(LEFT(R481)="g",LEFT(T481)="g",LEFT(V481)="g"),IF($C481&gt;0,IF(COUNTIF(newValidID,$C481)&gt;0,VLOOKUP($C481,Νέα_Μητρώα!$A:$G,2,FALSE),IF(COUNTIF(ValidID,$C481)&gt;0,VLOOKUP($C481,Μητρώο!$A:$G,2,FALSE))),"")="Α")),"error","")</f>
        <v/>
      </c>
      <c r="K481" s="29" t="str">
        <f t="shared" si="52"/>
        <v/>
      </c>
      <c r="L481" s="29">
        <f t="shared" si="53"/>
        <v>0</v>
      </c>
      <c r="M481" s="30"/>
      <c r="N481" s="30"/>
      <c r="O481" s="31" t="str">
        <f>IF($C481&gt;0,IF(COUNTIF(newValidID,$C481)&gt;0,VLOOKUP($C481,Νέα_Μητρώα!$A:$G,7,FALSE),IF(COUNTIF(ValidID,$C481)&gt;0,VLOOKUP($C481,Μητρώο!$A:$G,7,FALSE))),"")</f>
        <v/>
      </c>
      <c r="P481" s="25" t="str">
        <f t="shared" si="55"/>
        <v/>
      </c>
      <c r="Q481" s="6"/>
      <c r="S481" s="6"/>
      <c r="U481" s="6"/>
      <c r="W481" s="59" t="str">
        <f>IF(AND($W$1&gt;0,C481&gt;0),SUBSTITUTE(SUBSTITUTE(IF(COUNTIF(newValidID,$C481)&gt;0,VLOOKUP($C481,Νέα_Μητρώα!$A:$G,2,FALSE),IF(COUNTIF(ValidID,$C481)&gt;0,VLOOKUP($C481,Μητρώο!$A:$G,2,FALSE))),"Θ","g"),"Α","b")&amp;IF((TRUNC((((YEAR($C$1))-I481)+1)/2))*2&lt;12,12,(TRUNC((((YEAR($C$1))-I481)+1)/2))*2),"ω")</f>
        <v>ω</v>
      </c>
      <c r="Z481" s="49">
        <f t="shared" si="56"/>
        <v>0</v>
      </c>
      <c r="AA481" s="49">
        <f t="shared" si="57"/>
        <v>0</v>
      </c>
      <c r="AB481" s="49">
        <f t="shared" si="58"/>
        <v>0</v>
      </c>
    </row>
    <row r="482" spans="1:28" x14ac:dyDescent="0.2">
      <c r="A482" s="4">
        <v>480</v>
      </c>
      <c r="B482" s="25">
        <f t="shared" si="54"/>
        <v>480</v>
      </c>
      <c r="D482" s="26" t="str">
        <f>IF($C482&gt;0,IF(COUNTIF(newValidID,$C482)&gt;0,VLOOKUP($C482,Νέα_Μητρώα!$A:$G,3,FALSE),IF(COUNTIF(ValidID,$C482)&gt;0,VLOOKUP($C482,Μητρώο!$A:$G,3,FALSE))),"")</f>
        <v/>
      </c>
      <c r="E482" s="27" t="str">
        <f>IF($C482&gt;0,IF(COUNTIF(newValidID,$C482)&gt;0,VLOOKUP($C482,Νέα_Μητρώα!$A:$G,5,FALSE),IF(COUNTIF(ValidID,$C482)&gt;0,VLOOKUP($C482,Μητρώο!$A:$G,5,FALSE))),"")</f>
        <v/>
      </c>
      <c r="F482" s="47"/>
      <c r="G482" s="47"/>
      <c r="H482" s="28"/>
      <c r="I482" s="29" t="str">
        <f>IF($C482&gt;0,IF(COUNTIF(newValidID,$C482)&gt;0,VLOOKUP($C482,Νέα_Μητρώα!$A:$G,4,FALSE),IF(COUNTIF(ValidID,$C482)&gt;0,VLOOKUP($C482,Μητρώο!$A:$G,4,FALSE))),"")</f>
        <v/>
      </c>
      <c r="J482" s="53" t="str">
        <f>IF(OR(AND(OR(LEFT(R482)="b",LEFT(T482)="b",LEFT(V482)="b"),IF($C482&gt;0,IF(COUNTIF(newValidID,$C482)&gt;0,VLOOKUP($C482,Νέα_Μητρώα!$A:$G,2,FALSE),IF(COUNTIF(ValidID,$C482)&gt;0,VLOOKUP($C482,Μητρώο!$A:$G,2,FALSE))),"")="Θ"),AND(OR(LEFT(R482)="g",LEFT(T482)="g",LEFT(V482)="g"),IF($C482&gt;0,IF(COUNTIF(newValidID,$C482)&gt;0,VLOOKUP($C482,Νέα_Μητρώα!$A:$G,2,FALSE),IF(COUNTIF(ValidID,$C482)&gt;0,VLOOKUP($C482,Μητρώο!$A:$G,2,FALSE))),"")="Α")),"error","")</f>
        <v/>
      </c>
      <c r="K482" s="29" t="str">
        <f t="shared" si="52"/>
        <v/>
      </c>
      <c r="L482" s="29">
        <f t="shared" si="53"/>
        <v>0</v>
      </c>
      <c r="M482" s="30"/>
      <c r="N482" s="30"/>
      <c r="O482" s="31" t="str">
        <f>IF($C482&gt;0,IF(COUNTIF(newValidID,$C482)&gt;0,VLOOKUP($C482,Νέα_Μητρώα!$A:$G,7,FALSE),IF(COUNTIF(ValidID,$C482)&gt;0,VLOOKUP($C482,Μητρώο!$A:$G,7,FALSE))),"")</f>
        <v/>
      </c>
      <c r="P482" s="25" t="str">
        <f t="shared" si="55"/>
        <v/>
      </c>
      <c r="Q482" s="6"/>
      <c r="S482" s="6"/>
      <c r="U482" s="6"/>
      <c r="W482" s="59" t="str">
        <f>IF(AND($W$1&gt;0,C482&gt;0),SUBSTITUTE(SUBSTITUTE(IF(COUNTIF(newValidID,$C482)&gt;0,VLOOKUP($C482,Νέα_Μητρώα!$A:$G,2,FALSE),IF(COUNTIF(ValidID,$C482)&gt;0,VLOOKUP($C482,Μητρώο!$A:$G,2,FALSE))),"Θ","g"),"Α","b")&amp;IF((TRUNC((((YEAR($C$1))-I482)+1)/2))*2&lt;12,12,(TRUNC((((YEAR($C$1))-I482)+1)/2))*2),"ω")</f>
        <v>ω</v>
      </c>
      <c r="Z482" s="49">
        <f t="shared" si="56"/>
        <v>0</v>
      </c>
      <c r="AA482" s="49">
        <f t="shared" si="57"/>
        <v>0</v>
      </c>
      <c r="AB482" s="49">
        <f t="shared" si="58"/>
        <v>0</v>
      </c>
    </row>
    <row r="483" spans="1:28" x14ac:dyDescent="0.2">
      <c r="A483" s="4">
        <v>481</v>
      </c>
      <c r="B483" s="25">
        <f t="shared" si="54"/>
        <v>481</v>
      </c>
      <c r="D483" s="26" t="str">
        <f>IF($C483&gt;0,IF(COUNTIF(newValidID,$C483)&gt;0,VLOOKUP($C483,Νέα_Μητρώα!$A:$G,3,FALSE),IF(COUNTIF(ValidID,$C483)&gt;0,VLOOKUP($C483,Μητρώο!$A:$G,3,FALSE))),"")</f>
        <v/>
      </c>
      <c r="E483" s="27" t="str">
        <f>IF($C483&gt;0,IF(COUNTIF(newValidID,$C483)&gt;0,VLOOKUP($C483,Νέα_Μητρώα!$A:$G,5,FALSE),IF(COUNTIF(ValidID,$C483)&gt;0,VLOOKUP($C483,Μητρώο!$A:$G,5,FALSE))),"")</f>
        <v/>
      </c>
      <c r="F483" s="47"/>
      <c r="G483" s="47"/>
      <c r="H483" s="28"/>
      <c r="I483" s="29" t="str">
        <f>IF($C483&gt;0,IF(COUNTIF(newValidID,$C483)&gt;0,VLOOKUP($C483,Νέα_Μητρώα!$A:$G,4,FALSE),IF(COUNTIF(ValidID,$C483)&gt;0,VLOOKUP($C483,Μητρώο!$A:$G,4,FALSE))),"")</f>
        <v/>
      </c>
      <c r="J483" s="53" t="str">
        <f>IF(OR(AND(OR(LEFT(R483)="b",LEFT(T483)="b",LEFT(V483)="b"),IF($C483&gt;0,IF(COUNTIF(newValidID,$C483)&gt;0,VLOOKUP($C483,Νέα_Μητρώα!$A:$G,2,FALSE),IF(COUNTIF(ValidID,$C483)&gt;0,VLOOKUP($C483,Μητρώο!$A:$G,2,FALSE))),"")="Θ"),AND(OR(LEFT(R483)="g",LEFT(T483)="g",LEFT(V483)="g"),IF($C483&gt;0,IF(COUNTIF(newValidID,$C483)&gt;0,VLOOKUP($C483,Νέα_Μητρώα!$A:$G,2,FALSE),IF(COUNTIF(ValidID,$C483)&gt;0,VLOOKUP($C483,Μητρώο!$A:$G,2,FALSE))),"")="Α")),"error","")</f>
        <v/>
      </c>
      <c r="K483" s="29" t="str">
        <f t="shared" si="52"/>
        <v/>
      </c>
      <c r="L483" s="29">
        <f t="shared" si="53"/>
        <v>0</v>
      </c>
      <c r="M483" s="30"/>
      <c r="N483" s="30"/>
      <c r="O483" s="31" t="str">
        <f>IF($C483&gt;0,IF(COUNTIF(newValidID,$C483)&gt;0,VLOOKUP($C483,Νέα_Μητρώα!$A:$G,7,FALSE),IF(COUNTIF(ValidID,$C483)&gt;0,VLOOKUP($C483,Μητρώο!$A:$G,7,FALSE))),"")</f>
        <v/>
      </c>
      <c r="P483" s="25" t="str">
        <f t="shared" si="55"/>
        <v/>
      </c>
      <c r="Q483" s="6"/>
      <c r="S483" s="6"/>
      <c r="U483" s="6"/>
      <c r="W483" s="59" t="str">
        <f>IF(AND($W$1&gt;0,C483&gt;0),SUBSTITUTE(SUBSTITUTE(IF(COUNTIF(newValidID,$C483)&gt;0,VLOOKUP($C483,Νέα_Μητρώα!$A:$G,2,FALSE),IF(COUNTIF(ValidID,$C483)&gt;0,VLOOKUP($C483,Μητρώο!$A:$G,2,FALSE))),"Θ","g"),"Α","b")&amp;IF((TRUNC((((YEAR($C$1))-I483)+1)/2))*2&lt;12,12,(TRUNC((((YEAR($C$1))-I483)+1)/2))*2),"ω")</f>
        <v>ω</v>
      </c>
      <c r="Z483" s="49">
        <f t="shared" si="56"/>
        <v>0</v>
      </c>
      <c r="AA483" s="49">
        <f t="shared" si="57"/>
        <v>0</v>
      </c>
      <c r="AB483" s="49">
        <f t="shared" si="58"/>
        <v>0</v>
      </c>
    </row>
    <row r="484" spans="1:28" x14ac:dyDescent="0.2">
      <c r="A484" s="4">
        <v>482</v>
      </c>
      <c r="B484" s="25">
        <f t="shared" si="54"/>
        <v>482</v>
      </c>
      <c r="C484" s="6"/>
      <c r="D484" s="26" t="str">
        <f>IF($C484&gt;0,IF(COUNTIF(newValidID,$C484)&gt;0,VLOOKUP($C484,Νέα_Μητρώα!$A:$G,3,FALSE),IF(COUNTIF(ValidID,$C484)&gt;0,VLOOKUP($C484,Μητρώο!$A:$G,3,FALSE))),"")</f>
        <v/>
      </c>
      <c r="E484" s="27" t="str">
        <f>IF($C484&gt;0,IF(COUNTIF(newValidID,$C484)&gt;0,VLOOKUP($C484,Νέα_Μητρώα!$A:$G,5,FALSE),IF(COUNTIF(ValidID,$C484)&gt;0,VLOOKUP($C484,Μητρώο!$A:$G,5,FALSE))),"")</f>
        <v/>
      </c>
      <c r="F484" s="47"/>
      <c r="G484" s="47"/>
      <c r="H484" s="28"/>
      <c r="I484" s="29" t="str">
        <f>IF($C484&gt;0,IF(COUNTIF(newValidID,$C484)&gt;0,VLOOKUP($C484,Νέα_Μητρώα!$A:$G,4,FALSE),IF(COUNTIF(ValidID,$C484)&gt;0,VLOOKUP($C484,Μητρώο!$A:$G,4,FALSE))),"")</f>
        <v/>
      </c>
      <c r="J484" s="53" t="str">
        <f>IF(OR(AND(OR(LEFT(R484)="b",LEFT(T484)="b",LEFT(V484)="b"),IF($C484&gt;0,IF(COUNTIF(newValidID,$C484)&gt;0,VLOOKUP($C484,Νέα_Μητρώα!$A:$G,2,FALSE),IF(COUNTIF(ValidID,$C484)&gt;0,VLOOKUP($C484,Μητρώο!$A:$G,2,FALSE))),"")="Θ"),AND(OR(LEFT(R484)="g",LEFT(T484)="g",LEFT(V484)="g"),IF($C484&gt;0,IF(COUNTIF(newValidID,$C484)&gt;0,VLOOKUP($C484,Νέα_Μητρώα!$A:$G,2,FALSE),IF(COUNTIF(ValidID,$C484)&gt;0,VLOOKUP($C484,Μητρώο!$A:$G,2,FALSE))),"")="Α")),"error","")</f>
        <v/>
      </c>
      <c r="K484" s="29" t="str">
        <f t="shared" si="52"/>
        <v/>
      </c>
      <c r="L484" s="29">
        <f t="shared" si="53"/>
        <v>0</v>
      </c>
      <c r="M484" s="30"/>
      <c r="N484" s="30"/>
      <c r="O484" s="31" t="str">
        <f>IF($C484&gt;0,IF(COUNTIF(newValidID,$C484)&gt;0,VLOOKUP($C484,Νέα_Μητρώα!$A:$G,7,FALSE),IF(COUNTIF(ValidID,$C484)&gt;0,VLOOKUP($C484,Μητρώο!$A:$G,7,FALSE))),"")</f>
        <v/>
      </c>
      <c r="P484" s="25" t="str">
        <f t="shared" si="55"/>
        <v/>
      </c>
      <c r="Q484" s="6"/>
      <c r="S484" s="6"/>
      <c r="U484" s="6"/>
      <c r="W484" s="59" t="str">
        <f>IF(AND($W$1&gt;0,C484&gt;0),SUBSTITUTE(SUBSTITUTE(IF(COUNTIF(newValidID,$C484)&gt;0,VLOOKUP($C484,Νέα_Μητρώα!$A:$G,2,FALSE),IF(COUNTIF(ValidID,$C484)&gt;0,VLOOKUP($C484,Μητρώο!$A:$G,2,FALSE))),"Θ","g"),"Α","b")&amp;IF((TRUNC((((YEAR($C$1))-I484)+1)/2))*2&lt;12,12,(TRUNC((((YEAR($C$1))-I484)+1)/2))*2),"ω")</f>
        <v>ω</v>
      </c>
      <c r="Z484" s="49">
        <f t="shared" si="56"/>
        <v>0</v>
      </c>
      <c r="AA484" s="49">
        <f t="shared" si="57"/>
        <v>0</v>
      </c>
      <c r="AB484" s="49">
        <f t="shared" si="58"/>
        <v>0</v>
      </c>
    </row>
    <row r="485" spans="1:28" x14ac:dyDescent="0.2">
      <c r="A485" s="4">
        <v>483</v>
      </c>
      <c r="B485" s="25">
        <f t="shared" si="54"/>
        <v>483</v>
      </c>
      <c r="D485" s="26" t="str">
        <f>IF($C485&gt;0,IF(COUNTIF(newValidID,$C485)&gt;0,VLOOKUP($C485,Νέα_Μητρώα!$A:$G,3,FALSE),IF(COUNTIF(ValidID,$C485)&gt;0,VLOOKUP($C485,Μητρώο!$A:$G,3,FALSE))),"")</f>
        <v/>
      </c>
      <c r="E485" s="27" t="str">
        <f>IF($C485&gt;0,IF(COUNTIF(newValidID,$C485)&gt;0,VLOOKUP($C485,Νέα_Μητρώα!$A:$G,5,FALSE),IF(COUNTIF(ValidID,$C485)&gt;0,VLOOKUP($C485,Μητρώο!$A:$G,5,FALSE))),"")</f>
        <v/>
      </c>
      <c r="F485" s="47"/>
      <c r="G485" s="47"/>
      <c r="H485" s="28"/>
      <c r="I485" s="29" t="str">
        <f>IF($C485&gt;0,IF(COUNTIF(newValidID,$C485)&gt;0,VLOOKUP($C485,Νέα_Μητρώα!$A:$G,4,FALSE),IF(COUNTIF(ValidID,$C485)&gt;0,VLOOKUP($C485,Μητρώο!$A:$G,4,FALSE))),"")</f>
        <v/>
      </c>
      <c r="J485" s="53" t="str">
        <f>IF(OR(AND(OR(LEFT(R485)="b",LEFT(T485)="b",LEFT(V485)="b"),IF($C485&gt;0,IF(COUNTIF(newValidID,$C485)&gt;0,VLOOKUP($C485,Νέα_Μητρώα!$A:$G,2,FALSE),IF(COUNTIF(ValidID,$C485)&gt;0,VLOOKUP($C485,Μητρώο!$A:$G,2,FALSE))),"")="Θ"),AND(OR(LEFT(R485)="g",LEFT(T485)="g",LEFT(V485)="g"),IF($C485&gt;0,IF(COUNTIF(newValidID,$C485)&gt;0,VLOOKUP($C485,Νέα_Μητρώα!$A:$G,2,FALSE),IF(COUNTIF(ValidID,$C485)&gt;0,VLOOKUP($C485,Μητρώο!$A:$G,2,FALSE))),"")="Α")),"error","")</f>
        <v/>
      </c>
      <c r="K485" s="29" t="str">
        <f t="shared" si="52"/>
        <v/>
      </c>
      <c r="L485" s="29">
        <f t="shared" si="53"/>
        <v>0</v>
      </c>
      <c r="M485" s="30"/>
      <c r="N485" s="30"/>
      <c r="O485" s="31" t="str">
        <f>IF($C485&gt;0,IF(COUNTIF(newValidID,$C485)&gt;0,VLOOKUP($C485,Νέα_Μητρώα!$A:$G,7,FALSE),IF(COUNTIF(ValidID,$C485)&gt;0,VLOOKUP($C485,Μητρώο!$A:$G,7,FALSE))),"")</f>
        <v/>
      </c>
      <c r="P485" s="25" t="str">
        <f t="shared" si="55"/>
        <v/>
      </c>
      <c r="Q485" s="6"/>
      <c r="S485" s="6"/>
      <c r="U485" s="6"/>
      <c r="W485" s="59" t="str">
        <f>IF(AND($W$1&gt;0,C485&gt;0),SUBSTITUTE(SUBSTITUTE(IF(COUNTIF(newValidID,$C485)&gt;0,VLOOKUP($C485,Νέα_Μητρώα!$A:$G,2,FALSE),IF(COUNTIF(ValidID,$C485)&gt;0,VLOOKUP($C485,Μητρώο!$A:$G,2,FALSE))),"Θ","g"),"Α","b")&amp;IF((TRUNC((((YEAR($C$1))-I485)+1)/2))*2&lt;12,12,(TRUNC((((YEAR($C$1))-I485)+1)/2))*2),"ω")</f>
        <v>ω</v>
      </c>
      <c r="Z485" s="49">
        <f t="shared" si="56"/>
        <v>0</v>
      </c>
      <c r="AA485" s="49">
        <f t="shared" si="57"/>
        <v>0</v>
      </c>
      <c r="AB485" s="49">
        <f t="shared" si="58"/>
        <v>0</v>
      </c>
    </row>
    <row r="486" spans="1:28" x14ac:dyDescent="0.2">
      <c r="A486" s="4">
        <v>484</v>
      </c>
      <c r="B486" s="25">
        <f t="shared" si="54"/>
        <v>484</v>
      </c>
      <c r="D486" s="26" t="str">
        <f>IF($C486&gt;0,IF(COUNTIF(newValidID,$C486)&gt;0,VLOOKUP($C486,Νέα_Μητρώα!$A:$G,3,FALSE),IF(COUNTIF(ValidID,$C486)&gt;0,VLOOKUP($C486,Μητρώο!$A:$G,3,FALSE))),"")</f>
        <v/>
      </c>
      <c r="E486" s="27" t="str">
        <f>IF($C486&gt;0,IF(COUNTIF(newValidID,$C486)&gt;0,VLOOKUP($C486,Νέα_Μητρώα!$A:$G,5,FALSE),IF(COUNTIF(ValidID,$C486)&gt;0,VLOOKUP($C486,Μητρώο!$A:$G,5,FALSE))),"")</f>
        <v/>
      </c>
      <c r="F486" s="47"/>
      <c r="G486" s="47"/>
      <c r="H486" s="28"/>
      <c r="I486" s="29" t="str">
        <f>IF($C486&gt;0,IF(COUNTIF(newValidID,$C486)&gt;0,VLOOKUP($C486,Νέα_Μητρώα!$A:$G,4,FALSE),IF(COUNTIF(ValidID,$C486)&gt;0,VLOOKUP($C486,Μητρώο!$A:$G,4,FALSE))),"")</f>
        <v/>
      </c>
      <c r="J486" s="53" t="str">
        <f>IF(OR(AND(OR(LEFT(R486)="b",LEFT(T486)="b",LEFT(V486)="b"),IF($C486&gt;0,IF(COUNTIF(newValidID,$C486)&gt;0,VLOOKUP($C486,Νέα_Μητρώα!$A:$G,2,FALSE),IF(COUNTIF(ValidID,$C486)&gt;0,VLOOKUP($C486,Μητρώο!$A:$G,2,FALSE))),"")="Θ"),AND(OR(LEFT(R486)="g",LEFT(T486)="g",LEFT(V486)="g"),IF($C486&gt;0,IF(COUNTIF(newValidID,$C486)&gt;0,VLOOKUP($C486,Νέα_Μητρώα!$A:$G,2,FALSE),IF(COUNTIF(ValidID,$C486)&gt;0,VLOOKUP($C486,Μητρώο!$A:$G,2,FALSE))),"")="Α")),"error","")</f>
        <v/>
      </c>
      <c r="K486" s="29" t="str">
        <f t="shared" si="52"/>
        <v/>
      </c>
      <c r="L486" s="29">
        <f t="shared" si="53"/>
        <v>0</v>
      </c>
      <c r="M486" s="30"/>
      <c r="N486" s="30"/>
      <c r="O486" s="31" t="str">
        <f>IF($C486&gt;0,IF(COUNTIF(newValidID,$C486)&gt;0,VLOOKUP($C486,Νέα_Μητρώα!$A:$G,7,FALSE),IF(COUNTIF(ValidID,$C486)&gt;0,VLOOKUP($C486,Μητρώο!$A:$G,7,FALSE))),"")</f>
        <v/>
      </c>
      <c r="P486" s="25" t="str">
        <f t="shared" si="55"/>
        <v/>
      </c>
      <c r="Q486" s="6"/>
      <c r="S486" s="6"/>
      <c r="U486" s="6"/>
      <c r="W486" s="59" t="str">
        <f>IF(AND($W$1&gt;0,C486&gt;0),SUBSTITUTE(SUBSTITUTE(IF(COUNTIF(newValidID,$C486)&gt;0,VLOOKUP($C486,Νέα_Μητρώα!$A:$G,2,FALSE),IF(COUNTIF(ValidID,$C486)&gt;0,VLOOKUP($C486,Μητρώο!$A:$G,2,FALSE))),"Θ","g"),"Α","b")&amp;IF((TRUNC((((YEAR($C$1))-I486)+1)/2))*2&lt;12,12,(TRUNC((((YEAR($C$1))-I486)+1)/2))*2),"ω")</f>
        <v>ω</v>
      </c>
      <c r="Z486" s="49">
        <f t="shared" si="56"/>
        <v>0</v>
      </c>
      <c r="AA486" s="49">
        <f t="shared" si="57"/>
        <v>0</v>
      </c>
      <c r="AB486" s="49">
        <f t="shared" si="58"/>
        <v>0</v>
      </c>
    </row>
    <row r="487" spans="1:28" x14ac:dyDescent="0.2">
      <c r="A487" s="4">
        <v>485</v>
      </c>
      <c r="B487" s="25">
        <f t="shared" si="54"/>
        <v>485</v>
      </c>
      <c r="D487" s="26" t="str">
        <f>IF($C487&gt;0,IF(COUNTIF(newValidID,$C487)&gt;0,VLOOKUP($C487,Νέα_Μητρώα!$A:$G,3,FALSE),IF(COUNTIF(ValidID,$C487)&gt;0,VLOOKUP($C487,Μητρώο!$A:$G,3,FALSE))),"")</f>
        <v/>
      </c>
      <c r="E487" s="27" t="str">
        <f>IF($C487&gt;0,IF(COUNTIF(newValidID,$C487)&gt;0,VLOOKUP($C487,Νέα_Μητρώα!$A:$G,5,FALSE),IF(COUNTIF(ValidID,$C487)&gt;0,VLOOKUP($C487,Μητρώο!$A:$G,5,FALSE))),"")</f>
        <v/>
      </c>
      <c r="F487" s="47"/>
      <c r="G487" s="47"/>
      <c r="H487" s="28"/>
      <c r="I487" s="29" t="str">
        <f>IF($C487&gt;0,IF(COUNTIF(newValidID,$C487)&gt;0,VLOOKUP($C487,Νέα_Μητρώα!$A:$G,4,FALSE),IF(COUNTIF(ValidID,$C487)&gt;0,VLOOKUP($C487,Μητρώο!$A:$G,4,FALSE))),"")</f>
        <v/>
      </c>
      <c r="J487" s="53" t="str">
        <f>IF(OR(AND(OR(LEFT(R487)="b",LEFT(T487)="b",LEFT(V487)="b"),IF($C487&gt;0,IF(COUNTIF(newValidID,$C487)&gt;0,VLOOKUP($C487,Νέα_Μητρώα!$A:$G,2,FALSE),IF(COUNTIF(ValidID,$C487)&gt;0,VLOOKUP($C487,Μητρώο!$A:$G,2,FALSE))),"")="Θ"),AND(OR(LEFT(R487)="g",LEFT(T487)="g",LEFT(V487)="g"),IF($C487&gt;0,IF(COUNTIF(newValidID,$C487)&gt;0,VLOOKUP($C487,Νέα_Μητρώα!$A:$G,2,FALSE),IF(COUNTIF(ValidID,$C487)&gt;0,VLOOKUP($C487,Μητρώο!$A:$G,2,FALSE))),"")="Α")),"error","")</f>
        <v/>
      </c>
      <c r="K487" s="29" t="str">
        <f t="shared" si="52"/>
        <v/>
      </c>
      <c r="L487" s="29">
        <f t="shared" si="53"/>
        <v>0</v>
      </c>
      <c r="M487" s="30"/>
      <c r="N487" s="30"/>
      <c r="O487" s="31" t="str">
        <f>IF($C487&gt;0,IF(COUNTIF(newValidID,$C487)&gt;0,VLOOKUP($C487,Νέα_Μητρώα!$A:$G,7,FALSE),IF(COUNTIF(ValidID,$C487)&gt;0,VLOOKUP($C487,Μητρώο!$A:$G,7,FALSE))),"")</f>
        <v/>
      </c>
      <c r="P487" s="25" t="str">
        <f t="shared" si="55"/>
        <v/>
      </c>
      <c r="Q487" s="6"/>
      <c r="S487" s="6"/>
      <c r="U487" s="6"/>
      <c r="W487" s="59" t="str">
        <f>IF(AND($W$1&gt;0,C487&gt;0),SUBSTITUTE(SUBSTITUTE(IF(COUNTIF(newValidID,$C487)&gt;0,VLOOKUP($C487,Νέα_Μητρώα!$A:$G,2,FALSE),IF(COUNTIF(ValidID,$C487)&gt;0,VLOOKUP($C487,Μητρώο!$A:$G,2,FALSE))),"Θ","g"),"Α","b")&amp;IF((TRUNC((((YEAR($C$1))-I487)+1)/2))*2&lt;12,12,(TRUNC((((YEAR($C$1))-I487)+1)/2))*2),"ω")</f>
        <v>ω</v>
      </c>
      <c r="Z487" s="49">
        <f t="shared" si="56"/>
        <v>0</v>
      </c>
      <c r="AA487" s="49">
        <f t="shared" si="57"/>
        <v>0</v>
      </c>
      <c r="AB487" s="49">
        <f t="shared" si="58"/>
        <v>0</v>
      </c>
    </row>
    <row r="488" spans="1:28" x14ac:dyDescent="0.2">
      <c r="A488" s="4">
        <v>486</v>
      </c>
      <c r="B488" s="25">
        <f t="shared" si="54"/>
        <v>486</v>
      </c>
      <c r="D488" s="26" t="str">
        <f>IF($C488&gt;0,IF(COUNTIF(newValidID,$C488)&gt;0,VLOOKUP($C488,Νέα_Μητρώα!$A:$G,3,FALSE),IF(COUNTIF(ValidID,$C488)&gt;0,VLOOKUP($C488,Μητρώο!$A:$G,3,FALSE))),"")</f>
        <v/>
      </c>
      <c r="E488" s="27" t="str">
        <f>IF($C488&gt;0,IF(COUNTIF(newValidID,$C488)&gt;0,VLOOKUP($C488,Νέα_Μητρώα!$A:$G,5,FALSE),IF(COUNTIF(ValidID,$C488)&gt;0,VLOOKUP($C488,Μητρώο!$A:$G,5,FALSE))),"")</f>
        <v/>
      </c>
      <c r="F488" s="47"/>
      <c r="G488" s="47"/>
      <c r="H488" s="28"/>
      <c r="I488" s="29" t="str">
        <f>IF($C488&gt;0,IF(COUNTIF(newValidID,$C488)&gt;0,VLOOKUP($C488,Νέα_Μητρώα!$A:$G,4,FALSE),IF(COUNTIF(ValidID,$C488)&gt;0,VLOOKUP($C488,Μητρώο!$A:$G,4,FALSE))),"")</f>
        <v/>
      </c>
      <c r="J488" s="53" t="str">
        <f>IF(OR(AND(OR(LEFT(R488)="b",LEFT(T488)="b",LEFT(V488)="b"),IF($C488&gt;0,IF(COUNTIF(newValidID,$C488)&gt;0,VLOOKUP($C488,Νέα_Μητρώα!$A:$G,2,FALSE),IF(COUNTIF(ValidID,$C488)&gt;0,VLOOKUP($C488,Μητρώο!$A:$G,2,FALSE))),"")="Θ"),AND(OR(LEFT(R488)="g",LEFT(T488)="g",LEFT(V488)="g"),IF($C488&gt;0,IF(COUNTIF(newValidID,$C488)&gt;0,VLOOKUP($C488,Νέα_Μητρώα!$A:$G,2,FALSE),IF(COUNTIF(ValidID,$C488)&gt;0,VLOOKUP($C488,Μητρώο!$A:$G,2,FALSE))),"")="Α")),"error","")</f>
        <v/>
      </c>
      <c r="K488" s="29" t="str">
        <f t="shared" si="52"/>
        <v/>
      </c>
      <c r="L488" s="29">
        <f t="shared" si="53"/>
        <v>0</v>
      </c>
      <c r="M488" s="30"/>
      <c r="N488" s="30"/>
      <c r="O488" s="31" t="str">
        <f>IF($C488&gt;0,IF(COUNTIF(newValidID,$C488)&gt;0,VLOOKUP($C488,Νέα_Μητρώα!$A:$G,7,FALSE),IF(COUNTIF(ValidID,$C488)&gt;0,VLOOKUP($C488,Μητρώο!$A:$G,7,FALSE))),"")</f>
        <v/>
      </c>
      <c r="P488" s="25" t="str">
        <f t="shared" si="55"/>
        <v/>
      </c>
      <c r="Q488" s="6"/>
      <c r="S488" s="6"/>
      <c r="U488" s="6"/>
      <c r="W488" s="59" t="str">
        <f>IF(AND($W$1&gt;0,C488&gt;0),SUBSTITUTE(SUBSTITUTE(IF(COUNTIF(newValidID,$C488)&gt;0,VLOOKUP($C488,Νέα_Μητρώα!$A:$G,2,FALSE),IF(COUNTIF(ValidID,$C488)&gt;0,VLOOKUP($C488,Μητρώο!$A:$G,2,FALSE))),"Θ","g"),"Α","b")&amp;IF((TRUNC((((YEAR($C$1))-I488)+1)/2))*2&lt;12,12,(TRUNC((((YEAR($C$1))-I488)+1)/2))*2),"ω")</f>
        <v>ω</v>
      </c>
      <c r="Z488" s="49">
        <f t="shared" si="56"/>
        <v>0</v>
      </c>
      <c r="AA488" s="49">
        <f t="shared" si="57"/>
        <v>0</v>
      </c>
      <c r="AB488" s="49">
        <f t="shared" si="58"/>
        <v>0</v>
      </c>
    </row>
    <row r="489" spans="1:28" x14ac:dyDescent="0.2">
      <c r="A489" s="4">
        <v>487</v>
      </c>
      <c r="B489" s="25">
        <f t="shared" si="54"/>
        <v>487</v>
      </c>
      <c r="D489" s="26" t="str">
        <f>IF($C489&gt;0,IF(COUNTIF(newValidID,$C489)&gt;0,VLOOKUP($C489,Νέα_Μητρώα!$A:$G,3,FALSE),IF(COUNTIF(ValidID,$C489)&gt;0,VLOOKUP($C489,Μητρώο!$A:$G,3,FALSE))),"")</f>
        <v/>
      </c>
      <c r="E489" s="27" t="str">
        <f>IF($C489&gt;0,IF(COUNTIF(newValidID,$C489)&gt;0,VLOOKUP($C489,Νέα_Μητρώα!$A:$G,5,FALSE),IF(COUNTIF(ValidID,$C489)&gt;0,VLOOKUP($C489,Μητρώο!$A:$G,5,FALSE))),"")</f>
        <v/>
      </c>
      <c r="F489" s="47"/>
      <c r="G489" s="47"/>
      <c r="H489" s="28"/>
      <c r="I489" s="29" t="str">
        <f>IF($C489&gt;0,IF(COUNTIF(newValidID,$C489)&gt;0,VLOOKUP($C489,Νέα_Μητρώα!$A:$G,4,FALSE),IF(COUNTIF(ValidID,$C489)&gt;0,VLOOKUP($C489,Μητρώο!$A:$G,4,FALSE))),"")</f>
        <v/>
      </c>
      <c r="J489" s="53" t="str">
        <f>IF(OR(AND(OR(LEFT(R489)="b",LEFT(T489)="b",LEFT(V489)="b"),IF($C489&gt;0,IF(COUNTIF(newValidID,$C489)&gt;0,VLOOKUP($C489,Νέα_Μητρώα!$A:$G,2,FALSE),IF(COUNTIF(ValidID,$C489)&gt;0,VLOOKUP($C489,Μητρώο!$A:$G,2,FALSE))),"")="Θ"),AND(OR(LEFT(R489)="g",LEFT(T489)="g",LEFT(V489)="g"),IF($C489&gt;0,IF(COUNTIF(newValidID,$C489)&gt;0,VLOOKUP($C489,Νέα_Μητρώα!$A:$G,2,FALSE),IF(COUNTIF(ValidID,$C489)&gt;0,VLOOKUP($C489,Μητρώο!$A:$G,2,FALSE))),"")="Α")),"error","")</f>
        <v/>
      </c>
      <c r="K489" s="29" t="str">
        <f t="shared" si="52"/>
        <v/>
      </c>
      <c r="L489" s="29">
        <f t="shared" si="53"/>
        <v>0</v>
      </c>
      <c r="M489" s="30"/>
      <c r="N489" s="30"/>
      <c r="O489" s="31" t="str">
        <f>IF($C489&gt;0,IF(COUNTIF(newValidID,$C489)&gt;0,VLOOKUP($C489,Νέα_Μητρώα!$A:$G,7,FALSE),IF(COUNTIF(ValidID,$C489)&gt;0,VLOOKUP($C489,Μητρώο!$A:$G,7,FALSE))),"")</f>
        <v/>
      </c>
      <c r="P489" s="25" t="str">
        <f t="shared" si="55"/>
        <v/>
      </c>
      <c r="Q489" s="6"/>
      <c r="S489" s="6"/>
      <c r="U489" s="6"/>
      <c r="W489" s="59" t="str">
        <f>IF(AND($W$1&gt;0,C489&gt;0),SUBSTITUTE(SUBSTITUTE(IF(COUNTIF(newValidID,$C489)&gt;0,VLOOKUP($C489,Νέα_Μητρώα!$A:$G,2,FALSE),IF(COUNTIF(ValidID,$C489)&gt;0,VLOOKUP($C489,Μητρώο!$A:$G,2,FALSE))),"Θ","g"),"Α","b")&amp;IF((TRUNC((((YEAR($C$1))-I489)+1)/2))*2&lt;12,12,(TRUNC((((YEAR($C$1))-I489)+1)/2))*2),"ω")</f>
        <v>ω</v>
      </c>
      <c r="Z489" s="49">
        <f t="shared" si="56"/>
        <v>0</v>
      </c>
      <c r="AA489" s="49">
        <f t="shared" si="57"/>
        <v>0</v>
      </c>
      <c r="AB489" s="49">
        <f t="shared" si="58"/>
        <v>0</v>
      </c>
    </row>
    <row r="490" spans="1:28" x14ac:dyDescent="0.2">
      <c r="A490" s="4">
        <v>488</v>
      </c>
      <c r="B490" s="25">
        <f t="shared" si="54"/>
        <v>488</v>
      </c>
      <c r="D490" s="26" t="str">
        <f>IF($C490&gt;0,IF(COUNTIF(newValidID,$C490)&gt;0,VLOOKUP($C490,Νέα_Μητρώα!$A:$G,3,FALSE),IF(COUNTIF(ValidID,$C490)&gt;0,VLOOKUP($C490,Μητρώο!$A:$G,3,FALSE))),"")</f>
        <v/>
      </c>
      <c r="E490" s="27" t="str">
        <f>IF($C490&gt;0,IF(COUNTIF(newValidID,$C490)&gt;0,VLOOKUP($C490,Νέα_Μητρώα!$A:$G,5,FALSE),IF(COUNTIF(ValidID,$C490)&gt;0,VLOOKUP($C490,Μητρώο!$A:$G,5,FALSE))),"")</f>
        <v/>
      </c>
      <c r="F490" s="47"/>
      <c r="G490" s="47"/>
      <c r="H490" s="28"/>
      <c r="I490" s="29" t="str">
        <f>IF($C490&gt;0,IF(COUNTIF(newValidID,$C490)&gt;0,VLOOKUP($C490,Νέα_Μητρώα!$A:$G,4,FALSE),IF(COUNTIF(ValidID,$C490)&gt;0,VLOOKUP($C490,Μητρώο!$A:$G,4,FALSE))),"")</f>
        <v/>
      </c>
      <c r="J490" s="53" t="str">
        <f>IF(OR(AND(OR(LEFT(R490)="b",LEFT(T490)="b",LEFT(V490)="b"),IF($C490&gt;0,IF(COUNTIF(newValidID,$C490)&gt;0,VLOOKUP($C490,Νέα_Μητρώα!$A:$G,2,FALSE),IF(COUNTIF(ValidID,$C490)&gt;0,VLOOKUP($C490,Μητρώο!$A:$G,2,FALSE))),"")="Θ"),AND(OR(LEFT(R490)="g",LEFT(T490)="g",LEFT(V490)="g"),IF($C490&gt;0,IF(COUNTIF(newValidID,$C490)&gt;0,VLOOKUP($C490,Νέα_Μητρώα!$A:$G,2,FALSE),IF(COUNTIF(ValidID,$C490)&gt;0,VLOOKUP($C490,Μητρώο!$A:$G,2,FALSE))),"")="Α")),"error","")</f>
        <v/>
      </c>
      <c r="K490" s="29" t="str">
        <f t="shared" si="52"/>
        <v/>
      </c>
      <c r="L490" s="29">
        <f t="shared" si="53"/>
        <v>0</v>
      </c>
      <c r="M490" s="30"/>
      <c r="N490" s="30"/>
      <c r="O490" s="31" t="str">
        <f>IF($C490&gt;0,IF(COUNTIF(newValidID,$C490)&gt;0,VLOOKUP($C490,Νέα_Μητρώα!$A:$G,7,FALSE),IF(COUNTIF(ValidID,$C490)&gt;0,VLOOKUP($C490,Μητρώο!$A:$G,7,FALSE))),"")</f>
        <v/>
      </c>
      <c r="P490" s="25" t="str">
        <f t="shared" si="55"/>
        <v/>
      </c>
      <c r="Q490" s="6"/>
      <c r="S490" s="6"/>
      <c r="U490" s="6"/>
      <c r="W490" s="59" t="str">
        <f>IF(AND($W$1&gt;0,C490&gt;0),SUBSTITUTE(SUBSTITUTE(IF(COUNTIF(newValidID,$C490)&gt;0,VLOOKUP($C490,Νέα_Μητρώα!$A:$G,2,FALSE),IF(COUNTIF(ValidID,$C490)&gt;0,VLOOKUP($C490,Μητρώο!$A:$G,2,FALSE))),"Θ","g"),"Α","b")&amp;IF((TRUNC((((YEAR($C$1))-I490)+1)/2))*2&lt;12,12,(TRUNC((((YEAR($C$1))-I490)+1)/2))*2),"ω")</f>
        <v>ω</v>
      </c>
      <c r="Z490" s="49">
        <f t="shared" si="56"/>
        <v>0</v>
      </c>
      <c r="AA490" s="49">
        <f t="shared" si="57"/>
        <v>0</v>
      </c>
      <c r="AB490" s="49">
        <f t="shared" si="58"/>
        <v>0</v>
      </c>
    </row>
    <row r="491" spans="1:28" x14ac:dyDescent="0.2">
      <c r="A491" s="4">
        <v>489</v>
      </c>
      <c r="B491" s="25">
        <f t="shared" si="54"/>
        <v>489</v>
      </c>
      <c r="D491" s="26" t="str">
        <f>IF($C491&gt;0,IF(COUNTIF(newValidID,$C491)&gt;0,VLOOKUP($C491,Νέα_Μητρώα!$A:$G,3,FALSE),IF(COUNTIF(ValidID,$C491)&gt;0,VLOOKUP($C491,Μητρώο!$A:$G,3,FALSE))),"")</f>
        <v/>
      </c>
      <c r="E491" s="27" t="str">
        <f>IF($C491&gt;0,IF(COUNTIF(newValidID,$C491)&gt;0,VLOOKUP($C491,Νέα_Μητρώα!$A:$G,5,FALSE),IF(COUNTIF(ValidID,$C491)&gt;0,VLOOKUP($C491,Μητρώο!$A:$G,5,FALSE))),"")</f>
        <v/>
      </c>
      <c r="F491" s="47"/>
      <c r="G491" s="47"/>
      <c r="H491" s="28"/>
      <c r="I491" s="29" t="str">
        <f>IF($C491&gt;0,IF(COUNTIF(newValidID,$C491)&gt;0,VLOOKUP($C491,Νέα_Μητρώα!$A:$G,4,FALSE),IF(COUNTIF(ValidID,$C491)&gt;0,VLOOKUP($C491,Μητρώο!$A:$G,4,FALSE))),"")</f>
        <v/>
      </c>
      <c r="J491" s="53" t="str">
        <f>IF(OR(AND(OR(LEFT(R491)="b",LEFT(T491)="b",LEFT(V491)="b"),IF($C491&gt;0,IF(COUNTIF(newValidID,$C491)&gt;0,VLOOKUP($C491,Νέα_Μητρώα!$A:$G,2,FALSE),IF(COUNTIF(ValidID,$C491)&gt;0,VLOOKUP($C491,Μητρώο!$A:$G,2,FALSE))),"")="Θ"),AND(OR(LEFT(R491)="g",LEFT(T491)="g",LEFT(V491)="g"),IF($C491&gt;0,IF(COUNTIF(newValidID,$C491)&gt;0,VLOOKUP($C491,Νέα_Μητρώα!$A:$G,2,FALSE),IF(COUNTIF(ValidID,$C491)&gt;0,VLOOKUP($C491,Μητρώο!$A:$G,2,FALSE))),"")="Α")),"error","")</f>
        <v/>
      </c>
      <c r="K491" s="29" t="str">
        <f t="shared" si="52"/>
        <v/>
      </c>
      <c r="L491" s="29">
        <f t="shared" si="53"/>
        <v>0</v>
      </c>
      <c r="M491" s="30"/>
      <c r="N491" s="30"/>
      <c r="O491" s="31" t="str">
        <f>IF($C491&gt;0,IF(COUNTIF(newValidID,$C491)&gt;0,VLOOKUP($C491,Νέα_Μητρώα!$A:$G,7,FALSE),IF(COUNTIF(ValidID,$C491)&gt;0,VLOOKUP($C491,Μητρώο!$A:$G,7,FALSE))),"")</f>
        <v/>
      </c>
      <c r="P491" s="25" t="str">
        <f t="shared" si="55"/>
        <v/>
      </c>
      <c r="Q491" s="6"/>
      <c r="S491" s="6"/>
      <c r="U491" s="6"/>
      <c r="W491" s="59" t="str">
        <f>IF(AND($W$1&gt;0,C491&gt;0),SUBSTITUTE(SUBSTITUTE(IF(COUNTIF(newValidID,$C491)&gt;0,VLOOKUP($C491,Νέα_Μητρώα!$A:$G,2,FALSE),IF(COUNTIF(ValidID,$C491)&gt;0,VLOOKUP($C491,Μητρώο!$A:$G,2,FALSE))),"Θ","g"),"Α","b")&amp;IF((TRUNC((((YEAR($C$1))-I491)+1)/2))*2&lt;12,12,(TRUNC((((YEAR($C$1))-I491)+1)/2))*2),"ω")</f>
        <v>ω</v>
      </c>
      <c r="Z491" s="49">
        <f t="shared" si="56"/>
        <v>0</v>
      </c>
      <c r="AA491" s="49">
        <f t="shared" si="57"/>
        <v>0</v>
      </c>
      <c r="AB491" s="49">
        <f t="shared" si="58"/>
        <v>0</v>
      </c>
    </row>
    <row r="492" spans="1:28" x14ac:dyDescent="0.2">
      <c r="A492" s="4">
        <v>490</v>
      </c>
      <c r="B492" s="25">
        <f t="shared" si="54"/>
        <v>490</v>
      </c>
      <c r="D492" s="26" t="str">
        <f>IF($C492&gt;0,IF(COUNTIF(newValidID,$C492)&gt;0,VLOOKUP($C492,Νέα_Μητρώα!$A:$G,3,FALSE),IF(COUNTIF(ValidID,$C492)&gt;0,VLOOKUP($C492,Μητρώο!$A:$G,3,FALSE))),"")</f>
        <v/>
      </c>
      <c r="E492" s="27" t="str">
        <f>IF($C492&gt;0,IF(COUNTIF(newValidID,$C492)&gt;0,VLOOKUP($C492,Νέα_Μητρώα!$A:$G,5,FALSE),IF(COUNTIF(ValidID,$C492)&gt;0,VLOOKUP($C492,Μητρώο!$A:$G,5,FALSE))),"")</f>
        <v/>
      </c>
      <c r="F492" s="47"/>
      <c r="G492" s="47"/>
      <c r="H492" s="28"/>
      <c r="I492" s="29" t="str">
        <f>IF($C492&gt;0,IF(COUNTIF(newValidID,$C492)&gt;0,VLOOKUP($C492,Νέα_Μητρώα!$A:$G,4,FALSE),IF(COUNTIF(ValidID,$C492)&gt;0,VLOOKUP($C492,Μητρώο!$A:$G,4,FALSE))),"")</f>
        <v/>
      </c>
      <c r="J492" s="53" t="str">
        <f>IF(OR(AND(OR(LEFT(R492)="b",LEFT(T492)="b",LEFT(V492)="b"),IF($C492&gt;0,IF(COUNTIF(newValidID,$C492)&gt;0,VLOOKUP($C492,Νέα_Μητρώα!$A:$G,2,FALSE),IF(COUNTIF(ValidID,$C492)&gt;0,VLOOKUP($C492,Μητρώο!$A:$G,2,FALSE))),"")="Θ"),AND(OR(LEFT(R492)="g",LEFT(T492)="g",LEFT(V492)="g"),IF($C492&gt;0,IF(COUNTIF(newValidID,$C492)&gt;0,VLOOKUP($C492,Νέα_Μητρώα!$A:$G,2,FALSE),IF(COUNTIF(ValidID,$C492)&gt;0,VLOOKUP($C492,Μητρώο!$A:$G,2,FALSE))),"")="Α")),"error","")</f>
        <v/>
      </c>
      <c r="K492" s="29" t="str">
        <f t="shared" si="52"/>
        <v/>
      </c>
      <c r="L492" s="29">
        <f t="shared" si="53"/>
        <v>0</v>
      </c>
      <c r="M492" s="30"/>
      <c r="N492" s="30"/>
      <c r="O492" s="31" t="str">
        <f>IF($C492&gt;0,IF(COUNTIF(newValidID,$C492)&gt;0,VLOOKUP($C492,Νέα_Μητρώα!$A:$G,7,FALSE),IF(COUNTIF(ValidID,$C492)&gt;0,VLOOKUP($C492,Μητρώο!$A:$G,7,FALSE))),"")</f>
        <v/>
      </c>
      <c r="P492" s="25" t="str">
        <f t="shared" si="55"/>
        <v/>
      </c>
      <c r="Q492" s="6"/>
      <c r="S492" s="6"/>
      <c r="U492" s="6"/>
      <c r="W492" s="59" t="str">
        <f>IF(AND($W$1&gt;0,C492&gt;0),SUBSTITUTE(SUBSTITUTE(IF(COUNTIF(newValidID,$C492)&gt;0,VLOOKUP($C492,Νέα_Μητρώα!$A:$G,2,FALSE),IF(COUNTIF(ValidID,$C492)&gt;0,VLOOKUP($C492,Μητρώο!$A:$G,2,FALSE))),"Θ","g"),"Α","b")&amp;IF((TRUNC((((YEAR($C$1))-I492)+1)/2))*2&lt;12,12,(TRUNC((((YEAR($C$1))-I492)+1)/2))*2),"ω")</f>
        <v>ω</v>
      </c>
      <c r="Z492" s="49">
        <f t="shared" si="56"/>
        <v>0</v>
      </c>
      <c r="AA492" s="49">
        <f t="shared" si="57"/>
        <v>0</v>
      </c>
      <c r="AB492" s="49">
        <f t="shared" si="58"/>
        <v>0</v>
      </c>
    </row>
    <row r="493" spans="1:28" x14ac:dyDescent="0.2">
      <c r="A493" s="4">
        <v>491</v>
      </c>
      <c r="B493" s="25">
        <f t="shared" si="54"/>
        <v>491</v>
      </c>
      <c r="D493" s="26" t="str">
        <f>IF($C493&gt;0,IF(COUNTIF(newValidID,$C493)&gt;0,VLOOKUP($C493,Νέα_Μητρώα!$A:$G,3,FALSE),IF(COUNTIF(ValidID,$C493)&gt;0,VLOOKUP($C493,Μητρώο!$A:$G,3,FALSE))),"")</f>
        <v/>
      </c>
      <c r="E493" s="27" t="str">
        <f>IF($C493&gt;0,IF(COUNTIF(newValidID,$C493)&gt;0,VLOOKUP($C493,Νέα_Μητρώα!$A:$G,5,FALSE),IF(COUNTIF(ValidID,$C493)&gt;0,VLOOKUP($C493,Μητρώο!$A:$G,5,FALSE))),"")</f>
        <v/>
      </c>
      <c r="F493" s="47"/>
      <c r="G493" s="47"/>
      <c r="H493" s="28"/>
      <c r="I493" s="29" t="str">
        <f>IF($C493&gt;0,IF(COUNTIF(newValidID,$C493)&gt;0,VLOOKUP($C493,Νέα_Μητρώα!$A:$G,4,FALSE),IF(COUNTIF(ValidID,$C493)&gt;0,VLOOKUP($C493,Μητρώο!$A:$G,4,FALSE))),"")</f>
        <v/>
      </c>
      <c r="J493" s="53" t="str">
        <f>IF(OR(AND(OR(LEFT(R493)="b",LEFT(T493)="b",LEFT(V493)="b"),IF($C493&gt;0,IF(COUNTIF(newValidID,$C493)&gt;0,VLOOKUP($C493,Νέα_Μητρώα!$A:$G,2,FALSE),IF(COUNTIF(ValidID,$C493)&gt;0,VLOOKUP($C493,Μητρώο!$A:$G,2,FALSE))),"")="Θ"),AND(OR(LEFT(R493)="g",LEFT(T493)="g",LEFT(V493)="g"),IF($C493&gt;0,IF(COUNTIF(newValidID,$C493)&gt;0,VLOOKUP($C493,Νέα_Μητρώα!$A:$G,2,FALSE),IF(COUNTIF(ValidID,$C493)&gt;0,VLOOKUP($C493,Μητρώο!$A:$G,2,FALSE))),"")="Α")),"error","")</f>
        <v/>
      </c>
      <c r="K493" s="29" t="str">
        <f t="shared" si="52"/>
        <v/>
      </c>
      <c r="L493" s="29">
        <f t="shared" si="53"/>
        <v>0</v>
      </c>
      <c r="M493" s="30"/>
      <c r="N493" s="30"/>
      <c r="O493" s="31" t="str">
        <f>IF($C493&gt;0,IF(COUNTIF(newValidID,$C493)&gt;0,VLOOKUP($C493,Νέα_Μητρώα!$A:$G,7,FALSE),IF(COUNTIF(ValidID,$C493)&gt;0,VLOOKUP($C493,Μητρώο!$A:$G,7,FALSE))),"")</f>
        <v/>
      </c>
      <c r="P493" s="25" t="str">
        <f t="shared" si="55"/>
        <v/>
      </c>
      <c r="Q493" s="6"/>
      <c r="S493" s="6"/>
      <c r="U493" s="6"/>
      <c r="W493" s="59" t="str">
        <f>IF(AND($W$1&gt;0,C493&gt;0),SUBSTITUTE(SUBSTITUTE(IF(COUNTIF(newValidID,$C493)&gt;0,VLOOKUP($C493,Νέα_Μητρώα!$A:$G,2,FALSE),IF(COUNTIF(ValidID,$C493)&gt;0,VLOOKUP($C493,Μητρώο!$A:$G,2,FALSE))),"Θ","g"),"Α","b")&amp;IF((TRUNC((((YEAR($C$1))-I493)+1)/2))*2&lt;12,12,(TRUNC((((YEAR($C$1))-I493)+1)/2))*2),"ω")</f>
        <v>ω</v>
      </c>
      <c r="Z493" s="49">
        <f t="shared" si="56"/>
        <v>0</v>
      </c>
      <c r="AA493" s="49">
        <f t="shared" si="57"/>
        <v>0</v>
      </c>
      <c r="AB493" s="49">
        <f t="shared" si="58"/>
        <v>0</v>
      </c>
    </row>
    <row r="494" spans="1:28" x14ac:dyDescent="0.2">
      <c r="A494" s="4">
        <v>492</v>
      </c>
      <c r="B494" s="25">
        <f t="shared" si="54"/>
        <v>492</v>
      </c>
      <c r="D494" s="26" t="str">
        <f>IF($C494&gt;0,IF(COUNTIF(newValidID,$C494)&gt;0,VLOOKUP($C494,Νέα_Μητρώα!$A:$G,3,FALSE),IF(COUNTIF(ValidID,$C494)&gt;0,VLOOKUP($C494,Μητρώο!$A:$G,3,FALSE))),"")</f>
        <v/>
      </c>
      <c r="E494" s="27" t="str">
        <f>IF($C494&gt;0,IF(COUNTIF(newValidID,$C494)&gt;0,VLOOKUP($C494,Νέα_Μητρώα!$A:$G,5,FALSE),IF(COUNTIF(ValidID,$C494)&gt;0,VLOOKUP($C494,Μητρώο!$A:$G,5,FALSE))),"")</f>
        <v/>
      </c>
      <c r="F494" s="47"/>
      <c r="G494" s="47"/>
      <c r="H494" s="28"/>
      <c r="I494" s="29" t="str">
        <f>IF($C494&gt;0,IF(COUNTIF(newValidID,$C494)&gt;0,VLOOKUP($C494,Νέα_Μητρώα!$A:$G,4,FALSE),IF(COUNTIF(ValidID,$C494)&gt;0,VLOOKUP($C494,Μητρώο!$A:$G,4,FALSE))),"")</f>
        <v/>
      </c>
      <c r="J494" s="53" t="str">
        <f>IF(OR(AND(OR(LEFT(R494)="b",LEFT(T494)="b",LEFT(V494)="b"),IF($C494&gt;0,IF(COUNTIF(newValidID,$C494)&gt;0,VLOOKUP($C494,Νέα_Μητρώα!$A:$G,2,FALSE),IF(COUNTIF(ValidID,$C494)&gt;0,VLOOKUP($C494,Μητρώο!$A:$G,2,FALSE))),"")="Θ"),AND(OR(LEFT(R494)="g",LEFT(T494)="g",LEFT(V494)="g"),IF($C494&gt;0,IF(COUNTIF(newValidID,$C494)&gt;0,VLOOKUP($C494,Νέα_Μητρώα!$A:$G,2,FALSE),IF(COUNTIF(ValidID,$C494)&gt;0,VLOOKUP($C494,Μητρώο!$A:$G,2,FALSE))),"")="Α")),"error","")</f>
        <v/>
      </c>
      <c r="K494" s="29" t="str">
        <f t="shared" si="52"/>
        <v/>
      </c>
      <c r="L494" s="29">
        <f t="shared" si="53"/>
        <v>0</v>
      </c>
      <c r="M494" s="30"/>
      <c r="N494" s="30"/>
      <c r="O494" s="31" t="str">
        <f>IF($C494&gt;0,IF(COUNTIF(newValidID,$C494)&gt;0,VLOOKUP($C494,Νέα_Μητρώα!$A:$G,7,FALSE),IF(COUNTIF(ValidID,$C494)&gt;0,VLOOKUP($C494,Μητρώο!$A:$G,7,FALSE))),"")</f>
        <v/>
      </c>
      <c r="P494" s="25" t="str">
        <f t="shared" si="55"/>
        <v/>
      </c>
      <c r="Q494" s="6"/>
      <c r="S494" s="6"/>
      <c r="U494" s="6"/>
      <c r="W494" s="59" t="str">
        <f>IF(AND($W$1&gt;0,C494&gt;0),SUBSTITUTE(SUBSTITUTE(IF(COUNTIF(newValidID,$C494)&gt;0,VLOOKUP($C494,Νέα_Μητρώα!$A:$G,2,FALSE),IF(COUNTIF(ValidID,$C494)&gt;0,VLOOKUP($C494,Μητρώο!$A:$G,2,FALSE))),"Θ","g"),"Α","b")&amp;IF((TRUNC((((YEAR($C$1))-I494)+1)/2))*2&lt;12,12,(TRUNC((((YEAR($C$1))-I494)+1)/2))*2),"ω")</f>
        <v>ω</v>
      </c>
      <c r="Z494" s="49">
        <f t="shared" si="56"/>
        <v>0</v>
      </c>
      <c r="AA494" s="49">
        <f t="shared" si="57"/>
        <v>0</v>
      </c>
      <c r="AB494" s="49">
        <f t="shared" si="58"/>
        <v>0</v>
      </c>
    </row>
    <row r="495" spans="1:28" x14ac:dyDescent="0.2">
      <c r="A495" s="4">
        <v>493</v>
      </c>
      <c r="B495" s="25">
        <f t="shared" si="54"/>
        <v>493</v>
      </c>
      <c r="D495" s="26" t="str">
        <f>IF($C495&gt;0,IF(COUNTIF(newValidID,$C495)&gt;0,VLOOKUP($C495,Νέα_Μητρώα!$A:$G,3,FALSE),IF(COUNTIF(ValidID,$C495)&gt;0,VLOOKUP($C495,Μητρώο!$A:$G,3,FALSE))),"")</f>
        <v/>
      </c>
      <c r="E495" s="27" t="str">
        <f>IF($C495&gt;0,IF(COUNTIF(newValidID,$C495)&gt;0,VLOOKUP($C495,Νέα_Μητρώα!$A:$G,5,FALSE),IF(COUNTIF(ValidID,$C495)&gt;0,VLOOKUP($C495,Μητρώο!$A:$G,5,FALSE))),"")</f>
        <v/>
      </c>
      <c r="F495" s="47"/>
      <c r="G495" s="47"/>
      <c r="H495" s="28"/>
      <c r="I495" s="29" t="str">
        <f>IF($C495&gt;0,IF(COUNTIF(newValidID,$C495)&gt;0,VLOOKUP($C495,Νέα_Μητρώα!$A:$G,4,FALSE),IF(COUNTIF(ValidID,$C495)&gt;0,VLOOKUP($C495,Μητρώο!$A:$G,4,FALSE))),"")</f>
        <v/>
      </c>
      <c r="J495" s="53" t="str">
        <f>IF(OR(AND(OR(LEFT(R495)="b",LEFT(T495)="b",LEFT(V495)="b"),IF($C495&gt;0,IF(COUNTIF(newValidID,$C495)&gt;0,VLOOKUP($C495,Νέα_Μητρώα!$A:$G,2,FALSE),IF(COUNTIF(ValidID,$C495)&gt;0,VLOOKUP($C495,Μητρώο!$A:$G,2,FALSE))),"")="Θ"),AND(OR(LEFT(R495)="g",LEFT(T495)="g",LEFT(V495)="g"),IF($C495&gt;0,IF(COUNTIF(newValidID,$C495)&gt;0,VLOOKUP($C495,Νέα_Μητρώα!$A:$G,2,FALSE),IF(COUNTIF(ValidID,$C495)&gt;0,VLOOKUP($C495,Μητρώο!$A:$G,2,FALSE))),"")="Α")),"error","")</f>
        <v/>
      </c>
      <c r="K495" s="29" t="str">
        <f t="shared" si="52"/>
        <v/>
      </c>
      <c r="L495" s="29">
        <f t="shared" si="53"/>
        <v>0</v>
      </c>
      <c r="M495" s="30"/>
      <c r="N495" s="30"/>
      <c r="O495" s="31" t="str">
        <f>IF($C495&gt;0,IF(COUNTIF(newValidID,$C495)&gt;0,VLOOKUP($C495,Νέα_Μητρώα!$A:$G,7,FALSE),IF(COUNTIF(ValidID,$C495)&gt;0,VLOOKUP($C495,Μητρώο!$A:$G,7,FALSE))),"")</f>
        <v/>
      </c>
      <c r="P495" s="25" t="str">
        <f t="shared" si="55"/>
        <v/>
      </c>
      <c r="Q495" s="6"/>
      <c r="S495" s="6"/>
      <c r="U495" s="6"/>
      <c r="W495" s="59" t="str">
        <f>IF(AND($W$1&gt;0,C495&gt;0),SUBSTITUTE(SUBSTITUTE(IF(COUNTIF(newValidID,$C495)&gt;0,VLOOKUP($C495,Νέα_Μητρώα!$A:$G,2,FALSE),IF(COUNTIF(ValidID,$C495)&gt;0,VLOOKUP($C495,Μητρώο!$A:$G,2,FALSE))),"Θ","g"),"Α","b")&amp;IF((TRUNC((((YEAR($C$1))-I495)+1)/2))*2&lt;12,12,(TRUNC((((YEAR($C$1))-I495)+1)/2))*2),"ω")</f>
        <v>ω</v>
      </c>
      <c r="Z495" s="49">
        <f t="shared" si="56"/>
        <v>0</v>
      </c>
      <c r="AA495" s="49">
        <f t="shared" si="57"/>
        <v>0</v>
      </c>
      <c r="AB495" s="49">
        <f t="shared" si="58"/>
        <v>0</v>
      </c>
    </row>
    <row r="496" spans="1:28" x14ac:dyDescent="0.2">
      <c r="A496" s="4">
        <v>494</v>
      </c>
      <c r="B496" s="25">
        <f t="shared" si="54"/>
        <v>494</v>
      </c>
      <c r="D496" s="26" t="str">
        <f>IF($C496&gt;0,IF(COUNTIF(newValidID,$C496)&gt;0,VLOOKUP($C496,Νέα_Μητρώα!$A:$G,3,FALSE),IF(COUNTIF(ValidID,$C496)&gt;0,VLOOKUP($C496,Μητρώο!$A:$G,3,FALSE))),"")</f>
        <v/>
      </c>
      <c r="E496" s="27" t="str">
        <f>IF($C496&gt;0,IF(COUNTIF(newValidID,$C496)&gt;0,VLOOKUP($C496,Νέα_Μητρώα!$A:$G,5,FALSE),IF(COUNTIF(ValidID,$C496)&gt;0,VLOOKUP($C496,Μητρώο!$A:$G,5,FALSE))),"")</f>
        <v/>
      </c>
      <c r="F496" s="47"/>
      <c r="G496" s="47"/>
      <c r="H496" s="28"/>
      <c r="I496" s="29" t="str">
        <f>IF($C496&gt;0,IF(COUNTIF(newValidID,$C496)&gt;0,VLOOKUP($C496,Νέα_Μητρώα!$A:$G,4,FALSE),IF(COUNTIF(ValidID,$C496)&gt;0,VLOOKUP($C496,Μητρώο!$A:$G,4,FALSE))),"")</f>
        <v/>
      </c>
      <c r="J496" s="53" t="str">
        <f>IF(OR(AND(OR(LEFT(R496)="b",LEFT(T496)="b",LEFT(V496)="b"),IF($C496&gt;0,IF(COUNTIF(newValidID,$C496)&gt;0,VLOOKUP($C496,Νέα_Μητρώα!$A:$G,2,FALSE),IF(COUNTIF(ValidID,$C496)&gt;0,VLOOKUP($C496,Μητρώο!$A:$G,2,FALSE))),"")="Θ"),AND(OR(LEFT(R496)="g",LEFT(T496)="g",LEFT(V496)="g"),IF($C496&gt;0,IF(COUNTIF(newValidID,$C496)&gt;0,VLOOKUP($C496,Νέα_Μητρώα!$A:$G,2,FALSE),IF(COUNTIF(ValidID,$C496)&gt;0,VLOOKUP($C496,Μητρώο!$A:$G,2,FALSE))),"")="Α")),"error","")</f>
        <v/>
      </c>
      <c r="K496" s="29" t="str">
        <f t="shared" si="52"/>
        <v/>
      </c>
      <c r="L496" s="29">
        <f t="shared" si="53"/>
        <v>0</v>
      </c>
      <c r="M496" s="30"/>
      <c r="N496" s="30"/>
      <c r="O496" s="31" t="str">
        <f>IF($C496&gt;0,IF(COUNTIF(newValidID,$C496)&gt;0,VLOOKUP($C496,Νέα_Μητρώα!$A:$G,7,FALSE),IF(COUNTIF(ValidID,$C496)&gt;0,VLOOKUP($C496,Μητρώο!$A:$G,7,FALSE))),"")</f>
        <v/>
      </c>
      <c r="P496" s="25" t="str">
        <f t="shared" si="55"/>
        <v/>
      </c>
      <c r="Q496" s="6"/>
      <c r="S496" s="6"/>
      <c r="U496" s="6"/>
      <c r="W496" s="59" t="str">
        <f>IF(AND($W$1&gt;0,C496&gt;0),SUBSTITUTE(SUBSTITUTE(IF(COUNTIF(newValidID,$C496)&gt;0,VLOOKUP($C496,Νέα_Μητρώα!$A:$G,2,FALSE),IF(COUNTIF(ValidID,$C496)&gt;0,VLOOKUP($C496,Μητρώο!$A:$G,2,FALSE))),"Θ","g"),"Α","b")&amp;IF((TRUNC((((YEAR($C$1))-I496)+1)/2))*2&lt;12,12,(TRUNC((((YEAR($C$1))-I496)+1)/2))*2),"ω")</f>
        <v>ω</v>
      </c>
      <c r="Z496" s="49">
        <f t="shared" si="56"/>
        <v>0</v>
      </c>
      <c r="AA496" s="49">
        <f t="shared" si="57"/>
        <v>0</v>
      </c>
      <c r="AB496" s="49">
        <f t="shared" si="58"/>
        <v>0</v>
      </c>
    </row>
    <row r="497" spans="1:28" x14ac:dyDescent="0.2">
      <c r="A497" s="4">
        <v>495</v>
      </c>
      <c r="B497" s="25">
        <f t="shared" si="54"/>
        <v>495</v>
      </c>
      <c r="D497" s="26" t="str">
        <f>IF($C497&gt;0,IF(COUNTIF(newValidID,$C497)&gt;0,VLOOKUP($C497,Νέα_Μητρώα!$A:$G,3,FALSE),IF(COUNTIF(ValidID,$C497)&gt;0,VLOOKUP($C497,Μητρώο!$A:$G,3,FALSE))),"")</f>
        <v/>
      </c>
      <c r="E497" s="27" t="str">
        <f>IF($C497&gt;0,IF(COUNTIF(newValidID,$C497)&gt;0,VLOOKUP($C497,Νέα_Μητρώα!$A:$G,5,FALSE),IF(COUNTIF(ValidID,$C497)&gt;0,VLOOKUP($C497,Μητρώο!$A:$G,5,FALSE))),"")</f>
        <v/>
      </c>
      <c r="F497" s="47"/>
      <c r="G497" s="47"/>
      <c r="H497" s="28"/>
      <c r="I497" s="29" t="str">
        <f>IF($C497&gt;0,IF(COUNTIF(newValidID,$C497)&gt;0,VLOOKUP($C497,Νέα_Μητρώα!$A:$G,4,FALSE),IF(COUNTIF(ValidID,$C497)&gt;0,VLOOKUP($C497,Μητρώο!$A:$G,4,FALSE))),"")</f>
        <v/>
      </c>
      <c r="J497" s="53" t="str">
        <f>IF(OR(AND(OR(LEFT(R497)="b",LEFT(T497)="b",LEFT(V497)="b"),IF($C497&gt;0,IF(COUNTIF(newValidID,$C497)&gt;0,VLOOKUP($C497,Νέα_Μητρώα!$A:$G,2,FALSE),IF(COUNTIF(ValidID,$C497)&gt;0,VLOOKUP($C497,Μητρώο!$A:$G,2,FALSE))),"")="Θ"),AND(OR(LEFT(R497)="g",LEFT(T497)="g",LEFT(V497)="g"),IF($C497&gt;0,IF(COUNTIF(newValidID,$C497)&gt;0,VLOOKUP($C497,Νέα_Μητρώα!$A:$G,2,FALSE),IF(COUNTIF(ValidID,$C497)&gt;0,VLOOKUP($C497,Μητρώο!$A:$G,2,FALSE))),"")="Α")),"error","")</f>
        <v/>
      </c>
      <c r="K497" s="29" t="str">
        <f t="shared" si="52"/>
        <v/>
      </c>
      <c r="L497" s="29">
        <f t="shared" si="53"/>
        <v>0</v>
      </c>
      <c r="M497" s="30"/>
      <c r="N497" s="30"/>
      <c r="O497" s="31" t="str">
        <f>IF($C497&gt;0,IF(COUNTIF(newValidID,$C497)&gt;0,VLOOKUP($C497,Νέα_Μητρώα!$A:$G,7,FALSE),IF(COUNTIF(ValidID,$C497)&gt;0,VLOOKUP($C497,Μητρώο!$A:$G,7,FALSE))),"")</f>
        <v/>
      </c>
      <c r="P497" s="25" t="str">
        <f t="shared" si="55"/>
        <v/>
      </c>
      <c r="Q497" s="6"/>
      <c r="S497" s="6"/>
      <c r="U497" s="6"/>
      <c r="W497" s="59" t="str">
        <f>IF(AND($W$1&gt;0,C497&gt;0),SUBSTITUTE(SUBSTITUTE(IF(COUNTIF(newValidID,$C497)&gt;0,VLOOKUP($C497,Νέα_Μητρώα!$A:$G,2,FALSE),IF(COUNTIF(ValidID,$C497)&gt;0,VLOOKUP($C497,Μητρώο!$A:$G,2,FALSE))),"Θ","g"),"Α","b")&amp;IF((TRUNC((((YEAR($C$1))-I497)+1)/2))*2&lt;12,12,(TRUNC((((YEAR($C$1))-I497)+1)/2))*2),"ω")</f>
        <v>ω</v>
      </c>
      <c r="Z497" s="49">
        <f t="shared" si="56"/>
        <v>0</v>
      </c>
      <c r="AA497" s="49">
        <f t="shared" si="57"/>
        <v>0</v>
      </c>
      <c r="AB497" s="49">
        <f t="shared" si="58"/>
        <v>0</v>
      </c>
    </row>
    <row r="498" spans="1:28" x14ac:dyDescent="0.2">
      <c r="A498" s="4">
        <v>496</v>
      </c>
      <c r="B498" s="25">
        <f t="shared" si="54"/>
        <v>496</v>
      </c>
      <c r="D498" s="26" t="str">
        <f>IF($C498&gt;0,IF(COUNTIF(newValidID,$C498)&gt;0,VLOOKUP($C498,Νέα_Μητρώα!$A:$G,3,FALSE),IF(COUNTIF(ValidID,$C498)&gt;0,VLOOKUP($C498,Μητρώο!$A:$G,3,FALSE))),"")</f>
        <v/>
      </c>
      <c r="E498" s="27" t="str">
        <f>IF($C498&gt;0,IF(COUNTIF(newValidID,$C498)&gt;0,VLOOKUP($C498,Νέα_Μητρώα!$A:$G,5,FALSE),IF(COUNTIF(ValidID,$C498)&gt;0,VLOOKUP($C498,Μητρώο!$A:$G,5,FALSE))),"")</f>
        <v/>
      </c>
      <c r="F498" s="47"/>
      <c r="G498" s="47"/>
      <c r="H498" s="28"/>
      <c r="I498" s="29" t="str">
        <f>IF($C498&gt;0,IF(COUNTIF(newValidID,$C498)&gt;0,VLOOKUP($C498,Νέα_Μητρώα!$A:$G,4,FALSE),IF(COUNTIF(ValidID,$C498)&gt;0,VLOOKUP($C498,Μητρώο!$A:$G,4,FALSE))),"")</f>
        <v/>
      </c>
      <c r="J498" s="53" t="str">
        <f>IF(OR(AND(OR(LEFT(R498)="b",LEFT(T498)="b",LEFT(V498)="b"),IF($C498&gt;0,IF(COUNTIF(newValidID,$C498)&gt;0,VLOOKUP($C498,Νέα_Μητρώα!$A:$G,2,FALSE),IF(COUNTIF(ValidID,$C498)&gt;0,VLOOKUP($C498,Μητρώο!$A:$G,2,FALSE))),"")="Θ"),AND(OR(LEFT(R498)="g",LEFT(T498)="g",LEFT(V498)="g"),IF($C498&gt;0,IF(COUNTIF(newValidID,$C498)&gt;0,VLOOKUP($C498,Νέα_Μητρώα!$A:$G,2,FALSE),IF(COUNTIF(ValidID,$C498)&gt;0,VLOOKUP($C498,Μητρώο!$A:$G,2,FALSE))),"")="Α")),"error","")</f>
        <v/>
      </c>
      <c r="K498" s="29" t="str">
        <f t="shared" si="52"/>
        <v/>
      </c>
      <c r="L498" s="29">
        <f t="shared" si="53"/>
        <v>0</v>
      </c>
      <c r="M498" s="30"/>
      <c r="N498" s="30"/>
      <c r="O498" s="31" t="str">
        <f>IF($C498&gt;0,IF(COUNTIF(newValidID,$C498)&gt;0,VLOOKUP($C498,Νέα_Μητρώα!$A:$G,7,FALSE),IF(COUNTIF(ValidID,$C498)&gt;0,VLOOKUP($C498,Μητρώο!$A:$G,7,FALSE))),"")</f>
        <v/>
      </c>
      <c r="P498" s="25" t="str">
        <f t="shared" si="55"/>
        <v/>
      </c>
      <c r="Q498" s="6"/>
      <c r="S498" s="6"/>
      <c r="U498" s="6"/>
      <c r="W498" s="59" t="str">
        <f>IF(AND($W$1&gt;0,C498&gt;0),SUBSTITUTE(SUBSTITUTE(IF(COUNTIF(newValidID,$C498)&gt;0,VLOOKUP($C498,Νέα_Μητρώα!$A:$G,2,FALSE),IF(COUNTIF(ValidID,$C498)&gt;0,VLOOKUP($C498,Μητρώο!$A:$G,2,FALSE))),"Θ","g"),"Α","b")&amp;IF((TRUNC((((YEAR($C$1))-I498)+1)/2))*2&lt;12,12,(TRUNC((((YEAR($C$1))-I498)+1)/2))*2),"ω")</f>
        <v>ω</v>
      </c>
      <c r="Z498" s="49">
        <f t="shared" si="56"/>
        <v>0</v>
      </c>
      <c r="AA498" s="49">
        <f t="shared" si="57"/>
        <v>0</v>
      </c>
      <c r="AB498" s="49">
        <f t="shared" si="58"/>
        <v>0</v>
      </c>
    </row>
    <row r="499" spans="1:28" x14ac:dyDescent="0.2">
      <c r="A499" s="4">
        <v>497</v>
      </c>
      <c r="B499" s="25">
        <f t="shared" si="54"/>
        <v>497</v>
      </c>
      <c r="C499" s="6"/>
      <c r="D499" s="26" t="str">
        <f>IF($C499&gt;0,IF(COUNTIF(newValidID,$C499)&gt;0,VLOOKUP($C499,Νέα_Μητρώα!$A:$G,3,FALSE),IF(COUNTIF(ValidID,$C499)&gt;0,VLOOKUP($C499,Μητρώο!$A:$G,3,FALSE))),"")</f>
        <v/>
      </c>
      <c r="E499" s="27" t="str">
        <f>IF($C499&gt;0,IF(COUNTIF(newValidID,$C499)&gt;0,VLOOKUP($C499,Νέα_Μητρώα!$A:$G,5,FALSE),IF(COUNTIF(ValidID,$C499)&gt;0,VLOOKUP($C499,Μητρώο!$A:$G,5,FALSE))),"")</f>
        <v/>
      </c>
      <c r="F499" s="47"/>
      <c r="G499" s="47"/>
      <c r="H499" s="28"/>
      <c r="I499" s="29" t="str">
        <f>IF($C499&gt;0,IF(COUNTIF(newValidID,$C499)&gt;0,VLOOKUP($C499,Νέα_Μητρώα!$A:$G,4,FALSE),IF(COUNTIF(ValidID,$C499)&gt;0,VLOOKUP($C499,Μητρώο!$A:$G,4,FALSE))),"")</f>
        <v/>
      </c>
      <c r="J499" s="53" t="str">
        <f>IF(OR(AND(OR(LEFT(R499)="b",LEFT(T499)="b",LEFT(V499)="b"),IF($C499&gt;0,IF(COUNTIF(newValidID,$C499)&gt;0,VLOOKUP($C499,Νέα_Μητρώα!$A:$G,2,FALSE),IF(COUNTIF(ValidID,$C499)&gt;0,VLOOKUP($C499,Μητρώο!$A:$G,2,FALSE))),"")="Θ"),AND(OR(LEFT(R499)="g",LEFT(T499)="g",LEFT(V499)="g"),IF($C499&gt;0,IF(COUNTIF(newValidID,$C499)&gt;0,VLOOKUP($C499,Νέα_Μητρώα!$A:$G,2,FALSE),IF(COUNTIF(ValidID,$C499)&gt;0,VLOOKUP($C499,Μητρώο!$A:$G,2,FALSE))),"")="Α")),"error","")</f>
        <v/>
      </c>
      <c r="K499" s="29" t="str">
        <f t="shared" si="52"/>
        <v/>
      </c>
      <c r="L499" s="29">
        <f t="shared" si="53"/>
        <v>0</v>
      </c>
      <c r="M499" s="30"/>
      <c r="N499" s="30"/>
      <c r="O499" s="31" t="str">
        <f>IF($C499&gt;0,IF(COUNTIF(newValidID,$C499)&gt;0,VLOOKUP($C499,Νέα_Μητρώα!$A:$G,7,FALSE),IF(COUNTIF(ValidID,$C499)&gt;0,VLOOKUP($C499,Μητρώο!$A:$G,7,FALSE))),"")</f>
        <v/>
      </c>
      <c r="P499" s="25" t="str">
        <f t="shared" si="55"/>
        <v/>
      </c>
      <c r="Q499" s="6"/>
      <c r="S499" s="6"/>
      <c r="U499" s="6"/>
      <c r="W499" s="59" t="str">
        <f>IF(AND($W$1&gt;0,C499&gt;0),SUBSTITUTE(SUBSTITUTE(IF(COUNTIF(newValidID,$C499)&gt;0,VLOOKUP($C499,Νέα_Μητρώα!$A:$G,2,FALSE),IF(COUNTIF(ValidID,$C499)&gt;0,VLOOKUP($C499,Μητρώο!$A:$G,2,FALSE))),"Θ","g"),"Α","b")&amp;IF((TRUNC((((YEAR($C$1))-I499)+1)/2))*2&lt;12,12,(TRUNC((((YEAR($C$1))-I499)+1)/2))*2),"ω")</f>
        <v>ω</v>
      </c>
      <c r="Z499" s="49">
        <f t="shared" si="56"/>
        <v>0</v>
      </c>
      <c r="AA499" s="49">
        <f t="shared" si="57"/>
        <v>0</v>
      </c>
      <c r="AB499" s="49">
        <f t="shared" si="58"/>
        <v>0</v>
      </c>
    </row>
    <row r="500" spans="1:28" x14ac:dyDescent="0.2">
      <c r="A500" s="4">
        <v>498</v>
      </c>
      <c r="B500" s="25">
        <f t="shared" si="54"/>
        <v>498</v>
      </c>
      <c r="D500" s="26" t="str">
        <f>IF($C500&gt;0,IF(COUNTIF(newValidID,$C500)&gt;0,VLOOKUP($C500,Νέα_Μητρώα!$A:$G,3,FALSE),IF(COUNTIF(ValidID,$C500)&gt;0,VLOOKUP($C500,Μητρώο!$A:$G,3,FALSE))),"")</f>
        <v/>
      </c>
      <c r="E500" s="27" t="str">
        <f>IF($C500&gt;0,IF(COUNTIF(newValidID,$C500)&gt;0,VLOOKUP($C500,Νέα_Μητρώα!$A:$G,5,FALSE),IF(COUNTIF(ValidID,$C500)&gt;0,VLOOKUP($C500,Μητρώο!$A:$G,5,FALSE))),"")</f>
        <v/>
      </c>
      <c r="F500" s="47"/>
      <c r="G500" s="47"/>
      <c r="H500" s="28"/>
      <c r="I500" s="29" t="str">
        <f>IF($C500&gt;0,IF(COUNTIF(newValidID,$C500)&gt;0,VLOOKUP($C500,Νέα_Μητρώα!$A:$G,4,FALSE),IF(COUNTIF(ValidID,$C500)&gt;0,VLOOKUP($C500,Μητρώο!$A:$G,4,FALSE))),"")</f>
        <v/>
      </c>
      <c r="J500" s="53" t="str">
        <f>IF(OR(AND(OR(LEFT(R500)="b",LEFT(T500)="b",LEFT(V500)="b"),IF($C500&gt;0,IF(COUNTIF(newValidID,$C500)&gt;0,VLOOKUP($C500,Νέα_Μητρώα!$A:$G,2,FALSE),IF(COUNTIF(ValidID,$C500)&gt;0,VLOOKUP($C500,Μητρώο!$A:$G,2,FALSE))),"")="Θ"),AND(OR(LEFT(R500)="g",LEFT(T500)="g",LEFT(V500)="g"),IF($C500&gt;0,IF(COUNTIF(newValidID,$C500)&gt;0,VLOOKUP($C500,Νέα_Μητρώα!$A:$G,2,FALSE),IF(COUNTIF(ValidID,$C500)&gt;0,VLOOKUP($C500,Μητρώο!$A:$G,2,FALSE))),"")="Α")),"error","")</f>
        <v/>
      </c>
      <c r="K500" s="29" t="str">
        <f t="shared" si="52"/>
        <v/>
      </c>
      <c r="L500" s="29">
        <f t="shared" si="53"/>
        <v>0</v>
      </c>
      <c r="M500" s="30"/>
      <c r="N500" s="30"/>
      <c r="O500" s="31" t="str">
        <f>IF($C500&gt;0,IF(COUNTIF(newValidID,$C500)&gt;0,VLOOKUP($C500,Νέα_Μητρώα!$A:$G,7,FALSE),IF(COUNTIF(ValidID,$C500)&gt;0,VLOOKUP($C500,Μητρώο!$A:$G,7,FALSE))),"")</f>
        <v/>
      </c>
      <c r="P500" s="25" t="str">
        <f t="shared" si="55"/>
        <v/>
      </c>
      <c r="Q500" s="6"/>
      <c r="S500" s="6"/>
      <c r="U500" s="6"/>
      <c r="W500" s="59" t="str">
        <f>IF(AND($W$1&gt;0,C500&gt;0),SUBSTITUTE(SUBSTITUTE(IF(COUNTIF(newValidID,$C500)&gt;0,VLOOKUP($C500,Νέα_Μητρώα!$A:$G,2,FALSE),IF(COUNTIF(ValidID,$C500)&gt;0,VLOOKUP($C500,Μητρώο!$A:$G,2,FALSE))),"Θ","g"),"Α","b")&amp;IF((TRUNC((((YEAR($C$1))-I500)+1)/2))*2&lt;12,12,(TRUNC((((YEAR($C$1))-I500)+1)/2))*2),"ω")</f>
        <v>ω</v>
      </c>
      <c r="Z500" s="49">
        <f t="shared" si="56"/>
        <v>0</v>
      </c>
      <c r="AA500" s="49">
        <f t="shared" si="57"/>
        <v>0</v>
      </c>
      <c r="AB500" s="49">
        <f t="shared" si="58"/>
        <v>0</v>
      </c>
    </row>
    <row r="501" spans="1:28" x14ac:dyDescent="0.2">
      <c r="A501" s="4">
        <v>499</v>
      </c>
      <c r="B501" s="25">
        <f t="shared" si="54"/>
        <v>499</v>
      </c>
      <c r="D501" s="26" t="str">
        <f>IF($C501&gt;0,IF(COUNTIF(newValidID,$C501)&gt;0,VLOOKUP($C501,Νέα_Μητρώα!$A:$G,3,FALSE),IF(COUNTIF(ValidID,$C501)&gt;0,VLOOKUP($C501,Μητρώο!$A:$G,3,FALSE))),"")</f>
        <v/>
      </c>
      <c r="E501" s="27" t="str">
        <f>IF($C501&gt;0,IF(COUNTIF(newValidID,$C501)&gt;0,VLOOKUP($C501,Νέα_Μητρώα!$A:$G,5,FALSE),IF(COUNTIF(ValidID,$C501)&gt;0,VLOOKUP($C501,Μητρώο!$A:$G,5,FALSE))),"")</f>
        <v/>
      </c>
      <c r="F501" s="47"/>
      <c r="G501" s="47"/>
      <c r="H501" s="28"/>
      <c r="I501" s="29" t="str">
        <f>IF($C501&gt;0,IF(COUNTIF(newValidID,$C501)&gt;0,VLOOKUP($C501,Νέα_Μητρώα!$A:$G,4,FALSE),IF(COUNTIF(ValidID,$C501)&gt;0,VLOOKUP($C501,Μητρώο!$A:$G,4,FALSE))),"")</f>
        <v/>
      </c>
      <c r="J501" s="53" t="str">
        <f>IF(OR(AND(OR(LEFT(R501)="b",LEFT(T501)="b",LEFT(V501)="b"),IF($C501&gt;0,IF(COUNTIF(newValidID,$C501)&gt;0,VLOOKUP($C501,Νέα_Μητρώα!$A:$G,2,FALSE),IF(COUNTIF(ValidID,$C501)&gt;0,VLOOKUP($C501,Μητρώο!$A:$G,2,FALSE))),"")="Θ"),AND(OR(LEFT(R501)="g",LEFT(T501)="g",LEFT(V501)="g"),IF($C501&gt;0,IF(COUNTIF(newValidID,$C501)&gt;0,VLOOKUP($C501,Νέα_Μητρώα!$A:$G,2,FALSE),IF(COUNTIF(ValidID,$C501)&gt;0,VLOOKUP($C501,Μητρώο!$A:$G,2,FALSE))),"")="Α")),"error","")</f>
        <v/>
      </c>
      <c r="K501" s="29" t="str">
        <f t="shared" si="52"/>
        <v/>
      </c>
      <c r="L501" s="29">
        <f t="shared" si="53"/>
        <v>0</v>
      </c>
      <c r="M501" s="30"/>
      <c r="N501" s="30"/>
      <c r="O501" s="31" t="str">
        <f>IF($C501&gt;0,IF(COUNTIF(newValidID,$C501)&gt;0,VLOOKUP($C501,Νέα_Μητρώα!$A:$G,7,FALSE),IF(COUNTIF(ValidID,$C501)&gt;0,VLOOKUP($C501,Μητρώο!$A:$G,7,FALSE))),"")</f>
        <v/>
      </c>
      <c r="P501" s="25" t="str">
        <f t="shared" si="55"/>
        <v/>
      </c>
      <c r="Q501" s="6"/>
      <c r="S501" s="6"/>
      <c r="U501" s="6"/>
      <c r="W501" s="59" t="str">
        <f>IF(AND($W$1&gt;0,C501&gt;0),SUBSTITUTE(SUBSTITUTE(IF(COUNTIF(newValidID,$C501)&gt;0,VLOOKUP($C501,Νέα_Μητρώα!$A:$G,2,FALSE),IF(COUNTIF(ValidID,$C501)&gt;0,VLOOKUP($C501,Μητρώο!$A:$G,2,FALSE))),"Θ","g"),"Α","b")&amp;IF((TRUNC((((YEAR($C$1))-I501)+1)/2))*2&lt;12,12,(TRUNC((((YEAR($C$1))-I501)+1)/2))*2),"ω")</f>
        <v>ω</v>
      </c>
      <c r="Z501" s="49">
        <f t="shared" si="56"/>
        <v>0</v>
      </c>
      <c r="AA501" s="49">
        <f t="shared" si="57"/>
        <v>0</v>
      </c>
      <c r="AB501" s="49">
        <f t="shared" si="58"/>
        <v>0</v>
      </c>
    </row>
    <row r="502" spans="1:28" x14ac:dyDescent="0.2">
      <c r="A502" s="4">
        <v>500</v>
      </c>
      <c r="B502" s="25">
        <f t="shared" si="54"/>
        <v>500</v>
      </c>
      <c r="D502" s="26" t="str">
        <f>IF($C502&gt;0,IF(COUNTIF(newValidID,$C502)&gt;0,VLOOKUP($C502,Νέα_Μητρώα!$A:$G,3,FALSE),IF(COUNTIF(ValidID,$C502)&gt;0,VLOOKUP($C502,Μητρώο!$A:$G,3,FALSE))),"")</f>
        <v/>
      </c>
      <c r="E502" s="27" t="str">
        <f>IF($C502&gt;0,IF(COUNTIF(newValidID,$C502)&gt;0,VLOOKUP($C502,Νέα_Μητρώα!$A:$G,5,FALSE),IF(COUNTIF(ValidID,$C502)&gt;0,VLOOKUP($C502,Μητρώο!$A:$G,5,FALSE))),"")</f>
        <v/>
      </c>
      <c r="F502" s="47"/>
      <c r="G502" s="47"/>
      <c r="H502" s="28"/>
      <c r="I502" s="29" t="str">
        <f>IF($C502&gt;0,IF(COUNTIF(newValidID,$C502)&gt;0,VLOOKUP($C502,Νέα_Μητρώα!$A:$G,4,FALSE),IF(COUNTIF(ValidID,$C502)&gt;0,VLOOKUP($C502,Μητρώο!$A:$G,4,FALSE))),"")</f>
        <v/>
      </c>
      <c r="J502" s="53" t="str">
        <f>IF(OR(AND(OR(LEFT(R502)="b",LEFT(T502)="b",LEFT(V502)="b"),IF($C502&gt;0,IF(COUNTIF(newValidID,$C502)&gt;0,VLOOKUP($C502,Νέα_Μητρώα!$A:$G,2,FALSE),IF(COUNTIF(ValidID,$C502)&gt;0,VLOOKUP($C502,Μητρώο!$A:$G,2,FALSE))),"")="Θ"),AND(OR(LEFT(R502)="g",LEFT(T502)="g",LEFT(V502)="g"),IF($C502&gt;0,IF(COUNTIF(newValidID,$C502)&gt;0,VLOOKUP($C502,Νέα_Μητρώα!$A:$G,2,FALSE),IF(COUNTIF(ValidID,$C502)&gt;0,VLOOKUP($C502,Μητρώο!$A:$G,2,FALSE))),"")="Α")),"error","")</f>
        <v/>
      </c>
      <c r="K502" s="29" t="str">
        <f t="shared" si="52"/>
        <v/>
      </c>
      <c r="L502" s="29">
        <f t="shared" si="53"/>
        <v>0</v>
      </c>
      <c r="M502" s="30"/>
      <c r="N502" s="30"/>
      <c r="O502" s="31" t="str">
        <f>IF($C502&gt;0,IF(COUNTIF(newValidID,$C502)&gt;0,VLOOKUP($C502,Νέα_Μητρώα!$A:$G,7,FALSE),IF(COUNTIF(ValidID,$C502)&gt;0,VLOOKUP($C502,Μητρώο!$A:$G,7,FALSE))),"")</f>
        <v/>
      </c>
      <c r="P502" s="25" t="str">
        <f t="shared" si="55"/>
        <v/>
      </c>
      <c r="Q502" s="6"/>
      <c r="S502" s="6"/>
      <c r="U502" s="6"/>
      <c r="W502" s="59" t="str">
        <f>IF(AND($W$1&gt;0,C502&gt;0),SUBSTITUTE(SUBSTITUTE(IF(COUNTIF(newValidID,$C502)&gt;0,VLOOKUP($C502,Νέα_Μητρώα!$A:$G,2,FALSE),IF(COUNTIF(ValidID,$C502)&gt;0,VLOOKUP($C502,Μητρώο!$A:$G,2,FALSE))),"Θ","g"),"Α","b")&amp;IF((TRUNC((((YEAR($C$1))-I502)+1)/2))*2&lt;12,12,(TRUNC((((YEAR($C$1))-I502)+1)/2))*2),"ω")</f>
        <v>ω</v>
      </c>
      <c r="Z502" s="49">
        <f t="shared" si="56"/>
        <v>0</v>
      </c>
      <c r="AA502" s="49">
        <f t="shared" si="57"/>
        <v>0</v>
      </c>
      <c r="AB502" s="49">
        <f t="shared" si="58"/>
        <v>0</v>
      </c>
    </row>
    <row r="503" spans="1:28" x14ac:dyDescent="0.2">
      <c r="A503" s="4">
        <v>501</v>
      </c>
      <c r="B503" s="25">
        <f t="shared" si="54"/>
        <v>501</v>
      </c>
      <c r="C503" s="6"/>
      <c r="D503" s="26" t="str">
        <f>IF($C503&gt;0,IF(COUNTIF(newValidID,$C503)&gt;0,VLOOKUP($C503,Νέα_Μητρώα!$A:$G,3,FALSE),IF(COUNTIF(ValidID,$C503)&gt;0,VLOOKUP($C503,Μητρώο!$A:$G,3,FALSE))),"")</f>
        <v/>
      </c>
      <c r="E503" s="27" t="str">
        <f>IF($C503&gt;0,IF(COUNTIF(newValidID,$C503)&gt;0,VLOOKUP($C503,Νέα_Μητρώα!$A:$G,5,FALSE),IF(COUNTIF(ValidID,$C503)&gt;0,VLOOKUP($C503,Μητρώο!$A:$G,5,FALSE))),"")</f>
        <v/>
      </c>
      <c r="F503" s="47"/>
      <c r="G503" s="47"/>
      <c r="H503" s="28"/>
      <c r="I503" s="29" t="str">
        <f>IF($C503&gt;0,IF(COUNTIF(newValidID,$C503)&gt;0,VLOOKUP($C503,Νέα_Μητρώα!$A:$G,4,FALSE),IF(COUNTIF(ValidID,$C503)&gt;0,VLOOKUP($C503,Μητρώο!$A:$G,4,FALSE))),"")</f>
        <v/>
      </c>
      <c r="J503" s="53" t="str">
        <f>IF(OR(AND(OR(LEFT(R503)="b",LEFT(T503)="b",LEFT(V503)="b"),IF($C503&gt;0,IF(COUNTIF(newValidID,$C503)&gt;0,VLOOKUP($C503,Νέα_Μητρώα!$A:$G,2,FALSE),IF(COUNTIF(ValidID,$C503)&gt;0,VLOOKUP($C503,Μητρώο!$A:$G,2,FALSE))),"")="Θ"),AND(OR(LEFT(R503)="g",LEFT(T503)="g",LEFT(V503)="g"),IF($C503&gt;0,IF(COUNTIF(newValidID,$C503)&gt;0,VLOOKUP($C503,Νέα_Μητρώα!$A:$G,2,FALSE),IF(COUNTIF(ValidID,$C503)&gt;0,VLOOKUP($C503,Μητρώο!$A:$G,2,FALSE))),"")="Α")),"error","")</f>
        <v/>
      </c>
      <c r="K503" s="29" t="str">
        <f t="shared" si="52"/>
        <v/>
      </c>
      <c r="L503" s="29">
        <f t="shared" si="53"/>
        <v>0</v>
      </c>
      <c r="M503" s="30"/>
      <c r="N503" s="30"/>
      <c r="O503" s="31" t="str">
        <f>IF($C503&gt;0,IF(COUNTIF(newValidID,$C503)&gt;0,VLOOKUP($C503,Νέα_Μητρώα!$A:$G,7,FALSE),IF(COUNTIF(ValidID,$C503)&gt;0,VLOOKUP($C503,Μητρώο!$A:$G,7,FALSE))),"")</f>
        <v/>
      </c>
      <c r="P503" s="25" t="str">
        <f t="shared" si="55"/>
        <v/>
      </c>
      <c r="Q503" s="6"/>
      <c r="S503" s="6"/>
      <c r="U503" s="6"/>
      <c r="W503" s="59" t="str">
        <f>IF(AND($W$1&gt;0,C503&gt;0),SUBSTITUTE(SUBSTITUTE(IF(COUNTIF(newValidID,$C503)&gt;0,VLOOKUP($C503,Νέα_Μητρώα!$A:$G,2,FALSE),IF(COUNTIF(ValidID,$C503)&gt;0,VLOOKUP($C503,Μητρώο!$A:$G,2,FALSE))),"Θ","g"),"Α","b")&amp;IF((TRUNC((((YEAR($C$1))-I503)+1)/2))*2&lt;12,12,(TRUNC((((YEAR($C$1))-I503)+1)/2))*2),"ω")</f>
        <v>ω</v>
      </c>
      <c r="Z503" s="49">
        <f t="shared" si="56"/>
        <v>0</v>
      </c>
      <c r="AA503" s="49">
        <f t="shared" si="57"/>
        <v>0</v>
      </c>
      <c r="AB503" s="49">
        <f t="shared" si="58"/>
        <v>0</v>
      </c>
    </row>
    <row r="504" spans="1:28" x14ac:dyDescent="0.2">
      <c r="A504" s="4">
        <v>502</v>
      </c>
      <c r="B504" s="25">
        <f t="shared" si="54"/>
        <v>502</v>
      </c>
      <c r="C504" s="6"/>
      <c r="D504" s="26" t="str">
        <f>IF($C504&gt;0,IF(COUNTIF(newValidID,$C504)&gt;0,VLOOKUP($C504,Νέα_Μητρώα!$A:$G,3,FALSE),IF(COUNTIF(ValidID,$C504)&gt;0,VLOOKUP($C504,Μητρώο!$A:$G,3,FALSE))),"")</f>
        <v/>
      </c>
      <c r="E504" s="27" t="str">
        <f>IF($C504&gt;0,IF(COUNTIF(newValidID,$C504)&gt;0,VLOOKUP($C504,Νέα_Μητρώα!$A:$G,5,FALSE),IF(COUNTIF(ValidID,$C504)&gt;0,VLOOKUP($C504,Μητρώο!$A:$G,5,FALSE))),"")</f>
        <v/>
      </c>
      <c r="F504" s="47"/>
      <c r="G504" s="47"/>
      <c r="H504" s="28"/>
      <c r="I504" s="29" t="str">
        <f>IF($C504&gt;0,IF(COUNTIF(newValidID,$C504)&gt;0,VLOOKUP($C504,Νέα_Μητρώα!$A:$G,4,FALSE),IF(COUNTIF(ValidID,$C504)&gt;0,VLOOKUP($C504,Μητρώο!$A:$G,4,FALSE))),"")</f>
        <v/>
      </c>
      <c r="J504" s="53" t="str">
        <f>IF(OR(AND(OR(LEFT(R504)="b",LEFT(T504)="b",LEFT(V504)="b"),IF($C504&gt;0,IF(COUNTIF(newValidID,$C504)&gt;0,VLOOKUP($C504,Νέα_Μητρώα!$A:$G,2,FALSE),IF(COUNTIF(ValidID,$C504)&gt;0,VLOOKUP($C504,Μητρώο!$A:$G,2,FALSE))),"")="Θ"),AND(OR(LEFT(R504)="g",LEFT(T504)="g",LEFT(V504)="g"),IF($C504&gt;0,IF(COUNTIF(newValidID,$C504)&gt;0,VLOOKUP($C504,Νέα_Μητρώα!$A:$G,2,FALSE),IF(COUNTIF(ValidID,$C504)&gt;0,VLOOKUP($C504,Μητρώο!$A:$G,2,FALSE))),"")="Α")),"error","")</f>
        <v/>
      </c>
      <c r="K504" s="29" t="str">
        <f t="shared" si="52"/>
        <v/>
      </c>
      <c r="L504" s="29">
        <f t="shared" si="53"/>
        <v>0</v>
      </c>
      <c r="M504" s="30"/>
      <c r="N504" s="30"/>
      <c r="O504" s="31" t="str">
        <f>IF($C504&gt;0,IF(COUNTIF(newValidID,$C504)&gt;0,VLOOKUP($C504,Νέα_Μητρώα!$A:$G,7,FALSE),IF(COUNTIF(ValidID,$C504)&gt;0,VLOOKUP($C504,Μητρώο!$A:$G,7,FALSE))),"")</f>
        <v/>
      </c>
      <c r="P504" s="25" t="str">
        <f t="shared" si="55"/>
        <v/>
      </c>
      <c r="Q504" s="6"/>
      <c r="S504" s="6"/>
      <c r="U504" s="6"/>
      <c r="W504" s="59" t="str">
        <f>IF(AND($W$1&gt;0,C504&gt;0),SUBSTITUTE(SUBSTITUTE(IF(COUNTIF(newValidID,$C504)&gt;0,VLOOKUP($C504,Νέα_Μητρώα!$A:$G,2,FALSE),IF(COUNTIF(ValidID,$C504)&gt;0,VLOOKUP($C504,Μητρώο!$A:$G,2,FALSE))),"Θ","g"),"Α","b")&amp;IF((TRUNC((((YEAR($C$1))-I504)+1)/2))*2&lt;12,12,(TRUNC((((YEAR($C$1))-I504)+1)/2))*2),"ω")</f>
        <v>ω</v>
      </c>
      <c r="Z504" s="49">
        <f t="shared" si="56"/>
        <v>0</v>
      </c>
      <c r="AA504" s="49">
        <f t="shared" si="57"/>
        <v>0</v>
      </c>
      <c r="AB504" s="49">
        <f t="shared" si="58"/>
        <v>0</v>
      </c>
    </row>
    <row r="505" spans="1:28" x14ac:dyDescent="0.2">
      <c r="A505" s="4">
        <v>503</v>
      </c>
      <c r="B505" s="25">
        <f t="shared" si="54"/>
        <v>503</v>
      </c>
      <c r="C505" s="6"/>
      <c r="D505" s="26" t="str">
        <f>IF($C505&gt;0,IF(COUNTIF(newValidID,$C505)&gt;0,VLOOKUP($C505,Νέα_Μητρώα!$A:$G,3,FALSE),IF(COUNTIF(ValidID,$C505)&gt;0,VLOOKUP($C505,Μητρώο!$A:$G,3,FALSE))),"")</f>
        <v/>
      </c>
      <c r="E505" s="27" t="str">
        <f>IF($C505&gt;0,IF(COUNTIF(newValidID,$C505)&gt;0,VLOOKUP($C505,Νέα_Μητρώα!$A:$G,5,FALSE),IF(COUNTIF(ValidID,$C505)&gt;0,VLOOKUP($C505,Μητρώο!$A:$G,5,FALSE))),"")</f>
        <v/>
      </c>
      <c r="F505" s="47"/>
      <c r="G505" s="47"/>
      <c r="H505" s="28"/>
      <c r="I505" s="29" t="str">
        <f>IF($C505&gt;0,IF(COUNTIF(newValidID,$C505)&gt;0,VLOOKUP($C505,Νέα_Μητρώα!$A:$G,4,FALSE),IF(COUNTIF(ValidID,$C505)&gt;0,VLOOKUP($C505,Μητρώο!$A:$G,4,FALSE))),"")</f>
        <v/>
      </c>
      <c r="J505" s="53" t="str">
        <f>IF(OR(AND(OR(LEFT(R505)="b",LEFT(T505)="b",LEFT(V505)="b"),IF($C505&gt;0,IF(COUNTIF(newValidID,$C505)&gt;0,VLOOKUP($C505,Νέα_Μητρώα!$A:$G,2,FALSE),IF(COUNTIF(ValidID,$C505)&gt;0,VLOOKUP($C505,Μητρώο!$A:$G,2,FALSE))),"")="Θ"),AND(OR(LEFT(R505)="g",LEFT(T505)="g",LEFT(V505)="g"),IF($C505&gt;0,IF(COUNTIF(newValidID,$C505)&gt;0,VLOOKUP($C505,Νέα_Μητρώα!$A:$G,2,FALSE),IF(COUNTIF(ValidID,$C505)&gt;0,VLOOKUP($C505,Μητρώο!$A:$G,2,FALSE))),"")="Α")),"error","")</f>
        <v/>
      </c>
      <c r="K505" s="29" t="str">
        <f t="shared" si="52"/>
        <v/>
      </c>
      <c r="L505" s="29">
        <f t="shared" si="53"/>
        <v>0</v>
      </c>
      <c r="M505" s="30"/>
      <c r="N505" s="30"/>
      <c r="O505" s="31" t="str">
        <f>IF($C505&gt;0,IF(COUNTIF(newValidID,$C505)&gt;0,VLOOKUP($C505,Νέα_Μητρώα!$A:$G,7,FALSE),IF(COUNTIF(ValidID,$C505)&gt;0,VLOOKUP($C505,Μητρώο!$A:$G,7,FALSE))),"")</f>
        <v/>
      </c>
      <c r="P505" s="25" t="str">
        <f t="shared" si="55"/>
        <v/>
      </c>
      <c r="Q505" s="6"/>
      <c r="S505" s="6"/>
      <c r="U505" s="6"/>
      <c r="W505" s="59" t="str">
        <f>IF(AND($W$1&gt;0,C505&gt;0),SUBSTITUTE(SUBSTITUTE(IF(COUNTIF(newValidID,$C505)&gt;0,VLOOKUP($C505,Νέα_Μητρώα!$A:$G,2,FALSE),IF(COUNTIF(ValidID,$C505)&gt;0,VLOOKUP($C505,Μητρώο!$A:$G,2,FALSE))),"Θ","g"),"Α","b")&amp;IF((TRUNC((((YEAR($C$1))-I505)+1)/2))*2&lt;12,12,(TRUNC((((YEAR($C$1))-I505)+1)/2))*2),"ω")</f>
        <v>ω</v>
      </c>
      <c r="Z505" s="49">
        <f t="shared" si="56"/>
        <v>0</v>
      </c>
      <c r="AA505" s="49">
        <f t="shared" si="57"/>
        <v>0</v>
      </c>
      <c r="AB505" s="49">
        <f t="shared" si="58"/>
        <v>0</v>
      </c>
    </row>
    <row r="506" spans="1:28" x14ac:dyDescent="0.2">
      <c r="A506" s="4">
        <v>504</v>
      </c>
      <c r="B506" s="25">
        <f t="shared" si="54"/>
        <v>504</v>
      </c>
      <c r="D506" s="26" t="str">
        <f>IF($C506&gt;0,IF(COUNTIF(newValidID,$C506)&gt;0,VLOOKUP($C506,Νέα_Μητρώα!$A:$G,3,FALSE),IF(COUNTIF(ValidID,$C506)&gt;0,VLOOKUP($C506,Μητρώο!$A:$G,3,FALSE))),"")</f>
        <v/>
      </c>
      <c r="E506" s="27" t="str">
        <f>IF($C506&gt;0,IF(COUNTIF(newValidID,$C506)&gt;0,VLOOKUP($C506,Νέα_Μητρώα!$A:$G,5,FALSE),IF(COUNTIF(ValidID,$C506)&gt;0,VLOOKUP($C506,Μητρώο!$A:$G,5,FALSE))),"")</f>
        <v/>
      </c>
      <c r="F506" s="47"/>
      <c r="G506" s="47"/>
      <c r="H506" s="28"/>
      <c r="I506" s="29" t="str">
        <f>IF($C506&gt;0,IF(COUNTIF(newValidID,$C506)&gt;0,VLOOKUP($C506,Νέα_Μητρώα!$A:$G,4,FALSE),IF(COUNTIF(ValidID,$C506)&gt;0,VLOOKUP($C506,Μητρώο!$A:$G,4,FALSE))),"")</f>
        <v/>
      </c>
      <c r="J506" s="53" t="str">
        <f>IF(OR(AND(OR(LEFT(R506)="b",LEFT(T506)="b",LEFT(V506)="b"),IF($C506&gt;0,IF(COUNTIF(newValidID,$C506)&gt;0,VLOOKUP($C506,Νέα_Μητρώα!$A:$G,2,FALSE),IF(COUNTIF(ValidID,$C506)&gt;0,VLOOKUP($C506,Μητρώο!$A:$G,2,FALSE))),"")="Θ"),AND(OR(LEFT(R506)="g",LEFT(T506)="g",LEFT(V506)="g"),IF($C506&gt;0,IF(COUNTIF(newValidID,$C506)&gt;0,VLOOKUP($C506,Νέα_Μητρώα!$A:$G,2,FALSE),IF(COUNTIF(ValidID,$C506)&gt;0,VLOOKUP($C506,Μητρώο!$A:$G,2,FALSE))),"")="Α")),"error","")</f>
        <v/>
      </c>
      <c r="K506" s="29" t="str">
        <f t="shared" si="52"/>
        <v/>
      </c>
      <c r="L506" s="29">
        <f t="shared" si="53"/>
        <v>0</v>
      </c>
      <c r="M506" s="30"/>
      <c r="N506" s="30"/>
      <c r="O506" s="31" t="str">
        <f>IF($C506&gt;0,IF(COUNTIF(newValidID,$C506)&gt;0,VLOOKUP($C506,Νέα_Μητρώα!$A:$G,7,FALSE),IF(COUNTIF(ValidID,$C506)&gt;0,VLOOKUP($C506,Μητρώο!$A:$G,7,FALSE))),"")</f>
        <v/>
      </c>
      <c r="P506" s="25" t="str">
        <f t="shared" si="55"/>
        <v/>
      </c>
      <c r="Q506" s="6"/>
      <c r="S506" s="6"/>
      <c r="U506" s="6"/>
      <c r="W506" s="59" t="str">
        <f>IF(AND($W$1&gt;0,C506&gt;0),SUBSTITUTE(SUBSTITUTE(IF(COUNTIF(newValidID,$C506)&gt;0,VLOOKUP($C506,Νέα_Μητρώα!$A:$G,2,FALSE),IF(COUNTIF(ValidID,$C506)&gt;0,VLOOKUP($C506,Μητρώο!$A:$G,2,FALSE))),"Θ","g"),"Α","b")&amp;IF((TRUNC((((YEAR($C$1))-I506)+1)/2))*2&lt;12,12,(TRUNC((((YEAR($C$1))-I506)+1)/2))*2),"ω")</f>
        <v>ω</v>
      </c>
      <c r="Z506" s="49">
        <f t="shared" si="56"/>
        <v>0</v>
      </c>
      <c r="AA506" s="49">
        <f t="shared" si="57"/>
        <v>0</v>
      </c>
      <c r="AB506" s="49">
        <f t="shared" si="58"/>
        <v>0</v>
      </c>
    </row>
    <row r="507" spans="1:28" x14ac:dyDescent="0.2">
      <c r="A507" s="4">
        <v>505</v>
      </c>
      <c r="B507" s="25">
        <f t="shared" si="54"/>
        <v>505</v>
      </c>
      <c r="D507" s="26" t="str">
        <f>IF($C507&gt;0,IF(COUNTIF(newValidID,$C507)&gt;0,VLOOKUP($C507,Νέα_Μητρώα!$A:$G,3,FALSE),IF(COUNTIF(ValidID,$C507)&gt;0,VLOOKUP($C507,Μητρώο!$A:$G,3,FALSE))),"")</f>
        <v/>
      </c>
      <c r="E507" s="27" t="str">
        <f>IF($C507&gt;0,IF(COUNTIF(newValidID,$C507)&gt;0,VLOOKUP($C507,Νέα_Μητρώα!$A:$G,5,FALSE),IF(COUNTIF(ValidID,$C507)&gt;0,VLOOKUP($C507,Μητρώο!$A:$G,5,FALSE))),"")</f>
        <v/>
      </c>
      <c r="F507" s="47"/>
      <c r="G507" s="47"/>
      <c r="H507" s="28"/>
      <c r="I507" s="29" t="str">
        <f>IF($C507&gt;0,IF(COUNTIF(newValidID,$C507)&gt;0,VLOOKUP($C507,Νέα_Μητρώα!$A:$G,4,FALSE),IF(COUNTIF(ValidID,$C507)&gt;0,VLOOKUP($C507,Μητρώο!$A:$G,4,FALSE))),"")</f>
        <v/>
      </c>
      <c r="J507" s="53" t="str">
        <f>IF(OR(AND(OR(LEFT(R507)="b",LEFT(T507)="b",LEFT(V507)="b"),IF($C507&gt;0,IF(COUNTIF(newValidID,$C507)&gt;0,VLOOKUP($C507,Νέα_Μητρώα!$A:$G,2,FALSE),IF(COUNTIF(ValidID,$C507)&gt;0,VLOOKUP($C507,Μητρώο!$A:$G,2,FALSE))),"")="Θ"),AND(OR(LEFT(R507)="g",LEFT(T507)="g",LEFT(V507)="g"),IF($C507&gt;0,IF(COUNTIF(newValidID,$C507)&gt;0,VLOOKUP($C507,Νέα_Μητρώα!$A:$G,2,FALSE),IF(COUNTIF(ValidID,$C507)&gt;0,VLOOKUP($C507,Μητρώο!$A:$G,2,FALSE))),"")="Α")),"error","")</f>
        <v/>
      </c>
      <c r="K507" s="29" t="str">
        <f t="shared" si="52"/>
        <v/>
      </c>
      <c r="L507" s="29">
        <f t="shared" si="53"/>
        <v>0</v>
      </c>
      <c r="M507" s="30"/>
      <c r="N507" s="30"/>
      <c r="O507" s="31" t="str">
        <f>IF($C507&gt;0,IF(COUNTIF(newValidID,$C507)&gt;0,VLOOKUP($C507,Νέα_Μητρώα!$A:$G,7,FALSE),IF(COUNTIF(ValidID,$C507)&gt;0,VLOOKUP($C507,Μητρώο!$A:$G,7,FALSE))),"")</f>
        <v/>
      </c>
      <c r="P507" s="25" t="str">
        <f t="shared" si="55"/>
        <v/>
      </c>
      <c r="Q507" s="6"/>
      <c r="S507" s="6"/>
      <c r="U507" s="6"/>
      <c r="W507" s="59" t="str">
        <f>IF(AND($W$1&gt;0,C507&gt;0),SUBSTITUTE(SUBSTITUTE(IF(COUNTIF(newValidID,$C507)&gt;0,VLOOKUP($C507,Νέα_Μητρώα!$A:$G,2,FALSE),IF(COUNTIF(ValidID,$C507)&gt;0,VLOOKUP($C507,Μητρώο!$A:$G,2,FALSE))),"Θ","g"),"Α","b")&amp;IF((TRUNC((((YEAR($C$1))-I507)+1)/2))*2&lt;12,12,(TRUNC((((YEAR($C$1))-I507)+1)/2))*2),"ω")</f>
        <v>ω</v>
      </c>
      <c r="Z507" s="49">
        <f t="shared" si="56"/>
        <v>0</v>
      </c>
      <c r="AA507" s="49">
        <f t="shared" si="57"/>
        <v>0</v>
      </c>
      <c r="AB507" s="49">
        <f t="shared" si="58"/>
        <v>0</v>
      </c>
    </row>
    <row r="508" spans="1:28" x14ac:dyDescent="0.2">
      <c r="A508" s="4">
        <v>506</v>
      </c>
      <c r="B508" s="25">
        <f t="shared" si="54"/>
        <v>506</v>
      </c>
      <c r="C508" s="32"/>
      <c r="D508" s="26" t="str">
        <f>IF($C508&gt;0,IF(COUNTIF(newValidID,$C508)&gt;0,VLOOKUP($C508,Νέα_Μητρώα!$A:$G,3,FALSE),IF(COUNTIF(ValidID,$C508)&gt;0,VLOOKUP($C508,Μητρώο!$A:$G,3,FALSE))),"")</f>
        <v/>
      </c>
      <c r="E508" s="27" t="str">
        <f>IF($C508&gt;0,IF(COUNTIF(newValidID,$C508)&gt;0,VLOOKUP($C508,Νέα_Μητρώα!$A:$G,5,FALSE),IF(COUNTIF(ValidID,$C508)&gt;0,VLOOKUP($C508,Μητρώο!$A:$G,5,FALSE))),"")</f>
        <v/>
      </c>
      <c r="F508" s="47"/>
      <c r="G508" s="47"/>
      <c r="H508" s="28"/>
      <c r="I508" s="29" t="str">
        <f>IF($C508&gt;0,IF(COUNTIF(newValidID,$C508)&gt;0,VLOOKUP($C508,Νέα_Μητρώα!$A:$G,4,FALSE),IF(COUNTIF(ValidID,$C508)&gt;0,VLOOKUP($C508,Μητρώο!$A:$G,4,FALSE))),"")</f>
        <v/>
      </c>
      <c r="J508" s="53" t="str">
        <f>IF(OR(AND(OR(LEFT(R508)="b",LEFT(T508)="b",LEFT(V508)="b"),IF($C508&gt;0,IF(COUNTIF(newValidID,$C508)&gt;0,VLOOKUP($C508,Νέα_Μητρώα!$A:$G,2,FALSE),IF(COUNTIF(ValidID,$C508)&gt;0,VLOOKUP($C508,Μητρώο!$A:$G,2,FALSE))),"")="Θ"),AND(OR(LEFT(R508)="g",LEFT(T508)="g",LEFT(V508)="g"),IF($C508&gt;0,IF(COUNTIF(newValidID,$C508)&gt;0,VLOOKUP($C508,Νέα_Μητρώα!$A:$G,2,FALSE),IF(COUNTIF(ValidID,$C508)&gt;0,VLOOKUP($C508,Μητρώο!$A:$G,2,FALSE))),"")="Α")),"error","")</f>
        <v/>
      </c>
      <c r="K508" s="29" t="str">
        <f t="shared" si="52"/>
        <v/>
      </c>
      <c r="L508" s="29">
        <f t="shared" si="53"/>
        <v>0</v>
      </c>
      <c r="M508" s="30"/>
      <c r="N508" s="30"/>
      <c r="O508" s="31" t="str">
        <f>IF($C508&gt;0,IF(COUNTIF(newValidID,$C508)&gt;0,VLOOKUP($C508,Νέα_Μητρώα!$A:$G,7,FALSE),IF(COUNTIF(ValidID,$C508)&gt;0,VLOOKUP($C508,Μητρώο!$A:$G,7,FALSE))),"")</f>
        <v/>
      </c>
      <c r="P508" s="25" t="str">
        <f t="shared" si="55"/>
        <v/>
      </c>
      <c r="Q508" s="6"/>
      <c r="S508" s="6"/>
      <c r="U508" s="6"/>
      <c r="W508" s="59" t="str">
        <f>IF(AND($W$1&gt;0,C508&gt;0),SUBSTITUTE(SUBSTITUTE(IF(COUNTIF(newValidID,$C508)&gt;0,VLOOKUP($C508,Νέα_Μητρώα!$A:$G,2,FALSE),IF(COUNTIF(ValidID,$C508)&gt;0,VLOOKUP($C508,Μητρώο!$A:$G,2,FALSE))),"Θ","g"),"Α","b")&amp;IF((TRUNC((((YEAR($C$1))-I508)+1)/2))*2&lt;12,12,(TRUNC((((YEAR($C$1))-I508)+1)/2))*2),"ω")</f>
        <v>ω</v>
      </c>
      <c r="Z508" s="49">
        <f t="shared" si="56"/>
        <v>0</v>
      </c>
      <c r="AA508" s="49">
        <f t="shared" si="57"/>
        <v>0</v>
      </c>
      <c r="AB508" s="49">
        <f t="shared" si="58"/>
        <v>0</v>
      </c>
    </row>
    <row r="509" spans="1:28" x14ac:dyDescent="0.2">
      <c r="A509" s="4">
        <v>507</v>
      </c>
      <c r="B509" s="25">
        <f t="shared" si="54"/>
        <v>507</v>
      </c>
      <c r="C509" s="6"/>
      <c r="D509" s="26" t="str">
        <f>IF($C509&gt;0,IF(COUNTIF(newValidID,$C509)&gt;0,VLOOKUP($C509,Νέα_Μητρώα!$A:$G,3,FALSE),IF(COUNTIF(ValidID,$C509)&gt;0,VLOOKUP($C509,Μητρώο!$A:$G,3,FALSE))),"")</f>
        <v/>
      </c>
      <c r="E509" s="27" t="str">
        <f>IF($C509&gt;0,IF(COUNTIF(newValidID,$C509)&gt;0,VLOOKUP($C509,Νέα_Μητρώα!$A:$G,5,FALSE),IF(COUNTIF(ValidID,$C509)&gt;0,VLOOKUP($C509,Μητρώο!$A:$G,5,FALSE))),"")</f>
        <v/>
      </c>
      <c r="F509" s="47"/>
      <c r="G509" s="47"/>
      <c r="H509" s="28"/>
      <c r="I509" s="29" t="str">
        <f>IF($C509&gt;0,IF(COUNTIF(newValidID,$C509)&gt;0,VLOOKUP($C509,Νέα_Μητρώα!$A:$G,4,FALSE),IF(COUNTIF(ValidID,$C509)&gt;0,VLOOKUP($C509,Μητρώο!$A:$G,4,FALSE))),"")</f>
        <v/>
      </c>
      <c r="J509" s="53" t="str">
        <f>IF(OR(AND(OR(LEFT(R509)="b",LEFT(T509)="b",LEFT(V509)="b"),IF($C509&gt;0,IF(COUNTIF(newValidID,$C509)&gt;0,VLOOKUP($C509,Νέα_Μητρώα!$A:$G,2,FALSE),IF(COUNTIF(ValidID,$C509)&gt;0,VLOOKUP($C509,Μητρώο!$A:$G,2,FALSE))),"")="Θ"),AND(OR(LEFT(R509)="g",LEFT(T509)="g",LEFT(V509)="g"),IF($C509&gt;0,IF(COUNTIF(newValidID,$C509)&gt;0,VLOOKUP($C509,Νέα_Μητρώα!$A:$G,2,FALSE),IF(COUNTIF(ValidID,$C509)&gt;0,VLOOKUP($C509,Μητρώο!$A:$G,2,FALSE))),"")="Α")),"error","")</f>
        <v/>
      </c>
      <c r="K509" s="29" t="str">
        <f t="shared" si="52"/>
        <v/>
      </c>
      <c r="L509" s="29">
        <f t="shared" si="53"/>
        <v>0</v>
      </c>
      <c r="M509" s="30"/>
      <c r="N509" s="30"/>
      <c r="O509" s="31" t="str">
        <f>IF($C509&gt;0,IF(COUNTIF(newValidID,$C509)&gt;0,VLOOKUP($C509,Νέα_Μητρώα!$A:$G,7,FALSE),IF(COUNTIF(ValidID,$C509)&gt;0,VLOOKUP($C509,Μητρώο!$A:$G,7,FALSE))),"")</f>
        <v/>
      </c>
      <c r="P509" s="25" t="str">
        <f t="shared" si="55"/>
        <v/>
      </c>
      <c r="Q509" s="6"/>
      <c r="S509" s="6"/>
      <c r="U509" s="6"/>
      <c r="W509" s="59" t="str">
        <f>IF(AND($W$1&gt;0,C509&gt;0),SUBSTITUTE(SUBSTITUTE(IF(COUNTIF(newValidID,$C509)&gt;0,VLOOKUP($C509,Νέα_Μητρώα!$A:$G,2,FALSE),IF(COUNTIF(ValidID,$C509)&gt;0,VLOOKUP($C509,Μητρώο!$A:$G,2,FALSE))),"Θ","g"),"Α","b")&amp;IF((TRUNC((((YEAR($C$1))-I509)+1)/2))*2&lt;12,12,(TRUNC((((YEAR($C$1))-I509)+1)/2))*2),"ω")</f>
        <v>ω</v>
      </c>
      <c r="Z509" s="49">
        <f t="shared" si="56"/>
        <v>0</v>
      </c>
      <c r="AA509" s="49">
        <f t="shared" si="57"/>
        <v>0</v>
      </c>
      <c r="AB509" s="49">
        <f t="shared" si="58"/>
        <v>0</v>
      </c>
    </row>
    <row r="510" spans="1:28" x14ac:dyDescent="0.2">
      <c r="A510" s="4">
        <v>508</v>
      </c>
      <c r="B510" s="25">
        <f t="shared" si="54"/>
        <v>508</v>
      </c>
      <c r="C510" s="6"/>
      <c r="D510" s="26" t="str">
        <f>IF($C510&gt;0,IF(COUNTIF(newValidID,$C510)&gt;0,VLOOKUP($C510,Νέα_Μητρώα!$A:$G,3,FALSE),IF(COUNTIF(ValidID,$C510)&gt;0,VLOOKUP($C510,Μητρώο!$A:$G,3,FALSE))),"")</f>
        <v/>
      </c>
      <c r="E510" s="27" t="str">
        <f>IF($C510&gt;0,IF(COUNTIF(newValidID,$C510)&gt;0,VLOOKUP($C510,Νέα_Μητρώα!$A:$G,5,FALSE),IF(COUNTIF(ValidID,$C510)&gt;0,VLOOKUP($C510,Μητρώο!$A:$G,5,FALSE))),"")</f>
        <v/>
      </c>
      <c r="F510" s="47"/>
      <c r="G510" s="47"/>
      <c r="H510" s="28"/>
      <c r="I510" s="29" t="str">
        <f>IF($C510&gt;0,IF(COUNTIF(newValidID,$C510)&gt;0,VLOOKUP($C510,Νέα_Μητρώα!$A:$G,4,FALSE),IF(COUNTIF(ValidID,$C510)&gt;0,VLOOKUP($C510,Μητρώο!$A:$G,4,FALSE))),"")</f>
        <v/>
      </c>
      <c r="J510" s="53" t="str">
        <f>IF(OR(AND(OR(LEFT(R510)="b",LEFT(T510)="b",LEFT(V510)="b"),IF($C510&gt;0,IF(COUNTIF(newValidID,$C510)&gt;0,VLOOKUP($C510,Νέα_Μητρώα!$A:$G,2,FALSE),IF(COUNTIF(ValidID,$C510)&gt;0,VLOOKUP($C510,Μητρώο!$A:$G,2,FALSE))),"")="Θ"),AND(OR(LEFT(R510)="g",LEFT(T510)="g",LEFT(V510)="g"),IF($C510&gt;0,IF(COUNTIF(newValidID,$C510)&gt;0,VLOOKUP($C510,Νέα_Μητρώα!$A:$G,2,FALSE),IF(COUNTIF(ValidID,$C510)&gt;0,VLOOKUP($C510,Μητρώο!$A:$G,2,FALSE))),"")="Α")),"error","")</f>
        <v/>
      </c>
      <c r="K510" s="29" t="str">
        <f t="shared" si="52"/>
        <v/>
      </c>
      <c r="L510" s="29">
        <f t="shared" si="53"/>
        <v>0</v>
      </c>
      <c r="M510" s="30"/>
      <c r="N510" s="30"/>
      <c r="O510" s="31" t="str">
        <f>IF($C510&gt;0,IF(COUNTIF(newValidID,$C510)&gt;0,VLOOKUP($C510,Νέα_Μητρώα!$A:$G,7,FALSE),IF(COUNTIF(ValidID,$C510)&gt;0,VLOOKUP($C510,Μητρώο!$A:$G,7,FALSE))),"")</f>
        <v/>
      </c>
      <c r="P510" s="25" t="str">
        <f t="shared" si="55"/>
        <v/>
      </c>
      <c r="Q510" s="6"/>
      <c r="S510" s="6"/>
      <c r="U510" s="6"/>
      <c r="W510" s="59" t="str">
        <f>IF(AND($W$1&gt;0,C510&gt;0),SUBSTITUTE(SUBSTITUTE(IF(COUNTIF(newValidID,$C510)&gt;0,VLOOKUP($C510,Νέα_Μητρώα!$A:$G,2,FALSE),IF(COUNTIF(ValidID,$C510)&gt;0,VLOOKUP($C510,Μητρώο!$A:$G,2,FALSE))),"Θ","g"),"Α","b")&amp;IF((TRUNC((((YEAR($C$1))-I510)+1)/2))*2&lt;12,12,(TRUNC((((YEAR($C$1))-I510)+1)/2))*2),"ω")</f>
        <v>ω</v>
      </c>
      <c r="Z510" s="49">
        <f t="shared" si="56"/>
        <v>0</v>
      </c>
      <c r="AA510" s="49">
        <f t="shared" si="57"/>
        <v>0</v>
      </c>
      <c r="AB510" s="49">
        <f t="shared" si="58"/>
        <v>0</v>
      </c>
    </row>
    <row r="511" spans="1:28" x14ac:dyDescent="0.2">
      <c r="A511" s="4">
        <v>509</v>
      </c>
      <c r="B511" s="25">
        <f t="shared" si="54"/>
        <v>509</v>
      </c>
      <c r="C511" s="6"/>
      <c r="D511" s="26" t="str">
        <f>IF($C511&gt;0,IF(COUNTIF(newValidID,$C511)&gt;0,VLOOKUP($C511,Νέα_Μητρώα!$A:$G,3,FALSE),IF(COUNTIF(ValidID,$C511)&gt;0,VLOOKUP($C511,Μητρώο!$A:$G,3,FALSE))),"")</f>
        <v/>
      </c>
      <c r="E511" s="27" t="str">
        <f>IF($C511&gt;0,IF(COUNTIF(newValidID,$C511)&gt;0,VLOOKUP($C511,Νέα_Μητρώα!$A:$G,5,FALSE),IF(COUNTIF(ValidID,$C511)&gt;0,VLOOKUP($C511,Μητρώο!$A:$G,5,FALSE))),"")</f>
        <v/>
      </c>
      <c r="F511" s="47"/>
      <c r="G511" s="47"/>
      <c r="H511" s="28"/>
      <c r="I511" s="29" t="str">
        <f>IF($C511&gt;0,IF(COUNTIF(newValidID,$C511)&gt;0,VLOOKUP($C511,Νέα_Μητρώα!$A:$G,4,FALSE),IF(COUNTIF(ValidID,$C511)&gt;0,VLOOKUP($C511,Μητρώο!$A:$G,4,FALSE))),"")</f>
        <v/>
      </c>
      <c r="J511" s="53" t="str">
        <f>IF(OR(AND(OR(LEFT(R511)="b",LEFT(T511)="b",LEFT(V511)="b"),IF($C511&gt;0,IF(COUNTIF(newValidID,$C511)&gt;0,VLOOKUP($C511,Νέα_Μητρώα!$A:$G,2,FALSE),IF(COUNTIF(ValidID,$C511)&gt;0,VLOOKUP($C511,Μητρώο!$A:$G,2,FALSE))),"")="Θ"),AND(OR(LEFT(R511)="g",LEFT(T511)="g",LEFT(V511)="g"),IF($C511&gt;0,IF(COUNTIF(newValidID,$C511)&gt;0,VLOOKUP($C511,Νέα_Μητρώα!$A:$G,2,FALSE),IF(COUNTIF(ValidID,$C511)&gt;0,VLOOKUP($C511,Μητρώο!$A:$G,2,FALSE))),"")="Α")),"error","")</f>
        <v/>
      </c>
      <c r="K511" s="29" t="str">
        <f t="shared" si="52"/>
        <v/>
      </c>
      <c r="L511" s="29">
        <f t="shared" si="53"/>
        <v>0</v>
      </c>
      <c r="M511" s="30"/>
      <c r="N511" s="30"/>
      <c r="O511" s="31" t="str">
        <f>IF($C511&gt;0,IF(COUNTIF(newValidID,$C511)&gt;0,VLOOKUP($C511,Νέα_Μητρώα!$A:$G,7,FALSE),IF(COUNTIF(ValidID,$C511)&gt;0,VLOOKUP($C511,Μητρώο!$A:$G,7,FALSE))),"")</f>
        <v/>
      </c>
      <c r="P511" s="25" t="str">
        <f t="shared" si="55"/>
        <v/>
      </c>
      <c r="Q511" s="6"/>
      <c r="S511" s="6"/>
      <c r="U511" s="6"/>
      <c r="W511" s="59" t="str">
        <f>IF(AND($W$1&gt;0,C511&gt;0),SUBSTITUTE(SUBSTITUTE(IF(COUNTIF(newValidID,$C511)&gt;0,VLOOKUP($C511,Νέα_Μητρώα!$A:$G,2,FALSE),IF(COUNTIF(ValidID,$C511)&gt;0,VLOOKUP($C511,Μητρώο!$A:$G,2,FALSE))),"Θ","g"),"Α","b")&amp;IF((TRUNC((((YEAR($C$1))-I511)+1)/2))*2&lt;12,12,(TRUNC((((YEAR($C$1))-I511)+1)/2))*2),"ω")</f>
        <v>ω</v>
      </c>
      <c r="Z511" s="49">
        <f t="shared" si="56"/>
        <v>0</v>
      </c>
      <c r="AA511" s="49">
        <f t="shared" si="57"/>
        <v>0</v>
      </c>
      <c r="AB511" s="49">
        <f t="shared" si="58"/>
        <v>0</v>
      </c>
    </row>
    <row r="512" spans="1:28" x14ac:dyDescent="0.2">
      <c r="A512" s="4">
        <v>510</v>
      </c>
      <c r="B512" s="25">
        <f t="shared" si="54"/>
        <v>510</v>
      </c>
      <c r="C512" s="6"/>
      <c r="D512" s="26" t="str">
        <f>IF($C512&gt;0,IF(COUNTIF(newValidID,$C512)&gt;0,VLOOKUP($C512,Νέα_Μητρώα!$A:$G,3,FALSE),IF(COUNTIF(ValidID,$C512)&gt;0,VLOOKUP($C512,Μητρώο!$A:$G,3,FALSE))),"")</f>
        <v/>
      </c>
      <c r="E512" s="27" t="str">
        <f>IF($C512&gt;0,IF(COUNTIF(newValidID,$C512)&gt;0,VLOOKUP($C512,Νέα_Μητρώα!$A:$G,5,FALSE),IF(COUNTIF(ValidID,$C512)&gt;0,VLOOKUP($C512,Μητρώο!$A:$G,5,FALSE))),"")</f>
        <v/>
      </c>
      <c r="F512" s="47"/>
      <c r="G512" s="47"/>
      <c r="H512" s="28"/>
      <c r="I512" s="29" t="str">
        <f>IF($C512&gt;0,IF(COUNTIF(newValidID,$C512)&gt;0,VLOOKUP($C512,Νέα_Μητρώα!$A:$G,4,FALSE),IF(COUNTIF(ValidID,$C512)&gt;0,VLOOKUP($C512,Μητρώο!$A:$G,4,FALSE))),"")</f>
        <v/>
      </c>
      <c r="J512" s="53" t="str">
        <f>IF(OR(AND(OR(LEFT(R512)="b",LEFT(T512)="b",LEFT(V512)="b"),IF($C512&gt;0,IF(COUNTIF(newValidID,$C512)&gt;0,VLOOKUP($C512,Νέα_Μητρώα!$A:$G,2,FALSE),IF(COUNTIF(ValidID,$C512)&gt;0,VLOOKUP($C512,Μητρώο!$A:$G,2,FALSE))),"")="Θ"),AND(OR(LEFT(R512)="g",LEFT(T512)="g",LEFT(V512)="g"),IF($C512&gt;0,IF(COUNTIF(newValidID,$C512)&gt;0,VLOOKUP($C512,Νέα_Μητρώα!$A:$G,2,FALSE),IF(COUNTIF(ValidID,$C512)&gt;0,VLOOKUP($C512,Μητρώο!$A:$G,2,FALSE))),"")="Α")),"error","")</f>
        <v/>
      </c>
      <c r="K512" s="29" t="str">
        <f t="shared" si="52"/>
        <v/>
      </c>
      <c r="L512" s="29">
        <f t="shared" si="53"/>
        <v>0</v>
      </c>
      <c r="M512" s="30"/>
      <c r="N512" s="30"/>
      <c r="O512" s="31" t="str">
        <f>IF($C512&gt;0,IF(COUNTIF(newValidID,$C512)&gt;0,VLOOKUP($C512,Νέα_Μητρώα!$A:$G,7,FALSE),IF(COUNTIF(ValidID,$C512)&gt;0,VLOOKUP($C512,Μητρώο!$A:$G,7,FALSE))),"")</f>
        <v/>
      </c>
      <c r="P512" s="25" t="str">
        <f t="shared" si="55"/>
        <v/>
      </c>
      <c r="Q512" s="6"/>
      <c r="S512" s="6"/>
      <c r="U512" s="6"/>
      <c r="W512" s="59" t="str">
        <f>IF(AND($W$1&gt;0,C512&gt;0),SUBSTITUTE(SUBSTITUTE(IF(COUNTIF(newValidID,$C512)&gt;0,VLOOKUP($C512,Νέα_Μητρώα!$A:$G,2,FALSE),IF(COUNTIF(ValidID,$C512)&gt;0,VLOOKUP($C512,Μητρώο!$A:$G,2,FALSE))),"Θ","g"),"Α","b")&amp;IF((TRUNC((((YEAR($C$1))-I512)+1)/2))*2&lt;12,12,(TRUNC((((YEAR($C$1))-I512)+1)/2))*2),"ω")</f>
        <v>ω</v>
      </c>
      <c r="Z512" s="49">
        <f t="shared" si="56"/>
        <v>0</v>
      </c>
      <c r="AA512" s="49">
        <f t="shared" si="57"/>
        <v>0</v>
      </c>
      <c r="AB512" s="49">
        <f t="shared" si="58"/>
        <v>0</v>
      </c>
    </row>
    <row r="513" spans="1:28" x14ac:dyDescent="0.2">
      <c r="A513" s="4">
        <v>511</v>
      </c>
      <c r="B513" s="25">
        <f t="shared" si="54"/>
        <v>511</v>
      </c>
      <c r="C513" s="6"/>
      <c r="D513" s="26" t="str">
        <f>IF($C513&gt;0,IF(COUNTIF(newValidID,$C513)&gt;0,VLOOKUP($C513,Νέα_Μητρώα!$A:$G,3,FALSE),IF(COUNTIF(ValidID,$C513)&gt;0,VLOOKUP($C513,Μητρώο!$A:$G,3,FALSE))),"")</f>
        <v/>
      </c>
      <c r="E513" s="27" t="str">
        <f>IF($C513&gt;0,IF(COUNTIF(newValidID,$C513)&gt;0,VLOOKUP($C513,Νέα_Μητρώα!$A:$G,5,FALSE),IF(COUNTIF(ValidID,$C513)&gt;0,VLOOKUP($C513,Μητρώο!$A:$G,5,FALSE))),"")</f>
        <v/>
      </c>
      <c r="F513" s="47"/>
      <c r="G513" s="47"/>
      <c r="H513" s="28"/>
      <c r="I513" s="29" t="str">
        <f>IF($C513&gt;0,IF(COUNTIF(newValidID,$C513)&gt;0,VLOOKUP($C513,Νέα_Μητρώα!$A:$G,4,FALSE),IF(COUNTIF(ValidID,$C513)&gt;0,VLOOKUP($C513,Μητρώο!$A:$G,4,FALSE))),"")</f>
        <v/>
      </c>
      <c r="J513" s="53" t="str">
        <f>IF(OR(AND(OR(LEFT(R513)="b",LEFT(T513)="b",LEFT(V513)="b"),IF($C513&gt;0,IF(COUNTIF(newValidID,$C513)&gt;0,VLOOKUP($C513,Νέα_Μητρώα!$A:$G,2,FALSE),IF(COUNTIF(ValidID,$C513)&gt;0,VLOOKUP($C513,Μητρώο!$A:$G,2,FALSE))),"")="Θ"),AND(OR(LEFT(R513)="g",LEFT(T513)="g",LEFT(V513)="g"),IF($C513&gt;0,IF(COUNTIF(newValidID,$C513)&gt;0,VLOOKUP($C513,Νέα_Μητρώα!$A:$G,2,FALSE),IF(COUNTIF(ValidID,$C513)&gt;0,VLOOKUP($C513,Μητρώο!$A:$G,2,FALSE))),"")="Α")),"error","")</f>
        <v/>
      </c>
      <c r="K513" s="29" t="str">
        <f t="shared" si="52"/>
        <v/>
      </c>
      <c r="L513" s="29">
        <f t="shared" si="53"/>
        <v>0</v>
      </c>
      <c r="M513" s="30"/>
      <c r="N513" s="30"/>
      <c r="O513" s="31" t="str">
        <f>IF($C513&gt;0,IF(COUNTIF(newValidID,$C513)&gt;0,VLOOKUP($C513,Νέα_Μητρώα!$A:$G,7,FALSE),IF(COUNTIF(ValidID,$C513)&gt;0,VLOOKUP($C513,Μητρώο!$A:$G,7,FALSE))),"")</f>
        <v/>
      </c>
      <c r="P513" s="25" t="str">
        <f t="shared" si="55"/>
        <v/>
      </c>
      <c r="Q513" s="6"/>
      <c r="S513" s="6"/>
      <c r="U513" s="6"/>
      <c r="W513" s="59" t="str">
        <f>IF(AND($W$1&gt;0,C513&gt;0),SUBSTITUTE(SUBSTITUTE(IF(COUNTIF(newValidID,$C513)&gt;0,VLOOKUP($C513,Νέα_Μητρώα!$A:$G,2,FALSE),IF(COUNTIF(ValidID,$C513)&gt;0,VLOOKUP($C513,Μητρώο!$A:$G,2,FALSE))),"Θ","g"),"Α","b")&amp;IF((TRUNC((((YEAR($C$1))-I513)+1)/2))*2&lt;12,12,(TRUNC((((YEAR($C$1))-I513)+1)/2))*2),"ω")</f>
        <v>ω</v>
      </c>
      <c r="Z513" s="49">
        <f t="shared" si="56"/>
        <v>0</v>
      </c>
      <c r="AA513" s="49">
        <f t="shared" si="57"/>
        <v>0</v>
      </c>
      <c r="AB513" s="49">
        <f t="shared" si="58"/>
        <v>0</v>
      </c>
    </row>
    <row r="514" spans="1:28" x14ac:dyDescent="0.2">
      <c r="A514" s="4">
        <v>512</v>
      </c>
      <c r="B514" s="25">
        <f t="shared" si="54"/>
        <v>512</v>
      </c>
      <c r="D514" s="26" t="str">
        <f>IF($C514&gt;0,IF(COUNTIF(newValidID,$C514)&gt;0,VLOOKUP($C514,Νέα_Μητρώα!$A:$G,3,FALSE),IF(COUNTIF(ValidID,$C514)&gt;0,VLOOKUP($C514,Μητρώο!$A:$G,3,FALSE))),"")</f>
        <v/>
      </c>
      <c r="E514" s="27" t="str">
        <f>IF($C514&gt;0,IF(COUNTIF(newValidID,$C514)&gt;0,VLOOKUP($C514,Νέα_Μητρώα!$A:$G,5,FALSE),IF(COUNTIF(ValidID,$C514)&gt;0,VLOOKUP($C514,Μητρώο!$A:$G,5,FALSE))),"")</f>
        <v/>
      </c>
      <c r="F514" s="47"/>
      <c r="G514" s="47"/>
      <c r="H514" s="28"/>
      <c r="I514" s="29" t="str">
        <f>IF($C514&gt;0,IF(COUNTIF(newValidID,$C514)&gt;0,VLOOKUP($C514,Νέα_Μητρώα!$A:$G,4,FALSE),IF(COUNTIF(ValidID,$C514)&gt;0,VLOOKUP($C514,Μητρώο!$A:$G,4,FALSE))),"")</f>
        <v/>
      </c>
      <c r="J514" s="53" t="str">
        <f>IF(OR(AND(OR(LEFT(R514)="b",LEFT(T514)="b",LEFT(V514)="b"),IF($C514&gt;0,IF(COUNTIF(newValidID,$C514)&gt;0,VLOOKUP($C514,Νέα_Μητρώα!$A:$G,2,FALSE),IF(COUNTIF(ValidID,$C514)&gt;0,VLOOKUP($C514,Μητρώο!$A:$G,2,FALSE))),"")="Θ"),AND(OR(LEFT(R514)="g",LEFT(T514)="g",LEFT(V514)="g"),IF($C514&gt;0,IF(COUNTIF(newValidID,$C514)&gt;0,VLOOKUP($C514,Νέα_Μητρώα!$A:$G,2,FALSE),IF(COUNTIF(ValidID,$C514)&gt;0,VLOOKUP($C514,Μητρώο!$A:$G,2,FALSE))),"")="Α")),"error","")</f>
        <v/>
      </c>
      <c r="K514" s="29" t="str">
        <f t="shared" si="52"/>
        <v/>
      </c>
      <c r="L514" s="29">
        <f t="shared" si="53"/>
        <v>0</v>
      </c>
      <c r="M514" s="30"/>
      <c r="N514" s="30"/>
      <c r="O514" s="31" t="str">
        <f>IF($C514&gt;0,IF(COUNTIF(newValidID,$C514)&gt;0,VLOOKUP($C514,Νέα_Μητρώα!$A:$G,7,FALSE),IF(COUNTIF(ValidID,$C514)&gt;0,VLOOKUP($C514,Μητρώο!$A:$G,7,FALSE))),"")</f>
        <v/>
      </c>
      <c r="P514" s="25" t="str">
        <f t="shared" si="55"/>
        <v/>
      </c>
      <c r="Q514" s="6"/>
      <c r="S514" s="6"/>
      <c r="U514" s="6"/>
      <c r="W514" s="59" t="str">
        <f>IF(AND($W$1&gt;0,C514&gt;0),SUBSTITUTE(SUBSTITUTE(IF(COUNTIF(newValidID,$C514)&gt;0,VLOOKUP($C514,Νέα_Μητρώα!$A:$G,2,FALSE),IF(COUNTIF(ValidID,$C514)&gt;0,VLOOKUP($C514,Μητρώο!$A:$G,2,FALSE))),"Θ","g"),"Α","b")&amp;IF((TRUNC((((YEAR($C$1))-I514)+1)/2))*2&lt;12,12,(TRUNC((((YEAR($C$1))-I514)+1)/2))*2),"ω")</f>
        <v>ω</v>
      </c>
      <c r="Z514" s="49">
        <f t="shared" si="56"/>
        <v>0</v>
      </c>
      <c r="AA514" s="49">
        <f t="shared" si="57"/>
        <v>0</v>
      </c>
      <c r="AB514" s="49">
        <f t="shared" si="58"/>
        <v>0</v>
      </c>
    </row>
    <row r="515" spans="1:28" x14ac:dyDescent="0.2">
      <c r="A515" s="4">
        <v>513</v>
      </c>
      <c r="B515" s="25">
        <f t="shared" si="54"/>
        <v>513</v>
      </c>
      <c r="D515" s="26" t="str">
        <f>IF($C515&gt;0,IF(COUNTIF(newValidID,$C515)&gt;0,VLOOKUP($C515,Νέα_Μητρώα!$A:$G,3,FALSE),IF(COUNTIF(ValidID,$C515)&gt;0,VLOOKUP($C515,Μητρώο!$A:$G,3,FALSE))),"")</f>
        <v/>
      </c>
      <c r="E515" s="27" t="str">
        <f>IF($C515&gt;0,IF(COUNTIF(newValidID,$C515)&gt;0,VLOOKUP($C515,Νέα_Μητρώα!$A:$G,5,FALSE),IF(COUNTIF(ValidID,$C515)&gt;0,VLOOKUP($C515,Μητρώο!$A:$G,5,FALSE))),"")</f>
        <v/>
      </c>
      <c r="F515" s="47"/>
      <c r="G515" s="47"/>
      <c r="H515" s="28"/>
      <c r="I515" s="29" t="str">
        <f>IF($C515&gt;0,IF(COUNTIF(newValidID,$C515)&gt;0,VLOOKUP($C515,Νέα_Μητρώα!$A:$G,4,FALSE),IF(COUNTIF(ValidID,$C515)&gt;0,VLOOKUP($C515,Μητρώο!$A:$G,4,FALSE))),"")</f>
        <v/>
      </c>
      <c r="J515" s="53" t="str">
        <f>IF(OR(AND(OR(LEFT(R515)="b",LEFT(T515)="b",LEFT(V515)="b"),IF($C515&gt;0,IF(COUNTIF(newValidID,$C515)&gt;0,VLOOKUP($C515,Νέα_Μητρώα!$A:$G,2,FALSE),IF(COUNTIF(ValidID,$C515)&gt;0,VLOOKUP($C515,Μητρώο!$A:$G,2,FALSE))),"")="Θ"),AND(OR(LEFT(R515)="g",LEFT(T515)="g",LEFT(V515)="g"),IF($C515&gt;0,IF(COUNTIF(newValidID,$C515)&gt;0,VLOOKUP($C515,Νέα_Μητρώα!$A:$G,2,FALSE),IF(COUNTIF(ValidID,$C515)&gt;0,VLOOKUP($C515,Μητρώο!$A:$G,2,FALSE))),"")="Α")),"error","")</f>
        <v/>
      </c>
      <c r="K515" s="29" t="str">
        <f t="shared" ref="K515:K578" si="59">IF(R515&gt;" ",IF(VALUE(RIGHT(R515,2))=10,IF(YEAR($C$1)-I515&gt;10,"error","ok"),IF(VALUE(RIGHT(R515,2))=12,IF(OR(YEAR($C$1)-I515&gt;12,YEAR($C$1)-I515&lt;9),"error","ok"),IF(VALUE(RIGHT(R515,2))=14,IF(OR(YEAR($C$1)-I515&gt;14,YEAR($C$1)-I515&lt;9),"error","ok"),IF(VALUE(RIGHT(R515,2))=16,IF(OR(YEAR($C$1)-I515&gt;16,YEAR($C$1)-I515&lt;13),"error","ok"),IF(VALUE(RIGHT(R515,2))=18,IF(OR(YEAR($C$1)-I515&gt;18,YEAR($C$1)-I515&lt;13),"error","ok"),"x"))))),"")</f>
        <v/>
      </c>
      <c r="L515" s="29">
        <f t="shared" ref="L515:L578" si="60">COUNTIF(C:C,C515)</f>
        <v>0</v>
      </c>
      <c r="M515" s="30"/>
      <c r="N515" s="30"/>
      <c r="O515" s="31" t="str">
        <f>IF($C515&gt;0,IF(COUNTIF(newValidID,$C515)&gt;0,VLOOKUP($C515,Νέα_Μητρώα!$A:$G,7,FALSE),IF(COUNTIF(ValidID,$C515)&gt;0,VLOOKUP($C515,Μητρώο!$A:$G,7,FALSE))),"")</f>
        <v/>
      </c>
      <c r="P515" s="25" t="str">
        <f t="shared" si="55"/>
        <v/>
      </c>
      <c r="Q515" s="6"/>
      <c r="S515" s="6"/>
      <c r="U515" s="6"/>
      <c r="W515" s="59" t="str">
        <f>IF(AND($W$1&gt;0,C515&gt;0),SUBSTITUTE(SUBSTITUTE(IF(COUNTIF(newValidID,$C515)&gt;0,VLOOKUP($C515,Νέα_Μητρώα!$A:$G,2,FALSE),IF(COUNTIF(ValidID,$C515)&gt;0,VLOOKUP($C515,Μητρώο!$A:$G,2,FALSE))),"Θ","g"),"Α","b")&amp;IF((TRUNC((((YEAR($C$1))-I515)+1)/2))*2&lt;12,12,(TRUNC((((YEAR($C$1))-I515)+1)/2))*2),"ω")</f>
        <v>ω</v>
      </c>
      <c r="Z515" s="49">
        <f t="shared" si="56"/>
        <v>0</v>
      </c>
      <c r="AA515" s="49">
        <f t="shared" si="57"/>
        <v>0</v>
      </c>
      <c r="AB515" s="49">
        <f t="shared" si="58"/>
        <v>0</v>
      </c>
    </row>
    <row r="516" spans="1:28" x14ac:dyDescent="0.2">
      <c r="A516" s="4">
        <v>514</v>
      </c>
      <c r="B516" s="25">
        <f t="shared" ref="B516:B579" si="61">IF(Q516&amp;R516&amp;W516=Q515&amp;R515&amp;W515,B515+1,1)</f>
        <v>514</v>
      </c>
      <c r="C516" s="6"/>
      <c r="D516" s="26" t="str">
        <f>IF($C516&gt;0,IF(COUNTIF(newValidID,$C516)&gt;0,VLOOKUP($C516,Νέα_Μητρώα!$A:$G,3,FALSE),IF(COUNTIF(ValidID,$C516)&gt;0,VLOOKUP($C516,Μητρώο!$A:$G,3,FALSE))),"")</f>
        <v/>
      </c>
      <c r="E516" s="27" t="str">
        <f>IF($C516&gt;0,IF(COUNTIF(newValidID,$C516)&gt;0,VLOOKUP($C516,Νέα_Μητρώα!$A:$G,5,FALSE),IF(COUNTIF(ValidID,$C516)&gt;0,VLOOKUP($C516,Μητρώο!$A:$G,5,FALSE))),"")</f>
        <v/>
      </c>
      <c r="F516" s="47"/>
      <c r="G516" s="47"/>
      <c r="H516" s="28"/>
      <c r="I516" s="29" t="str">
        <f>IF($C516&gt;0,IF(COUNTIF(newValidID,$C516)&gt;0,VLOOKUP($C516,Νέα_Μητρώα!$A:$G,4,FALSE),IF(COUNTIF(ValidID,$C516)&gt;0,VLOOKUP($C516,Μητρώο!$A:$G,4,FALSE))),"")</f>
        <v/>
      </c>
      <c r="J516" s="53" t="str">
        <f>IF(OR(AND(OR(LEFT(R516)="b",LEFT(T516)="b",LEFT(V516)="b"),IF($C516&gt;0,IF(COUNTIF(newValidID,$C516)&gt;0,VLOOKUP($C516,Νέα_Μητρώα!$A:$G,2,FALSE),IF(COUNTIF(ValidID,$C516)&gt;0,VLOOKUP($C516,Μητρώο!$A:$G,2,FALSE))),"")="Θ"),AND(OR(LEFT(R516)="g",LEFT(T516)="g",LEFT(V516)="g"),IF($C516&gt;0,IF(COUNTIF(newValidID,$C516)&gt;0,VLOOKUP($C516,Νέα_Μητρώα!$A:$G,2,FALSE),IF(COUNTIF(ValidID,$C516)&gt;0,VLOOKUP($C516,Μητρώο!$A:$G,2,FALSE))),"")="Α")),"error","")</f>
        <v/>
      </c>
      <c r="K516" s="29" t="str">
        <f t="shared" si="59"/>
        <v/>
      </c>
      <c r="L516" s="29">
        <f t="shared" si="60"/>
        <v>0</v>
      </c>
      <c r="M516" s="30"/>
      <c r="N516" s="30"/>
      <c r="O516" s="31" t="str">
        <f>IF($C516&gt;0,IF(COUNTIF(newValidID,$C516)&gt;0,VLOOKUP($C516,Νέα_Μητρώα!$A:$G,7,FALSE),IF(COUNTIF(ValidID,$C516)&gt;0,VLOOKUP($C516,Μητρώο!$A:$G,7,FALSE))),"")</f>
        <v/>
      </c>
      <c r="P516" s="25" t="str">
        <f t="shared" ref="P516:P579" si="62">IF(AND($C516&gt;1,$O516&lt;$C$1),"Κ","")</f>
        <v/>
      </c>
      <c r="Q516" s="6"/>
      <c r="S516" s="6"/>
      <c r="U516" s="6"/>
      <c r="W516" s="59" t="str">
        <f>IF(AND($W$1&gt;0,C516&gt;0),SUBSTITUTE(SUBSTITUTE(IF(COUNTIF(newValidID,$C516)&gt;0,VLOOKUP($C516,Νέα_Μητρώα!$A:$G,2,FALSE),IF(COUNTIF(ValidID,$C516)&gt;0,VLOOKUP($C516,Μητρώο!$A:$G,2,FALSE))),"Θ","g"),"Α","b")&amp;IF((TRUNC((((YEAR($C$1))-I516)+1)/2))*2&lt;12,12,(TRUNC((((YEAR($C$1))-I516)+1)/2))*2),"ω")</f>
        <v>ω</v>
      </c>
      <c r="Z516" s="49">
        <f t="shared" ref="Z516:Z579" si="63">COUNTIF(CityGroup,Q516&amp;"-"&amp;R516)</f>
        <v>0</v>
      </c>
      <c r="AA516" s="49">
        <f t="shared" ref="AA516:AA579" si="64">COUNTIF(CityGroup,S516&amp;"-"&amp;T516)</f>
        <v>0</v>
      </c>
      <c r="AB516" s="49">
        <f t="shared" ref="AB516:AB579" si="65">COUNTIF(CityGroup,U516&amp;"-"&amp;V516)</f>
        <v>0</v>
      </c>
    </row>
    <row r="517" spans="1:28" x14ac:dyDescent="0.2">
      <c r="A517" s="4">
        <v>515</v>
      </c>
      <c r="B517" s="25">
        <f t="shared" si="61"/>
        <v>515</v>
      </c>
      <c r="C517" s="6"/>
      <c r="D517" s="26" t="str">
        <f>IF($C517&gt;0,IF(COUNTIF(newValidID,$C517)&gt;0,VLOOKUP($C517,Νέα_Μητρώα!$A:$G,3,FALSE),IF(COUNTIF(ValidID,$C517)&gt;0,VLOOKUP($C517,Μητρώο!$A:$G,3,FALSE))),"")</f>
        <v/>
      </c>
      <c r="E517" s="27" t="str">
        <f>IF($C517&gt;0,IF(COUNTIF(newValidID,$C517)&gt;0,VLOOKUP($C517,Νέα_Μητρώα!$A:$G,5,FALSE),IF(COUNTIF(ValidID,$C517)&gt;0,VLOOKUP($C517,Μητρώο!$A:$G,5,FALSE))),"")</f>
        <v/>
      </c>
      <c r="F517" s="47"/>
      <c r="G517" s="47"/>
      <c r="H517" s="28"/>
      <c r="I517" s="29" t="str">
        <f>IF($C517&gt;0,IF(COUNTIF(newValidID,$C517)&gt;0,VLOOKUP($C517,Νέα_Μητρώα!$A:$G,4,FALSE),IF(COUNTIF(ValidID,$C517)&gt;0,VLOOKUP($C517,Μητρώο!$A:$G,4,FALSE))),"")</f>
        <v/>
      </c>
      <c r="J517" s="53" t="str">
        <f>IF(OR(AND(OR(LEFT(R517)="b",LEFT(T517)="b",LEFT(V517)="b"),IF($C517&gt;0,IF(COUNTIF(newValidID,$C517)&gt;0,VLOOKUP($C517,Νέα_Μητρώα!$A:$G,2,FALSE),IF(COUNTIF(ValidID,$C517)&gt;0,VLOOKUP($C517,Μητρώο!$A:$G,2,FALSE))),"")="Θ"),AND(OR(LEFT(R517)="g",LEFT(T517)="g",LEFT(V517)="g"),IF($C517&gt;0,IF(COUNTIF(newValidID,$C517)&gt;0,VLOOKUP($C517,Νέα_Μητρώα!$A:$G,2,FALSE),IF(COUNTIF(ValidID,$C517)&gt;0,VLOOKUP($C517,Μητρώο!$A:$G,2,FALSE))),"")="Α")),"error","")</f>
        <v/>
      </c>
      <c r="K517" s="29" t="str">
        <f t="shared" si="59"/>
        <v/>
      </c>
      <c r="L517" s="29">
        <f t="shared" si="60"/>
        <v>0</v>
      </c>
      <c r="M517" s="30"/>
      <c r="N517" s="30"/>
      <c r="O517" s="31" t="str">
        <f>IF($C517&gt;0,IF(COUNTIF(newValidID,$C517)&gt;0,VLOOKUP($C517,Νέα_Μητρώα!$A:$G,7,FALSE),IF(COUNTIF(ValidID,$C517)&gt;0,VLOOKUP($C517,Μητρώο!$A:$G,7,FALSE))),"")</f>
        <v/>
      </c>
      <c r="P517" s="25" t="str">
        <f t="shared" si="62"/>
        <v/>
      </c>
      <c r="Q517" s="6"/>
      <c r="S517" s="6"/>
      <c r="U517" s="6"/>
      <c r="W517" s="59" t="str">
        <f>IF(AND($W$1&gt;0,C517&gt;0),SUBSTITUTE(SUBSTITUTE(IF(COUNTIF(newValidID,$C517)&gt;0,VLOOKUP($C517,Νέα_Μητρώα!$A:$G,2,FALSE),IF(COUNTIF(ValidID,$C517)&gt;0,VLOOKUP($C517,Μητρώο!$A:$G,2,FALSE))),"Θ","g"),"Α","b")&amp;IF((TRUNC((((YEAR($C$1))-I517)+1)/2))*2&lt;12,12,(TRUNC((((YEAR($C$1))-I517)+1)/2))*2),"ω")</f>
        <v>ω</v>
      </c>
      <c r="Z517" s="49">
        <f t="shared" si="63"/>
        <v>0</v>
      </c>
      <c r="AA517" s="49">
        <f t="shared" si="64"/>
        <v>0</v>
      </c>
      <c r="AB517" s="49">
        <f t="shared" si="65"/>
        <v>0</v>
      </c>
    </row>
    <row r="518" spans="1:28" x14ac:dyDescent="0.2">
      <c r="A518" s="4">
        <v>516</v>
      </c>
      <c r="B518" s="25">
        <f t="shared" si="61"/>
        <v>516</v>
      </c>
      <c r="D518" s="26" t="str">
        <f>IF($C518&gt;0,IF(COUNTIF(newValidID,$C518)&gt;0,VLOOKUP($C518,Νέα_Μητρώα!$A:$G,3,FALSE),IF(COUNTIF(ValidID,$C518)&gt;0,VLOOKUP($C518,Μητρώο!$A:$G,3,FALSE))),"")</f>
        <v/>
      </c>
      <c r="E518" s="27" t="str">
        <f>IF($C518&gt;0,IF(COUNTIF(newValidID,$C518)&gt;0,VLOOKUP($C518,Νέα_Μητρώα!$A:$G,5,FALSE),IF(COUNTIF(ValidID,$C518)&gt;0,VLOOKUP($C518,Μητρώο!$A:$G,5,FALSE))),"")</f>
        <v/>
      </c>
      <c r="F518" s="47"/>
      <c r="G518" s="47"/>
      <c r="H518" s="28"/>
      <c r="I518" s="29" t="str">
        <f>IF($C518&gt;0,IF(COUNTIF(newValidID,$C518)&gt;0,VLOOKUP($C518,Νέα_Μητρώα!$A:$G,4,FALSE),IF(COUNTIF(ValidID,$C518)&gt;0,VLOOKUP($C518,Μητρώο!$A:$G,4,FALSE))),"")</f>
        <v/>
      </c>
      <c r="J518" s="53" t="str">
        <f>IF(OR(AND(OR(LEFT(R518)="b",LEFT(T518)="b",LEFT(V518)="b"),IF($C518&gt;0,IF(COUNTIF(newValidID,$C518)&gt;0,VLOOKUP($C518,Νέα_Μητρώα!$A:$G,2,FALSE),IF(COUNTIF(ValidID,$C518)&gt;0,VLOOKUP($C518,Μητρώο!$A:$G,2,FALSE))),"")="Θ"),AND(OR(LEFT(R518)="g",LEFT(T518)="g",LEFT(V518)="g"),IF($C518&gt;0,IF(COUNTIF(newValidID,$C518)&gt;0,VLOOKUP($C518,Νέα_Μητρώα!$A:$G,2,FALSE),IF(COUNTIF(ValidID,$C518)&gt;0,VLOOKUP($C518,Μητρώο!$A:$G,2,FALSE))),"")="Α")),"error","")</f>
        <v/>
      </c>
      <c r="K518" s="29" t="str">
        <f t="shared" si="59"/>
        <v/>
      </c>
      <c r="L518" s="29">
        <f t="shared" si="60"/>
        <v>0</v>
      </c>
      <c r="M518" s="30"/>
      <c r="N518" s="30"/>
      <c r="O518" s="31" t="str">
        <f>IF($C518&gt;0,IF(COUNTIF(newValidID,$C518)&gt;0,VLOOKUP($C518,Νέα_Μητρώα!$A:$G,7,FALSE),IF(COUNTIF(ValidID,$C518)&gt;0,VLOOKUP($C518,Μητρώο!$A:$G,7,FALSE))),"")</f>
        <v/>
      </c>
      <c r="P518" s="25" t="str">
        <f t="shared" si="62"/>
        <v/>
      </c>
      <c r="Q518" s="6"/>
      <c r="S518" s="6"/>
      <c r="U518" s="6"/>
      <c r="W518" s="59" t="str">
        <f>IF(AND($W$1&gt;0,C518&gt;0),SUBSTITUTE(SUBSTITUTE(IF(COUNTIF(newValidID,$C518)&gt;0,VLOOKUP($C518,Νέα_Μητρώα!$A:$G,2,FALSE),IF(COUNTIF(ValidID,$C518)&gt;0,VLOOKUP($C518,Μητρώο!$A:$G,2,FALSE))),"Θ","g"),"Α","b")&amp;IF((TRUNC((((YEAR($C$1))-I518)+1)/2))*2&lt;12,12,(TRUNC((((YEAR($C$1))-I518)+1)/2))*2),"ω")</f>
        <v>ω</v>
      </c>
      <c r="Z518" s="49">
        <f t="shared" si="63"/>
        <v>0</v>
      </c>
      <c r="AA518" s="49">
        <f t="shared" si="64"/>
        <v>0</v>
      </c>
      <c r="AB518" s="49">
        <f t="shared" si="65"/>
        <v>0</v>
      </c>
    </row>
    <row r="519" spans="1:28" x14ac:dyDescent="0.2">
      <c r="A519" s="4">
        <v>517</v>
      </c>
      <c r="B519" s="25">
        <f t="shared" si="61"/>
        <v>517</v>
      </c>
      <c r="D519" s="26" t="str">
        <f>IF($C519&gt;0,IF(COUNTIF(newValidID,$C519)&gt;0,VLOOKUP($C519,Νέα_Μητρώα!$A:$G,3,FALSE),IF(COUNTIF(ValidID,$C519)&gt;0,VLOOKUP($C519,Μητρώο!$A:$G,3,FALSE))),"")</f>
        <v/>
      </c>
      <c r="E519" s="27" t="str">
        <f>IF($C519&gt;0,IF(COUNTIF(newValidID,$C519)&gt;0,VLOOKUP($C519,Νέα_Μητρώα!$A:$G,5,FALSE),IF(COUNTIF(ValidID,$C519)&gt;0,VLOOKUP($C519,Μητρώο!$A:$G,5,FALSE))),"")</f>
        <v/>
      </c>
      <c r="F519" s="47"/>
      <c r="G519" s="47"/>
      <c r="H519" s="28"/>
      <c r="I519" s="29" t="str">
        <f>IF($C519&gt;0,IF(COUNTIF(newValidID,$C519)&gt;0,VLOOKUP($C519,Νέα_Μητρώα!$A:$G,4,FALSE),IF(COUNTIF(ValidID,$C519)&gt;0,VLOOKUP($C519,Μητρώο!$A:$G,4,FALSE))),"")</f>
        <v/>
      </c>
      <c r="J519" s="53" t="str">
        <f>IF(OR(AND(OR(LEFT(R519)="b",LEFT(T519)="b",LEFT(V519)="b"),IF($C519&gt;0,IF(COUNTIF(newValidID,$C519)&gt;0,VLOOKUP($C519,Νέα_Μητρώα!$A:$G,2,FALSE),IF(COUNTIF(ValidID,$C519)&gt;0,VLOOKUP($C519,Μητρώο!$A:$G,2,FALSE))),"")="Θ"),AND(OR(LEFT(R519)="g",LEFT(T519)="g",LEFT(V519)="g"),IF($C519&gt;0,IF(COUNTIF(newValidID,$C519)&gt;0,VLOOKUP($C519,Νέα_Μητρώα!$A:$G,2,FALSE),IF(COUNTIF(ValidID,$C519)&gt;0,VLOOKUP($C519,Μητρώο!$A:$G,2,FALSE))),"")="Α")),"error","")</f>
        <v/>
      </c>
      <c r="K519" s="29" t="str">
        <f t="shared" si="59"/>
        <v/>
      </c>
      <c r="L519" s="29">
        <f t="shared" si="60"/>
        <v>0</v>
      </c>
      <c r="M519" s="30"/>
      <c r="N519" s="30"/>
      <c r="O519" s="31" t="str">
        <f>IF($C519&gt;0,IF(COUNTIF(newValidID,$C519)&gt;0,VLOOKUP($C519,Νέα_Μητρώα!$A:$G,7,FALSE),IF(COUNTIF(ValidID,$C519)&gt;0,VLOOKUP($C519,Μητρώο!$A:$G,7,FALSE))),"")</f>
        <v/>
      </c>
      <c r="P519" s="25" t="str">
        <f t="shared" si="62"/>
        <v/>
      </c>
      <c r="Q519" s="6"/>
      <c r="S519" s="6"/>
      <c r="U519" s="6"/>
      <c r="W519" s="59" t="str">
        <f>IF(AND($W$1&gt;0,C519&gt;0),SUBSTITUTE(SUBSTITUTE(IF(COUNTIF(newValidID,$C519)&gt;0,VLOOKUP($C519,Νέα_Μητρώα!$A:$G,2,FALSE),IF(COUNTIF(ValidID,$C519)&gt;0,VLOOKUP($C519,Μητρώο!$A:$G,2,FALSE))),"Θ","g"),"Α","b")&amp;IF((TRUNC((((YEAR($C$1))-I519)+1)/2))*2&lt;12,12,(TRUNC((((YEAR($C$1))-I519)+1)/2))*2),"ω")</f>
        <v>ω</v>
      </c>
      <c r="Z519" s="49">
        <f t="shared" si="63"/>
        <v>0</v>
      </c>
      <c r="AA519" s="49">
        <f t="shared" si="64"/>
        <v>0</v>
      </c>
      <c r="AB519" s="49">
        <f t="shared" si="65"/>
        <v>0</v>
      </c>
    </row>
    <row r="520" spans="1:28" x14ac:dyDescent="0.2">
      <c r="A520" s="4">
        <v>518</v>
      </c>
      <c r="B520" s="25">
        <f t="shared" si="61"/>
        <v>518</v>
      </c>
      <c r="D520" s="26" t="str">
        <f>IF($C520&gt;0,IF(COUNTIF(newValidID,$C520)&gt;0,VLOOKUP($C520,Νέα_Μητρώα!$A:$G,3,FALSE),IF(COUNTIF(ValidID,$C520)&gt;0,VLOOKUP($C520,Μητρώο!$A:$G,3,FALSE))),"")</f>
        <v/>
      </c>
      <c r="E520" s="27" t="str">
        <f>IF($C520&gt;0,IF(COUNTIF(newValidID,$C520)&gt;0,VLOOKUP($C520,Νέα_Μητρώα!$A:$G,5,FALSE),IF(COUNTIF(ValidID,$C520)&gt;0,VLOOKUP($C520,Μητρώο!$A:$G,5,FALSE))),"")</f>
        <v/>
      </c>
      <c r="F520" s="47"/>
      <c r="G520" s="47"/>
      <c r="H520" s="28"/>
      <c r="I520" s="29" t="str">
        <f>IF($C520&gt;0,IF(COUNTIF(newValidID,$C520)&gt;0,VLOOKUP($C520,Νέα_Μητρώα!$A:$G,4,FALSE),IF(COUNTIF(ValidID,$C520)&gt;0,VLOOKUP($C520,Μητρώο!$A:$G,4,FALSE))),"")</f>
        <v/>
      </c>
      <c r="J520" s="53" t="str">
        <f>IF(OR(AND(OR(LEFT(R520)="b",LEFT(T520)="b",LEFT(V520)="b"),IF($C520&gt;0,IF(COUNTIF(newValidID,$C520)&gt;0,VLOOKUP($C520,Νέα_Μητρώα!$A:$G,2,FALSE),IF(COUNTIF(ValidID,$C520)&gt;0,VLOOKUP($C520,Μητρώο!$A:$G,2,FALSE))),"")="Θ"),AND(OR(LEFT(R520)="g",LEFT(T520)="g",LEFT(V520)="g"),IF($C520&gt;0,IF(COUNTIF(newValidID,$C520)&gt;0,VLOOKUP($C520,Νέα_Μητρώα!$A:$G,2,FALSE),IF(COUNTIF(ValidID,$C520)&gt;0,VLOOKUP($C520,Μητρώο!$A:$G,2,FALSE))),"")="Α")),"error","")</f>
        <v/>
      </c>
      <c r="K520" s="29" t="str">
        <f t="shared" si="59"/>
        <v/>
      </c>
      <c r="L520" s="29">
        <f t="shared" si="60"/>
        <v>0</v>
      </c>
      <c r="M520" s="30"/>
      <c r="N520" s="30"/>
      <c r="O520" s="31" t="str">
        <f>IF($C520&gt;0,IF(COUNTIF(newValidID,$C520)&gt;0,VLOOKUP($C520,Νέα_Μητρώα!$A:$G,7,FALSE),IF(COUNTIF(ValidID,$C520)&gt;0,VLOOKUP($C520,Μητρώο!$A:$G,7,FALSE))),"")</f>
        <v/>
      </c>
      <c r="P520" s="25" t="str">
        <f t="shared" si="62"/>
        <v/>
      </c>
      <c r="Q520" s="6"/>
      <c r="S520" s="6"/>
      <c r="U520" s="6"/>
      <c r="W520" s="59" t="str">
        <f>IF(AND($W$1&gt;0,C520&gt;0),SUBSTITUTE(SUBSTITUTE(IF(COUNTIF(newValidID,$C520)&gt;0,VLOOKUP($C520,Νέα_Μητρώα!$A:$G,2,FALSE),IF(COUNTIF(ValidID,$C520)&gt;0,VLOOKUP($C520,Μητρώο!$A:$G,2,FALSE))),"Θ","g"),"Α","b")&amp;IF((TRUNC((((YEAR($C$1))-I520)+1)/2))*2&lt;12,12,(TRUNC((((YEAR($C$1))-I520)+1)/2))*2),"ω")</f>
        <v>ω</v>
      </c>
      <c r="Z520" s="49">
        <f t="shared" si="63"/>
        <v>0</v>
      </c>
      <c r="AA520" s="49">
        <f t="shared" si="64"/>
        <v>0</v>
      </c>
      <c r="AB520" s="49">
        <f t="shared" si="65"/>
        <v>0</v>
      </c>
    </row>
    <row r="521" spans="1:28" x14ac:dyDescent="0.2">
      <c r="A521" s="4">
        <v>519</v>
      </c>
      <c r="B521" s="25">
        <f t="shared" si="61"/>
        <v>519</v>
      </c>
      <c r="D521" s="26" t="str">
        <f>IF($C521&gt;0,IF(COUNTIF(newValidID,$C521)&gt;0,VLOOKUP($C521,Νέα_Μητρώα!$A:$G,3,FALSE),IF(COUNTIF(ValidID,$C521)&gt;0,VLOOKUP($C521,Μητρώο!$A:$G,3,FALSE))),"")</f>
        <v/>
      </c>
      <c r="E521" s="27" t="str">
        <f>IF($C521&gt;0,IF(COUNTIF(newValidID,$C521)&gt;0,VLOOKUP($C521,Νέα_Μητρώα!$A:$G,5,FALSE),IF(COUNTIF(ValidID,$C521)&gt;0,VLOOKUP($C521,Μητρώο!$A:$G,5,FALSE))),"")</f>
        <v/>
      </c>
      <c r="F521" s="47"/>
      <c r="G521" s="47"/>
      <c r="H521" s="28"/>
      <c r="I521" s="29" t="str">
        <f>IF($C521&gt;0,IF(COUNTIF(newValidID,$C521)&gt;0,VLOOKUP($C521,Νέα_Μητρώα!$A:$G,4,FALSE),IF(COUNTIF(ValidID,$C521)&gt;0,VLOOKUP($C521,Μητρώο!$A:$G,4,FALSE))),"")</f>
        <v/>
      </c>
      <c r="J521" s="53" t="str">
        <f>IF(OR(AND(OR(LEFT(R521)="b",LEFT(T521)="b",LEFT(V521)="b"),IF($C521&gt;0,IF(COUNTIF(newValidID,$C521)&gt;0,VLOOKUP($C521,Νέα_Μητρώα!$A:$G,2,FALSE),IF(COUNTIF(ValidID,$C521)&gt;0,VLOOKUP($C521,Μητρώο!$A:$G,2,FALSE))),"")="Θ"),AND(OR(LEFT(R521)="g",LEFT(T521)="g",LEFT(V521)="g"),IF($C521&gt;0,IF(COUNTIF(newValidID,$C521)&gt;0,VLOOKUP($C521,Νέα_Μητρώα!$A:$G,2,FALSE),IF(COUNTIF(ValidID,$C521)&gt;0,VLOOKUP($C521,Μητρώο!$A:$G,2,FALSE))),"")="Α")),"error","")</f>
        <v/>
      </c>
      <c r="K521" s="29" t="str">
        <f t="shared" si="59"/>
        <v/>
      </c>
      <c r="L521" s="29">
        <f t="shared" si="60"/>
        <v>0</v>
      </c>
      <c r="M521" s="30"/>
      <c r="N521" s="30"/>
      <c r="O521" s="31" t="str">
        <f>IF($C521&gt;0,IF(COUNTIF(newValidID,$C521)&gt;0,VLOOKUP($C521,Νέα_Μητρώα!$A:$G,7,FALSE),IF(COUNTIF(ValidID,$C521)&gt;0,VLOOKUP($C521,Μητρώο!$A:$G,7,FALSE))),"")</f>
        <v/>
      </c>
      <c r="P521" s="25" t="str">
        <f t="shared" si="62"/>
        <v/>
      </c>
      <c r="Q521" s="6"/>
      <c r="S521" s="6"/>
      <c r="U521" s="6"/>
      <c r="W521" s="59" t="str">
        <f>IF(AND($W$1&gt;0,C521&gt;0),SUBSTITUTE(SUBSTITUTE(IF(COUNTIF(newValidID,$C521)&gt;0,VLOOKUP($C521,Νέα_Μητρώα!$A:$G,2,FALSE),IF(COUNTIF(ValidID,$C521)&gt;0,VLOOKUP($C521,Μητρώο!$A:$G,2,FALSE))),"Θ","g"),"Α","b")&amp;IF((TRUNC((((YEAR($C$1))-I521)+1)/2))*2&lt;12,12,(TRUNC((((YEAR($C$1))-I521)+1)/2))*2),"ω")</f>
        <v>ω</v>
      </c>
      <c r="Z521" s="49">
        <f t="shared" si="63"/>
        <v>0</v>
      </c>
      <c r="AA521" s="49">
        <f t="shared" si="64"/>
        <v>0</v>
      </c>
      <c r="AB521" s="49">
        <f t="shared" si="65"/>
        <v>0</v>
      </c>
    </row>
    <row r="522" spans="1:28" x14ac:dyDescent="0.2">
      <c r="A522" s="4">
        <v>520</v>
      </c>
      <c r="B522" s="25">
        <f t="shared" si="61"/>
        <v>520</v>
      </c>
      <c r="D522" s="26" t="str">
        <f>IF($C522&gt;0,IF(COUNTIF(newValidID,$C522)&gt;0,VLOOKUP($C522,Νέα_Μητρώα!$A:$G,3,FALSE),IF(COUNTIF(ValidID,$C522)&gt;0,VLOOKUP($C522,Μητρώο!$A:$G,3,FALSE))),"")</f>
        <v/>
      </c>
      <c r="E522" s="27" t="str">
        <f>IF($C522&gt;0,IF(COUNTIF(newValidID,$C522)&gt;0,VLOOKUP($C522,Νέα_Μητρώα!$A:$G,5,FALSE),IF(COUNTIF(ValidID,$C522)&gt;0,VLOOKUP($C522,Μητρώο!$A:$G,5,FALSE))),"")</f>
        <v/>
      </c>
      <c r="F522" s="47"/>
      <c r="G522" s="47"/>
      <c r="H522" s="28"/>
      <c r="I522" s="29" t="str">
        <f>IF($C522&gt;0,IF(COUNTIF(newValidID,$C522)&gt;0,VLOOKUP($C522,Νέα_Μητρώα!$A:$G,4,FALSE),IF(COUNTIF(ValidID,$C522)&gt;0,VLOOKUP($C522,Μητρώο!$A:$G,4,FALSE))),"")</f>
        <v/>
      </c>
      <c r="J522" s="53" t="str">
        <f>IF(OR(AND(OR(LEFT(R522)="b",LEFT(T522)="b",LEFT(V522)="b"),IF($C522&gt;0,IF(COUNTIF(newValidID,$C522)&gt;0,VLOOKUP($C522,Νέα_Μητρώα!$A:$G,2,FALSE),IF(COUNTIF(ValidID,$C522)&gt;0,VLOOKUP($C522,Μητρώο!$A:$G,2,FALSE))),"")="Θ"),AND(OR(LEFT(R522)="g",LEFT(T522)="g",LEFT(V522)="g"),IF($C522&gt;0,IF(COUNTIF(newValidID,$C522)&gt;0,VLOOKUP($C522,Νέα_Μητρώα!$A:$G,2,FALSE),IF(COUNTIF(ValidID,$C522)&gt;0,VLOOKUP($C522,Μητρώο!$A:$G,2,FALSE))),"")="Α")),"error","")</f>
        <v/>
      </c>
      <c r="K522" s="29" t="str">
        <f t="shared" si="59"/>
        <v/>
      </c>
      <c r="L522" s="29">
        <f t="shared" si="60"/>
        <v>0</v>
      </c>
      <c r="M522" s="30"/>
      <c r="N522" s="30"/>
      <c r="O522" s="31" t="str">
        <f>IF($C522&gt;0,IF(COUNTIF(newValidID,$C522)&gt;0,VLOOKUP($C522,Νέα_Μητρώα!$A:$G,7,FALSE),IF(COUNTIF(ValidID,$C522)&gt;0,VLOOKUP($C522,Μητρώο!$A:$G,7,FALSE))),"")</f>
        <v/>
      </c>
      <c r="P522" s="25" t="str">
        <f t="shared" si="62"/>
        <v/>
      </c>
      <c r="Q522" s="6"/>
      <c r="S522" s="6"/>
      <c r="U522" s="6"/>
      <c r="W522" s="59" t="str">
        <f>IF(AND($W$1&gt;0,C522&gt;0),SUBSTITUTE(SUBSTITUTE(IF(COUNTIF(newValidID,$C522)&gt;0,VLOOKUP($C522,Νέα_Μητρώα!$A:$G,2,FALSE),IF(COUNTIF(ValidID,$C522)&gt;0,VLOOKUP($C522,Μητρώο!$A:$G,2,FALSE))),"Θ","g"),"Α","b")&amp;IF((TRUNC((((YEAR($C$1))-I522)+1)/2))*2&lt;12,12,(TRUNC((((YEAR($C$1))-I522)+1)/2))*2),"ω")</f>
        <v>ω</v>
      </c>
      <c r="Z522" s="49">
        <f t="shared" si="63"/>
        <v>0</v>
      </c>
      <c r="AA522" s="49">
        <f t="shared" si="64"/>
        <v>0</v>
      </c>
      <c r="AB522" s="49">
        <f t="shared" si="65"/>
        <v>0</v>
      </c>
    </row>
    <row r="523" spans="1:28" x14ac:dyDescent="0.2">
      <c r="A523" s="4">
        <v>521</v>
      </c>
      <c r="B523" s="25">
        <f t="shared" si="61"/>
        <v>521</v>
      </c>
      <c r="D523" s="26" t="str">
        <f>IF($C523&gt;0,IF(COUNTIF(newValidID,$C523)&gt;0,VLOOKUP($C523,Νέα_Μητρώα!$A:$G,3,FALSE),IF(COUNTIF(ValidID,$C523)&gt;0,VLOOKUP($C523,Μητρώο!$A:$G,3,FALSE))),"")</f>
        <v/>
      </c>
      <c r="E523" s="27" t="str">
        <f>IF($C523&gt;0,IF(COUNTIF(newValidID,$C523)&gt;0,VLOOKUP($C523,Νέα_Μητρώα!$A:$G,5,FALSE),IF(COUNTIF(ValidID,$C523)&gt;0,VLOOKUP($C523,Μητρώο!$A:$G,5,FALSE))),"")</f>
        <v/>
      </c>
      <c r="F523" s="47"/>
      <c r="G523" s="47"/>
      <c r="H523" s="28"/>
      <c r="I523" s="29" t="str">
        <f>IF($C523&gt;0,IF(COUNTIF(newValidID,$C523)&gt;0,VLOOKUP($C523,Νέα_Μητρώα!$A:$G,4,FALSE),IF(COUNTIF(ValidID,$C523)&gt;0,VLOOKUP($C523,Μητρώο!$A:$G,4,FALSE))),"")</f>
        <v/>
      </c>
      <c r="J523" s="53" t="str">
        <f>IF(OR(AND(OR(LEFT(R523)="b",LEFT(T523)="b",LEFT(V523)="b"),IF($C523&gt;0,IF(COUNTIF(newValidID,$C523)&gt;0,VLOOKUP($C523,Νέα_Μητρώα!$A:$G,2,FALSE),IF(COUNTIF(ValidID,$C523)&gt;0,VLOOKUP($C523,Μητρώο!$A:$G,2,FALSE))),"")="Θ"),AND(OR(LEFT(R523)="g",LEFT(T523)="g",LEFT(V523)="g"),IF($C523&gt;0,IF(COUNTIF(newValidID,$C523)&gt;0,VLOOKUP($C523,Νέα_Μητρώα!$A:$G,2,FALSE),IF(COUNTIF(ValidID,$C523)&gt;0,VLOOKUP($C523,Μητρώο!$A:$G,2,FALSE))),"")="Α")),"error","")</f>
        <v/>
      </c>
      <c r="K523" s="29" t="str">
        <f t="shared" si="59"/>
        <v/>
      </c>
      <c r="L523" s="29">
        <f t="shared" si="60"/>
        <v>0</v>
      </c>
      <c r="M523" s="30"/>
      <c r="N523" s="30"/>
      <c r="O523" s="31" t="str">
        <f>IF($C523&gt;0,IF(COUNTIF(newValidID,$C523)&gt;0,VLOOKUP($C523,Νέα_Μητρώα!$A:$G,7,FALSE),IF(COUNTIF(ValidID,$C523)&gt;0,VLOOKUP($C523,Μητρώο!$A:$G,7,FALSE))),"")</f>
        <v/>
      </c>
      <c r="P523" s="25" t="str">
        <f t="shared" si="62"/>
        <v/>
      </c>
      <c r="Q523" s="6"/>
      <c r="S523" s="6"/>
      <c r="U523" s="6"/>
      <c r="W523" s="59" t="str">
        <f>IF(AND($W$1&gt;0,C523&gt;0),SUBSTITUTE(SUBSTITUTE(IF(COUNTIF(newValidID,$C523)&gt;0,VLOOKUP($C523,Νέα_Μητρώα!$A:$G,2,FALSE),IF(COUNTIF(ValidID,$C523)&gt;0,VLOOKUP($C523,Μητρώο!$A:$G,2,FALSE))),"Θ","g"),"Α","b")&amp;IF((TRUNC((((YEAR($C$1))-I523)+1)/2))*2&lt;12,12,(TRUNC((((YEAR($C$1))-I523)+1)/2))*2),"ω")</f>
        <v>ω</v>
      </c>
      <c r="Z523" s="49">
        <f t="shared" si="63"/>
        <v>0</v>
      </c>
      <c r="AA523" s="49">
        <f t="shared" si="64"/>
        <v>0</v>
      </c>
      <c r="AB523" s="49">
        <f t="shared" si="65"/>
        <v>0</v>
      </c>
    </row>
    <row r="524" spans="1:28" x14ac:dyDescent="0.2">
      <c r="A524" s="4">
        <v>522</v>
      </c>
      <c r="B524" s="25">
        <f t="shared" si="61"/>
        <v>522</v>
      </c>
      <c r="D524" s="26" t="str">
        <f>IF($C524&gt;0,IF(COUNTIF(newValidID,$C524)&gt;0,VLOOKUP($C524,Νέα_Μητρώα!$A:$G,3,FALSE),IF(COUNTIF(ValidID,$C524)&gt;0,VLOOKUP($C524,Μητρώο!$A:$G,3,FALSE))),"")</f>
        <v/>
      </c>
      <c r="E524" s="27" t="str">
        <f>IF($C524&gt;0,IF(COUNTIF(newValidID,$C524)&gt;0,VLOOKUP($C524,Νέα_Μητρώα!$A:$G,5,FALSE),IF(COUNTIF(ValidID,$C524)&gt;0,VLOOKUP($C524,Μητρώο!$A:$G,5,FALSE))),"")</f>
        <v/>
      </c>
      <c r="F524" s="47"/>
      <c r="G524" s="47"/>
      <c r="H524" s="28"/>
      <c r="I524" s="29" t="str">
        <f>IF($C524&gt;0,IF(COUNTIF(newValidID,$C524)&gt;0,VLOOKUP($C524,Νέα_Μητρώα!$A:$G,4,FALSE),IF(COUNTIF(ValidID,$C524)&gt;0,VLOOKUP($C524,Μητρώο!$A:$G,4,FALSE))),"")</f>
        <v/>
      </c>
      <c r="J524" s="53" t="str">
        <f>IF(OR(AND(OR(LEFT(R524)="b",LEFT(T524)="b",LEFT(V524)="b"),IF($C524&gt;0,IF(COUNTIF(newValidID,$C524)&gt;0,VLOOKUP($C524,Νέα_Μητρώα!$A:$G,2,FALSE),IF(COUNTIF(ValidID,$C524)&gt;0,VLOOKUP($C524,Μητρώο!$A:$G,2,FALSE))),"")="Θ"),AND(OR(LEFT(R524)="g",LEFT(T524)="g",LEFT(V524)="g"),IF($C524&gt;0,IF(COUNTIF(newValidID,$C524)&gt;0,VLOOKUP($C524,Νέα_Μητρώα!$A:$G,2,FALSE),IF(COUNTIF(ValidID,$C524)&gt;0,VLOOKUP($C524,Μητρώο!$A:$G,2,FALSE))),"")="Α")),"error","")</f>
        <v/>
      </c>
      <c r="K524" s="29" t="str">
        <f t="shared" si="59"/>
        <v/>
      </c>
      <c r="L524" s="29">
        <f t="shared" si="60"/>
        <v>0</v>
      </c>
      <c r="M524" s="30"/>
      <c r="N524" s="30"/>
      <c r="O524" s="31" t="str">
        <f>IF($C524&gt;0,IF(COUNTIF(newValidID,$C524)&gt;0,VLOOKUP($C524,Νέα_Μητρώα!$A:$G,7,FALSE),IF(COUNTIF(ValidID,$C524)&gt;0,VLOOKUP($C524,Μητρώο!$A:$G,7,FALSE))),"")</f>
        <v/>
      </c>
      <c r="P524" s="25" t="str">
        <f t="shared" si="62"/>
        <v/>
      </c>
      <c r="Q524" s="6"/>
      <c r="S524" s="6"/>
      <c r="U524" s="6"/>
      <c r="W524" s="59" t="str">
        <f>IF(AND($W$1&gt;0,C524&gt;0),SUBSTITUTE(SUBSTITUTE(IF(COUNTIF(newValidID,$C524)&gt;0,VLOOKUP($C524,Νέα_Μητρώα!$A:$G,2,FALSE),IF(COUNTIF(ValidID,$C524)&gt;0,VLOOKUP($C524,Μητρώο!$A:$G,2,FALSE))),"Θ","g"),"Α","b")&amp;IF((TRUNC((((YEAR($C$1))-I524)+1)/2))*2&lt;12,12,(TRUNC((((YEAR($C$1))-I524)+1)/2))*2),"ω")</f>
        <v>ω</v>
      </c>
      <c r="Z524" s="49">
        <f t="shared" si="63"/>
        <v>0</v>
      </c>
      <c r="AA524" s="49">
        <f t="shared" si="64"/>
        <v>0</v>
      </c>
      <c r="AB524" s="49">
        <f t="shared" si="65"/>
        <v>0</v>
      </c>
    </row>
    <row r="525" spans="1:28" x14ac:dyDescent="0.2">
      <c r="A525" s="4">
        <v>523</v>
      </c>
      <c r="B525" s="25">
        <f t="shared" si="61"/>
        <v>523</v>
      </c>
      <c r="C525" s="6"/>
      <c r="D525" s="26" t="str">
        <f>IF($C525&gt;0,IF(COUNTIF(newValidID,$C525)&gt;0,VLOOKUP($C525,Νέα_Μητρώα!$A:$G,3,FALSE),IF(COUNTIF(ValidID,$C525)&gt;0,VLOOKUP($C525,Μητρώο!$A:$G,3,FALSE))),"")</f>
        <v/>
      </c>
      <c r="E525" s="27" t="str">
        <f>IF($C525&gt;0,IF(COUNTIF(newValidID,$C525)&gt;0,VLOOKUP($C525,Νέα_Μητρώα!$A:$G,5,FALSE),IF(COUNTIF(ValidID,$C525)&gt;0,VLOOKUP($C525,Μητρώο!$A:$G,5,FALSE))),"")</f>
        <v/>
      </c>
      <c r="F525" s="47"/>
      <c r="G525" s="47"/>
      <c r="H525" s="28"/>
      <c r="I525" s="29" t="str">
        <f>IF($C525&gt;0,IF(COUNTIF(newValidID,$C525)&gt;0,VLOOKUP($C525,Νέα_Μητρώα!$A:$G,4,FALSE),IF(COUNTIF(ValidID,$C525)&gt;0,VLOOKUP($C525,Μητρώο!$A:$G,4,FALSE))),"")</f>
        <v/>
      </c>
      <c r="J525" s="53" t="str">
        <f>IF(OR(AND(OR(LEFT(R525)="b",LEFT(T525)="b",LEFT(V525)="b"),IF($C525&gt;0,IF(COUNTIF(newValidID,$C525)&gt;0,VLOOKUP($C525,Νέα_Μητρώα!$A:$G,2,FALSE),IF(COUNTIF(ValidID,$C525)&gt;0,VLOOKUP($C525,Μητρώο!$A:$G,2,FALSE))),"")="Θ"),AND(OR(LEFT(R525)="g",LEFT(T525)="g",LEFT(V525)="g"),IF($C525&gt;0,IF(COUNTIF(newValidID,$C525)&gt;0,VLOOKUP($C525,Νέα_Μητρώα!$A:$G,2,FALSE),IF(COUNTIF(ValidID,$C525)&gt;0,VLOOKUP($C525,Μητρώο!$A:$G,2,FALSE))),"")="Α")),"error","")</f>
        <v/>
      </c>
      <c r="K525" s="29" t="str">
        <f t="shared" si="59"/>
        <v/>
      </c>
      <c r="L525" s="29">
        <f t="shared" si="60"/>
        <v>0</v>
      </c>
      <c r="M525" s="30"/>
      <c r="N525" s="30"/>
      <c r="O525" s="31" t="str">
        <f>IF($C525&gt;0,IF(COUNTIF(newValidID,$C525)&gt;0,VLOOKUP($C525,Νέα_Μητρώα!$A:$G,7,FALSE),IF(COUNTIF(ValidID,$C525)&gt;0,VLOOKUP($C525,Μητρώο!$A:$G,7,FALSE))),"")</f>
        <v/>
      </c>
      <c r="P525" s="25" t="str">
        <f t="shared" si="62"/>
        <v/>
      </c>
      <c r="Q525" s="6"/>
      <c r="S525" s="6"/>
      <c r="U525" s="6"/>
      <c r="W525" s="59" t="str">
        <f>IF(AND($W$1&gt;0,C525&gt;0),SUBSTITUTE(SUBSTITUTE(IF(COUNTIF(newValidID,$C525)&gt;0,VLOOKUP($C525,Νέα_Μητρώα!$A:$G,2,FALSE),IF(COUNTIF(ValidID,$C525)&gt;0,VLOOKUP($C525,Μητρώο!$A:$G,2,FALSE))),"Θ","g"),"Α","b")&amp;IF((TRUNC((((YEAR($C$1))-I525)+1)/2))*2&lt;12,12,(TRUNC((((YEAR($C$1))-I525)+1)/2))*2),"ω")</f>
        <v>ω</v>
      </c>
      <c r="Z525" s="49">
        <f t="shared" si="63"/>
        <v>0</v>
      </c>
      <c r="AA525" s="49">
        <f t="shared" si="64"/>
        <v>0</v>
      </c>
      <c r="AB525" s="49">
        <f t="shared" si="65"/>
        <v>0</v>
      </c>
    </row>
    <row r="526" spans="1:28" x14ac:dyDescent="0.2">
      <c r="A526" s="4">
        <v>524</v>
      </c>
      <c r="B526" s="25">
        <f t="shared" si="61"/>
        <v>524</v>
      </c>
      <c r="C526" s="6"/>
      <c r="D526" s="26" t="str">
        <f>IF($C526&gt;0,IF(COUNTIF(newValidID,$C526)&gt;0,VLOOKUP($C526,Νέα_Μητρώα!$A:$G,3,FALSE),IF(COUNTIF(ValidID,$C526)&gt;0,VLOOKUP($C526,Μητρώο!$A:$G,3,FALSE))),"")</f>
        <v/>
      </c>
      <c r="E526" s="27" t="str">
        <f>IF($C526&gt;0,IF(COUNTIF(newValidID,$C526)&gt;0,VLOOKUP($C526,Νέα_Μητρώα!$A:$G,5,FALSE),IF(COUNTIF(ValidID,$C526)&gt;0,VLOOKUP($C526,Μητρώο!$A:$G,5,FALSE))),"")</f>
        <v/>
      </c>
      <c r="F526" s="47"/>
      <c r="G526" s="47"/>
      <c r="H526" s="28"/>
      <c r="I526" s="29" t="str">
        <f>IF($C526&gt;0,IF(COUNTIF(newValidID,$C526)&gt;0,VLOOKUP($C526,Νέα_Μητρώα!$A:$G,4,FALSE),IF(COUNTIF(ValidID,$C526)&gt;0,VLOOKUP($C526,Μητρώο!$A:$G,4,FALSE))),"")</f>
        <v/>
      </c>
      <c r="J526" s="53" t="str">
        <f>IF(OR(AND(OR(LEFT(R526)="b",LEFT(T526)="b",LEFT(V526)="b"),IF($C526&gt;0,IF(COUNTIF(newValidID,$C526)&gt;0,VLOOKUP($C526,Νέα_Μητρώα!$A:$G,2,FALSE),IF(COUNTIF(ValidID,$C526)&gt;0,VLOOKUP($C526,Μητρώο!$A:$G,2,FALSE))),"")="Θ"),AND(OR(LEFT(R526)="g",LEFT(T526)="g",LEFT(V526)="g"),IF($C526&gt;0,IF(COUNTIF(newValidID,$C526)&gt;0,VLOOKUP($C526,Νέα_Μητρώα!$A:$G,2,FALSE),IF(COUNTIF(ValidID,$C526)&gt;0,VLOOKUP($C526,Μητρώο!$A:$G,2,FALSE))),"")="Α")),"error","")</f>
        <v/>
      </c>
      <c r="K526" s="29" t="str">
        <f t="shared" si="59"/>
        <v/>
      </c>
      <c r="L526" s="29">
        <f t="shared" si="60"/>
        <v>0</v>
      </c>
      <c r="M526" s="30"/>
      <c r="N526" s="30"/>
      <c r="O526" s="31" t="str">
        <f>IF($C526&gt;0,IF(COUNTIF(newValidID,$C526)&gt;0,VLOOKUP($C526,Νέα_Μητρώα!$A:$G,7,FALSE),IF(COUNTIF(ValidID,$C526)&gt;0,VLOOKUP($C526,Μητρώο!$A:$G,7,FALSE))),"")</f>
        <v/>
      </c>
      <c r="P526" s="25" t="str">
        <f t="shared" si="62"/>
        <v/>
      </c>
      <c r="Q526" s="6"/>
      <c r="S526" s="6"/>
      <c r="U526" s="6"/>
      <c r="W526" s="59" t="str">
        <f>IF(AND($W$1&gt;0,C526&gt;0),SUBSTITUTE(SUBSTITUTE(IF(COUNTIF(newValidID,$C526)&gt;0,VLOOKUP($C526,Νέα_Μητρώα!$A:$G,2,FALSE),IF(COUNTIF(ValidID,$C526)&gt;0,VLOOKUP($C526,Μητρώο!$A:$G,2,FALSE))),"Θ","g"),"Α","b")&amp;IF((TRUNC((((YEAR($C$1))-I526)+1)/2))*2&lt;12,12,(TRUNC((((YEAR($C$1))-I526)+1)/2))*2),"ω")</f>
        <v>ω</v>
      </c>
      <c r="Z526" s="49">
        <f t="shared" si="63"/>
        <v>0</v>
      </c>
      <c r="AA526" s="49">
        <f t="shared" si="64"/>
        <v>0</v>
      </c>
      <c r="AB526" s="49">
        <f t="shared" si="65"/>
        <v>0</v>
      </c>
    </row>
    <row r="527" spans="1:28" x14ac:dyDescent="0.2">
      <c r="A527" s="4">
        <v>525</v>
      </c>
      <c r="B527" s="25">
        <f t="shared" si="61"/>
        <v>525</v>
      </c>
      <c r="D527" s="26" t="str">
        <f>IF($C527&gt;0,IF(COUNTIF(newValidID,$C527)&gt;0,VLOOKUP($C527,Νέα_Μητρώα!$A:$G,3,FALSE),IF(COUNTIF(ValidID,$C527)&gt;0,VLOOKUP($C527,Μητρώο!$A:$G,3,FALSE))),"")</f>
        <v/>
      </c>
      <c r="E527" s="27" t="str">
        <f>IF($C527&gt;0,IF(COUNTIF(newValidID,$C527)&gt;0,VLOOKUP($C527,Νέα_Μητρώα!$A:$G,5,FALSE),IF(COUNTIF(ValidID,$C527)&gt;0,VLOOKUP($C527,Μητρώο!$A:$G,5,FALSE))),"")</f>
        <v/>
      </c>
      <c r="F527" s="47"/>
      <c r="G527" s="47"/>
      <c r="H527" s="28"/>
      <c r="I527" s="29" t="str">
        <f>IF($C527&gt;0,IF(COUNTIF(newValidID,$C527)&gt;0,VLOOKUP($C527,Νέα_Μητρώα!$A:$G,4,FALSE),IF(COUNTIF(ValidID,$C527)&gt;0,VLOOKUP($C527,Μητρώο!$A:$G,4,FALSE))),"")</f>
        <v/>
      </c>
      <c r="J527" s="53" t="str">
        <f>IF(OR(AND(OR(LEFT(R527)="b",LEFT(T527)="b",LEFT(V527)="b"),IF($C527&gt;0,IF(COUNTIF(newValidID,$C527)&gt;0,VLOOKUP($C527,Νέα_Μητρώα!$A:$G,2,FALSE),IF(COUNTIF(ValidID,$C527)&gt;0,VLOOKUP($C527,Μητρώο!$A:$G,2,FALSE))),"")="Θ"),AND(OR(LEFT(R527)="g",LEFT(T527)="g",LEFT(V527)="g"),IF($C527&gt;0,IF(COUNTIF(newValidID,$C527)&gt;0,VLOOKUP($C527,Νέα_Μητρώα!$A:$G,2,FALSE),IF(COUNTIF(ValidID,$C527)&gt;0,VLOOKUP($C527,Μητρώο!$A:$G,2,FALSE))),"")="Α")),"error","")</f>
        <v/>
      </c>
      <c r="K527" s="29" t="str">
        <f t="shared" si="59"/>
        <v/>
      </c>
      <c r="L527" s="29">
        <f t="shared" si="60"/>
        <v>0</v>
      </c>
      <c r="M527" s="30"/>
      <c r="N527" s="30"/>
      <c r="O527" s="31" t="str">
        <f>IF($C527&gt;0,IF(COUNTIF(newValidID,$C527)&gt;0,VLOOKUP($C527,Νέα_Μητρώα!$A:$G,7,FALSE),IF(COUNTIF(ValidID,$C527)&gt;0,VLOOKUP($C527,Μητρώο!$A:$G,7,FALSE))),"")</f>
        <v/>
      </c>
      <c r="P527" s="25" t="str">
        <f t="shared" si="62"/>
        <v/>
      </c>
      <c r="Q527" s="6"/>
      <c r="S527" s="6"/>
      <c r="U527" s="6"/>
      <c r="W527" s="59" t="str">
        <f>IF(AND($W$1&gt;0,C527&gt;0),SUBSTITUTE(SUBSTITUTE(IF(COUNTIF(newValidID,$C527)&gt;0,VLOOKUP($C527,Νέα_Μητρώα!$A:$G,2,FALSE),IF(COUNTIF(ValidID,$C527)&gt;0,VLOOKUP($C527,Μητρώο!$A:$G,2,FALSE))),"Θ","g"),"Α","b")&amp;IF((TRUNC((((YEAR($C$1))-I527)+1)/2))*2&lt;12,12,(TRUNC((((YEAR($C$1))-I527)+1)/2))*2),"ω")</f>
        <v>ω</v>
      </c>
      <c r="Z527" s="49">
        <f t="shared" si="63"/>
        <v>0</v>
      </c>
      <c r="AA527" s="49">
        <f t="shared" si="64"/>
        <v>0</v>
      </c>
      <c r="AB527" s="49">
        <f t="shared" si="65"/>
        <v>0</v>
      </c>
    </row>
    <row r="528" spans="1:28" x14ac:dyDescent="0.2">
      <c r="A528" s="4">
        <v>526</v>
      </c>
      <c r="B528" s="25">
        <f t="shared" si="61"/>
        <v>526</v>
      </c>
      <c r="C528" s="6"/>
      <c r="D528" s="26" t="str">
        <f>IF($C528&gt;0,IF(COUNTIF(newValidID,$C528)&gt;0,VLOOKUP($C528,Νέα_Μητρώα!$A:$G,3,FALSE),IF(COUNTIF(ValidID,$C528)&gt;0,VLOOKUP($C528,Μητρώο!$A:$G,3,FALSE))),"")</f>
        <v/>
      </c>
      <c r="E528" s="27" t="str">
        <f>IF($C528&gt;0,IF(COUNTIF(newValidID,$C528)&gt;0,VLOOKUP($C528,Νέα_Μητρώα!$A:$G,5,FALSE),IF(COUNTIF(ValidID,$C528)&gt;0,VLOOKUP($C528,Μητρώο!$A:$G,5,FALSE))),"")</f>
        <v/>
      </c>
      <c r="F528" s="47"/>
      <c r="G528" s="47"/>
      <c r="H528" s="28"/>
      <c r="I528" s="29" t="str">
        <f>IF($C528&gt;0,IF(COUNTIF(newValidID,$C528)&gt;0,VLOOKUP($C528,Νέα_Μητρώα!$A:$G,4,FALSE),IF(COUNTIF(ValidID,$C528)&gt;0,VLOOKUP($C528,Μητρώο!$A:$G,4,FALSE))),"")</f>
        <v/>
      </c>
      <c r="J528" s="53" t="str">
        <f>IF(OR(AND(OR(LEFT(R528)="b",LEFT(T528)="b",LEFT(V528)="b"),IF($C528&gt;0,IF(COUNTIF(newValidID,$C528)&gt;0,VLOOKUP($C528,Νέα_Μητρώα!$A:$G,2,FALSE),IF(COUNTIF(ValidID,$C528)&gt;0,VLOOKUP($C528,Μητρώο!$A:$G,2,FALSE))),"")="Θ"),AND(OR(LEFT(R528)="g",LEFT(T528)="g",LEFT(V528)="g"),IF($C528&gt;0,IF(COUNTIF(newValidID,$C528)&gt;0,VLOOKUP($C528,Νέα_Μητρώα!$A:$G,2,FALSE),IF(COUNTIF(ValidID,$C528)&gt;0,VLOOKUP($C528,Μητρώο!$A:$G,2,FALSE))),"")="Α")),"error","")</f>
        <v/>
      </c>
      <c r="K528" s="29" t="str">
        <f t="shared" si="59"/>
        <v/>
      </c>
      <c r="L528" s="29">
        <f t="shared" si="60"/>
        <v>0</v>
      </c>
      <c r="M528" s="30"/>
      <c r="N528" s="30"/>
      <c r="O528" s="31" t="str">
        <f>IF($C528&gt;0,IF(COUNTIF(newValidID,$C528)&gt;0,VLOOKUP($C528,Νέα_Μητρώα!$A:$G,7,FALSE),IF(COUNTIF(ValidID,$C528)&gt;0,VLOOKUP($C528,Μητρώο!$A:$G,7,FALSE))),"")</f>
        <v/>
      </c>
      <c r="P528" s="25" t="str">
        <f t="shared" si="62"/>
        <v/>
      </c>
      <c r="Q528" s="6"/>
      <c r="S528" s="6"/>
      <c r="U528" s="6"/>
      <c r="W528" s="59" t="str">
        <f>IF(AND($W$1&gt;0,C528&gt;0),SUBSTITUTE(SUBSTITUTE(IF(COUNTIF(newValidID,$C528)&gt;0,VLOOKUP($C528,Νέα_Μητρώα!$A:$G,2,FALSE),IF(COUNTIF(ValidID,$C528)&gt;0,VLOOKUP($C528,Μητρώο!$A:$G,2,FALSE))),"Θ","g"),"Α","b")&amp;IF((TRUNC((((YEAR($C$1))-I528)+1)/2))*2&lt;12,12,(TRUNC((((YEAR($C$1))-I528)+1)/2))*2),"ω")</f>
        <v>ω</v>
      </c>
      <c r="Z528" s="49">
        <f t="shared" si="63"/>
        <v>0</v>
      </c>
      <c r="AA528" s="49">
        <f t="shared" si="64"/>
        <v>0</v>
      </c>
      <c r="AB528" s="49">
        <f t="shared" si="65"/>
        <v>0</v>
      </c>
    </row>
    <row r="529" spans="1:28" x14ac:dyDescent="0.2">
      <c r="A529" s="4">
        <v>527</v>
      </c>
      <c r="B529" s="25">
        <f t="shared" si="61"/>
        <v>527</v>
      </c>
      <c r="C529" s="6"/>
      <c r="D529" s="26" t="str">
        <f>IF($C529&gt;0,IF(COUNTIF(newValidID,$C529)&gt;0,VLOOKUP($C529,Νέα_Μητρώα!$A:$G,3,FALSE),IF(COUNTIF(ValidID,$C529)&gt;0,VLOOKUP($C529,Μητρώο!$A:$G,3,FALSE))),"")</f>
        <v/>
      </c>
      <c r="E529" s="27" t="str">
        <f>IF($C529&gt;0,IF(COUNTIF(newValidID,$C529)&gt;0,VLOOKUP($C529,Νέα_Μητρώα!$A:$G,5,FALSE),IF(COUNTIF(ValidID,$C529)&gt;0,VLOOKUP($C529,Μητρώο!$A:$G,5,FALSE))),"")</f>
        <v/>
      </c>
      <c r="F529" s="47"/>
      <c r="G529" s="47"/>
      <c r="H529" s="28"/>
      <c r="I529" s="29" t="str">
        <f>IF($C529&gt;0,IF(COUNTIF(newValidID,$C529)&gt;0,VLOOKUP($C529,Νέα_Μητρώα!$A:$G,4,FALSE),IF(COUNTIF(ValidID,$C529)&gt;0,VLOOKUP($C529,Μητρώο!$A:$G,4,FALSE))),"")</f>
        <v/>
      </c>
      <c r="J529" s="53" t="str">
        <f>IF(OR(AND(OR(LEFT(R529)="b",LEFT(T529)="b",LEFT(V529)="b"),IF($C529&gt;0,IF(COUNTIF(newValidID,$C529)&gt;0,VLOOKUP($C529,Νέα_Μητρώα!$A:$G,2,FALSE),IF(COUNTIF(ValidID,$C529)&gt;0,VLOOKUP($C529,Μητρώο!$A:$G,2,FALSE))),"")="Θ"),AND(OR(LEFT(R529)="g",LEFT(T529)="g",LEFT(V529)="g"),IF($C529&gt;0,IF(COUNTIF(newValidID,$C529)&gt;0,VLOOKUP($C529,Νέα_Μητρώα!$A:$G,2,FALSE),IF(COUNTIF(ValidID,$C529)&gt;0,VLOOKUP($C529,Μητρώο!$A:$G,2,FALSE))),"")="Α")),"error","")</f>
        <v/>
      </c>
      <c r="K529" s="29" t="str">
        <f t="shared" si="59"/>
        <v/>
      </c>
      <c r="L529" s="29">
        <f t="shared" si="60"/>
        <v>0</v>
      </c>
      <c r="M529" s="30"/>
      <c r="N529" s="30"/>
      <c r="O529" s="31" t="str">
        <f>IF($C529&gt;0,IF(COUNTIF(newValidID,$C529)&gt;0,VLOOKUP($C529,Νέα_Μητρώα!$A:$G,7,FALSE),IF(COUNTIF(ValidID,$C529)&gt;0,VLOOKUP($C529,Μητρώο!$A:$G,7,FALSE))),"")</f>
        <v/>
      </c>
      <c r="P529" s="25" t="str">
        <f t="shared" si="62"/>
        <v/>
      </c>
      <c r="Q529" s="6"/>
      <c r="S529" s="6"/>
      <c r="U529" s="6"/>
      <c r="W529" s="59" t="str">
        <f>IF(AND($W$1&gt;0,C529&gt;0),SUBSTITUTE(SUBSTITUTE(IF(COUNTIF(newValidID,$C529)&gt;0,VLOOKUP($C529,Νέα_Μητρώα!$A:$G,2,FALSE),IF(COUNTIF(ValidID,$C529)&gt;0,VLOOKUP($C529,Μητρώο!$A:$G,2,FALSE))),"Θ","g"),"Α","b")&amp;IF((TRUNC((((YEAR($C$1))-I529)+1)/2))*2&lt;12,12,(TRUNC((((YEAR($C$1))-I529)+1)/2))*2),"ω")</f>
        <v>ω</v>
      </c>
      <c r="Z529" s="49">
        <f t="shared" si="63"/>
        <v>0</v>
      </c>
      <c r="AA529" s="49">
        <f t="shared" si="64"/>
        <v>0</v>
      </c>
      <c r="AB529" s="49">
        <f t="shared" si="65"/>
        <v>0</v>
      </c>
    </row>
    <row r="530" spans="1:28" x14ac:dyDescent="0.2">
      <c r="A530" s="4">
        <v>528</v>
      </c>
      <c r="B530" s="25">
        <f t="shared" si="61"/>
        <v>528</v>
      </c>
      <c r="D530" s="26" t="str">
        <f>IF($C530&gt;0,IF(COUNTIF(newValidID,$C530)&gt;0,VLOOKUP($C530,Νέα_Μητρώα!$A:$G,3,FALSE),IF(COUNTIF(ValidID,$C530)&gt;0,VLOOKUP($C530,Μητρώο!$A:$G,3,FALSE))),"")</f>
        <v/>
      </c>
      <c r="E530" s="27" t="str">
        <f>IF($C530&gt;0,IF(COUNTIF(newValidID,$C530)&gt;0,VLOOKUP($C530,Νέα_Μητρώα!$A:$G,5,FALSE),IF(COUNTIF(ValidID,$C530)&gt;0,VLOOKUP($C530,Μητρώο!$A:$G,5,FALSE))),"")</f>
        <v/>
      </c>
      <c r="F530" s="47"/>
      <c r="G530" s="47"/>
      <c r="H530" s="28"/>
      <c r="I530" s="29" t="str">
        <f>IF($C530&gt;0,IF(COUNTIF(newValidID,$C530)&gt;0,VLOOKUP($C530,Νέα_Μητρώα!$A:$G,4,FALSE),IF(COUNTIF(ValidID,$C530)&gt;0,VLOOKUP($C530,Μητρώο!$A:$G,4,FALSE))),"")</f>
        <v/>
      </c>
      <c r="J530" s="53" t="str">
        <f>IF(OR(AND(OR(LEFT(R530)="b",LEFT(T530)="b",LEFT(V530)="b"),IF($C530&gt;0,IF(COUNTIF(newValidID,$C530)&gt;0,VLOOKUP($C530,Νέα_Μητρώα!$A:$G,2,FALSE),IF(COUNTIF(ValidID,$C530)&gt;0,VLOOKUP($C530,Μητρώο!$A:$G,2,FALSE))),"")="Θ"),AND(OR(LEFT(R530)="g",LEFT(T530)="g",LEFT(V530)="g"),IF($C530&gt;0,IF(COUNTIF(newValidID,$C530)&gt;0,VLOOKUP($C530,Νέα_Μητρώα!$A:$G,2,FALSE),IF(COUNTIF(ValidID,$C530)&gt;0,VLOOKUP($C530,Μητρώο!$A:$G,2,FALSE))),"")="Α")),"error","")</f>
        <v/>
      </c>
      <c r="K530" s="29" t="str">
        <f t="shared" si="59"/>
        <v/>
      </c>
      <c r="L530" s="29">
        <f t="shared" si="60"/>
        <v>0</v>
      </c>
      <c r="M530" s="30"/>
      <c r="N530" s="30"/>
      <c r="O530" s="31" t="str">
        <f>IF($C530&gt;0,IF(COUNTIF(newValidID,$C530)&gt;0,VLOOKUP($C530,Νέα_Μητρώα!$A:$G,7,FALSE),IF(COUNTIF(ValidID,$C530)&gt;0,VLOOKUP($C530,Μητρώο!$A:$G,7,FALSE))),"")</f>
        <v/>
      </c>
      <c r="P530" s="25" t="str">
        <f t="shared" si="62"/>
        <v/>
      </c>
      <c r="Q530" s="6"/>
      <c r="S530" s="6"/>
      <c r="U530" s="6"/>
      <c r="W530" s="59" t="str">
        <f>IF(AND($W$1&gt;0,C530&gt;0),SUBSTITUTE(SUBSTITUTE(IF(COUNTIF(newValidID,$C530)&gt;0,VLOOKUP($C530,Νέα_Μητρώα!$A:$G,2,FALSE),IF(COUNTIF(ValidID,$C530)&gt;0,VLOOKUP($C530,Μητρώο!$A:$G,2,FALSE))),"Θ","g"),"Α","b")&amp;IF((TRUNC((((YEAR($C$1))-I530)+1)/2))*2&lt;12,12,(TRUNC((((YEAR($C$1))-I530)+1)/2))*2),"ω")</f>
        <v>ω</v>
      </c>
      <c r="Z530" s="49">
        <f t="shared" si="63"/>
        <v>0</v>
      </c>
      <c r="AA530" s="49">
        <f t="shared" si="64"/>
        <v>0</v>
      </c>
      <c r="AB530" s="49">
        <f t="shared" si="65"/>
        <v>0</v>
      </c>
    </row>
    <row r="531" spans="1:28" x14ac:dyDescent="0.2">
      <c r="A531" s="4">
        <v>529</v>
      </c>
      <c r="B531" s="25">
        <f t="shared" si="61"/>
        <v>529</v>
      </c>
      <c r="C531" s="6"/>
      <c r="D531" s="26" t="str">
        <f>IF($C531&gt;0,IF(COUNTIF(newValidID,$C531)&gt;0,VLOOKUP($C531,Νέα_Μητρώα!$A:$G,3,FALSE),IF(COUNTIF(ValidID,$C531)&gt;0,VLOOKUP($C531,Μητρώο!$A:$G,3,FALSE))),"")</f>
        <v/>
      </c>
      <c r="E531" s="27" t="str">
        <f>IF($C531&gt;0,IF(COUNTIF(newValidID,$C531)&gt;0,VLOOKUP($C531,Νέα_Μητρώα!$A:$G,5,FALSE),IF(COUNTIF(ValidID,$C531)&gt;0,VLOOKUP($C531,Μητρώο!$A:$G,5,FALSE))),"")</f>
        <v/>
      </c>
      <c r="F531" s="47"/>
      <c r="G531" s="47"/>
      <c r="H531" s="28"/>
      <c r="I531" s="29" t="str">
        <f>IF($C531&gt;0,IF(COUNTIF(newValidID,$C531)&gt;0,VLOOKUP($C531,Νέα_Μητρώα!$A:$G,4,FALSE),IF(COUNTIF(ValidID,$C531)&gt;0,VLOOKUP($C531,Μητρώο!$A:$G,4,FALSE))),"")</f>
        <v/>
      </c>
      <c r="J531" s="53" t="str">
        <f>IF(OR(AND(OR(LEFT(R531)="b",LEFT(T531)="b",LEFT(V531)="b"),IF($C531&gt;0,IF(COUNTIF(newValidID,$C531)&gt;0,VLOOKUP($C531,Νέα_Μητρώα!$A:$G,2,FALSE),IF(COUNTIF(ValidID,$C531)&gt;0,VLOOKUP($C531,Μητρώο!$A:$G,2,FALSE))),"")="Θ"),AND(OR(LEFT(R531)="g",LEFT(T531)="g",LEFT(V531)="g"),IF($C531&gt;0,IF(COUNTIF(newValidID,$C531)&gt;0,VLOOKUP($C531,Νέα_Μητρώα!$A:$G,2,FALSE),IF(COUNTIF(ValidID,$C531)&gt;0,VLOOKUP($C531,Μητρώο!$A:$G,2,FALSE))),"")="Α")),"error","")</f>
        <v/>
      </c>
      <c r="K531" s="29" t="str">
        <f t="shared" si="59"/>
        <v/>
      </c>
      <c r="L531" s="29">
        <f t="shared" si="60"/>
        <v>0</v>
      </c>
      <c r="M531" s="30"/>
      <c r="N531" s="30"/>
      <c r="O531" s="31" t="str">
        <f>IF($C531&gt;0,IF(COUNTIF(newValidID,$C531)&gt;0,VLOOKUP($C531,Νέα_Μητρώα!$A:$G,7,FALSE),IF(COUNTIF(ValidID,$C531)&gt;0,VLOOKUP($C531,Μητρώο!$A:$G,7,FALSE))),"")</f>
        <v/>
      </c>
      <c r="P531" s="25" t="str">
        <f t="shared" si="62"/>
        <v/>
      </c>
      <c r="Q531" s="6"/>
      <c r="S531" s="6"/>
      <c r="U531" s="6"/>
      <c r="W531" s="59" t="str">
        <f>IF(AND($W$1&gt;0,C531&gt;0),SUBSTITUTE(SUBSTITUTE(IF(COUNTIF(newValidID,$C531)&gt;0,VLOOKUP($C531,Νέα_Μητρώα!$A:$G,2,FALSE),IF(COUNTIF(ValidID,$C531)&gt;0,VLOOKUP($C531,Μητρώο!$A:$G,2,FALSE))),"Θ","g"),"Α","b")&amp;IF((TRUNC((((YEAR($C$1))-I531)+1)/2))*2&lt;12,12,(TRUNC((((YEAR($C$1))-I531)+1)/2))*2),"ω")</f>
        <v>ω</v>
      </c>
      <c r="Z531" s="49">
        <f t="shared" si="63"/>
        <v>0</v>
      </c>
      <c r="AA531" s="49">
        <f t="shared" si="64"/>
        <v>0</v>
      </c>
      <c r="AB531" s="49">
        <f t="shared" si="65"/>
        <v>0</v>
      </c>
    </row>
    <row r="532" spans="1:28" x14ac:dyDescent="0.2">
      <c r="A532" s="4">
        <v>530</v>
      </c>
      <c r="B532" s="25">
        <f t="shared" si="61"/>
        <v>530</v>
      </c>
      <c r="D532" s="26" t="str">
        <f>IF($C532&gt;0,IF(COUNTIF(newValidID,$C532)&gt;0,VLOOKUP($C532,Νέα_Μητρώα!$A:$G,3,FALSE),IF(COUNTIF(ValidID,$C532)&gt;0,VLOOKUP($C532,Μητρώο!$A:$G,3,FALSE))),"")</f>
        <v/>
      </c>
      <c r="E532" s="27" t="str">
        <f>IF($C532&gt;0,IF(COUNTIF(newValidID,$C532)&gt;0,VLOOKUP($C532,Νέα_Μητρώα!$A:$G,5,FALSE),IF(COUNTIF(ValidID,$C532)&gt;0,VLOOKUP($C532,Μητρώο!$A:$G,5,FALSE))),"")</f>
        <v/>
      </c>
      <c r="F532" s="47"/>
      <c r="G532" s="47"/>
      <c r="H532" s="28"/>
      <c r="I532" s="29" t="str">
        <f>IF($C532&gt;0,IF(COUNTIF(newValidID,$C532)&gt;0,VLOOKUP($C532,Νέα_Μητρώα!$A:$G,4,FALSE),IF(COUNTIF(ValidID,$C532)&gt;0,VLOOKUP($C532,Μητρώο!$A:$G,4,FALSE))),"")</f>
        <v/>
      </c>
      <c r="J532" s="53" t="str">
        <f>IF(OR(AND(OR(LEFT(R532)="b",LEFT(T532)="b",LEFT(V532)="b"),IF($C532&gt;0,IF(COUNTIF(newValidID,$C532)&gt;0,VLOOKUP($C532,Νέα_Μητρώα!$A:$G,2,FALSE),IF(COUNTIF(ValidID,$C532)&gt;0,VLOOKUP($C532,Μητρώο!$A:$G,2,FALSE))),"")="Θ"),AND(OR(LEFT(R532)="g",LEFT(T532)="g",LEFT(V532)="g"),IF($C532&gt;0,IF(COUNTIF(newValidID,$C532)&gt;0,VLOOKUP($C532,Νέα_Μητρώα!$A:$G,2,FALSE),IF(COUNTIF(ValidID,$C532)&gt;0,VLOOKUP($C532,Μητρώο!$A:$G,2,FALSE))),"")="Α")),"error","")</f>
        <v/>
      </c>
      <c r="K532" s="29" t="str">
        <f t="shared" si="59"/>
        <v/>
      </c>
      <c r="L532" s="29">
        <f t="shared" si="60"/>
        <v>0</v>
      </c>
      <c r="M532" s="30"/>
      <c r="N532" s="30"/>
      <c r="O532" s="31" t="str">
        <f>IF($C532&gt;0,IF(COUNTIF(newValidID,$C532)&gt;0,VLOOKUP($C532,Νέα_Μητρώα!$A:$G,7,FALSE),IF(COUNTIF(ValidID,$C532)&gt;0,VLOOKUP($C532,Μητρώο!$A:$G,7,FALSE))),"")</f>
        <v/>
      </c>
      <c r="P532" s="25" t="str">
        <f t="shared" si="62"/>
        <v/>
      </c>
      <c r="Q532" s="6"/>
      <c r="S532" s="6"/>
      <c r="U532" s="6"/>
      <c r="W532" s="59" t="str">
        <f>IF(AND($W$1&gt;0,C532&gt;0),SUBSTITUTE(SUBSTITUTE(IF(COUNTIF(newValidID,$C532)&gt;0,VLOOKUP($C532,Νέα_Μητρώα!$A:$G,2,FALSE),IF(COUNTIF(ValidID,$C532)&gt;0,VLOOKUP($C532,Μητρώο!$A:$G,2,FALSE))),"Θ","g"),"Α","b")&amp;IF((TRUNC((((YEAR($C$1))-I532)+1)/2))*2&lt;12,12,(TRUNC((((YEAR($C$1))-I532)+1)/2))*2),"ω")</f>
        <v>ω</v>
      </c>
      <c r="Z532" s="49">
        <f t="shared" si="63"/>
        <v>0</v>
      </c>
      <c r="AA532" s="49">
        <f t="shared" si="64"/>
        <v>0</v>
      </c>
      <c r="AB532" s="49">
        <f t="shared" si="65"/>
        <v>0</v>
      </c>
    </row>
    <row r="533" spans="1:28" x14ac:dyDescent="0.2">
      <c r="A533" s="4">
        <v>531</v>
      </c>
      <c r="B533" s="25">
        <f t="shared" si="61"/>
        <v>531</v>
      </c>
      <c r="D533" s="26" t="str">
        <f>IF($C533&gt;0,IF(COUNTIF(newValidID,$C533)&gt;0,VLOOKUP($C533,Νέα_Μητρώα!$A:$G,3,FALSE),IF(COUNTIF(ValidID,$C533)&gt;0,VLOOKUP($C533,Μητρώο!$A:$G,3,FALSE))),"")</f>
        <v/>
      </c>
      <c r="E533" s="27" t="str">
        <f>IF($C533&gt;0,IF(COUNTIF(newValidID,$C533)&gt;0,VLOOKUP($C533,Νέα_Μητρώα!$A:$G,5,FALSE),IF(COUNTIF(ValidID,$C533)&gt;0,VLOOKUP($C533,Μητρώο!$A:$G,5,FALSE))),"")</f>
        <v/>
      </c>
      <c r="F533" s="47"/>
      <c r="G533" s="47"/>
      <c r="H533" s="28"/>
      <c r="I533" s="29" t="str">
        <f>IF($C533&gt;0,IF(COUNTIF(newValidID,$C533)&gt;0,VLOOKUP($C533,Νέα_Μητρώα!$A:$G,4,FALSE),IF(COUNTIF(ValidID,$C533)&gt;0,VLOOKUP($C533,Μητρώο!$A:$G,4,FALSE))),"")</f>
        <v/>
      </c>
      <c r="J533" s="53" t="str">
        <f>IF(OR(AND(OR(LEFT(R533)="b",LEFT(T533)="b",LEFT(V533)="b"),IF($C533&gt;0,IF(COUNTIF(newValidID,$C533)&gt;0,VLOOKUP($C533,Νέα_Μητρώα!$A:$G,2,FALSE),IF(COUNTIF(ValidID,$C533)&gt;0,VLOOKUP($C533,Μητρώο!$A:$G,2,FALSE))),"")="Θ"),AND(OR(LEFT(R533)="g",LEFT(T533)="g",LEFT(V533)="g"),IF($C533&gt;0,IF(COUNTIF(newValidID,$C533)&gt;0,VLOOKUP($C533,Νέα_Μητρώα!$A:$G,2,FALSE),IF(COUNTIF(ValidID,$C533)&gt;0,VLOOKUP($C533,Μητρώο!$A:$G,2,FALSE))),"")="Α")),"error","")</f>
        <v/>
      </c>
      <c r="K533" s="29" t="str">
        <f t="shared" si="59"/>
        <v/>
      </c>
      <c r="L533" s="29">
        <f t="shared" si="60"/>
        <v>0</v>
      </c>
      <c r="M533" s="30"/>
      <c r="N533" s="30"/>
      <c r="O533" s="31" t="str">
        <f>IF($C533&gt;0,IF(COUNTIF(newValidID,$C533)&gt;0,VLOOKUP($C533,Νέα_Μητρώα!$A:$G,7,FALSE),IF(COUNTIF(ValidID,$C533)&gt;0,VLOOKUP($C533,Μητρώο!$A:$G,7,FALSE))),"")</f>
        <v/>
      </c>
      <c r="P533" s="25" t="str">
        <f t="shared" si="62"/>
        <v/>
      </c>
      <c r="Q533" s="6"/>
      <c r="S533" s="6"/>
      <c r="U533" s="6"/>
      <c r="W533" s="59" t="str">
        <f>IF(AND($W$1&gt;0,C533&gt;0),SUBSTITUTE(SUBSTITUTE(IF(COUNTIF(newValidID,$C533)&gt;0,VLOOKUP($C533,Νέα_Μητρώα!$A:$G,2,FALSE),IF(COUNTIF(ValidID,$C533)&gt;0,VLOOKUP($C533,Μητρώο!$A:$G,2,FALSE))),"Θ","g"),"Α","b")&amp;IF((TRUNC((((YEAR($C$1))-I533)+1)/2))*2&lt;12,12,(TRUNC((((YEAR($C$1))-I533)+1)/2))*2),"ω")</f>
        <v>ω</v>
      </c>
      <c r="Z533" s="49">
        <f t="shared" si="63"/>
        <v>0</v>
      </c>
      <c r="AA533" s="49">
        <f t="shared" si="64"/>
        <v>0</v>
      </c>
      <c r="AB533" s="49">
        <f t="shared" si="65"/>
        <v>0</v>
      </c>
    </row>
    <row r="534" spans="1:28" x14ac:dyDescent="0.2">
      <c r="A534" s="4">
        <v>532</v>
      </c>
      <c r="B534" s="25">
        <f t="shared" si="61"/>
        <v>532</v>
      </c>
      <c r="C534" s="6"/>
      <c r="D534" s="26" t="str">
        <f>IF($C534&gt;0,IF(COUNTIF(newValidID,$C534)&gt;0,VLOOKUP($C534,Νέα_Μητρώα!$A:$G,3,FALSE),IF(COUNTIF(ValidID,$C534)&gt;0,VLOOKUP($C534,Μητρώο!$A:$G,3,FALSE))),"")</f>
        <v/>
      </c>
      <c r="E534" s="27" t="str">
        <f>IF($C534&gt;0,IF(COUNTIF(newValidID,$C534)&gt;0,VLOOKUP($C534,Νέα_Μητρώα!$A:$G,5,FALSE),IF(COUNTIF(ValidID,$C534)&gt;0,VLOOKUP($C534,Μητρώο!$A:$G,5,FALSE))),"")</f>
        <v/>
      </c>
      <c r="F534" s="47"/>
      <c r="G534" s="47"/>
      <c r="H534" s="28"/>
      <c r="I534" s="29" t="str">
        <f>IF($C534&gt;0,IF(COUNTIF(newValidID,$C534)&gt;0,VLOOKUP($C534,Νέα_Μητρώα!$A:$G,4,FALSE),IF(COUNTIF(ValidID,$C534)&gt;0,VLOOKUP($C534,Μητρώο!$A:$G,4,FALSE))),"")</f>
        <v/>
      </c>
      <c r="J534" s="53" t="str">
        <f>IF(OR(AND(OR(LEFT(R534)="b",LEFT(T534)="b",LEFT(V534)="b"),IF($C534&gt;0,IF(COUNTIF(newValidID,$C534)&gt;0,VLOOKUP($C534,Νέα_Μητρώα!$A:$G,2,FALSE),IF(COUNTIF(ValidID,$C534)&gt;0,VLOOKUP($C534,Μητρώο!$A:$G,2,FALSE))),"")="Θ"),AND(OR(LEFT(R534)="g",LEFT(T534)="g",LEFT(V534)="g"),IF($C534&gt;0,IF(COUNTIF(newValidID,$C534)&gt;0,VLOOKUP($C534,Νέα_Μητρώα!$A:$G,2,FALSE),IF(COUNTIF(ValidID,$C534)&gt;0,VLOOKUP($C534,Μητρώο!$A:$G,2,FALSE))),"")="Α")),"error","")</f>
        <v/>
      </c>
      <c r="K534" s="29" t="str">
        <f t="shared" si="59"/>
        <v/>
      </c>
      <c r="L534" s="29">
        <f t="shared" si="60"/>
        <v>0</v>
      </c>
      <c r="M534" s="30"/>
      <c r="N534" s="30"/>
      <c r="O534" s="31" t="str">
        <f>IF($C534&gt;0,IF(COUNTIF(newValidID,$C534)&gt;0,VLOOKUP($C534,Νέα_Μητρώα!$A:$G,7,FALSE),IF(COUNTIF(ValidID,$C534)&gt;0,VLOOKUP($C534,Μητρώο!$A:$G,7,FALSE))),"")</f>
        <v/>
      </c>
      <c r="P534" s="25" t="str">
        <f t="shared" si="62"/>
        <v/>
      </c>
      <c r="Q534" s="6"/>
      <c r="S534" s="6"/>
      <c r="U534" s="6"/>
      <c r="W534" s="59" t="str">
        <f>IF(AND($W$1&gt;0,C534&gt;0),SUBSTITUTE(SUBSTITUTE(IF(COUNTIF(newValidID,$C534)&gt;0,VLOOKUP($C534,Νέα_Μητρώα!$A:$G,2,FALSE),IF(COUNTIF(ValidID,$C534)&gt;0,VLOOKUP($C534,Μητρώο!$A:$G,2,FALSE))),"Θ","g"),"Α","b")&amp;IF((TRUNC((((YEAR($C$1))-I534)+1)/2))*2&lt;12,12,(TRUNC((((YEAR($C$1))-I534)+1)/2))*2),"ω")</f>
        <v>ω</v>
      </c>
      <c r="Z534" s="49">
        <f t="shared" si="63"/>
        <v>0</v>
      </c>
      <c r="AA534" s="49">
        <f t="shared" si="64"/>
        <v>0</v>
      </c>
      <c r="AB534" s="49">
        <f t="shared" si="65"/>
        <v>0</v>
      </c>
    </row>
    <row r="535" spans="1:28" x14ac:dyDescent="0.2">
      <c r="A535" s="4">
        <v>533</v>
      </c>
      <c r="B535" s="25">
        <f t="shared" si="61"/>
        <v>533</v>
      </c>
      <c r="D535" s="26" t="str">
        <f>IF($C535&gt;0,IF(COUNTIF(newValidID,$C535)&gt;0,VLOOKUP($C535,Νέα_Μητρώα!$A:$G,3,FALSE),IF(COUNTIF(ValidID,$C535)&gt;0,VLOOKUP($C535,Μητρώο!$A:$G,3,FALSE))),"")</f>
        <v/>
      </c>
      <c r="E535" s="27" t="str">
        <f>IF($C535&gt;0,IF(COUNTIF(newValidID,$C535)&gt;0,VLOOKUP($C535,Νέα_Μητρώα!$A:$G,5,FALSE),IF(COUNTIF(ValidID,$C535)&gt;0,VLOOKUP($C535,Μητρώο!$A:$G,5,FALSE))),"")</f>
        <v/>
      </c>
      <c r="F535" s="47"/>
      <c r="G535" s="47"/>
      <c r="H535" s="28"/>
      <c r="I535" s="29" t="str">
        <f>IF($C535&gt;0,IF(COUNTIF(newValidID,$C535)&gt;0,VLOOKUP($C535,Νέα_Μητρώα!$A:$G,4,FALSE),IF(COUNTIF(ValidID,$C535)&gt;0,VLOOKUP($C535,Μητρώο!$A:$G,4,FALSE))),"")</f>
        <v/>
      </c>
      <c r="J535" s="53" t="str">
        <f>IF(OR(AND(OR(LEFT(R535)="b",LEFT(T535)="b",LEFT(V535)="b"),IF($C535&gt;0,IF(COUNTIF(newValidID,$C535)&gt;0,VLOOKUP($C535,Νέα_Μητρώα!$A:$G,2,FALSE),IF(COUNTIF(ValidID,$C535)&gt;0,VLOOKUP($C535,Μητρώο!$A:$G,2,FALSE))),"")="Θ"),AND(OR(LEFT(R535)="g",LEFT(T535)="g",LEFT(V535)="g"),IF($C535&gt;0,IF(COUNTIF(newValidID,$C535)&gt;0,VLOOKUP($C535,Νέα_Μητρώα!$A:$G,2,FALSE),IF(COUNTIF(ValidID,$C535)&gt;0,VLOOKUP($C535,Μητρώο!$A:$G,2,FALSE))),"")="Α")),"error","")</f>
        <v/>
      </c>
      <c r="K535" s="29" t="str">
        <f t="shared" si="59"/>
        <v/>
      </c>
      <c r="L535" s="29">
        <f t="shared" si="60"/>
        <v>0</v>
      </c>
      <c r="M535" s="30"/>
      <c r="N535" s="30"/>
      <c r="O535" s="31" t="str">
        <f>IF($C535&gt;0,IF(COUNTIF(newValidID,$C535)&gt;0,VLOOKUP($C535,Νέα_Μητρώα!$A:$G,7,FALSE),IF(COUNTIF(ValidID,$C535)&gt;0,VLOOKUP($C535,Μητρώο!$A:$G,7,FALSE))),"")</f>
        <v/>
      </c>
      <c r="P535" s="25" t="str">
        <f t="shared" si="62"/>
        <v/>
      </c>
      <c r="Q535" s="6"/>
      <c r="S535" s="6"/>
      <c r="U535" s="6"/>
      <c r="W535" s="59" t="str">
        <f>IF(AND($W$1&gt;0,C535&gt;0),SUBSTITUTE(SUBSTITUTE(IF(COUNTIF(newValidID,$C535)&gt;0,VLOOKUP($C535,Νέα_Μητρώα!$A:$G,2,FALSE),IF(COUNTIF(ValidID,$C535)&gt;0,VLOOKUP($C535,Μητρώο!$A:$G,2,FALSE))),"Θ","g"),"Α","b")&amp;IF((TRUNC((((YEAR($C$1))-I535)+1)/2))*2&lt;12,12,(TRUNC((((YEAR($C$1))-I535)+1)/2))*2),"ω")</f>
        <v>ω</v>
      </c>
      <c r="Z535" s="49">
        <f t="shared" si="63"/>
        <v>0</v>
      </c>
      <c r="AA535" s="49">
        <f t="shared" si="64"/>
        <v>0</v>
      </c>
      <c r="AB535" s="49">
        <f t="shared" si="65"/>
        <v>0</v>
      </c>
    </row>
    <row r="536" spans="1:28" x14ac:dyDescent="0.2">
      <c r="A536" s="4">
        <v>534</v>
      </c>
      <c r="B536" s="25">
        <f t="shared" si="61"/>
        <v>534</v>
      </c>
      <c r="C536" s="6"/>
      <c r="D536" s="26" t="str">
        <f>IF($C536&gt;0,IF(COUNTIF(newValidID,$C536)&gt;0,VLOOKUP($C536,Νέα_Μητρώα!$A:$G,3,FALSE),IF(COUNTIF(ValidID,$C536)&gt;0,VLOOKUP($C536,Μητρώο!$A:$G,3,FALSE))),"")</f>
        <v/>
      </c>
      <c r="E536" s="27" t="str">
        <f>IF($C536&gt;0,IF(COUNTIF(newValidID,$C536)&gt;0,VLOOKUP($C536,Νέα_Μητρώα!$A:$G,5,FALSE),IF(COUNTIF(ValidID,$C536)&gt;0,VLOOKUP($C536,Μητρώο!$A:$G,5,FALSE))),"")</f>
        <v/>
      </c>
      <c r="F536" s="47"/>
      <c r="G536" s="47"/>
      <c r="H536" s="28"/>
      <c r="I536" s="29" t="str">
        <f>IF($C536&gt;0,IF(COUNTIF(newValidID,$C536)&gt;0,VLOOKUP($C536,Νέα_Μητρώα!$A:$G,4,FALSE),IF(COUNTIF(ValidID,$C536)&gt;0,VLOOKUP($C536,Μητρώο!$A:$G,4,FALSE))),"")</f>
        <v/>
      </c>
      <c r="J536" s="53" t="str">
        <f>IF(OR(AND(OR(LEFT(R536)="b",LEFT(T536)="b",LEFT(V536)="b"),IF($C536&gt;0,IF(COUNTIF(newValidID,$C536)&gt;0,VLOOKUP($C536,Νέα_Μητρώα!$A:$G,2,FALSE),IF(COUNTIF(ValidID,$C536)&gt;0,VLOOKUP($C536,Μητρώο!$A:$G,2,FALSE))),"")="Θ"),AND(OR(LEFT(R536)="g",LEFT(T536)="g",LEFT(V536)="g"),IF($C536&gt;0,IF(COUNTIF(newValidID,$C536)&gt;0,VLOOKUP($C536,Νέα_Μητρώα!$A:$G,2,FALSE),IF(COUNTIF(ValidID,$C536)&gt;0,VLOOKUP($C536,Μητρώο!$A:$G,2,FALSE))),"")="Α")),"error","")</f>
        <v/>
      </c>
      <c r="K536" s="29" t="str">
        <f t="shared" si="59"/>
        <v/>
      </c>
      <c r="L536" s="29">
        <f t="shared" si="60"/>
        <v>0</v>
      </c>
      <c r="M536" s="30"/>
      <c r="N536" s="30"/>
      <c r="O536" s="31" t="str">
        <f>IF($C536&gt;0,IF(COUNTIF(newValidID,$C536)&gt;0,VLOOKUP($C536,Νέα_Μητρώα!$A:$G,7,FALSE),IF(COUNTIF(ValidID,$C536)&gt;0,VLOOKUP($C536,Μητρώο!$A:$G,7,FALSE))),"")</f>
        <v/>
      </c>
      <c r="P536" s="25" t="str">
        <f t="shared" si="62"/>
        <v/>
      </c>
      <c r="Q536" s="6"/>
      <c r="S536" s="6"/>
      <c r="U536" s="6"/>
      <c r="W536" s="59" t="str">
        <f>IF(AND($W$1&gt;0,C536&gt;0),SUBSTITUTE(SUBSTITUTE(IF(COUNTIF(newValidID,$C536)&gt;0,VLOOKUP($C536,Νέα_Μητρώα!$A:$G,2,FALSE),IF(COUNTIF(ValidID,$C536)&gt;0,VLOOKUP($C536,Μητρώο!$A:$G,2,FALSE))),"Θ","g"),"Α","b")&amp;IF((TRUNC((((YEAR($C$1))-I536)+1)/2))*2&lt;12,12,(TRUNC((((YEAR($C$1))-I536)+1)/2))*2),"ω")</f>
        <v>ω</v>
      </c>
      <c r="Z536" s="49">
        <f t="shared" si="63"/>
        <v>0</v>
      </c>
      <c r="AA536" s="49">
        <f t="shared" si="64"/>
        <v>0</v>
      </c>
      <c r="AB536" s="49">
        <f t="shared" si="65"/>
        <v>0</v>
      </c>
    </row>
    <row r="537" spans="1:28" x14ac:dyDescent="0.2">
      <c r="A537" s="4">
        <v>535</v>
      </c>
      <c r="B537" s="25">
        <f t="shared" si="61"/>
        <v>535</v>
      </c>
      <c r="D537" s="26" t="str">
        <f>IF($C537&gt;0,IF(COUNTIF(newValidID,$C537)&gt;0,VLOOKUP($C537,Νέα_Μητρώα!$A:$G,3,FALSE),IF(COUNTIF(ValidID,$C537)&gt;0,VLOOKUP($C537,Μητρώο!$A:$G,3,FALSE))),"")</f>
        <v/>
      </c>
      <c r="E537" s="27" t="str">
        <f>IF($C537&gt;0,IF(COUNTIF(newValidID,$C537)&gt;0,VLOOKUP($C537,Νέα_Μητρώα!$A:$G,5,FALSE),IF(COUNTIF(ValidID,$C537)&gt;0,VLOOKUP($C537,Μητρώο!$A:$G,5,FALSE))),"")</f>
        <v/>
      </c>
      <c r="F537" s="47"/>
      <c r="G537" s="47"/>
      <c r="H537" s="28"/>
      <c r="I537" s="29" t="str">
        <f>IF($C537&gt;0,IF(COUNTIF(newValidID,$C537)&gt;0,VLOOKUP($C537,Νέα_Μητρώα!$A:$G,4,FALSE),IF(COUNTIF(ValidID,$C537)&gt;0,VLOOKUP($C537,Μητρώο!$A:$G,4,FALSE))),"")</f>
        <v/>
      </c>
      <c r="J537" s="53" t="str">
        <f>IF(OR(AND(OR(LEFT(R537)="b",LEFT(T537)="b",LEFT(V537)="b"),IF($C537&gt;0,IF(COUNTIF(newValidID,$C537)&gt;0,VLOOKUP($C537,Νέα_Μητρώα!$A:$G,2,FALSE),IF(COUNTIF(ValidID,$C537)&gt;0,VLOOKUP($C537,Μητρώο!$A:$G,2,FALSE))),"")="Θ"),AND(OR(LEFT(R537)="g",LEFT(T537)="g",LEFT(V537)="g"),IF($C537&gt;0,IF(COUNTIF(newValidID,$C537)&gt;0,VLOOKUP($C537,Νέα_Μητρώα!$A:$G,2,FALSE),IF(COUNTIF(ValidID,$C537)&gt;0,VLOOKUP($C537,Μητρώο!$A:$G,2,FALSE))),"")="Α")),"error","")</f>
        <v/>
      </c>
      <c r="K537" s="29" t="str">
        <f t="shared" si="59"/>
        <v/>
      </c>
      <c r="L537" s="29">
        <f t="shared" si="60"/>
        <v>0</v>
      </c>
      <c r="M537" s="30"/>
      <c r="N537" s="30"/>
      <c r="O537" s="31" t="str">
        <f>IF($C537&gt;0,IF(COUNTIF(newValidID,$C537)&gt;0,VLOOKUP($C537,Νέα_Μητρώα!$A:$G,7,FALSE),IF(COUNTIF(ValidID,$C537)&gt;0,VLOOKUP($C537,Μητρώο!$A:$G,7,FALSE))),"")</f>
        <v/>
      </c>
      <c r="P537" s="25" t="str">
        <f t="shared" si="62"/>
        <v/>
      </c>
      <c r="Q537" s="6"/>
      <c r="S537" s="6"/>
      <c r="U537" s="6"/>
      <c r="W537" s="59" t="str">
        <f>IF(AND($W$1&gt;0,C537&gt;0),SUBSTITUTE(SUBSTITUTE(IF(COUNTIF(newValidID,$C537)&gt;0,VLOOKUP($C537,Νέα_Μητρώα!$A:$G,2,FALSE),IF(COUNTIF(ValidID,$C537)&gt;0,VLOOKUP($C537,Μητρώο!$A:$G,2,FALSE))),"Θ","g"),"Α","b")&amp;IF((TRUNC((((YEAR($C$1))-I537)+1)/2))*2&lt;12,12,(TRUNC((((YEAR($C$1))-I537)+1)/2))*2),"ω")</f>
        <v>ω</v>
      </c>
      <c r="Z537" s="49">
        <f t="shared" si="63"/>
        <v>0</v>
      </c>
      <c r="AA537" s="49">
        <f t="shared" si="64"/>
        <v>0</v>
      </c>
      <c r="AB537" s="49">
        <f t="shared" si="65"/>
        <v>0</v>
      </c>
    </row>
    <row r="538" spans="1:28" x14ac:dyDescent="0.2">
      <c r="A538" s="4">
        <v>536</v>
      </c>
      <c r="B538" s="25">
        <f t="shared" si="61"/>
        <v>536</v>
      </c>
      <c r="C538" s="6"/>
      <c r="D538" s="26" t="str">
        <f>IF($C538&gt;0,IF(COUNTIF(newValidID,$C538)&gt;0,VLOOKUP($C538,Νέα_Μητρώα!$A:$G,3,FALSE),IF(COUNTIF(ValidID,$C538)&gt;0,VLOOKUP($C538,Μητρώο!$A:$G,3,FALSE))),"")</f>
        <v/>
      </c>
      <c r="E538" s="27" t="str">
        <f>IF($C538&gt;0,IF(COUNTIF(newValidID,$C538)&gt;0,VLOOKUP($C538,Νέα_Μητρώα!$A:$G,5,FALSE),IF(COUNTIF(ValidID,$C538)&gt;0,VLOOKUP($C538,Μητρώο!$A:$G,5,FALSE))),"")</f>
        <v/>
      </c>
      <c r="F538" s="47"/>
      <c r="G538" s="47"/>
      <c r="H538" s="28"/>
      <c r="I538" s="29" t="str">
        <f>IF($C538&gt;0,IF(COUNTIF(newValidID,$C538)&gt;0,VLOOKUP($C538,Νέα_Μητρώα!$A:$G,4,FALSE),IF(COUNTIF(ValidID,$C538)&gt;0,VLOOKUP($C538,Μητρώο!$A:$G,4,FALSE))),"")</f>
        <v/>
      </c>
      <c r="J538" s="53" t="str">
        <f>IF(OR(AND(OR(LEFT(R538)="b",LEFT(T538)="b",LEFT(V538)="b"),IF($C538&gt;0,IF(COUNTIF(newValidID,$C538)&gt;0,VLOOKUP($C538,Νέα_Μητρώα!$A:$G,2,FALSE),IF(COUNTIF(ValidID,$C538)&gt;0,VLOOKUP($C538,Μητρώο!$A:$G,2,FALSE))),"")="Θ"),AND(OR(LEFT(R538)="g",LEFT(T538)="g",LEFT(V538)="g"),IF($C538&gt;0,IF(COUNTIF(newValidID,$C538)&gt;0,VLOOKUP($C538,Νέα_Μητρώα!$A:$G,2,FALSE),IF(COUNTIF(ValidID,$C538)&gt;0,VLOOKUP($C538,Μητρώο!$A:$G,2,FALSE))),"")="Α")),"error","")</f>
        <v/>
      </c>
      <c r="K538" s="29" t="str">
        <f t="shared" si="59"/>
        <v/>
      </c>
      <c r="L538" s="29">
        <f t="shared" si="60"/>
        <v>0</v>
      </c>
      <c r="M538" s="30"/>
      <c r="N538" s="30"/>
      <c r="O538" s="31" t="str">
        <f>IF($C538&gt;0,IF(COUNTIF(newValidID,$C538)&gt;0,VLOOKUP($C538,Νέα_Μητρώα!$A:$G,7,FALSE),IF(COUNTIF(ValidID,$C538)&gt;0,VLOOKUP($C538,Μητρώο!$A:$G,7,FALSE))),"")</f>
        <v/>
      </c>
      <c r="P538" s="25" t="str">
        <f t="shared" si="62"/>
        <v/>
      </c>
      <c r="Q538" s="6"/>
      <c r="S538" s="6"/>
      <c r="U538" s="6"/>
      <c r="W538" s="59" t="str">
        <f>IF(AND($W$1&gt;0,C538&gt;0),SUBSTITUTE(SUBSTITUTE(IF(COUNTIF(newValidID,$C538)&gt;0,VLOOKUP($C538,Νέα_Μητρώα!$A:$G,2,FALSE),IF(COUNTIF(ValidID,$C538)&gt;0,VLOOKUP($C538,Μητρώο!$A:$G,2,FALSE))),"Θ","g"),"Α","b")&amp;IF((TRUNC((((YEAR($C$1))-I538)+1)/2))*2&lt;12,12,(TRUNC((((YEAR($C$1))-I538)+1)/2))*2),"ω")</f>
        <v>ω</v>
      </c>
      <c r="Z538" s="49">
        <f t="shared" si="63"/>
        <v>0</v>
      </c>
      <c r="AA538" s="49">
        <f t="shared" si="64"/>
        <v>0</v>
      </c>
      <c r="AB538" s="49">
        <f t="shared" si="65"/>
        <v>0</v>
      </c>
    </row>
    <row r="539" spans="1:28" x14ac:dyDescent="0.2">
      <c r="A539" s="4">
        <v>537</v>
      </c>
      <c r="B539" s="25">
        <f t="shared" si="61"/>
        <v>537</v>
      </c>
      <c r="C539" s="6"/>
      <c r="D539" s="26" t="str">
        <f>IF($C539&gt;0,IF(COUNTIF(newValidID,$C539)&gt;0,VLOOKUP($C539,Νέα_Μητρώα!$A:$G,3,FALSE),IF(COUNTIF(ValidID,$C539)&gt;0,VLOOKUP($C539,Μητρώο!$A:$G,3,FALSE))),"")</f>
        <v/>
      </c>
      <c r="E539" s="27" t="str">
        <f>IF($C539&gt;0,IF(COUNTIF(newValidID,$C539)&gt;0,VLOOKUP($C539,Νέα_Μητρώα!$A:$G,5,FALSE),IF(COUNTIF(ValidID,$C539)&gt;0,VLOOKUP($C539,Μητρώο!$A:$G,5,FALSE))),"")</f>
        <v/>
      </c>
      <c r="F539" s="47"/>
      <c r="G539" s="47"/>
      <c r="H539" s="28"/>
      <c r="I539" s="29" t="str">
        <f>IF($C539&gt;0,IF(COUNTIF(newValidID,$C539)&gt;0,VLOOKUP($C539,Νέα_Μητρώα!$A:$G,4,FALSE),IF(COUNTIF(ValidID,$C539)&gt;0,VLOOKUP($C539,Μητρώο!$A:$G,4,FALSE))),"")</f>
        <v/>
      </c>
      <c r="J539" s="53" t="str">
        <f>IF(OR(AND(OR(LEFT(R539)="b",LEFT(T539)="b",LEFT(V539)="b"),IF($C539&gt;0,IF(COUNTIF(newValidID,$C539)&gt;0,VLOOKUP($C539,Νέα_Μητρώα!$A:$G,2,FALSE),IF(COUNTIF(ValidID,$C539)&gt;0,VLOOKUP($C539,Μητρώο!$A:$G,2,FALSE))),"")="Θ"),AND(OR(LEFT(R539)="g",LEFT(T539)="g",LEFT(V539)="g"),IF($C539&gt;0,IF(COUNTIF(newValidID,$C539)&gt;0,VLOOKUP($C539,Νέα_Μητρώα!$A:$G,2,FALSE),IF(COUNTIF(ValidID,$C539)&gt;0,VLOOKUP($C539,Μητρώο!$A:$G,2,FALSE))),"")="Α")),"error","")</f>
        <v/>
      </c>
      <c r="K539" s="29" t="str">
        <f t="shared" si="59"/>
        <v/>
      </c>
      <c r="L539" s="29">
        <f t="shared" si="60"/>
        <v>0</v>
      </c>
      <c r="M539" s="30"/>
      <c r="N539" s="30"/>
      <c r="O539" s="31" t="str">
        <f>IF($C539&gt;0,IF(COUNTIF(newValidID,$C539)&gt;0,VLOOKUP($C539,Νέα_Μητρώα!$A:$G,7,FALSE),IF(COUNTIF(ValidID,$C539)&gt;0,VLOOKUP($C539,Μητρώο!$A:$G,7,FALSE))),"")</f>
        <v/>
      </c>
      <c r="P539" s="25" t="str">
        <f t="shared" si="62"/>
        <v/>
      </c>
      <c r="Q539" s="6"/>
      <c r="S539" s="6"/>
      <c r="U539" s="6"/>
      <c r="W539" s="59" t="str">
        <f>IF(AND($W$1&gt;0,C539&gt;0),SUBSTITUTE(SUBSTITUTE(IF(COUNTIF(newValidID,$C539)&gt;0,VLOOKUP($C539,Νέα_Μητρώα!$A:$G,2,FALSE),IF(COUNTIF(ValidID,$C539)&gt;0,VLOOKUP($C539,Μητρώο!$A:$G,2,FALSE))),"Θ","g"),"Α","b")&amp;IF((TRUNC((((YEAR($C$1))-I539)+1)/2))*2&lt;12,12,(TRUNC((((YEAR($C$1))-I539)+1)/2))*2),"ω")</f>
        <v>ω</v>
      </c>
      <c r="Z539" s="49">
        <f t="shared" si="63"/>
        <v>0</v>
      </c>
      <c r="AA539" s="49">
        <f t="shared" si="64"/>
        <v>0</v>
      </c>
      <c r="AB539" s="49">
        <f t="shared" si="65"/>
        <v>0</v>
      </c>
    </row>
    <row r="540" spans="1:28" x14ac:dyDescent="0.2">
      <c r="A540" s="4">
        <v>538</v>
      </c>
      <c r="B540" s="25">
        <f t="shared" si="61"/>
        <v>538</v>
      </c>
      <c r="D540" s="26" t="str">
        <f>IF($C540&gt;0,IF(COUNTIF(newValidID,$C540)&gt;0,VLOOKUP($C540,Νέα_Μητρώα!$A:$G,3,FALSE),IF(COUNTIF(ValidID,$C540)&gt;0,VLOOKUP($C540,Μητρώο!$A:$G,3,FALSE))),"")</f>
        <v/>
      </c>
      <c r="E540" s="27" t="str">
        <f>IF($C540&gt;0,IF(COUNTIF(newValidID,$C540)&gt;0,VLOOKUP($C540,Νέα_Μητρώα!$A:$G,5,FALSE),IF(COUNTIF(ValidID,$C540)&gt;0,VLOOKUP($C540,Μητρώο!$A:$G,5,FALSE))),"")</f>
        <v/>
      </c>
      <c r="F540" s="47"/>
      <c r="G540" s="47"/>
      <c r="H540" s="28"/>
      <c r="I540" s="29" t="str">
        <f>IF($C540&gt;0,IF(COUNTIF(newValidID,$C540)&gt;0,VLOOKUP($C540,Νέα_Μητρώα!$A:$G,4,FALSE),IF(COUNTIF(ValidID,$C540)&gt;0,VLOOKUP($C540,Μητρώο!$A:$G,4,FALSE))),"")</f>
        <v/>
      </c>
      <c r="J540" s="53" t="str">
        <f>IF(OR(AND(OR(LEFT(R540)="b",LEFT(T540)="b",LEFT(V540)="b"),IF($C540&gt;0,IF(COUNTIF(newValidID,$C540)&gt;0,VLOOKUP($C540,Νέα_Μητρώα!$A:$G,2,FALSE),IF(COUNTIF(ValidID,$C540)&gt;0,VLOOKUP($C540,Μητρώο!$A:$G,2,FALSE))),"")="Θ"),AND(OR(LEFT(R540)="g",LEFT(T540)="g",LEFT(V540)="g"),IF($C540&gt;0,IF(COUNTIF(newValidID,$C540)&gt;0,VLOOKUP($C540,Νέα_Μητρώα!$A:$G,2,FALSE),IF(COUNTIF(ValidID,$C540)&gt;0,VLOOKUP($C540,Μητρώο!$A:$G,2,FALSE))),"")="Α")),"error","")</f>
        <v/>
      </c>
      <c r="K540" s="29" t="str">
        <f t="shared" si="59"/>
        <v/>
      </c>
      <c r="L540" s="29">
        <f t="shared" si="60"/>
        <v>0</v>
      </c>
      <c r="M540" s="30"/>
      <c r="N540" s="30"/>
      <c r="O540" s="31" t="str">
        <f>IF($C540&gt;0,IF(COUNTIF(newValidID,$C540)&gt;0,VLOOKUP($C540,Νέα_Μητρώα!$A:$G,7,FALSE),IF(COUNTIF(ValidID,$C540)&gt;0,VLOOKUP($C540,Μητρώο!$A:$G,7,FALSE))),"")</f>
        <v/>
      </c>
      <c r="P540" s="25" t="str">
        <f t="shared" si="62"/>
        <v/>
      </c>
      <c r="Q540" s="6"/>
      <c r="S540" s="6"/>
      <c r="U540" s="6"/>
      <c r="W540" s="59" t="str">
        <f>IF(AND($W$1&gt;0,C540&gt;0),SUBSTITUTE(SUBSTITUTE(IF(COUNTIF(newValidID,$C540)&gt;0,VLOOKUP($C540,Νέα_Μητρώα!$A:$G,2,FALSE),IF(COUNTIF(ValidID,$C540)&gt;0,VLOOKUP($C540,Μητρώο!$A:$G,2,FALSE))),"Θ","g"),"Α","b")&amp;IF((TRUNC((((YEAR($C$1))-I540)+1)/2))*2&lt;12,12,(TRUNC((((YEAR($C$1))-I540)+1)/2))*2),"ω")</f>
        <v>ω</v>
      </c>
      <c r="Z540" s="49">
        <f t="shared" si="63"/>
        <v>0</v>
      </c>
      <c r="AA540" s="49">
        <f t="shared" si="64"/>
        <v>0</v>
      </c>
      <c r="AB540" s="49">
        <f t="shared" si="65"/>
        <v>0</v>
      </c>
    </row>
    <row r="541" spans="1:28" x14ac:dyDescent="0.2">
      <c r="A541" s="4">
        <v>539</v>
      </c>
      <c r="B541" s="25">
        <f t="shared" si="61"/>
        <v>539</v>
      </c>
      <c r="C541" s="6"/>
      <c r="D541" s="26" t="str">
        <f>IF($C541&gt;0,IF(COUNTIF(newValidID,$C541)&gt;0,VLOOKUP($C541,Νέα_Μητρώα!$A:$G,3,FALSE),IF(COUNTIF(ValidID,$C541)&gt;0,VLOOKUP($C541,Μητρώο!$A:$G,3,FALSE))),"")</f>
        <v/>
      </c>
      <c r="E541" s="27" t="str">
        <f>IF($C541&gt;0,IF(COUNTIF(newValidID,$C541)&gt;0,VLOOKUP($C541,Νέα_Μητρώα!$A:$G,5,FALSE),IF(COUNTIF(ValidID,$C541)&gt;0,VLOOKUP($C541,Μητρώο!$A:$G,5,FALSE))),"")</f>
        <v/>
      </c>
      <c r="F541" s="47"/>
      <c r="G541" s="47"/>
      <c r="H541" s="28"/>
      <c r="I541" s="29" t="str">
        <f>IF($C541&gt;0,IF(COUNTIF(newValidID,$C541)&gt;0,VLOOKUP($C541,Νέα_Μητρώα!$A:$G,4,FALSE),IF(COUNTIF(ValidID,$C541)&gt;0,VLOOKUP($C541,Μητρώο!$A:$G,4,FALSE))),"")</f>
        <v/>
      </c>
      <c r="J541" s="53" t="str">
        <f>IF(OR(AND(OR(LEFT(R541)="b",LEFT(T541)="b",LEFT(V541)="b"),IF($C541&gt;0,IF(COUNTIF(newValidID,$C541)&gt;0,VLOOKUP($C541,Νέα_Μητρώα!$A:$G,2,FALSE),IF(COUNTIF(ValidID,$C541)&gt;0,VLOOKUP($C541,Μητρώο!$A:$G,2,FALSE))),"")="Θ"),AND(OR(LEFT(R541)="g",LEFT(T541)="g",LEFT(V541)="g"),IF($C541&gt;0,IF(COUNTIF(newValidID,$C541)&gt;0,VLOOKUP($C541,Νέα_Μητρώα!$A:$G,2,FALSE),IF(COUNTIF(ValidID,$C541)&gt;0,VLOOKUP($C541,Μητρώο!$A:$G,2,FALSE))),"")="Α")),"error","")</f>
        <v/>
      </c>
      <c r="K541" s="29" t="str">
        <f t="shared" si="59"/>
        <v/>
      </c>
      <c r="L541" s="29">
        <f t="shared" si="60"/>
        <v>0</v>
      </c>
      <c r="M541" s="30"/>
      <c r="N541" s="30"/>
      <c r="O541" s="31" t="str">
        <f>IF($C541&gt;0,IF(COUNTIF(newValidID,$C541)&gt;0,VLOOKUP($C541,Νέα_Μητρώα!$A:$G,7,FALSE),IF(COUNTIF(ValidID,$C541)&gt;0,VLOOKUP($C541,Μητρώο!$A:$G,7,FALSE))),"")</f>
        <v/>
      </c>
      <c r="P541" s="25" t="str">
        <f t="shared" si="62"/>
        <v/>
      </c>
      <c r="Q541" s="6"/>
      <c r="S541" s="6"/>
      <c r="U541" s="6"/>
      <c r="W541" s="59" t="str">
        <f>IF(AND($W$1&gt;0,C541&gt;0),SUBSTITUTE(SUBSTITUTE(IF(COUNTIF(newValidID,$C541)&gt;0,VLOOKUP($C541,Νέα_Μητρώα!$A:$G,2,FALSE),IF(COUNTIF(ValidID,$C541)&gt;0,VLOOKUP($C541,Μητρώο!$A:$G,2,FALSE))),"Θ","g"),"Α","b")&amp;IF((TRUNC((((YEAR($C$1))-I541)+1)/2))*2&lt;12,12,(TRUNC((((YEAR($C$1))-I541)+1)/2))*2),"ω")</f>
        <v>ω</v>
      </c>
      <c r="Z541" s="49">
        <f t="shared" si="63"/>
        <v>0</v>
      </c>
      <c r="AA541" s="49">
        <f t="shared" si="64"/>
        <v>0</v>
      </c>
      <c r="AB541" s="49">
        <f t="shared" si="65"/>
        <v>0</v>
      </c>
    </row>
    <row r="542" spans="1:28" x14ac:dyDescent="0.2">
      <c r="A542" s="4">
        <v>540</v>
      </c>
      <c r="B542" s="25">
        <f t="shared" si="61"/>
        <v>540</v>
      </c>
      <c r="D542" s="26" t="str">
        <f>IF($C542&gt;0,IF(COUNTIF(newValidID,$C542)&gt;0,VLOOKUP($C542,Νέα_Μητρώα!$A:$G,3,FALSE),IF(COUNTIF(ValidID,$C542)&gt;0,VLOOKUP($C542,Μητρώο!$A:$G,3,FALSE))),"")</f>
        <v/>
      </c>
      <c r="E542" s="27" t="str">
        <f>IF($C542&gt;0,IF(COUNTIF(newValidID,$C542)&gt;0,VLOOKUP($C542,Νέα_Μητρώα!$A:$G,5,FALSE),IF(COUNTIF(ValidID,$C542)&gt;0,VLOOKUP($C542,Μητρώο!$A:$G,5,FALSE))),"")</f>
        <v/>
      </c>
      <c r="F542" s="47"/>
      <c r="G542" s="47"/>
      <c r="H542" s="28"/>
      <c r="I542" s="29" t="str">
        <f>IF($C542&gt;0,IF(COUNTIF(newValidID,$C542)&gt;0,VLOOKUP($C542,Νέα_Μητρώα!$A:$G,4,FALSE),IF(COUNTIF(ValidID,$C542)&gt;0,VLOOKUP($C542,Μητρώο!$A:$G,4,FALSE))),"")</f>
        <v/>
      </c>
      <c r="J542" s="53" t="str">
        <f>IF(OR(AND(OR(LEFT(R542)="b",LEFT(T542)="b",LEFT(V542)="b"),IF($C542&gt;0,IF(COUNTIF(newValidID,$C542)&gt;0,VLOOKUP($C542,Νέα_Μητρώα!$A:$G,2,FALSE),IF(COUNTIF(ValidID,$C542)&gt;0,VLOOKUP($C542,Μητρώο!$A:$G,2,FALSE))),"")="Θ"),AND(OR(LEFT(R542)="g",LEFT(T542)="g",LEFT(V542)="g"),IF($C542&gt;0,IF(COUNTIF(newValidID,$C542)&gt;0,VLOOKUP($C542,Νέα_Μητρώα!$A:$G,2,FALSE),IF(COUNTIF(ValidID,$C542)&gt;0,VLOOKUP($C542,Μητρώο!$A:$G,2,FALSE))),"")="Α")),"error","")</f>
        <v/>
      </c>
      <c r="K542" s="29" t="str">
        <f t="shared" si="59"/>
        <v/>
      </c>
      <c r="L542" s="29">
        <f t="shared" si="60"/>
        <v>0</v>
      </c>
      <c r="M542" s="30"/>
      <c r="N542" s="30"/>
      <c r="O542" s="31" t="str">
        <f>IF($C542&gt;0,IF(COUNTIF(newValidID,$C542)&gt;0,VLOOKUP($C542,Νέα_Μητρώα!$A:$G,7,FALSE),IF(COUNTIF(ValidID,$C542)&gt;0,VLOOKUP($C542,Μητρώο!$A:$G,7,FALSE))),"")</f>
        <v/>
      </c>
      <c r="P542" s="25" t="str">
        <f t="shared" si="62"/>
        <v/>
      </c>
      <c r="Q542" s="6"/>
      <c r="S542" s="6"/>
      <c r="U542" s="6"/>
      <c r="W542" s="59" t="str">
        <f>IF(AND($W$1&gt;0,C542&gt;0),SUBSTITUTE(SUBSTITUTE(IF(COUNTIF(newValidID,$C542)&gt;0,VLOOKUP($C542,Νέα_Μητρώα!$A:$G,2,FALSE),IF(COUNTIF(ValidID,$C542)&gt;0,VLOOKUP($C542,Μητρώο!$A:$G,2,FALSE))),"Θ","g"),"Α","b")&amp;IF((TRUNC((((YEAR($C$1))-I542)+1)/2))*2&lt;12,12,(TRUNC((((YEAR($C$1))-I542)+1)/2))*2),"ω")</f>
        <v>ω</v>
      </c>
      <c r="Z542" s="49">
        <f t="shared" si="63"/>
        <v>0</v>
      </c>
      <c r="AA542" s="49">
        <f t="shared" si="64"/>
        <v>0</v>
      </c>
      <c r="AB542" s="49">
        <f t="shared" si="65"/>
        <v>0</v>
      </c>
    </row>
    <row r="543" spans="1:28" x14ac:dyDescent="0.2">
      <c r="A543" s="4">
        <v>541</v>
      </c>
      <c r="B543" s="25">
        <f t="shared" si="61"/>
        <v>541</v>
      </c>
      <c r="C543" s="6"/>
      <c r="D543" s="26" t="str">
        <f>IF($C543&gt;0,IF(COUNTIF(newValidID,$C543)&gt;0,VLOOKUP($C543,Νέα_Μητρώα!$A:$G,3,FALSE),IF(COUNTIF(ValidID,$C543)&gt;0,VLOOKUP($C543,Μητρώο!$A:$G,3,FALSE))),"")</f>
        <v/>
      </c>
      <c r="E543" s="27" t="str">
        <f>IF($C543&gt;0,IF(COUNTIF(newValidID,$C543)&gt;0,VLOOKUP($C543,Νέα_Μητρώα!$A:$G,5,FALSE),IF(COUNTIF(ValidID,$C543)&gt;0,VLOOKUP($C543,Μητρώο!$A:$G,5,FALSE))),"")</f>
        <v/>
      </c>
      <c r="F543" s="47"/>
      <c r="G543" s="47"/>
      <c r="H543" s="28"/>
      <c r="I543" s="29" t="str">
        <f>IF($C543&gt;0,IF(COUNTIF(newValidID,$C543)&gt;0,VLOOKUP($C543,Νέα_Μητρώα!$A:$G,4,FALSE),IF(COUNTIF(ValidID,$C543)&gt;0,VLOOKUP($C543,Μητρώο!$A:$G,4,FALSE))),"")</f>
        <v/>
      </c>
      <c r="J543" s="53" t="str">
        <f>IF(OR(AND(OR(LEFT(R543)="b",LEFT(T543)="b",LEFT(V543)="b"),IF($C543&gt;0,IF(COUNTIF(newValidID,$C543)&gt;0,VLOOKUP($C543,Νέα_Μητρώα!$A:$G,2,FALSE),IF(COUNTIF(ValidID,$C543)&gt;0,VLOOKUP($C543,Μητρώο!$A:$G,2,FALSE))),"")="Θ"),AND(OR(LEFT(R543)="g",LEFT(T543)="g",LEFT(V543)="g"),IF($C543&gt;0,IF(COUNTIF(newValidID,$C543)&gt;0,VLOOKUP($C543,Νέα_Μητρώα!$A:$G,2,FALSE),IF(COUNTIF(ValidID,$C543)&gt;0,VLOOKUP($C543,Μητρώο!$A:$G,2,FALSE))),"")="Α")),"error","")</f>
        <v/>
      </c>
      <c r="K543" s="29" t="str">
        <f t="shared" si="59"/>
        <v/>
      </c>
      <c r="L543" s="29">
        <f t="shared" si="60"/>
        <v>0</v>
      </c>
      <c r="M543" s="30"/>
      <c r="N543" s="30"/>
      <c r="O543" s="31" t="str">
        <f>IF($C543&gt;0,IF(COUNTIF(newValidID,$C543)&gt;0,VLOOKUP($C543,Νέα_Μητρώα!$A:$G,7,FALSE),IF(COUNTIF(ValidID,$C543)&gt;0,VLOOKUP($C543,Μητρώο!$A:$G,7,FALSE))),"")</f>
        <v/>
      </c>
      <c r="P543" s="25" t="str">
        <f t="shared" si="62"/>
        <v/>
      </c>
      <c r="Q543" s="6"/>
      <c r="S543" s="6"/>
      <c r="U543" s="6"/>
      <c r="W543" s="59" t="str">
        <f>IF(AND($W$1&gt;0,C543&gt;0),SUBSTITUTE(SUBSTITUTE(IF(COUNTIF(newValidID,$C543)&gt;0,VLOOKUP($C543,Νέα_Μητρώα!$A:$G,2,FALSE),IF(COUNTIF(ValidID,$C543)&gt;0,VLOOKUP($C543,Μητρώο!$A:$G,2,FALSE))),"Θ","g"),"Α","b")&amp;IF((TRUNC((((YEAR($C$1))-I543)+1)/2))*2&lt;12,12,(TRUNC((((YEAR($C$1))-I543)+1)/2))*2),"ω")</f>
        <v>ω</v>
      </c>
      <c r="Z543" s="49">
        <f t="shared" si="63"/>
        <v>0</v>
      </c>
      <c r="AA543" s="49">
        <f t="shared" si="64"/>
        <v>0</v>
      </c>
      <c r="AB543" s="49">
        <f t="shared" si="65"/>
        <v>0</v>
      </c>
    </row>
    <row r="544" spans="1:28" x14ac:dyDescent="0.2">
      <c r="A544" s="4">
        <v>542</v>
      </c>
      <c r="B544" s="25">
        <f t="shared" si="61"/>
        <v>542</v>
      </c>
      <c r="D544" s="26" t="str">
        <f>IF($C544&gt;0,IF(COUNTIF(newValidID,$C544)&gt;0,VLOOKUP($C544,Νέα_Μητρώα!$A:$G,3,FALSE),IF(COUNTIF(ValidID,$C544)&gt;0,VLOOKUP($C544,Μητρώο!$A:$G,3,FALSE))),"")</f>
        <v/>
      </c>
      <c r="E544" s="27" t="str">
        <f>IF($C544&gt;0,IF(COUNTIF(newValidID,$C544)&gt;0,VLOOKUP($C544,Νέα_Μητρώα!$A:$G,5,FALSE),IF(COUNTIF(ValidID,$C544)&gt;0,VLOOKUP($C544,Μητρώο!$A:$G,5,FALSE))),"")</f>
        <v/>
      </c>
      <c r="F544" s="47"/>
      <c r="G544" s="47"/>
      <c r="H544" s="28"/>
      <c r="I544" s="29" t="str">
        <f>IF($C544&gt;0,IF(COUNTIF(newValidID,$C544)&gt;0,VLOOKUP($C544,Νέα_Μητρώα!$A:$G,4,FALSE),IF(COUNTIF(ValidID,$C544)&gt;0,VLOOKUP($C544,Μητρώο!$A:$G,4,FALSE))),"")</f>
        <v/>
      </c>
      <c r="J544" s="53" t="str">
        <f>IF(OR(AND(OR(LEFT(R544)="b",LEFT(T544)="b",LEFT(V544)="b"),IF($C544&gt;0,IF(COUNTIF(newValidID,$C544)&gt;0,VLOOKUP($C544,Νέα_Μητρώα!$A:$G,2,FALSE),IF(COUNTIF(ValidID,$C544)&gt;0,VLOOKUP($C544,Μητρώο!$A:$G,2,FALSE))),"")="Θ"),AND(OR(LEFT(R544)="g",LEFT(T544)="g",LEFT(V544)="g"),IF($C544&gt;0,IF(COUNTIF(newValidID,$C544)&gt;0,VLOOKUP($C544,Νέα_Μητρώα!$A:$G,2,FALSE),IF(COUNTIF(ValidID,$C544)&gt;0,VLOOKUP($C544,Μητρώο!$A:$G,2,FALSE))),"")="Α")),"error","")</f>
        <v/>
      </c>
      <c r="K544" s="29" t="str">
        <f t="shared" si="59"/>
        <v/>
      </c>
      <c r="L544" s="29">
        <f t="shared" si="60"/>
        <v>0</v>
      </c>
      <c r="M544" s="30"/>
      <c r="N544" s="30"/>
      <c r="O544" s="31" t="str">
        <f>IF($C544&gt;0,IF(COUNTIF(newValidID,$C544)&gt;0,VLOOKUP($C544,Νέα_Μητρώα!$A:$G,7,FALSE),IF(COUNTIF(ValidID,$C544)&gt;0,VLOOKUP($C544,Μητρώο!$A:$G,7,FALSE))),"")</f>
        <v/>
      </c>
      <c r="P544" s="25" t="str">
        <f t="shared" si="62"/>
        <v/>
      </c>
      <c r="Q544" s="6"/>
      <c r="S544" s="6"/>
      <c r="U544" s="6"/>
      <c r="W544" s="59" t="str">
        <f>IF(AND($W$1&gt;0,C544&gt;0),SUBSTITUTE(SUBSTITUTE(IF(COUNTIF(newValidID,$C544)&gt;0,VLOOKUP($C544,Νέα_Μητρώα!$A:$G,2,FALSE),IF(COUNTIF(ValidID,$C544)&gt;0,VLOOKUP($C544,Μητρώο!$A:$G,2,FALSE))),"Θ","g"),"Α","b")&amp;IF((TRUNC((((YEAR($C$1))-I544)+1)/2))*2&lt;12,12,(TRUNC((((YEAR($C$1))-I544)+1)/2))*2),"ω")</f>
        <v>ω</v>
      </c>
      <c r="Z544" s="49">
        <f t="shared" si="63"/>
        <v>0</v>
      </c>
      <c r="AA544" s="49">
        <f t="shared" si="64"/>
        <v>0</v>
      </c>
      <c r="AB544" s="49">
        <f t="shared" si="65"/>
        <v>0</v>
      </c>
    </row>
    <row r="545" spans="1:28" x14ac:dyDescent="0.2">
      <c r="A545" s="4">
        <v>543</v>
      </c>
      <c r="B545" s="25">
        <f t="shared" si="61"/>
        <v>543</v>
      </c>
      <c r="D545" s="26" t="str">
        <f>IF($C545&gt;0,IF(COUNTIF(newValidID,$C545)&gt;0,VLOOKUP($C545,Νέα_Μητρώα!$A:$G,3,FALSE),IF(COUNTIF(ValidID,$C545)&gt;0,VLOOKUP($C545,Μητρώο!$A:$G,3,FALSE))),"")</f>
        <v/>
      </c>
      <c r="E545" s="27" t="str">
        <f>IF($C545&gt;0,IF(COUNTIF(newValidID,$C545)&gt;0,VLOOKUP($C545,Νέα_Μητρώα!$A:$G,5,FALSE),IF(COUNTIF(ValidID,$C545)&gt;0,VLOOKUP($C545,Μητρώο!$A:$G,5,FALSE))),"")</f>
        <v/>
      </c>
      <c r="F545" s="47"/>
      <c r="G545" s="47"/>
      <c r="H545" s="28"/>
      <c r="I545" s="29" t="str">
        <f>IF($C545&gt;0,IF(COUNTIF(newValidID,$C545)&gt;0,VLOOKUP($C545,Νέα_Μητρώα!$A:$G,4,FALSE),IF(COUNTIF(ValidID,$C545)&gt;0,VLOOKUP($C545,Μητρώο!$A:$G,4,FALSE))),"")</f>
        <v/>
      </c>
      <c r="J545" s="53" t="str">
        <f>IF(OR(AND(OR(LEFT(R545)="b",LEFT(T545)="b",LEFT(V545)="b"),IF($C545&gt;0,IF(COUNTIF(newValidID,$C545)&gt;0,VLOOKUP($C545,Νέα_Μητρώα!$A:$G,2,FALSE),IF(COUNTIF(ValidID,$C545)&gt;0,VLOOKUP($C545,Μητρώο!$A:$G,2,FALSE))),"")="Θ"),AND(OR(LEFT(R545)="g",LEFT(T545)="g",LEFT(V545)="g"),IF($C545&gt;0,IF(COUNTIF(newValidID,$C545)&gt;0,VLOOKUP($C545,Νέα_Μητρώα!$A:$G,2,FALSE),IF(COUNTIF(ValidID,$C545)&gt;0,VLOOKUP($C545,Μητρώο!$A:$G,2,FALSE))),"")="Α")),"error","")</f>
        <v/>
      </c>
      <c r="K545" s="29" t="str">
        <f t="shared" si="59"/>
        <v/>
      </c>
      <c r="L545" s="29">
        <f t="shared" si="60"/>
        <v>0</v>
      </c>
      <c r="M545" s="30"/>
      <c r="N545" s="30"/>
      <c r="O545" s="31" t="str">
        <f>IF($C545&gt;0,IF(COUNTIF(newValidID,$C545)&gt;0,VLOOKUP($C545,Νέα_Μητρώα!$A:$G,7,FALSE),IF(COUNTIF(ValidID,$C545)&gt;0,VLOOKUP($C545,Μητρώο!$A:$G,7,FALSE))),"")</f>
        <v/>
      </c>
      <c r="P545" s="25" t="str">
        <f t="shared" si="62"/>
        <v/>
      </c>
      <c r="Q545" s="6"/>
      <c r="S545" s="6"/>
      <c r="U545" s="6"/>
      <c r="W545" s="59" t="str">
        <f>IF(AND($W$1&gt;0,C545&gt;0),SUBSTITUTE(SUBSTITUTE(IF(COUNTIF(newValidID,$C545)&gt;0,VLOOKUP($C545,Νέα_Μητρώα!$A:$G,2,FALSE),IF(COUNTIF(ValidID,$C545)&gt;0,VLOOKUP($C545,Μητρώο!$A:$G,2,FALSE))),"Θ","g"),"Α","b")&amp;IF((TRUNC((((YEAR($C$1))-I545)+1)/2))*2&lt;12,12,(TRUNC((((YEAR($C$1))-I545)+1)/2))*2),"ω")</f>
        <v>ω</v>
      </c>
      <c r="Z545" s="49">
        <f t="shared" si="63"/>
        <v>0</v>
      </c>
      <c r="AA545" s="49">
        <f t="shared" si="64"/>
        <v>0</v>
      </c>
      <c r="AB545" s="49">
        <f t="shared" si="65"/>
        <v>0</v>
      </c>
    </row>
    <row r="546" spans="1:28" x14ac:dyDescent="0.2">
      <c r="A546" s="4">
        <v>544</v>
      </c>
      <c r="B546" s="25">
        <f t="shared" si="61"/>
        <v>544</v>
      </c>
      <c r="D546" s="26" t="str">
        <f>IF($C546&gt;0,IF(COUNTIF(newValidID,$C546)&gt;0,VLOOKUP($C546,Νέα_Μητρώα!$A:$G,3,FALSE),IF(COUNTIF(ValidID,$C546)&gt;0,VLOOKUP($C546,Μητρώο!$A:$G,3,FALSE))),"")</f>
        <v/>
      </c>
      <c r="E546" s="27" t="str">
        <f>IF($C546&gt;0,IF(COUNTIF(newValidID,$C546)&gt;0,VLOOKUP($C546,Νέα_Μητρώα!$A:$G,5,FALSE),IF(COUNTIF(ValidID,$C546)&gt;0,VLOOKUP($C546,Μητρώο!$A:$G,5,FALSE))),"")</f>
        <v/>
      </c>
      <c r="F546" s="47"/>
      <c r="G546" s="47"/>
      <c r="H546" s="28"/>
      <c r="I546" s="29" t="str">
        <f>IF($C546&gt;0,IF(COUNTIF(newValidID,$C546)&gt;0,VLOOKUP($C546,Νέα_Μητρώα!$A:$G,4,FALSE),IF(COUNTIF(ValidID,$C546)&gt;0,VLOOKUP($C546,Μητρώο!$A:$G,4,FALSE))),"")</f>
        <v/>
      </c>
      <c r="J546" s="53" t="str">
        <f>IF(OR(AND(OR(LEFT(R546)="b",LEFT(T546)="b",LEFT(V546)="b"),IF($C546&gt;0,IF(COUNTIF(newValidID,$C546)&gt;0,VLOOKUP($C546,Νέα_Μητρώα!$A:$G,2,FALSE),IF(COUNTIF(ValidID,$C546)&gt;0,VLOOKUP($C546,Μητρώο!$A:$G,2,FALSE))),"")="Θ"),AND(OR(LEFT(R546)="g",LEFT(T546)="g",LEFT(V546)="g"),IF($C546&gt;0,IF(COUNTIF(newValidID,$C546)&gt;0,VLOOKUP($C546,Νέα_Μητρώα!$A:$G,2,FALSE),IF(COUNTIF(ValidID,$C546)&gt;0,VLOOKUP($C546,Μητρώο!$A:$G,2,FALSE))),"")="Α")),"error","")</f>
        <v/>
      </c>
      <c r="K546" s="29" t="str">
        <f t="shared" si="59"/>
        <v/>
      </c>
      <c r="L546" s="29">
        <f t="shared" si="60"/>
        <v>0</v>
      </c>
      <c r="M546" s="30"/>
      <c r="N546" s="30"/>
      <c r="O546" s="31" t="str">
        <f>IF($C546&gt;0,IF(COUNTIF(newValidID,$C546)&gt;0,VLOOKUP($C546,Νέα_Μητρώα!$A:$G,7,FALSE),IF(COUNTIF(ValidID,$C546)&gt;0,VLOOKUP($C546,Μητρώο!$A:$G,7,FALSE))),"")</f>
        <v/>
      </c>
      <c r="P546" s="25" t="str">
        <f t="shared" si="62"/>
        <v/>
      </c>
      <c r="Q546" s="6"/>
      <c r="S546" s="6"/>
      <c r="U546" s="6"/>
      <c r="W546" s="59" t="str">
        <f>IF(AND($W$1&gt;0,C546&gt;0),SUBSTITUTE(SUBSTITUTE(IF(COUNTIF(newValidID,$C546)&gt;0,VLOOKUP($C546,Νέα_Μητρώα!$A:$G,2,FALSE),IF(COUNTIF(ValidID,$C546)&gt;0,VLOOKUP($C546,Μητρώο!$A:$G,2,FALSE))),"Θ","g"),"Α","b")&amp;IF((TRUNC((((YEAR($C$1))-I546)+1)/2))*2&lt;12,12,(TRUNC((((YEAR($C$1))-I546)+1)/2))*2),"ω")</f>
        <v>ω</v>
      </c>
      <c r="Z546" s="49">
        <f t="shared" si="63"/>
        <v>0</v>
      </c>
      <c r="AA546" s="49">
        <f t="shared" si="64"/>
        <v>0</v>
      </c>
      <c r="AB546" s="49">
        <f t="shared" si="65"/>
        <v>0</v>
      </c>
    </row>
    <row r="547" spans="1:28" x14ac:dyDescent="0.2">
      <c r="A547" s="4">
        <v>545</v>
      </c>
      <c r="B547" s="25">
        <f t="shared" si="61"/>
        <v>545</v>
      </c>
      <c r="D547" s="26" t="str">
        <f>IF($C547&gt;0,IF(COUNTIF(newValidID,$C547)&gt;0,VLOOKUP($C547,Νέα_Μητρώα!$A:$G,3,FALSE),IF(COUNTIF(ValidID,$C547)&gt;0,VLOOKUP($C547,Μητρώο!$A:$G,3,FALSE))),"")</f>
        <v/>
      </c>
      <c r="E547" s="27" t="str">
        <f>IF($C547&gt;0,IF(COUNTIF(newValidID,$C547)&gt;0,VLOOKUP($C547,Νέα_Μητρώα!$A:$G,5,FALSE),IF(COUNTIF(ValidID,$C547)&gt;0,VLOOKUP($C547,Μητρώο!$A:$G,5,FALSE))),"")</f>
        <v/>
      </c>
      <c r="F547" s="47"/>
      <c r="G547" s="47"/>
      <c r="H547" s="28"/>
      <c r="I547" s="29" t="str">
        <f>IF($C547&gt;0,IF(COUNTIF(newValidID,$C547)&gt;0,VLOOKUP($C547,Νέα_Μητρώα!$A:$G,4,FALSE),IF(COUNTIF(ValidID,$C547)&gt;0,VLOOKUP($C547,Μητρώο!$A:$G,4,FALSE))),"")</f>
        <v/>
      </c>
      <c r="J547" s="53" t="str">
        <f>IF(OR(AND(OR(LEFT(R547)="b",LEFT(T547)="b",LEFT(V547)="b"),IF($C547&gt;0,IF(COUNTIF(newValidID,$C547)&gt;0,VLOOKUP($C547,Νέα_Μητρώα!$A:$G,2,FALSE),IF(COUNTIF(ValidID,$C547)&gt;0,VLOOKUP($C547,Μητρώο!$A:$G,2,FALSE))),"")="Θ"),AND(OR(LEFT(R547)="g",LEFT(T547)="g",LEFT(V547)="g"),IF($C547&gt;0,IF(COUNTIF(newValidID,$C547)&gt;0,VLOOKUP($C547,Νέα_Μητρώα!$A:$G,2,FALSE),IF(COUNTIF(ValidID,$C547)&gt;0,VLOOKUP($C547,Μητρώο!$A:$G,2,FALSE))),"")="Α")),"error","")</f>
        <v/>
      </c>
      <c r="K547" s="29" t="str">
        <f t="shared" si="59"/>
        <v/>
      </c>
      <c r="L547" s="29">
        <f t="shared" si="60"/>
        <v>0</v>
      </c>
      <c r="M547" s="30"/>
      <c r="N547" s="30"/>
      <c r="O547" s="31" t="str">
        <f>IF($C547&gt;0,IF(COUNTIF(newValidID,$C547)&gt;0,VLOOKUP($C547,Νέα_Μητρώα!$A:$G,7,FALSE),IF(COUNTIF(ValidID,$C547)&gt;0,VLOOKUP($C547,Μητρώο!$A:$G,7,FALSE))),"")</f>
        <v/>
      </c>
      <c r="P547" s="25" t="str">
        <f t="shared" si="62"/>
        <v/>
      </c>
      <c r="Q547" s="6"/>
      <c r="S547" s="6"/>
      <c r="U547" s="6"/>
      <c r="W547" s="59" t="str">
        <f>IF(AND($W$1&gt;0,C547&gt;0),SUBSTITUTE(SUBSTITUTE(IF(COUNTIF(newValidID,$C547)&gt;0,VLOOKUP($C547,Νέα_Μητρώα!$A:$G,2,FALSE),IF(COUNTIF(ValidID,$C547)&gt;0,VLOOKUP($C547,Μητρώο!$A:$G,2,FALSE))),"Θ","g"),"Α","b")&amp;IF((TRUNC((((YEAR($C$1))-I547)+1)/2))*2&lt;12,12,(TRUNC((((YEAR($C$1))-I547)+1)/2))*2),"ω")</f>
        <v>ω</v>
      </c>
      <c r="Z547" s="49">
        <f t="shared" si="63"/>
        <v>0</v>
      </c>
      <c r="AA547" s="49">
        <f t="shared" si="64"/>
        <v>0</v>
      </c>
      <c r="AB547" s="49">
        <f t="shared" si="65"/>
        <v>0</v>
      </c>
    </row>
    <row r="548" spans="1:28" x14ac:dyDescent="0.2">
      <c r="A548" s="4">
        <v>546</v>
      </c>
      <c r="B548" s="25">
        <f t="shared" si="61"/>
        <v>546</v>
      </c>
      <c r="D548" s="26" t="str">
        <f>IF($C548&gt;0,IF(COUNTIF(newValidID,$C548)&gt;0,VLOOKUP($C548,Νέα_Μητρώα!$A:$G,3,FALSE),IF(COUNTIF(ValidID,$C548)&gt;0,VLOOKUP($C548,Μητρώο!$A:$G,3,FALSE))),"")</f>
        <v/>
      </c>
      <c r="E548" s="27" t="str">
        <f>IF($C548&gt;0,IF(COUNTIF(newValidID,$C548)&gt;0,VLOOKUP($C548,Νέα_Μητρώα!$A:$G,5,FALSE),IF(COUNTIF(ValidID,$C548)&gt;0,VLOOKUP($C548,Μητρώο!$A:$G,5,FALSE))),"")</f>
        <v/>
      </c>
      <c r="F548" s="47"/>
      <c r="G548" s="47"/>
      <c r="H548" s="28"/>
      <c r="I548" s="29" t="str">
        <f>IF($C548&gt;0,IF(COUNTIF(newValidID,$C548)&gt;0,VLOOKUP($C548,Νέα_Μητρώα!$A:$G,4,FALSE),IF(COUNTIF(ValidID,$C548)&gt;0,VLOOKUP($C548,Μητρώο!$A:$G,4,FALSE))),"")</f>
        <v/>
      </c>
      <c r="J548" s="53" t="str">
        <f>IF(OR(AND(OR(LEFT(R548)="b",LEFT(T548)="b",LEFT(V548)="b"),IF($C548&gt;0,IF(COUNTIF(newValidID,$C548)&gt;0,VLOOKUP($C548,Νέα_Μητρώα!$A:$G,2,FALSE),IF(COUNTIF(ValidID,$C548)&gt;0,VLOOKUP($C548,Μητρώο!$A:$G,2,FALSE))),"")="Θ"),AND(OR(LEFT(R548)="g",LEFT(T548)="g",LEFT(V548)="g"),IF($C548&gt;0,IF(COUNTIF(newValidID,$C548)&gt;0,VLOOKUP($C548,Νέα_Μητρώα!$A:$G,2,FALSE),IF(COUNTIF(ValidID,$C548)&gt;0,VLOOKUP($C548,Μητρώο!$A:$G,2,FALSE))),"")="Α")),"error","")</f>
        <v/>
      </c>
      <c r="K548" s="29" t="str">
        <f t="shared" si="59"/>
        <v/>
      </c>
      <c r="L548" s="29">
        <f t="shared" si="60"/>
        <v>0</v>
      </c>
      <c r="M548" s="30"/>
      <c r="N548" s="30"/>
      <c r="O548" s="31" t="str">
        <f>IF($C548&gt;0,IF(COUNTIF(newValidID,$C548)&gt;0,VLOOKUP($C548,Νέα_Μητρώα!$A:$G,7,FALSE),IF(COUNTIF(ValidID,$C548)&gt;0,VLOOKUP($C548,Μητρώο!$A:$G,7,FALSE))),"")</f>
        <v/>
      </c>
      <c r="P548" s="25" t="str">
        <f t="shared" si="62"/>
        <v/>
      </c>
      <c r="Q548" s="6"/>
      <c r="S548" s="6"/>
      <c r="U548" s="6"/>
      <c r="W548" s="59" t="str">
        <f>IF(AND($W$1&gt;0,C548&gt;0),SUBSTITUTE(SUBSTITUTE(IF(COUNTIF(newValidID,$C548)&gt;0,VLOOKUP($C548,Νέα_Μητρώα!$A:$G,2,FALSE),IF(COUNTIF(ValidID,$C548)&gt;0,VLOOKUP($C548,Μητρώο!$A:$G,2,FALSE))),"Θ","g"),"Α","b")&amp;IF((TRUNC((((YEAR($C$1))-I548)+1)/2))*2&lt;12,12,(TRUNC((((YEAR($C$1))-I548)+1)/2))*2),"ω")</f>
        <v>ω</v>
      </c>
      <c r="Z548" s="49">
        <f t="shared" si="63"/>
        <v>0</v>
      </c>
      <c r="AA548" s="49">
        <f t="shared" si="64"/>
        <v>0</v>
      </c>
      <c r="AB548" s="49">
        <f t="shared" si="65"/>
        <v>0</v>
      </c>
    </row>
    <row r="549" spans="1:28" x14ac:dyDescent="0.2">
      <c r="A549" s="4">
        <v>547</v>
      </c>
      <c r="B549" s="25">
        <f t="shared" si="61"/>
        <v>547</v>
      </c>
      <c r="D549" s="26" t="str">
        <f>IF($C549&gt;0,IF(COUNTIF(newValidID,$C549)&gt;0,VLOOKUP($C549,Νέα_Μητρώα!$A:$G,3,FALSE),IF(COUNTIF(ValidID,$C549)&gt;0,VLOOKUP($C549,Μητρώο!$A:$G,3,FALSE))),"")</f>
        <v/>
      </c>
      <c r="E549" s="27" t="str">
        <f>IF($C549&gt;0,IF(COUNTIF(newValidID,$C549)&gt;0,VLOOKUP($C549,Νέα_Μητρώα!$A:$G,5,FALSE),IF(COUNTIF(ValidID,$C549)&gt;0,VLOOKUP($C549,Μητρώο!$A:$G,5,FALSE))),"")</f>
        <v/>
      </c>
      <c r="F549" s="47"/>
      <c r="G549" s="47"/>
      <c r="H549" s="28"/>
      <c r="I549" s="29" t="str">
        <f>IF($C549&gt;0,IF(COUNTIF(newValidID,$C549)&gt;0,VLOOKUP($C549,Νέα_Μητρώα!$A:$G,4,FALSE),IF(COUNTIF(ValidID,$C549)&gt;0,VLOOKUP($C549,Μητρώο!$A:$G,4,FALSE))),"")</f>
        <v/>
      </c>
      <c r="J549" s="53" t="str">
        <f>IF(OR(AND(OR(LEFT(R549)="b",LEFT(T549)="b",LEFT(V549)="b"),IF($C549&gt;0,IF(COUNTIF(newValidID,$C549)&gt;0,VLOOKUP($C549,Νέα_Μητρώα!$A:$G,2,FALSE),IF(COUNTIF(ValidID,$C549)&gt;0,VLOOKUP($C549,Μητρώο!$A:$G,2,FALSE))),"")="Θ"),AND(OR(LEFT(R549)="g",LEFT(T549)="g",LEFT(V549)="g"),IF($C549&gt;0,IF(COUNTIF(newValidID,$C549)&gt;0,VLOOKUP($C549,Νέα_Μητρώα!$A:$G,2,FALSE),IF(COUNTIF(ValidID,$C549)&gt;0,VLOOKUP($C549,Μητρώο!$A:$G,2,FALSE))),"")="Α")),"error","")</f>
        <v/>
      </c>
      <c r="K549" s="29" t="str">
        <f t="shared" si="59"/>
        <v/>
      </c>
      <c r="L549" s="29">
        <f t="shared" si="60"/>
        <v>0</v>
      </c>
      <c r="M549" s="30"/>
      <c r="N549" s="30"/>
      <c r="O549" s="31" t="str">
        <f>IF($C549&gt;0,IF(COUNTIF(newValidID,$C549)&gt;0,VLOOKUP($C549,Νέα_Μητρώα!$A:$G,7,FALSE),IF(COUNTIF(ValidID,$C549)&gt;0,VLOOKUP($C549,Μητρώο!$A:$G,7,FALSE))),"")</f>
        <v/>
      </c>
      <c r="P549" s="25" t="str">
        <f t="shared" si="62"/>
        <v/>
      </c>
      <c r="Q549" s="6"/>
      <c r="S549" s="6"/>
      <c r="U549" s="6"/>
      <c r="W549" s="59" t="str">
        <f>IF(AND($W$1&gt;0,C549&gt;0),SUBSTITUTE(SUBSTITUTE(IF(COUNTIF(newValidID,$C549)&gt;0,VLOOKUP($C549,Νέα_Μητρώα!$A:$G,2,FALSE),IF(COUNTIF(ValidID,$C549)&gt;0,VLOOKUP($C549,Μητρώο!$A:$G,2,FALSE))),"Θ","g"),"Α","b")&amp;IF((TRUNC((((YEAR($C$1))-I549)+1)/2))*2&lt;12,12,(TRUNC((((YEAR($C$1))-I549)+1)/2))*2),"ω")</f>
        <v>ω</v>
      </c>
      <c r="Z549" s="49">
        <f t="shared" si="63"/>
        <v>0</v>
      </c>
      <c r="AA549" s="49">
        <f t="shared" si="64"/>
        <v>0</v>
      </c>
      <c r="AB549" s="49">
        <f t="shared" si="65"/>
        <v>0</v>
      </c>
    </row>
    <row r="550" spans="1:28" x14ac:dyDescent="0.2">
      <c r="A550" s="4">
        <v>548</v>
      </c>
      <c r="B550" s="25">
        <f t="shared" si="61"/>
        <v>548</v>
      </c>
      <c r="D550" s="26" t="str">
        <f>IF($C550&gt;0,IF(COUNTIF(newValidID,$C550)&gt;0,VLOOKUP($C550,Νέα_Μητρώα!$A:$G,3,FALSE),IF(COUNTIF(ValidID,$C550)&gt;0,VLOOKUP($C550,Μητρώο!$A:$G,3,FALSE))),"")</f>
        <v/>
      </c>
      <c r="E550" s="27" t="str">
        <f>IF($C550&gt;0,IF(COUNTIF(newValidID,$C550)&gt;0,VLOOKUP($C550,Νέα_Μητρώα!$A:$G,5,FALSE),IF(COUNTIF(ValidID,$C550)&gt;0,VLOOKUP($C550,Μητρώο!$A:$G,5,FALSE))),"")</f>
        <v/>
      </c>
      <c r="F550" s="47"/>
      <c r="G550" s="47"/>
      <c r="H550" s="28"/>
      <c r="I550" s="29" t="str">
        <f>IF($C550&gt;0,IF(COUNTIF(newValidID,$C550)&gt;0,VLOOKUP($C550,Νέα_Μητρώα!$A:$G,4,FALSE),IF(COUNTIF(ValidID,$C550)&gt;0,VLOOKUP($C550,Μητρώο!$A:$G,4,FALSE))),"")</f>
        <v/>
      </c>
      <c r="J550" s="53" t="str">
        <f>IF(OR(AND(OR(LEFT(R550)="b",LEFT(T550)="b",LEFT(V550)="b"),IF($C550&gt;0,IF(COUNTIF(newValidID,$C550)&gt;0,VLOOKUP($C550,Νέα_Μητρώα!$A:$G,2,FALSE),IF(COUNTIF(ValidID,$C550)&gt;0,VLOOKUP($C550,Μητρώο!$A:$G,2,FALSE))),"")="Θ"),AND(OR(LEFT(R550)="g",LEFT(T550)="g",LEFT(V550)="g"),IF($C550&gt;0,IF(COUNTIF(newValidID,$C550)&gt;0,VLOOKUP($C550,Νέα_Μητρώα!$A:$G,2,FALSE),IF(COUNTIF(ValidID,$C550)&gt;0,VLOOKUP($C550,Μητρώο!$A:$G,2,FALSE))),"")="Α")),"error","")</f>
        <v/>
      </c>
      <c r="K550" s="29" t="str">
        <f t="shared" si="59"/>
        <v/>
      </c>
      <c r="L550" s="29">
        <f t="shared" si="60"/>
        <v>0</v>
      </c>
      <c r="M550" s="30"/>
      <c r="N550" s="30"/>
      <c r="O550" s="31" t="str">
        <f>IF($C550&gt;0,IF(COUNTIF(newValidID,$C550)&gt;0,VLOOKUP($C550,Νέα_Μητρώα!$A:$G,7,FALSE),IF(COUNTIF(ValidID,$C550)&gt;0,VLOOKUP($C550,Μητρώο!$A:$G,7,FALSE))),"")</f>
        <v/>
      </c>
      <c r="P550" s="25" t="str">
        <f t="shared" si="62"/>
        <v/>
      </c>
      <c r="Q550" s="6"/>
      <c r="S550" s="6"/>
      <c r="U550" s="6"/>
      <c r="W550" s="59" t="str">
        <f>IF(AND($W$1&gt;0,C550&gt;0),SUBSTITUTE(SUBSTITUTE(IF(COUNTIF(newValidID,$C550)&gt;0,VLOOKUP($C550,Νέα_Μητρώα!$A:$G,2,FALSE),IF(COUNTIF(ValidID,$C550)&gt;0,VLOOKUP($C550,Μητρώο!$A:$G,2,FALSE))),"Θ","g"),"Α","b")&amp;IF((TRUNC((((YEAR($C$1))-I550)+1)/2))*2&lt;12,12,(TRUNC((((YEAR($C$1))-I550)+1)/2))*2),"ω")</f>
        <v>ω</v>
      </c>
      <c r="Z550" s="49">
        <f t="shared" si="63"/>
        <v>0</v>
      </c>
      <c r="AA550" s="49">
        <f t="shared" si="64"/>
        <v>0</v>
      </c>
      <c r="AB550" s="49">
        <f t="shared" si="65"/>
        <v>0</v>
      </c>
    </row>
    <row r="551" spans="1:28" x14ac:dyDescent="0.2">
      <c r="A551" s="4">
        <v>549</v>
      </c>
      <c r="B551" s="25">
        <f t="shared" si="61"/>
        <v>549</v>
      </c>
      <c r="D551" s="26" t="str">
        <f>IF($C551&gt;0,IF(COUNTIF(newValidID,$C551)&gt;0,VLOOKUP($C551,Νέα_Μητρώα!$A:$G,3,FALSE),IF(COUNTIF(ValidID,$C551)&gt;0,VLOOKUP($C551,Μητρώο!$A:$G,3,FALSE))),"")</f>
        <v/>
      </c>
      <c r="E551" s="27" t="str">
        <f>IF($C551&gt;0,IF(COUNTIF(newValidID,$C551)&gt;0,VLOOKUP($C551,Νέα_Μητρώα!$A:$G,5,FALSE),IF(COUNTIF(ValidID,$C551)&gt;0,VLOOKUP($C551,Μητρώο!$A:$G,5,FALSE))),"")</f>
        <v/>
      </c>
      <c r="F551" s="47"/>
      <c r="G551" s="47"/>
      <c r="H551" s="28"/>
      <c r="I551" s="29" t="str">
        <f>IF($C551&gt;0,IF(COUNTIF(newValidID,$C551)&gt;0,VLOOKUP($C551,Νέα_Μητρώα!$A:$G,4,FALSE),IF(COUNTIF(ValidID,$C551)&gt;0,VLOOKUP($C551,Μητρώο!$A:$G,4,FALSE))),"")</f>
        <v/>
      </c>
      <c r="J551" s="53" t="str">
        <f>IF(OR(AND(OR(LEFT(R551)="b",LEFT(T551)="b",LEFT(V551)="b"),IF($C551&gt;0,IF(COUNTIF(newValidID,$C551)&gt;0,VLOOKUP($C551,Νέα_Μητρώα!$A:$G,2,FALSE),IF(COUNTIF(ValidID,$C551)&gt;0,VLOOKUP($C551,Μητρώο!$A:$G,2,FALSE))),"")="Θ"),AND(OR(LEFT(R551)="g",LEFT(T551)="g",LEFT(V551)="g"),IF($C551&gt;0,IF(COUNTIF(newValidID,$C551)&gt;0,VLOOKUP($C551,Νέα_Μητρώα!$A:$G,2,FALSE),IF(COUNTIF(ValidID,$C551)&gt;0,VLOOKUP($C551,Μητρώο!$A:$G,2,FALSE))),"")="Α")),"error","")</f>
        <v/>
      </c>
      <c r="K551" s="29" t="str">
        <f t="shared" si="59"/>
        <v/>
      </c>
      <c r="L551" s="29">
        <f t="shared" si="60"/>
        <v>0</v>
      </c>
      <c r="M551" s="30"/>
      <c r="N551" s="30"/>
      <c r="O551" s="31" t="str">
        <f>IF($C551&gt;0,IF(COUNTIF(newValidID,$C551)&gt;0,VLOOKUP($C551,Νέα_Μητρώα!$A:$G,7,FALSE),IF(COUNTIF(ValidID,$C551)&gt;0,VLOOKUP($C551,Μητρώο!$A:$G,7,FALSE))),"")</f>
        <v/>
      </c>
      <c r="P551" s="25" t="str">
        <f t="shared" si="62"/>
        <v/>
      </c>
      <c r="Q551" s="6"/>
      <c r="S551" s="6"/>
      <c r="U551" s="6"/>
      <c r="W551" s="59" t="str">
        <f>IF(AND($W$1&gt;0,C551&gt;0),SUBSTITUTE(SUBSTITUTE(IF(COUNTIF(newValidID,$C551)&gt;0,VLOOKUP($C551,Νέα_Μητρώα!$A:$G,2,FALSE),IF(COUNTIF(ValidID,$C551)&gt;0,VLOOKUP($C551,Μητρώο!$A:$G,2,FALSE))),"Θ","g"),"Α","b")&amp;IF((TRUNC((((YEAR($C$1))-I551)+1)/2))*2&lt;12,12,(TRUNC((((YEAR($C$1))-I551)+1)/2))*2),"ω")</f>
        <v>ω</v>
      </c>
      <c r="Z551" s="49">
        <f t="shared" si="63"/>
        <v>0</v>
      </c>
      <c r="AA551" s="49">
        <f t="shared" si="64"/>
        <v>0</v>
      </c>
      <c r="AB551" s="49">
        <f t="shared" si="65"/>
        <v>0</v>
      </c>
    </row>
    <row r="552" spans="1:28" x14ac:dyDescent="0.2">
      <c r="A552" s="4">
        <v>550</v>
      </c>
      <c r="B552" s="25">
        <f t="shared" si="61"/>
        <v>550</v>
      </c>
      <c r="D552" s="26" t="str">
        <f>IF($C552&gt;0,IF(COUNTIF(newValidID,$C552)&gt;0,VLOOKUP($C552,Νέα_Μητρώα!$A:$G,3,FALSE),IF(COUNTIF(ValidID,$C552)&gt;0,VLOOKUP($C552,Μητρώο!$A:$G,3,FALSE))),"")</f>
        <v/>
      </c>
      <c r="E552" s="27" t="str">
        <f>IF($C552&gt;0,IF(COUNTIF(newValidID,$C552)&gt;0,VLOOKUP($C552,Νέα_Μητρώα!$A:$G,5,FALSE),IF(COUNTIF(ValidID,$C552)&gt;0,VLOOKUP($C552,Μητρώο!$A:$G,5,FALSE))),"")</f>
        <v/>
      </c>
      <c r="F552" s="47"/>
      <c r="G552" s="47"/>
      <c r="H552" s="28"/>
      <c r="I552" s="29" t="str">
        <f>IF($C552&gt;0,IF(COUNTIF(newValidID,$C552)&gt;0,VLOOKUP($C552,Νέα_Μητρώα!$A:$G,4,FALSE),IF(COUNTIF(ValidID,$C552)&gt;0,VLOOKUP($C552,Μητρώο!$A:$G,4,FALSE))),"")</f>
        <v/>
      </c>
      <c r="J552" s="53" t="str">
        <f>IF(OR(AND(OR(LEFT(R552)="b",LEFT(T552)="b",LEFT(V552)="b"),IF($C552&gt;0,IF(COUNTIF(newValidID,$C552)&gt;0,VLOOKUP($C552,Νέα_Μητρώα!$A:$G,2,FALSE),IF(COUNTIF(ValidID,$C552)&gt;0,VLOOKUP($C552,Μητρώο!$A:$G,2,FALSE))),"")="Θ"),AND(OR(LEFT(R552)="g",LEFT(T552)="g",LEFT(V552)="g"),IF($C552&gt;0,IF(COUNTIF(newValidID,$C552)&gt;0,VLOOKUP($C552,Νέα_Μητρώα!$A:$G,2,FALSE),IF(COUNTIF(ValidID,$C552)&gt;0,VLOOKUP($C552,Μητρώο!$A:$G,2,FALSE))),"")="Α")),"error","")</f>
        <v/>
      </c>
      <c r="K552" s="29" t="str">
        <f t="shared" si="59"/>
        <v/>
      </c>
      <c r="L552" s="29">
        <f t="shared" si="60"/>
        <v>0</v>
      </c>
      <c r="M552" s="30"/>
      <c r="N552" s="30"/>
      <c r="O552" s="31" t="str">
        <f>IF($C552&gt;0,IF(COUNTIF(newValidID,$C552)&gt;0,VLOOKUP($C552,Νέα_Μητρώα!$A:$G,7,FALSE),IF(COUNTIF(ValidID,$C552)&gt;0,VLOOKUP($C552,Μητρώο!$A:$G,7,FALSE))),"")</f>
        <v/>
      </c>
      <c r="P552" s="25" t="str">
        <f t="shared" si="62"/>
        <v/>
      </c>
      <c r="Q552" s="6"/>
      <c r="S552" s="6"/>
      <c r="U552" s="6"/>
      <c r="W552" s="59" t="str">
        <f>IF(AND($W$1&gt;0,C552&gt;0),SUBSTITUTE(SUBSTITUTE(IF(COUNTIF(newValidID,$C552)&gt;0,VLOOKUP($C552,Νέα_Μητρώα!$A:$G,2,FALSE),IF(COUNTIF(ValidID,$C552)&gt;0,VLOOKUP($C552,Μητρώο!$A:$G,2,FALSE))),"Θ","g"),"Α","b")&amp;IF((TRUNC((((YEAR($C$1))-I552)+1)/2))*2&lt;12,12,(TRUNC((((YEAR($C$1))-I552)+1)/2))*2),"ω")</f>
        <v>ω</v>
      </c>
      <c r="Z552" s="49">
        <f t="shared" si="63"/>
        <v>0</v>
      </c>
      <c r="AA552" s="49">
        <f t="shared" si="64"/>
        <v>0</v>
      </c>
      <c r="AB552" s="49">
        <f t="shared" si="65"/>
        <v>0</v>
      </c>
    </row>
    <row r="553" spans="1:28" x14ac:dyDescent="0.2">
      <c r="A553" s="4">
        <v>551</v>
      </c>
      <c r="B553" s="25">
        <f t="shared" si="61"/>
        <v>551</v>
      </c>
      <c r="D553" s="26" t="str">
        <f>IF($C553&gt;0,IF(COUNTIF(newValidID,$C553)&gt;0,VLOOKUP($C553,Νέα_Μητρώα!$A:$G,3,FALSE),IF(COUNTIF(ValidID,$C553)&gt;0,VLOOKUP($C553,Μητρώο!$A:$G,3,FALSE))),"")</f>
        <v/>
      </c>
      <c r="E553" s="27" t="str">
        <f>IF($C553&gt;0,IF(COUNTIF(newValidID,$C553)&gt;0,VLOOKUP($C553,Νέα_Μητρώα!$A:$G,5,FALSE),IF(COUNTIF(ValidID,$C553)&gt;0,VLOOKUP($C553,Μητρώο!$A:$G,5,FALSE))),"")</f>
        <v/>
      </c>
      <c r="F553" s="47"/>
      <c r="G553" s="47"/>
      <c r="H553" s="28"/>
      <c r="I553" s="29" t="str">
        <f>IF($C553&gt;0,IF(COUNTIF(newValidID,$C553)&gt;0,VLOOKUP($C553,Νέα_Μητρώα!$A:$G,4,FALSE),IF(COUNTIF(ValidID,$C553)&gt;0,VLOOKUP($C553,Μητρώο!$A:$G,4,FALSE))),"")</f>
        <v/>
      </c>
      <c r="J553" s="53" t="str">
        <f>IF(OR(AND(OR(LEFT(R553)="b",LEFT(T553)="b",LEFT(V553)="b"),IF($C553&gt;0,IF(COUNTIF(newValidID,$C553)&gt;0,VLOOKUP($C553,Νέα_Μητρώα!$A:$G,2,FALSE),IF(COUNTIF(ValidID,$C553)&gt;0,VLOOKUP($C553,Μητρώο!$A:$G,2,FALSE))),"")="Θ"),AND(OR(LEFT(R553)="g",LEFT(T553)="g",LEFT(V553)="g"),IF($C553&gt;0,IF(COUNTIF(newValidID,$C553)&gt;0,VLOOKUP($C553,Νέα_Μητρώα!$A:$G,2,FALSE),IF(COUNTIF(ValidID,$C553)&gt;0,VLOOKUP($C553,Μητρώο!$A:$G,2,FALSE))),"")="Α")),"error","")</f>
        <v/>
      </c>
      <c r="K553" s="29" t="str">
        <f t="shared" si="59"/>
        <v/>
      </c>
      <c r="L553" s="29">
        <f t="shared" si="60"/>
        <v>0</v>
      </c>
      <c r="M553" s="30"/>
      <c r="N553" s="30"/>
      <c r="O553" s="31" t="str">
        <f>IF($C553&gt;0,IF(COUNTIF(newValidID,$C553)&gt;0,VLOOKUP($C553,Νέα_Μητρώα!$A:$G,7,FALSE),IF(COUNTIF(ValidID,$C553)&gt;0,VLOOKUP($C553,Μητρώο!$A:$G,7,FALSE))),"")</f>
        <v/>
      </c>
      <c r="P553" s="25" t="str">
        <f t="shared" si="62"/>
        <v/>
      </c>
      <c r="Q553" s="6"/>
      <c r="S553" s="6"/>
      <c r="U553" s="6"/>
      <c r="W553" s="59" t="str">
        <f>IF(AND($W$1&gt;0,C553&gt;0),SUBSTITUTE(SUBSTITUTE(IF(COUNTIF(newValidID,$C553)&gt;0,VLOOKUP($C553,Νέα_Μητρώα!$A:$G,2,FALSE),IF(COUNTIF(ValidID,$C553)&gt;0,VLOOKUP($C553,Μητρώο!$A:$G,2,FALSE))),"Θ","g"),"Α","b")&amp;IF((TRUNC((((YEAR($C$1))-I553)+1)/2))*2&lt;12,12,(TRUNC((((YEAR($C$1))-I553)+1)/2))*2),"ω")</f>
        <v>ω</v>
      </c>
      <c r="Z553" s="49">
        <f t="shared" si="63"/>
        <v>0</v>
      </c>
      <c r="AA553" s="49">
        <f t="shared" si="64"/>
        <v>0</v>
      </c>
      <c r="AB553" s="49">
        <f t="shared" si="65"/>
        <v>0</v>
      </c>
    </row>
    <row r="554" spans="1:28" x14ac:dyDescent="0.2">
      <c r="A554" s="4">
        <v>552</v>
      </c>
      <c r="B554" s="25">
        <f t="shared" si="61"/>
        <v>552</v>
      </c>
      <c r="D554" s="26" t="str">
        <f>IF($C554&gt;0,IF(COUNTIF(newValidID,$C554)&gt;0,VLOOKUP($C554,Νέα_Μητρώα!$A:$G,3,FALSE),IF(COUNTIF(ValidID,$C554)&gt;0,VLOOKUP($C554,Μητρώο!$A:$G,3,FALSE))),"")</f>
        <v/>
      </c>
      <c r="E554" s="27" t="str">
        <f>IF($C554&gt;0,IF(COUNTIF(newValidID,$C554)&gt;0,VLOOKUP($C554,Νέα_Μητρώα!$A:$G,5,FALSE),IF(COUNTIF(ValidID,$C554)&gt;0,VLOOKUP($C554,Μητρώο!$A:$G,5,FALSE))),"")</f>
        <v/>
      </c>
      <c r="F554" s="47"/>
      <c r="G554" s="47"/>
      <c r="H554" s="28"/>
      <c r="I554" s="29" t="str">
        <f>IF($C554&gt;0,IF(COUNTIF(newValidID,$C554)&gt;0,VLOOKUP($C554,Νέα_Μητρώα!$A:$G,4,FALSE),IF(COUNTIF(ValidID,$C554)&gt;0,VLOOKUP($C554,Μητρώο!$A:$G,4,FALSE))),"")</f>
        <v/>
      </c>
      <c r="J554" s="53" t="str">
        <f>IF(OR(AND(OR(LEFT(R554)="b",LEFT(T554)="b",LEFT(V554)="b"),IF($C554&gt;0,IF(COUNTIF(newValidID,$C554)&gt;0,VLOOKUP($C554,Νέα_Μητρώα!$A:$G,2,FALSE),IF(COUNTIF(ValidID,$C554)&gt;0,VLOOKUP($C554,Μητρώο!$A:$G,2,FALSE))),"")="Θ"),AND(OR(LEFT(R554)="g",LEFT(T554)="g",LEFT(V554)="g"),IF($C554&gt;0,IF(COUNTIF(newValidID,$C554)&gt;0,VLOOKUP($C554,Νέα_Μητρώα!$A:$G,2,FALSE),IF(COUNTIF(ValidID,$C554)&gt;0,VLOOKUP($C554,Μητρώο!$A:$G,2,FALSE))),"")="Α")),"error","")</f>
        <v/>
      </c>
      <c r="K554" s="29" t="str">
        <f t="shared" si="59"/>
        <v/>
      </c>
      <c r="L554" s="29">
        <f t="shared" si="60"/>
        <v>0</v>
      </c>
      <c r="M554" s="30"/>
      <c r="N554" s="30"/>
      <c r="O554" s="31" t="str">
        <f>IF($C554&gt;0,IF(COUNTIF(newValidID,$C554)&gt;0,VLOOKUP($C554,Νέα_Μητρώα!$A:$G,7,FALSE),IF(COUNTIF(ValidID,$C554)&gt;0,VLOOKUP($C554,Μητρώο!$A:$G,7,FALSE))),"")</f>
        <v/>
      </c>
      <c r="P554" s="25" t="str">
        <f t="shared" si="62"/>
        <v/>
      </c>
      <c r="Q554" s="6"/>
      <c r="S554" s="6"/>
      <c r="U554" s="6"/>
      <c r="W554" s="59" t="str">
        <f>IF(AND($W$1&gt;0,C554&gt;0),SUBSTITUTE(SUBSTITUTE(IF(COUNTIF(newValidID,$C554)&gt;0,VLOOKUP($C554,Νέα_Μητρώα!$A:$G,2,FALSE),IF(COUNTIF(ValidID,$C554)&gt;0,VLOOKUP($C554,Μητρώο!$A:$G,2,FALSE))),"Θ","g"),"Α","b")&amp;IF((TRUNC((((YEAR($C$1))-I554)+1)/2))*2&lt;12,12,(TRUNC((((YEAR($C$1))-I554)+1)/2))*2),"ω")</f>
        <v>ω</v>
      </c>
      <c r="Z554" s="49">
        <f t="shared" si="63"/>
        <v>0</v>
      </c>
      <c r="AA554" s="49">
        <f t="shared" si="64"/>
        <v>0</v>
      </c>
      <c r="AB554" s="49">
        <f t="shared" si="65"/>
        <v>0</v>
      </c>
    </row>
    <row r="555" spans="1:28" x14ac:dyDescent="0.2">
      <c r="A555" s="4">
        <v>553</v>
      </c>
      <c r="B555" s="25">
        <f t="shared" si="61"/>
        <v>553</v>
      </c>
      <c r="D555" s="26" t="str">
        <f>IF($C555&gt;0,IF(COUNTIF(newValidID,$C555)&gt;0,VLOOKUP($C555,Νέα_Μητρώα!$A:$G,3,FALSE),IF(COUNTIF(ValidID,$C555)&gt;0,VLOOKUP($C555,Μητρώο!$A:$G,3,FALSE))),"")</f>
        <v/>
      </c>
      <c r="E555" s="27" t="str">
        <f>IF($C555&gt;0,IF(COUNTIF(newValidID,$C555)&gt;0,VLOOKUP($C555,Νέα_Μητρώα!$A:$G,5,FALSE),IF(COUNTIF(ValidID,$C555)&gt;0,VLOOKUP($C555,Μητρώο!$A:$G,5,FALSE))),"")</f>
        <v/>
      </c>
      <c r="F555" s="47"/>
      <c r="G555" s="47"/>
      <c r="H555" s="28"/>
      <c r="I555" s="29" t="str">
        <f>IF($C555&gt;0,IF(COUNTIF(newValidID,$C555)&gt;0,VLOOKUP($C555,Νέα_Μητρώα!$A:$G,4,FALSE),IF(COUNTIF(ValidID,$C555)&gt;0,VLOOKUP($C555,Μητρώο!$A:$G,4,FALSE))),"")</f>
        <v/>
      </c>
      <c r="J555" s="53" t="str">
        <f>IF(OR(AND(OR(LEFT(R555)="b",LEFT(T555)="b",LEFT(V555)="b"),IF($C555&gt;0,IF(COUNTIF(newValidID,$C555)&gt;0,VLOOKUP($C555,Νέα_Μητρώα!$A:$G,2,FALSE),IF(COUNTIF(ValidID,$C555)&gt;0,VLOOKUP($C555,Μητρώο!$A:$G,2,FALSE))),"")="Θ"),AND(OR(LEFT(R555)="g",LEFT(T555)="g",LEFT(V555)="g"),IF($C555&gt;0,IF(COUNTIF(newValidID,$C555)&gt;0,VLOOKUP($C555,Νέα_Μητρώα!$A:$G,2,FALSE),IF(COUNTIF(ValidID,$C555)&gt;0,VLOOKUP($C555,Μητρώο!$A:$G,2,FALSE))),"")="Α")),"error","")</f>
        <v/>
      </c>
      <c r="K555" s="29" t="str">
        <f t="shared" si="59"/>
        <v/>
      </c>
      <c r="L555" s="29">
        <f t="shared" si="60"/>
        <v>0</v>
      </c>
      <c r="M555" s="30"/>
      <c r="N555" s="30"/>
      <c r="O555" s="31" t="str">
        <f>IF($C555&gt;0,IF(COUNTIF(newValidID,$C555)&gt;0,VLOOKUP($C555,Νέα_Μητρώα!$A:$G,7,FALSE),IF(COUNTIF(ValidID,$C555)&gt;0,VLOOKUP($C555,Μητρώο!$A:$G,7,FALSE))),"")</f>
        <v/>
      </c>
      <c r="P555" s="25" t="str">
        <f t="shared" si="62"/>
        <v/>
      </c>
      <c r="Q555" s="6"/>
      <c r="S555" s="6"/>
      <c r="U555" s="6"/>
      <c r="W555" s="59" t="str">
        <f>IF(AND($W$1&gt;0,C555&gt;0),SUBSTITUTE(SUBSTITUTE(IF(COUNTIF(newValidID,$C555)&gt;0,VLOOKUP($C555,Νέα_Μητρώα!$A:$G,2,FALSE),IF(COUNTIF(ValidID,$C555)&gt;0,VLOOKUP($C555,Μητρώο!$A:$G,2,FALSE))),"Θ","g"),"Α","b")&amp;IF((TRUNC((((YEAR($C$1))-I555)+1)/2))*2&lt;12,12,(TRUNC((((YEAR($C$1))-I555)+1)/2))*2),"ω")</f>
        <v>ω</v>
      </c>
      <c r="Z555" s="49">
        <f t="shared" si="63"/>
        <v>0</v>
      </c>
      <c r="AA555" s="49">
        <f t="shared" si="64"/>
        <v>0</v>
      </c>
      <c r="AB555" s="49">
        <f t="shared" si="65"/>
        <v>0</v>
      </c>
    </row>
    <row r="556" spans="1:28" x14ac:dyDescent="0.2">
      <c r="A556" s="4">
        <v>554</v>
      </c>
      <c r="B556" s="25">
        <f t="shared" si="61"/>
        <v>554</v>
      </c>
      <c r="D556" s="26" t="str">
        <f>IF($C556&gt;0,IF(COUNTIF(newValidID,$C556)&gt;0,VLOOKUP($C556,Νέα_Μητρώα!$A:$G,3,FALSE),IF(COUNTIF(ValidID,$C556)&gt;0,VLOOKUP($C556,Μητρώο!$A:$G,3,FALSE))),"")</f>
        <v/>
      </c>
      <c r="E556" s="27" t="str">
        <f>IF($C556&gt;0,IF(COUNTIF(newValidID,$C556)&gt;0,VLOOKUP($C556,Νέα_Μητρώα!$A:$G,5,FALSE),IF(COUNTIF(ValidID,$C556)&gt;0,VLOOKUP($C556,Μητρώο!$A:$G,5,FALSE))),"")</f>
        <v/>
      </c>
      <c r="F556" s="47"/>
      <c r="G556" s="47"/>
      <c r="H556" s="28"/>
      <c r="I556" s="29" t="str">
        <f>IF($C556&gt;0,IF(COUNTIF(newValidID,$C556)&gt;0,VLOOKUP($C556,Νέα_Μητρώα!$A:$G,4,FALSE),IF(COUNTIF(ValidID,$C556)&gt;0,VLOOKUP($C556,Μητρώο!$A:$G,4,FALSE))),"")</f>
        <v/>
      </c>
      <c r="J556" s="53" t="str">
        <f>IF(OR(AND(OR(LEFT(R556)="b",LEFT(T556)="b",LEFT(V556)="b"),IF($C556&gt;0,IF(COUNTIF(newValidID,$C556)&gt;0,VLOOKUP($C556,Νέα_Μητρώα!$A:$G,2,FALSE),IF(COUNTIF(ValidID,$C556)&gt;0,VLOOKUP($C556,Μητρώο!$A:$G,2,FALSE))),"")="Θ"),AND(OR(LEFT(R556)="g",LEFT(T556)="g",LEFT(V556)="g"),IF($C556&gt;0,IF(COUNTIF(newValidID,$C556)&gt;0,VLOOKUP($C556,Νέα_Μητρώα!$A:$G,2,FALSE),IF(COUNTIF(ValidID,$C556)&gt;0,VLOOKUP($C556,Μητρώο!$A:$G,2,FALSE))),"")="Α")),"error","")</f>
        <v/>
      </c>
      <c r="K556" s="29" t="str">
        <f t="shared" si="59"/>
        <v/>
      </c>
      <c r="L556" s="29">
        <f t="shared" si="60"/>
        <v>0</v>
      </c>
      <c r="M556" s="30"/>
      <c r="N556" s="30"/>
      <c r="O556" s="31" t="str">
        <f>IF($C556&gt;0,IF(COUNTIF(newValidID,$C556)&gt;0,VLOOKUP($C556,Νέα_Μητρώα!$A:$G,7,FALSE),IF(COUNTIF(ValidID,$C556)&gt;0,VLOOKUP($C556,Μητρώο!$A:$G,7,FALSE))),"")</f>
        <v/>
      </c>
      <c r="P556" s="25" t="str">
        <f t="shared" si="62"/>
        <v/>
      </c>
      <c r="Q556" s="6"/>
      <c r="S556" s="6"/>
      <c r="U556" s="6"/>
      <c r="W556" s="59" t="str">
        <f>IF(AND($W$1&gt;0,C556&gt;0),SUBSTITUTE(SUBSTITUTE(IF(COUNTIF(newValidID,$C556)&gt;0,VLOOKUP($C556,Νέα_Μητρώα!$A:$G,2,FALSE),IF(COUNTIF(ValidID,$C556)&gt;0,VLOOKUP($C556,Μητρώο!$A:$G,2,FALSE))),"Θ","g"),"Α","b")&amp;IF((TRUNC((((YEAR($C$1))-I556)+1)/2))*2&lt;12,12,(TRUNC((((YEAR($C$1))-I556)+1)/2))*2),"ω")</f>
        <v>ω</v>
      </c>
      <c r="Z556" s="49">
        <f t="shared" si="63"/>
        <v>0</v>
      </c>
      <c r="AA556" s="49">
        <f t="shared" si="64"/>
        <v>0</v>
      </c>
      <c r="AB556" s="49">
        <f t="shared" si="65"/>
        <v>0</v>
      </c>
    </row>
    <row r="557" spans="1:28" x14ac:dyDescent="0.2">
      <c r="A557" s="4">
        <v>555</v>
      </c>
      <c r="B557" s="25">
        <f t="shared" si="61"/>
        <v>555</v>
      </c>
      <c r="D557" s="26" t="str">
        <f>IF($C557&gt;0,IF(COUNTIF(newValidID,$C557)&gt;0,VLOOKUP($C557,Νέα_Μητρώα!$A:$G,3,FALSE),IF(COUNTIF(ValidID,$C557)&gt;0,VLOOKUP($C557,Μητρώο!$A:$G,3,FALSE))),"")</f>
        <v/>
      </c>
      <c r="E557" s="27" t="str">
        <f>IF($C557&gt;0,IF(COUNTIF(newValidID,$C557)&gt;0,VLOOKUP($C557,Νέα_Μητρώα!$A:$G,5,FALSE),IF(COUNTIF(ValidID,$C557)&gt;0,VLOOKUP($C557,Μητρώο!$A:$G,5,FALSE))),"")</f>
        <v/>
      </c>
      <c r="F557" s="47"/>
      <c r="G557" s="47"/>
      <c r="H557" s="28"/>
      <c r="I557" s="29" t="str">
        <f>IF($C557&gt;0,IF(COUNTIF(newValidID,$C557)&gt;0,VLOOKUP($C557,Νέα_Μητρώα!$A:$G,4,FALSE),IF(COUNTIF(ValidID,$C557)&gt;0,VLOOKUP($C557,Μητρώο!$A:$G,4,FALSE))),"")</f>
        <v/>
      </c>
      <c r="J557" s="53" t="str">
        <f>IF(OR(AND(OR(LEFT(R557)="b",LEFT(T557)="b",LEFT(V557)="b"),IF($C557&gt;0,IF(COUNTIF(newValidID,$C557)&gt;0,VLOOKUP($C557,Νέα_Μητρώα!$A:$G,2,FALSE),IF(COUNTIF(ValidID,$C557)&gt;0,VLOOKUP($C557,Μητρώο!$A:$G,2,FALSE))),"")="Θ"),AND(OR(LEFT(R557)="g",LEFT(T557)="g",LEFT(V557)="g"),IF($C557&gt;0,IF(COUNTIF(newValidID,$C557)&gt;0,VLOOKUP($C557,Νέα_Μητρώα!$A:$G,2,FALSE),IF(COUNTIF(ValidID,$C557)&gt;0,VLOOKUP($C557,Μητρώο!$A:$G,2,FALSE))),"")="Α")),"error","")</f>
        <v/>
      </c>
      <c r="K557" s="29" t="str">
        <f t="shared" si="59"/>
        <v/>
      </c>
      <c r="L557" s="29">
        <f t="shared" si="60"/>
        <v>0</v>
      </c>
      <c r="M557" s="30"/>
      <c r="N557" s="30"/>
      <c r="O557" s="31" t="str">
        <f>IF($C557&gt;0,IF(COUNTIF(newValidID,$C557)&gt;0,VLOOKUP($C557,Νέα_Μητρώα!$A:$G,7,FALSE),IF(COUNTIF(ValidID,$C557)&gt;0,VLOOKUP($C557,Μητρώο!$A:$G,7,FALSE))),"")</f>
        <v/>
      </c>
      <c r="P557" s="25" t="str">
        <f t="shared" si="62"/>
        <v/>
      </c>
      <c r="Q557" s="6"/>
      <c r="S557" s="6"/>
      <c r="U557" s="6"/>
      <c r="W557" s="59" t="str">
        <f>IF(AND($W$1&gt;0,C557&gt;0),SUBSTITUTE(SUBSTITUTE(IF(COUNTIF(newValidID,$C557)&gt;0,VLOOKUP($C557,Νέα_Μητρώα!$A:$G,2,FALSE),IF(COUNTIF(ValidID,$C557)&gt;0,VLOOKUP($C557,Μητρώο!$A:$G,2,FALSE))),"Θ","g"),"Α","b")&amp;IF((TRUNC((((YEAR($C$1))-I557)+1)/2))*2&lt;12,12,(TRUNC((((YEAR($C$1))-I557)+1)/2))*2),"ω")</f>
        <v>ω</v>
      </c>
      <c r="Z557" s="49">
        <f t="shared" si="63"/>
        <v>0</v>
      </c>
      <c r="AA557" s="49">
        <f t="shared" si="64"/>
        <v>0</v>
      </c>
      <c r="AB557" s="49">
        <f t="shared" si="65"/>
        <v>0</v>
      </c>
    </row>
    <row r="558" spans="1:28" x14ac:dyDescent="0.2">
      <c r="A558" s="4">
        <v>556</v>
      </c>
      <c r="B558" s="25">
        <f t="shared" si="61"/>
        <v>556</v>
      </c>
      <c r="D558" s="26" t="str">
        <f>IF($C558&gt;0,IF(COUNTIF(newValidID,$C558)&gt;0,VLOOKUP($C558,Νέα_Μητρώα!$A:$G,3,FALSE),IF(COUNTIF(ValidID,$C558)&gt;0,VLOOKUP($C558,Μητρώο!$A:$G,3,FALSE))),"")</f>
        <v/>
      </c>
      <c r="E558" s="27" t="str">
        <f>IF($C558&gt;0,IF(COUNTIF(newValidID,$C558)&gt;0,VLOOKUP($C558,Νέα_Μητρώα!$A:$G,5,FALSE),IF(COUNTIF(ValidID,$C558)&gt;0,VLOOKUP($C558,Μητρώο!$A:$G,5,FALSE))),"")</f>
        <v/>
      </c>
      <c r="F558" s="47"/>
      <c r="G558" s="47"/>
      <c r="H558" s="28"/>
      <c r="I558" s="29" t="str">
        <f>IF($C558&gt;0,IF(COUNTIF(newValidID,$C558)&gt;0,VLOOKUP($C558,Νέα_Μητρώα!$A:$G,4,FALSE),IF(COUNTIF(ValidID,$C558)&gt;0,VLOOKUP($C558,Μητρώο!$A:$G,4,FALSE))),"")</f>
        <v/>
      </c>
      <c r="J558" s="53" t="str">
        <f>IF(OR(AND(OR(LEFT(R558)="b",LEFT(T558)="b",LEFT(V558)="b"),IF($C558&gt;0,IF(COUNTIF(newValidID,$C558)&gt;0,VLOOKUP($C558,Νέα_Μητρώα!$A:$G,2,FALSE),IF(COUNTIF(ValidID,$C558)&gt;0,VLOOKUP($C558,Μητρώο!$A:$G,2,FALSE))),"")="Θ"),AND(OR(LEFT(R558)="g",LEFT(T558)="g",LEFT(V558)="g"),IF($C558&gt;0,IF(COUNTIF(newValidID,$C558)&gt;0,VLOOKUP($C558,Νέα_Μητρώα!$A:$G,2,FALSE),IF(COUNTIF(ValidID,$C558)&gt;0,VLOOKUP($C558,Μητρώο!$A:$G,2,FALSE))),"")="Α")),"error","")</f>
        <v/>
      </c>
      <c r="K558" s="29" t="str">
        <f t="shared" si="59"/>
        <v/>
      </c>
      <c r="L558" s="29">
        <f t="shared" si="60"/>
        <v>0</v>
      </c>
      <c r="M558" s="30"/>
      <c r="N558" s="30"/>
      <c r="O558" s="31" t="str">
        <f>IF($C558&gt;0,IF(COUNTIF(newValidID,$C558)&gt;0,VLOOKUP($C558,Νέα_Μητρώα!$A:$G,7,FALSE),IF(COUNTIF(ValidID,$C558)&gt;0,VLOOKUP($C558,Μητρώο!$A:$G,7,FALSE))),"")</f>
        <v/>
      </c>
      <c r="P558" s="25" t="str">
        <f t="shared" si="62"/>
        <v/>
      </c>
      <c r="Q558" s="6"/>
      <c r="S558" s="6"/>
      <c r="U558" s="6"/>
      <c r="W558" s="59" t="str">
        <f>IF(AND($W$1&gt;0,C558&gt;0),SUBSTITUTE(SUBSTITUTE(IF(COUNTIF(newValidID,$C558)&gt;0,VLOOKUP($C558,Νέα_Μητρώα!$A:$G,2,FALSE),IF(COUNTIF(ValidID,$C558)&gt;0,VLOOKUP($C558,Μητρώο!$A:$G,2,FALSE))),"Θ","g"),"Α","b")&amp;IF((TRUNC((((YEAR($C$1))-I558)+1)/2))*2&lt;12,12,(TRUNC((((YEAR($C$1))-I558)+1)/2))*2),"ω")</f>
        <v>ω</v>
      </c>
      <c r="Z558" s="49">
        <f t="shared" si="63"/>
        <v>0</v>
      </c>
      <c r="AA558" s="49">
        <f t="shared" si="64"/>
        <v>0</v>
      </c>
      <c r="AB558" s="49">
        <f t="shared" si="65"/>
        <v>0</v>
      </c>
    </row>
    <row r="559" spans="1:28" x14ac:dyDescent="0.2">
      <c r="A559" s="4">
        <v>557</v>
      </c>
      <c r="B559" s="25">
        <f t="shared" si="61"/>
        <v>557</v>
      </c>
      <c r="D559" s="26" t="str">
        <f>IF($C559&gt;0,IF(COUNTIF(newValidID,$C559)&gt;0,VLOOKUP($C559,Νέα_Μητρώα!$A:$G,3,FALSE),IF(COUNTIF(ValidID,$C559)&gt;0,VLOOKUP($C559,Μητρώο!$A:$G,3,FALSE))),"")</f>
        <v/>
      </c>
      <c r="E559" s="27" t="str">
        <f>IF($C559&gt;0,IF(COUNTIF(newValidID,$C559)&gt;0,VLOOKUP($C559,Νέα_Μητρώα!$A:$G,5,FALSE),IF(COUNTIF(ValidID,$C559)&gt;0,VLOOKUP($C559,Μητρώο!$A:$G,5,FALSE))),"")</f>
        <v/>
      </c>
      <c r="F559" s="47"/>
      <c r="G559" s="47"/>
      <c r="H559" s="28"/>
      <c r="I559" s="29" t="str">
        <f>IF($C559&gt;0,IF(COUNTIF(newValidID,$C559)&gt;0,VLOOKUP($C559,Νέα_Μητρώα!$A:$G,4,FALSE),IF(COUNTIF(ValidID,$C559)&gt;0,VLOOKUP($C559,Μητρώο!$A:$G,4,FALSE))),"")</f>
        <v/>
      </c>
      <c r="J559" s="53" t="str">
        <f>IF(OR(AND(OR(LEFT(R559)="b",LEFT(T559)="b",LEFT(V559)="b"),IF($C559&gt;0,IF(COUNTIF(newValidID,$C559)&gt;0,VLOOKUP($C559,Νέα_Μητρώα!$A:$G,2,FALSE),IF(COUNTIF(ValidID,$C559)&gt;0,VLOOKUP($C559,Μητρώο!$A:$G,2,FALSE))),"")="Θ"),AND(OR(LEFT(R559)="g",LEFT(T559)="g",LEFT(V559)="g"),IF($C559&gt;0,IF(COUNTIF(newValidID,$C559)&gt;0,VLOOKUP($C559,Νέα_Μητρώα!$A:$G,2,FALSE),IF(COUNTIF(ValidID,$C559)&gt;0,VLOOKUP($C559,Μητρώο!$A:$G,2,FALSE))),"")="Α")),"error","")</f>
        <v/>
      </c>
      <c r="K559" s="29" t="str">
        <f t="shared" si="59"/>
        <v/>
      </c>
      <c r="L559" s="29">
        <f t="shared" si="60"/>
        <v>0</v>
      </c>
      <c r="M559" s="30"/>
      <c r="N559" s="30"/>
      <c r="O559" s="31" t="str">
        <f>IF($C559&gt;0,IF(COUNTIF(newValidID,$C559)&gt;0,VLOOKUP($C559,Νέα_Μητρώα!$A:$G,7,FALSE),IF(COUNTIF(ValidID,$C559)&gt;0,VLOOKUP($C559,Μητρώο!$A:$G,7,FALSE))),"")</f>
        <v/>
      </c>
      <c r="P559" s="25" t="str">
        <f t="shared" si="62"/>
        <v/>
      </c>
      <c r="Q559" s="6"/>
      <c r="S559" s="6"/>
      <c r="U559" s="6"/>
      <c r="W559" s="59" t="str">
        <f>IF(AND($W$1&gt;0,C559&gt;0),SUBSTITUTE(SUBSTITUTE(IF(COUNTIF(newValidID,$C559)&gt;0,VLOOKUP($C559,Νέα_Μητρώα!$A:$G,2,FALSE),IF(COUNTIF(ValidID,$C559)&gt;0,VLOOKUP($C559,Μητρώο!$A:$G,2,FALSE))),"Θ","g"),"Α","b")&amp;IF((TRUNC((((YEAR($C$1))-I559)+1)/2))*2&lt;12,12,(TRUNC((((YEAR($C$1))-I559)+1)/2))*2),"ω")</f>
        <v>ω</v>
      </c>
      <c r="Z559" s="49">
        <f t="shared" si="63"/>
        <v>0</v>
      </c>
      <c r="AA559" s="49">
        <f t="shared" si="64"/>
        <v>0</v>
      </c>
      <c r="AB559" s="49">
        <f t="shared" si="65"/>
        <v>0</v>
      </c>
    </row>
    <row r="560" spans="1:28" x14ac:dyDescent="0.2">
      <c r="A560" s="4">
        <v>558</v>
      </c>
      <c r="B560" s="25">
        <f t="shared" si="61"/>
        <v>558</v>
      </c>
      <c r="D560" s="26" t="str">
        <f>IF($C560&gt;0,IF(COUNTIF(newValidID,$C560)&gt;0,VLOOKUP($C560,Νέα_Μητρώα!$A:$G,3,FALSE),IF(COUNTIF(ValidID,$C560)&gt;0,VLOOKUP($C560,Μητρώο!$A:$G,3,FALSE))),"")</f>
        <v/>
      </c>
      <c r="E560" s="27" t="str">
        <f>IF($C560&gt;0,IF(COUNTIF(newValidID,$C560)&gt;0,VLOOKUP($C560,Νέα_Μητρώα!$A:$G,5,FALSE),IF(COUNTIF(ValidID,$C560)&gt;0,VLOOKUP($C560,Μητρώο!$A:$G,5,FALSE))),"")</f>
        <v/>
      </c>
      <c r="F560" s="47"/>
      <c r="G560" s="47"/>
      <c r="H560" s="28"/>
      <c r="I560" s="29" t="str">
        <f>IF($C560&gt;0,IF(COUNTIF(newValidID,$C560)&gt;0,VLOOKUP($C560,Νέα_Μητρώα!$A:$G,4,FALSE),IF(COUNTIF(ValidID,$C560)&gt;0,VLOOKUP($C560,Μητρώο!$A:$G,4,FALSE))),"")</f>
        <v/>
      </c>
      <c r="J560" s="53" t="str">
        <f>IF(OR(AND(OR(LEFT(R560)="b",LEFT(T560)="b",LEFT(V560)="b"),IF($C560&gt;0,IF(COUNTIF(newValidID,$C560)&gt;0,VLOOKUP($C560,Νέα_Μητρώα!$A:$G,2,FALSE),IF(COUNTIF(ValidID,$C560)&gt;0,VLOOKUP($C560,Μητρώο!$A:$G,2,FALSE))),"")="Θ"),AND(OR(LEFT(R560)="g",LEFT(T560)="g",LEFT(V560)="g"),IF($C560&gt;0,IF(COUNTIF(newValidID,$C560)&gt;0,VLOOKUP($C560,Νέα_Μητρώα!$A:$G,2,FALSE),IF(COUNTIF(ValidID,$C560)&gt;0,VLOOKUP($C560,Μητρώο!$A:$G,2,FALSE))),"")="Α")),"error","")</f>
        <v/>
      </c>
      <c r="K560" s="29" t="str">
        <f t="shared" si="59"/>
        <v/>
      </c>
      <c r="L560" s="29">
        <f t="shared" si="60"/>
        <v>0</v>
      </c>
      <c r="M560" s="30"/>
      <c r="N560" s="30"/>
      <c r="O560" s="31" t="str">
        <f>IF($C560&gt;0,IF(COUNTIF(newValidID,$C560)&gt;0,VLOOKUP($C560,Νέα_Μητρώα!$A:$G,7,FALSE),IF(COUNTIF(ValidID,$C560)&gt;0,VLOOKUP($C560,Μητρώο!$A:$G,7,FALSE))),"")</f>
        <v/>
      </c>
      <c r="P560" s="25" t="str">
        <f t="shared" si="62"/>
        <v/>
      </c>
      <c r="Q560" s="6"/>
      <c r="S560" s="6"/>
      <c r="U560" s="6"/>
      <c r="W560" s="59" t="str">
        <f>IF(AND($W$1&gt;0,C560&gt;0),SUBSTITUTE(SUBSTITUTE(IF(COUNTIF(newValidID,$C560)&gt;0,VLOOKUP($C560,Νέα_Μητρώα!$A:$G,2,FALSE),IF(COUNTIF(ValidID,$C560)&gt;0,VLOOKUP($C560,Μητρώο!$A:$G,2,FALSE))),"Θ","g"),"Α","b")&amp;IF((TRUNC((((YEAR($C$1))-I560)+1)/2))*2&lt;12,12,(TRUNC((((YEAR($C$1))-I560)+1)/2))*2),"ω")</f>
        <v>ω</v>
      </c>
      <c r="Z560" s="49">
        <f t="shared" si="63"/>
        <v>0</v>
      </c>
      <c r="AA560" s="49">
        <f t="shared" si="64"/>
        <v>0</v>
      </c>
      <c r="AB560" s="49">
        <f t="shared" si="65"/>
        <v>0</v>
      </c>
    </row>
    <row r="561" spans="1:28" x14ac:dyDescent="0.2">
      <c r="A561" s="4">
        <v>559</v>
      </c>
      <c r="B561" s="25">
        <f t="shared" si="61"/>
        <v>559</v>
      </c>
      <c r="D561" s="26" t="str">
        <f>IF($C561&gt;0,IF(COUNTIF(newValidID,$C561)&gt;0,VLOOKUP($C561,Νέα_Μητρώα!$A:$G,3,FALSE),IF(COUNTIF(ValidID,$C561)&gt;0,VLOOKUP($C561,Μητρώο!$A:$G,3,FALSE))),"")</f>
        <v/>
      </c>
      <c r="E561" s="27" t="str">
        <f>IF($C561&gt;0,IF(COUNTIF(newValidID,$C561)&gt;0,VLOOKUP($C561,Νέα_Μητρώα!$A:$G,5,FALSE),IF(COUNTIF(ValidID,$C561)&gt;0,VLOOKUP($C561,Μητρώο!$A:$G,5,FALSE))),"")</f>
        <v/>
      </c>
      <c r="F561" s="47"/>
      <c r="G561" s="47"/>
      <c r="H561" s="28"/>
      <c r="I561" s="29" t="str">
        <f>IF($C561&gt;0,IF(COUNTIF(newValidID,$C561)&gt;0,VLOOKUP($C561,Νέα_Μητρώα!$A:$G,4,FALSE),IF(COUNTIF(ValidID,$C561)&gt;0,VLOOKUP($C561,Μητρώο!$A:$G,4,FALSE))),"")</f>
        <v/>
      </c>
      <c r="J561" s="53" t="str">
        <f>IF(OR(AND(OR(LEFT(R561)="b",LEFT(T561)="b",LEFT(V561)="b"),IF($C561&gt;0,IF(COUNTIF(newValidID,$C561)&gt;0,VLOOKUP($C561,Νέα_Μητρώα!$A:$G,2,FALSE),IF(COUNTIF(ValidID,$C561)&gt;0,VLOOKUP($C561,Μητρώο!$A:$G,2,FALSE))),"")="Θ"),AND(OR(LEFT(R561)="g",LEFT(T561)="g",LEFT(V561)="g"),IF($C561&gt;0,IF(COUNTIF(newValidID,$C561)&gt;0,VLOOKUP($C561,Νέα_Μητρώα!$A:$G,2,FALSE),IF(COUNTIF(ValidID,$C561)&gt;0,VLOOKUP($C561,Μητρώο!$A:$G,2,FALSE))),"")="Α")),"error","")</f>
        <v/>
      </c>
      <c r="K561" s="29" t="str">
        <f t="shared" si="59"/>
        <v/>
      </c>
      <c r="L561" s="29">
        <f t="shared" si="60"/>
        <v>0</v>
      </c>
      <c r="M561" s="30"/>
      <c r="N561" s="30"/>
      <c r="O561" s="31" t="str">
        <f>IF($C561&gt;0,IF(COUNTIF(newValidID,$C561)&gt;0,VLOOKUP($C561,Νέα_Μητρώα!$A:$G,7,FALSE),IF(COUNTIF(ValidID,$C561)&gt;0,VLOOKUP($C561,Μητρώο!$A:$G,7,FALSE))),"")</f>
        <v/>
      </c>
      <c r="P561" s="25" t="str">
        <f t="shared" si="62"/>
        <v/>
      </c>
      <c r="Q561" s="6"/>
      <c r="S561" s="6"/>
      <c r="U561" s="6"/>
      <c r="W561" s="59" t="str">
        <f>IF(AND($W$1&gt;0,C561&gt;0),SUBSTITUTE(SUBSTITUTE(IF(COUNTIF(newValidID,$C561)&gt;0,VLOOKUP($C561,Νέα_Μητρώα!$A:$G,2,FALSE),IF(COUNTIF(ValidID,$C561)&gt;0,VLOOKUP($C561,Μητρώο!$A:$G,2,FALSE))),"Θ","g"),"Α","b")&amp;IF((TRUNC((((YEAR($C$1))-I561)+1)/2))*2&lt;12,12,(TRUNC((((YEAR($C$1))-I561)+1)/2))*2),"ω")</f>
        <v>ω</v>
      </c>
      <c r="Z561" s="49">
        <f t="shared" si="63"/>
        <v>0</v>
      </c>
      <c r="AA561" s="49">
        <f t="shared" si="64"/>
        <v>0</v>
      </c>
      <c r="AB561" s="49">
        <f t="shared" si="65"/>
        <v>0</v>
      </c>
    </row>
    <row r="562" spans="1:28" x14ac:dyDescent="0.2">
      <c r="A562" s="4">
        <v>560</v>
      </c>
      <c r="B562" s="25">
        <f t="shared" si="61"/>
        <v>560</v>
      </c>
      <c r="D562" s="26" t="str">
        <f>IF($C562&gt;0,IF(COUNTIF(newValidID,$C562)&gt;0,VLOOKUP($C562,Νέα_Μητρώα!$A:$G,3,FALSE),IF(COUNTIF(ValidID,$C562)&gt;0,VLOOKUP($C562,Μητρώο!$A:$G,3,FALSE))),"")</f>
        <v/>
      </c>
      <c r="E562" s="27" t="str">
        <f>IF($C562&gt;0,IF(COUNTIF(newValidID,$C562)&gt;0,VLOOKUP($C562,Νέα_Μητρώα!$A:$G,5,FALSE),IF(COUNTIF(ValidID,$C562)&gt;0,VLOOKUP($C562,Μητρώο!$A:$G,5,FALSE))),"")</f>
        <v/>
      </c>
      <c r="F562" s="47"/>
      <c r="G562" s="47"/>
      <c r="H562" s="28"/>
      <c r="I562" s="29" t="str">
        <f>IF($C562&gt;0,IF(COUNTIF(newValidID,$C562)&gt;0,VLOOKUP($C562,Νέα_Μητρώα!$A:$G,4,FALSE),IF(COUNTIF(ValidID,$C562)&gt;0,VLOOKUP($C562,Μητρώο!$A:$G,4,FALSE))),"")</f>
        <v/>
      </c>
      <c r="J562" s="53" t="str">
        <f>IF(OR(AND(OR(LEFT(R562)="b",LEFT(T562)="b",LEFT(V562)="b"),IF($C562&gt;0,IF(COUNTIF(newValidID,$C562)&gt;0,VLOOKUP($C562,Νέα_Μητρώα!$A:$G,2,FALSE),IF(COUNTIF(ValidID,$C562)&gt;0,VLOOKUP($C562,Μητρώο!$A:$G,2,FALSE))),"")="Θ"),AND(OR(LEFT(R562)="g",LEFT(T562)="g",LEFT(V562)="g"),IF($C562&gt;0,IF(COUNTIF(newValidID,$C562)&gt;0,VLOOKUP($C562,Νέα_Μητρώα!$A:$G,2,FALSE),IF(COUNTIF(ValidID,$C562)&gt;0,VLOOKUP($C562,Μητρώο!$A:$G,2,FALSE))),"")="Α")),"error","")</f>
        <v/>
      </c>
      <c r="K562" s="29" t="str">
        <f t="shared" si="59"/>
        <v/>
      </c>
      <c r="L562" s="29">
        <f t="shared" si="60"/>
        <v>0</v>
      </c>
      <c r="M562" s="30"/>
      <c r="N562" s="30"/>
      <c r="O562" s="31" t="str">
        <f>IF($C562&gt;0,IF(COUNTIF(newValidID,$C562)&gt;0,VLOOKUP($C562,Νέα_Μητρώα!$A:$G,7,FALSE),IF(COUNTIF(ValidID,$C562)&gt;0,VLOOKUP($C562,Μητρώο!$A:$G,7,FALSE))),"")</f>
        <v/>
      </c>
      <c r="P562" s="25" t="str">
        <f t="shared" si="62"/>
        <v/>
      </c>
      <c r="Q562" s="6"/>
      <c r="S562" s="6"/>
      <c r="U562" s="6"/>
      <c r="W562" s="59" t="str">
        <f>IF(AND($W$1&gt;0,C562&gt;0),SUBSTITUTE(SUBSTITUTE(IF(COUNTIF(newValidID,$C562)&gt;0,VLOOKUP($C562,Νέα_Μητρώα!$A:$G,2,FALSE),IF(COUNTIF(ValidID,$C562)&gt;0,VLOOKUP($C562,Μητρώο!$A:$G,2,FALSE))),"Θ","g"),"Α","b")&amp;IF((TRUNC((((YEAR($C$1))-I562)+1)/2))*2&lt;12,12,(TRUNC((((YEAR($C$1))-I562)+1)/2))*2),"ω")</f>
        <v>ω</v>
      </c>
      <c r="Z562" s="49">
        <f t="shared" si="63"/>
        <v>0</v>
      </c>
      <c r="AA562" s="49">
        <f t="shared" si="64"/>
        <v>0</v>
      </c>
      <c r="AB562" s="49">
        <f t="shared" si="65"/>
        <v>0</v>
      </c>
    </row>
    <row r="563" spans="1:28" x14ac:dyDescent="0.2">
      <c r="A563" s="4">
        <v>561</v>
      </c>
      <c r="B563" s="25">
        <f t="shared" si="61"/>
        <v>561</v>
      </c>
      <c r="D563" s="26" t="str">
        <f>IF($C563&gt;0,IF(COUNTIF(newValidID,$C563)&gt;0,VLOOKUP($C563,Νέα_Μητρώα!$A:$G,3,FALSE),IF(COUNTIF(ValidID,$C563)&gt;0,VLOOKUP($C563,Μητρώο!$A:$G,3,FALSE))),"")</f>
        <v/>
      </c>
      <c r="E563" s="27" t="str">
        <f>IF($C563&gt;0,IF(COUNTIF(newValidID,$C563)&gt;0,VLOOKUP($C563,Νέα_Μητρώα!$A:$G,5,FALSE),IF(COUNTIF(ValidID,$C563)&gt;0,VLOOKUP($C563,Μητρώο!$A:$G,5,FALSE))),"")</f>
        <v/>
      </c>
      <c r="F563" s="47"/>
      <c r="G563" s="47"/>
      <c r="H563" s="28"/>
      <c r="I563" s="29" t="str">
        <f>IF($C563&gt;0,IF(COUNTIF(newValidID,$C563)&gt;0,VLOOKUP($C563,Νέα_Μητρώα!$A:$G,4,FALSE),IF(COUNTIF(ValidID,$C563)&gt;0,VLOOKUP($C563,Μητρώο!$A:$G,4,FALSE))),"")</f>
        <v/>
      </c>
      <c r="J563" s="53" t="str">
        <f>IF(OR(AND(OR(LEFT(R563)="b",LEFT(T563)="b",LEFT(V563)="b"),IF($C563&gt;0,IF(COUNTIF(newValidID,$C563)&gt;0,VLOOKUP($C563,Νέα_Μητρώα!$A:$G,2,FALSE),IF(COUNTIF(ValidID,$C563)&gt;0,VLOOKUP($C563,Μητρώο!$A:$G,2,FALSE))),"")="Θ"),AND(OR(LEFT(R563)="g",LEFT(T563)="g",LEFT(V563)="g"),IF($C563&gt;0,IF(COUNTIF(newValidID,$C563)&gt;0,VLOOKUP($C563,Νέα_Μητρώα!$A:$G,2,FALSE),IF(COUNTIF(ValidID,$C563)&gt;0,VLOOKUP($C563,Μητρώο!$A:$G,2,FALSE))),"")="Α")),"error","")</f>
        <v/>
      </c>
      <c r="K563" s="29" t="str">
        <f t="shared" si="59"/>
        <v/>
      </c>
      <c r="L563" s="29">
        <f t="shared" si="60"/>
        <v>0</v>
      </c>
      <c r="M563" s="30"/>
      <c r="N563" s="30"/>
      <c r="O563" s="31" t="str">
        <f>IF($C563&gt;0,IF(COUNTIF(newValidID,$C563)&gt;0,VLOOKUP($C563,Νέα_Μητρώα!$A:$G,7,FALSE),IF(COUNTIF(ValidID,$C563)&gt;0,VLOOKUP($C563,Μητρώο!$A:$G,7,FALSE))),"")</f>
        <v/>
      </c>
      <c r="P563" s="25" t="str">
        <f t="shared" si="62"/>
        <v/>
      </c>
      <c r="Q563" s="6"/>
      <c r="S563" s="6"/>
      <c r="U563" s="6"/>
      <c r="W563" s="59" t="str">
        <f>IF(AND($W$1&gt;0,C563&gt;0),SUBSTITUTE(SUBSTITUTE(IF(COUNTIF(newValidID,$C563)&gt;0,VLOOKUP($C563,Νέα_Μητρώα!$A:$G,2,FALSE),IF(COUNTIF(ValidID,$C563)&gt;0,VLOOKUP($C563,Μητρώο!$A:$G,2,FALSE))),"Θ","g"),"Α","b")&amp;IF((TRUNC((((YEAR($C$1))-I563)+1)/2))*2&lt;12,12,(TRUNC((((YEAR($C$1))-I563)+1)/2))*2),"ω")</f>
        <v>ω</v>
      </c>
      <c r="Z563" s="49">
        <f t="shared" si="63"/>
        <v>0</v>
      </c>
      <c r="AA563" s="49">
        <f t="shared" si="64"/>
        <v>0</v>
      </c>
      <c r="AB563" s="49">
        <f t="shared" si="65"/>
        <v>0</v>
      </c>
    </row>
    <row r="564" spans="1:28" x14ac:dyDescent="0.2">
      <c r="A564" s="4">
        <v>562</v>
      </c>
      <c r="B564" s="25">
        <f t="shared" si="61"/>
        <v>562</v>
      </c>
      <c r="D564" s="26" t="str">
        <f>IF($C564&gt;0,IF(COUNTIF(newValidID,$C564)&gt;0,VLOOKUP($C564,Νέα_Μητρώα!$A:$G,3,FALSE),IF(COUNTIF(ValidID,$C564)&gt;0,VLOOKUP($C564,Μητρώο!$A:$G,3,FALSE))),"")</f>
        <v/>
      </c>
      <c r="E564" s="27" t="str">
        <f>IF($C564&gt;0,IF(COUNTIF(newValidID,$C564)&gt;0,VLOOKUP($C564,Νέα_Μητρώα!$A:$G,5,FALSE),IF(COUNTIF(ValidID,$C564)&gt;0,VLOOKUP($C564,Μητρώο!$A:$G,5,FALSE))),"")</f>
        <v/>
      </c>
      <c r="F564" s="47"/>
      <c r="G564" s="47"/>
      <c r="H564" s="28"/>
      <c r="I564" s="29" t="str">
        <f>IF($C564&gt;0,IF(COUNTIF(newValidID,$C564)&gt;0,VLOOKUP($C564,Νέα_Μητρώα!$A:$G,4,FALSE),IF(COUNTIF(ValidID,$C564)&gt;0,VLOOKUP($C564,Μητρώο!$A:$G,4,FALSE))),"")</f>
        <v/>
      </c>
      <c r="J564" s="53" t="str">
        <f>IF(OR(AND(OR(LEFT(R564)="b",LEFT(T564)="b",LEFT(V564)="b"),IF($C564&gt;0,IF(COUNTIF(newValidID,$C564)&gt;0,VLOOKUP($C564,Νέα_Μητρώα!$A:$G,2,FALSE),IF(COUNTIF(ValidID,$C564)&gt;0,VLOOKUP($C564,Μητρώο!$A:$G,2,FALSE))),"")="Θ"),AND(OR(LEFT(R564)="g",LEFT(T564)="g",LEFT(V564)="g"),IF($C564&gt;0,IF(COUNTIF(newValidID,$C564)&gt;0,VLOOKUP($C564,Νέα_Μητρώα!$A:$G,2,FALSE),IF(COUNTIF(ValidID,$C564)&gt;0,VLOOKUP($C564,Μητρώο!$A:$G,2,FALSE))),"")="Α")),"error","")</f>
        <v/>
      </c>
      <c r="K564" s="29" t="str">
        <f t="shared" si="59"/>
        <v/>
      </c>
      <c r="L564" s="29">
        <f t="shared" si="60"/>
        <v>0</v>
      </c>
      <c r="M564" s="30"/>
      <c r="N564" s="30"/>
      <c r="O564" s="31" t="str">
        <f>IF($C564&gt;0,IF(COUNTIF(newValidID,$C564)&gt;0,VLOOKUP($C564,Νέα_Μητρώα!$A:$G,7,FALSE),IF(COUNTIF(ValidID,$C564)&gt;0,VLOOKUP($C564,Μητρώο!$A:$G,7,FALSE))),"")</f>
        <v/>
      </c>
      <c r="P564" s="25" t="str">
        <f t="shared" si="62"/>
        <v/>
      </c>
      <c r="Q564" s="6"/>
      <c r="S564" s="6"/>
      <c r="U564" s="6"/>
      <c r="W564" s="59" t="str">
        <f>IF(AND($W$1&gt;0,C564&gt;0),SUBSTITUTE(SUBSTITUTE(IF(COUNTIF(newValidID,$C564)&gt;0,VLOOKUP($C564,Νέα_Μητρώα!$A:$G,2,FALSE),IF(COUNTIF(ValidID,$C564)&gt;0,VLOOKUP($C564,Μητρώο!$A:$G,2,FALSE))),"Θ","g"),"Α","b")&amp;IF((TRUNC((((YEAR($C$1))-I564)+1)/2))*2&lt;12,12,(TRUNC((((YEAR($C$1))-I564)+1)/2))*2),"ω")</f>
        <v>ω</v>
      </c>
      <c r="Z564" s="49">
        <f t="shared" si="63"/>
        <v>0</v>
      </c>
      <c r="AA564" s="49">
        <f t="shared" si="64"/>
        <v>0</v>
      </c>
      <c r="AB564" s="49">
        <f t="shared" si="65"/>
        <v>0</v>
      </c>
    </row>
    <row r="565" spans="1:28" x14ac:dyDescent="0.2">
      <c r="A565" s="4">
        <v>563</v>
      </c>
      <c r="B565" s="25">
        <f t="shared" si="61"/>
        <v>563</v>
      </c>
      <c r="C565" s="6"/>
      <c r="D565" s="26" t="str">
        <f>IF($C565&gt;0,IF(COUNTIF(newValidID,$C565)&gt;0,VLOOKUP($C565,Νέα_Μητρώα!$A:$G,3,FALSE),IF(COUNTIF(ValidID,$C565)&gt;0,VLOOKUP($C565,Μητρώο!$A:$G,3,FALSE))),"")</f>
        <v/>
      </c>
      <c r="E565" s="27" t="str">
        <f>IF($C565&gt;0,IF(COUNTIF(newValidID,$C565)&gt;0,VLOOKUP($C565,Νέα_Μητρώα!$A:$G,5,FALSE),IF(COUNTIF(ValidID,$C565)&gt;0,VLOOKUP($C565,Μητρώο!$A:$G,5,FALSE))),"")</f>
        <v/>
      </c>
      <c r="F565" s="47"/>
      <c r="G565" s="47"/>
      <c r="H565" s="28"/>
      <c r="I565" s="29" t="str">
        <f>IF($C565&gt;0,IF(COUNTIF(newValidID,$C565)&gt;0,VLOOKUP($C565,Νέα_Μητρώα!$A:$G,4,FALSE),IF(COUNTIF(ValidID,$C565)&gt;0,VLOOKUP($C565,Μητρώο!$A:$G,4,FALSE))),"")</f>
        <v/>
      </c>
      <c r="J565" s="53" t="str">
        <f>IF(OR(AND(OR(LEFT(R565)="b",LEFT(T565)="b",LEFT(V565)="b"),IF($C565&gt;0,IF(COUNTIF(newValidID,$C565)&gt;0,VLOOKUP($C565,Νέα_Μητρώα!$A:$G,2,FALSE),IF(COUNTIF(ValidID,$C565)&gt;0,VLOOKUP($C565,Μητρώο!$A:$G,2,FALSE))),"")="Θ"),AND(OR(LEFT(R565)="g",LEFT(T565)="g",LEFT(V565)="g"),IF($C565&gt;0,IF(COUNTIF(newValidID,$C565)&gt;0,VLOOKUP($C565,Νέα_Μητρώα!$A:$G,2,FALSE),IF(COUNTIF(ValidID,$C565)&gt;0,VLOOKUP($C565,Μητρώο!$A:$G,2,FALSE))),"")="Α")),"error","")</f>
        <v/>
      </c>
      <c r="K565" s="29" t="str">
        <f t="shared" si="59"/>
        <v/>
      </c>
      <c r="L565" s="29">
        <f t="shared" si="60"/>
        <v>0</v>
      </c>
      <c r="M565" s="30"/>
      <c r="N565" s="30"/>
      <c r="O565" s="31" t="str">
        <f>IF($C565&gt;0,IF(COUNTIF(newValidID,$C565)&gt;0,VLOOKUP($C565,Νέα_Μητρώα!$A:$G,7,FALSE),IF(COUNTIF(ValidID,$C565)&gt;0,VLOOKUP($C565,Μητρώο!$A:$G,7,FALSE))),"")</f>
        <v/>
      </c>
      <c r="P565" s="25" t="str">
        <f t="shared" si="62"/>
        <v/>
      </c>
      <c r="Q565" s="6"/>
      <c r="S565" s="6"/>
      <c r="U565" s="6"/>
      <c r="W565" s="59" t="str">
        <f>IF(AND($W$1&gt;0,C565&gt;0),SUBSTITUTE(SUBSTITUTE(IF(COUNTIF(newValidID,$C565)&gt;0,VLOOKUP($C565,Νέα_Μητρώα!$A:$G,2,FALSE),IF(COUNTIF(ValidID,$C565)&gt;0,VLOOKUP($C565,Μητρώο!$A:$G,2,FALSE))),"Θ","g"),"Α","b")&amp;IF((TRUNC((((YEAR($C$1))-I565)+1)/2))*2&lt;12,12,(TRUNC((((YEAR($C$1))-I565)+1)/2))*2),"ω")</f>
        <v>ω</v>
      </c>
      <c r="Z565" s="49">
        <f t="shared" si="63"/>
        <v>0</v>
      </c>
      <c r="AA565" s="49">
        <f t="shared" si="64"/>
        <v>0</v>
      </c>
      <c r="AB565" s="49">
        <f t="shared" si="65"/>
        <v>0</v>
      </c>
    </row>
    <row r="566" spans="1:28" x14ac:dyDescent="0.2">
      <c r="A566" s="4">
        <v>564</v>
      </c>
      <c r="B566" s="25">
        <f t="shared" si="61"/>
        <v>564</v>
      </c>
      <c r="D566" s="26" t="str">
        <f>IF($C566&gt;0,IF(COUNTIF(newValidID,$C566)&gt;0,VLOOKUP($C566,Νέα_Μητρώα!$A:$G,3,FALSE),IF(COUNTIF(ValidID,$C566)&gt;0,VLOOKUP($C566,Μητρώο!$A:$G,3,FALSE))),"")</f>
        <v/>
      </c>
      <c r="E566" s="27" t="str">
        <f>IF($C566&gt;0,IF(COUNTIF(newValidID,$C566)&gt;0,VLOOKUP($C566,Νέα_Μητρώα!$A:$G,5,FALSE),IF(COUNTIF(ValidID,$C566)&gt;0,VLOOKUP($C566,Μητρώο!$A:$G,5,FALSE))),"")</f>
        <v/>
      </c>
      <c r="F566" s="47"/>
      <c r="G566" s="47"/>
      <c r="H566" s="28"/>
      <c r="I566" s="29" t="str">
        <f>IF($C566&gt;0,IF(COUNTIF(newValidID,$C566)&gt;0,VLOOKUP($C566,Νέα_Μητρώα!$A:$G,4,FALSE),IF(COUNTIF(ValidID,$C566)&gt;0,VLOOKUP($C566,Μητρώο!$A:$G,4,FALSE))),"")</f>
        <v/>
      </c>
      <c r="J566" s="53" t="str">
        <f>IF(OR(AND(OR(LEFT(R566)="b",LEFT(T566)="b",LEFT(V566)="b"),IF($C566&gt;0,IF(COUNTIF(newValidID,$C566)&gt;0,VLOOKUP($C566,Νέα_Μητρώα!$A:$G,2,FALSE),IF(COUNTIF(ValidID,$C566)&gt;0,VLOOKUP($C566,Μητρώο!$A:$G,2,FALSE))),"")="Θ"),AND(OR(LEFT(R566)="g",LEFT(T566)="g",LEFT(V566)="g"),IF($C566&gt;0,IF(COUNTIF(newValidID,$C566)&gt;0,VLOOKUP($C566,Νέα_Μητρώα!$A:$G,2,FALSE),IF(COUNTIF(ValidID,$C566)&gt;0,VLOOKUP($C566,Μητρώο!$A:$G,2,FALSE))),"")="Α")),"error","")</f>
        <v/>
      </c>
      <c r="K566" s="29" t="str">
        <f t="shared" si="59"/>
        <v/>
      </c>
      <c r="L566" s="29">
        <f t="shared" si="60"/>
        <v>0</v>
      </c>
      <c r="M566" s="30"/>
      <c r="N566" s="30"/>
      <c r="O566" s="31" t="str">
        <f>IF($C566&gt;0,IF(COUNTIF(newValidID,$C566)&gt;0,VLOOKUP($C566,Νέα_Μητρώα!$A:$G,7,FALSE),IF(COUNTIF(ValidID,$C566)&gt;0,VLOOKUP($C566,Μητρώο!$A:$G,7,FALSE))),"")</f>
        <v/>
      </c>
      <c r="P566" s="25" t="str">
        <f t="shared" si="62"/>
        <v/>
      </c>
      <c r="Q566" s="6"/>
      <c r="S566" s="6"/>
      <c r="U566" s="6"/>
      <c r="W566" s="59" t="str">
        <f>IF(AND($W$1&gt;0,C566&gt;0),SUBSTITUTE(SUBSTITUTE(IF(COUNTIF(newValidID,$C566)&gt;0,VLOOKUP($C566,Νέα_Μητρώα!$A:$G,2,FALSE),IF(COUNTIF(ValidID,$C566)&gt;0,VLOOKUP($C566,Μητρώο!$A:$G,2,FALSE))),"Θ","g"),"Α","b")&amp;IF((TRUNC((((YEAR($C$1))-I566)+1)/2))*2&lt;12,12,(TRUNC((((YEAR($C$1))-I566)+1)/2))*2),"ω")</f>
        <v>ω</v>
      </c>
      <c r="Z566" s="49">
        <f t="shared" si="63"/>
        <v>0</v>
      </c>
      <c r="AA566" s="49">
        <f t="shared" si="64"/>
        <v>0</v>
      </c>
      <c r="AB566" s="49">
        <f t="shared" si="65"/>
        <v>0</v>
      </c>
    </row>
    <row r="567" spans="1:28" x14ac:dyDescent="0.2">
      <c r="A567" s="4">
        <v>565</v>
      </c>
      <c r="B567" s="25">
        <f t="shared" si="61"/>
        <v>565</v>
      </c>
      <c r="D567" s="26" t="str">
        <f>IF($C567&gt;0,IF(COUNTIF(newValidID,$C567)&gt;0,VLOOKUP($C567,Νέα_Μητρώα!$A:$G,3,FALSE),IF(COUNTIF(ValidID,$C567)&gt;0,VLOOKUP($C567,Μητρώο!$A:$G,3,FALSE))),"")</f>
        <v/>
      </c>
      <c r="E567" s="27" t="str">
        <f>IF($C567&gt;0,IF(COUNTIF(newValidID,$C567)&gt;0,VLOOKUP($C567,Νέα_Μητρώα!$A:$G,5,FALSE),IF(COUNTIF(ValidID,$C567)&gt;0,VLOOKUP($C567,Μητρώο!$A:$G,5,FALSE))),"")</f>
        <v/>
      </c>
      <c r="F567" s="47"/>
      <c r="G567" s="47"/>
      <c r="H567" s="28"/>
      <c r="I567" s="29" t="str">
        <f>IF($C567&gt;0,IF(COUNTIF(newValidID,$C567)&gt;0,VLOOKUP($C567,Νέα_Μητρώα!$A:$G,4,FALSE),IF(COUNTIF(ValidID,$C567)&gt;0,VLOOKUP($C567,Μητρώο!$A:$G,4,FALSE))),"")</f>
        <v/>
      </c>
      <c r="J567" s="53" t="str">
        <f>IF(OR(AND(OR(LEFT(R567)="b",LEFT(T567)="b",LEFT(V567)="b"),IF($C567&gt;0,IF(COUNTIF(newValidID,$C567)&gt;0,VLOOKUP($C567,Νέα_Μητρώα!$A:$G,2,FALSE),IF(COUNTIF(ValidID,$C567)&gt;0,VLOOKUP($C567,Μητρώο!$A:$G,2,FALSE))),"")="Θ"),AND(OR(LEFT(R567)="g",LEFT(T567)="g",LEFT(V567)="g"),IF($C567&gt;0,IF(COUNTIF(newValidID,$C567)&gt;0,VLOOKUP($C567,Νέα_Μητρώα!$A:$G,2,FALSE),IF(COUNTIF(ValidID,$C567)&gt;0,VLOOKUP($C567,Μητρώο!$A:$G,2,FALSE))),"")="Α")),"error","")</f>
        <v/>
      </c>
      <c r="K567" s="29" t="str">
        <f t="shared" si="59"/>
        <v/>
      </c>
      <c r="L567" s="29">
        <f t="shared" si="60"/>
        <v>0</v>
      </c>
      <c r="M567" s="30"/>
      <c r="N567" s="30"/>
      <c r="O567" s="31" t="str">
        <f>IF($C567&gt;0,IF(COUNTIF(newValidID,$C567)&gt;0,VLOOKUP($C567,Νέα_Μητρώα!$A:$G,7,FALSE),IF(COUNTIF(ValidID,$C567)&gt;0,VLOOKUP($C567,Μητρώο!$A:$G,7,FALSE))),"")</f>
        <v/>
      </c>
      <c r="P567" s="25" t="str">
        <f t="shared" si="62"/>
        <v/>
      </c>
      <c r="Q567" s="6"/>
      <c r="S567" s="6"/>
      <c r="U567" s="6"/>
      <c r="W567" s="59" t="str">
        <f>IF(AND($W$1&gt;0,C567&gt;0),SUBSTITUTE(SUBSTITUTE(IF(COUNTIF(newValidID,$C567)&gt;0,VLOOKUP($C567,Νέα_Μητρώα!$A:$G,2,FALSE),IF(COUNTIF(ValidID,$C567)&gt;0,VLOOKUP($C567,Μητρώο!$A:$G,2,FALSE))),"Θ","g"),"Α","b")&amp;IF((TRUNC((((YEAR($C$1))-I567)+1)/2))*2&lt;12,12,(TRUNC((((YEAR($C$1))-I567)+1)/2))*2),"ω")</f>
        <v>ω</v>
      </c>
      <c r="Z567" s="49">
        <f t="shared" si="63"/>
        <v>0</v>
      </c>
      <c r="AA567" s="49">
        <f t="shared" si="64"/>
        <v>0</v>
      </c>
      <c r="AB567" s="49">
        <f t="shared" si="65"/>
        <v>0</v>
      </c>
    </row>
    <row r="568" spans="1:28" x14ac:dyDescent="0.2">
      <c r="A568" s="4">
        <v>566</v>
      </c>
      <c r="B568" s="25">
        <f t="shared" si="61"/>
        <v>566</v>
      </c>
      <c r="D568" s="26" t="str">
        <f>IF($C568&gt;0,IF(COUNTIF(newValidID,$C568)&gt;0,VLOOKUP($C568,Νέα_Μητρώα!$A:$G,3,FALSE),IF(COUNTIF(ValidID,$C568)&gt;0,VLOOKUP($C568,Μητρώο!$A:$G,3,FALSE))),"")</f>
        <v/>
      </c>
      <c r="E568" s="27" t="str">
        <f>IF($C568&gt;0,IF(COUNTIF(newValidID,$C568)&gt;0,VLOOKUP($C568,Νέα_Μητρώα!$A:$G,5,FALSE),IF(COUNTIF(ValidID,$C568)&gt;0,VLOOKUP($C568,Μητρώο!$A:$G,5,FALSE))),"")</f>
        <v/>
      </c>
      <c r="F568" s="47"/>
      <c r="G568" s="47"/>
      <c r="H568" s="28"/>
      <c r="I568" s="29" t="str">
        <f>IF($C568&gt;0,IF(COUNTIF(newValidID,$C568)&gt;0,VLOOKUP($C568,Νέα_Μητρώα!$A:$G,4,FALSE),IF(COUNTIF(ValidID,$C568)&gt;0,VLOOKUP($C568,Μητρώο!$A:$G,4,FALSE))),"")</f>
        <v/>
      </c>
      <c r="J568" s="53" t="str">
        <f>IF(OR(AND(OR(LEFT(R568)="b",LEFT(T568)="b",LEFT(V568)="b"),IF($C568&gt;0,IF(COUNTIF(newValidID,$C568)&gt;0,VLOOKUP($C568,Νέα_Μητρώα!$A:$G,2,FALSE),IF(COUNTIF(ValidID,$C568)&gt;0,VLOOKUP($C568,Μητρώο!$A:$G,2,FALSE))),"")="Θ"),AND(OR(LEFT(R568)="g",LEFT(T568)="g",LEFT(V568)="g"),IF($C568&gt;0,IF(COUNTIF(newValidID,$C568)&gt;0,VLOOKUP($C568,Νέα_Μητρώα!$A:$G,2,FALSE),IF(COUNTIF(ValidID,$C568)&gt;0,VLOOKUP($C568,Μητρώο!$A:$G,2,FALSE))),"")="Α")),"error","")</f>
        <v/>
      </c>
      <c r="K568" s="29" t="str">
        <f t="shared" si="59"/>
        <v/>
      </c>
      <c r="L568" s="29">
        <f t="shared" si="60"/>
        <v>0</v>
      </c>
      <c r="M568" s="30"/>
      <c r="N568" s="30"/>
      <c r="O568" s="31" t="str">
        <f>IF($C568&gt;0,IF(COUNTIF(newValidID,$C568)&gt;0,VLOOKUP($C568,Νέα_Μητρώα!$A:$G,7,FALSE),IF(COUNTIF(ValidID,$C568)&gt;0,VLOOKUP($C568,Μητρώο!$A:$G,7,FALSE))),"")</f>
        <v/>
      </c>
      <c r="P568" s="25" t="str">
        <f t="shared" si="62"/>
        <v/>
      </c>
      <c r="Q568" s="6"/>
      <c r="S568" s="6"/>
      <c r="U568" s="6"/>
      <c r="W568" s="59" t="str">
        <f>IF(AND($W$1&gt;0,C568&gt;0),SUBSTITUTE(SUBSTITUTE(IF(COUNTIF(newValidID,$C568)&gt;0,VLOOKUP($C568,Νέα_Μητρώα!$A:$G,2,FALSE),IF(COUNTIF(ValidID,$C568)&gt;0,VLOOKUP($C568,Μητρώο!$A:$G,2,FALSE))),"Θ","g"),"Α","b")&amp;IF((TRUNC((((YEAR($C$1))-I568)+1)/2))*2&lt;12,12,(TRUNC((((YEAR($C$1))-I568)+1)/2))*2),"ω")</f>
        <v>ω</v>
      </c>
      <c r="Z568" s="49">
        <f t="shared" si="63"/>
        <v>0</v>
      </c>
      <c r="AA568" s="49">
        <f t="shared" si="64"/>
        <v>0</v>
      </c>
      <c r="AB568" s="49">
        <f t="shared" si="65"/>
        <v>0</v>
      </c>
    </row>
    <row r="569" spans="1:28" x14ac:dyDescent="0.2">
      <c r="A569" s="4">
        <v>567</v>
      </c>
      <c r="B569" s="25">
        <f t="shared" si="61"/>
        <v>567</v>
      </c>
      <c r="D569" s="26" t="str">
        <f>IF($C569&gt;0,IF(COUNTIF(newValidID,$C569)&gt;0,VLOOKUP($C569,Νέα_Μητρώα!$A:$G,3,FALSE),IF(COUNTIF(ValidID,$C569)&gt;0,VLOOKUP($C569,Μητρώο!$A:$G,3,FALSE))),"")</f>
        <v/>
      </c>
      <c r="E569" s="27" t="str">
        <f>IF($C569&gt;0,IF(COUNTIF(newValidID,$C569)&gt;0,VLOOKUP($C569,Νέα_Μητρώα!$A:$G,5,FALSE),IF(COUNTIF(ValidID,$C569)&gt;0,VLOOKUP($C569,Μητρώο!$A:$G,5,FALSE))),"")</f>
        <v/>
      </c>
      <c r="F569" s="47"/>
      <c r="G569" s="47"/>
      <c r="H569" s="28"/>
      <c r="I569" s="29" t="str">
        <f>IF($C569&gt;0,IF(COUNTIF(newValidID,$C569)&gt;0,VLOOKUP($C569,Νέα_Μητρώα!$A:$G,4,FALSE),IF(COUNTIF(ValidID,$C569)&gt;0,VLOOKUP($C569,Μητρώο!$A:$G,4,FALSE))),"")</f>
        <v/>
      </c>
      <c r="J569" s="53" t="str">
        <f>IF(OR(AND(OR(LEFT(R569)="b",LEFT(T569)="b",LEFT(V569)="b"),IF($C569&gt;0,IF(COUNTIF(newValidID,$C569)&gt;0,VLOOKUP($C569,Νέα_Μητρώα!$A:$G,2,FALSE),IF(COUNTIF(ValidID,$C569)&gt;0,VLOOKUP($C569,Μητρώο!$A:$G,2,FALSE))),"")="Θ"),AND(OR(LEFT(R569)="g",LEFT(T569)="g",LEFT(V569)="g"),IF($C569&gt;0,IF(COUNTIF(newValidID,$C569)&gt;0,VLOOKUP($C569,Νέα_Μητρώα!$A:$G,2,FALSE),IF(COUNTIF(ValidID,$C569)&gt;0,VLOOKUP($C569,Μητρώο!$A:$G,2,FALSE))),"")="Α")),"error","")</f>
        <v/>
      </c>
      <c r="K569" s="29" t="str">
        <f t="shared" si="59"/>
        <v/>
      </c>
      <c r="L569" s="29">
        <f t="shared" si="60"/>
        <v>0</v>
      </c>
      <c r="M569" s="30"/>
      <c r="N569" s="30"/>
      <c r="O569" s="31" t="str">
        <f>IF($C569&gt;0,IF(COUNTIF(newValidID,$C569)&gt;0,VLOOKUP($C569,Νέα_Μητρώα!$A:$G,7,FALSE),IF(COUNTIF(ValidID,$C569)&gt;0,VLOOKUP($C569,Μητρώο!$A:$G,7,FALSE))),"")</f>
        <v/>
      </c>
      <c r="P569" s="25" t="str">
        <f t="shared" si="62"/>
        <v/>
      </c>
      <c r="Q569" s="6"/>
      <c r="S569" s="6"/>
      <c r="U569" s="6"/>
      <c r="W569" s="59" t="str">
        <f>IF(AND($W$1&gt;0,C569&gt;0),SUBSTITUTE(SUBSTITUTE(IF(COUNTIF(newValidID,$C569)&gt;0,VLOOKUP($C569,Νέα_Μητρώα!$A:$G,2,FALSE),IF(COUNTIF(ValidID,$C569)&gt;0,VLOOKUP($C569,Μητρώο!$A:$G,2,FALSE))),"Θ","g"),"Α","b")&amp;IF((TRUNC((((YEAR($C$1))-I569)+1)/2))*2&lt;12,12,(TRUNC((((YEAR($C$1))-I569)+1)/2))*2),"ω")</f>
        <v>ω</v>
      </c>
      <c r="Z569" s="49">
        <f t="shared" si="63"/>
        <v>0</v>
      </c>
      <c r="AA569" s="49">
        <f t="shared" si="64"/>
        <v>0</v>
      </c>
      <c r="AB569" s="49">
        <f t="shared" si="65"/>
        <v>0</v>
      </c>
    </row>
    <row r="570" spans="1:28" x14ac:dyDescent="0.2">
      <c r="A570" s="4">
        <v>568</v>
      </c>
      <c r="B570" s="25">
        <f t="shared" si="61"/>
        <v>568</v>
      </c>
      <c r="D570" s="26" t="str">
        <f>IF($C570&gt;0,IF(COUNTIF(newValidID,$C570)&gt;0,VLOOKUP($C570,Νέα_Μητρώα!$A:$G,3,FALSE),IF(COUNTIF(ValidID,$C570)&gt;0,VLOOKUP($C570,Μητρώο!$A:$G,3,FALSE))),"")</f>
        <v/>
      </c>
      <c r="E570" s="27" t="str">
        <f>IF($C570&gt;0,IF(COUNTIF(newValidID,$C570)&gt;0,VLOOKUP($C570,Νέα_Μητρώα!$A:$G,5,FALSE),IF(COUNTIF(ValidID,$C570)&gt;0,VLOOKUP($C570,Μητρώο!$A:$G,5,FALSE))),"")</f>
        <v/>
      </c>
      <c r="F570" s="47"/>
      <c r="G570" s="47"/>
      <c r="H570" s="28"/>
      <c r="I570" s="29" t="str">
        <f>IF($C570&gt;0,IF(COUNTIF(newValidID,$C570)&gt;0,VLOOKUP($C570,Νέα_Μητρώα!$A:$G,4,FALSE),IF(COUNTIF(ValidID,$C570)&gt;0,VLOOKUP($C570,Μητρώο!$A:$G,4,FALSE))),"")</f>
        <v/>
      </c>
      <c r="J570" s="53" t="str">
        <f>IF(OR(AND(OR(LEFT(R570)="b",LEFT(T570)="b",LEFT(V570)="b"),IF($C570&gt;0,IF(COUNTIF(newValidID,$C570)&gt;0,VLOOKUP($C570,Νέα_Μητρώα!$A:$G,2,FALSE),IF(COUNTIF(ValidID,$C570)&gt;0,VLOOKUP($C570,Μητρώο!$A:$G,2,FALSE))),"")="Θ"),AND(OR(LEFT(R570)="g",LEFT(T570)="g",LEFT(V570)="g"),IF($C570&gt;0,IF(COUNTIF(newValidID,$C570)&gt;0,VLOOKUP($C570,Νέα_Μητρώα!$A:$G,2,FALSE),IF(COUNTIF(ValidID,$C570)&gt;0,VLOOKUP($C570,Μητρώο!$A:$G,2,FALSE))),"")="Α")),"error","")</f>
        <v/>
      </c>
      <c r="K570" s="29" t="str">
        <f t="shared" si="59"/>
        <v/>
      </c>
      <c r="L570" s="29">
        <f t="shared" si="60"/>
        <v>0</v>
      </c>
      <c r="M570" s="30"/>
      <c r="N570" s="30"/>
      <c r="O570" s="31" t="str">
        <f>IF($C570&gt;0,IF(COUNTIF(newValidID,$C570)&gt;0,VLOOKUP($C570,Νέα_Μητρώα!$A:$G,7,FALSE),IF(COUNTIF(ValidID,$C570)&gt;0,VLOOKUP($C570,Μητρώο!$A:$G,7,FALSE))),"")</f>
        <v/>
      </c>
      <c r="P570" s="25" t="str">
        <f t="shared" si="62"/>
        <v/>
      </c>
      <c r="Q570" s="6"/>
      <c r="S570" s="6"/>
      <c r="U570" s="6"/>
      <c r="W570" s="59" t="str">
        <f>IF(AND($W$1&gt;0,C570&gt;0),SUBSTITUTE(SUBSTITUTE(IF(COUNTIF(newValidID,$C570)&gt;0,VLOOKUP($C570,Νέα_Μητρώα!$A:$G,2,FALSE),IF(COUNTIF(ValidID,$C570)&gt;0,VLOOKUP($C570,Μητρώο!$A:$G,2,FALSE))),"Θ","g"),"Α","b")&amp;IF((TRUNC((((YEAR($C$1))-I570)+1)/2))*2&lt;12,12,(TRUNC((((YEAR($C$1))-I570)+1)/2))*2),"ω")</f>
        <v>ω</v>
      </c>
      <c r="Z570" s="49">
        <f t="shared" si="63"/>
        <v>0</v>
      </c>
      <c r="AA570" s="49">
        <f t="shared" si="64"/>
        <v>0</v>
      </c>
      <c r="AB570" s="49">
        <f t="shared" si="65"/>
        <v>0</v>
      </c>
    </row>
    <row r="571" spans="1:28" x14ac:dyDescent="0.2">
      <c r="A571" s="4">
        <v>569</v>
      </c>
      <c r="B571" s="25">
        <f t="shared" si="61"/>
        <v>569</v>
      </c>
      <c r="C571" s="6"/>
      <c r="D571" s="26" t="str">
        <f>IF($C571&gt;0,IF(COUNTIF(newValidID,$C571)&gt;0,VLOOKUP($C571,Νέα_Μητρώα!$A:$G,3,FALSE),IF(COUNTIF(ValidID,$C571)&gt;0,VLOOKUP($C571,Μητρώο!$A:$G,3,FALSE))),"")</f>
        <v/>
      </c>
      <c r="E571" s="27" t="str">
        <f>IF($C571&gt;0,IF(COUNTIF(newValidID,$C571)&gt;0,VLOOKUP($C571,Νέα_Μητρώα!$A:$G,5,FALSE),IF(COUNTIF(ValidID,$C571)&gt;0,VLOOKUP($C571,Μητρώο!$A:$G,5,FALSE))),"")</f>
        <v/>
      </c>
      <c r="F571" s="47"/>
      <c r="G571" s="47"/>
      <c r="H571" s="28"/>
      <c r="I571" s="29" t="str">
        <f>IF($C571&gt;0,IF(COUNTIF(newValidID,$C571)&gt;0,VLOOKUP($C571,Νέα_Μητρώα!$A:$G,4,FALSE),IF(COUNTIF(ValidID,$C571)&gt;0,VLOOKUP($C571,Μητρώο!$A:$G,4,FALSE))),"")</f>
        <v/>
      </c>
      <c r="J571" s="53" t="str">
        <f>IF(OR(AND(OR(LEFT(R571)="b",LEFT(T571)="b",LEFT(V571)="b"),IF($C571&gt;0,IF(COUNTIF(newValidID,$C571)&gt;0,VLOOKUP($C571,Νέα_Μητρώα!$A:$G,2,FALSE),IF(COUNTIF(ValidID,$C571)&gt;0,VLOOKUP($C571,Μητρώο!$A:$G,2,FALSE))),"")="Θ"),AND(OR(LEFT(R571)="g",LEFT(T571)="g",LEFT(V571)="g"),IF($C571&gt;0,IF(COUNTIF(newValidID,$C571)&gt;0,VLOOKUP($C571,Νέα_Μητρώα!$A:$G,2,FALSE),IF(COUNTIF(ValidID,$C571)&gt;0,VLOOKUP($C571,Μητρώο!$A:$G,2,FALSE))),"")="Α")),"error","")</f>
        <v/>
      </c>
      <c r="K571" s="29" t="str">
        <f t="shared" si="59"/>
        <v/>
      </c>
      <c r="L571" s="29">
        <f t="shared" si="60"/>
        <v>0</v>
      </c>
      <c r="M571" s="30"/>
      <c r="N571" s="30"/>
      <c r="O571" s="31" t="str">
        <f>IF($C571&gt;0,IF(COUNTIF(newValidID,$C571)&gt;0,VLOOKUP($C571,Νέα_Μητρώα!$A:$G,7,FALSE),IF(COUNTIF(ValidID,$C571)&gt;0,VLOOKUP($C571,Μητρώο!$A:$G,7,FALSE))),"")</f>
        <v/>
      </c>
      <c r="P571" s="25" t="str">
        <f t="shared" si="62"/>
        <v/>
      </c>
      <c r="Q571" s="6"/>
      <c r="S571" s="6"/>
      <c r="U571" s="6"/>
      <c r="W571" s="59" t="str">
        <f>IF(AND($W$1&gt;0,C571&gt;0),SUBSTITUTE(SUBSTITUTE(IF(COUNTIF(newValidID,$C571)&gt;0,VLOOKUP($C571,Νέα_Μητρώα!$A:$G,2,FALSE),IF(COUNTIF(ValidID,$C571)&gt;0,VLOOKUP($C571,Μητρώο!$A:$G,2,FALSE))),"Θ","g"),"Α","b")&amp;IF((TRUNC((((YEAR($C$1))-I571)+1)/2))*2&lt;12,12,(TRUNC((((YEAR($C$1))-I571)+1)/2))*2),"ω")</f>
        <v>ω</v>
      </c>
      <c r="Z571" s="49">
        <f t="shared" si="63"/>
        <v>0</v>
      </c>
      <c r="AA571" s="49">
        <f t="shared" si="64"/>
        <v>0</v>
      </c>
      <c r="AB571" s="49">
        <f t="shared" si="65"/>
        <v>0</v>
      </c>
    </row>
    <row r="572" spans="1:28" x14ac:dyDescent="0.2">
      <c r="A572" s="4">
        <v>570</v>
      </c>
      <c r="B572" s="25">
        <f t="shared" si="61"/>
        <v>570</v>
      </c>
      <c r="C572" s="6"/>
      <c r="D572" s="26" t="str">
        <f>IF($C572&gt;0,IF(COUNTIF(newValidID,$C572)&gt;0,VLOOKUP($C572,Νέα_Μητρώα!$A:$G,3,FALSE),IF(COUNTIF(ValidID,$C572)&gt;0,VLOOKUP($C572,Μητρώο!$A:$G,3,FALSE))),"")</f>
        <v/>
      </c>
      <c r="E572" s="27" t="str">
        <f>IF($C572&gt;0,IF(COUNTIF(newValidID,$C572)&gt;0,VLOOKUP($C572,Νέα_Μητρώα!$A:$G,5,FALSE),IF(COUNTIF(ValidID,$C572)&gt;0,VLOOKUP($C572,Μητρώο!$A:$G,5,FALSE))),"")</f>
        <v/>
      </c>
      <c r="F572" s="47"/>
      <c r="G572" s="47"/>
      <c r="H572" s="28"/>
      <c r="I572" s="29" t="str">
        <f>IF($C572&gt;0,IF(COUNTIF(newValidID,$C572)&gt;0,VLOOKUP($C572,Νέα_Μητρώα!$A:$G,4,FALSE),IF(COUNTIF(ValidID,$C572)&gt;0,VLOOKUP($C572,Μητρώο!$A:$G,4,FALSE))),"")</f>
        <v/>
      </c>
      <c r="J572" s="53" t="str">
        <f>IF(OR(AND(OR(LEFT(R572)="b",LEFT(T572)="b",LEFT(V572)="b"),IF($C572&gt;0,IF(COUNTIF(newValidID,$C572)&gt;0,VLOOKUP($C572,Νέα_Μητρώα!$A:$G,2,FALSE),IF(COUNTIF(ValidID,$C572)&gt;0,VLOOKUP($C572,Μητρώο!$A:$G,2,FALSE))),"")="Θ"),AND(OR(LEFT(R572)="g",LEFT(T572)="g",LEFT(V572)="g"),IF($C572&gt;0,IF(COUNTIF(newValidID,$C572)&gt;0,VLOOKUP($C572,Νέα_Μητρώα!$A:$G,2,FALSE),IF(COUNTIF(ValidID,$C572)&gt;0,VLOOKUP($C572,Μητρώο!$A:$G,2,FALSE))),"")="Α")),"error","")</f>
        <v/>
      </c>
      <c r="K572" s="29" t="str">
        <f t="shared" si="59"/>
        <v/>
      </c>
      <c r="L572" s="29">
        <f t="shared" si="60"/>
        <v>0</v>
      </c>
      <c r="M572" s="30"/>
      <c r="N572" s="30"/>
      <c r="O572" s="31" t="str">
        <f>IF($C572&gt;0,IF(COUNTIF(newValidID,$C572)&gt;0,VLOOKUP($C572,Νέα_Μητρώα!$A:$G,7,FALSE),IF(COUNTIF(ValidID,$C572)&gt;0,VLOOKUP($C572,Μητρώο!$A:$G,7,FALSE))),"")</f>
        <v/>
      </c>
      <c r="P572" s="25" t="str">
        <f t="shared" si="62"/>
        <v/>
      </c>
      <c r="Q572" s="6"/>
      <c r="S572" s="6"/>
      <c r="U572" s="6"/>
      <c r="W572" s="59" t="str">
        <f>IF(AND($W$1&gt;0,C572&gt;0),SUBSTITUTE(SUBSTITUTE(IF(COUNTIF(newValidID,$C572)&gt;0,VLOOKUP($C572,Νέα_Μητρώα!$A:$G,2,FALSE),IF(COUNTIF(ValidID,$C572)&gt;0,VLOOKUP($C572,Μητρώο!$A:$G,2,FALSE))),"Θ","g"),"Α","b")&amp;IF((TRUNC((((YEAR($C$1))-I572)+1)/2))*2&lt;12,12,(TRUNC((((YEAR($C$1))-I572)+1)/2))*2),"ω")</f>
        <v>ω</v>
      </c>
      <c r="Z572" s="49">
        <f t="shared" si="63"/>
        <v>0</v>
      </c>
      <c r="AA572" s="49">
        <f t="shared" si="64"/>
        <v>0</v>
      </c>
      <c r="AB572" s="49">
        <f t="shared" si="65"/>
        <v>0</v>
      </c>
    </row>
    <row r="573" spans="1:28" x14ac:dyDescent="0.2">
      <c r="A573" s="4">
        <v>571</v>
      </c>
      <c r="B573" s="25">
        <f t="shared" si="61"/>
        <v>571</v>
      </c>
      <c r="D573" s="26" t="str">
        <f>IF($C573&gt;0,IF(COUNTIF(newValidID,$C573)&gt;0,VLOOKUP($C573,Νέα_Μητρώα!$A:$G,3,FALSE),IF(COUNTIF(ValidID,$C573)&gt;0,VLOOKUP($C573,Μητρώο!$A:$G,3,FALSE))),"")</f>
        <v/>
      </c>
      <c r="E573" s="27" t="str">
        <f>IF($C573&gt;0,IF(COUNTIF(newValidID,$C573)&gt;0,VLOOKUP($C573,Νέα_Μητρώα!$A:$G,5,FALSE),IF(COUNTIF(ValidID,$C573)&gt;0,VLOOKUP($C573,Μητρώο!$A:$G,5,FALSE))),"")</f>
        <v/>
      </c>
      <c r="F573" s="47"/>
      <c r="G573" s="47"/>
      <c r="H573" s="28"/>
      <c r="I573" s="29" t="str">
        <f>IF($C573&gt;0,IF(COUNTIF(newValidID,$C573)&gt;0,VLOOKUP($C573,Νέα_Μητρώα!$A:$G,4,FALSE),IF(COUNTIF(ValidID,$C573)&gt;0,VLOOKUP($C573,Μητρώο!$A:$G,4,FALSE))),"")</f>
        <v/>
      </c>
      <c r="J573" s="53" t="str">
        <f>IF(OR(AND(OR(LEFT(R573)="b",LEFT(T573)="b",LEFT(V573)="b"),IF($C573&gt;0,IF(COUNTIF(newValidID,$C573)&gt;0,VLOOKUP($C573,Νέα_Μητρώα!$A:$G,2,FALSE),IF(COUNTIF(ValidID,$C573)&gt;0,VLOOKUP($C573,Μητρώο!$A:$G,2,FALSE))),"")="Θ"),AND(OR(LEFT(R573)="g",LEFT(T573)="g",LEFT(V573)="g"),IF($C573&gt;0,IF(COUNTIF(newValidID,$C573)&gt;0,VLOOKUP($C573,Νέα_Μητρώα!$A:$G,2,FALSE),IF(COUNTIF(ValidID,$C573)&gt;0,VLOOKUP($C573,Μητρώο!$A:$G,2,FALSE))),"")="Α")),"error","")</f>
        <v/>
      </c>
      <c r="K573" s="29" t="str">
        <f t="shared" si="59"/>
        <v/>
      </c>
      <c r="L573" s="29">
        <f t="shared" si="60"/>
        <v>0</v>
      </c>
      <c r="M573" s="30"/>
      <c r="N573" s="30"/>
      <c r="O573" s="31" t="str">
        <f>IF($C573&gt;0,IF(COUNTIF(newValidID,$C573)&gt;0,VLOOKUP($C573,Νέα_Μητρώα!$A:$G,7,FALSE),IF(COUNTIF(ValidID,$C573)&gt;0,VLOOKUP($C573,Μητρώο!$A:$G,7,FALSE))),"")</f>
        <v/>
      </c>
      <c r="P573" s="25" t="str">
        <f t="shared" si="62"/>
        <v/>
      </c>
      <c r="Q573" s="6"/>
      <c r="S573" s="6"/>
      <c r="U573" s="6"/>
      <c r="W573" s="59" t="str">
        <f>IF(AND($W$1&gt;0,C573&gt;0),SUBSTITUTE(SUBSTITUTE(IF(COUNTIF(newValidID,$C573)&gt;0,VLOOKUP($C573,Νέα_Μητρώα!$A:$G,2,FALSE),IF(COUNTIF(ValidID,$C573)&gt;0,VLOOKUP($C573,Μητρώο!$A:$G,2,FALSE))),"Θ","g"),"Α","b")&amp;IF((TRUNC((((YEAR($C$1))-I573)+1)/2))*2&lt;12,12,(TRUNC((((YEAR($C$1))-I573)+1)/2))*2),"ω")</f>
        <v>ω</v>
      </c>
      <c r="Z573" s="49">
        <f t="shared" si="63"/>
        <v>0</v>
      </c>
      <c r="AA573" s="49">
        <f t="shared" si="64"/>
        <v>0</v>
      </c>
      <c r="AB573" s="49">
        <f t="shared" si="65"/>
        <v>0</v>
      </c>
    </row>
    <row r="574" spans="1:28" x14ac:dyDescent="0.2">
      <c r="A574" s="4">
        <v>572</v>
      </c>
      <c r="B574" s="25">
        <f t="shared" si="61"/>
        <v>572</v>
      </c>
      <c r="C574" s="6"/>
      <c r="D574" s="26" t="str">
        <f>IF($C574&gt;0,IF(COUNTIF(newValidID,$C574)&gt;0,VLOOKUP($C574,Νέα_Μητρώα!$A:$G,3,FALSE),IF(COUNTIF(ValidID,$C574)&gt;0,VLOOKUP($C574,Μητρώο!$A:$G,3,FALSE))),"")</f>
        <v/>
      </c>
      <c r="E574" s="27" t="str">
        <f>IF($C574&gt;0,IF(COUNTIF(newValidID,$C574)&gt;0,VLOOKUP($C574,Νέα_Μητρώα!$A:$G,5,FALSE),IF(COUNTIF(ValidID,$C574)&gt;0,VLOOKUP($C574,Μητρώο!$A:$G,5,FALSE))),"")</f>
        <v/>
      </c>
      <c r="F574" s="47"/>
      <c r="G574" s="47"/>
      <c r="H574" s="28"/>
      <c r="I574" s="29" t="str">
        <f>IF($C574&gt;0,IF(COUNTIF(newValidID,$C574)&gt;0,VLOOKUP($C574,Νέα_Μητρώα!$A:$G,4,FALSE),IF(COUNTIF(ValidID,$C574)&gt;0,VLOOKUP($C574,Μητρώο!$A:$G,4,FALSE))),"")</f>
        <v/>
      </c>
      <c r="J574" s="53" t="str">
        <f>IF(OR(AND(OR(LEFT(R574)="b",LEFT(T574)="b",LEFT(V574)="b"),IF($C574&gt;0,IF(COUNTIF(newValidID,$C574)&gt;0,VLOOKUP($C574,Νέα_Μητρώα!$A:$G,2,FALSE),IF(COUNTIF(ValidID,$C574)&gt;0,VLOOKUP($C574,Μητρώο!$A:$G,2,FALSE))),"")="Θ"),AND(OR(LEFT(R574)="g",LEFT(T574)="g",LEFT(V574)="g"),IF($C574&gt;0,IF(COUNTIF(newValidID,$C574)&gt;0,VLOOKUP($C574,Νέα_Μητρώα!$A:$G,2,FALSE),IF(COUNTIF(ValidID,$C574)&gt;0,VLOOKUP($C574,Μητρώο!$A:$G,2,FALSE))),"")="Α")),"error","")</f>
        <v/>
      </c>
      <c r="K574" s="29" t="str">
        <f t="shared" si="59"/>
        <v/>
      </c>
      <c r="L574" s="29">
        <f t="shared" si="60"/>
        <v>0</v>
      </c>
      <c r="M574" s="30"/>
      <c r="N574" s="30"/>
      <c r="O574" s="31" t="str">
        <f>IF($C574&gt;0,IF(COUNTIF(newValidID,$C574)&gt;0,VLOOKUP($C574,Νέα_Μητρώα!$A:$G,7,FALSE),IF(COUNTIF(ValidID,$C574)&gt;0,VLOOKUP($C574,Μητρώο!$A:$G,7,FALSE))),"")</f>
        <v/>
      </c>
      <c r="P574" s="25" t="str">
        <f t="shared" si="62"/>
        <v/>
      </c>
      <c r="Q574" s="6"/>
      <c r="S574" s="6"/>
      <c r="U574" s="6"/>
      <c r="W574" s="59" t="str">
        <f>IF(AND($W$1&gt;0,C574&gt;0),SUBSTITUTE(SUBSTITUTE(IF(COUNTIF(newValidID,$C574)&gt;0,VLOOKUP($C574,Νέα_Μητρώα!$A:$G,2,FALSE),IF(COUNTIF(ValidID,$C574)&gt;0,VLOOKUP($C574,Μητρώο!$A:$G,2,FALSE))),"Θ","g"),"Α","b")&amp;IF((TRUNC((((YEAR($C$1))-I574)+1)/2))*2&lt;12,12,(TRUNC((((YEAR($C$1))-I574)+1)/2))*2),"ω")</f>
        <v>ω</v>
      </c>
      <c r="Z574" s="49">
        <f t="shared" si="63"/>
        <v>0</v>
      </c>
      <c r="AA574" s="49">
        <f t="shared" si="64"/>
        <v>0</v>
      </c>
      <c r="AB574" s="49">
        <f t="shared" si="65"/>
        <v>0</v>
      </c>
    </row>
    <row r="575" spans="1:28" x14ac:dyDescent="0.2">
      <c r="A575" s="4">
        <v>573</v>
      </c>
      <c r="B575" s="25">
        <f t="shared" si="61"/>
        <v>573</v>
      </c>
      <c r="D575" s="26" t="str">
        <f>IF($C575&gt;0,IF(COUNTIF(newValidID,$C575)&gt;0,VLOOKUP($C575,Νέα_Μητρώα!$A:$G,3,FALSE),IF(COUNTIF(ValidID,$C575)&gt;0,VLOOKUP($C575,Μητρώο!$A:$G,3,FALSE))),"")</f>
        <v/>
      </c>
      <c r="E575" s="27" t="str">
        <f>IF($C575&gt;0,IF(COUNTIF(newValidID,$C575)&gt;0,VLOOKUP($C575,Νέα_Μητρώα!$A:$G,5,FALSE),IF(COUNTIF(ValidID,$C575)&gt;0,VLOOKUP($C575,Μητρώο!$A:$G,5,FALSE))),"")</f>
        <v/>
      </c>
      <c r="F575" s="47"/>
      <c r="G575" s="47"/>
      <c r="H575" s="28"/>
      <c r="I575" s="29" t="str">
        <f>IF($C575&gt;0,IF(COUNTIF(newValidID,$C575)&gt;0,VLOOKUP($C575,Νέα_Μητρώα!$A:$G,4,FALSE),IF(COUNTIF(ValidID,$C575)&gt;0,VLOOKUP($C575,Μητρώο!$A:$G,4,FALSE))),"")</f>
        <v/>
      </c>
      <c r="J575" s="53" t="str">
        <f>IF(OR(AND(OR(LEFT(R575)="b",LEFT(T575)="b",LEFT(V575)="b"),IF($C575&gt;0,IF(COUNTIF(newValidID,$C575)&gt;0,VLOOKUP($C575,Νέα_Μητρώα!$A:$G,2,FALSE),IF(COUNTIF(ValidID,$C575)&gt;0,VLOOKUP($C575,Μητρώο!$A:$G,2,FALSE))),"")="Θ"),AND(OR(LEFT(R575)="g",LEFT(T575)="g",LEFT(V575)="g"),IF($C575&gt;0,IF(COUNTIF(newValidID,$C575)&gt;0,VLOOKUP($C575,Νέα_Μητρώα!$A:$G,2,FALSE),IF(COUNTIF(ValidID,$C575)&gt;0,VLOOKUP($C575,Μητρώο!$A:$G,2,FALSE))),"")="Α")),"error","")</f>
        <v/>
      </c>
      <c r="K575" s="29" t="str">
        <f t="shared" si="59"/>
        <v/>
      </c>
      <c r="L575" s="29">
        <f t="shared" si="60"/>
        <v>0</v>
      </c>
      <c r="M575" s="30"/>
      <c r="N575" s="30"/>
      <c r="O575" s="31" t="str">
        <f>IF($C575&gt;0,IF(COUNTIF(newValidID,$C575)&gt;0,VLOOKUP($C575,Νέα_Μητρώα!$A:$G,7,FALSE),IF(COUNTIF(ValidID,$C575)&gt;0,VLOOKUP($C575,Μητρώο!$A:$G,7,FALSE))),"")</f>
        <v/>
      </c>
      <c r="P575" s="25" t="str">
        <f t="shared" si="62"/>
        <v/>
      </c>
      <c r="Q575" s="6"/>
      <c r="S575" s="6"/>
      <c r="U575" s="6"/>
      <c r="W575" s="59" t="str">
        <f>IF(AND($W$1&gt;0,C575&gt;0),SUBSTITUTE(SUBSTITUTE(IF(COUNTIF(newValidID,$C575)&gt;0,VLOOKUP($C575,Νέα_Μητρώα!$A:$G,2,FALSE),IF(COUNTIF(ValidID,$C575)&gt;0,VLOOKUP($C575,Μητρώο!$A:$G,2,FALSE))),"Θ","g"),"Α","b")&amp;IF((TRUNC((((YEAR($C$1))-I575)+1)/2))*2&lt;12,12,(TRUNC((((YEAR($C$1))-I575)+1)/2))*2),"ω")</f>
        <v>ω</v>
      </c>
      <c r="Z575" s="49">
        <f t="shared" si="63"/>
        <v>0</v>
      </c>
      <c r="AA575" s="49">
        <f t="shared" si="64"/>
        <v>0</v>
      </c>
      <c r="AB575" s="49">
        <f t="shared" si="65"/>
        <v>0</v>
      </c>
    </row>
    <row r="576" spans="1:28" x14ac:dyDescent="0.2">
      <c r="A576" s="4">
        <v>574</v>
      </c>
      <c r="B576" s="25">
        <f t="shared" si="61"/>
        <v>574</v>
      </c>
      <c r="C576" s="6"/>
      <c r="D576" s="26" t="str">
        <f>IF($C576&gt;0,IF(COUNTIF(newValidID,$C576)&gt;0,VLOOKUP($C576,Νέα_Μητρώα!$A:$G,3,FALSE),IF(COUNTIF(ValidID,$C576)&gt;0,VLOOKUP($C576,Μητρώο!$A:$G,3,FALSE))),"")</f>
        <v/>
      </c>
      <c r="E576" s="27" t="str">
        <f>IF($C576&gt;0,IF(COUNTIF(newValidID,$C576)&gt;0,VLOOKUP($C576,Νέα_Μητρώα!$A:$G,5,FALSE),IF(COUNTIF(ValidID,$C576)&gt;0,VLOOKUP($C576,Μητρώο!$A:$G,5,FALSE))),"")</f>
        <v/>
      </c>
      <c r="F576" s="47"/>
      <c r="G576" s="47"/>
      <c r="H576" s="28"/>
      <c r="I576" s="29" t="str">
        <f>IF($C576&gt;0,IF(COUNTIF(newValidID,$C576)&gt;0,VLOOKUP($C576,Νέα_Μητρώα!$A:$G,4,FALSE),IF(COUNTIF(ValidID,$C576)&gt;0,VLOOKUP($C576,Μητρώο!$A:$G,4,FALSE))),"")</f>
        <v/>
      </c>
      <c r="J576" s="53" t="str">
        <f>IF(OR(AND(OR(LEFT(R576)="b",LEFT(T576)="b",LEFT(V576)="b"),IF($C576&gt;0,IF(COUNTIF(newValidID,$C576)&gt;0,VLOOKUP($C576,Νέα_Μητρώα!$A:$G,2,FALSE),IF(COUNTIF(ValidID,$C576)&gt;0,VLOOKUP($C576,Μητρώο!$A:$G,2,FALSE))),"")="Θ"),AND(OR(LEFT(R576)="g",LEFT(T576)="g",LEFT(V576)="g"),IF($C576&gt;0,IF(COUNTIF(newValidID,$C576)&gt;0,VLOOKUP($C576,Νέα_Μητρώα!$A:$G,2,FALSE),IF(COUNTIF(ValidID,$C576)&gt;0,VLOOKUP($C576,Μητρώο!$A:$G,2,FALSE))),"")="Α")),"error","")</f>
        <v/>
      </c>
      <c r="K576" s="29" t="str">
        <f t="shared" si="59"/>
        <v/>
      </c>
      <c r="L576" s="29">
        <f t="shared" si="60"/>
        <v>0</v>
      </c>
      <c r="M576" s="30"/>
      <c r="N576" s="30"/>
      <c r="O576" s="31" t="str">
        <f>IF($C576&gt;0,IF(COUNTIF(newValidID,$C576)&gt;0,VLOOKUP($C576,Νέα_Μητρώα!$A:$G,7,FALSE),IF(COUNTIF(ValidID,$C576)&gt;0,VLOOKUP($C576,Μητρώο!$A:$G,7,FALSE))),"")</f>
        <v/>
      </c>
      <c r="P576" s="25" t="str">
        <f t="shared" si="62"/>
        <v/>
      </c>
      <c r="Q576" s="6"/>
      <c r="S576" s="6"/>
      <c r="U576" s="6"/>
      <c r="W576" s="59" t="str">
        <f>IF(AND($W$1&gt;0,C576&gt;0),SUBSTITUTE(SUBSTITUTE(IF(COUNTIF(newValidID,$C576)&gt;0,VLOOKUP($C576,Νέα_Μητρώα!$A:$G,2,FALSE),IF(COUNTIF(ValidID,$C576)&gt;0,VLOOKUP($C576,Μητρώο!$A:$G,2,FALSE))),"Θ","g"),"Α","b")&amp;IF((TRUNC((((YEAR($C$1))-I576)+1)/2))*2&lt;12,12,(TRUNC((((YEAR($C$1))-I576)+1)/2))*2),"ω")</f>
        <v>ω</v>
      </c>
      <c r="Z576" s="49">
        <f t="shared" si="63"/>
        <v>0</v>
      </c>
      <c r="AA576" s="49">
        <f t="shared" si="64"/>
        <v>0</v>
      </c>
      <c r="AB576" s="49">
        <f t="shared" si="65"/>
        <v>0</v>
      </c>
    </row>
    <row r="577" spans="1:28" x14ac:dyDescent="0.2">
      <c r="A577" s="4">
        <v>575</v>
      </c>
      <c r="B577" s="25">
        <f t="shared" si="61"/>
        <v>575</v>
      </c>
      <c r="C577" s="6"/>
      <c r="D577" s="26" t="str">
        <f>IF($C577&gt;0,IF(COUNTIF(newValidID,$C577)&gt;0,VLOOKUP($C577,Νέα_Μητρώα!$A:$G,3,FALSE),IF(COUNTIF(ValidID,$C577)&gt;0,VLOOKUP($C577,Μητρώο!$A:$G,3,FALSE))),"")</f>
        <v/>
      </c>
      <c r="E577" s="27" t="str">
        <f>IF($C577&gt;0,IF(COUNTIF(newValidID,$C577)&gt;0,VLOOKUP($C577,Νέα_Μητρώα!$A:$G,5,FALSE),IF(COUNTIF(ValidID,$C577)&gt;0,VLOOKUP($C577,Μητρώο!$A:$G,5,FALSE))),"")</f>
        <v/>
      </c>
      <c r="F577" s="47"/>
      <c r="G577" s="47"/>
      <c r="H577" s="28"/>
      <c r="I577" s="29" t="str">
        <f>IF($C577&gt;0,IF(COUNTIF(newValidID,$C577)&gt;0,VLOOKUP($C577,Νέα_Μητρώα!$A:$G,4,FALSE),IF(COUNTIF(ValidID,$C577)&gt;0,VLOOKUP($C577,Μητρώο!$A:$G,4,FALSE))),"")</f>
        <v/>
      </c>
      <c r="J577" s="53" t="str">
        <f>IF(OR(AND(OR(LEFT(R577)="b",LEFT(T577)="b",LEFT(V577)="b"),IF($C577&gt;0,IF(COUNTIF(newValidID,$C577)&gt;0,VLOOKUP($C577,Νέα_Μητρώα!$A:$G,2,FALSE),IF(COUNTIF(ValidID,$C577)&gt;0,VLOOKUP($C577,Μητρώο!$A:$G,2,FALSE))),"")="Θ"),AND(OR(LEFT(R577)="g",LEFT(T577)="g",LEFT(V577)="g"),IF($C577&gt;0,IF(COUNTIF(newValidID,$C577)&gt;0,VLOOKUP($C577,Νέα_Μητρώα!$A:$G,2,FALSE),IF(COUNTIF(ValidID,$C577)&gt;0,VLOOKUP($C577,Μητρώο!$A:$G,2,FALSE))),"")="Α")),"error","")</f>
        <v/>
      </c>
      <c r="K577" s="29" t="str">
        <f t="shared" si="59"/>
        <v/>
      </c>
      <c r="L577" s="29">
        <f t="shared" si="60"/>
        <v>0</v>
      </c>
      <c r="M577" s="30"/>
      <c r="N577" s="30"/>
      <c r="O577" s="31" t="str">
        <f>IF($C577&gt;0,IF(COUNTIF(newValidID,$C577)&gt;0,VLOOKUP($C577,Νέα_Μητρώα!$A:$G,7,FALSE),IF(COUNTIF(ValidID,$C577)&gt;0,VLOOKUP($C577,Μητρώο!$A:$G,7,FALSE))),"")</f>
        <v/>
      </c>
      <c r="P577" s="25" t="str">
        <f t="shared" si="62"/>
        <v/>
      </c>
      <c r="Q577" s="6"/>
      <c r="S577" s="6"/>
      <c r="U577" s="6"/>
      <c r="W577" s="59" t="str">
        <f>IF(AND($W$1&gt;0,C577&gt;0),SUBSTITUTE(SUBSTITUTE(IF(COUNTIF(newValidID,$C577)&gt;0,VLOOKUP($C577,Νέα_Μητρώα!$A:$G,2,FALSE),IF(COUNTIF(ValidID,$C577)&gt;0,VLOOKUP($C577,Μητρώο!$A:$G,2,FALSE))),"Θ","g"),"Α","b")&amp;IF((TRUNC((((YEAR($C$1))-I577)+1)/2))*2&lt;12,12,(TRUNC((((YEAR($C$1))-I577)+1)/2))*2),"ω")</f>
        <v>ω</v>
      </c>
      <c r="Z577" s="49">
        <f t="shared" si="63"/>
        <v>0</v>
      </c>
      <c r="AA577" s="49">
        <f t="shared" si="64"/>
        <v>0</v>
      </c>
      <c r="AB577" s="49">
        <f t="shared" si="65"/>
        <v>0</v>
      </c>
    </row>
    <row r="578" spans="1:28" x14ac:dyDescent="0.2">
      <c r="A578" s="4">
        <v>576</v>
      </c>
      <c r="B578" s="25">
        <f t="shared" si="61"/>
        <v>576</v>
      </c>
      <c r="C578" s="6"/>
      <c r="D578" s="26" t="str">
        <f>IF($C578&gt;0,IF(COUNTIF(newValidID,$C578)&gt;0,VLOOKUP($C578,Νέα_Μητρώα!$A:$G,3,FALSE),IF(COUNTIF(ValidID,$C578)&gt;0,VLOOKUP($C578,Μητρώο!$A:$G,3,FALSE))),"")</f>
        <v/>
      </c>
      <c r="E578" s="27" t="str">
        <f>IF($C578&gt;0,IF(COUNTIF(newValidID,$C578)&gt;0,VLOOKUP($C578,Νέα_Μητρώα!$A:$G,5,FALSE),IF(COUNTIF(ValidID,$C578)&gt;0,VLOOKUP($C578,Μητρώο!$A:$G,5,FALSE))),"")</f>
        <v/>
      </c>
      <c r="F578" s="47"/>
      <c r="G578" s="47"/>
      <c r="H578" s="28"/>
      <c r="I578" s="29" t="str">
        <f>IF($C578&gt;0,IF(COUNTIF(newValidID,$C578)&gt;0,VLOOKUP($C578,Νέα_Μητρώα!$A:$G,4,FALSE),IF(COUNTIF(ValidID,$C578)&gt;0,VLOOKUP($C578,Μητρώο!$A:$G,4,FALSE))),"")</f>
        <v/>
      </c>
      <c r="J578" s="53" t="str">
        <f>IF(OR(AND(OR(LEFT(R578)="b",LEFT(T578)="b",LEFT(V578)="b"),IF($C578&gt;0,IF(COUNTIF(newValidID,$C578)&gt;0,VLOOKUP($C578,Νέα_Μητρώα!$A:$G,2,FALSE),IF(COUNTIF(ValidID,$C578)&gt;0,VLOOKUP($C578,Μητρώο!$A:$G,2,FALSE))),"")="Θ"),AND(OR(LEFT(R578)="g",LEFT(T578)="g",LEFT(V578)="g"),IF($C578&gt;0,IF(COUNTIF(newValidID,$C578)&gt;0,VLOOKUP($C578,Νέα_Μητρώα!$A:$G,2,FALSE),IF(COUNTIF(ValidID,$C578)&gt;0,VLOOKUP($C578,Μητρώο!$A:$G,2,FALSE))),"")="Α")),"error","")</f>
        <v/>
      </c>
      <c r="K578" s="29" t="str">
        <f t="shared" si="59"/>
        <v/>
      </c>
      <c r="L578" s="29">
        <f t="shared" si="60"/>
        <v>0</v>
      </c>
      <c r="M578" s="30"/>
      <c r="N578" s="30"/>
      <c r="O578" s="31" t="str">
        <f>IF($C578&gt;0,IF(COUNTIF(newValidID,$C578)&gt;0,VLOOKUP($C578,Νέα_Μητρώα!$A:$G,7,FALSE),IF(COUNTIF(ValidID,$C578)&gt;0,VLOOKUP($C578,Μητρώο!$A:$G,7,FALSE))),"")</f>
        <v/>
      </c>
      <c r="P578" s="25" t="str">
        <f t="shared" si="62"/>
        <v/>
      </c>
      <c r="Q578" s="6"/>
      <c r="S578" s="6"/>
      <c r="U578" s="6"/>
      <c r="W578" s="59" t="str">
        <f>IF(AND($W$1&gt;0,C578&gt;0),SUBSTITUTE(SUBSTITUTE(IF(COUNTIF(newValidID,$C578)&gt;0,VLOOKUP($C578,Νέα_Μητρώα!$A:$G,2,FALSE),IF(COUNTIF(ValidID,$C578)&gt;0,VLOOKUP($C578,Μητρώο!$A:$G,2,FALSE))),"Θ","g"),"Α","b")&amp;IF((TRUNC((((YEAR($C$1))-I578)+1)/2))*2&lt;12,12,(TRUNC((((YEAR($C$1))-I578)+1)/2))*2),"ω")</f>
        <v>ω</v>
      </c>
      <c r="Z578" s="49">
        <f t="shared" si="63"/>
        <v>0</v>
      </c>
      <c r="AA578" s="49">
        <f t="shared" si="64"/>
        <v>0</v>
      </c>
      <c r="AB578" s="49">
        <f t="shared" si="65"/>
        <v>0</v>
      </c>
    </row>
    <row r="579" spans="1:28" x14ac:dyDescent="0.2">
      <c r="A579" s="4">
        <v>577</v>
      </c>
      <c r="B579" s="25">
        <f t="shared" si="61"/>
        <v>577</v>
      </c>
      <c r="C579" s="6"/>
      <c r="D579" s="26" t="str">
        <f>IF($C579&gt;0,IF(COUNTIF(newValidID,$C579)&gt;0,VLOOKUP($C579,Νέα_Μητρώα!$A:$G,3,FALSE),IF(COUNTIF(ValidID,$C579)&gt;0,VLOOKUP($C579,Μητρώο!$A:$G,3,FALSE))),"")</f>
        <v/>
      </c>
      <c r="E579" s="27" t="str">
        <f>IF($C579&gt;0,IF(COUNTIF(newValidID,$C579)&gt;0,VLOOKUP($C579,Νέα_Μητρώα!$A:$G,5,FALSE),IF(COUNTIF(ValidID,$C579)&gt;0,VLOOKUP($C579,Μητρώο!$A:$G,5,FALSE))),"")</f>
        <v/>
      </c>
      <c r="F579" s="47"/>
      <c r="G579" s="47"/>
      <c r="H579" s="28"/>
      <c r="I579" s="29" t="str">
        <f>IF($C579&gt;0,IF(COUNTIF(newValidID,$C579)&gt;0,VLOOKUP($C579,Νέα_Μητρώα!$A:$G,4,FALSE),IF(COUNTIF(ValidID,$C579)&gt;0,VLOOKUP($C579,Μητρώο!$A:$G,4,FALSE))),"")</f>
        <v/>
      </c>
      <c r="J579" s="53" t="str">
        <f>IF(OR(AND(OR(LEFT(R579)="b",LEFT(T579)="b",LEFT(V579)="b"),IF($C579&gt;0,IF(COUNTIF(newValidID,$C579)&gt;0,VLOOKUP($C579,Νέα_Μητρώα!$A:$G,2,FALSE),IF(COUNTIF(ValidID,$C579)&gt;0,VLOOKUP($C579,Μητρώο!$A:$G,2,FALSE))),"")="Θ"),AND(OR(LEFT(R579)="g",LEFT(T579)="g",LEFT(V579)="g"),IF($C579&gt;0,IF(COUNTIF(newValidID,$C579)&gt;0,VLOOKUP($C579,Νέα_Μητρώα!$A:$G,2,FALSE),IF(COUNTIF(ValidID,$C579)&gt;0,VLOOKUP($C579,Μητρώο!$A:$G,2,FALSE))),"")="Α")),"error","")</f>
        <v/>
      </c>
      <c r="K579" s="29" t="str">
        <f t="shared" ref="K579:K642" si="66">IF(R579&gt;" ",IF(VALUE(RIGHT(R579,2))=10,IF(YEAR($C$1)-I579&gt;10,"error","ok"),IF(VALUE(RIGHT(R579,2))=12,IF(OR(YEAR($C$1)-I579&gt;12,YEAR($C$1)-I579&lt;9),"error","ok"),IF(VALUE(RIGHT(R579,2))=14,IF(OR(YEAR($C$1)-I579&gt;14,YEAR($C$1)-I579&lt;9),"error","ok"),IF(VALUE(RIGHT(R579,2))=16,IF(OR(YEAR($C$1)-I579&gt;16,YEAR($C$1)-I579&lt;13),"error","ok"),IF(VALUE(RIGHT(R579,2))=18,IF(OR(YEAR($C$1)-I579&gt;18,YEAR($C$1)-I579&lt;13),"error","ok"),"x"))))),"")</f>
        <v/>
      </c>
      <c r="L579" s="29">
        <f t="shared" ref="L579:L642" si="67">COUNTIF(C:C,C579)</f>
        <v>0</v>
      </c>
      <c r="M579" s="30"/>
      <c r="N579" s="30"/>
      <c r="O579" s="31" t="str">
        <f>IF($C579&gt;0,IF(COUNTIF(newValidID,$C579)&gt;0,VLOOKUP($C579,Νέα_Μητρώα!$A:$G,7,FALSE),IF(COUNTIF(ValidID,$C579)&gt;0,VLOOKUP($C579,Μητρώο!$A:$G,7,FALSE))),"")</f>
        <v/>
      </c>
      <c r="P579" s="25" t="str">
        <f t="shared" si="62"/>
        <v/>
      </c>
      <c r="Q579" s="6"/>
      <c r="S579" s="6"/>
      <c r="U579" s="6"/>
      <c r="W579" s="59" t="str">
        <f>IF(AND($W$1&gt;0,C579&gt;0),SUBSTITUTE(SUBSTITUTE(IF(COUNTIF(newValidID,$C579)&gt;0,VLOOKUP($C579,Νέα_Μητρώα!$A:$G,2,FALSE),IF(COUNTIF(ValidID,$C579)&gt;0,VLOOKUP($C579,Μητρώο!$A:$G,2,FALSE))),"Θ","g"),"Α","b")&amp;IF((TRUNC((((YEAR($C$1))-I579)+1)/2))*2&lt;12,12,(TRUNC((((YEAR($C$1))-I579)+1)/2))*2),"ω")</f>
        <v>ω</v>
      </c>
      <c r="Z579" s="49">
        <f t="shared" si="63"/>
        <v>0</v>
      </c>
      <c r="AA579" s="49">
        <f t="shared" si="64"/>
        <v>0</v>
      </c>
      <c r="AB579" s="49">
        <f t="shared" si="65"/>
        <v>0</v>
      </c>
    </row>
    <row r="580" spans="1:28" x14ac:dyDescent="0.2">
      <c r="A580" s="4">
        <v>578</v>
      </c>
      <c r="B580" s="25">
        <f t="shared" ref="B580:B643" si="68">IF(Q580&amp;R580&amp;W580=Q579&amp;R579&amp;W579,B579+1,1)</f>
        <v>578</v>
      </c>
      <c r="C580" s="6"/>
      <c r="D580" s="26" t="str">
        <f>IF($C580&gt;0,IF(COUNTIF(newValidID,$C580)&gt;0,VLOOKUP($C580,Νέα_Μητρώα!$A:$G,3,FALSE),IF(COUNTIF(ValidID,$C580)&gt;0,VLOOKUP($C580,Μητρώο!$A:$G,3,FALSE))),"")</f>
        <v/>
      </c>
      <c r="E580" s="27" t="str">
        <f>IF($C580&gt;0,IF(COUNTIF(newValidID,$C580)&gt;0,VLOOKUP($C580,Νέα_Μητρώα!$A:$G,5,FALSE),IF(COUNTIF(ValidID,$C580)&gt;0,VLOOKUP($C580,Μητρώο!$A:$G,5,FALSE))),"")</f>
        <v/>
      </c>
      <c r="F580" s="47"/>
      <c r="G580" s="47"/>
      <c r="H580" s="28"/>
      <c r="I580" s="29" t="str">
        <f>IF($C580&gt;0,IF(COUNTIF(newValidID,$C580)&gt;0,VLOOKUP($C580,Νέα_Μητρώα!$A:$G,4,FALSE),IF(COUNTIF(ValidID,$C580)&gt;0,VLOOKUP($C580,Μητρώο!$A:$G,4,FALSE))),"")</f>
        <v/>
      </c>
      <c r="J580" s="53" t="str">
        <f>IF(OR(AND(OR(LEFT(R580)="b",LEFT(T580)="b",LEFT(V580)="b"),IF($C580&gt;0,IF(COUNTIF(newValidID,$C580)&gt;0,VLOOKUP($C580,Νέα_Μητρώα!$A:$G,2,FALSE),IF(COUNTIF(ValidID,$C580)&gt;0,VLOOKUP($C580,Μητρώο!$A:$G,2,FALSE))),"")="Θ"),AND(OR(LEFT(R580)="g",LEFT(T580)="g",LEFT(V580)="g"),IF($C580&gt;0,IF(COUNTIF(newValidID,$C580)&gt;0,VLOOKUP($C580,Νέα_Μητρώα!$A:$G,2,FALSE),IF(COUNTIF(ValidID,$C580)&gt;0,VLOOKUP($C580,Μητρώο!$A:$G,2,FALSE))),"")="Α")),"error","")</f>
        <v/>
      </c>
      <c r="K580" s="29" t="str">
        <f t="shared" si="66"/>
        <v/>
      </c>
      <c r="L580" s="29">
        <f t="shared" si="67"/>
        <v>0</v>
      </c>
      <c r="M580" s="30"/>
      <c r="N580" s="30"/>
      <c r="O580" s="31" t="str">
        <f>IF($C580&gt;0,IF(COUNTIF(newValidID,$C580)&gt;0,VLOOKUP($C580,Νέα_Μητρώα!$A:$G,7,FALSE),IF(COUNTIF(ValidID,$C580)&gt;0,VLOOKUP($C580,Μητρώο!$A:$G,7,FALSE))),"")</f>
        <v/>
      </c>
      <c r="P580" s="25" t="str">
        <f t="shared" ref="P580:P643" si="69">IF(AND($C580&gt;1,$O580&lt;$C$1),"Κ","")</f>
        <v/>
      </c>
      <c r="Q580" s="6"/>
      <c r="S580" s="6"/>
      <c r="U580" s="6"/>
      <c r="W580" s="59" t="str">
        <f>IF(AND($W$1&gt;0,C580&gt;0),SUBSTITUTE(SUBSTITUTE(IF(COUNTIF(newValidID,$C580)&gt;0,VLOOKUP($C580,Νέα_Μητρώα!$A:$G,2,FALSE),IF(COUNTIF(ValidID,$C580)&gt;0,VLOOKUP($C580,Μητρώο!$A:$G,2,FALSE))),"Θ","g"),"Α","b")&amp;IF((TRUNC((((YEAR($C$1))-I580)+1)/2))*2&lt;12,12,(TRUNC((((YEAR($C$1))-I580)+1)/2))*2),"ω")</f>
        <v>ω</v>
      </c>
      <c r="Z580" s="49">
        <f t="shared" ref="Z580:Z643" si="70">COUNTIF(CityGroup,Q580&amp;"-"&amp;R580)</f>
        <v>0</v>
      </c>
      <c r="AA580" s="49">
        <f t="shared" ref="AA580:AA643" si="71">COUNTIF(CityGroup,S580&amp;"-"&amp;T580)</f>
        <v>0</v>
      </c>
      <c r="AB580" s="49">
        <f t="shared" ref="AB580:AB643" si="72">COUNTIF(CityGroup,U580&amp;"-"&amp;V580)</f>
        <v>0</v>
      </c>
    </row>
    <row r="581" spans="1:28" x14ac:dyDescent="0.2">
      <c r="A581" s="4">
        <v>579</v>
      </c>
      <c r="B581" s="25">
        <f t="shared" si="68"/>
        <v>579</v>
      </c>
      <c r="C581" s="6"/>
      <c r="D581" s="26" t="str">
        <f>IF($C581&gt;0,IF(COUNTIF(newValidID,$C581)&gt;0,VLOOKUP($C581,Νέα_Μητρώα!$A:$G,3,FALSE),IF(COUNTIF(ValidID,$C581)&gt;0,VLOOKUP($C581,Μητρώο!$A:$G,3,FALSE))),"")</f>
        <v/>
      </c>
      <c r="E581" s="27" t="str">
        <f>IF($C581&gt;0,IF(COUNTIF(newValidID,$C581)&gt;0,VLOOKUP($C581,Νέα_Μητρώα!$A:$G,5,FALSE),IF(COUNTIF(ValidID,$C581)&gt;0,VLOOKUP($C581,Μητρώο!$A:$G,5,FALSE))),"")</f>
        <v/>
      </c>
      <c r="F581" s="47"/>
      <c r="G581" s="47"/>
      <c r="H581" s="28"/>
      <c r="I581" s="29" t="str">
        <f>IF($C581&gt;0,IF(COUNTIF(newValidID,$C581)&gt;0,VLOOKUP($C581,Νέα_Μητρώα!$A:$G,4,FALSE),IF(COUNTIF(ValidID,$C581)&gt;0,VLOOKUP($C581,Μητρώο!$A:$G,4,FALSE))),"")</f>
        <v/>
      </c>
      <c r="J581" s="53" t="str">
        <f>IF(OR(AND(OR(LEFT(R581)="b",LEFT(T581)="b",LEFT(V581)="b"),IF($C581&gt;0,IF(COUNTIF(newValidID,$C581)&gt;0,VLOOKUP($C581,Νέα_Μητρώα!$A:$G,2,FALSE),IF(COUNTIF(ValidID,$C581)&gt;0,VLOOKUP($C581,Μητρώο!$A:$G,2,FALSE))),"")="Θ"),AND(OR(LEFT(R581)="g",LEFT(T581)="g",LEFT(V581)="g"),IF($C581&gt;0,IF(COUNTIF(newValidID,$C581)&gt;0,VLOOKUP($C581,Νέα_Μητρώα!$A:$G,2,FALSE),IF(COUNTIF(ValidID,$C581)&gt;0,VLOOKUP($C581,Μητρώο!$A:$G,2,FALSE))),"")="Α")),"error","")</f>
        <v/>
      </c>
      <c r="K581" s="29" t="str">
        <f t="shared" si="66"/>
        <v/>
      </c>
      <c r="L581" s="29">
        <f t="shared" si="67"/>
        <v>0</v>
      </c>
      <c r="M581" s="30"/>
      <c r="N581" s="30"/>
      <c r="O581" s="31" t="str">
        <f>IF($C581&gt;0,IF(COUNTIF(newValidID,$C581)&gt;0,VLOOKUP($C581,Νέα_Μητρώα!$A:$G,7,FALSE),IF(COUNTIF(ValidID,$C581)&gt;0,VLOOKUP($C581,Μητρώο!$A:$G,7,FALSE))),"")</f>
        <v/>
      </c>
      <c r="P581" s="25" t="str">
        <f t="shared" si="69"/>
        <v/>
      </c>
      <c r="Q581" s="6"/>
      <c r="S581" s="6"/>
      <c r="U581" s="6"/>
      <c r="W581" s="59" t="str">
        <f>IF(AND($W$1&gt;0,C581&gt;0),SUBSTITUTE(SUBSTITUTE(IF(COUNTIF(newValidID,$C581)&gt;0,VLOOKUP($C581,Νέα_Μητρώα!$A:$G,2,FALSE),IF(COUNTIF(ValidID,$C581)&gt;0,VLOOKUP($C581,Μητρώο!$A:$G,2,FALSE))),"Θ","g"),"Α","b")&amp;IF((TRUNC((((YEAR($C$1))-I581)+1)/2))*2&lt;12,12,(TRUNC((((YEAR($C$1))-I581)+1)/2))*2),"ω")</f>
        <v>ω</v>
      </c>
      <c r="Z581" s="49">
        <f t="shared" si="70"/>
        <v>0</v>
      </c>
      <c r="AA581" s="49">
        <f t="shared" si="71"/>
        <v>0</v>
      </c>
      <c r="AB581" s="49">
        <f t="shared" si="72"/>
        <v>0</v>
      </c>
    </row>
    <row r="582" spans="1:28" x14ac:dyDescent="0.2">
      <c r="A582" s="4">
        <v>580</v>
      </c>
      <c r="B582" s="25">
        <f t="shared" si="68"/>
        <v>580</v>
      </c>
      <c r="C582" s="6"/>
      <c r="D582" s="26" t="str">
        <f>IF($C582&gt;0,IF(COUNTIF(newValidID,$C582)&gt;0,VLOOKUP($C582,Νέα_Μητρώα!$A:$G,3,FALSE),IF(COUNTIF(ValidID,$C582)&gt;0,VLOOKUP($C582,Μητρώο!$A:$G,3,FALSE))),"")</f>
        <v/>
      </c>
      <c r="E582" s="27" t="str">
        <f>IF($C582&gt;0,IF(COUNTIF(newValidID,$C582)&gt;0,VLOOKUP($C582,Νέα_Μητρώα!$A:$G,5,FALSE),IF(COUNTIF(ValidID,$C582)&gt;0,VLOOKUP($C582,Μητρώο!$A:$G,5,FALSE))),"")</f>
        <v/>
      </c>
      <c r="F582" s="47"/>
      <c r="G582" s="47"/>
      <c r="H582" s="28"/>
      <c r="I582" s="29" t="str">
        <f>IF($C582&gt;0,IF(COUNTIF(newValidID,$C582)&gt;0,VLOOKUP($C582,Νέα_Μητρώα!$A:$G,4,FALSE),IF(COUNTIF(ValidID,$C582)&gt;0,VLOOKUP($C582,Μητρώο!$A:$G,4,FALSE))),"")</f>
        <v/>
      </c>
      <c r="J582" s="53" t="str">
        <f>IF(OR(AND(OR(LEFT(R582)="b",LEFT(T582)="b",LEFT(V582)="b"),IF($C582&gt;0,IF(COUNTIF(newValidID,$C582)&gt;0,VLOOKUP($C582,Νέα_Μητρώα!$A:$G,2,FALSE),IF(COUNTIF(ValidID,$C582)&gt;0,VLOOKUP($C582,Μητρώο!$A:$G,2,FALSE))),"")="Θ"),AND(OR(LEFT(R582)="g",LEFT(T582)="g",LEFT(V582)="g"),IF($C582&gt;0,IF(COUNTIF(newValidID,$C582)&gt;0,VLOOKUP($C582,Νέα_Μητρώα!$A:$G,2,FALSE),IF(COUNTIF(ValidID,$C582)&gt;0,VLOOKUP($C582,Μητρώο!$A:$G,2,FALSE))),"")="Α")),"error","")</f>
        <v/>
      </c>
      <c r="K582" s="29" t="str">
        <f t="shared" si="66"/>
        <v/>
      </c>
      <c r="L582" s="29">
        <f t="shared" si="67"/>
        <v>0</v>
      </c>
      <c r="M582" s="30"/>
      <c r="N582" s="30"/>
      <c r="O582" s="31" t="str">
        <f>IF($C582&gt;0,IF(COUNTIF(newValidID,$C582)&gt;0,VLOOKUP($C582,Νέα_Μητρώα!$A:$G,7,FALSE),IF(COUNTIF(ValidID,$C582)&gt;0,VLOOKUP($C582,Μητρώο!$A:$G,7,FALSE))),"")</f>
        <v/>
      </c>
      <c r="P582" s="25" t="str">
        <f t="shared" si="69"/>
        <v/>
      </c>
      <c r="Q582" s="6"/>
      <c r="S582" s="6"/>
      <c r="U582" s="6"/>
      <c r="W582" s="59" t="str">
        <f>IF(AND($W$1&gt;0,C582&gt;0),SUBSTITUTE(SUBSTITUTE(IF(COUNTIF(newValidID,$C582)&gt;0,VLOOKUP($C582,Νέα_Μητρώα!$A:$G,2,FALSE),IF(COUNTIF(ValidID,$C582)&gt;0,VLOOKUP($C582,Μητρώο!$A:$G,2,FALSE))),"Θ","g"),"Α","b")&amp;IF((TRUNC((((YEAR($C$1))-I582)+1)/2))*2&lt;12,12,(TRUNC((((YEAR($C$1))-I582)+1)/2))*2),"ω")</f>
        <v>ω</v>
      </c>
      <c r="Z582" s="49">
        <f t="shared" si="70"/>
        <v>0</v>
      </c>
      <c r="AA582" s="49">
        <f t="shared" si="71"/>
        <v>0</v>
      </c>
      <c r="AB582" s="49">
        <f t="shared" si="72"/>
        <v>0</v>
      </c>
    </row>
    <row r="583" spans="1:28" x14ac:dyDescent="0.2">
      <c r="A583" s="4">
        <v>581</v>
      </c>
      <c r="B583" s="25">
        <f t="shared" si="68"/>
        <v>581</v>
      </c>
      <c r="C583" s="6"/>
      <c r="D583" s="26" t="str">
        <f>IF($C583&gt;0,IF(COUNTIF(newValidID,$C583)&gt;0,VLOOKUP($C583,Νέα_Μητρώα!$A:$G,3,FALSE),IF(COUNTIF(ValidID,$C583)&gt;0,VLOOKUP($C583,Μητρώο!$A:$G,3,FALSE))),"")</f>
        <v/>
      </c>
      <c r="E583" s="27" t="str">
        <f>IF($C583&gt;0,IF(COUNTIF(newValidID,$C583)&gt;0,VLOOKUP($C583,Νέα_Μητρώα!$A:$G,5,FALSE),IF(COUNTIF(ValidID,$C583)&gt;0,VLOOKUP($C583,Μητρώο!$A:$G,5,FALSE))),"")</f>
        <v/>
      </c>
      <c r="F583" s="47"/>
      <c r="G583" s="47"/>
      <c r="H583" s="28"/>
      <c r="I583" s="29" t="str">
        <f>IF($C583&gt;0,IF(COUNTIF(newValidID,$C583)&gt;0,VLOOKUP($C583,Νέα_Μητρώα!$A:$G,4,FALSE),IF(COUNTIF(ValidID,$C583)&gt;0,VLOOKUP($C583,Μητρώο!$A:$G,4,FALSE))),"")</f>
        <v/>
      </c>
      <c r="J583" s="53" t="str">
        <f>IF(OR(AND(OR(LEFT(R583)="b",LEFT(T583)="b",LEFT(V583)="b"),IF($C583&gt;0,IF(COUNTIF(newValidID,$C583)&gt;0,VLOOKUP($C583,Νέα_Μητρώα!$A:$G,2,FALSE),IF(COUNTIF(ValidID,$C583)&gt;0,VLOOKUP($C583,Μητρώο!$A:$G,2,FALSE))),"")="Θ"),AND(OR(LEFT(R583)="g",LEFT(T583)="g",LEFT(V583)="g"),IF($C583&gt;0,IF(COUNTIF(newValidID,$C583)&gt;0,VLOOKUP($C583,Νέα_Μητρώα!$A:$G,2,FALSE),IF(COUNTIF(ValidID,$C583)&gt;0,VLOOKUP($C583,Μητρώο!$A:$G,2,FALSE))),"")="Α")),"error","")</f>
        <v/>
      </c>
      <c r="K583" s="29" t="str">
        <f t="shared" si="66"/>
        <v/>
      </c>
      <c r="L583" s="29">
        <f t="shared" si="67"/>
        <v>0</v>
      </c>
      <c r="M583" s="30"/>
      <c r="N583" s="30"/>
      <c r="O583" s="31" t="str">
        <f>IF($C583&gt;0,IF(COUNTIF(newValidID,$C583)&gt;0,VLOOKUP($C583,Νέα_Μητρώα!$A:$G,7,FALSE),IF(COUNTIF(ValidID,$C583)&gt;0,VLOOKUP($C583,Μητρώο!$A:$G,7,FALSE))),"")</f>
        <v/>
      </c>
      <c r="P583" s="25" t="str">
        <f t="shared" si="69"/>
        <v/>
      </c>
      <c r="Q583" s="6"/>
      <c r="S583" s="6"/>
      <c r="U583" s="6"/>
      <c r="W583" s="59" t="str">
        <f>IF(AND($W$1&gt;0,C583&gt;0),SUBSTITUTE(SUBSTITUTE(IF(COUNTIF(newValidID,$C583)&gt;0,VLOOKUP($C583,Νέα_Μητρώα!$A:$G,2,FALSE),IF(COUNTIF(ValidID,$C583)&gt;0,VLOOKUP($C583,Μητρώο!$A:$G,2,FALSE))),"Θ","g"),"Α","b")&amp;IF((TRUNC((((YEAR($C$1))-I583)+1)/2))*2&lt;12,12,(TRUNC((((YEAR($C$1))-I583)+1)/2))*2),"ω")</f>
        <v>ω</v>
      </c>
      <c r="Z583" s="49">
        <f t="shared" si="70"/>
        <v>0</v>
      </c>
      <c r="AA583" s="49">
        <f t="shared" si="71"/>
        <v>0</v>
      </c>
      <c r="AB583" s="49">
        <f t="shared" si="72"/>
        <v>0</v>
      </c>
    </row>
    <row r="584" spans="1:28" x14ac:dyDescent="0.2">
      <c r="A584" s="4">
        <v>582</v>
      </c>
      <c r="B584" s="25">
        <f t="shared" si="68"/>
        <v>582</v>
      </c>
      <c r="D584" s="26" t="str">
        <f>IF($C584&gt;0,IF(COUNTIF(newValidID,$C584)&gt;0,VLOOKUP($C584,Νέα_Μητρώα!$A:$G,3,FALSE),IF(COUNTIF(ValidID,$C584)&gt;0,VLOOKUP($C584,Μητρώο!$A:$G,3,FALSE))),"")</f>
        <v/>
      </c>
      <c r="E584" s="27" t="str">
        <f>IF($C584&gt;0,IF(COUNTIF(newValidID,$C584)&gt;0,VLOOKUP($C584,Νέα_Μητρώα!$A:$G,5,FALSE),IF(COUNTIF(ValidID,$C584)&gt;0,VLOOKUP($C584,Μητρώο!$A:$G,5,FALSE))),"")</f>
        <v/>
      </c>
      <c r="F584" s="47"/>
      <c r="G584" s="47"/>
      <c r="H584" s="28"/>
      <c r="I584" s="29" t="str">
        <f>IF($C584&gt;0,IF(COUNTIF(newValidID,$C584)&gt;0,VLOOKUP($C584,Νέα_Μητρώα!$A:$G,4,FALSE),IF(COUNTIF(ValidID,$C584)&gt;0,VLOOKUP($C584,Μητρώο!$A:$G,4,FALSE))),"")</f>
        <v/>
      </c>
      <c r="J584" s="53" t="str">
        <f>IF(OR(AND(OR(LEFT(R584)="b",LEFT(T584)="b",LEFT(V584)="b"),IF($C584&gt;0,IF(COUNTIF(newValidID,$C584)&gt;0,VLOOKUP($C584,Νέα_Μητρώα!$A:$G,2,FALSE),IF(COUNTIF(ValidID,$C584)&gt;0,VLOOKUP($C584,Μητρώο!$A:$G,2,FALSE))),"")="Θ"),AND(OR(LEFT(R584)="g",LEFT(T584)="g",LEFT(V584)="g"),IF($C584&gt;0,IF(COUNTIF(newValidID,$C584)&gt;0,VLOOKUP($C584,Νέα_Μητρώα!$A:$G,2,FALSE),IF(COUNTIF(ValidID,$C584)&gt;0,VLOOKUP($C584,Μητρώο!$A:$G,2,FALSE))),"")="Α")),"error","")</f>
        <v/>
      </c>
      <c r="K584" s="29" t="str">
        <f t="shared" si="66"/>
        <v/>
      </c>
      <c r="L584" s="29">
        <f t="shared" si="67"/>
        <v>0</v>
      </c>
      <c r="M584" s="30"/>
      <c r="N584" s="30"/>
      <c r="O584" s="31" t="str">
        <f>IF($C584&gt;0,IF(COUNTIF(newValidID,$C584)&gt;0,VLOOKUP($C584,Νέα_Μητρώα!$A:$G,7,FALSE),IF(COUNTIF(ValidID,$C584)&gt;0,VLOOKUP($C584,Μητρώο!$A:$G,7,FALSE))),"")</f>
        <v/>
      </c>
      <c r="P584" s="25" t="str">
        <f t="shared" si="69"/>
        <v/>
      </c>
      <c r="Q584" s="6"/>
      <c r="S584" s="6"/>
      <c r="U584" s="6"/>
      <c r="W584" s="59" t="str">
        <f>IF(AND($W$1&gt;0,C584&gt;0),SUBSTITUTE(SUBSTITUTE(IF(COUNTIF(newValidID,$C584)&gt;0,VLOOKUP($C584,Νέα_Μητρώα!$A:$G,2,FALSE),IF(COUNTIF(ValidID,$C584)&gt;0,VLOOKUP($C584,Μητρώο!$A:$G,2,FALSE))),"Θ","g"),"Α","b")&amp;IF((TRUNC((((YEAR($C$1))-I584)+1)/2))*2&lt;12,12,(TRUNC((((YEAR($C$1))-I584)+1)/2))*2),"ω")</f>
        <v>ω</v>
      </c>
      <c r="Z584" s="49">
        <f t="shared" si="70"/>
        <v>0</v>
      </c>
      <c r="AA584" s="49">
        <f t="shared" si="71"/>
        <v>0</v>
      </c>
      <c r="AB584" s="49">
        <f t="shared" si="72"/>
        <v>0</v>
      </c>
    </row>
    <row r="585" spans="1:28" x14ac:dyDescent="0.2">
      <c r="A585" s="4">
        <v>583</v>
      </c>
      <c r="B585" s="25">
        <f t="shared" si="68"/>
        <v>583</v>
      </c>
      <c r="D585" s="26" t="str">
        <f>IF($C585&gt;0,IF(COUNTIF(newValidID,$C585)&gt;0,VLOOKUP($C585,Νέα_Μητρώα!$A:$G,3,FALSE),IF(COUNTIF(ValidID,$C585)&gt;0,VLOOKUP($C585,Μητρώο!$A:$G,3,FALSE))),"")</f>
        <v/>
      </c>
      <c r="E585" s="27" t="str">
        <f>IF($C585&gt;0,IF(COUNTIF(newValidID,$C585)&gt;0,VLOOKUP($C585,Νέα_Μητρώα!$A:$G,5,FALSE),IF(COUNTIF(ValidID,$C585)&gt;0,VLOOKUP($C585,Μητρώο!$A:$G,5,FALSE))),"")</f>
        <v/>
      </c>
      <c r="F585" s="47"/>
      <c r="G585" s="47"/>
      <c r="H585" s="28"/>
      <c r="I585" s="29" t="str">
        <f>IF($C585&gt;0,IF(COUNTIF(newValidID,$C585)&gt;0,VLOOKUP($C585,Νέα_Μητρώα!$A:$G,4,FALSE),IF(COUNTIF(ValidID,$C585)&gt;0,VLOOKUP($C585,Μητρώο!$A:$G,4,FALSE))),"")</f>
        <v/>
      </c>
      <c r="J585" s="53" t="str">
        <f>IF(OR(AND(OR(LEFT(R585)="b",LEFT(T585)="b",LEFT(V585)="b"),IF($C585&gt;0,IF(COUNTIF(newValidID,$C585)&gt;0,VLOOKUP($C585,Νέα_Μητρώα!$A:$G,2,FALSE),IF(COUNTIF(ValidID,$C585)&gt;0,VLOOKUP($C585,Μητρώο!$A:$G,2,FALSE))),"")="Θ"),AND(OR(LEFT(R585)="g",LEFT(T585)="g",LEFT(V585)="g"),IF($C585&gt;0,IF(COUNTIF(newValidID,$C585)&gt;0,VLOOKUP($C585,Νέα_Μητρώα!$A:$G,2,FALSE),IF(COUNTIF(ValidID,$C585)&gt;0,VLOOKUP($C585,Μητρώο!$A:$G,2,FALSE))),"")="Α")),"error","")</f>
        <v/>
      </c>
      <c r="K585" s="29" t="str">
        <f t="shared" si="66"/>
        <v/>
      </c>
      <c r="L585" s="29">
        <f t="shared" si="67"/>
        <v>0</v>
      </c>
      <c r="M585" s="30"/>
      <c r="N585" s="30"/>
      <c r="O585" s="31" t="str">
        <f>IF($C585&gt;0,IF(COUNTIF(newValidID,$C585)&gt;0,VLOOKUP($C585,Νέα_Μητρώα!$A:$G,7,FALSE),IF(COUNTIF(ValidID,$C585)&gt;0,VLOOKUP($C585,Μητρώο!$A:$G,7,FALSE))),"")</f>
        <v/>
      </c>
      <c r="P585" s="25" t="str">
        <f t="shared" si="69"/>
        <v/>
      </c>
      <c r="Q585" s="6"/>
      <c r="S585" s="6"/>
      <c r="U585" s="6"/>
      <c r="W585" s="59" t="str">
        <f>IF(AND($W$1&gt;0,C585&gt;0),SUBSTITUTE(SUBSTITUTE(IF(COUNTIF(newValidID,$C585)&gt;0,VLOOKUP($C585,Νέα_Μητρώα!$A:$G,2,FALSE),IF(COUNTIF(ValidID,$C585)&gt;0,VLOOKUP($C585,Μητρώο!$A:$G,2,FALSE))),"Θ","g"),"Α","b")&amp;IF((TRUNC((((YEAR($C$1))-I585)+1)/2))*2&lt;12,12,(TRUNC((((YEAR($C$1))-I585)+1)/2))*2),"ω")</f>
        <v>ω</v>
      </c>
      <c r="Z585" s="49">
        <f t="shared" si="70"/>
        <v>0</v>
      </c>
      <c r="AA585" s="49">
        <f t="shared" si="71"/>
        <v>0</v>
      </c>
      <c r="AB585" s="49">
        <f t="shared" si="72"/>
        <v>0</v>
      </c>
    </row>
    <row r="586" spans="1:28" x14ac:dyDescent="0.2">
      <c r="A586" s="4">
        <v>584</v>
      </c>
      <c r="B586" s="25">
        <f t="shared" si="68"/>
        <v>584</v>
      </c>
      <c r="C586" s="6"/>
      <c r="D586" s="26" t="str">
        <f>IF($C586&gt;0,IF(COUNTIF(newValidID,$C586)&gt;0,VLOOKUP($C586,Νέα_Μητρώα!$A:$G,3,FALSE),IF(COUNTIF(ValidID,$C586)&gt;0,VLOOKUP($C586,Μητρώο!$A:$G,3,FALSE))),"")</f>
        <v/>
      </c>
      <c r="E586" s="27" t="str">
        <f>IF($C586&gt;0,IF(COUNTIF(newValidID,$C586)&gt;0,VLOOKUP($C586,Νέα_Μητρώα!$A:$G,5,FALSE),IF(COUNTIF(ValidID,$C586)&gt;0,VLOOKUP($C586,Μητρώο!$A:$G,5,FALSE))),"")</f>
        <v/>
      </c>
      <c r="F586" s="47"/>
      <c r="G586" s="47"/>
      <c r="H586" s="28"/>
      <c r="I586" s="29" t="str">
        <f>IF($C586&gt;0,IF(COUNTIF(newValidID,$C586)&gt;0,VLOOKUP($C586,Νέα_Μητρώα!$A:$G,4,FALSE),IF(COUNTIF(ValidID,$C586)&gt;0,VLOOKUP($C586,Μητρώο!$A:$G,4,FALSE))),"")</f>
        <v/>
      </c>
      <c r="J586" s="53" t="str">
        <f>IF(OR(AND(OR(LEFT(R586)="b",LEFT(T586)="b",LEFT(V586)="b"),IF($C586&gt;0,IF(COUNTIF(newValidID,$C586)&gt;0,VLOOKUP($C586,Νέα_Μητρώα!$A:$G,2,FALSE),IF(COUNTIF(ValidID,$C586)&gt;0,VLOOKUP($C586,Μητρώο!$A:$G,2,FALSE))),"")="Θ"),AND(OR(LEFT(R586)="g",LEFT(T586)="g",LEFT(V586)="g"),IF($C586&gt;0,IF(COUNTIF(newValidID,$C586)&gt;0,VLOOKUP($C586,Νέα_Μητρώα!$A:$G,2,FALSE),IF(COUNTIF(ValidID,$C586)&gt;0,VLOOKUP($C586,Μητρώο!$A:$G,2,FALSE))),"")="Α")),"error","")</f>
        <v/>
      </c>
      <c r="K586" s="29" t="str">
        <f t="shared" si="66"/>
        <v/>
      </c>
      <c r="L586" s="29">
        <f t="shared" si="67"/>
        <v>0</v>
      </c>
      <c r="M586" s="30"/>
      <c r="N586" s="30"/>
      <c r="O586" s="31" t="str">
        <f>IF($C586&gt;0,IF(COUNTIF(newValidID,$C586)&gt;0,VLOOKUP($C586,Νέα_Μητρώα!$A:$G,7,FALSE),IF(COUNTIF(ValidID,$C586)&gt;0,VLOOKUP($C586,Μητρώο!$A:$G,7,FALSE))),"")</f>
        <v/>
      </c>
      <c r="P586" s="25" t="str">
        <f t="shared" si="69"/>
        <v/>
      </c>
      <c r="Q586" s="6"/>
      <c r="S586" s="6"/>
      <c r="U586" s="6"/>
      <c r="W586" s="59" t="str">
        <f>IF(AND($W$1&gt;0,C586&gt;0),SUBSTITUTE(SUBSTITUTE(IF(COUNTIF(newValidID,$C586)&gt;0,VLOOKUP($C586,Νέα_Μητρώα!$A:$G,2,FALSE),IF(COUNTIF(ValidID,$C586)&gt;0,VLOOKUP($C586,Μητρώο!$A:$G,2,FALSE))),"Θ","g"),"Α","b")&amp;IF((TRUNC((((YEAR($C$1))-I586)+1)/2))*2&lt;12,12,(TRUNC((((YEAR($C$1))-I586)+1)/2))*2),"ω")</f>
        <v>ω</v>
      </c>
      <c r="Z586" s="49">
        <f t="shared" si="70"/>
        <v>0</v>
      </c>
      <c r="AA586" s="49">
        <f t="shared" si="71"/>
        <v>0</v>
      </c>
      <c r="AB586" s="49">
        <f t="shared" si="72"/>
        <v>0</v>
      </c>
    </row>
    <row r="587" spans="1:28" x14ac:dyDescent="0.2">
      <c r="A587" s="4">
        <v>585</v>
      </c>
      <c r="B587" s="25">
        <f t="shared" si="68"/>
        <v>585</v>
      </c>
      <c r="D587" s="26" t="str">
        <f>IF($C587&gt;0,IF(COUNTIF(newValidID,$C587)&gt;0,VLOOKUP($C587,Νέα_Μητρώα!$A:$G,3,FALSE),IF(COUNTIF(ValidID,$C587)&gt;0,VLOOKUP($C587,Μητρώο!$A:$G,3,FALSE))),"")</f>
        <v/>
      </c>
      <c r="E587" s="27" t="str">
        <f>IF($C587&gt;0,IF(COUNTIF(newValidID,$C587)&gt;0,VLOOKUP($C587,Νέα_Μητρώα!$A:$G,5,FALSE),IF(COUNTIF(ValidID,$C587)&gt;0,VLOOKUP($C587,Μητρώο!$A:$G,5,FALSE))),"")</f>
        <v/>
      </c>
      <c r="F587" s="47"/>
      <c r="G587" s="47"/>
      <c r="H587" s="28"/>
      <c r="I587" s="29" t="str">
        <f>IF($C587&gt;0,IF(COUNTIF(newValidID,$C587)&gt;0,VLOOKUP($C587,Νέα_Μητρώα!$A:$G,4,FALSE),IF(COUNTIF(ValidID,$C587)&gt;0,VLOOKUP($C587,Μητρώο!$A:$G,4,FALSE))),"")</f>
        <v/>
      </c>
      <c r="J587" s="53" t="str">
        <f>IF(OR(AND(OR(LEFT(R587)="b",LEFT(T587)="b",LEFT(V587)="b"),IF($C587&gt;0,IF(COUNTIF(newValidID,$C587)&gt;0,VLOOKUP($C587,Νέα_Μητρώα!$A:$G,2,FALSE),IF(COUNTIF(ValidID,$C587)&gt;0,VLOOKUP($C587,Μητρώο!$A:$G,2,FALSE))),"")="Θ"),AND(OR(LEFT(R587)="g",LEFT(T587)="g",LEFT(V587)="g"),IF($C587&gt;0,IF(COUNTIF(newValidID,$C587)&gt;0,VLOOKUP($C587,Νέα_Μητρώα!$A:$G,2,FALSE),IF(COUNTIF(ValidID,$C587)&gt;0,VLOOKUP($C587,Μητρώο!$A:$G,2,FALSE))),"")="Α")),"error","")</f>
        <v/>
      </c>
      <c r="K587" s="29" t="str">
        <f t="shared" si="66"/>
        <v/>
      </c>
      <c r="L587" s="29">
        <f t="shared" si="67"/>
        <v>0</v>
      </c>
      <c r="M587" s="30"/>
      <c r="N587" s="30"/>
      <c r="O587" s="31" t="str">
        <f>IF($C587&gt;0,IF(COUNTIF(newValidID,$C587)&gt;0,VLOOKUP($C587,Νέα_Μητρώα!$A:$G,7,FALSE),IF(COUNTIF(ValidID,$C587)&gt;0,VLOOKUP($C587,Μητρώο!$A:$G,7,FALSE))),"")</f>
        <v/>
      </c>
      <c r="P587" s="25" t="str">
        <f t="shared" si="69"/>
        <v/>
      </c>
      <c r="Q587" s="6"/>
      <c r="S587" s="6"/>
      <c r="U587" s="6"/>
      <c r="W587" s="59" t="str">
        <f>IF(AND($W$1&gt;0,C587&gt;0),SUBSTITUTE(SUBSTITUTE(IF(COUNTIF(newValidID,$C587)&gt;0,VLOOKUP($C587,Νέα_Μητρώα!$A:$G,2,FALSE),IF(COUNTIF(ValidID,$C587)&gt;0,VLOOKUP($C587,Μητρώο!$A:$G,2,FALSE))),"Θ","g"),"Α","b")&amp;IF((TRUNC((((YEAR($C$1))-I587)+1)/2))*2&lt;12,12,(TRUNC((((YEAR($C$1))-I587)+1)/2))*2),"ω")</f>
        <v>ω</v>
      </c>
      <c r="Z587" s="49">
        <f t="shared" si="70"/>
        <v>0</v>
      </c>
      <c r="AA587" s="49">
        <f t="shared" si="71"/>
        <v>0</v>
      </c>
      <c r="AB587" s="49">
        <f t="shared" si="72"/>
        <v>0</v>
      </c>
    </row>
    <row r="588" spans="1:28" x14ac:dyDescent="0.2">
      <c r="A588" s="4">
        <v>586</v>
      </c>
      <c r="B588" s="25">
        <f t="shared" si="68"/>
        <v>586</v>
      </c>
      <c r="D588" s="26" t="str">
        <f>IF($C588&gt;0,IF(COUNTIF(newValidID,$C588)&gt;0,VLOOKUP($C588,Νέα_Μητρώα!$A:$G,3,FALSE),IF(COUNTIF(ValidID,$C588)&gt;0,VLOOKUP($C588,Μητρώο!$A:$G,3,FALSE))),"")</f>
        <v/>
      </c>
      <c r="E588" s="27" t="str">
        <f>IF($C588&gt;0,IF(COUNTIF(newValidID,$C588)&gt;0,VLOOKUP($C588,Νέα_Μητρώα!$A:$G,5,FALSE),IF(COUNTIF(ValidID,$C588)&gt;0,VLOOKUP($C588,Μητρώο!$A:$G,5,FALSE))),"")</f>
        <v/>
      </c>
      <c r="F588" s="47"/>
      <c r="G588" s="47"/>
      <c r="H588" s="28"/>
      <c r="I588" s="29" t="str">
        <f>IF($C588&gt;0,IF(COUNTIF(newValidID,$C588)&gt;0,VLOOKUP($C588,Νέα_Μητρώα!$A:$G,4,FALSE),IF(COUNTIF(ValidID,$C588)&gt;0,VLOOKUP($C588,Μητρώο!$A:$G,4,FALSE))),"")</f>
        <v/>
      </c>
      <c r="J588" s="53" t="str">
        <f>IF(OR(AND(OR(LEFT(R588)="b",LEFT(T588)="b",LEFT(V588)="b"),IF($C588&gt;0,IF(COUNTIF(newValidID,$C588)&gt;0,VLOOKUP($C588,Νέα_Μητρώα!$A:$G,2,FALSE),IF(COUNTIF(ValidID,$C588)&gt;0,VLOOKUP($C588,Μητρώο!$A:$G,2,FALSE))),"")="Θ"),AND(OR(LEFT(R588)="g",LEFT(T588)="g",LEFT(V588)="g"),IF($C588&gt;0,IF(COUNTIF(newValidID,$C588)&gt;0,VLOOKUP($C588,Νέα_Μητρώα!$A:$G,2,FALSE),IF(COUNTIF(ValidID,$C588)&gt;0,VLOOKUP($C588,Μητρώο!$A:$G,2,FALSE))),"")="Α")),"error","")</f>
        <v/>
      </c>
      <c r="K588" s="29" t="str">
        <f t="shared" si="66"/>
        <v/>
      </c>
      <c r="L588" s="29">
        <f t="shared" si="67"/>
        <v>0</v>
      </c>
      <c r="M588" s="30"/>
      <c r="N588" s="30"/>
      <c r="O588" s="31" t="str">
        <f>IF($C588&gt;0,IF(COUNTIF(newValidID,$C588)&gt;0,VLOOKUP($C588,Νέα_Μητρώα!$A:$G,7,FALSE),IF(COUNTIF(ValidID,$C588)&gt;0,VLOOKUP($C588,Μητρώο!$A:$G,7,FALSE))),"")</f>
        <v/>
      </c>
      <c r="P588" s="25" t="str">
        <f t="shared" si="69"/>
        <v/>
      </c>
      <c r="Q588" s="6"/>
      <c r="S588" s="6"/>
      <c r="U588" s="6"/>
      <c r="W588" s="59" t="str">
        <f>IF(AND($W$1&gt;0,C588&gt;0),SUBSTITUTE(SUBSTITUTE(IF(COUNTIF(newValidID,$C588)&gt;0,VLOOKUP($C588,Νέα_Μητρώα!$A:$G,2,FALSE),IF(COUNTIF(ValidID,$C588)&gt;0,VLOOKUP($C588,Μητρώο!$A:$G,2,FALSE))),"Θ","g"),"Α","b")&amp;IF((TRUNC((((YEAR($C$1))-I588)+1)/2))*2&lt;12,12,(TRUNC((((YEAR($C$1))-I588)+1)/2))*2),"ω")</f>
        <v>ω</v>
      </c>
      <c r="Z588" s="49">
        <f t="shared" si="70"/>
        <v>0</v>
      </c>
      <c r="AA588" s="49">
        <f t="shared" si="71"/>
        <v>0</v>
      </c>
      <c r="AB588" s="49">
        <f t="shared" si="72"/>
        <v>0</v>
      </c>
    </row>
    <row r="589" spans="1:28" x14ac:dyDescent="0.2">
      <c r="A589" s="4">
        <v>587</v>
      </c>
      <c r="B589" s="25">
        <f t="shared" si="68"/>
        <v>587</v>
      </c>
      <c r="C589" s="6"/>
      <c r="D589" s="26" t="str">
        <f>IF($C589&gt;0,IF(COUNTIF(newValidID,$C589)&gt;0,VLOOKUP($C589,Νέα_Μητρώα!$A:$G,3,FALSE),IF(COUNTIF(ValidID,$C589)&gt;0,VLOOKUP($C589,Μητρώο!$A:$G,3,FALSE))),"")</f>
        <v/>
      </c>
      <c r="E589" s="27" t="str">
        <f>IF($C589&gt;0,IF(COUNTIF(newValidID,$C589)&gt;0,VLOOKUP($C589,Νέα_Μητρώα!$A:$G,5,FALSE),IF(COUNTIF(ValidID,$C589)&gt;0,VLOOKUP($C589,Μητρώο!$A:$G,5,FALSE))),"")</f>
        <v/>
      </c>
      <c r="F589" s="47"/>
      <c r="G589" s="47"/>
      <c r="H589" s="28"/>
      <c r="I589" s="29" t="str">
        <f>IF($C589&gt;0,IF(COUNTIF(newValidID,$C589)&gt;0,VLOOKUP($C589,Νέα_Μητρώα!$A:$G,4,FALSE),IF(COUNTIF(ValidID,$C589)&gt;0,VLOOKUP($C589,Μητρώο!$A:$G,4,FALSE))),"")</f>
        <v/>
      </c>
      <c r="J589" s="53" t="str">
        <f>IF(OR(AND(OR(LEFT(R589)="b",LEFT(T589)="b",LEFT(V589)="b"),IF($C589&gt;0,IF(COUNTIF(newValidID,$C589)&gt;0,VLOOKUP($C589,Νέα_Μητρώα!$A:$G,2,FALSE),IF(COUNTIF(ValidID,$C589)&gt;0,VLOOKUP($C589,Μητρώο!$A:$G,2,FALSE))),"")="Θ"),AND(OR(LEFT(R589)="g",LEFT(T589)="g",LEFT(V589)="g"),IF($C589&gt;0,IF(COUNTIF(newValidID,$C589)&gt;0,VLOOKUP($C589,Νέα_Μητρώα!$A:$G,2,FALSE),IF(COUNTIF(ValidID,$C589)&gt;0,VLOOKUP($C589,Μητρώο!$A:$G,2,FALSE))),"")="Α")),"error","")</f>
        <v/>
      </c>
      <c r="K589" s="29" t="str">
        <f t="shared" si="66"/>
        <v/>
      </c>
      <c r="L589" s="29">
        <f t="shared" si="67"/>
        <v>0</v>
      </c>
      <c r="M589" s="30"/>
      <c r="N589" s="30"/>
      <c r="O589" s="31" t="str">
        <f>IF($C589&gt;0,IF(COUNTIF(newValidID,$C589)&gt;0,VLOOKUP($C589,Νέα_Μητρώα!$A:$G,7,FALSE),IF(COUNTIF(ValidID,$C589)&gt;0,VLOOKUP($C589,Μητρώο!$A:$G,7,FALSE))),"")</f>
        <v/>
      </c>
      <c r="P589" s="25" t="str">
        <f t="shared" si="69"/>
        <v/>
      </c>
      <c r="Q589" s="6"/>
      <c r="S589" s="6"/>
      <c r="U589" s="6"/>
      <c r="W589" s="59" t="str">
        <f>IF(AND($W$1&gt;0,C589&gt;0),SUBSTITUTE(SUBSTITUTE(IF(COUNTIF(newValidID,$C589)&gt;0,VLOOKUP($C589,Νέα_Μητρώα!$A:$G,2,FALSE),IF(COUNTIF(ValidID,$C589)&gt;0,VLOOKUP($C589,Μητρώο!$A:$G,2,FALSE))),"Θ","g"),"Α","b")&amp;IF((TRUNC((((YEAR($C$1))-I589)+1)/2))*2&lt;12,12,(TRUNC((((YEAR($C$1))-I589)+1)/2))*2),"ω")</f>
        <v>ω</v>
      </c>
      <c r="Z589" s="49">
        <f t="shared" si="70"/>
        <v>0</v>
      </c>
      <c r="AA589" s="49">
        <f t="shared" si="71"/>
        <v>0</v>
      </c>
      <c r="AB589" s="49">
        <f t="shared" si="72"/>
        <v>0</v>
      </c>
    </row>
    <row r="590" spans="1:28" x14ac:dyDescent="0.2">
      <c r="A590" s="4">
        <v>588</v>
      </c>
      <c r="B590" s="25">
        <f t="shared" si="68"/>
        <v>588</v>
      </c>
      <c r="C590" s="6"/>
      <c r="D590" s="26" t="str">
        <f>IF($C590&gt;0,IF(COUNTIF(newValidID,$C590)&gt;0,VLOOKUP($C590,Νέα_Μητρώα!$A:$G,3,FALSE),IF(COUNTIF(ValidID,$C590)&gt;0,VLOOKUP($C590,Μητρώο!$A:$G,3,FALSE))),"")</f>
        <v/>
      </c>
      <c r="E590" s="27" t="str">
        <f>IF($C590&gt;0,IF(COUNTIF(newValidID,$C590)&gt;0,VLOOKUP($C590,Νέα_Μητρώα!$A:$G,5,FALSE),IF(COUNTIF(ValidID,$C590)&gt;0,VLOOKUP($C590,Μητρώο!$A:$G,5,FALSE))),"")</f>
        <v/>
      </c>
      <c r="F590" s="47"/>
      <c r="G590" s="47"/>
      <c r="H590" s="28"/>
      <c r="I590" s="29" t="str">
        <f>IF($C590&gt;0,IF(COUNTIF(newValidID,$C590)&gt;0,VLOOKUP($C590,Νέα_Μητρώα!$A:$G,4,FALSE),IF(COUNTIF(ValidID,$C590)&gt;0,VLOOKUP($C590,Μητρώο!$A:$G,4,FALSE))),"")</f>
        <v/>
      </c>
      <c r="J590" s="53" t="str">
        <f>IF(OR(AND(OR(LEFT(R590)="b",LEFT(T590)="b",LEFT(V590)="b"),IF($C590&gt;0,IF(COUNTIF(newValidID,$C590)&gt;0,VLOOKUP($C590,Νέα_Μητρώα!$A:$G,2,FALSE),IF(COUNTIF(ValidID,$C590)&gt;0,VLOOKUP($C590,Μητρώο!$A:$G,2,FALSE))),"")="Θ"),AND(OR(LEFT(R590)="g",LEFT(T590)="g",LEFT(V590)="g"),IF($C590&gt;0,IF(COUNTIF(newValidID,$C590)&gt;0,VLOOKUP($C590,Νέα_Μητρώα!$A:$G,2,FALSE),IF(COUNTIF(ValidID,$C590)&gt;0,VLOOKUP($C590,Μητρώο!$A:$G,2,FALSE))),"")="Α")),"error","")</f>
        <v/>
      </c>
      <c r="K590" s="29" t="str">
        <f t="shared" si="66"/>
        <v/>
      </c>
      <c r="L590" s="29">
        <f t="shared" si="67"/>
        <v>0</v>
      </c>
      <c r="M590" s="30"/>
      <c r="N590" s="30"/>
      <c r="O590" s="31" t="str">
        <f>IF($C590&gt;0,IF(COUNTIF(newValidID,$C590)&gt;0,VLOOKUP($C590,Νέα_Μητρώα!$A:$G,7,FALSE),IF(COUNTIF(ValidID,$C590)&gt;0,VLOOKUP($C590,Μητρώο!$A:$G,7,FALSE))),"")</f>
        <v/>
      </c>
      <c r="P590" s="25" t="str">
        <f t="shared" si="69"/>
        <v/>
      </c>
      <c r="Q590" s="6"/>
      <c r="S590" s="6"/>
      <c r="U590" s="6"/>
      <c r="W590" s="59" t="str">
        <f>IF(AND($W$1&gt;0,C590&gt;0),SUBSTITUTE(SUBSTITUTE(IF(COUNTIF(newValidID,$C590)&gt;0,VLOOKUP($C590,Νέα_Μητρώα!$A:$G,2,FALSE),IF(COUNTIF(ValidID,$C590)&gt;0,VLOOKUP($C590,Μητρώο!$A:$G,2,FALSE))),"Θ","g"),"Α","b")&amp;IF((TRUNC((((YEAR($C$1))-I590)+1)/2))*2&lt;12,12,(TRUNC((((YEAR($C$1))-I590)+1)/2))*2),"ω")</f>
        <v>ω</v>
      </c>
      <c r="Z590" s="49">
        <f t="shared" si="70"/>
        <v>0</v>
      </c>
      <c r="AA590" s="49">
        <f t="shared" si="71"/>
        <v>0</v>
      </c>
      <c r="AB590" s="49">
        <f t="shared" si="72"/>
        <v>0</v>
      </c>
    </row>
    <row r="591" spans="1:28" x14ac:dyDescent="0.2">
      <c r="A591" s="4">
        <v>589</v>
      </c>
      <c r="B591" s="25">
        <f t="shared" si="68"/>
        <v>589</v>
      </c>
      <c r="D591" s="26" t="str">
        <f>IF($C591&gt;0,IF(COUNTIF(newValidID,$C591)&gt;0,VLOOKUP($C591,Νέα_Μητρώα!$A:$G,3,FALSE),IF(COUNTIF(ValidID,$C591)&gt;0,VLOOKUP($C591,Μητρώο!$A:$G,3,FALSE))),"")</f>
        <v/>
      </c>
      <c r="E591" s="27" t="str">
        <f>IF($C591&gt;0,IF(COUNTIF(newValidID,$C591)&gt;0,VLOOKUP($C591,Νέα_Μητρώα!$A:$G,5,FALSE),IF(COUNTIF(ValidID,$C591)&gt;0,VLOOKUP($C591,Μητρώο!$A:$G,5,FALSE))),"")</f>
        <v/>
      </c>
      <c r="F591" s="47"/>
      <c r="G591" s="47"/>
      <c r="H591" s="28"/>
      <c r="I591" s="29" t="str">
        <f>IF($C591&gt;0,IF(COUNTIF(newValidID,$C591)&gt;0,VLOOKUP($C591,Νέα_Μητρώα!$A:$G,4,FALSE),IF(COUNTIF(ValidID,$C591)&gt;0,VLOOKUP($C591,Μητρώο!$A:$G,4,FALSE))),"")</f>
        <v/>
      </c>
      <c r="J591" s="53" t="str">
        <f>IF(OR(AND(OR(LEFT(R591)="b",LEFT(T591)="b",LEFT(V591)="b"),IF($C591&gt;0,IF(COUNTIF(newValidID,$C591)&gt;0,VLOOKUP($C591,Νέα_Μητρώα!$A:$G,2,FALSE),IF(COUNTIF(ValidID,$C591)&gt;0,VLOOKUP($C591,Μητρώο!$A:$G,2,FALSE))),"")="Θ"),AND(OR(LEFT(R591)="g",LEFT(T591)="g",LEFT(V591)="g"),IF($C591&gt;0,IF(COUNTIF(newValidID,$C591)&gt;0,VLOOKUP($C591,Νέα_Μητρώα!$A:$G,2,FALSE),IF(COUNTIF(ValidID,$C591)&gt;0,VLOOKUP($C591,Μητρώο!$A:$G,2,FALSE))),"")="Α")),"error","")</f>
        <v/>
      </c>
      <c r="K591" s="29" t="str">
        <f t="shared" si="66"/>
        <v/>
      </c>
      <c r="L591" s="29">
        <f t="shared" si="67"/>
        <v>0</v>
      </c>
      <c r="M591" s="30"/>
      <c r="N591" s="30"/>
      <c r="O591" s="31" t="str">
        <f>IF($C591&gt;0,IF(COUNTIF(newValidID,$C591)&gt;0,VLOOKUP($C591,Νέα_Μητρώα!$A:$G,7,FALSE),IF(COUNTIF(ValidID,$C591)&gt;0,VLOOKUP($C591,Μητρώο!$A:$G,7,FALSE))),"")</f>
        <v/>
      </c>
      <c r="P591" s="25" t="str">
        <f t="shared" si="69"/>
        <v/>
      </c>
      <c r="Q591" s="6"/>
      <c r="S591" s="6"/>
      <c r="U591" s="6"/>
      <c r="W591" s="59" t="str">
        <f>IF(AND($W$1&gt;0,C591&gt;0),SUBSTITUTE(SUBSTITUTE(IF(COUNTIF(newValidID,$C591)&gt;0,VLOOKUP($C591,Νέα_Μητρώα!$A:$G,2,FALSE),IF(COUNTIF(ValidID,$C591)&gt;0,VLOOKUP($C591,Μητρώο!$A:$G,2,FALSE))),"Θ","g"),"Α","b")&amp;IF((TRUNC((((YEAR($C$1))-I591)+1)/2))*2&lt;12,12,(TRUNC((((YEAR($C$1))-I591)+1)/2))*2),"ω")</f>
        <v>ω</v>
      </c>
      <c r="Z591" s="49">
        <f t="shared" si="70"/>
        <v>0</v>
      </c>
      <c r="AA591" s="49">
        <f t="shared" si="71"/>
        <v>0</v>
      </c>
      <c r="AB591" s="49">
        <f t="shared" si="72"/>
        <v>0</v>
      </c>
    </row>
    <row r="592" spans="1:28" x14ac:dyDescent="0.2">
      <c r="A592" s="4">
        <v>590</v>
      </c>
      <c r="B592" s="25">
        <f t="shared" si="68"/>
        <v>590</v>
      </c>
      <c r="C592" s="6"/>
      <c r="D592" s="26" t="str">
        <f>IF($C592&gt;0,IF(COUNTIF(newValidID,$C592)&gt;0,VLOOKUP($C592,Νέα_Μητρώα!$A:$G,3,FALSE),IF(COUNTIF(ValidID,$C592)&gt;0,VLOOKUP($C592,Μητρώο!$A:$G,3,FALSE))),"")</f>
        <v/>
      </c>
      <c r="E592" s="27" t="str">
        <f>IF($C592&gt;0,IF(COUNTIF(newValidID,$C592)&gt;0,VLOOKUP($C592,Νέα_Μητρώα!$A:$G,5,FALSE),IF(COUNTIF(ValidID,$C592)&gt;0,VLOOKUP($C592,Μητρώο!$A:$G,5,FALSE))),"")</f>
        <v/>
      </c>
      <c r="F592" s="47"/>
      <c r="G592" s="47"/>
      <c r="H592" s="28"/>
      <c r="I592" s="29" t="str">
        <f>IF($C592&gt;0,IF(COUNTIF(newValidID,$C592)&gt;0,VLOOKUP($C592,Νέα_Μητρώα!$A:$G,4,FALSE),IF(COUNTIF(ValidID,$C592)&gt;0,VLOOKUP($C592,Μητρώο!$A:$G,4,FALSE))),"")</f>
        <v/>
      </c>
      <c r="J592" s="53" t="str">
        <f>IF(OR(AND(OR(LEFT(R592)="b",LEFT(T592)="b",LEFT(V592)="b"),IF($C592&gt;0,IF(COUNTIF(newValidID,$C592)&gt;0,VLOOKUP($C592,Νέα_Μητρώα!$A:$G,2,FALSE),IF(COUNTIF(ValidID,$C592)&gt;0,VLOOKUP($C592,Μητρώο!$A:$G,2,FALSE))),"")="Θ"),AND(OR(LEFT(R592)="g",LEFT(T592)="g",LEFT(V592)="g"),IF($C592&gt;0,IF(COUNTIF(newValidID,$C592)&gt;0,VLOOKUP($C592,Νέα_Μητρώα!$A:$G,2,FALSE),IF(COUNTIF(ValidID,$C592)&gt;0,VLOOKUP($C592,Μητρώο!$A:$G,2,FALSE))),"")="Α")),"error","")</f>
        <v/>
      </c>
      <c r="K592" s="29" t="str">
        <f t="shared" si="66"/>
        <v/>
      </c>
      <c r="L592" s="29">
        <f t="shared" si="67"/>
        <v>0</v>
      </c>
      <c r="M592" s="30"/>
      <c r="N592" s="30"/>
      <c r="O592" s="31" t="str">
        <f>IF($C592&gt;0,IF(COUNTIF(newValidID,$C592)&gt;0,VLOOKUP($C592,Νέα_Μητρώα!$A:$G,7,FALSE),IF(COUNTIF(ValidID,$C592)&gt;0,VLOOKUP($C592,Μητρώο!$A:$G,7,FALSE))),"")</f>
        <v/>
      </c>
      <c r="P592" s="25" t="str">
        <f t="shared" si="69"/>
        <v/>
      </c>
      <c r="Q592" s="6"/>
      <c r="S592" s="6"/>
      <c r="U592" s="6"/>
      <c r="W592" s="59" t="str">
        <f>IF(AND($W$1&gt;0,C592&gt;0),SUBSTITUTE(SUBSTITUTE(IF(COUNTIF(newValidID,$C592)&gt;0,VLOOKUP($C592,Νέα_Μητρώα!$A:$G,2,FALSE),IF(COUNTIF(ValidID,$C592)&gt;0,VLOOKUP($C592,Μητρώο!$A:$G,2,FALSE))),"Θ","g"),"Α","b")&amp;IF((TRUNC((((YEAR($C$1))-I592)+1)/2))*2&lt;12,12,(TRUNC((((YEAR($C$1))-I592)+1)/2))*2),"ω")</f>
        <v>ω</v>
      </c>
      <c r="Z592" s="49">
        <f t="shared" si="70"/>
        <v>0</v>
      </c>
      <c r="AA592" s="49">
        <f t="shared" si="71"/>
        <v>0</v>
      </c>
      <c r="AB592" s="49">
        <f t="shared" si="72"/>
        <v>0</v>
      </c>
    </row>
    <row r="593" spans="1:28" x14ac:dyDescent="0.2">
      <c r="A593" s="4">
        <v>591</v>
      </c>
      <c r="B593" s="25">
        <f t="shared" si="68"/>
        <v>591</v>
      </c>
      <c r="C593" s="6"/>
      <c r="D593" s="26" t="str">
        <f>IF($C593&gt;0,IF(COUNTIF(newValidID,$C593)&gt;0,VLOOKUP($C593,Νέα_Μητρώα!$A:$G,3,FALSE),IF(COUNTIF(ValidID,$C593)&gt;0,VLOOKUP($C593,Μητρώο!$A:$G,3,FALSE))),"")</f>
        <v/>
      </c>
      <c r="E593" s="27" t="str">
        <f>IF($C593&gt;0,IF(COUNTIF(newValidID,$C593)&gt;0,VLOOKUP($C593,Νέα_Μητρώα!$A:$G,5,FALSE),IF(COUNTIF(ValidID,$C593)&gt;0,VLOOKUP($C593,Μητρώο!$A:$G,5,FALSE))),"")</f>
        <v/>
      </c>
      <c r="F593" s="47"/>
      <c r="G593" s="47"/>
      <c r="H593" s="28"/>
      <c r="I593" s="29" t="str">
        <f>IF($C593&gt;0,IF(COUNTIF(newValidID,$C593)&gt;0,VLOOKUP($C593,Νέα_Μητρώα!$A:$G,4,FALSE),IF(COUNTIF(ValidID,$C593)&gt;0,VLOOKUP($C593,Μητρώο!$A:$G,4,FALSE))),"")</f>
        <v/>
      </c>
      <c r="J593" s="53" t="str">
        <f>IF(OR(AND(OR(LEFT(R593)="b",LEFT(T593)="b",LEFT(V593)="b"),IF($C593&gt;0,IF(COUNTIF(newValidID,$C593)&gt;0,VLOOKUP($C593,Νέα_Μητρώα!$A:$G,2,FALSE),IF(COUNTIF(ValidID,$C593)&gt;0,VLOOKUP($C593,Μητρώο!$A:$G,2,FALSE))),"")="Θ"),AND(OR(LEFT(R593)="g",LEFT(T593)="g",LEFT(V593)="g"),IF($C593&gt;0,IF(COUNTIF(newValidID,$C593)&gt;0,VLOOKUP($C593,Νέα_Μητρώα!$A:$G,2,FALSE),IF(COUNTIF(ValidID,$C593)&gt;0,VLOOKUP($C593,Μητρώο!$A:$G,2,FALSE))),"")="Α")),"error","")</f>
        <v/>
      </c>
      <c r="K593" s="29" t="str">
        <f t="shared" si="66"/>
        <v/>
      </c>
      <c r="L593" s="29">
        <f t="shared" si="67"/>
        <v>0</v>
      </c>
      <c r="M593" s="30"/>
      <c r="N593" s="30"/>
      <c r="O593" s="31" t="str">
        <f>IF($C593&gt;0,IF(COUNTIF(newValidID,$C593)&gt;0,VLOOKUP($C593,Νέα_Μητρώα!$A:$G,7,FALSE),IF(COUNTIF(ValidID,$C593)&gt;0,VLOOKUP($C593,Μητρώο!$A:$G,7,FALSE))),"")</f>
        <v/>
      </c>
      <c r="P593" s="25" t="str">
        <f t="shared" si="69"/>
        <v/>
      </c>
      <c r="Q593" s="6"/>
      <c r="S593" s="6"/>
      <c r="U593" s="6"/>
      <c r="W593" s="59" t="str">
        <f>IF(AND($W$1&gt;0,C593&gt;0),SUBSTITUTE(SUBSTITUTE(IF(COUNTIF(newValidID,$C593)&gt;0,VLOOKUP($C593,Νέα_Μητρώα!$A:$G,2,FALSE),IF(COUNTIF(ValidID,$C593)&gt;0,VLOOKUP($C593,Μητρώο!$A:$G,2,FALSE))),"Θ","g"),"Α","b")&amp;IF((TRUNC((((YEAR($C$1))-I593)+1)/2))*2&lt;12,12,(TRUNC((((YEAR($C$1))-I593)+1)/2))*2),"ω")</f>
        <v>ω</v>
      </c>
      <c r="Z593" s="49">
        <f t="shared" si="70"/>
        <v>0</v>
      </c>
      <c r="AA593" s="49">
        <f t="shared" si="71"/>
        <v>0</v>
      </c>
      <c r="AB593" s="49">
        <f t="shared" si="72"/>
        <v>0</v>
      </c>
    </row>
    <row r="594" spans="1:28" x14ac:dyDescent="0.2">
      <c r="A594" s="4">
        <v>592</v>
      </c>
      <c r="B594" s="25">
        <f t="shared" si="68"/>
        <v>592</v>
      </c>
      <c r="D594" s="26" t="str">
        <f>IF($C594&gt;0,IF(COUNTIF(newValidID,$C594)&gt;0,VLOOKUP($C594,Νέα_Μητρώα!$A:$G,3,FALSE),IF(COUNTIF(ValidID,$C594)&gt;0,VLOOKUP($C594,Μητρώο!$A:$G,3,FALSE))),"")</f>
        <v/>
      </c>
      <c r="E594" s="27" t="str">
        <f>IF($C594&gt;0,IF(COUNTIF(newValidID,$C594)&gt;0,VLOOKUP($C594,Νέα_Μητρώα!$A:$G,5,FALSE),IF(COUNTIF(ValidID,$C594)&gt;0,VLOOKUP($C594,Μητρώο!$A:$G,5,FALSE))),"")</f>
        <v/>
      </c>
      <c r="F594" s="47"/>
      <c r="G594" s="47"/>
      <c r="H594" s="28"/>
      <c r="I594" s="29" t="str">
        <f>IF($C594&gt;0,IF(COUNTIF(newValidID,$C594)&gt;0,VLOOKUP($C594,Νέα_Μητρώα!$A:$G,4,FALSE),IF(COUNTIF(ValidID,$C594)&gt;0,VLOOKUP($C594,Μητρώο!$A:$G,4,FALSE))),"")</f>
        <v/>
      </c>
      <c r="J594" s="53" t="str">
        <f>IF(OR(AND(OR(LEFT(R594)="b",LEFT(T594)="b",LEFT(V594)="b"),IF($C594&gt;0,IF(COUNTIF(newValidID,$C594)&gt;0,VLOOKUP($C594,Νέα_Μητρώα!$A:$G,2,FALSE),IF(COUNTIF(ValidID,$C594)&gt;0,VLOOKUP($C594,Μητρώο!$A:$G,2,FALSE))),"")="Θ"),AND(OR(LEFT(R594)="g",LEFT(T594)="g",LEFT(V594)="g"),IF($C594&gt;0,IF(COUNTIF(newValidID,$C594)&gt;0,VLOOKUP($C594,Νέα_Μητρώα!$A:$G,2,FALSE),IF(COUNTIF(ValidID,$C594)&gt;0,VLOOKUP($C594,Μητρώο!$A:$G,2,FALSE))),"")="Α")),"error","")</f>
        <v/>
      </c>
      <c r="K594" s="29" t="str">
        <f t="shared" si="66"/>
        <v/>
      </c>
      <c r="L594" s="29">
        <f t="shared" si="67"/>
        <v>0</v>
      </c>
      <c r="M594" s="30"/>
      <c r="N594" s="30"/>
      <c r="O594" s="31" t="str">
        <f>IF($C594&gt;0,IF(COUNTIF(newValidID,$C594)&gt;0,VLOOKUP($C594,Νέα_Μητρώα!$A:$G,7,FALSE),IF(COUNTIF(ValidID,$C594)&gt;0,VLOOKUP($C594,Μητρώο!$A:$G,7,FALSE))),"")</f>
        <v/>
      </c>
      <c r="P594" s="25" t="str">
        <f t="shared" si="69"/>
        <v/>
      </c>
      <c r="Q594" s="6"/>
      <c r="S594" s="6"/>
      <c r="U594" s="6"/>
      <c r="W594" s="59" t="str">
        <f>IF(AND($W$1&gt;0,C594&gt;0),SUBSTITUTE(SUBSTITUTE(IF(COUNTIF(newValidID,$C594)&gt;0,VLOOKUP($C594,Νέα_Μητρώα!$A:$G,2,FALSE),IF(COUNTIF(ValidID,$C594)&gt;0,VLOOKUP($C594,Μητρώο!$A:$G,2,FALSE))),"Θ","g"),"Α","b")&amp;IF((TRUNC((((YEAR($C$1))-I594)+1)/2))*2&lt;12,12,(TRUNC((((YEAR($C$1))-I594)+1)/2))*2),"ω")</f>
        <v>ω</v>
      </c>
      <c r="Z594" s="49">
        <f t="shared" si="70"/>
        <v>0</v>
      </c>
      <c r="AA594" s="49">
        <f t="shared" si="71"/>
        <v>0</v>
      </c>
      <c r="AB594" s="49">
        <f t="shared" si="72"/>
        <v>0</v>
      </c>
    </row>
    <row r="595" spans="1:28" x14ac:dyDescent="0.2">
      <c r="A595" s="4">
        <v>593</v>
      </c>
      <c r="B595" s="25">
        <f t="shared" si="68"/>
        <v>593</v>
      </c>
      <c r="D595" s="26" t="str">
        <f>IF($C595&gt;0,IF(COUNTIF(newValidID,$C595)&gt;0,VLOOKUP($C595,Νέα_Μητρώα!$A:$G,3,FALSE),IF(COUNTIF(ValidID,$C595)&gt;0,VLOOKUP($C595,Μητρώο!$A:$G,3,FALSE))),"")</f>
        <v/>
      </c>
      <c r="E595" s="27" t="str">
        <f>IF($C595&gt;0,IF(COUNTIF(newValidID,$C595)&gt;0,VLOOKUP($C595,Νέα_Μητρώα!$A:$G,5,FALSE),IF(COUNTIF(ValidID,$C595)&gt;0,VLOOKUP($C595,Μητρώο!$A:$G,5,FALSE))),"")</f>
        <v/>
      </c>
      <c r="F595" s="47"/>
      <c r="G595" s="47"/>
      <c r="H595" s="28"/>
      <c r="I595" s="29" t="str">
        <f>IF($C595&gt;0,IF(COUNTIF(newValidID,$C595)&gt;0,VLOOKUP($C595,Νέα_Μητρώα!$A:$G,4,FALSE),IF(COUNTIF(ValidID,$C595)&gt;0,VLOOKUP($C595,Μητρώο!$A:$G,4,FALSE))),"")</f>
        <v/>
      </c>
      <c r="J595" s="53" t="str">
        <f>IF(OR(AND(OR(LEFT(R595)="b",LEFT(T595)="b",LEFT(V595)="b"),IF($C595&gt;0,IF(COUNTIF(newValidID,$C595)&gt;0,VLOOKUP($C595,Νέα_Μητρώα!$A:$G,2,FALSE),IF(COUNTIF(ValidID,$C595)&gt;0,VLOOKUP($C595,Μητρώο!$A:$G,2,FALSE))),"")="Θ"),AND(OR(LEFT(R595)="g",LEFT(T595)="g",LEFT(V595)="g"),IF($C595&gt;0,IF(COUNTIF(newValidID,$C595)&gt;0,VLOOKUP($C595,Νέα_Μητρώα!$A:$G,2,FALSE),IF(COUNTIF(ValidID,$C595)&gt;0,VLOOKUP($C595,Μητρώο!$A:$G,2,FALSE))),"")="Α")),"error","")</f>
        <v/>
      </c>
      <c r="K595" s="29" t="str">
        <f t="shared" si="66"/>
        <v/>
      </c>
      <c r="L595" s="29">
        <f t="shared" si="67"/>
        <v>0</v>
      </c>
      <c r="M595" s="30"/>
      <c r="N595" s="30"/>
      <c r="O595" s="31" t="str">
        <f>IF($C595&gt;0,IF(COUNTIF(newValidID,$C595)&gt;0,VLOOKUP($C595,Νέα_Μητρώα!$A:$G,7,FALSE),IF(COUNTIF(ValidID,$C595)&gt;0,VLOOKUP($C595,Μητρώο!$A:$G,7,FALSE))),"")</f>
        <v/>
      </c>
      <c r="P595" s="25" t="str">
        <f t="shared" si="69"/>
        <v/>
      </c>
      <c r="Q595" s="6"/>
      <c r="S595" s="6"/>
      <c r="U595" s="6"/>
      <c r="W595" s="59" t="str">
        <f>IF(AND($W$1&gt;0,C595&gt;0),SUBSTITUTE(SUBSTITUTE(IF(COUNTIF(newValidID,$C595)&gt;0,VLOOKUP($C595,Νέα_Μητρώα!$A:$G,2,FALSE),IF(COUNTIF(ValidID,$C595)&gt;0,VLOOKUP($C595,Μητρώο!$A:$G,2,FALSE))),"Θ","g"),"Α","b")&amp;IF((TRUNC((((YEAR($C$1))-I595)+1)/2))*2&lt;12,12,(TRUNC((((YEAR($C$1))-I595)+1)/2))*2),"ω")</f>
        <v>ω</v>
      </c>
      <c r="Z595" s="49">
        <f t="shared" si="70"/>
        <v>0</v>
      </c>
      <c r="AA595" s="49">
        <f t="shared" si="71"/>
        <v>0</v>
      </c>
      <c r="AB595" s="49">
        <f t="shared" si="72"/>
        <v>0</v>
      </c>
    </row>
    <row r="596" spans="1:28" x14ac:dyDescent="0.2">
      <c r="A596" s="4">
        <v>594</v>
      </c>
      <c r="B596" s="25">
        <f t="shared" si="68"/>
        <v>594</v>
      </c>
      <c r="C596" s="6"/>
      <c r="D596" s="26" t="str">
        <f>IF($C596&gt;0,IF(COUNTIF(newValidID,$C596)&gt;0,VLOOKUP($C596,Νέα_Μητρώα!$A:$G,3,FALSE),IF(COUNTIF(ValidID,$C596)&gt;0,VLOOKUP($C596,Μητρώο!$A:$G,3,FALSE))),"")</f>
        <v/>
      </c>
      <c r="E596" s="27" t="str">
        <f>IF($C596&gt;0,IF(COUNTIF(newValidID,$C596)&gt;0,VLOOKUP($C596,Νέα_Μητρώα!$A:$G,5,FALSE),IF(COUNTIF(ValidID,$C596)&gt;0,VLOOKUP($C596,Μητρώο!$A:$G,5,FALSE))),"")</f>
        <v/>
      </c>
      <c r="F596" s="47"/>
      <c r="G596" s="47"/>
      <c r="H596" s="28"/>
      <c r="I596" s="29" t="str">
        <f>IF($C596&gt;0,IF(COUNTIF(newValidID,$C596)&gt;0,VLOOKUP($C596,Νέα_Μητρώα!$A:$G,4,FALSE),IF(COUNTIF(ValidID,$C596)&gt;0,VLOOKUP($C596,Μητρώο!$A:$G,4,FALSE))),"")</f>
        <v/>
      </c>
      <c r="J596" s="53" t="str">
        <f>IF(OR(AND(OR(LEFT(R596)="b",LEFT(T596)="b",LEFT(V596)="b"),IF($C596&gt;0,IF(COUNTIF(newValidID,$C596)&gt;0,VLOOKUP($C596,Νέα_Μητρώα!$A:$G,2,FALSE),IF(COUNTIF(ValidID,$C596)&gt;0,VLOOKUP($C596,Μητρώο!$A:$G,2,FALSE))),"")="Θ"),AND(OR(LEFT(R596)="g",LEFT(T596)="g",LEFT(V596)="g"),IF($C596&gt;0,IF(COUNTIF(newValidID,$C596)&gt;0,VLOOKUP($C596,Νέα_Μητρώα!$A:$G,2,FALSE),IF(COUNTIF(ValidID,$C596)&gt;0,VLOOKUP($C596,Μητρώο!$A:$G,2,FALSE))),"")="Α")),"error","")</f>
        <v/>
      </c>
      <c r="K596" s="29" t="str">
        <f t="shared" si="66"/>
        <v/>
      </c>
      <c r="L596" s="29">
        <f t="shared" si="67"/>
        <v>0</v>
      </c>
      <c r="M596" s="30"/>
      <c r="N596" s="30"/>
      <c r="O596" s="31" t="str">
        <f>IF($C596&gt;0,IF(COUNTIF(newValidID,$C596)&gt;0,VLOOKUP($C596,Νέα_Μητρώα!$A:$G,7,FALSE),IF(COUNTIF(ValidID,$C596)&gt;0,VLOOKUP($C596,Μητρώο!$A:$G,7,FALSE))),"")</f>
        <v/>
      </c>
      <c r="P596" s="25" t="str">
        <f t="shared" si="69"/>
        <v/>
      </c>
      <c r="Q596" s="6"/>
      <c r="S596" s="6"/>
      <c r="U596" s="6"/>
      <c r="W596" s="59" t="str">
        <f>IF(AND($W$1&gt;0,C596&gt;0),SUBSTITUTE(SUBSTITUTE(IF(COUNTIF(newValidID,$C596)&gt;0,VLOOKUP($C596,Νέα_Μητρώα!$A:$G,2,FALSE),IF(COUNTIF(ValidID,$C596)&gt;0,VLOOKUP($C596,Μητρώο!$A:$G,2,FALSE))),"Θ","g"),"Α","b")&amp;IF((TRUNC((((YEAR($C$1))-I596)+1)/2))*2&lt;12,12,(TRUNC((((YEAR($C$1))-I596)+1)/2))*2),"ω")</f>
        <v>ω</v>
      </c>
      <c r="Z596" s="49">
        <f t="shared" si="70"/>
        <v>0</v>
      </c>
      <c r="AA596" s="49">
        <f t="shared" si="71"/>
        <v>0</v>
      </c>
      <c r="AB596" s="49">
        <f t="shared" si="72"/>
        <v>0</v>
      </c>
    </row>
    <row r="597" spans="1:28" x14ac:dyDescent="0.2">
      <c r="A597" s="4">
        <v>595</v>
      </c>
      <c r="B597" s="25">
        <f t="shared" si="68"/>
        <v>595</v>
      </c>
      <c r="C597" s="6"/>
      <c r="D597" s="26" t="str">
        <f>IF($C597&gt;0,IF(COUNTIF(newValidID,$C597)&gt;0,VLOOKUP($C597,Νέα_Μητρώα!$A:$G,3,FALSE),IF(COUNTIF(ValidID,$C597)&gt;0,VLOOKUP($C597,Μητρώο!$A:$G,3,FALSE))),"")</f>
        <v/>
      </c>
      <c r="E597" s="27" t="str">
        <f>IF($C597&gt;0,IF(COUNTIF(newValidID,$C597)&gt;0,VLOOKUP($C597,Νέα_Μητρώα!$A:$G,5,FALSE),IF(COUNTIF(ValidID,$C597)&gt;0,VLOOKUP($C597,Μητρώο!$A:$G,5,FALSE))),"")</f>
        <v/>
      </c>
      <c r="F597" s="47"/>
      <c r="G597" s="47"/>
      <c r="H597" s="28"/>
      <c r="I597" s="29" t="str">
        <f>IF($C597&gt;0,IF(COUNTIF(newValidID,$C597)&gt;0,VLOOKUP($C597,Νέα_Μητρώα!$A:$G,4,FALSE),IF(COUNTIF(ValidID,$C597)&gt;0,VLOOKUP($C597,Μητρώο!$A:$G,4,FALSE))),"")</f>
        <v/>
      </c>
      <c r="J597" s="53" t="str">
        <f>IF(OR(AND(OR(LEFT(R597)="b",LEFT(T597)="b",LEFT(V597)="b"),IF($C597&gt;0,IF(COUNTIF(newValidID,$C597)&gt;0,VLOOKUP($C597,Νέα_Μητρώα!$A:$G,2,FALSE),IF(COUNTIF(ValidID,$C597)&gt;0,VLOOKUP($C597,Μητρώο!$A:$G,2,FALSE))),"")="Θ"),AND(OR(LEFT(R597)="g",LEFT(T597)="g",LEFT(V597)="g"),IF($C597&gt;0,IF(COUNTIF(newValidID,$C597)&gt;0,VLOOKUP($C597,Νέα_Μητρώα!$A:$G,2,FALSE),IF(COUNTIF(ValidID,$C597)&gt;0,VLOOKUP($C597,Μητρώο!$A:$G,2,FALSE))),"")="Α")),"error","")</f>
        <v/>
      </c>
      <c r="K597" s="29" t="str">
        <f t="shared" si="66"/>
        <v/>
      </c>
      <c r="L597" s="29">
        <f t="shared" si="67"/>
        <v>0</v>
      </c>
      <c r="M597" s="30"/>
      <c r="N597" s="30"/>
      <c r="O597" s="31" t="str">
        <f>IF($C597&gt;0,IF(COUNTIF(newValidID,$C597)&gt;0,VLOOKUP($C597,Νέα_Μητρώα!$A:$G,7,FALSE),IF(COUNTIF(ValidID,$C597)&gt;0,VLOOKUP($C597,Μητρώο!$A:$G,7,FALSE))),"")</f>
        <v/>
      </c>
      <c r="P597" s="25" t="str">
        <f t="shared" si="69"/>
        <v/>
      </c>
      <c r="Q597" s="6"/>
      <c r="S597" s="6"/>
      <c r="U597" s="6"/>
      <c r="W597" s="59" t="str">
        <f>IF(AND($W$1&gt;0,C597&gt;0),SUBSTITUTE(SUBSTITUTE(IF(COUNTIF(newValidID,$C597)&gt;0,VLOOKUP($C597,Νέα_Μητρώα!$A:$G,2,FALSE),IF(COUNTIF(ValidID,$C597)&gt;0,VLOOKUP($C597,Μητρώο!$A:$G,2,FALSE))),"Θ","g"),"Α","b")&amp;IF((TRUNC((((YEAR($C$1))-I597)+1)/2))*2&lt;12,12,(TRUNC((((YEAR($C$1))-I597)+1)/2))*2),"ω")</f>
        <v>ω</v>
      </c>
      <c r="Z597" s="49">
        <f t="shared" si="70"/>
        <v>0</v>
      </c>
      <c r="AA597" s="49">
        <f t="shared" si="71"/>
        <v>0</v>
      </c>
      <c r="AB597" s="49">
        <f t="shared" si="72"/>
        <v>0</v>
      </c>
    </row>
    <row r="598" spans="1:28" x14ac:dyDescent="0.2">
      <c r="A598" s="4">
        <v>596</v>
      </c>
      <c r="B598" s="25">
        <f t="shared" si="68"/>
        <v>596</v>
      </c>
      <c r="C598" s="6"/>
      <c r="D598" s="26" t="str">
        <f>IF($C598&gt;0,IF(COUNTIF(newValidID,$C598)&gt;0,VLOOKUP($C598,Νέα_Μητρώα!$A:$G,3,FALSE),IF(COUNTIF(ValidID,$C598)&gt;0,VLOOKUP($C598,Μητρώο!$A:$G,3,FALSE))),"")</f>
        <v/>
      </c>
      <c r="E598" s="27" t="str">
        <f>IF($C598&gt;0,IF(COUNTIF(newValidID,$C598)&gt;0,VLOOKUP($C598,Νέα_Μητρώα!$A:$G,5,FALSE),IF(COUNTIF(ValidID,$C598)&gt;0,VLOOKUP($C598,Μητρώο!$A:$G,5,FALSE))),"")</f>
        <v/>
      </c>
      <c r="F598" s="47"/>
      <c r="G598" s="47"/>
      <c r="H598" s="28"/>
      <c r="I598" s="29" t="str">
        <f>IF($C598&gt;0,IF(COUNTIF(newValidID,$C598)&gt;0,VLOOKUP($C598,Νέα_Μητρώα!$A:$G,4,FALSE),IF(COUNTIF(ValidID,$C598)&gt;0,VLOOKUP($C598,Μητρώο!$A:$G,4,FALSE))),"")</f>
        <v/>
      </c>
      <c r="J598" s="53" t="str">
        <f>IF(OR(AND(OR(LEFT(R598)="b",LEFT(T598)="b",LEFT(V598)="b"),IF($C598&gt;0,IF(COUNTIF(newValidID,$C598)&gt;0,VLOOKUP($C598,Νέα_Μητρώα!$A:$G,2,FALSE),IF(COUNTIF(ValidID,$C598)&gt;0,VLOOKUP($C598,Μητρώο!$A:$G,2,FALSE))),"")="Θ"),AND(OR(LEFT(R598)="g",LEFT(T598)="g",LEFT(V598)="g"),IF($C598&gt;0,IF(COUNTIF(newValidID,$C598)&gt;0,VLOOKUP($C598,Νέα_Μητρώα!$A:$G,2,FALSE),IF(COUNTIF(ValidID,$C598)&gt;0,VLOOKUP($C598,Μητρώο!$A:$G,2,FALSE))),"")="Α")),"error","")</f>
        <v/>
      </c>
      <c r="K598" s="29" t="str">
        <f t="shared" si="66"/>
        <v/>
      </c>
      <c r="L598" s="29">
        <f t="shared" si="67"/>
        <v>0</v>
      </c>
      <c r="M598" s="30"/>
      <c r="N598" s="30"/>
      <c r="O598" s="31" t="str">
        <f>IF($C598&gt;0,IF(COUNTIF(newValidID,$C598)&gt;0,VLOOKUP($C598,Νέα_Μητρώα!$A:$G,7,FALSE),IF(COUNTIF(ValidID,$C598)&gt;0,VLOOKUP($C598,Μητρώο!$A:$G,7,FALSE))),"")</f>
        <v/>
      </c>
      <c r="P598" s="25" t="str">
        <f t="shared" si="69"/>
        <v/>
      </c>
      <c r="Q598" s="6"/>
      <c r="S598" s="6"/>
      <c r="U598" s="6"/>
      <c r="W598" s="59" t="str">
        <f>IF(AND($W$1&gt;0,C598&gt;0),SUBSTITUTE(SUBSTITUTE(IF(COUNTIF(newValidID,$C598)&gt;0,VLOOKUP($C598,Νέα_Μητρώα!$A:$G,2,FALSE),IF(COUNTIF(ValidID,$C598)&gt;0,VLOOKUP($C598,Μητρώο!$A:$G,2,FALSE))),"Θ","g"),"Α","b")&amp;IF((TRUNC((((YEAR($C$1))-I598)+1)/2))*2&lt;12,12,(TRUNC((((YEAR($C$1))-I598)+1)/2))*2),"ω")</f>
        <v>ω</v>
      </c>
      <c r="Z598" s="49">
        <f t="shared" si="70"/>
        <v>0</v>
      </c>
      <c r="AA598" s="49">
        <f t="shared" si="71"/>
        <v>0</v>
      </c>
      <c r="AB598" s="49">
        <f t="shared" si="72"/>
        <v>0</v>
      </c>
    </row>
    <row r="599" spans="1:28" x14ac:dyDescent="0.2">
      <c r="A599" s="4">
        <v>597</v>
      </c>
      <c r="B599" s="25">
        <f t="shared" si="68"/>
        <v>597</v>
      </c>
      <c r="C599" s="6"/>
      <c r="D599" s="26" t="str">
        <f>IF($C599&gt;0,IF(COUNTIF(newValidID,$C599)&gt;0,VLOOKUP($C599,Νέα_Μητρώα!$A:$G,3,FALSE),IF(COUNTIF(ValidID,$C599)&gt;0,VLOOKUP($C599,Μητρώο!$A:$G,3,FALSE))),"")</f>
        <v/>
      </c>
      <c r="E599" s="27" t="str">
        <f>IF($C599&gt;0,IF(COUNTIF(newValidID,$C599)&gt;0,VLOOKUP($C599,Νέα_Μητρώα!$A:$G,5,FALSE),IF(COUNTIF(ValidID,$C599)&gt;0,VLOOKUP($C599,Μητρώο!$A:$G,5,FALSE))),"")</f>
        <v/>
      </c>
      <c r="F599" s="47"/>
      <c r="G599" s="47"/>
      <c r="H599" s="28"/>
      <c r="I599" s="29" t="str">
        <f>IF($C599&gt;0,IF(COUNTIF(newValidID,$C599)&gt;0,VLOOKUP($C599,Νέα_Μητρώα!$A:$G,4,FALSE),IF(COUNTIF(ValidID,$C599)&gt;0,VLOOKUP($C599,Μητρώο!$A:$G,4,FALSE))),"")</f>
        <v/>
      </c>
      <c r="J599" s="53" t="str">
        <f>IF(OR(AND(OR(LEFT(R599)="b",LEFT(T599)="b",LEFT(V599)="b"),IF($C599&gt;0,IF(COUNTIF(newValidID,$C599)&gt;0,VLOOKUP($C599,Νέα_Μητρώα!$A:$G,2,FALSE),IF(COUNTIF(ValidID,$C599)&gt;0,VLOOKUP($C599,Μητρώο!$A:$G,2,FALSE))),"")="Θ"),AND(OR(LEFT(R599)="g",LEFT(T599)="g",LEFT(V599)="g"),IF($C599&gt;0,IF(COUNTIF(newValidID,$C599)&gt;0,VLOOKUP($C599,Νέα_Μητρώα!$A:$G,2,FALSE),IF(COUNTIF(ValidID,$C599)&gt;0,VLOOKUP($C599,Μητρώο!$A:$G,2,FALSE))),"")="Α")),"error","")</f>
        <v/>
      </c>
      <c r="K599" s="29" t="str">
        <f t="shared" si="66"/>
        <v/>
      </c>
      <c r="L599" s="29">
        <f t="shared" si="67"/>
        <v>0</v>
      </c>
      <c r="M599" s="30"/>
      <c r="N599" s="30"/>
      <c r="O599" s="31" t="str">
        <f>IF($C599&gt;0,IF(COUNTIF(newValidID,$C599)&gt;0,VLOOKUP($C599,Νέα_Μητρώα!$A:$G,7,FALSE),IF(COUNTIF(ValidID,$C599)&gt;0,VLOOKUP($C599,Μητρώο!$A:$G,7,FALSE))),"")</f>
        <v/>
      </c>
      <c r="P599" s="25" t="str">
        <f t="shared" si="69"/>
        <v/>
      </c>
      <c r="Q599" s="6"/>
      <c r="S599" s="6"/>
      <c r="U599" s="6"/>
      <c r="W599" s="59" t="str">
        <f>IF(AND($W$1&gt;0,C599&gt;0),SUBSTITUTE(SUBSTITUTE(IF(COUNTIF(newValidID,$C599)&gt;0,VLOOKUP($C599,Νέα_Μητρώα!$A:$G,2,FALSE),IF(COUNTIF(ValidID,$C599)&gt;0,VLOOKUP($C599,Μητρώο!$A:$G,2,FALSE))),"Θ","g"),"Α","b")&amp;IF((TRUNC((((YEAR($C$1))-I599)+1)/2))*2&lt;12,12,(TRUNC((((YEAR($C$1))-I599)+1)/2))*2),"ω")</f>
        <v>ω</v>
      </c>
      <c r="Z599" s="49">
        <f t="shared" si="70"/>
        <v>0</v>
      </c>
      <c r="AA599" s="49">
        <f t="shared" si="71"/>
        <v>0</v>
      </c>
      <c r="AB599" s="49">
        <f t="shared" si="72"/>
        <v>0</v>
      </c>
    </row>
    <row r="600" spans="1:28" x14ac:dyDescent="0.2">
      <c r="A600" s="4">
        <v>598</v>
      </c>
      <c r="B600" s="25">
        <f t="shared" si="68"/>
        <v>598</v>
      </c>
      <c r="C600" s="6"/>
      <c r="D600" s="26" t="str">
        <f>IF($C600&gt;0,IF(COUNTIF(newValidID,$C600)&gt;0,VLOOKUP($C600,Νέα_Μητρώα!$A:$G,3,FALSE),IF(COUNTIF(ValidID,$C600)&gt;0,VLOOKUP($C600,Μητρώο!$A:$G,3,FALSE))),"")</f>
        <v/>
      </c>
      <c r="E600" s="27" t="str">
        <f>IF($C600&gt;0,IF(COUNTIF(newValidID,$C600)&gt;0,VLOOKUP($C600,Νέα_Μητρώα!$A:$G,5,FALSE),IF(COUNTIF(ValidID,$C600)&gt;0,VLOOKUP($C600,Μητρώο!$A:$G,5,FALSE))),"")</f>
        <v/>
      </c>
      <c r="F600" s="47"/>
      <c r="G600" s="47"/>
      <c r="H600" s="28"/>
      <c r="I600" s="29" t="str">
        <f>IF($C600&gt;0,IF(COUNTIF(newValidID,$C600)&gt;0,VLOOKUP($C600,Νέα_Μητρώα!$A:$G,4,FALSE),IF(COUNTIF(ValidID,$C600)&gt;0,VLOOKUP($C600,Μητρώο!$A:$G,4,FALSE))),"")</f>
        <v/>
      </c>
      <c r="J600" s="53" t="str">
        <f>IF(OR(AND(OR(LEFT(R600)="b",LEFT(T600)="b",LEFT(V600)="b"),IF($C600&gt;0,IF(COUNTIF(newValidID,$C600)&gt;0,VLOOKUP($C600,Νέα_Μητρώα!$A:$G,2,FALSE),IF(COUNTIF(ValidID,$C600)&gt;0,VLOOKUP($C600,Μητρώο!$A:$G,2,FALSE))),"")="Θ"),AND(OR(LEFT(R600)="g",LEFT(T600)="g",LEFT(V600)="g"),IF($C600&gt;0,IF(COUNTIF(newValidID,$C600)&gt;0,VLOOKUP($C600,Νέα_Μητρώα!$A:$G,2,FALSE),IF(COUNTIF(ValidID,$C600)&gt;0,VLOOKUP($C600,Μητρώο!$A:$G,2,FALSE))),"")="Α")),"error","")</f>
        <v/>
      </c>
      <c r="K600" s="29" t="str">
        <f t="shared" si="66"/>
        <v/>
      </c>
      <c r="L600" s="29">
        <f t="shared" si="67"/>
        <v>0</v>
      </c>
      <c r="M600" s="30"/>
      <c r="N600" s="30"/>
      <c r="O600" s="31" t="str">
        <f>IF($C600&gt;0,IF(COUNTIF(newValidID,$C600)&gt;0,VLOOKUP($C600,Νέα_Μητρώα!$A:$G,7,FALSE),IF(COUNTIF(ValidID,$C600)&gt;0,VLOOKUP($C600,Μητρώο!$A:$G,7,FALSE))),"")</f>
        <v/>
      </c>
      <c r="P600" s="25" t="str">
        <f t="shared" si="69"/>
        <v/>
      </c>
      <c r="Q600" s="6"/>
      <c r="S600" s="6"/>
      <c r="U600" s="6"/>
      <c r="W600" s="59" t="str">
        <f>IF(AND($W$1&gt;0,C600&gt;0),SUBSTITUTE(SUBSTITUTE(IF(COUNTIF(newValidID,$C600)&gt;0,VLOOKUP($C600,Νέα_Μητρώα!$A:$G,2,FALSE),IF(COUNTIF(ValidID,$C600)&gt;0,VLOOKUP($C600,Μητρώο!$A:$G,2,FALSE))),"Θ","g"),"Α","b")&amp;IF((TRUNC((((YEAR($C$1))-I600)+1)/2))*2&lt;12,12,(TRUNC((((YEAR($C$1))-I600)+1)/2))*2),"ω")</f>
        <v>ω</v>
      </c>
      <c r="Z600" s="49">
        <f t="shared" si="70"/>
        <v>0</v>
      </c>
      <c r="AA600" s="49">
        <f t="shared" si="71"/>
        <v>0</v>
      </c>
      <c r="AB600" s="49">
        <f t="shared" si="72"/>
        <v>0</v>
      </c>
    </row>
    <row r="601" spans="1:28" x14ac:dyDescent="0.2">
      <c r="A601" s="4">
        <v>599</v>
      </c>
      <c r="B601" s="25">
        <f t="shared" si="68"/>
        <v>599</v>
      </c>
      <c r="D601" s="26" t="str">
        <f>IF($C601&gt;0,IF(COUNTIF(newValidID,$C601)&gt;0,VLOOKUP($C601,Νέα_Μητρώα!$A:$G,3,FALSE),IF(COUNTIF(ValidID,$C601)&gt;0,VLOOKUP($C601,Μητρώο!$A:$G,3,FALSE))),"")</f>
        <v/>
      </c>
      <c r="E601" s="27" t="str">
        <f>IF($C601&gt;0,IF(COUNTIF(newValidID,$C601)&gt;0,VLOOKUP($C601,Νέα_Μητρώα!$A:$G,5,FALSE),IF(COUNTIF(ValidID,$C601)&gt;0,VLOOKUP($C601,Μητρώο!$A:$G,5,FALSE))),"")</f>
        <v/>
      </c>
      <c r="F601" s="47"/>
      <c r="G601" s="47"/>
      <c r="H601" s="28"/>
      <c r="I601" s="29" t="str">
        <f>IF($C601&gt;0,IF(COUNTIF(newValidID,$C601)&gt;0,VLOOKUP($C601,Νέα_Μητρώα!$A:$G,4,FALSE),IF(COUNTIF(ValidID,$C601)&gt;0,VLOOKUP($C601,Μητρώο!$A:$G,4,FALSE))),"")</f>
        <v/>
      </c>
      <c r="J601" s="53" t="str">
        <f>IF(OR(AND(OR(LEFT(R601)="b",LEFT(T601)="b",LEFT(V601)="b"),IF($C601&gt;0,IF(COUNTIF(newValidID,$C601)&gt;0,VLOOKUP($C601,Νέα_Μητρώα!$A:$G,2,FALSE),IF(COUNTIF(ValidID,$C601)&gt;0,VLOOKUP($C601,Μητρώο!$A:$G,2,FALSE))),"")="Θ"),AND(OR(LEFT(R601)="g",LEFT(T601)="g",LEFT(V601)="g"),IF($C601&gt;0,IF(COUNTIF(newValidID,$C601)&gt;0,VLOOKUP($C601,Νέα_Μητρώα!$A:$G,2,FALSE),IF(COUNTIF(ValidID,$C601)&gt;0,VLOOKUP($C601,Μητρώο!$A:$G,2,FALSE))),"")="Α")),"error","")</f>
        <v/>
      </c>
      <c r="K601" s="29" t="str">
        <f t="shared" si="66"/>
        <v/>
      </c>
      <c r="L601" s="29">
        <f t="shared" si="67"/>
        <v>0</v>
      </c>
      <c r="M601" s="30"/>
      <c r="N601" s="30"/>
      <c r="O601" s="31" t="str">
        <f>IF($C601&gt;0,IF(COUNTIF(newValidID,$C601)&gt;0,VLOOKUP($C601,Νέα_Μητρώα!$A:$G,7,FALSE),IF(COUNTIF(ValidID,$C601)&gt;0,VLOOKUP($C601,Μητρώο!$A:$G,7,FALSE))),"")</f>
        <v/>
      </c>
      <c r="P601" s="25" t="str">
        <f t="shared" si="69"/>
        <v/>
      </c>
      <c r="Q601" s="6"/>
      <c r="S601" s="6"/>
      <c r="U601" s="6"/>
      <c r="W601" s="59" t="str">
        <f>IF(AND($W$1&gt;0,C601&gt;0),SUBSTITUTE(SUBSTITUTE(IF(COUNTIF(newValidID,$C601)&gt;0,VLOOKUP($C601,Νέα_Μητρώα!$A:$G,2,FALSE),IF(COUNTIF(ValidID,$C601)&gt;0,VLOOKUP($C601,Μητρώο!$A:$G,2,FALSE))),"Θ","g"),"Α","b")&amp;IF((TRUNC((((YEAR($C$1))-I601)+1)/2))*2&lt;12,12,(TRUNC((((YEAR($C$1))-I601)+1)/2))*2),"ω")</f>
        <v>ω</v>
      </c>
      <c r="Z601" s="49">
        <f t="shared" si="70"/>
        <v>0</v>
      </c>
      <c r="AA601" s="49">
        <f t="shared" si="71"/>
        <v>0</v>
      </c>
      <c r="AB601" s="49">
        <f t="shared" si="72"/>
        <v>0</v>
      </c>
    </row>
    <row r="602" spans="1:28" x14ac:dyDescent="0.2">
      <c r="A602" s="4">
        <v>600</v>
      </c>
      <c r="B602" s="25">
        <f t="shared" si="68"/>
        <v>600</v>
      </c>
      <c r="C602" s="6"/>
      <c r="D602" s="26" t="str">
        <f>IF($C602&gt;0,IF(COUNTIF(newValidID,$C602)&gt;0,VLOOKUP($C602,Νέα_Μητρώα!$A:$G,3,FALSE),IF(COUNTIF(ValidID,$C602)&gt;0,VLOOKUP($C602,Μητρώο!$A:$G,3,FALSE))),"")</f>
        <v/>
      </c>
      <c r="E602" s="27" t="str">
        <f>IF($C602&gt;0,IF(COUNTIF(newValidID,$C602)&gt;0,VLOOKUP($C602,Νέα_Μητρώα!$A:$G,5,FALSE),IF(COUNTIF(ValidID,$C602)&gt;0,VLOOKUP($C602,Μητρώο!$A:$G,5,FALSE))),"")</f>
        <v/>
      </c>
      <c r="F602" s="47"/>
      <c r="G602" s="47"/>
      <c r="H602" s="28"/>
      <c r="I602" s="29" t="str">
        <f>IF($C602&gt;0,IF(COUNTIF(newValidID,$C602)&gt;0,VLOOKUP($C602,Νέα_Μητρώα!$A:$G,4,FALSE),IF(COUNTIF(ValidID,$C602)&gt;0,VLOOKUP($C602,Μητρώο!$A:$G,4,FALSE))),"")</f>
        <v/>
      </c>
      <c r="J602" s="53" t="str">
        <f>IF(OR(AND(OR(LEFT(R602)="b",LEFT(T602)="b",LEFT(V602)="b"),IF($C602&gt;0,IF(COUNTIF(newValidID,$C602)&gt;0,VLOOKUP($C602,Νέα_Μητρώα!$A:$G,2,FALSE),IF(COUNTIF(ValidID,$C602)&gt;0,VLOOKUP($C602,Μητρώο!$A:$G,2,FALSE))),"")="Θ"),AND(OR(LEFT(R602)="g",LEFT(T602)="g",LEFT(V602)="g"),IF($C602&gt;0,IF(COUNTIF(newValidID,$C602)&gt;0,VLOOKUP($C602,Νέα_Μητρώα!$A:$G,2,FALSE),IF(COUNTIF(ValidID,$C602)&gt;0,VLOOKUP($C602,Μητρώο!$A:$G,2,FALSE))),"")="Α")),"error","")</f>
        <v/>
      </c>
      <c r="K602" s="29" t="str">
        <f t="shared" si="66"/>
        <v/>
      </c>
      <c r="L602" s="29">
        <f t="shared" si="67"/>
        <v>0</v>
      </c>
      <c r="M602" s="30"/>
      <c r="N602" s="30"/>
      <c r="O602" s="31" t="str">
        <f>IF($C602&gt;0,IF(COUNTIF(newValidID,$C602)&gt;0,VLOOKUP($C602,Νέα_Μητρώα!$A:$G,7,FALSE),IF(COUNTIF(ValidID,$C602)&gt;0,VLOOKUP($C602,Μητρώο!$A:$G,7,FALSE))),"")</f>
        <v/>
      </c>
      <c r="P602" s="25" t="str">
        <f t="shared" si="69"/>
        <v/>
      </c>
      <c r="Q602" s="6"/>
      <c r="S602" s="6"/>
      <c r="U602" s="6"/>
      <c r="W602" s="59" t="str">
        <f>IF(AND($W$1&gt;0,C602&gt;0),SUBSTITUTE(SUBSTITUTE(IF(COUNTIF(newValidID,$C602)&gt;0,VLOOKUP($C602,Νέα_Μητρώα!$A:$G,2,FALSE),IF(COUNTIF(ValidID,$C602)&gt;0,VLOOKUP($C602,Μητρώο!$A:$G,2,FALSE))),"Θ","g"),"Α","b")&amp;IF((TRUNC((((YEAR($C$1))-I602)+1)/2))*2&lt;12,12,(TRUNC((((YEAR($C$1))-I602)+1)/2))*2),"ω")</f>
        <v>ω</v>
      </c>
      <c r="Z602" s="49">
        <f t="shared" si="70"/>
        <v>0</v>
      </c>
      <c r="AA602" s="49">
        <f t="shared" si="71"/>
        <v>0</v>
      </c>
      <c r="AB602" s="49">
        <f t="shared" si="72"/>
        <v>0</v>
      </c>
    </row>
    <row r="603" spans="1:28" x14ac:dyDescent="0.2">
      <c r="A603" s="4">
        <v>601</v>
      </c>
      <c r="B603" s="25">
        <f t="shared" si="68"/>
        <v>601</v>
      </c>
      <c r="C603" s="6"/>
      <c r="D603" s="26" t="str">
        <f>IF($C603&gt;0,IF(COUNTIF(newValidID,$C603)&gt;0,VLOOKUP($C603,Νέα_Μητρώα!$A:$G,3,FALSE),IF(COUNTIF(ValidID,$C603)&gt;0,VLOOKUP($C603,Μητρώο!$A:$G,3,FALSE))),"")</f>
        <v/>
      </c>
      <c r="E603" s="27" t="str">
        <f>IF($C603&gt;0,IF(COUNTIF(newValidID,$C603)&gt;0,VLOOKUP($C603,Νέα_Μητρώα!$A:$G,5,FALSE),IF(COUNTIF(ValidID,$C603)&gt;0,VLOOKUP($C603,Μητρώο!$A:$G,5,FALSE))),"")</f>
        <v/>
      </c>
      <c r="F603" s="47"/>
      <c r="G603" s="47"/>
      <c r="H603" s="28"/>
      <c r="I603" s="29" t="str">
        <f>IF($C603&gt;0,IF(COUNTIF(newValidID,$C603)&gt;0,VLOOKUP($C603,Νέα_Μητρώα!$A:$G,4,FALSE),IF(COUNTIF(ValidID,$C603)&gt;0,VLOOKUP($C603,Μητρώο!$A:$G,4,FALSE))),"")</f>
        <v/>
      </c>
      <c r="J603" s="53" t="str">
        <f>IF(OR(AND(OR(LEFT(R603)="b",LEFT(T603)="b",LEFT(V603)="b"),IF($C603&gt;0,IF(COUNTIF(newValidID,$C603)&gt;0,VLOOKUP($C603,Νέα_Μητρώα!$A:$G,2,FALSE),IF(COUNTIF(ValidID,$C603)&gt;0,VLOOKUP($C603,Μητρώο!$A:$G,2,FALSE))),"")="Θ"),AND(OR(LEFT(R603)="g",LEFT(T603)="g",LEFT(V603)="g"),IF($C603&gt;0,IF(COUNTIF(newValidID,$C603)&gt;0,VLOOKUP($C603,Νέα_Μητρώα!$A:$G,2,FALSE),IF(COUNTIF(ValidID,$C603)&gt;0,VLOOKUP($C603,Μητρώο!$A:$G,2,FALSE))),"")="Α")),"error","")</f>
        <v/>
      </c>
      <c r="K603" s="29" t="str">
        <f t="shared" si="66"/>
        <v/>
      </c>
      <c r="L603" s="29">
        <f t="shared" si="67"/>
        <v>0</v>
      </c>
      <c r="M603" s="30"/>
      <c r="N603" s="30"/>
      <c r="O603" s="31" t="str">
        <f>IF($C603&gt;0,IF(COUNTIF(newValidID,$C603)&gt;0,VLOOKUP($C603,Νέα_Μητρώα!$A:$G,7,FALSE),IF(COUNTIF(ValidID,$C603)&gt;0,VLOOKUP($C603,Μητρώο!$A:$G,7,FALSE))),"")</f>
        <v/>
      </c>
      <c r="P603" s="25" t="str">
        <f t="shared" si="69"/>
        <v/>
      </c>
      <c r="Q603" s="6"/>
      <c r="S603" s="6"/>
      <c r="U603" s="6"/>
      <c r="W603" s="59" t="str">
        <f>IF(AND($W$1&gt;0,C603&gt;0),SUBSTITUTE(SUBSTITUTE(IF(COUNTIF(newValidID,$C603)&gt;0,VLOOKUP($C603,Νέα_Μητρώα!$A:$G,2,FALSE),IF(COUNTIF(ValidID,$C603)&gt;0,VLOOKUP($C603,Μητρώο!$A:$G,2,FALSE))),"Θ","g"),"Α","b")&amp;IF((TRUNC((((YEAR($C$1))-I603)+1)/2))*2&lt;12,12,(TRUNC((((YEAR($C$1))-I603)+1)/2))*2),"ω")</f>
        <v>ω</v>
      </c>
      <c r="Z603" s="49">
        <f t="shared" si="70"/>
        <v>0</v>
      </c>
      <c r="AA603" s="49">
        <f t="shared" si="71"/>
        <v>0</v>
      </c>
      <c r="AB603" s="49">
        <f t="shared" si="72"/>
        <v>0</v>
      </c>
    </row>
    <row r="604" spans="1:28" x14ac:dyDescent="0.2">
      <c r="A604" s="4">
        <v>602</v>
      </c>
      <c r="B604" s="25">
        <f t="shared" si="68"/>
        <v>602</v>
      </c>
      <c r="D604" s="26" t="str">
        <f>IF($C604&gt;0,IF(COUNTIF(newValidID,$C604)&gt;0,VLOOKUP($C604,Νέα_Μητρώα!$A:$G,3,FALSE),IF(COUNTIF(ValidID,$C604)&gt;0,VLOOKUP($C604,Μητρώο!$A:$G,3,FALSE))),"")</f>
        <v/>
      </c>
      <c r="E604" s="27" t="str">
        <f>IF($C604&gt;0,IF(COUNTIF(newValidID,$C604)&gt;0,VLOOKUP($C604,Νέα_Μητρώα!$A:$G,5,FALSE),IF(COUNTIF(ValidID,$C604)&gt;0,VLOOKUP($C604,Μητρώο!$A:$G,5,FALSE))),"")</f>
        <v/>
      </c>
      <c r="F604" s="47"/>
      <c r="G604" s="47"/>
      <c r="H604" s="28"/>
      <c r="I604" s="29" t="str">
        <f>IF($C604&gt;0,IF(COUNTIF(newValidID,$C604)&gt;0,VLOOKUP($C604,Νέα_Μητρώα!$A:$G,4,FALSE),IF(COUNTIF(ValidID,$C604)&gt;0,VLOOKUP($C604,Μητρώο!$A:$G,4,FALSE))),"")</f>
        <v/>
      </c>
      <c r="J604" s="53" t="str">
        <f>IF(OR(AND(OR(LEFT(R604)="b",LEFT(T604)="b",LEFT(V604)="b"),IF($C604&gt;0,IF(COUNTIF(newValidID,$C604)&gt;0,VLOOKUP($C604,Νέα_Μητρώα!$A:$G,2,FALSE),IF(COUNTIF(ValidID,$C604)&gt;0,VLOOKUP($C604,Μητρώο!$A:$G,2,FALSE))),"")="Θ"),AND(OR(LEFT(R604)="g",LEFT(T604)="g",LEFT(V604)="g"),IF($C604&gt;0,IF(COUNTIF(newValidID,$C604)&gt;0,VLOOKUP($C604,Νέα_Μητρώα!$A:$G,2,FALSE),IF(COUNTIF(ValidID,$C604)&gt;0,VLOOKUP($C604,Μητρώο!$A:$G,2,FALSE))),"")="Α")),"error","")</f>
        <v/>
      </c>
      <c r="K604" s="29" t="str">
        <f t="shared" si="66"/>
        <v/>
      </c>
      <c r="L604" s="29">
        <f t="shared" si="67"/>
        <v>0</v>
      </c>
      <c r="M604" s="30"/>
      <c r="N604" s="30"/>
      <c r="O604" s="31" t="str">
        <f>IF($C604&gt;0,IF(COUNTIF(newValidID,$C604)&gt;0,VLOOKUP($C604,Νέα_Μητρώα!$A:$G,7,FALSE),IF(COUNTIF(ValidID,$C604)&gt;0,VLOOKUP($C604,Μητρώο!$A:$G,7,FALSE))),"")</f>
        <v/>
      </c>
      <c r="P604" s="25" t="str">
        <f t="shared" si="69"/>
        <v/>
      </c>
      <c r="Q604" s="6"/>
      <c r="S604" s="6"/>
      <c r="U604" s="6"/>
      <c r="W604" s="59" t="str">
        <f>IF(AND($W$1&gt;0,C604&gt;0),SUBSTITUTE(SUBSTITUTE(IF(COUNTIF(newValidID,$C604)&gt;0,VLOOKUP($C604,Νέα_Μητρώα!$A:$G,2,FALSE),IF(COUNTIF(ValidID,$C604)&gt;0,VLOOKUP($C604,Μητρώο!$A:$G,2,FALSE))),"Θ","g"),"Α","b")&amp;IF((TRUNC((((YEAR($C$1))-I604)+1)/2))*2&lt;12,12,(TRUNC((((YEAR($C$1))-I604)+1)/2))*2),"ω")</f>
        <v>ω</v>
      </c>
      <c r="Z604" s="49">
        <f t="shared" si="70"/>
        <v>0</v>
      </c>
      <c r="AA604" s="49">
        <f t="shared" si="71"/>
        <v>0</v>
      </c>
      <c r="AB604" s="49">
        <f t="shared" si="72"/>
        <v>0</v>
      </c>
    </row>
    <row r="605" spans="1:28" x14ac:dyDescent="0.2">
      <c r="A605" s="4">
        <v>603</v>
      </c>
      <c r="B605" s="25">
        <f t="shared" si="68"/>
        <v>603</v>
      </c>
      <c r="D605" s="26" t="str">
        <f>IF($C605&gt;0,IF(COUNTIF(newValidID,$C605)&gt;0,VLOOKUP($C605,Νέα_Μητρώα!$A:$G,3,FALSE),IF(COUNTIF(ValidID,$C605)&gt;0,VLOOKUP($C605,Μητρώο!$A:$G,3,FALSE))),"")</f>
        <v/>
      </c>
      <c r="E605" s="27" t="str">
        <f>IF($C605&gt;0,IF(COUNTIF(newValidID,$C605)&gt;0,VLOOKUP($C605,Νέα_Μητρώα!$A:$G,5,FALSE),IF(COUNTIF(ValidID,$C605)&gt;0,VLOOKUP($C605,Μητρώο!$A:$G,5,FALSE))),"")</f>
        <v/>
      </c>
      <c r="F605" s="47"/>
      <c r="G605" s="47"/>
      <c r="H605" s="28"/>
      <c r="I605" s="29" t="str">
        <f>IF($C605&gt;0,IF(COUNTIF(newValidID,$C605)&gt;0,VLOOKUP($C605,Νέα_Μητρώα!$A:$G,4,FALSE),IF(COUNTIF(ValidID,$C605)&gt;0,VLOOKUP($C605,Μητρώο!$A:$G,4,FALSE))),"")</f>
        <v/>
      </c>
      <c r="J605" s="53" t="str">
        <f>IF(OR(AND(OR(LEFT(R605)="b",LEFT(T605)="b",LEFT(V605)="b"),IF($C605&gt;0,IF(COUNTIF(newValidID,$C605)&gt;0,VLOOKUP($C605,Νέα_Μητρώα!$A:$G,2,FALSE),IF(COUNTIF(ValidID,$C605)&gt;0,VLOOKUP($C605,Μητρώο!$A:$G,2,FALSE))),"")="Θ"),AND(OR(LEFT(R605)="g",LEFT(T605)="g",LEFT(V605)="g"),IF($C605&gt;0,IF(COUNTIF(newValidID,$C605)&gt;0,VLOOKUP($C605,Νέα_Μητρώα!$A:$G,2,FALSE),IF(COUNTIF(ValidID,$C605)&gt;0,VLOOKUP($C605,Μητρώο!$A:$G,2,FALSE))),"")="Α")),"error","")</f>
        <v/>
      </c>
      <c r="K605" s="29" t="str">
        <f t="shared" si="66"/>
        <v/>
      </c>
      <c r="L605" s="29">
        <f t="shared" si="67"/>
        <v>0</v>
      </c>
      <c r="M605" s="30"/>
      <c r="N605" s="30"/>
      <c r="O605" s="31" t="str">
        <f>IF($C605&gt;0,IF(COUNTIF(newValidID,$C605)&gt;0,VLOOKUP($C605,Νέα_Μητρώα!$A:$G,7,FALSE),IF(COUNTIF(ValidID,$C605)&gt;0,VLOOKUP($C605,Μητρώο!$A:$G,7,FALSE))),"")</f>
        <v/>
      </c>
      <c r="P605" s="25" t="str">
        <f t="shared" si="69"/>
        <v/>
      </c>
      <c r="Q605" s="6"/>
      <c r="S605" s="6"/>
      <c r="U605" s="6"/>
      <c r="W605" s="59" t="str">
        <f>IF(AND($W$1&gt;0,C605&gt;0),SUBSTITUTE(SUBSTITUTE(IF(COUNTIF(newValidID,$C605)&gt;0,VLOOKUP($C605,Νέα_Μητρώα!$A:$G,2,FALSE),IF(COUNTIF(ValidID,$C605)&gt;0,VLOOKUP($C605,Μητρώο!$A:$G,2,FALSE))),"Θ","g"),"Α","b")&amp;IF((TRUNC((((YEAR($C$1))-I605)+1)/2))*2&lt;12,12,(TRUNC((((YEAR($C$1))-I605)+1)/2))*2),"ω")</f>
        <v>ω</v>
      </c>
      <c r="Z605" s="49">
        <f t="shared" si="70"/>
        <v>0</v>
      </c>
      <c r="AA605" s="49">
        <f t="shared" si="71"/>
        <v>0</v>
      </c>
      <c r="AB605" s="49">
        <f t="shared" si="72"/>
        <v>0</v>
      </c>
    </row>
    <row r="606" spans="1:28" x14ac:dyDescent="0.2">
      <c r="A606" s="4">
        <v>604</v>
      </c>
      <c r="B606" s="25">
        <f t="shared" si="68"/>
        <v>604</v>
      </c>
      <c r="C606" s="32"/>
      <c r="D606" s="26" t="str">
        <f>IF($C606&gt;0,IF(COUNTIF(newValidID,$C606)&gt;0,VLOOKUP($C606,Νέα_Μητρώα!$A:$G,3,FALSE),IF(COUNTIF(ValidID,$C606)&gt;0,VLOOKUP($C606,Μητρώο!$A:$G,3,FALSE))),"")</f>
        <v/>
      </c>
      <c r="E606" s="27" t="str">
        <f>IF($C606&gt;0,IF(COUNTIF(newValidID,$C606)&gt;0,VLOOKUP($C606,Νέα_Μητρώα!$A:$G,5,FALSE),IF(COUNTIF(ValidID,$C606)&gt;0,VLOOKUP($C606,Μητρώο!$A:$G,5,FALSE))),"")</f>
        <v/>
      </c>
      <c r="F606" s="47"/>
      <c r="G606" s="47"/>
      <c r="H606" s="28"/>
      <c r="I606" s="29" t="str">
        <f>IF($C606&gt;0,IF(COUNTIF(newValidID,$C606)&gt;0,VLOOKUP($C606,Νέα_Μητρώα!$A:$G,4,FALSE),IF(COUNTIF(ValidID,$C606)&gt;0,VLOOKUP($C606,Μητρώο!$A:$G,4,FALSE))),"")</f>
        <v/>
      </c>
      <c r="J606" s="53" t="str">
        <f>IF(OR(AND(OR(LEFT(R606)="b",LEFT(T606)="b",LEFT(V606)="b"),IF($C606&gt;0,IF(COUNTIF(newValidID,$C606)&gt;0,VLOOKUP($C606,Νέα_Μητρώα!$A:$G,2,FALSE),IF(COUNTIF(ValidID,$C606)&gt;0,VLOOKUP($C606,Μητρώο!$A:$G,2,FALSE))),"")="Θ"),AND(OR(LEFT(R606)="g",LEFT(T606)="g",LEFT(V606)="g"),IF($C606&gt;0,IF(COUNTIF(newValidID,$C606)&gt;0,VLOOKUP($C606,Νέα_Μητρώα!$A:$G,2,FALSE),IF(COUNTIF(ValidID,$C606)&gt;0,VLOOKUP($C606,Μητρώο!$A:$G,2,FALSE))),"")="Α")),"error","")</f>
        <v/>
      </c>
      <c r="K606" s="29" t="str">
        <f t="shared" si="66"/>
        <v/>
      </c>
      <c r="L606" s="29">
        <f t="shared" si="67"/>
        <v>0</v>
      </c>
      <c r="M606" s="30"/>
      <c r="N606" s="30"/>
      <c r="O606" s="31" t="str">
        <f>IF($C606&gt;0,IF(COUNTIF(newValidID,$C606)&gt;0,VLOOKUP($C606,Νέα_Μητρώα!$A:$G,7,FALSE),IF(COUNTIF(ValidID,$C606)&gt;0,VLOOKUP($C606,Μητρώο!$A:$G,7,FALSE))),"")</f>
        <v/>
      </c>
      <c r="P606" s="25" t="str">
        <f t="shared" si="69"/>
        <v/>
      </c>
      <c r="Q606" s="6"/>
      <c r="S606" s="6"/>
      <c r="U606" s="6"/>
      <c r="W606" s="59" t="str">
        <f>IF(AND($W$1&gt;0,C606&gt;0),SUBSTITUTE(SUBSTITUTE(IF(COUNTIF(newValidID,$C606)&gt;0,VLOOKUP($C606,Νέα_Μητρώα!$A:$G,2,FALSE),IF(COUNTIF(ValidID,$C606)&gt;0,VLOOKUP($C606,Μητρώο!$A:$G,2,FALSE))),"Θ","g"),"Α","b")&amp;IF((TRUNC((((YEAR($C$1))-I606)+1)/2))*2&lt;12,12,(TRUNC((((YEAR($C$1))-I606)+1)/2))*2),"ω")</f>
        <v>ω</v>
      </c>
      <c r="Z606" s="49">
        <f t="shared" si="70"/>
        <v>0</v>
      </c>
      <c r="AA606" s="49">
        <f t="shared" si="71"/>
        <v>0</v>
      </c>
      <c r="AB606" s="49">
        <f t="shared" si="72"/>
        <v>0</v>
      </c>
    </row>
    <row r="607" spans="1:28" x14ac:dyDescent="0.2">
      <c r="A607" s="4">
        <v>605</v>
      </c>
      <c r="B607" s="25">
        <f t="shared" si="68"/>
        <v>605</v>
      </c>
      <c r="D607" s="26" t="str">
        <f>IF($C607&gt;0,IF(COUNTIF(newValidID,$C607)&gt;0,VLOOKUP($C607,Νέα_Μητρώα!$A:$G,3,FALSE),IF(COUNTIF(ValidID,$C607)&gt;0,VLOOKUP($C607,Μητρώο!$A:$G,3,FALSE))),"")</f>
        <v/>
      </c>
      <c r="E607" s="27" t="str">
        <f>IF($C607&gt;0,IF(COUNTIF(newValidID,$C607)&gt;0,VLOOKUP($C607,Νέα_Μητρώα!$A:$G,5,FALSE),IF(COUNTIF(ValidID,$C607)&gt;0,VLOOKUP($C607,Μητρώο!$A:$G,5,FALSE))),"")</f>
        <v/>
      </c>
      <c r="F607" s="47"/>
      <c r="G607" s="47"/>
      <c r="H607" s="28"/>
      <c r="I607" s="29" t="str">
        <f>IF($C607&gt;0,IF(COUNTIF(newValidID,$C607)&gt;0,VLOOKUP($C607,Νέα_Μητρώα!$A:$G,4,FALSE),IF(COUNTIF(ValidID,$C607)&gt;0,VLOOKUP($C607,Μητρώο!$A:$G,4,FALSE))),"")</f>
        <v/>
      </c>
      <c r="J607" s="53" t="str">
        <f>IF(OR(AND(OR(LEFT(R607)="b",LEFT(T607)="b",LEFT(V607)="b"),IF($C607&gt;0,IF(COUNTIF(newValidID,$C607)&gt;0,VLOOKUP($C607,Νέα_Μητρώα!$A:$G,2,FALSE),IF(COUNTIF(ValidID,$C607)&gt;0,VLOOKUP($C607,Μητρώο!$A:$G,2,FALSE))),"")="Θ"),AND(OR(LEFT(R607)="g",LEFT(T607)="g",LEFT(V607)="g"),IF($C607&gt;0,IF(COUNTIF(newValidID,$C607)&gt;0,VLOOKUP($C607,Νέα_Μητρώα!$A:$G,2,FALSE),IF(COUNTIF(ValidID,$C607)&gt;0,VLOOKUP($C607,Μητρώο!$A:$G,2,FALSE))),"")="Α")),"error","")</f>
        <v/>
      </c>
      <c r="K607" s="29" t="str">
        <f t="shared" si="66"/>
        <v/>
      </c>
      <c r="L607" s="29">
        <f t="shared" si="67"/>
        <v>0</v>
      </c>
      <c r="M607" s="30"/>
      <c r="N607" s="30"/>
      <c r="O607" s="31" t="str">
        <f>IF($C607&gt;0,IF(COUNTIF(newValidID,$C607)&gt;0,VLOOKUP($C607,Νέα_Μητρώα!$A:$G,7,FALSE),IF(COUNTIF(ValidID,$C607)&gt;0,VLOOKUP($C607,Μητρώο!$A:$G,7,FALSE))),"")</f>
        <v/>
      </c>
      <c r="P607" s="25" t="str">
        <f t="shared" si="69"/>
        <v/>
      </c>
      <c r="Q607" s="6"/>
      <c r="S607" s="6"/>
      <c r="U607" s="6"/>
      <c r="W607" s="59" t="str">
        <f>IF(AND($W$1&gt;0,C607&gt;0),SUBSTITUTE(SUBSTITUTE(IF(COUNTIF(newValidID,$C607)&gt;0,VLOOKUP($C607,Νέα_Μητρώα!$A:$G,2,FALSE),IF(COUNTIF(ValidID,$C607)&gt;0,VLOOKUP($C607,Μητρώο!$A:$G,2,FALSE))),"Θ","g"),"Α","b")&amp;IF((TRUNC((((YEAR($C$1))-I607)+1)/2))*2&lt;12,12,(TRUNC((((YEAR($C$1))-I607)+1)/2))*2),"ω")</f>
        <v>ω</v>
      </c>
      <c r="Z607" s="49">
        <f t="shared" si="70"/>
        <v>0</v>
      </c>
      <c r="AA607" s="49">
        <f t="shared" si="71"/>
        <v>0</v>
      </c>
      <c r="AB607" s="49">
        <f t="shared" si="72"/>
        <v>0</v>
      </c>
    </row>
    <row r="608" spans="1:28" x14ac:dyDescent="0.2">
      <c r="A608" s="4">
        <v>606</v>
      </c>
      <c r="B608" s="25">
        <f t="shared" si="68"/>
        <v>606</v>
      </c>
      <c r="D608" s="26" t="str">
        <f>IF($C608&gt;0,IF(COUNTIF(newValidID,$C608)&gt;0,VLOOKUP($C608,Νέα_Μητρώα!$A:$G,3,FALSE),IF(COUNTIF(ValidID,$C608)&gt;0,VLOOKUP($C608,Μητρώο!$A:$G,3,FALSE))),"")</f>
        <v/>
      </c>
      <c r="E608" s="27" t="str">
        <f>IF($C608&gt;0,IF(COUNTIF(newValidID,$C608)&gt;0,VLOOKUP($C608,Νέα_Μητρώα!$A:$G,5,FALSE),IF(COUNTIF(ValidID,$C608)&gt;0,VLOOKUP($C608,Μητρώο!$A:$G,5,FALSE))),"")</f>
        <v/>
      </c>
      <c r="F608" s="47"/>
      <c r="G608" s="47"/>
      <c r="H608" s="28"/>
      <c r="I608" s="29" t="str">
        <f>IF($C608&gt;0,IF(COUNTIF(newValidID,$C608)&gt;0,VLOOKUP($C608,Νέα_Μητρώα!$A:$G,4,FALSE),IF(COUNTIF(ValidID,$C608)&gt;0,VLOOKUP($C608,Μητρώο!$A:$G,4,FALSE))),"")</f>
        <v/>
      </c>
      <c r="J608" s="53" t="str">
        <f>IF(OR(AND(OR(LEFT(R608)="b",LEFT(T608)="b",LEFT(V608)="b"),IF($C608&gt;0,IF(COUNTIF(newValidID,$C608)&gt;0,VLOOKUP($C608,Νέα_Μητρώα!$A:$G,2,FALSE),IF(COUNTIF(ValidID,$C608)&gt;0,VLOOKUP($C608,Μητρώο!$A:$G,2,FALSE))),"")="Θ"),AND(OR(LEFT(R608)="g",LEFT(T608)="g",LEFT(V608)="g"),IF($C608&gt;0,IF(COUNTIF(newValidID,$C608)&gt;0,VLOOKUP($C608,Νέα_Μητρώα!$A:$G,2,FALSE),IF(COUNTIF(ValidID,$C608)&gt;0,VLOOKUP($C608,Μητρώο!$A:$G,2,FALSE))),"")="Α")),"error","")</f>
        <v/>
      </c>
      <c r="K608" s="29" t="str">
        <f t="shared" si="66"/>
        <v/>
      </c>
      <c r="L608" s="29">
        <f t="shared" si="67"/>
        <v>0</v>
      </c>
      <c r="M608" s="30"/>
      <c r="N608" s="30"/>
      <c r="O608" s="31" t="str">
        <f>IF($C608&gt;0,IF(COUNTIF(newValidID,$C608)&gt;0,VLOOKUP($C608,Νέα_Μητρώα!$A:$G,7,FALSE),IF(COUNTIF(ValidID,$C608)&gt;0,VLOOKUP($C608,Μητρώο!$A:$G,7,FALSE))),"")</f>
        <v/>
      </c>
      <c r="P608" s="25" t="str">
        <f t="shared" si="69"/>
        <v/>
      </c>
      <c r="Q608" s="6"/>
      <c r="S608" s="6"/>
      <c r="U608" s="6"/>
      <c r="W608" s="59" t="str">
        <f>IF(AND($W$1&gt;0,C608&gt;0),SUBSTITUTE(SUBSTITUTE(IF(COUNTIF(newValidID,$C608)&gt;0,VLOOKUP($C608,Νέα_Μητρώα!$A:$G,2,FALSE),IF(COUNTIF(ValidID,$C608)&gt;0,VLOOKUP($C608,Μητρώο!$A:$G,2,FALSE))),"Θ","g"),"Α","b")&amp;IF((TRUNC((((YEAR($C$1))-I608)+1)/2))*2&lt;12,12,(TRUNC((((YEAR($C$1))-I608)+1)/2))*2),"ω")</f>
        <v>ω</v>
      </c>
      <c r="Z608" s="49">
        <f t="shared" si="70"/>
        <v>0</v>
      </c>
      <c r="AA608" s="49">
        <f t="shared" si="71"/>
        <v>0</v>
      </c>
      <c r="AB608" s="49">
        <f t="shared" si="72"/>
        <v>0</v>
      </c>
    </row>
    <row r="609" spans="1:28" x14ac:dyDescent="0.2">
      <c r="A609" s="4">
        <v>607</v>
      </c>
      <c r="B609" s="25">
        <f t="shared" si="68"/>
        <v>607</v>
      </c>
      <c r="C609" s="6"/>
      <c r="D609" s="26" t="str">
        <f>IF($C609&gt;0,IF(COUNTIF(newValidID,$C609)&gt;0,VLOOKUP($C609,Νέα_Μητρώα!$A:$G,3,FALSE),IF(COUNTIF(ValidID,$C609)&gt;0,VLOOKUP($C609,Μητρώο!$A:$G,3,FALSE))),"")</f>
        <v/>
      </c>
      <c r="E609" s="27" t="str">
        <f>IF($C609&gt;0,IF(COUNTIF(newValidID,$C609)&gt;0,VLOOKUP($C609,Νέα_Μητρώα!$A:$G,5,FALSE),IF(COUNTIF(ValidID,$C609)&gt;0,VLOOKUP($C609,Μητρώο!$A:$G,5,FALSE))),"")</f>
        <v/>
      </c>
      <c r="F609" s="47"/>
      <c r="G609" s="47"/>
      <c r="H609" s="28"/>
      <c r="I609" s="29" t="str">
        <f>IF($C609&gt;0,IF(COUNTIF(newValidID,$C609)&gt;0,VLOOKUP($C609,Νέα_Μητρώα!$A:$G,4,FALSE),IF(COUNTIF(ValidID,$C609)&gt;0,VLOOKUP($C609,Μητρώο!$A:$G,4,FALSE))),"")</f>
        <v/>
      </c>
      <c r="J609" s="53" t="str">
        <f>IF(OR(AND(OR(LEFT(R609)="b",LEFT(T609)="b",LEFT(V609)="b"),IF($C609&gt;0,IF(COUNTIF(newValidID,$C609)&gt;0,VLOOKUP($C609,Νέα_Μητρώα!$A:$G,2,FALSE),IF(COUNTIF(ValidID,$C609)&gt;0,VLOOKUP($C609,Μητρώο!$A:$G,2,FALSE))),"")="Θ"),AND(OR(LEFT(R609)="g",LEFT(T609)="g",LEFT(V609)="g"),IF($C609&gt;0,IF(COUNTIF(newValidID,$C609)&gt;0,VLOOKUP($C609,Νέα_Μητρώα!$A:$G,2,FALSE),IF(COUNTIF(ValidID,$C609)&gt;0,VLOOKUP($C609,Μητρώο!$A:$G,2,FALSE))),"")="Α")),"error","")</f>
        <v/>
      </c>
      <c r="K609" s="29" t="str">
        <f t="shared" si="66"/>
        <v/>
      </c>
      <c r="L609" s="29">
        <f t="shared" si="67"/>
        <v>0</v>
      </c>
      <c r="M609" s="30"/>
      <c r="N609" s="30"/>
      <c r="O609" s="31" t="str">
        <f>IF($C609&gt;0,IF(COUNTIF(newValidID,$C609)&gt;0,VLOOKUP($C609,Νέα_Μητρώα!$A:$G,7,FALSE),IF(COUNTIF(ValidID,$C609)&gt;0,VLOOKUP($C609,Μητρώο!$A:$G,7,FALSE))),"")</f>
        <v/>
      </c>
      <c r="P609" s="25" t="str">
        <f t="shared" si="69"/>
        <v/>
      </c>
      <c r="Q609" s="6"/>
      <c r="S609" s="6"/>
      <c r="U609" s="6"/>
      <c r="W609" s="59" t="str">
        <f>IF(AND($W$1&gt;0,C609&gt;0),SUBSTITUTE(SUBSTITUTE(IF(COUNTIF(newValidID,$C609)&gt;0,VLOOKUP($C609,Νέα_Μητρώα!$A:$G,2,FALSE),IF(COUNTIF(ValidID,$C609)&gt;0,VLOOKUP($C609,Μητρώο!$A:$G,2,FALSE))),"Θ","g"),"Α","b")&amp;IF((TRUNC((((YEAR($C$1))-I609)+1)/2))*2&lt;12,12,(TRUNC((((YEAR($C$1))-I609)+1)/2))*2),"ω")</f>
        <v>ω</v>
      </c>
      <c r="Z609" s="49">
        <f t="shared" si="70"/>
        <v>0</v>
      </c>
      <c r="AA609" s="49">
        <f t="shared" si="71"/>
        <v>0</v>
      </c>
      <c r="AB609" s="49">
        <f t="shared" si="72"/>
        <v>0</v>
      </c>
    </row>
    <row r="610" spans="1:28" x14ac:dyDescent="0.2">
      <c r="A610" s="4">
        <v>608</v>
      </c>
      <c r="B610" s="25">
        <f t="shared" si="68"/>
        <v>608</v>
      </c>
      <c r="C610" s="6"/>
      <c r="D610" s="26" t="str">
        <f>IF($C610&gt;0,IF(COUNTIF(newValidID,$C610)&gt;0,VLOOKUP($C610,Νέα_Μητρώα!$A:$G,3,FALSE),IF(COUNTIF(ValidID,$C610)&gt;0,VLOOKUP($C610,Μητρώο!$A:$G,3,FALSE))),"")</f>
        <v/>
      </c>
      <c r="E610" s="27" t="str">
        <f>IF($C610&gt;0,IF(COUNTIF(newValidID,$C610)&gt;0,VLOOKUP($C610,Νέα_Μητρώα!$A:$G,5,FALSE),IF(COUNTIF(ValidID,$C610)&gt;0,VLOOKUP($C610,Μητρώο!$A:$G,5,FALSE))),"")</f>
        <v/>
      </c>
      <c r="F610" s="47"/>
      <c r="G610" s="47"/>
      <c r="H610" s="28"/>
      <c r="I610" s="29" t="str">
        <f>IF($C610&gt;0,IF(COUNTIF(newValidID,$C610)&gt;0,VLOOKUP($C610,Νέα_Μητρώα!$A:$G,4,FALSE),IF(COUNTIF(ValidID,$C610)&gt;0,VLOOKUP($C610,Μητρώο!$A:$G,4,FALSE))),"")</f>
        <v/>
      </c>
      <c r="J610" s="53" t="str">
        <f>IF(OR(AND(OR(LEFT(R610)="b",LEFT(T610)="b",LEFT(V610)="b"),IF($C610&gt;0,IF(COUNTIF(newValidID,$C610)&gt;0,VLOOKUP($C610,Νέα_Μητρώα!$A:$G,2,FALSE),IF(COUNTIF(ValidID,$C610)&gt;0,VLOOKUP($C610,Μητρώο!$A:$G,2,FALSE))),"")="Θ"),AND(OR(LEFT(R610)="g",LEFT(T610)="g",LEFT(V610)="g"),IF($C610&gt;0,IF(COUNTIF(newValidID,$C610)&gt;0,VLOOKUP($C610,Νέα_Μητρώα!$A:$G,2,FALSE),IF(COUNTIF(ValidID,$C610)&gt;0,VLOOKUP($C610,Μητρώο!$A:$G,2,FALSE))),"")="Α")),"error","")</f>
        <v/>
      </c>
      <c r="K610" s="29" t="str">
        <f t="shared" si="66"/>
        <v/>
      </c>
      <c r="L610" s="29">
        <f t="shared" si="67"/>
        <v>0</v>
      </c>
      <c r="M610" s="30"/>
      <c r="N610" s="30"/>
      <c r="O610" s="31" t="str">
        <f>IF($C610&gt;0,IF(COUNTIF(newValidID,$C610)&gt;0,VLOOKUP($C610,Νέα_Μητρώα!$A:$G,7,FALSE),IF(COUNTIF(ValidID,$C610)&gt;0,VLOOKUP($C610,Μητρώο!$A:$G,7,FALSE))),"")</f>
        <v/>
      </c>
      <c r="P610" s="25" t="str">
        <f t="shared" si="69"/>
        <v/>
      </c>
      <c r="Q610" s="6"/>
      <c r="S610" s="6"/>
      <c r="U610" s="6"/>
      <c r="W610" s="59" t="str">
        <f>IF(AND($W$1&gt;0,C610&gt;0),SUBSTITUTE(SUBSTITUTE(IF(COUNTIF(newValidID,$C610)&gt;0,VLOOKUP($C610,Νέα_Μητρώα!$A:$G,2,FALSE),IF(COUNTIF(ValidID,$C610)&gt;0,VLOOKUP($C610,Μητρώο!$A:$G,2,FALSE))),"Θ","g"),"Α","b")&amp;IF((TRUNC((((YEAR($C$1))-I610)+1)/2))*2&lt;12,12,(TRUNC((((YEAR($C$1))-I610)+1)/2))*2),"ω")</f>
        <v>ω</v>
      </c>
      <c r="Z610" s="49">
        <f t="shared" si="70"/>
        <v>0</v>
      </c>
      <c r="AA610" s="49">
        <f t="shared" si="71"/>
        <v>0</v>
      </c>
      <c r="AB610" s="49">
        <f t="shared" si="72"/>
        <v>0</v>
      </c>
    </row>
    <row r="611" spans="1:28" x14ac:dyDescent="0.2">
      <c r="A611" s="4">
        <v>609</v>
      </c>
      <c r="B611" s="25">
        <f t="shared" si="68"/>
        <v>609</v>
      </c>
      <c r="D611" s="26" t="str">
        <f>IF($C611&gt;0,IF(COUNTIF(newValidID,$C611)&gt;0,VLOOKUP($C611,Νέα_Μητρώα!$A:$G,3,FALSE),IF(COUNTIF(ValidID,$C611)&gt;0,VLOOKUP($C611,Μητρώο!$A:$G,3,FALSE))),"")</f>
        <v/>
      </c>
      <c r="E611" s="27" t="str">
        <f>IF($C611&gt;0,IF(COUNTIF(newValidID,$C611)&gt;0,VLOOKUP($C611,Νέα_Μητρώα!$A:$G,5,FALSE),IF(COUNTIF(ValidID,$C611)&gt;0,VLOOKUP($C611,Μητρώο!$A:$G,5,FALSE))),"")</f>
        <v/>
      </c>
      <c r="F611" s="47"/>
      <c r="G611" s="47"/>
      <c r="H611" s="28"/>
      <c r="I611" s="29" t="str">
        <f>IF($C611&gt;0,IF(COUNTIF(newValidID,$C611)&gt;0,VLOOKUP($C611,Νέα_Μητρώα!$A:$G,4,FALSE),IF(COUNTIF(ValidID,$C611)&gt;0,VLOOKUP($C611,Μητρώο!$A:$G,4,FALSE))),"")</f>
        <v/>
      </c>
      <c r="J611" s="53" t="str">
        <f>IF(OR(AND(OR(LEFT(R611)="b",LEFT(T611)="b",LEFT(V611)="b"),IF($C611&gt;0,IF(COUNTIF(newValidID,$C611)&gt;0,VLOOKUP($C611,Νέα_Μητρώα!$A:$G,2,FALSE),IF(COUNTIF(ValidID,$C611)&gt;0,VLOOKUP($C611,Μητρώο!$A:$G,2,FALSE))),"")="Θ"),AND(OR(LEFT(R611)="g",LEFT(T611)="g",LEFT(V611)="g"),IF($C611&gt;0,IF(COUNTIF(newValidID,$C611)&gt;0,VLOOKUP($C611,Νέα_Μητρώα!$A:$G,2,FALSE),IF(COUNTIF(ValidID,$C611)&gt;0,VLOOKUP($C611,Μητρώο!$A:$G,2,FALSE))),"")="Α")),"error","")</f>
        <v/>
      </c>
      <c r="K611" s="29" t="str">
        <f t="shared" si="66"/>
        <v/>
      </c>
      <c r="L611" s="29">
        <f t="shared" si="67"/>
        <v>0</v>
      </c>
      <c r="M611" s="30"/>
      <c r="N611" s="30"/>
      <c r="O611" s="31" t="str">
        <f>IF($C611&gt;0,IF(COUNTIF(newValidID,$C611)&gt;0,VLOOKUP($C611,Νέα_Μητρώα!$A:$G,7,FALSE),IF(COUNTIF(ValidID,$C611)&gt;0,VLOOKUP($C611,Μητρώο!$A:$G,7,FALSE))),"")</f>
        <v/>
      </c>
      <c r="P611" s="25" t="str">
        <f t="shared" si="69"/>
        <v/>
      </c>
      <c r="Q611" s="6"/>
      <c r="S611" s="6"/>
      <c r="U611" s="6"/>
      <c r="W611" s="59" t="str">
        <f>IF(AND($W$1&gt;0,C611&gt;0),SUBSTITUTE(SUBSTITUTE(IF(COUNTIF(newValidID,$C611)&gt;0,VLOOKUP($C611,Νέα_Μητρώα!$A:$G,2,FALSE),IF(COUNTIF(ValidID,$C611)&gt;0,VLOOKUP($C611,Μητρώο!$A:$G,2,FALSE))),"Θ","g"),"Α","b")&amp;IF((TRUNC((((YEAR($C$1))-I611)+1)/2))*2&lt;12,12,(TRUNC((((YEAR($C$1))-I611)+1)/2))*2),"ω")</f>
        <v>ω</v>
      </c>
      <c r="Z611" s="49">
        <f t="shared" si="70"/>
        <v>0</v>
      </c>
      <c r="AA611" s="49">
        <f t="shared" si="71"/>
        <v>0</v>
      </c>
      <c r="AB611" s="49">
        <f t="shared" si="72"/>
        <v>0</v>
      </c>
    </row>
    <row r="612" spans="1:28" x14ac:dyDescent="0.2">
      <c r="A612" s="4">
        <v>610</v>
      </c>
      <c r="B612" s="25">
        <f t="shared" si="68"/>
        <v>610</v>
      </c>
      <c r="D612" s="26" t="str">
        <f>IF($C612&gt;0,IF(COUNTIF(newValidID,$C612)&gt;0,VLOOKUP($C612,Νέα_Μητρώα!$A:$G,3,FALSE),IF(COUNTIF(ValidID,$C612)&gt;0,VLOOKUP($C612,Μητρώο!$A:$G,3,FALSE))),"")</f>
        <v/>
      </c>
      <c r="E612" s="27" t="str">
        <f>IF($C612&gt;0,IF(COUNTIF(newValidID,$C612)&gt;0,VLOOKUP($C612,Νέα_Μητρώα!$A:$G,5,FALSE),IF(COUNTIF(ValidID,$C612)&gt;0,VLOOKUP($C612,Μητρώο!$A:$G,5,FALSE))),"")</f>
        <v/>
      </c>
      <c r="F612" s="47"/>
      <c r="G612" s="47"/>
      <c r="H612" s="28"/>
      <c r="I612" s="29" t="str">
        <f>IF($C612&gt;0,IF(COUNTIF(newValidID,$C612)&gt;0,VLOOKUP($C612,Νέα_Μητρώα!$A:$G,4,FALSE),IF(COUNTIF(ValidID,$C612)&gt;0,VLOOKUP($C612,Μητρώο!$A:$G,4,FALSE))),"")</f>
        <v/>
      </c>
      <c r="J612" s="53" t="str">
        <f>IF(OR(AND(OR(LEFT(R612)="b",LEFT(T612)="b",LEFT(V612)="b"),IF($C612&gt;0,IF(COUNTIF(newValidID,$C612)&gt;0,VLOOKUP($C612,Νέα_Μητρώα!$A:$G,2,FALSE),IF(COUNTIF(ValidID,$C612)&gt;0,VLOOKUP($C612,Μητρώο!$A:$G,2,FALSE))),"")="Θ"),AND(OR(LEFT(R612)="g",LEFT(T612)="g",LEFT(V612)="g"),IF($C612&gt;0,IF(COUNTIF(newValidID,$C612)&gt;0,VLOOKUP($C612,Νέα_Μητρώα!$A:$G,2,FALSE),IF(COUNTIF(ValidID,$C612)&gt;0,VLOOKUP($C612,Μητρώο!$A:$G,2,FALSE))),"")="Α")),"error","")</f>
        <v/>
      </c>
      <c r="K612" s="29" t="str">
        <f t="shared" si="66"/>
        <v/>
      </c>
      <c r="L612" s="29">
        <f t="shared" si="67"/>
        <v>0</v>
      </c>
      <c r="M612" s="30"/>
      <c r="N612" s="30"/>
      <c r="O612" s="31" t="str">
        <f>IF($C612&gt;0,IF(COUNTIF(newValidID,$C612)&gt;0,VLOOKUP($C612,Νέα_Μητρώα!$A:$G,7,FALSE),IF(COUNTIF(ValidID,$C612)&gt;0,VLOOKUP($C612,Μητρώο!$A:$G,7,FALSE))),"")</f>
        <v/>
      </c>
      <c r="P612" s="25" t="str">
        <f t="shared" si="69"/>
        <v/>
      </c>
      <c r="Q612" s="6"/>
      <c r="S612" s="6"/>
      <c r="U612" s="6"/>
      <c r="W612" s="59" t="str">
        <f>IF(AND($W$1&gt;0,C612&gt;0),SUBSTITUTE(SUBSTITUTE(IF(COUNTIF(newValidID,$C612)&gt;0,VLOOKUP($C612,Νέα_Μητρώα!$A:$G,2,FALSE),IF(COUNTIF(ValidID,$C612)&gt;0,VLOOKUP($C612,Μητρώο!$A:$G,2,FALSE))),"Θ","g"),"Α","b")&amp;IF((TRUNC((((YEAR($C$1))-I612)+1)/2))*2&lt;12,12,(TRUNC((((YEAR($C$1))-I612)+1)/2))*2),"ω")</f>
        <v>ω</v>
      </c>
      <c r="Z612" s="49">
        <f t="shared" si="70"/>
        <v>0</v>
      </c>
      <c r="AA612" s="49">
        <f t="shared" si="71"/>
        <v>0</v>
      </c>
      <c r="AB612" s="49">
        <f t="shared" si="72"/>
        <v>0</v>
      </c>
    </row>
    <row r="613" spans="1:28" x14ac:dyDescent="0.2">
      <c r="A613" s="4">
        <v>611</v>
      </c>
      <c r="B613" s="25">
        <f t="shared" si="68"/>
        <v>611</v>
      </c>
      <c r="D613" s="26" t="str">
        <f>IF($C613&gt;0,IF(COUNTIF(newValidID,$C613)&gt;0,VLOOKUP($C613,Νέα_Μητρώα!$A:$G,3,FALSE),IF(COUNTIF(ValidID,$C613)&gt;0,VLOOKUP($C613,Μητρώο!$A:$G,3,FALSE))),"")</f>
        <v/>
      </c>
      <c r="E613" s="27" t="str">
        <f>IF($C613&gt;0,IF(COUNTIF(newValidID,$C613)&gt;0,VLOOKUP($C613,Νέα_Μητρώα!$A:$G,5,FALSE),IF(COUNTIF(ValidID,$C613)&gt;0,VLOOKUP($C613,Μητρώο!$A:$G,5,FALSE))),"")</f>
        <v/>
      </c>
      <c r="F613" s="47"/>
      <c r="G613" s="47"/>
      <c r="H613" s="28"/>
      <c r="I613" s="29" t="str">
        <f>IF($C613&gt;0,IF(COUNTIF(newValidID,$C613)&gt;0,VLOOKUP($C613,Νέα_Μητρώα!$A:$G,4,FALSE),IF(COUNTIF(ValidID,$C613)&gt;0,VLOOKUP($C613,Μητρώο!$A:$G,4,FALSE))),"")</f>
        <v/>
      </c>
      <c r="J613" s="53" t="str">
        <f>IF(OR(AND(OR(LEFT(R613)="b",LEFT(T613)="b",LEFT(V613)="b"),IF($C613&gt;0,IF(COUNTIF(newValidID,$C613)&gt;0,VLOOKUP($C613,Νέα_Μητρώα!$A:$G,2,FALSE),IF(COUNTIF(ValidID,$C613)&gt;0,VLOOKUP($C613,Μητρώο!$A:$G,2,FALSE))),"")="Θ"),AND(OR(LEFT(R613)="g",LEFT(T613)="g",LEFT(V613)="g"),IF($C613&gt;0,IF(COUNTIF(newValidID,$C613)&gt;0,VLOOKUP($C613,Νέα_Μητρώα!$A:$G,2,FALSE),IF(COUNTIF(ValidID,$C613)&gt;0,VLOOKUP($C613,Μητρώο!$A:$G,2,FALSE))),"")="Α")),"error","")</f>
        <v/>
      </c>
      <c r="K613" s="29" t="str">
        <f t="shared" si="66"/>
        <v/>
      </c>
      <c r="L613" s="29">
        <f t="shared" si="67"/>
        <v>0</v>
      </c>
      <c r="M613" s="30"/>
      <c r="N613" s="30"/>
      <c r="O613" s="31" t="str">
        <f>IF($C613&gt;0,IF(COUNTIF(newValidID,$C613)&gt;0,VLOOKUP($C613,Νέα_Μητρώα!$A:$G,7,FALSE),IF(COUNTIF(ValidID,$C613)&gt;0,VLOOKUP($C613,Μητρώο!$A:$G,7,FALSE))),"")</f>
        <v/>
      </c>
      <c r="P613" s="25" t="str">
        <f t="shared" si="69"/>
        <v/>
      </c>
      <c r="Q613" s="6"/>
      <c r="S613" s="6"/>
      <c r="U613" s="6"/>
      <c r="W613" s="59" t="str">
        <f>IF(AND($W$1&gt;0,C613&gt;0),SUBSTITUTE(SUBSTITUTE(IF(COUNTIF(newValidID,$C613)&gt;0,VLOOKUP($C613,Νέα_Μητρώα!$A:$G,2,FALSE),IF(COUNTIF(ValidID,$C613)&gt;0,VLOOKUP($C613,Μητρώο!$A:$G,2,FALSE))),"Θ","g"),"Α","b")&amp;IF((TRUNC((((YEAR($C$1))-I613)+1)/2))*2&lt;12,12,(TRUNC((((YEAR($C$1))-I613)+1)/2))*2),"ω")</f>
        <v>ω</v>
      </c>
      <c r="Z613" s="49">
        <f t="shared" si="70"/>
        <v>0</v>
      </c>
      <c r="AA613" s="49">
        <f t="shared" si="71"/>
        <v>0</v>
      </c>
      <c r="AB613" s="49">
        <f t="shared" si="72"/>
        <v>0</v>
      </c>
    </row>
    <row r="614" spans="1:28" x14ac:dyDescent="0.2">
      <c r="A614" s="4">
        <v>612</v>
      </c>
      <c r="B614" s="25">
        <f t="shared" si="68"/>
        <v>612</v>
      </c>
      <c r="C614" s="6"/>
      <c r="D614" s="26" t="str">
        <f>IF($C614&gt;0,IF(COUNTIF(newValidID,$C614)&gt;0,VLOOKUP($C614,Νέα_Μητρώα!$A:$G,3,FALSE),IF(COUNTIF(ValidID,$C614)&gt;0,VLOOKUP($C614,Μητρώο!$A:$G,3,FALSE))),"")</f>
        <v/>
      </c>
      <c r="E614" s="27" t="str">
        <f>IF($C614&gt;0,IF(COUNTIF(newValidID,$C614)&gt;0,VLOOKUP($C614,Νέα_Μητρώα!$A:$G,5,FALSE),IF(COUNTIF(ValidID,$C614)&gt;0,VLOOKUP($C614,Μητρώο!$A:$G,5,FALSE))),"")</f>
        <v/>
      </c>
      <c r="F614" s="47"/>
      <c r="G614" s="47"/>
      <c r="H614" s="28"/>
      <c r="I614" s="29" t="str">
        <f>IF($C614&gt;0,IF(COUNTIF(newValidID,$C614)&gt;0,VLOOKUP($C614,Νέα_Μητρώα!$A:$G,4,FALSE),IF(COUNTIF(ValidID,$C614)&gt;0,VLOOKUP($C614,Μητρώο!$A:$G,4,FALSE))),"")</f>
        <v/>
      </c>
      <c r="J614" s="53" t="str">
        <f>IF(OR(AND(OR(LEFT(R614)="b",LEFT(T614)="b",LEFT(V614)="b"),IF($C614&gt;0,IF(COUNTIF(newValidID,$C614)&gt;0,VLOOKUP($C614,Νέα_Μητρώα!$A:$G,2,FALSE),IF(COUNTIF(ValidID,$C614)&gt;0,VLOOKUP($C614,Μητρώο!$A:$G,2,FALSE))),"")="Θ"),AND(OR(LEFT(R614)="g",LEFT(T614)="g",LEFT(V614)="g"),IF($C614&gt;0,IF(COUNTIF(newValidID,$C614)&gt;0,VLOOKUP($C614,Νέα_Μητρώα!$A:$G,2,FALSE),IF(COUNTIF(ValidID,$C614)&gt;0,VLOOKUP($C614,Μητρώο!$A:$G,2,FALSE))),"")="Α")),"error","")</f>
        <v/>
      </c>
      <c r="K614" s="29" t="str">
        <f t="shared" si="66"/>
        <v/>
      </c>
      <c r="L614" s="29">
        <f t="shared" si="67"/>
        <v>0</v>
      </c>
      <c r="M614" s="30"/>
      <c r="N614" s="30"/>
      <c r="O614" s="31" t="str">
        <f>IF($C614&gt;0,IF(COUNTIF(newValidID,$C614)&gt;0,VLOOKUP($C614,Νέα_Μητρώα!$A:$G,7,FALSE),IF(COUNTIF(ValidID,$C614)&gt;0,VLOOKUP($C614,Μητρώο!$A:$G,7,FALSE))),"")</f>
        <v/>
      </c>
      <c r="P614" s="25" t="str">
        <f t="shared" si="69"/>
        <v/>
      </c>
      <c r="Q614" s="6"/>
      <c r="S614" s="6"/>
      <c r="U614" s="6"/>
      <c r="W614" s="59" t="str">
        <f>IF(AND($W$1&gt;0,C614&gt;0),SUBSTITUTE(SUBSTITUTE(IF(COUNTIF(newValidID,$C614)&gt;0,VLOOKUP($C614,Νέα_Μητρώα!$A:$G,2,FALSE),IF(COUNTIF(ValidID,$C614)&gt;0,VLOOKUP($C614,Μητρώο!$A:$G,2,FALSE))),"Θ","g"),"Α","b")&amp;IF((TRUNC((((YEAR($C$1))-I614)+1)/2))*2&lt;12,12,(TRUNC((((YEAR($C$1))-I614)+1)/2))*2),"ω")</f>
        <v>ω</v>
      </c>
      <c r="Z614" s="49">
        <f t="shared" si="70"/>
        <v>0</v>
      </c>
      <c r="AA614" s="49">
        <f t="shared" si="71"/>
        <v>0</v>
      </c>
      <c r="AB614" s="49">
        <f t="shared" si="72"/>
        <v>0</v>
      </c>
    </row>
    <row r="615" spans="1:28" x14ac:dyDescent="0.2">
      <c r="A615" s="4">
        <v>613</v>
      </c>
      <c r="B615" s="25">
        <f t="shared" si="68"/>
        <v>613</v>
      </c>
      <c r="C615" s="6"/>
      <c r="D615" s="26" t="str">
        <f>IF($C615&gt;0,IF(COUNTIF(newValidID,$C615)&gt;0,VLOOKUP($C615,Νέα_Μητρώα!$A:$G,3,FALSE),IF(COUNTIF(ValidID,$C615)&gt;0,VLOOKUP($C615,Μητρώο!$A:$G,3,FALSE))),"")</f>
        <v/>
      </c>
      <c r="E615" s="27" t="str">
        <f>IF($C615&gt;0,IF(COUNTIF(newValidID,$C615)&gt;0,VLOOKUP($C615,Νέα_Μητρώα!$A:$G,5,FALSE),IF(COUNTIF(ValidID,$C615)&gt;0,VLOOKUP($C615,Μητρώο!$A:$G,5,FALSE))),"")</f>
        <v/>
      </c>
      <c r="F615" s="47"/>
      <c r="G615" s="47"/>
      <c r="H615" s="28"/>
      <c r="I615" s="29" t="str">
        <f>IF($C615&gt;0,IF(COUNTIF(newValidID,$C615)&gt;0,VLOOKUP($C615,Νέα_Μητρώα!$A:$G,4,FALSE),IF(COUNTIF(ValidID,$C615)&gt;0,VLOOKUP($C615,Μητρώο!$A:$G,4,FALSE))),"")</f>
        <v/>
      </c>
      <c r="J615" s="53" t="str">
        <f>IF(OR(AND(OR(LEFT(R615)="b",LEFT(T615)="b",LEFT(V615)="b"),IF($C615&gt;0,IF(COUNTIF(newValidID,$C615)&gt;0,VLOOKUP($C615,Νέα_Μητρώα!$A:$G,2,FALSE),IF(COUNTIF(ValidID,$C615)&gt;0,VLOOKUP($C615,Μητρώο!$A:$G,2,FALSE))),"")="Θ"),AND(OR(LEFT(R615)="g",LEFT(T615)="g",LEFT(V615)="g"),IF($C615&gt;0,IF(COUNTIF(newValidID,$C615)&gt;0,VLOOKUP($C615,Νέα_Μητρώα!$A:$G,2,FALSE),IF(COUNTIF(ValidID,$C615)&gt;0,VLOOKUP($C615,Μητρώο!$A:$G,2,FALSE))),"")="Α")),"error","")</f>
        <v/>
      </c>
      <c r="K615" s="29" t="str">
        <f t="shared" si="66"/>
        <v/>
      </c>
      <c r="L615" s="29">
        <f t="shared" si="67"/>
        <v>0</v>
      </c>
      <c r="M615" s="30"/>
      <c r="N615" s="30"/>
      <c r="O615" s="31" t="str">
        <f>IF($C615&gt;0,IF(COUNTIF(newValidID,$C615)&gt;0,VLOOKUP($C615,Νέα_Μητρώα!$A:$G,7,FALSE),IF(COUNTIF(ValidID,$C615)&gt;0,VLOOKUP($C615,Μητρώο!$A:$G,7,FALSE))),"")</f>
        <v/>
      </c>
      <c r="P615" s="25" t="str">
        <f t="shared" si="69"/>
        <v/>
      </c>
      <c r="Q615" s="6"/>
      <c r="S615" s="6"/>
      <c r="U615" s="6"/>
      <c r="W615" s="59" t="str">
        <f>IF(AND($W$1&gt;0,C615&gt;0),SUBSTITUTE(SUBSTITUTE(IF(COUNTIF(newValidID,$C615)&gt;0,VLOOKUP($C615,Νέα_Μητρώα!$A:$G,2,FALSE),IF(COUNTIF(ValidID,$C615)&gt;0,VLOOKUP($C615,Μητρώο!$A:$G,2,FALSE))),"Θ","g"),"Α","b")&amp;IF((TRUNC((((YEAR($C$1))-I615)+1)/2))*2&lt;12,12,(TRUNC((((YEAR($C$1))-I615)+1)/2))*2),"ω")</f>
        <v>ω</v>
      </c>
      <c r="Z615" s="49">
        <f t="shared" si="70"/>
        <v>0</v>
      </c>
      <c r="AA615" s="49">
        <f t="shared" si="71"/>
        <v>0</v>
      </c>
      <c r="AB615" s="49">
        <f t="shared" si="72"/>
        <v>0</v>
      </c>
    </row>
    <row r="616" spans="1:28" x14ac:dyDescent="0.2">
      <c r="A616" s="4">
        <v>614</v>
      </c>
      <c r="B616" s="25">
        <f t="shared" si="68"/>
        <v>614</v>
      </c>
      <c r="D616" s="26" t="str">
        <f>IF($C616&gt;0,IF(COUNTIF(newValidID,$C616)&gt;0,VLOOKUP($C616,Νέα_Μητρώα!$A:$G,3,FALSE),IF(COUNTIF(ValidID,$C616)&gt;0,VLOOKUP($C616,Μητρώο!$A:$G,3,FALSE))),"")</f>
        <v/>
      </c>
      <c r="E616" s="27" t="str">
        <f>IF($C616&gt;0,IF(COUNTIF(newValidID,$C616)&gt;0,VLOOKUP($C616,Νέα_Μητρώα!$A:$G,5,FALSE),IF(COUNTIF(ValidID,$C616)&gt;0,VLOOKUP($C616,Μητρώο!$A:$G,5,FALSE))),"")</f>
        <v/>
      </c>
      <c r="F616" s="47"/>
      <c r="G616" s="47"/>
      <c r="H616" s="28"/>
      <c r="I616" s="29" t="str">
        <f>IF($C616&gt;0,IF(COUNTIF(newValidID,$C616)&gt;0,VLOOKUP($C616,Νέα_Μητρώα!$A:$G,4,FALSE),IF(COUNTIF(ValidID,$C616)&gt;0,VLOOKUP($C616,Μητρώο!$A:$G,4,FALSE))),"")</f>
        <v/>
      </c>
      <c r="J616" s="53" t="str">
        <f>IF(OR(AND(OR(LEFT(R616)="b",LEFT(T616)="b",LEFT(V616)="b"),IF($C616&gt;0,IF(COUNTIF(newValidID,$C616)&gt;0,VLOOKUP($C616,Νέα_Μητρώα!$A:$G,2,FALSE),IF(COUNTIF(ValidID,$C616)&gt;0,VLOOKUP($C616,Μητρώο!$A:$G,2,FALSE))),"")="Θ"),AND(OR(LEFT(R616)="g",LEFT(T616)="g",LEFT(V616)="g"),IF($C616&gt;0,IF(COUNTIF(newValidID,$C616)&gt;0,VLOOKUP($C616,Νέα_Μητρώα!$A:$G,2,FALSE),IF(COUNTIF(ValidID,$C616)&gt;0,VLOOKUP($C616,Μητρώο!$A:$G,2,FALSE))),"")="Α")),"error","")</f>
        <v/>
      </c>
      <c r="K616" s="29" t="str">
        <f t="shared" si="66"/>
        <v/>
      </c>
      <c r="L616" s="29">
        <f t="shared" si="67"/>
        <v>0</v>
      </c>
      <c r="M616" s="30"/>
      <c r="N616" s="30"/>
      <c r="O616" s="31" t="str">
        <f>IF($C616&gt;0,IF(COUNTIF(newValidID,$C616)&gt;0,VLOOKUP($C616,Νέα_Μητρώα!$A:$G,7,FALSE),IF(COUNTIF(ValidID,$C616)&gt;0,VLOOKUP($C616,Μητρώο!$A:$G,7,FALSE))),"")</f>
        <v/>
      </c>
      <c r="P616" s="25" t="str">
        <f t="shared" si="69"/>
        <v/>
      </c>
      <c r="Q616" s="6"/>
      <c r="S616" s="6"/>
      <c r="U616" s="6"/>
      <c r="W616" s="59" t="str">
        <f>IF(AND($W$1&gt;0,C616&gt;0),SUBSTITUTE(SUBSTITUTE(IF(COUNTIF(newValidID,$C616)&gt;0,VLOOKUP($C616,Νέα_Μητρώα!$A:$G,2,FALSE),IF(COUNTIF(ValidID,$C616)&gt;0,VLOOKUP($C616,Μητρώο!$A:$G,2,FALSE))),"Θ","g"),"Α","b")&amp;IF((TRUNC((((YEAR($C$1))-I616)+1)/2))*2&lt;12,12,(TRUNC((((YEAR($C$1))-I616)+1)/2))*2),"ω")</f>
        <v>ω</v>
      </c>
      <c r="Z616" s="49">
        <f t="shared" si="70"/>
        <v>0</v>
      </c>
      <c r="AA616" s="49">
        <f t="shared" si="71"/>
        <v>0</v>
      </c>
      <c r="AB616" s="49">
        <f t="shared" si="72"/>
        <v>0</v>
      </c>
    </row>
    <row r="617" spans="1:28" x14ac:dyDescent="0.2">
      <c r="A617" s="4">
        <v>615</v>
      </c>
      <c r="B617" s="25">
        <f t="shared" si="68"/>
        <v>615</v>
      </c>
      <c r="C617" s="6"/>
      <c r="D617" s="26" t="str">
        <f>IF($C617&gt;0,IF(COUNTIF(newValidID,$C617)&gt;0,VLOOKUP($C617,Νέα_Μητρώα!$A:$G,3,FALSE),IF(COUNTIF(ValidID,$C617)&gt;0,VLOOKUP($C617,Μητρώο!$A:$G,3,FALSE))),"")</f>
        <v/>
      </c>
      <c r="E617" s="27" t="str">
        <f>IF($C617&gt;0,IF(COUNTIF(newValidID,$C617)&gt;0,VLOOKUP($C617,Νέα_Μητρώα!$A:$G,5,FALSE),IF(COUNTIF(ValidID,$C617)&gt;0,VLOOKUP($C617,Μητρώο!$A:$G,5,FALSE))),"")</f>
        <v/>
      </c>
      <c r="F617" s="47"/>
      <c r="G617" s="47"/>
      <c r="H617" s="28"/>
      <c r="I617" s="29" t="str">
        <f>IF($C617&gt;0,IF(COUNTIF(newValidID,$C617)&gt;0,VLOOKUP($C617,Νέα_Μητρώα!$A:$G,4,FALSE),IF(COUNTIF(ValidID,$C617)&gt;0,VLOOKUP($C617,Μητρώο!$A:$G,4,FALSE))),"")</f>
        <v/>
      </c>
      <c r="J617" s="53" t="str">
        <f>IF(OR(AND(OR(LEFT(R617)="b",LEFT(T617)="b",LEFT(V617)="b"),IF($C617&gt;0,IF(COUNTIF(newValidID,$C617)&gt;0,VLOOKUP($C617,Νέα_Μητρώα!$A:$G,2,FALSE),IF(COUNTIF(ValidID,$C617)&gt;0,VLOOKUP($C617,Μητρώο!$A:$G,2,FALSE))),"")="Θ"),AND(OR(LEFT(R617)="g",LEFT(T617)="g",LEFT(V617)="g"),IF($C617&gt;0,IF(COUNTIF(newValidID,$C617)&gt;0,VLOOKUP($C617,Νέα_Μητρώα!$A:$G,2,FALSE),IF(COUNTIF(ValidID,$C617)&gt;0,VLOOKUP($C617,Μητρώο!$A:$G,2,FALSE))),"")="Α")),"error","")</f>
        <v/>
      </c>
      <c r="K617" s="29" t="str">
        <f t="shared" si="66"/>
        <v/>
      </c>
      <c r="L617" s="29">
        <f t="shared" si="67"/>
        <v>0</v>
      </c>
      <c r="M617" s="30"/>
      <c r="N617" s="30"/>
      <c r="O617" s="31" t="str">
        <f>IF($C617&gt;0,IF(COUNTIF(newValidID,$C617)&gt;0,VLOOKUP($C617,Νέα_Μητρώα!$A:$G,7,FALSE),IF(COUNTIF(ValidID,$C617)&gt;0,VLOOKUP($C617,Μητρώο!$A:$G,7,FALSE))),"")</f>
        <v/>
      </c>
      <c r="P617" s="25" t="str">
        <f t="shared" si="69"/>
        <v/>
      </c>
      <c r="Q617" s="6"/>
      <c r="S617" s="6"/>
      <c r="U617" s="6"/>
      <c r="W617" s="59" t="str">
        <f>IF(AND($W$1&gt;0,C617&gt;0),SUBSTITUTE(SUBSTITUTE(IF(COUNTIF(newValidID,$C617)&gt;0,VLOOKUP($C617,Νέα_Μητρώα!$A:$G,2,FALSE),IF(COUNTIF(ValidID,$C617)&gt;0,VLOOKUP($C617,Μητρώο!$A:$G,2,FALSE))),"Θ","g"),"Α","b")&amp;IF((TRUNC((((YEAR($C$1))-I617)+1)/2))*2&lt;12,12,(TRUNC((((YEAR($C$1))-I617)+1)/2))*2),"ω")</f>
        <v>ω</v>
      </c>
      <c r="Z617" s="49">
        <f t="shared" si="70"/>
        <v>0</v>
      </c>
      <c r="AA617" s="49">
        <f t="shared" si="71"/>
        <v>0</v>
      </c>
      <c r="AB617" s="49">
        <f t="shared" si="72"/>
        <v>0</v>
      </c>
    </row>
    <row r="618" spans="1:28" x14ac:dyDescent="0.2">
      <c r="A618" s="4">
        <v>616</v>
      </c>
      <c r="B618" s="25">
        <f t="shared" si="68"/>
        <v>616</v>
      </c>
      <c r="D618" s="26" t="str">
        <f>IF($C618&gt;0,IF(COUNTIF(newValidID,$C618)&gt;0,VLOOKUP($C618,Νέα_Μητρώα!$A:$G,3,FALSE),IF(COUNTIF(ValidID,$C618)&gt;0,VLOOKUP($C618,Μητρώο!$A:$G,3,FALSE))),"")</f>
        <v/>
      </c>
      <c r="E618" s="27" t="str">
        <f>IF($C618&gt;0,IF(COUNTIF(newValidID,$C618)&gt;0,VLOOKUP($C618,Νέα_Μητρώα!$A:$G,5,FALSE),IF(COUNTIF(ValidID,$C618)&gt;0,VLOOKUP($C618,Μητρώο!$A:$G,5,FALSE))),"")</f>
        <v/>
      </c>
      <c r="F618" s="47"/>
      <c r="G618" s="47"/>
      <c r="H618" s="28"/>
      <c r="I618" s="29" t="str">
        <f>IF($C618&gt;0,IF(COUNTIF(newValidID,$C618)&gt;0,VLOOKUP($C618,Νέα_Μητρώα!$A:$G,4,FALSE),IF(COUNTIF(ValidID,$C618)&gt;0,VLOOKUP($C618,Μητρώο!$A:$G,4,FALSE))),"")</f>
        <v/>
      </c>
      <c r="J618" s="53" t="str">
        <f>IF(OR(AND(OR(LEFT(R618)="b",LEFT(T618)="b",LEFT(V618)="b"),IF($C618&gt;0,IF(COUNTIF(newValidID,$C618)&gt;0,VLOOKUP($C618,Νέα_Μητρώα!$A:$G,2,FALSE),IF(COUNTIF(ValidID,$C618)&gt;0,VLOOKUP($C618,Μητρώο!$A:$G,2,FALSE))),"")="Θ"),AND(OR(LEFT(R618)="g",LEFT(T618)="g",LEFT(V618)="g"),IF($C618&gt;0,IF(COUNTIF(newValidID,$C618)&gt;0,VLOOKUP($C618,Νέα_Μητρώα!$A:$G,2,FALSE),IF(COUNTIF(ValidID,$C618)&gt;0,VLOOKUP($C618,Μητρώο!$A:$G,2,FALSE))),"")="Α")),"error","")</f>
        <v/>
      </c>
      <c r="K618" s="29" t="str">
        <f t="shared" si="66"/>
        <v/>
      </c>
      <c r="L618" s="29">
        <f t="shared" si="67"/>
        <v>0</v>
      </c>
      <c r="M618" s="30"/>
      <c r="N618" s="30"/>
      <c r="O618" s="31" t="str">
        <f>IF($C618&gt;0,IF(COUNTIF(newValidID,$C618)&gt;0,VLOOKUP($C618,Νέα_Μητρώα!$A:$G,7,FALSE),IF(COUNTIF(ValidID,$C618)&gt;0,VLOOKUP($C618,Μητρώο!$A:$G,7,FALSE))),"")</f>
        <v/>
      </c>
      <c r="P618" s="25" t="str">
        <f t="shared" si="69"/>
        <v/>
      </c>
      <c r="Q618" s="6"/>
      <c r="S618" s="6"/>
      <c r="U618" s="6"/>
      <c r="W618" s="59" t="str">
        <f>IF(AND($W$1&gt;0,C618&gt;0),SUBSTITUTE(SUBSTITUTE(IF(COUNTIF(newValidID,$C618)&gt;0,VLOOKUP($C618,Νέα_Μητρώα!$A:$G,2,FALSE),IF(COUNTIF(ValidID,$C618)&gt;0,VLOOKUP($C618,Μητρώο!$A:$G,2,FALSE))),"Θ","g"),"Α","b")&amp;IF((TRUNC((((YEAR($C$1))-I618)+1)/2))*2&lt;12,12,(TRUNC((((YEAR($C$1))-I618)+1)/2))*2),"ω")</f>
        <v>ω</v>
      </c>
      <c r="Z618" s="49">
        <f t="shared" si="70"/>
        <v>0</v>
      </c>
      <c r="AA618" s="49">
        <f t="shared" si="71"/>
        <v>0</v>
      </c>
      <c r="AB618" s="49">
        <f t="shared" si="72"/>
        <v>0</v>
      </c>
    </row>
    <row r="619" spans="1:28" x14ac:dyDescent="0.2">
      <c r="A619" s="4">
        <v>617</v>
      </c>
      <c r="B619" s="25">
        <f t="shared" si="68"/>
        <v>617</v>
      </c>
      <c r="D619" s="26" t="str">
        <f>IF($C619&gt;0,IF(COUNTIF(newValidID,$C619)&gt;0,VLOOKUP($C619,Νέα_Μητρώα!$A:$G,3,FALSE),IF(COUNTIF(ValidID,$C619)&gt;0,VLOOKUP($C619,Μητρώο!$A:$G,3,FALSE))),"")</f>
        <v/>
      </c>
      <c r="E619" s="27" t="str">
        <f>IF($C619&gt;0,IF(COUNTIF(newValidID,$C619)&gt;0,VLOOKUP($C619,Νέα_Μητρώα!$A:$G,5,FALSE),IF(COUNTIF(ValidID,$C619)&gt;0,VLOOKUP($C619,Μητρώο!$A:$G,5,FALSE))),"")</f>
        <v/>
      </c>
      <c r="F619" s="47"/>
      <c r="G619" s="47"/>
      <c r="H619" s="28"/>
      <c r="I619" s="29" t="str">
        <f>IF($C619&gt;0,IF(COUNTIF(newValidID,$C619)&gt;0,VLOOKUP($C619,Νέα_Μητρώα!$A:$G,4,FALSE),IF(COUNTIF(ValidID,$C619)&gt;0,VLOOKUP($C619,Μητρώο!$A:$G,4,FALSE))),"")</f>
        <v/>
      </c>
      <c r="J619" s="53" t="str">
        <f>IF(OR(AND(OR(LEFT(R619)="b",LEFT(T619)="b",LEFT(V619)="b"),IF($C619&gt;0,IF(COUNTIF(newValidID,$C619)&gt;0,VLOOKUP($C619,Νέα_Μητρώα!$A:$G,2,FALSE),IF(COUNTIF(ValidID,$C619)&gt;0,VLOOKUP($C619,Μητρώο!$A:$G,2,FALSE))),"")="Θ"),AND(OR(LEFT(R619)="g",LEFT(T619)="g",LEFT(V619)="g"),IF($C619&gt;0,IF(COUNTIF(newValidID,$C619)&gt;0,VLOOKUP($C619,Νέα_Μητρώα!$A:$G,2,FALSE),IF(COUNTIF(ValidID,$C619)&gt;0,VLOOKUP($C619,Μητρώο!$A:$G,2,FALSE))),"")="Α")),"error","")</f>
        <v/>
      </c>
      <c r="K619" s="29" t="str">
        <f t="shared" si="66"/>
        <v/>
      </c>
      <c r="L619" s="29">
        <f t="shared" si="67"/>
        <v>0</v>
      </c>
      <c r="M619" s="30"/>
      <c r="N619" s="30"/>
      <c r="O619" s="31" t="str">
        <f>IF($C619&gt;0,IF(COUNTIF(newValidID,$C619)&gt;0,VLOOKUP($C619,Νέα_Μητρώα!$A:$G,7,FALSE),IF(COUNTIF(ValidID,$C619)&gt;0,VLOOKUP($C619,Μητρώο!$A:$G,7,FALSE))),"")</f>
        <v/>
      </c>
      <c r="P619" s="25" t="str">
        <f t="shared" si="69"/>
        <v/>
      </c>
      <c r="Q619" s="6"/>
      <c r="S619" s="6"/>
      <c r="U619" s="6"/>
      <c r="W619" s="59" t="str">
        <f>IF(AND($W$1&gt;0,C619&gt;0),SUBSTITUTE(SUBSTITUTE(IF(COUNTIF(newValidID,$C619)&gt;0,VLOOKUP($C619,Νέα_Μητρώα!$A:$G,2,FALSE),IF(COUNTIF(ValidID,$C619)&gt;0,VLOOKUP($C619,Μητρώο!$A:$G,2,FALSE))),"Θ","g"),"Α","b")&amp;IF((TRUNC((((YEAR($C$1))-I619)+1)/2))*2&lt;12,12,(TRUNC((((YEAR($C$1))-I619)+1)/2))*2),"ω")</f>
        <v>ω</v>
      </c>
      <c r="Z619" s="49">
        <f t="shared" si="70"/>
        <v>0</v>
      </c>
      <c r="AA619" s="49">
        <f t="shared" si="71"/>
        <v>0</v>
      </c>
      <c r="AB619" s="49">
        <f t="shared" si="72"/>
        <v>0</v>
      </c>
    </row>
    <row r="620" spans="1:28" x14ac:dyDescent="0.2">
      <c r="A620" s="4">
        <v>618</v>
      </c>
      <c r="B620" s="25">
        <f t="shared" si="68"/>
        <v>618</v>
      </c>
      <c r="C620" s="6"/>
      <c r="D620" s="26" t="str">
        <f>IF($C620&gt;0,IF(COUNTIF(newValidID,$C620)&gt;0,VLOOKUP($C620,Νέα_Μητρώα!$A:$G,3,FALSE),IF(COUNTIF(ValidID,$C620)&gt;0,VLOOKUP($C620,Μητρώο!$A:$G,3,FALSE))),"")</f>
        <v/>
      </c>
      <c r="E620" s="27" t="str">
        <f>IF($C620&gt;0,IF(COUNTIF(newValidID,$C620)&gt;0,VLOOKUP($C620,Νέα_Μητρώα!$A:$G,5,FALSE),IF(COUNTIF(ValidID,$C620)&gt;0,VLOOKUP($C620,Μητρώο!$A:$G,5,FALSE))),"")</f>
        <v/>
      </c>
      <c r="F620" s="47"/>
      <c r="G620" s="47"/>
      <c r="H620" s="28"/>
      <c r="I620" s="29" t="str">
        <f>IF($C620&gt;0,IF(COUNTIF(newValidID,$C620)&gt;0,VLOOKUP($C620,Νέα_Μητρώα!$A:$G,4,FALSE),IF(COUNTIF(ValidID,$C620)&gt;0,VLOOKUP($C620,Μητρώο!$A:$G,4,FALSE))),"")</f>
        <v/>
      </c>
      <c r="J620" s="53" t="str">
        <f>IF(OR(AND(OR(LEFT(R620)="b",LEFT(T620)="b",LEFT(V620)="b"),IF($C620&gt;0,IF(COUNTIF(newValidID,$C620)&gt;0,VLOOKUP($C620,Νέα_Μητρώα!$A:$G,2,FALSE),IF(COUNTIF(ValidID,$C620)&gt;0,VLOOKUP($C620,Μητρώο!$A:$G,2,FALSE))),"")="Θ"),AND(OR(LEFT(R620)="g",LEFT(T620)="g",LEFT(V620)="g"),IF($C620&gt;0,IF(COUNTIF(newValidID,$C620)&gt;0,VLOOKUP($C620,Νέα_Μητρώα!$A:$G,2,FALSE),IF(COUNTIF(ValidID,$C620)&gt;0,VLOOKUP($C620,Μητρώο!$A:$G,2,FALSE))),"")="Α")),"error","")</f>
        <v/>
      </c>
      <c r="K620" s="29" t="str">
        <f t="shared" si="66"/>
        <v/>
      </c>
      <c r="L620" s="29">
        <f t="shared" si="67"/>
        <v>0</v>
      </c>
      <c r="M620" s="30"/>
      <c r="N620" s="30"/>
      <c r="O620" s="31" t="str">
        <f>IF($C620&gt;0,IF(COUNTIF(newValidID,$C620)&gt;0,VLOOKUP($C620,Νέα_Μητρώα!$A:$G,7,FALSE),IF(COUNTIF(ValidID,$C620)&gt;0,VLOOKUP($C620,Μητρώο!$A:$G,7,FALSE))),"")</f>
        <v/>
      </c>
      <c r="P620" s="25" t="str">
        <f t="shared" si="69"/>
        <v/>
      </c>
      <c r="Q620" s="6"/>
      <c r="S620" s="6"/>
      <c r="U620" s="6"/>
      <c r="W620" s="59" t="str">
        <f>IF(AND($W$1&gt;0,C620&gt;0),SUBSTITUTE(SUBSTITUTE(IF(COUNTIF(newValidID,$C620)&gt;0,VLOOKUP($C620,Νέα_Μητρώα!$A:$G,2,FALSE),IF(COUNTIF(ValidID,$C620)&gt;0,VLOOKUP($C620,Μητρώο!$A:$G,2,FALSE))),"Θ","g"),"Α","b")&amp;IF((TRUNC((((YEAR($C$1))-I620)+1)/2))*2&lt;12,12,(TRUNC((((YEAR($C$1))-I620)+1)/2))*2),"ω")</f>
        <v>ω</v>
      </c>
      <c r="Z620" s="49">
        <f t="shared" si="70"/>
        <v>0</v>
      </c>
      <c r="AA620" s="49">
        <f t="shared" si="71"/>
        <v>0</v>
      </c>
      <c r="AB620" s="49">
        <f t="shared" si="72"/>
        <v>0</v>
      </c>
    </row>
    <row r="621" spans="1:28" x14ac:dyDescent="0.2">
      <c r="A621" s="4">
        <v>619</v>
      </c>
      <c r="B621" s="25">
        <f t="shared" si="68"/>
        <v>619</v>
      </c>
      <c r="D621" s="26" t="str">
        <f>IF($C621&gt;0,IF(COUNTIF(newValidID,$C621)&gt;0,VLOOKUP($C621,Νέα_Μητρώα!$A:$G,3,FALSE),IF(COUNTIF(ValidID,$C621)&gt;0,VLOOKUP($C621,Μητρώο!$A:$G,3,FALSE))),"")</f>
        <v/>
      </c>
      <c r="E621" s="27" t="str">
        <f>IF($C621&gt;0,IF(COUNTIF(newValidID,$C621)&gt;0,VLOOKUP($C621,Νέα_Μητρώα!$A:$G,5,FALSE),IF(COUNTIF(ValidID,$C621)&gt;0,VLOOKUP($C621,Μητρώο!$A:$G,5,FALSE))),"")</f>
        <v/>
      </c>
      <c r="F621" s="47"/>
      <c r="G621" s="47"/>
      <c r="H621" s="28"/>
      <c r="I621" s="29" t="str">
        <f>IF($C621&gt;0,IF(COUNTIF(newValidID,$C621)&gt;0,VLOOKUP($C621,Νέα_Μητρώα!$A:$G,4,FALSE),IF(COUNTIF(ValidID,$C621)&gt;0,VLOOKUP($C621,Μητρώο!$A:$G,4,FALSE))),"")</f>
        <v/>
      </c>
      <c r="J621" s="53" t="str">
        <f>IF(OR(AND(OR(LEFT(R621)="b",LEFT(T621)="b",LEFT(V621)="b"),IF($C621&gt;0,IF(COUNTIF(newValidID,$C621)&gt;0,VLOOKUP($C621,Νέα_Μητρώα!$A:$G,2,FALSE),IF(COUNTIF(ValidID,$C621)&gt;0,VLOOKUP($C621,Μητρώο!$A:$G,2,FALSE))),"")="Θ"),AND(OR(LEFT(R621)="g",LEFT(T621)="g",LEFT(V621)="g"),IF($C621&gt;0,IF(COUNTIF(newValidID,$C621)&gt;0,VLOOKUP($C621,Νέα_Μητρώα!$A:$G,2,FALSE),IF(COUNTIF(ValidID,$C621)&gt;0,VLOOKUP($C621,Μητρώο!$A:$G,2,FALSE))),"")="Α")),"error","")</f>
        <v/>
      </c>
      <c r="K621" s="29" t="str">
        <f t="shared" si="66"/>
        <v/>
      </c>
      <c r="L621" s="29">
        <f t="shared" si="67"/>
        <v>0</v>
      </c>
      <c r="M621" s="30"/>
      <c r="N621" s="30"/>
      <c r="O621" s="31" t="str">
        <f>IF($C621&gt;0,IF(COUNTIF(newValidID,$C621)&gt;0,VLOOKUP($C621,Νέα_Μητρώα!$A:$G,7,FALSE),IF(COUNTIF(ValidID,$C621)&gt;0,VLOOKUP($C621,Μητρώο!$A:$G,7,FALSE))),"")</f>
        <v/>
      </c>
      <c r="P621" s="25" t="str">
        <f t="shared" si="69"/>
        <v/>
      </c>
      <c r="Q621" s="6"/>
      <c r="S621" s="6"/>
      <c r="U621" s="6"/>
      <c r="W621" s="59" t="str">
        <f>IF(AND($W$1&gt;0,C621&gt;0),SUBSTITUTE(SUBSTITUTE(IF(COUNTIF(newValidID,$C621)&gt;0,VLOOKUP($C621,Νέα_Μητρώα!$A:$G,2,FALSE),IF(COUNTIF(ValidID,$C621)&gt;0,VLOOKUP($C621,Μητρώο!$A:$G,2,FALSE))),"Θ","g"),"Α","b")&amp;IF((TRUNC((((YEAR($C$1))-I621)+1)/2))*2&lt;12,12,(TRUNC((((YEAR($C$1))-I621)+1)/2))*2),"ω")</f>
        <v>ω</v>
      </c>
      <c r="Z621" s="49">
        <f t="shared" si="70"/>
        <v>0</v>
      </c>
      <c r="AA621" s="49">
        <f t="shared" si="71"/>
        <v>0</v>
      </c>
      <c r="AB621" s="49">
        <f t="shared" si="72"/>
        <v>0</v>
      </c>
    </row>
    <row r="622" spans="1:28" x14ac:dyDescent="0.2">
      <c r="A622" s="4">
        <v>620</v>
      </c>
      <c r="B622" s="25">
        <f t="shared" si="68"/>
        <v>620</v>
      </c>
      <c r="D622" s="26" t="str">
        <f>IF($C622&gt;0,IF(COUNTIF(newValidID,$C622)&gt;0,VLOOKUP($C622,Νέα_Μητρώα!$A:$G,3,FALSE),IF(COUNTIF(ValidID,$C622)&gt;0,VLOOKUP($C622,Μητρώο!$A:$G,3,FALSE))),"")</f>
        <v/>
      </c>
      <c r="E622" s="27" t="str">
        <f>IF($C622&gt;0,IF(COUNTIF(newValidID,$C622)&gt;0,VLOOKUP($C622,Νέα_Μητρώα!$A:$G,5,FALSE),IF(COUNTIF(ValidID,$C622)&gt;0,VLOOKUP($C622,Μητρώο!$A:$G,5,FALSE))),"")</f>
        <v/>
      </c>
      <c r="F622" s="47"/>
      <c r="G622" s="47"/>
      <c r="H622" s="28"/>
      <c r="I622" s="29" t="str">
        <f>IF($C622&gt;0,IF(COUNTIF(newValidID,$C622)&gt;0,VLOOKUP($C622,Νέα_Μητρώα!$A:$G,4,FALSE),IF(COUNTIF(ValidID,$C622)&gt;0,VLOOKUP($C622,Μητρώο!$A:$G,4,FALSE))),"")</f>
        <v/>
      </c>
      <c r="J622" s="53" t="str">
        <f>IF(OR(AND(OR(LEFT(R622)="b",LEFT(T622)="b",LEFT(V622)="b"),IF($C622&gt;0,IF(COUNTIF(newValidID,$C622)&gt;0,VLOOKUP($C622,Νέα_Μητρώα!$A:$G,2,FALSE),IF(COUNTIF(ValidID,$C622)&gt;0,VLOOKUP($C622,Μητρώο!$A:$G,2,FALSE))),"")="Θ"),AND(OR(LEFT(R622)="g",LEFT(T622)="g",LEFT(V622)="g"),IF($C622&gt;0,IF(COUNTIF(newValidID,$C622)&gt;0,VLOOKUP($C622,Νέα_Μητρώα!$A:$G,2,FALSE),IF(COUNTIF(ValidID,$C622)&gt;0,VLOOKUP($C622,Μητρώο!$A:$G,2,FALSE))),"")="Α")),"error","")</f>
        <v/>
      </c>
      <c r="K622" s="29" t="str">
        <f t="shared" si="66"/>
        <v/>
      </c>
      <c r="L622" s="29">
        <f t="shared" si="67"/>
        <v>0</v>
      </c>
      <c r="M622" s="30"/>
      <c r="N622" s="30"/>
      <c r="O622" s="31" t="str">
        <f>IF($C622&gt;0,IF(COUNTIF(newValidID,$C622)&gt;0,VLOOKUP($C622,Νέα_Μητρώα!$A:$G,7,FALSE),IF(COUNTIF(ValidID,$C622)&gt;0,VLOOKUP($C622,Μητρώο!$A:$G,7,FALSE))),"")</f>
        <v/>
      </c>
      <c r="P622" s="25" t="str">
        <f t="shared" si="69"/>
        <v/>
      </c>
      <c r="Q622" s="6"/>
      <c r="S622" s="6"/>
      <c r="U622" s="6"/>
      <c r="W622" s="59" t="str">
        <f>IF(AND($W$1&gt;0,C622&gt;0),SUBSTITUTE(SUBSTITUTE(IF(COUNTIF(newValidID,$C622)&gt;0,VLOOKUP($C622,Νέα_Μητρώα!$A:$G,2,FALSE),IF(COUNTIF(ValidID,$C622)&gt;0,VLOOKUP($C622,Μητρώο!$A:$G,2,FALSE))),"Θ","g"),"Α","b")&amp;IF((TRUNC((((YEAR($C$1))-I622)+1)/2))*2&lt;12,12,(TRUNC((((YEAR($C$1))-I622)+1)/2))*2),"ω")</f>
        <v>ω</v>
      </c>
      <c r="Z622" s="49">
        <f t="shared" si="70"/>
        <v>0</v>
      </c>
      <c r="AA622" s="49">
        <f t="shared" si="71"/>
        <v>0</v>
      </c>
      <c r="AB622" s="49">
        <f t="shared" si="72"/>
        <v>0</v>
      </c>
    </row>
    <row r="623" spans="1:28" x14ac:dyDescent="0.2">
      <c r="A623" s="4">
        <v>621</v>
      </c>
      <c r="B623" s="25">
        <f t="shared" si="68"/>
        <v>621</v>
      </c>
      <c r="D623" s="26" t="str">
        <f>IF($C623&gt;0,IF(COUNTIF(newValidID,$C623)&gt;0,VLOOKUP($C623,Νέα_Μητρώα!$A:$G,3,FALSE),IF(COUNTIF(ValidID,$C623)&gt;0,VLOOKUP($C623,Μητρώο!$A:$G,3,FALSE))),"")</f>
        <v/>
      </c>
      <c r="E623" s="27" t="str">
        <f>IF($C623&gt;0,IF(COUNTIF(newValidID,$C623)&gt;0,VLOOKUP($C623,Νέα_Μητρώα!$A:$G,5,FALSE),IF(COUNTIF(ValidID,$C623)&gt;0,VLOOKUP($C623,Μητρώο!$A:$G,5,FALSE))),"")</f>
        <v/>
      </c>
      <c r="F623" s="47"/>
      <c r="G623" s="47"/>
      <c r="H623" s="28"/>
      <c r="I623" s="29" t="str">
        <f>IF($C623&gt;0,IF(COUNTIF(newValidID,$C623)&gt;0,VLOOKUP($C623,Νέα_Μητρώα!$A:$G,4,FALSE),IF(COUNTIF(ValidID,$C623)&gt;0,VLOOKUP($C623,Μητρώο!$A:$G,4,FALSE))),"")</f>
        <v/>
      </c>
      <c r="J623" s="53" t="str">
        <f>IF(OR(AND(OR(LEFT(R623)="b",LEFT(T623)="b",LEFT(V623)="b"),IF($C623&gt;0,IF(COUNTIF(newValidID,$C623)&gt;0,VLOOKUP($C623,Νέα_Μητρώα!$A:$G,2,FALSE),IF(COUNTIF(ValidID,$C623)&gt;0,VLOOKUP($C623,Μητρώο!$A:$G,2,FALSE))),"")="Θ"),AND(OR(LEFT(R623)="g",LEFT(T623)="g",LEFT(V623)="g"),IF($C623&gt;0,IF(COUNTIF(newValidID,$C623)&gt;0,VLOOKUP($C623,Νέα_Μητρώα!$A:$G,2,FALSE),IF(COUNTIF(ValidID,$C623)&gt;0,VLOOKUP($C623,Μητρώο!$A:$G,2,FALSE))),"")="Α")),"error","")</f>
        <v/>
      </c>
      <c r="K623" s="29" t="str">
        <f t="shared" si="66"/>
        <v/>
      </c>
      <c r="L623" s="29">
        <f t="shared" si="67"/>
        <v>0</v>
      </c>
      <c r="M623" s="30"/>
      <c r="N623" s="30"/>
      <c r="O623" s="31" t="str">
        <f>IF($C623&gt;0,IF(COUNTIF(newValidID,$C623)&gt;0,VLOOKUP($C623,Νέα_Μητρώα!$A:$G,7,FALSE),IF(COUNTIF(ValidID,$C623)&gt;0,VLOOKUP($C623,Μητρώο!$A:$G,7,FALSE))),"")</f>
        <v/>
      </c>
      <c r="P623" s="25" t="str">
        <f t="shared" si="69"/>
        <v/>
      </c>
      <c r="Q623" s="6"/>
      <c r="S623" s="6"/>
      <c r="U623" s="6"/>
      <c r="W623" s="59" t="str">
        <f>IF(AND($W$1&gt;0,C623&gt;0),SUBSTITUTE(SUBSTITUTE(IF(COUNTIF(newValidID,$C623)&gt;0,VLOOKUP($C623,Νέα_Μητρώα!$A:$G,2,FALSE),IF(COUNTIF(ValidID,$C623)&gt;0,VLOOKUP($C623,Μητρώο!$A:$G,2,FALSE))),"Θ","g"),"Α","b")&amp;IF((TRUNC((((YEAR($C$1))-I623)+1)/2))*2&lt;12,12,(TRUNC((((YEAR($C$1))-I623)+1)/2))*2),"ω")</f>
        <v>ω</v>
      </c>
      <c r="Z623" s="49">
        <f t="shared" si="70"/>
        <v>0</v>
      </c>
      <c r="AA623" s="49">
        <f t="shared" si="71"/>
        <v>0</v>
      </c>
      <c r="AB623" s="49">
        <f t="shared" si="72"/>
        <v>0</v>
      </c>
    </row>
    <row r="624" spans="1:28" x14ac:dyDescent="0.2">
      <c r="A624" s="4">
        <v>622</v>
      </c>
      <c r="B624" s="25">
        <f t="shared" si="68"/>
        <v>622</v>
      </c>
      <c r="D624" s="26" t="str">
        <f>IF($C624&gt;0,IF(COUNTIF(newValidID,$C624)&gt;0,VLOOKUP($C624,Νέα_Μητρώα!$A:$G,3,FALSE),IF(COUNTIF(ValidID,$C624)&gt;0,VLOOKUP($C624,Μητρώο!$A:$G,3,FALSE))),"")</f>
        <v/>
      </c>
      <c r="E624" s="27" t="str">
        <f>IF($C624&gt;0,IF(COUNTIF(newValidID,$C624)&gt;0,VLOOKUP($C624,Νέα_Μητρώα!$A:$G,5,FALSE),IF(COUNTIF(ValidID,$C624)&gt;0,VLOOKUP($C624,Μητρώο!$A:$G,5,FALSE))),"")</f>
        <v/>
      </c>
      <c r="F624" s="47"/>
      <c r="G624" s="47"/>
      <c r="H624" s="28"/>
      <c r="I624" s="29" t="str">
        <f>IF($C624&gt;0,IF(COUNTIF(newValidID,$C624)&gt;0,VLOOKUP($C624,Νέα_Μητρώα!$A:$G,4,FALSE),IF(COUNTIF(ValidID,$C624)&gt;0,VLOOKUP($C624,Μητρώο!$A:$G,4,FALSE))),"")</f>
        <v/>
      </c>
      <c r="J624" s="53" t="str">
        <f>IF(OR(AND(OR(LEFT(R624)="b",LEFT(T624)="b",LEFT(V624)="b"),IF($C624&gt;0,IF(COUNTIF(newValidID,$C624)&gt;0,VLOOKUP($C624,Νέα_Μητρώα!$A:$G,2,FALSE),IF(COUNTIF(ValidID,$C624)&gt;0,VLOOKUP($C624,Μητρώο!$A:$G,2,FALSE))),"")="Θ"),AND(OR(LEFT(R624)="g",LEFT(T624)="g",LEFT(V624)="g"),IF($C624&gt;0,IF(COUNTIF(newValidID,$C624)&gt;0,VLOOKUP($C624,Νέα_Μητρώα!$A:$G,2,FALSE),IF(COUNTIF(ValidID,$C624)&gt;0,VLOOKUP($C624,Μητρώο!$A:$G,2,FALSE))),"")="Α")),"error","")</f>
        <v/>
      </c>
      <c r="K624" s="29" t="str">
        <f t="shared" si="66"/>
        <v/>
      </c>
      <c r="L624" s="29">
        <f t="shared" si="67"/>
        <v>0</v>
      </c>
      <c r="M624" s="30"/>
      <c r="N624" s="30"/>
      <c r="O624" s="31" t="str">
        <f>IF($C624&gt;0,IF(COUNTIF(newValidID,$C624)&gt;0,VLOOKUP($C624,Νέα_Μητρώα!$A:$G,7,FALSE),IF(COUNTIF(ValidID,$C624)&gt;0,VLOOKUP($C624,Μητρώο!$A:$G,7,FALSE))),"")</f>
        <v/>
      </c>
      <c r="P624" s="25" t="str">
        <f t="shared" si="69"/>
        <v/>
      </c>
      <c r="Q624" s="6"/>
      <c r="S624" s="6"/>
      <c r="U624" s="6"/>
      <c r="W624" s="59" t="str">
        <f>IF(AND($W$1&gt;0,C624&gt;0),SUBSTITUTE(SUBSTITUTE(IF(COUNTIF(newValidID,$C624)&gt;0,VLOOKUP($C624,Νέα_Μητρώα!$A:$G,2,FALSE),IF(COUNTIF(ValidID,$C624)&gt;0,VLOOKUP($C624,Μητρώο!$A:$G,2,FALSE))),"Θ","g"),"Α","b")&amp;IF((TRUNC((((YEAR($C$1))-I624)+1)/2))*2&lt;12,12,(TRUNC((((YEAR($C$1))-I624)+1)/2))*2),"ω")</f>
        <v>ω</v>
      </c>
      <c r="Z624" s="49">
        <f t="shared" si="70"/>
        <v>0</v>
      </c>
      <c r="AA624" s="49">
        <f t="shared" si="71"/>
        <v>0</v>
      </c>
      <c r="AB624" s="49">
        <f t="shared" si="72"/>
        <v>0</v>
      </c>
    </row>
    <row r="625" spans="1:28" x14ac:dyDescent="0.2">
      <c r="A625" s="4">
        <v>623</v>
      </c>
      <c r="B625" s="25">
        <f t="shared" si="68"/>
        <v>623</v>
      </c>
      <c r="D625" s="26" t="str">
        <f>IF($C625&gt;0,IF(COUNTIF(newValidID,$C625)&gt;0,VLOOKUP($C625,Νέα_Μητρώα!$A:$G,3,FALSE),IF(COUNTIF(ValidID,$C625)&gt;0,VLOOKUP($C625,Μητρώο!$A:$G,3,FALSE))),"")</f>
        <v/>
      </c>
      <c r="E625" s="27" t="str">
        <f>IF($C625&gt;0,IF(COUNTIF(newValidID,$C625)&gt;0,VLOOKUP($C625,Νέα_Μητρώα!$A:$G,5,FALSE),IF(COUNTIF(ValidID,$C625)&gt;0,VLOOKUP($C625,Μητρώο!$A:$G,5,FALSE))),"")</f>
        <v/>
      </c>
      <c r="F625" s="47"/>
      <c r="G625" s="47"/>
      <c r="H625" s="28"/>
      <c r="I625" s="29" t="str">
        <f>IF($C625&gt;0,IF(COUNTIF(newValidID,$C625)&gt;0,VLOOKUP($C625,Νέα_Μητρώα!$A:$G,4,FALSE),IF(COUNTIF(ValidID,$C625)&gt;0,VLOOKUP($C625,Μητρώο!$A:$G,4,FALSE))),"")</f>
        <v/>
      </c>
      <c r="J625" s="53" t="str">
        <f>IF(OR(AND(OR(LEFT(R625)="b",LEFT(T625)="b",LEFT(V625)="b"),IF($C625&gt;0,IF(COUNTIF(newValidID,$C625)&gt;0,VLOOKUP($C625,Νέα_Μητρώα!$A:$G,2,FALSE),IF(COUNTIF(ValidID,$C625)&gt;0,VLOOKUP($C625,Μητρώο!$A:$G,2,FALSE))),"")="Θ"),AND(OR(LEFT(R625)="g",LEFT(T625)="g",LEFT(V625)="g"),IF($C625&gt;0,IF(COUNTIF(newValidID,$C625)&gt;0,VLOOKUP($C625,Νέα_Μητρώα!$A:$G,2,FALSE),IF(COUNTIF(ValidID,$C625)&gt;0,VLOOKUP($C625,Μητρώο!$A:$G,2,FALSE))),"")="Α")),"error","")</f>
        <v/>
      </c>
      <c r="K625" s="29" t="str">
        <f t="shared" si="66"/>
        <v/>
      </c>
      <c r="L625" s="29">
        <f t="shared" si="67"/>
        <v>0</v>
      </c>
      <c r="M625" s="30"/>
      <c r="N625" s="30"/>
      <c r="O625" s="31" t="str">
        <f>IF($C625&gt;0,IF(COUNTIF(newValidID,$C625)&gt;0,VLOOKUP($C625,Νέα_Μητρώα!$A:$G,7,FALSE),IF(COUNTIF(ValidID,$C625)&gt;0,VLOOKUP($C625,Μητρώο!$A:$G,7,FALSE))),"")</f>
        <v/>
      </c>
      <c r="P625" s="25" t="str">
        <f t="shared" si="69"/>
        <v/>
      </c>
      <c r="Q625" s="6"/>
      <c r="S625" s="6"/>
      <c r="U625" s="6"/>
      <c r="W625" s="59" t="str">
        <f>IF(AND($W$1&gt;0,C625&gt;0),SUBSTITUTE(SUBSTITUTE(IF(COUNTIF(newValidID,$C625)&gt;0,VLOOKUP($C625,Νέα_Μητρώα!$A:$G,2,FALSE),IF(COUNTIF(ValidID,$C625)&gt;0,VLOOKUP($C625,Μητρώο!$A:$G,2,FALSE))),"Θ","g"),"Α","b")&amp;IF((TRUNC((((YEAR($C$1))-I625)+1)/2))*2&lt;12,12,(TRUNC((((YEAR($C$1))-I625)+1)/2))*2),"ω")</f>
        <v>ω</v>
      </c>
      <c r="Z625" s="49">
        <f t="shared" si="70"/>
        <v>0</v>
      </c>
      <c r="AA625" s="49">
        <f t="shared" si="71"/>
        <v>0</v>
      </c>
      <c r="AB625" s="49">
        <f t="shared" si="72"/>
        <v>0</v>
      </c>
    </row>
    <row r="626" spans="1:28" x14ac:dyDescent="0.2">
      <c r="A626" s="4">
        <v>624</v>
      </c>
      <c r="B626" s="25">
        <f t="shared" si="68"/>
        <v>624</v>
      </c>
      <c r="D626" s="26" t="str">
        <f>IF($C626&gt;0,IF(COUNTIF(newValidID,$C626)&gt;0,VLOOKUP($C626,Νέα_Μητρώα!$A:$G,3,FALSE),IF(COUNTIF(ValidID,$C626)&gt;0,VLOOKUP($C626,Μητρώο!$A:$G,3,FALSE))),"")</f>
        <v/>
      </c>
      <c r="E626" s="27" t="str">
        <f>IF($C626&gt;0,IF(COUNTIF(newValidID,$C626)&gt;0,VLOOKUP($C626,Νέα_Μητρώα!$A:$G,5,FALSE),IF(COUNTIF(ValidID,$C626)&gt;0,VLOOKUP($C626,Μητρώο!$A:$G,5,FALSE))),"")</f>
        <v/>
      </c>
      <c r="F626" s="47"/>
      <c r="G626" s="47"/>
      <c r="H626" s="28"/>
      <c r="I626" s="29" t="str">
        <f>IF($C626&gt;0,IF(COUNTIF(newValidID,$C626)&gt;0,VLOOKUP($C626,Νέα_Μητρώα!$A:$G,4,FALSE),IF(COUNTIF(ValidID,$C626)&gt;0,VLOOKUP($C626,Μητρώο!$A:$G,4,FALSE))),"")</f>
        <v/>
      </c>
      <c r="J626" s="53" t="str">
        <f>IF(OR(AND(OR(LEFT(R626)="b",LEFT(T626)="b",LEFT(V626)="b"),IF($C626&gt;0,IF(COUNTIF(newValidID,$C626)&gt;0,VLOOKUP($C626,Νέα_Μητρώα!$A:$G,2,FALSE),IF(COUNTIF(ValidID,$C626)&gt;0,VLOOKUP($C626,Μητρώο!$A:$G,2,FALSE))),"")="Θ"),AND(OR(LEFT(R626)="g",LEFT(T626)="g",LEFT(V626)="g"),IF($C626&gt;0,IF(COUNTIF(newValidID,$C626)&gt;0,VLOOKUP($C626,Νέα_Μητρώα!$A:$G,2,FALSE),IF(COUNTIF(ValidID,$C626)&gt;0,VLOOKUP($C626,Μητρώο!$A:$G,2,FALSE))),"")="Α")),"error","")</f>
        <v/>
      </c>
      <c r="K626" s="29" t="str">
        <f t="shared" si="66"/>
        <v/>
      </c>
      <c r="L626" s="29">
        <f t="shared" si="67"/>
        <v>0</v>
      </c>
      <c r="M626" s="30"/>
      <c r="N626" s="30"/>
      <c r="O626" s="31" t="str">
        <f>IF($C626&gt;0,IF(COUNTIF(newValidID,$C626)&gt;0,VLOOKUP($C626,Νέα_Μητρώα!$A:$G,7,FALSE),IF(COUNTIF(ValidID,$C626)&gt;0,VLOOKUP($C626,Μητρώο!$A:$G,7,FALSE))),"")</f>
        <v/>
      </c>
      <c r="P626" s="25" t="str">
        <f t="shared" si="69"/>
        <v/>
      </c>
      <c r="Q626" s="6"/>
      <c r="S626" s="6"/>
      <c r="U626" s="6"/>
      <c r="W626" s="59" t="str">
        <f>IF(AND($W$1&gt;0,C626&gt;0),SUBSTITUTE(SUBSTITUTE(IF(COUNTIF(newValidID,$C626)&gt;0,VLOOKUP($C626,Νέα_Μητρώα!$A:$G,2,FALSE),IF(COUNTIF(ValidID,$C626)&gt;0,VLOOKUP($C626,Μητρώο!$A:$G,2,FALSE))),"Θ","g"),"Α","b")&amp;IF((TRUNC((((YEAR($C$1))-I626)+1)/2))*2&lt;12,12,(TRUNC((((YEAR($C$1))-I626)+1)/2))*2),"ω")</f>
        <v>ω</v>
      </c>
      <c r="Z626" s="49">
        <f t="shared" si="70"/>
        <v>0</v>
      </c>
      <c r="AA626" s="49">
        <f t="shared" si="71"/>
        <v>0</v>
      </c>
      <c r="AB626" s="49">
        <f t="shared" si="72"/>
        <v>0</v>
      </c>
    </row>
    <row r="627" spans="1:28" x14ac:dyDescent="0.2">
      <c r="A627" s="4">
        <v>625</v>
      </c>
      <c r="B627" s="25">
        <f t="shared" si="68"/>
        <v>625</v>
      </c>
      <c r="D627" s="26" t="str">
        <f>IF($C627&gt;0,IF(COUNTIF(newValidID,$C627)&gt;0,VLOOKUP($C627,Νέα_Μητρώα!$A:$G,3,FALSE),IF(COUNTIF(ValidID,$C627)&gt;0,VLOOKUP($C627,Μητρώο!$A:$G,3,FALSE))),"")</f>
        <v/>
      </c>
      <c r="E627" s="27" t="str">
        <f>IF($C627&gt;0,IF(COUNTIF(newValidID,$C627)&gt;0,VLOOKUP($C627,Νέα_Μητρώα!$A:$G,5,FALSE),IF(COUNTIF(ValidID,$C627)&gt;0,VLOOKUP($C627,Μητρώο!$A:$G,5,FALSE))),"")</f>
        <v/>
      </c>
      <c r="F627" s="47"/>
      <c r="G627" s="47"/>
      <c r="H627" s="28"/>
      <c r="I627" s="29" t="str">
        <f>IF($C627&gt;0,IF(COUNTIF(newValidID,$C627)&gt;0,VLOOKUP($C627,Νέα_Μητρώα!$A:$G,4,FALSE),IF(COUNTIF(ValidID,$C627)&gt;0,VLOOKUP($C627,Μητρώο!$A:$G,4,FALSE))),"")</f>
        <v/>
      </c>
      <c r="J627" s="53" t="str">
        <f>IF(OR(AND(OR(LEFT(R627)="b",LEFT(T627)="b",LEFT(V627)="b"),IF($C627&gt;0,IF(COUNTIF(newValidID,$C627)&gt;0,VLOOKUP($C627,Νέα_Μητρώα!$A:$G,2,FALSE),IF(COUNTIF(ValidID,$C627)&gt;0,VLOOKUP($C627,Μητρώο!$A:$G,2,FALSE))),"")="Θ"),AND(OR(LEFT(R627)="g",LEFT(T627)="g",LEFT(V627)="g"),IF($C627&gt;0,IF(COUNTIF(newValidID,$C627)&gt;0,VLOOKUP($C627,Νέα_Μητρώα!$A:$G,2,FALSE),IF(COUNTIF(ValidID,$C627)&gt;0,VLOOKUP($C627,Μητρώο!$A:$G,2,FALSE))),"")="Α")),"error","")</f>
        <v/>
      </c>
      <c r="K627" s="29" t="str">
        <f t="shared" si="66"/>
        <v/>
      </c>
      <c r="L627" s="29">
        <f t="shared" si="67"/>
        <v>0</v>
      </c>
      <c r="M627" s="30"/>
      <c r="N627" s="30"/>
      <c r="O627" s="31" t="str">
        <f>IF($C627&gt;0,IF(COUNTIF(newValidID,$C627)&gt;0,VLOOKUP($C627,Νέα_Μητρώα!$A:$G,7,FALSE),IF(COUNTIF(ValidID,$C627)&gt;0,VLOOKUP($C627,Μητρώο!$A:$G,7,FALSE))),"")</f>
        <v/>
      </c>
      <c r="P627" s="25" t="str">
        <f t="shared" si="69"/>
        <v/>
      </c>
      <c r="Q627" s="6"/>
      <c r="S627" s="6"/>
      <c r="U627" s="6"/>
      <c r="W627" s="59" t="str">
        <f>IF(AND($W$1&gt;0,C627&gt;0),SUBSTITUTE(SUBSTITUTE(IF(COUNTIF(newValidID,$C627)&gt;0,VLOOKUP($C627,Νέα_Μητρώα!$A:$G,2,FALSE),IF(COUNTIF(ValidID,$C627)&gt;0,VLOOKUP($C627,Μητρώο!$A:$G,2,FALSE))),"Θ","g"),"Α","b")&amp;IF((TRUNC((((YEAR($C$1))-I627)+1)/2))*2&lt;12,12,(TRUNC((((YEAR($C$1))-I627)+1)/2))*2),"ω")</f>
        <v>ω</v>
      </c>
      <c r="Z627" s="49">
        <f t="shared" si="70"/>
        <v>0</v>
      </c>
      <c r="AA627" s="49">
        <f t="shared" si="71"/>
        <v>0</v>
      </c>
      <c r="AB627" s="49">
        <f t="shared" si="72"/>
        <v>0</v>
      </c>
    </row>
    <row r="628" spans="1:28" x14ac:dyDescent="0.2">
      <c r="A628" s="4">
        <v>626</v>
      </c>
      <c r="B628" s="25">
        <f t="shared" si="68"/>
        <v>626</v>
      </c>
      <c r="D628" s="26" t="str">
        <f>IF($C628&gt;0,IF(COUNTIF(newValidID,$C628)&gt;0,VLOOKUP($C628,Νέα_Μητρώα!$A:$G,3,FALSE),IF(COUNTIF(ValidID,$C628)&gt;0,VLOOKUP($C628,Μητρώο!$A:$G,3,FALSE))),"")</f>
        <v/>
      </c>
      <c r="E628" s="27" t="str">
        <f>IF($C628&gt;0,IF(COUNTIF(newValidID,$C628)&gt;0,VLOOKUP($C628,Νέα_Μητρώα!$A:$G,5,FALSE),IF(COUNTIF(ValidID,$C628)&gt;0,VLOOKUP($C628,Μητρώο!$A:$G,5,FALSE))),"")</f>
        <v/>
      </c>
      <c r="F628" s="47"/>
      <c r="G628" s="47"/>
      <c r="H628" s="28"/>
      <c r="I628" s="29" t="str">
        <f>IF($C628&gt;0,IF(COUNTIF(newValidID,$C628)&gt;0,VLOOKUP($C628,Νέα_Μητρώα!$A:$G,4,FALSE),IF(COUNTIF(ValidID,$C628)&gt;0,VLOOKUP($C628,Μητρώο!$A:$G,4,FALSE))),"")</f>
        <v/>
      </c>
      <c r="J628" s="53" t="str">
        <f>IF(OR(AND(OR(LEFT(R628)="b",LEFT(T628)="b",LEFT(V628)="b"),IF($C628&gt;0,IF(COUNTIF(newValidID,$C628)&gt;0,VLOOKUP($C628,Νέα_Μητρώα!$A:$G,2,FALSE),IF(COUNTIF(ValidID,$C628)&gt;0,VLOOKUP($C628,Μητρώο!$A:$G,2,FALSE))),"")="Θ"),AND(OR(LEFT(R628)="g",LEFT(T628)="g",LEFT(V628)="g"),IF($C628&gt;0,IF(COUNTIF(newValidID,$C628)&gt;0,VLOOKUP($C628,Νέα_Μητρώα!$A:$G,2,FALSE),IF(COUNTIF(ValidID,$C628)&gt;0,VLOOKUP($C628,Μητρώο!$A:$G,2,FALSE))),"")="Α")),"error","")</f>
        <v/>
      </c>
      <c r="K628" s="29" t="str">
        <f t="shared" si="66"/>
        <v/>
      </c>
      <c r="L628" s="29">
        <f t="shared" si="67"/>
        <v>0</v>
      </c>
      <c r="M628" s="30"/>
      <c r="N628" s="30"/>
      <c r="O628" s="31" t="str">
        <f>IF($C628&gt;0,IF(COUNTIF(newValidID,$C628)&gt;0,VLOOKUP($C628,Νέα_Μητρώα!$A:$G,7,FALSE),IF(COUNTIF(ValidID,$C628)&gt;0,VLOOKUP($C628,Μητρώο!$A:$G,7,FALSE))),"")</f>
        <v/>
      </c>
      <c r="P628" s="25" t="str">
        <f t="shared" si="69"/>
        <v/>
      </c>
      <c r="Q628" s="6"/>
      <c r="S628" s="6"/>
      <c r="U628" s="6"/>
      <c r="W628" s="59" t="str">
        <f>IF(AND($W$1&gt;0,C628&gt;0),SUBSTITUTE(SUBSTITUTE(IF(COUNTIF(newValidID,$C628)&gt;0,VLOOKUP($C628,Νέα_Μητρώα!$A:$G,2,FALSE),IF(COUNTIF(ValidID,$C628)&gt;0,VLOOKUP($C628,Μητρώο!$A:$G,2,FALSE))),"Θ","g"),"Α","b")&amp;IF((TRUNC((((YEAR($C$1))-I628)+1)/2))*2&lt;12,12,(TRUNC((((YEAR($C$1))-I628)+1)/2))*2),"ω")</f>
        <v>ω</v>
      </c>
      <c r="Z628" s="49">
        <f t="shared" si="70"/>
        <v>0</v>
      </c>
      <c r="AA628" s="49">
        <f t="shared" si="71"/>
        <v>0</v>
      </c>
      <c r="AB628" s="49">
        <f t="shared" si="72"/>
        <v>0</v>
      </c>
    </row>
    <row r="629" spans="1:28" x14ac:dyDescent="0.2">
      <c r="A629" s="4">
        <v>627</v>
      </c>
      <c r="B629" s="25">
        <f t="shared" si="68"/>
        <v>627</v>
      </c>
      <c r="D629" s="26" t="str">
        <f>IF($C629&gt;0,IF(COUNTIF(newValidID,$C629)&gt;0,VLOOKUP($C629,Νέα_Μητρώα!$A:$G,3,FALSE),IF(COUNTIF(ValidID,$C629)&gt;0,VLOOKUP($C629,Μητρώο!$A:$G,3,FALSE))),"")</f>
        <v/>
      </c>
      <c r="E629" s="27" t="str">
        <f>IF($C629&gt;0,IF(COUNTIF(newValidID,$C629)&gt;0,VLOOKUP($C629,Νέα_Μητρώα!$A:$G,5,FALSE),IF(COUNTIF(ValidID,$C629)&gt;0,VLOOKUP($C629,Μητρώο!$A:$G,5,FALSE))),"")</f>
        <v/>
      </c>
      <c r="F629" s="47"/>
      <c r="G629" s="47"/>
      <c r="H629" s="28"/>
      <c r="I629" s="29" t="str">
        <f>IF($C629&gt;0,IF(COUNTIF(newValidID,$C629)&gt;0,VLOOKUP($C629,Νέα_Μητρώα!$A:$G,4,FALSE),IF(COUNTIF(ValidID,$C629)&gt;0,VLOOKUP($C629,Μητρώο!$A:$G,4,FALSE))),"")</f>
        <v/>
      </c>
      <c r="J629" s="53" t="str">
        <f>IF(OR(AND(OR(LEFT(R629)="b",LEFT(T629)="b",LEFT(V629)="b"),IF($C629&gt;0,IF(COUNTIF(newValidID,$C629)&gt;0,VLOOKUP($C629,Νέα_Μητρώα!$A:$G,2,FALSE),IF(COUNTIF(ValidID,$C629)&gt;0,VLOOKUP($C629,Μητρώο!$A:$G,2,FALSE))),"")="Θ"),AND(OR(LEFT(R629)="g",LEFT(T629)="g",LEFT(V629)="g"),IF($C629&gt;0,IF(COUNTIF(newValidID,$C629)&gt;0,VLOOKUP($C629,Νέα_Μητρώα!$A:$G,2,FALSE),IF(COUNTIF(ValidID,$C629)&gt;0,VLOOKUP($C629,Μητρώο!$A:$G,2,FALSE))),"")="Α")),"error","")</f>
        <v/>
      </c>
      <c r="K629" s="29" t="str">
        <f t="shared" si="66"/>
        <v/>
      </c>
      <c r="L629" s="29">
        <f t="shared" si="67"/>
        <v>0</v>
      </c>
      <c r="M629" s="30"/>
      <c r="N629" s="30"/>
      <c r="O629" s="31" t="str">
        <f>IF($C629&gt;0,IF(COUNTIF(newValidID,$C629)&gt;0,VLOOKUP($C629,Νέα_Μητρώα!$A:$G,7,FALSE),IF(COUNTIF(ValidID,$C629)&gt;0,VLOOKUP($C629,Μητρώο!$A:$G,7,FALSE))),"")</f>
        <v/>
      </c>
      <c r="P629" s="25" t="str">
        <f t="shared" si="69"/>
        <v/>
      </c>
      <c r="Q629" s="6"/>
      <c r="S629" s="6"/>
      <c r="U629" s="6"/>
      <c r="W629" s="59" t="str">
        <f>IF(AND($W$1&gt;0,C629&gt;0),SUBSTITUTE(SUBSTITUTE(IF(COUNTIF(newValidID,$C629)&gt;0,VLOOKUP($C629,Νέα_Μητρώα!$A:$G,2,FALSE),IF(COUNTIF(ValidID,$C629)&gt;0,VLOOKUP($C629,Μητρώο!$A:$G,2,FALSE))),"Θ","g"),"Α","b")&amp;IF((TRUNC((((YEAR($C$1))-I629)+1)/2))*2&lt;12,12,(TRUNC((((YEAR($C$1))-I629)+1)/2))*2),"ω")</f>
        <v>ω</v>
      </c>
      <c r="Z629" s="49">
        <f t="shared" si="70"/>
        <v>0</v>
      </c>
      <c r="AA629" s="49">
        <f t="shared" si="71"/>
        <v>0</v>
      </c>
      <c r="AB629" s="49">
        <f t="shared" si="72"/>
        <v>0</v>
      </c>
    </row>
    <row r="630" spans="1:28" x14ac:dyDescent="0.2">
      <c r="A630" s="4">
        <v>628</v>
      </c>
      <c r="B630" s="25">
        <f t="shared" si="68"/>
        <v>628</v>
      </c>
      <c r="C630" s="6"/>
      <c r="D630" s="26" t="str">
        <f>IF($C630&gt;0,IF(COUNTIF(newValidID,$C630)&gt;0,VLOOKUP($C630,Νέα_Μητρώα!$A:$G,3,FALSE),IF(COUNTIF(ValidID,$C630)&gt;0,VLOOKUP($C630,Μητρώο!$A:$G,3,FALSE))),"")</f>
        <v/>
      </c>
      <c r="E630" s="27" t="str">
        <f>IF($C630&gt;0,IF(COUNTIF(newValidID,$C630)&gt;0,VLOOKUP($C630,Νέα_Μητρώα!$A:$G,5,FALSE),IF(COUNTIF(ValidID,$C630)&gt;0,VLOOKUP($C630,Μητρώο!$A:$G,5,FALSE))),"")</f>
        <v/>
      </c>
      <c r="F630" s="47"/>
      <c r="G630" s="47"/>
      <c r="H630" s="28"/>
      <c r="I630" s="29" t="str">
        <f>IF($C630&gt;0,IF(COUNTIF(newValidID,$C630)&gt;0,VLOOKUP($C630,Νέα_Μητρώα!$A:$G,4,FALSE),IF(COUNTIF(ValidID,$C630)&gt;0,VLOOKUP($C630,Μητρώο!$A:$G,4,FALSE))),"")</f>
        <v/>
      </c>
      <c r="J630" s="53" t="str">
        <f>IF(OR(AND(OR(LEFT(R630)="b",LEFT(T630)="b",LEFT(V630)="b"),IF($C630&gt;0,IF(COUNTIF(newValidID,$C630)&gt;0,VLOOKUP($C630,Νέα_Μητρώα!$A:$G,2,FALSE),IF(COUNTIF(ValidID,$C630)&gt;0,VLOOKUP($C630,Μητρώο!$A:$G,2,FALSE))),"")="Θ"),AND(OR(LEFT(R630)="g",LEFT(T630)="g",LEFT(V630)="g"),IF($C630&gt;0,IF(COUNTIF(newValidID,$C630)&gt;0,VLOOKUP($C630,Νέα_Μητρώα!$A:$G,2,FALSE),IF(COUNTIF(ValidID,$C630)&gt;0,VLOOKUP($C630,Μητρώο!$A:$G,2,FALSE))),"")="Α")),"error","")</f>
        <v/>
      </c>
      <c r="K630" s="29" t="str">
        <f t="shared" si="66"/>
        <v/>
      </c>
      <c r="L630" s="29">
        <f t="shared" si="67"/>
        <v>0</v>
      </c>
      <c r="M630" s="30"/>
      <c r="N630" s="30"/>
      <c r="O630" s="31" t="str">
        <f>IF($C630&gt;0,IF(COUNTIF(newValidID,$C630)&gt;0,VLOOKUP($C630,Νέα_Μητρώα!$A:$G,7,FALSE),IF(COUNTIF(ValidID,$C630)&gt;0,VLOOKUP($C630,Μητρώο!$A:$G,7,FALSE))),"")</f>
        <v/>
      </c>
      <c r="P630" s="25" t="str">
        <f t="shared" si="69"/>
        <v/>
      </c>
      <c r="Q630" s="6"/>
      <c r="S630" s="6"/>
      <c r="U630" s="6"/>
      <c r="W630" s="59" t="str">
        <f>IF(AND($W$1&gt;0,C630&gt;0),SUBSTITUTE(SUBSTITUTE(IF(COUNTIF(newValidID,$C630)&gt;0,VLOOKUP($C630,Νέα_Μητρώα!$A:$G,2,FALSE),IF(COUNTIF(ValidID,$C630)&gt;0,VLOOKUP($C630,Μητρώο!$A:$G,2,FALSE))),"Θ","g"),"Α","b")&amp;IF((TRUNC((((YEAR($C$1))-I630)+1)/2))*2&lt;12,12,(TRUNC((((YEAR($C$1))-I630)+1)/2))*2),"ω")</f>
        <v>ω</v>
      </c>
      <c r="Z630" s="49">
        <f t="shared" si="70"/>
        <v>0</v>
      </c>
      <c r="AA630" s="49">
        <f t="shared" si="71"/>
        <v>0</v>
      </c>
      <c r="AB630" s="49">
        <f t="shared" si="72"/>
        <v>0</v>
      </c>
    </row>
    <row r="631" spans="1:28" x14ac:dyDescent="0.2">
      <c r="A631" s="4">
        <v>629</v>
      </c>
      <c r="B631" s="25">
        <f t="shared" si="68"/>
        <v>629</v>
      </c>
      <c r="D631" s="26" t="str">
        <f>IF($C631&gt;0,IF(COUNTIF(newValidID,$C631)&gt;0,VLOOKUP($C631,Νέα_Μητρώα!$A:$G,3,FALSE),IF(COUNTIF(ValidID,$C631)&gt;0,VLOOKUP($C631,Μητρώο!$A:$G,3,FALSE))),"")</f>
        <v/>
      </c>
      <c r="E631" s="27" t="str">
        <f>IF($C631&gt;0,IF(COUNTIF(newValidID,$C631)&gt;0,VLOOKUP($C631,Νέα_Μητρώα!$A:$G,5,FALSE),IF(COUNTIF(ValidID,$C631)&gt;0,VLOOKUP($C631,Μητρώο!$A:$G,5,FALSE))),"")</f>
        <v/>
      </c>
      <c r="F631" s="47"/>
      <c r="G631" s="47"/>
      <c r="H631" s="28"/>
      <c r="I631" s="29" t="str">
        <f>IF($C631&gt;0,IF(COUNTIF(newValidID,$C631)&gt;0,VLOOKUP($C631,Νέα_Μητρώα!$A:$G,4,FALSE),IF(COUNTIF(ValidID,$C631)&gt;0,VLOOKUP($C631,Μητρώο!$A:$G,4,FALSE))),"")</f>
        <v/>
      </c>
      <c r="J631" s="53" t="str">
        <f>IF(OR(AND(OR(LEFT(R631)="b",LEFT(T631)="b",LEFT(V631)="b"),IF($C631&gt;0,IF(COUNTIF(newValidID,$C631)&gt;0,VLOOKUP($C631,Νέα_Μητρώα!$A:$G,2,FALSE),IF(COUNTIF(ValidID,$C631)&gt;0,VLOOKUP($C631,Μητρώο!$A:$G,2,FALSE))),"")="Θ"),AND(OR(LEFT(R631)="g",LEFT(T631)="g",LEFT(V631)="g"),IF($C631&gt;0,IF(COUNTIF(newValidID,$C631)&gt;0,VLOOKUP($C631,Νέα_Μητρώα!$A:$G,2,FALSE),IF(COUNTIF(ValidID,$C631)&gt;0,VLOOKUP($C631,Μητρώο!$A:$G,2,FALSE))),"")="Α")),"error","")</f>
        <v/>
      </c>
      <c r="K631" s="29" t="str">
        <f t="shared" si="66"/>
        <v/>
      </c>
      <c r="L631" s="29">
        <f t="shared" si="67"/>
        <v>0</v>
      </c>
      <c r="M631" s="30"/>
      <c r="N631" s="30"/>
      <c r="O631" s="31" t="str">
        <f>IF($C631&gt;0,IF(COUNTIF(newValidID,$C631)&gt;0,VLOOKUP($C631,Νέα_Μητρώα!$A:$G,7,FALSE),IF(COUNTIF(ValidID,$C631)&gt;0,VLOOKUP($C631,Μητρώο!$A:$G,7,FALSE))),"")</f>
        <v/>
      </c>
      <c r="P631" s="25" t="str">
        <f t="shared" si="69"/>
        <v/>
      </c>
      <c r="Q631" s="6"/>
      <c r="S631" s="6"/>
      <c r="U631" s="6"/>
      <c r="W631" s="59" t="str">
        <f>IF(AND($W$1&gt;0,C631&gt;0),SUBSTITUTE(SUBSTITUTE(IF(COUNTIF(newValidID,$C631)&gt;0,VLOOKUP($C631,Νέα_Μητρώα!$A:$G,2,FALSE),IF(COUNTIF(ValidID,$C631)&gt;0,VLOOKUP($C631,Μητρώο!$A:$G,2,FALSE))),"Θ","g"),"Α","b")&amp;IF((TRUNC((((YEAR($C$1))-I631)+1)/2))*2&lt;12,12,(TRUNC((((YEAR($C$1))-I631)+1)/2))*2),"ω")</f>
        <v>ω</v>
      </c>
      <c r="Z631" s="49">
        <f t="shared" si="70"/>
        <v>0</v>
      </c>
      <c r="AA631" s="49">
        <f t="shared" si="71"/>
        <v>0</v>
      </c>
      <c r="AB631" s="49">
        <f t="shared" si="72"/>
        <v>0</v>
      </c>
    </row>
    <row r="632" spans="1:28" x14ac:dyDescent="0.2">
      <c r="A632" s="4">
        <v>630</v>
      </c>
      <c r="B632" s="25">
        <f t="shared" si="68"/>
        <v>630</v>
      </c>
      <c r="C632" s="32"/>
      <c r="D632" s="26" t="str">
        <f>IF($C632&gt;0,IF(COUNTIF(newValidID,$C632)&gt;0,VLOOKUP($C632,Νέα_Μητρώα!$A:$G,3,FALSE),IF(COUNTIF(ValidID,$C632)&gt;0,VLOOKUP($C632,Μητρώο!$A:$G,3,FALSE))),"")</f>
        <v/>
      </c>
      <c r="E632" s="27" t="str">
        <f>IF($C632&gt;0,IF(COUNTIF(newValidID,$C632)&gt;0,VLOOKUP($C632,Νέα_Μητρώα!$A:$G,5,FALSE),IF(COUNTIF(ValidID,$C632)&gt;0,VLOOKUP($C632,Μητρώο!$A:$G,5,FALSE))),"")</f>
        <v/>
      </c>
      <c r="F632" s="47"/>
      <c r="G632" s="47"/>
      <c r="H632" s="28"/>
      <c r="I632" s="29" t="str">
        <f>IF($C632&gt;0,IF(COUNTIF(newValidID,$C632)&gt;0,VLOOKUP($C632,Νέα_Μητρώα!$A:$G,4,FALSE),IF(COUNTIF(ValidID,$C632)&gt;0,VLOOKUP($C632,Μητρώο!$A:$G,4,FALSE))),"")</f>
        <v/>
      </c>
      <c r="J632" s="53" t="str">
        <f>IF(OR(AND(OR(LEFT(R632)="b",LEFT(T632)="b",LEFT(V632)="b"),IF($C632&gt;0,IF(COUNTIF(newValidID,$C632)&gt;0,VLOOKUP($C632,Νέα_Μητρώα!$A:$G,2,FALSE),IF(COUNTIF(ValidID,$C632)&gt;0,VLOOKUP($C632,Μητρώο!$A:$G,2,FALSE))),"")="Θ"),AND(OR(LEFT(R632)="g",LEFT(T632)="g",LEFT(V632)="g"),IF($C632&gt;0,IF(COUNTIF(newValidID,$C632)&gt;0,VLOOKUP($C632,Νέα_Μητρώα!$A:$G,2,FALSE),IF(COUNTIF(ValidID,$C632)&gt;0,VLOOKUP($C632,Μητρώο!$A:$G,2,FALSE))),"")="Α")),"error","")</f>
        <v/>
      </c>
      <c r="K632" s="29" t="str">
        <f t="shared" si="66"/>
        <v/>
      </c>
      <c r="L632" s="29">
        <f t="shared" si="67"/>
        <v>0</v>
      </c>
      <c r="M632" s="30"/>
      <c r="N632" s="30"/>
      <c r="O632" s="31" t="str">
        <f>IF($C632&gt;0,IF(COUNTIF(newValidID,$C632)&gt;0,VLOOKUP($C632,Νέα_Μητρώα!$A:$G,7,FALSE),IF(COUNTIF(ValidID,$C632)&gt;0,VLOOKUP($C632,Μητρώο!$A:$G,7,FALSE))),"")</f>
        <v/>
      </c>
      <c r="P632" s="25" t="str">
        <f t="shared" si="69"/>
        <v/>
      </c>
      <c r="Q632" s="6"/>
      <c r="S632" s="6"/>
      <c r="U632" s="6"/>
      <c r="W632" s="59" t="str">
        <f>IF(AND($W$1&gt;0,C632&gt;0),SUBSTITUTE(SUBSTITUTE(IF(COUNTIF(newValidID,$C632)&gt;0,VLOOKUP($C632,Νέα_Μητρώα!$A:$G,2,FALSE),IF(COUNTIF(ValidID,$C632)&gt;0,VLOOKUP($C632,Μητρώο!$A:$G,2,FALSE))),"Θ","g"),"Α","b")&amp;IF((TRUNC((((YEAR($C$1))-I632)+1)/2))*2&lt;12,12,(TRUNC((((YEAR($C$1))-I632)+1)/2))*2),"ω")</f>
        <v>ω</v>
      </c>
      <c r="Z632" s="49">
        <f t="shared" si="70"/>
        <v>0</v>
      </c>
      <c r="AA632" s="49">
        <f t="shared" si="71"/>
        <v>0</v>
      </c>
      <c r="AB632" s="49">
        <f t="shared" si="72"/>
        <v>0</v>
      </c>
    </row>
    <row r="633" spans="1:28" x14ac:dyDescent="0.2">
      <c r="A633" s="4">
        <v>631</v>
      </c>
      <c r="B633" s="25">
        <f t="shared" si="68"/>
        <v>631</v>
      </c>
      <c r="D633" s="26" t="str">
        <f>IF($C633&gt;0,IF(COUNTIF(newValidID,$C633)&gt;0,VLOOKUP($C633,Νέα_Μητρώα!$A:$G,3,FALSE),IF(COUNTIF(ValidID,$C633)&gt;0,VLOOKUP($C633,Μητρώο!$A:$G,3,FALSE))),"")</f>
        <v/>
      </c>
      <c r="E633" s="27" t="str">
        <f>IF($C633&gt;0,IF(COUNTIF(newValidID,$C633)&gt;0,VLOOKUP($C633,Νέα_Μητρώα!$A:$G,5,FALSE),IF(COUNTIF(ValidID,$C633)&gt;0,VLOOKUP($C633,Μητρώο!$A:$G,5,FALSE))),"")</f>
        <v/>
      </c>
      <c r="F633" s="47"/>
      <c r="G633" s="47"/>
      <c r="H633" s="28"/>
      <c r="I633" s="29" t="str">
        <f>IF($C633&gt;0,IF(COUNTIF(newValidID,$C633)&gt;0,VLOOKUP($C633,Νέα_Μητρώα!$A:$G,4,FALSE),IF(COUNTIF(ValidID,$C633)&gt;0,VLOOKUP($C633,Μητρώο!$A:$G,4,FALSE))),"")</f>
        <v/>
      </c>
      <c r="J633" s="53" t="str">
        <f>IF(OR(AND(OR(LEFT(R633)="b",LEFT(T633)="b",LEFT(V633)="b"),IF($C633&gt;0,IF(COUNTIF(newValidID,$C633)&gt;0,VLOOKUP($C633,Νέα_Μητρώα!$A:$G,2,FALSE),IF(COUNTIF(ValidID,$C633)&gt;0,VLOOKUP($C633,Μητρώο!$A:$G,2,FALSE))),"")="Θ"),AND(OR(LEFT(R633)="g",LEFT(T633)="g",LEFT(V633)="g"),IF($C633&gt;0,IF(COUNTIF(newValidID,$C633)&gt;0,VLOOKUP($C633,Νέα_Μητρώα!$A:$G,2,FALSE),IF(COUNTIF(ValidID,$C633)&gt;0,VLOOKUP($C633,Μητρώο!$A:$G,2,FALSE))),"")="Α")),"error","")</f>
        <v/>
      </c>
      <c r="K633" s="29" t="str">
        <f t="shared" si="66"/>
        <v/>
      </c>
      <c r="L633" s="29">
        <f t="shared" si="67"/>
        <v>0</v>
      </c>
      <c r="M633" s="30"/>
      <c r="N633" s="30"/>
      <c r="O633" s="31" t="str">
        <f>IF($C633&gt;0,IF(COUNTIF(newValidID,$C633)&gt;0,VLOOKUP($C633,Νέα_Μητρώα!$A:$G,7,FALSE),IF(COUNTIF(ValidID,$C633)&gt;0,VLOOKUP($C633,Μητρώο!$A:$G,7,FALSE))),"")</f>
        <v/>
      </c>
      <c r="P633" s="25" t="str">
        <f t="shared" si="69"/>
        <v/>
      </c>
      <c r="Q633" s="6"/>
      <c r="S633" s="6"/>
      <c r="U633" s="6"/>
      <c r="W633" s="59" t="str">
        <f>IF(AND($W$1&gt;0,C633&gt;0),SUBSTITUTE(SUBSTITUTE(IF(COUNTIF(newValidID,$C633)&gt;0,VLOOKUP($C633,Νέα_Μητρώα!$A:$G,2,FALSE),IF(COUNTIF(ValidID,$C633)&gt;0,VLOOKUP($C633,Μητρώο!$A:$G,2,FALSE))),"Θ","g"),"Α","b")&amp;IF((TRUNC((((YEAR($C$1))-I633)+1)/2))*2&lt;12,12,(TRUNC((((YEAR($C$1))-I633)+1)/2))*2),"ω")</f>
        <v>ω</v>
      </c>
      <c r="Z633" s="49">
        <f t="shared" si="70"/>
        <v>0</v>
      </c>
      <c r="AA633" s="49">
        <f t="shared" si="71"/>
        <v>0</v>
      </c>
      <c r="AB633" s="49">
        <f t="shared" si="72"/>
        <v>0</v>
      </c>
    </row>
    <row r="634" spans="1:28" x14ac:dyDescent="0.2">
      <c r="A634" s="4">
        <v>632</v>
      </c>
      <c r="B634" s="25">
        <f t="shared" si="68"/>
        <v>632</v>
      </c>
      <c r="C634" s="6"/>
      <c r="D634" s="26" t="str">
        <f>IF($C634&gt;0,IF(COUNTIF(newValidID,$C634)&gt;0,VLOOKUP($C634,Νέα_Μητρώα!$A:$G,3,FALSE),IF(COUNTIF(ValidID,$C634)&gt;0,VLOOKUP($C634,Μητρώο!$A:$G,3,FALSE))),"")</f>
        <v/>
      </c>
      <c r="E634" s="27" t="str">
        <f>IF($C634&gt;0,IF(COUNTIF(newValidID,$C634)&gt;0,VLOOKUP($C634,Νέα_Μητρώα!$A:$G,5,FALSE),IF(COUNTIF(ValidID,$C634)&gt;0,VLOOKUP($C634,Μητρώο!$A:$G,5,FALSE))),"")</f>
        <v/>
      </c>
      <c r="F634" s="47"/>
      <c r="G634" s="47"/>
      <c r="H634" s="28"/>
      <c r="I634" s="29" t="str">
        <f>IF($C634&gt;0,IF(COUNTIF(newValidID,$C634)&gt;0,VLOOKUP($C634,Νέα_Μητρώα!$A:$G,4,FALSE),IF(COUNTIF(ValidID,$C634)&gt;0,VLOOKUP($C634,Μητρώο!$A:$G,4,FALSE))),"")</f>
        <v/>
      </c>
      <c r="J634" s="53" t="str">
        <f>IF(OR(AND(OR(LEFT(R634)="b",LEFT(T634)="b",LEFT(V634)="b"),IF($C634&gt;0,IF(COUNTIF(newValidID,$C634)&gt;0,VLOOKUP($C634,Νέα_Μητρώα!$A:$G,2,FALSE),IF(COUNTIF(ValidID,$C634)&gt;0,VLOOKUP($C634,Μητρώο!$A:$G,2,FALSE))),"")="Θ"),AND(OR(LEFT(R634)="g",LEFT(T634)="g",LEFT(V634)="g"),IF($C634&gt;0,IF(COUNTIF(newValidID,$C634)&gt;0,VLOOKUP($C634,Νέα_Μητρώα!$A:$G,2,FALSE),IF(COUNTIF(ValidID,$C634)&gt;0,VLOOKUP($C634,Μητρώο!$A:$G,2,FALSE))),"")="Α")),"error","")</f>
        <v/>
      </c>
      <c r="K634" s="29" t="str">
        <f t="shared" si="66"/>
        <v/>
      </c>
      <c r="L634" s="29">
        <f t="shared" si="67"/>
        <v>0</v>
      </c>
      <c r="M634" s="30"/>
      <c r="N634" s="30"/>
      <c r="O634" s="31" t="str">
        <f>IF($C634&gt;0,IF(COUNTIF(newValidID,$C634)&gt;0,VLOOKUP($C634,Νέα_Μητρώα!$A:$G,7,FALSE),IF(COUNTIF(ValidID,$C634)&gt;0,VLOOKUP($C634,Μητρώο!$A:$G,7,FALSE))),"")</f>
        <v/>
      </c>
      <c r="P634" s="25" t="str">
        <f t="shared" si="69"/>
        <v/>
      </c>
      <c r="Q634" s="6"/>
      <c r="S634" s="6"/>
      <c r="U634" s="6"/>
      <c r="W634" s="59" t="str">
        <f>IF(AND($W$1&gt;0,C634&gt;0),SUBSTITUTE(SUBSTITUTE(IF(COUNTIF(newValidID,$C634)&gt;0,VLOOKUP($C634,Νέα_Μητρώα!$A:$G,2,FALSE),IF(COUNTIF(ValidID,$C634)&gt;0,VLOOKUP($C634,Μητρώο!$A:$G,2,FALSE))),"Θ","g"),"Α","b")&amp;IF((TRUNC((((YEAR($C$1))-I634)+1)/2))*2&lt;12,12,(TRUNC((((YEAR($C$1))-I634)+1)/2))*2),"ω")</f>
        <v>ω</v>
      </c>
      <c r="Z634" s="49">
        <f t="shared" si="70"/>
        <v>0</v>
      </c>
      <c r="AA634" s="49">
        <f t="shared" si="71"/>
        <v>0</v>
      </c>
      <c r="AB634" s="49">
        <f t="shared" si="72"/>
        <v>0</v>
      </c>
    </row>
    <row r="635" spans="1:28" x14ac:dyDescent="0.2">
      <c r="A635" s="4">
        <v>633</v>
      </c>
      <c r="B635" s="25">
        <f t="shared" si="68"/>
        <v>633</v>
      </c>
      <c r="C635" s="6"/>
      <c r="D635" s="26" t="str">
        <f>IF($C635&gt;0,IF(COUNTIF(newValidID,$C635)&gt;0,VLOOKUP($C635,Νέα_Μητρώα!$A:$G,3,FALSE),IF(COUNTIF(ValidID,$C635)&gt;0,VLOOKUP($C635,Μητρώο!$A:$G,3,FALSE))),"")</f>
        <v/>
      </c>
      <c r="E635" s="27" t="str">
        <f>IF($C635&gt;0,IF(COUNTIF(newValidID,$C635)&gt;0,VLOOKUP($C635,Νέα_Μητρώα!$A:$G,5,FALSE),IF(COUNTIF(ValidID,$C635)&gt;0,VLOOKUP($C635,Μητρώο!$A:$G,5,FALSE))),"")</f>
        <v/>
      </c>
      <c r="F635" s="47"/>
      <c r="G635" s="47"/>
      <c r="H635" s="28"/>
      <c r="I635" s="29" t="str">
        <f>IF($C635&gt;0,IF(COUNTIF(newValidID,$C635)&gt;0,VLOOKUP($C635,Νέα_Μητρώα!$A:$G,4,FALSE),IF(COUNTIF(ValidID,$C635)&gt;0,VLOOKUP($C635,Μητρώο!$A:$G,4,FALSE))),"")</f>
        <v/>
      </c>
      <c r="J635" s="53" t="str">
        <f>IF(OR(AND(OR(LEFT(R635)="b",LEFT(T635)="b",LEFT(V635)="b"),IF($C635&gt;0,IF(COUNTIF(newValidID,$C635)&gt;0,VLOOKUP($C635,Νέα_Μητρώα!$A:$G,2,FALSE),IF(COUNTIF(ValidID,$C635)&gt;0,VLOOKUP($C635,Μητρώο!$A:$G,2,FALSE))),"")="Θ"),AND(OR(LEFT(R635)="g",LEFT(T635)="g",LEFT(V635)="g"),IF($C635&gt;0,IF(COUNTIF(newValidID,$C635)&gt;0,VLOOKUP($C635,Νέα_Μητρώα!$A:$G,2,FALSE),IF(COUNTIF(ValidID,$C635)&gt;0,VLOOKUP($C635,Μητρώο!$A:$G,2,FALSE))),"")="Α")),"error","")</f>
        <v/>
      </c>
      <c r="K635" s="29" t="str">
        <f t="shared" si="66"/>
        <v/>
      </c>
      <c r="L635" s="29">
        <f t="shared" si="67"/>
        <v>0</v>
      </c>
      <c r="M635" s="30"/>
      <c r="N635" s="30"/>
      <c r="O635" s="31" t="str">
        <f>IF($C635&gt;0,IF(COUNTIF(newValidID,$C635)&gt;0,VLOOKUP($C635,Νέα_Μητρώα!$A:$G,7,FALSE),IF(COUNTIF(ValidID,$C635)&gt;0,VLOOKUP($C635,Μητρώο!$A:$G,7,FALSE))),"")</f>
        <v/>
      </c>
      <c r="P635" s="25" t="str">
        <f t="shared" si="69"/>
        <v/>
      </c>
      <c r="Q635" s="6"/>
      <c r="S635" s="6"/>
      <c r="U635" s="6"/>
      <c r="W635" s="59" t="str">
        <f>IF(AND($W$1&gt;0,C635&gt;0),SUBSTITUTE(SUBSTITUTE(IF(COUNTIF(newValidID,$C635)&gt;0,VLOOKUP($C635,Νέα_Μητρώα!$A:$G,2,FALSE),IF(COUNTIF(ValidID,$C635)&gt;0,VLOOKUP($C635,Μητρώο!$A:$G,2,FALSE))),"Θ","g"),"Α","b")&amp;IF((TRUNC((((YEAR($C$1))-I635)+1)/2))*2&lt;12,12,(TRUNC((((YEAR($C$1))-I635)+1)/2))*2),"ω")</f>
        <v>ω</v>
      </c>
      <c r="Z635" s="49">
        <f t="shared" si="70"/>
        <v>0</v>
      </c>
      <c r="AA635" s="49">
        <f t="shared" si="71"/>
        <v>0</v>
      </c>
      <c r="AB635" s="49">
        <f t="shared" si="72"/>
        <v>0</v>
      </c>
    </row>
    <row r="636" spans="1:28" x14ac:dyDescent="0.2">
      <c r="A636" s="4">
        <v>634</v>
      </c>
      <c r="B636" s="25">
        <f t="shared" si="68"/>
        <v>634</v>
      </c>
      <c r="D636" s="26" t="str">
        <f>IF($C636&gt;0,IF(COUNTIF(newValidID,$C636)&gt;0,VLOOKUP($C636,Νέα_Μητρώα!$A:$G,3,FALSE),IF(COUNTIF(ValidID,$C636)&gt;0,VLOOKUP($C636,Μητρώο!$A:$G,3,FALSE))),"")</f>
        <v/>
      </c>
      <c r="E636" s="27" t="str">
        <f>IF($C636&gt;0,IF(COUNTIF(newValidID,$C636)&gt;0,VLOOKUP($C636,Νέα_Μητρώα!$A:$G,5,FALSE),IF(COUNTIF(ValidID,$C636)&gt;0,VLOOKUP($C636,Μητρώο!$A:$G,5,FALSE))),"")</f>
        <v/>
      </c>
      <c r="F636" s="47"/>
      <c r="G636" s="47"/>
      <c r="H636" s="28"/>
      <c r="I636" s="29" t="str">
        <f>IF($C636&gt;0,IF(COUNTIF(newValidID,$C636)&gt;0,VLOOKUP($C636,Νέα_Μητρώα!$A:$G,4,FALSE),IF(COUNTIF(ValidID,$C636)&gt;0,VLOOKUP($C636,Μητρώο!$A:$G,4,FALSE))),"")</f>
        <v/>
      </c>
      <c r="J636" s="53" t="str">
        <f>IF(OR(AND(OR(LEFT(R636)="b",LEFT(T636)="b",LEFT(V636)="b"),IF($C636&gt;0,IF(COUNTIF(newValidID,$C636)&gt;0,VLOOKUP($C636,Νέα_Μητρώα!$A:$G,2,FALSE),IF(COUNTIF(ValidID,$C636)&gt;0,VLOOKUP($C636,Μητρώο!$A:$G,2,FALSE))),"")="Θ"),AND(OR(LEFT(R636)="g",LEFT(T636)="g",LEFT(V636)="g"),IF($C636&gt;0,IF(COUNTIF(newValidID,$C636)&gt;0,VLOOKUP($C636,Νέα_Μητρώα!$A:$G,2,FALSE),IF(COUNTIF(ValidID,$C636)&gt;0,VLOOKUP($C636,Μητρώο!$A:$G,2,FALSE))),"")="Α")),"error","")</f>
        <v/>
      </c>
      <c r="K636" s="29" t="str">
        <f t="shared" si="66"/>
        <v/>
      </c>
      <c r="L636" s="29">
        <f t="shared" si="67"/>
        <v>0</v>
      </c>
      <c r="M636" s="30"/>
      <c r="N636" s="30"/>
      <c r="O636" s="31" t="str">
        <f>IF($C636&gt;0,IF(COUNTIF(newValidID,$C636)&gt;0,VLOOKUP($C636,Νέα_Μητρώα!$A:$G,7,FALSE),IF(COUNTIF(ValidID,$C636)&gt;0,VLOOKUP($C636,Μητρώο!$A:$G,7,FALSE))),"")</f>
        <v/>
      </c>
      <c r="P636" s="25" t="str">
        <f t="shared" si="69"/>
        <v/>
      </c>
      <c r="Q636" s="6"/>
      <c r="S636" s="6"/>
      <c r="U636" s="6"/>
      <c r="W636" s="59" t="str">
        <f>IF(AND($W$1&gt;0,C636&gt;0),SUBSTITUTE(SUBSTITUTE(IF(COUNTIF(newValidID,$C636)&gt;0,VLOOKUP($C636,Νέα_Μητρώα!$A:$G,2,FALSE),IF(COUNTIF(ValidID,$C636)&gt;0,VLOOKUP($C636,Μητρώο!$A:$G,2,FALSE))),"Θ","g"),"Α","b")&amp;IF((TRUNC((((YEAR($C$1))-I636)+1)/2))*2&lt;12,12,(TRUNC((((YEAR($C$1))-I636)+1)/2))*2),"ω")</f>
        <v>ω</v>
      </c>
      <c r="Z636" s="49">
        <f t="shared" si="70"/>
        <v>0</v>
      </c>
      <c r="AA636" s="49">
        <f t="shared" si="71"/>
        <v>0</v>
      </c>
      <c r="AB636" s="49">
        <f t="shared" si="72"/>
        <v>0</v>
      </c>
    </row>
    <row r="637" spans="1:28" x14ac:dyDescent="0.2">
      <c r="A637" s="4">
        <v>635</v>
      </c>
      <c r="B637" s="25">
        <f t="shared" si="68"/>
        <v>635</v>
      </c>
      <c r="C637" s="6"/>
      <c r="D637" s="26" t="str">
        <f>IF($C637&gt;0,IF(COUNTIF(newValidID,$C637)&gt;0,VLOOKUP($C637,Νέα_Μητρώα!$A:$G,3,FALSE),IF(COUNTIF(ValidID,$C637)&gt;0,VLOOKUP($C637,Μητρώο!$A:$G,3,FALSE))),"")</f>
        <v/>
      </c>
      <c r="E637" s="27" t="str">
        <f>IF($C637&gt;0,IF(COUNTIF(newValidID,$C637)&gt;0,VLOOKUP($C637,Νέα_Μητρώα!$A:$G,5,FALSE),IF(COUNTIF(ValidID,$C637)&gt;0,VLOOKUP($C637,Μητρώο!$A:$G,5,FALSE))),"")</f>
        <v/>
      </c>
      <c r="F637" s="47"/>
      <c r="G637" s="47"/>
      <c r="H637" s="28"/>
      <c r="I637" s="29" t="str">
        <f>IF($C637&gt;0,IF(COUNTIF(newValidID,$C637)&gt;0,VLOOKUP($C637,Νέα_Μητρώα!$A:$G,4,FALSE),IF(COUNTIF(ValidID,$C637)&gt;0,VLOOKUP($C637,Μητρώο!$A:$G,4,FALSE))),"")</f>
        <v/>
      </c>
      <c r="J637" s="53" t="str">
        <f>IF(OR(AND(OR(LEFT(R637)="b",LEFT(T637)="b",LEFT(V637)="b"),IF($C637&gt;0,IF(COUNTIF(newValidID,$C637)&gt;0,VLOOKUP($C637,Νέα_Μητρώα!$A:$G,2,FALSE),IF(COUNTIF(ValidID,$C637)&gt;0,VLOOKUP($C637,Μητρώο!$A:$G,2,FALSE))),"")="Θ"),AND(OR(LEFT(R637)="g",LEFT(T637)="g",LEFT(V637)="g"),IF($C637&gt;0,IF(COUNTIF(newValidID,$C637)&gt;0,VLOOKUP($C637,Νέα_Μητρώα!$A:$G,2,FALSE),IF(COUNTIF(ValidID,$C637)&gt;0,VLOOKUP($C637,Μητρώο!$A:$G,2,FALSE))),"")="Α")),"error","")</f>
        <v/>
      </c>
      <c r="K637" s="29" t="str">
        <f t="shared" si="66"/>
        <v/>
      </c>
      <c r="L637" s="29">
        <f t="shared" si="67"/>
        <v>0</v>
      </c>
      <c r="M637" s="30"/>
      <c r="N637" s="30"/>
      <c r="O637" s="31" t="str">
        <f>IF($C637&gt;0,IF(COUNTIF(newValidID,$C637)&gt;0,VLOOKUP($C637,Νέα_Μητρώα!$A:$G,7,FALSE),IF(COUNTIF(ValidID,$C637)&gt;0,VLOOKUP($C637,Μητρώο!$A:$G,7,FALSE))),"")</f>
        <v/>
      </c>
      <c r="P637" s="25" t="str">
        <f t="shared" si="69"/>
        <v/>
      </c>
      <c r="Q637" s="6"/>
      <c r="S637" s="6"/>
      <c r="U637" s="6"/>
      <c r="W637" s="59" t="str">
        <f>IF(AND($W$1&gt;0,C637&gt;0),SUBSTITUTE(SUBSTITUTE(IF(COUNTIF(newValidID,$C637)&gt;0,VLOOKUP($C637,Νέα_Μητρώα!$A:$G,2,FALSE),IF(COUNTIF(ValidID,$C637)&gt;0,VLOOKUP($C637,Μητρώο!$A:$G,2,FALSE))),"Θ","g"),"Α","b")&amp;IF((TRUNC((((YEAR($C$1))-I637)+1)/2))*2&lt;12,12,(TRUNC((((YEAR($C$1))-I637)+1)/2))*2),"ω")</f>
        <v>ω</v>
      </c>
      <c r="Z637" s="49">
        <f t="shared" si="70"/>
        <v>0</v>
      </c>
      <c r="AA637" s="49">
        <f t="shared" si="71"/>
        <v>0</v>
      </c>
      <c r="AB637" s="49">
        <f t="shared" si="72"/>
        <v>0</v>
      </c>
    </row>
    <row r="638" spans="1:28" x14ac:dyDescent="0.2">
      <c r="A638" s="4">
        <v>636</v>
      </c>
      <c r="B638" s="25">
        <f t="shared" si="68"/>
        <v>636</v>
      </c>
      <c r="D638" s="26" t="str">
        <f>IF($C638&gt;0,IF(COUNTIF(newValidID,$C638)&gt;0,VLOOKUP($C638,Νέα_Μητρώα!$A:$G,3,FALSE),IF(COUNTIF(ValidID,$C638)&gt;0,VLOOKUP($C638,Μητρώο!$A:$G,3,FALSE))),"")</f>
        <v/>
      </c>
      <c r="E638" s="27" t="str">
        <f>IF($C638&gt;0,IF(COUNTIF(newValidID,$C638)&gt;0,VLOOKUP($C638,Νέα_Μητρώα!$A:$G,5,FALSE),IF(COUNTIF(ValidID,$C638)&gt;0,VLOOKUP($C638,Μητρώο!$A:$G,5,FALSE))),"")</f>
        <v/>
      </c>
      <c r="F638" s="47"/>
      <c r="G638" s="47"/>
      <c r="H638" s="28"/>
      <c r="I638" s="29" t="str">
        <f>IF($C638&gt;0,IF(COUNTIF(newValidID,$C638)&gt;0,VLOOKUP($C638,Νέα_Μητρώα!$A:$G,4,FALSE),IF(COUNTIF(ValidID,$C638)&gt;0,VLOOKUP($C638,Μητρώο!$A:$G,4,FALSE))),"")</f>
        <v/>
      </c>
      <c r="J638" s="53" t="str">
        <f>IF(OR(AND(OR(LEFT(R638)="b",LEFT(T638)="b",LEFT(V638)="b"),IF($C638&gt;0,IF(COUNTIF(newValidID,$C638)&gt;0,VLOOKUP($C638,Νέα_Μητρώα!$A:$G,2,FALSE),IF(COUNTIF(ValidID,$C638)&gt;0,VLOOKUP($C638,Μητρώο!$A:$G,2,FALSE))),"")="Θ"),AND(OR(LEFT(R638)="g",LEFT(T638)="g",LEFT(V638)="g"),IF($C638&gt;0,IF(COUNTIF(newValidID,$C638)&gt;0,VLOOKUP($C638,Νέα_Μητρώα!$A:$G,2,FALSE),IF(COUNTIF(ValidID,$C638)&gt;0,VLOOKUP($C638,Μητρώο!$A:$G,2,FALSE))),"")="Α")),"error","")</f>
        <v/>
      </c>
      <c r="K638" s="29" t="str">
        <f t="shared" si="66"/>
        <v/>
      </c>
      <c r="L638" s="29">
        <f t="shared" si="67"/>
        <v>0</v>
      </c>
      <c r="M638" s="30"/>
      <c r="N638" s="30"/>
      <c r="O638" s="31" t="str">
        <f>IF($C638&gt;0,IF(COUNTIF(newValidID,$C638)&gt;0,VLOOKUP($C638,Νέα_Μητρώα!$A:$G,7,FALSE),IF(COUNTIF(ValidID,$C638)&gt;0,VLOOKUP($C638,Μητρώο!$A:$G,7,FALSE))),"")</f>
        <v/>
      </c>
      <c r="P638" s="25" t="str">
        <f t="shared" si="69"/>
        <v/>
      </c>
      <c r="Q638" s="6"/>
      <c r="S638" s="6"/>
      <c r="U638" s="6"/>
      <c r="W638" s="59" t="str">
        <f>IF(AND($W$1&gt;0,C638&gt;0),SUBSTITUTE(SUBSTITUTE(IF(COUNTIF(newValidID,$C638)&gt;0,VLOOKUP($C638,Νέα_Μητρώα!$A:$G,2,FALSE),IF(COUNTIF(ValidID,$C638)&gt;0,VLOOKUP($C638,Μητρώο!$A:$G,2,FALSE))),"Θ","g"),"Α","b")&amp;IF((TRUNC((((YEAR($C$1))-I638)+1)/2))*2&lt;12,12,(TRUNC((((YEAR($C$1))-I638)+1)/2))*2),"ω")</f>
        <v>ω</v>
      </c>
      <c r="Z638" s="49">
        <f t="shared" si="70"/>
        <v>0</v>
      </c>
      <c r="AA638" s="49">
        <f t="shared" si="71"/>
        <v>0</v>
      </c>
      <c r="AB638" s="49">
        <f t="shared" si="72"/>
        <v>0</v>
      </c>
    </row>
    <row r="639" spans="1:28" x14ac:dyDescent="0.2">
      <c r="A639" s="4">
        <v>637</v>
      </c>
      <c r="B639" s="25">
        <f t="shared" si="68"/>
        <v>637</v>
      </c>
      <c r="C639" s="32"/>
      <c r="D639" s="26" t="str">
        <f>IF($C639&gt;0,IF(COUNTIF(newValidID,$C639)&gt;0,VLOOKUP($C639,Νέα_Μητρώα!$A:$G,3,FALSE),IF(COUNTIF(ValidID,$C639)&gt;0,VLOOKUP($C639,Μητρώο!$A:$G,3,FALSE))),"")</f>
        <v/>
      </c>
      <c r="E639" s="27" t="str">
        <f>IF($C639&gt;0,IF(COUNTIF(newValidID,$C639)&gt;0,VLOOKUP($C639,Νέα_Μητρώα!$A:$G,5,FALSE),IF(COUNTIF(ValidID,$C639)&gt;0,VLOOKUP($C639,Μητρώο!$A:$G,5,FALSE))),"")</f>
        <v/>
      </c>
      <c r="F639" s="47"/>
      <c r="G639" s="47"/>
      <c r="H639" s="28"/>
      <c r="I639" s="29" t="str">
        <f>IF($C639&gt;0,IF(COUNTIF(newValidID,$C639)&gt;0,VLOOKUP($C639,Νέα_Μητρώα!$A:$G,4,FALSE),IF(COUNTIF(ValidID,$C639)&gt;0,VLOOKUP($C639,Μητρώο!$A:$G,4,FALSE))),"")</f>
        <v/>
      </c>
      <c r="J639" s="53" t="str">
        <f>IF(OR(AND(OR(LEFT(R639)="b",LEFT(T639)="b",LEFT(V639)="b"),IF($C639&gt;0,IF(COUNTIF(newValidID,$C639)&gt;0,VLOOKUP($C639,Νέα_Μητρώα!$A:$G,2,FALSE),IF(COUNTIF(ValidID,$C639)&gt;0,VLOOKUP($C639,Μητρώο!$A:$G,2,FALSE))),"")="Θ"),AND(OR(LEFT(R639)="g",LEFT(T639)="g",LEFT(V639)="g"),IF($C639&gt;0,IF(COUNTIF(newValidID,$C639)&gt;0,VLOOKUP($C639,Νέα_Μητρώα!$A:$G,2,FALSE),IF(COUNTIF(ValidID,$C639)&gt;0,VLOOKUP($C639,Μητρώο!$A:$G,2,FALSE))),"")="Α")),"error","")</f>
        <v/>
      </c>
      <c r="K639" s="29" t="str">
        <f t="shared" si="66"/>
        <v/>
      </c>
      <c r="L639" s="29">
        <f t="shared" si="67"/>
        <v>0</v>
      </c>
      <c r="M639" s="30"/>
      <c r="N639" s="30"/>
      <c r="O639" s="31" t="str">
        <f>IF($C639&gt;0,IF(COUNTIF(newValidID,$C639)&gt;0,VLOOKUP($C639,Νέα_Μητρώα!$A:$G,7,FALSE),IF(COUNTIF(ValidID,$C639)&gt;0,VLOOKUP($C639,Μητρώο!$A:$G,7,FALSE))),"")</f>
        <v/>
      </c>
      <c r="P639" s="25" t="str">
        <f t="shared" si="69"/>
        <v/>
      </c>
      <c r="Q639" s="6"/>
      <c r="S639" s="6"/>
      <c r="U639" s="6"/>
      <c r="W639" s="59" t="str">
        <f>IF(AND($W$1&gt;0,C639&gt;0),SUBSTITUTE(SUBSTITUTE(IF(COUNTIF(newValidID,$C639)&gt;0,VLOOKUP($C639,Νέα_Μητρώα!$A:$G,2,FALSE),IF(COUNTIF(ValidID,$C639)&gt;0,VLOOKUP($C639,Μητρώο!$A:$G,2,FALSE))),"Θ","g"),"Α","b")&amp;IF((TRUNC((((YEAR($C$1))-I639)+1)/2))*2&lt;12,12,(TRUNC((((YEAR($C$1))-I639)+1)/2))*2),"ω")</f>
        <v>ω</v>
      </c>
      <c r="Z639" s="49">
        <f t="shared" si="70"/>
        <v>0</v>
      </c>
      <c r="AA639" s="49">
        <f t="shared" si="71"/>
        <v>0</v>
      </c>
      <c r="AB639" s="49">
        <f t="shared" si="72"/>
        <v>0</v>
      </c>
    </row>
    <row r="640" spans="1:28" x14ac:dyDescent="0.2">
      <c r="A640" s="4">
        <v>638</v>
      </c>
      <c r="B640" s="25">
        <f t="shared" si="68"/>
        <v>638</v>
      </c>
      <c r="C640" s="32"/>
      <c r="D640" s="26" t="str">
        <f>IF($C640&gt;0,IF(COUNTIF(newValidID,$C640)&gt;0,VLOOKUP($C640,Νέα_Μητρώα!$A:$G,3,FALSE),IF(COUNTIF(ValidID,$C640)&gt;0,VLOOKUP($C640,Μητρώο!$A:$G,3,FALSE))),"")</f>
        <v/>
      </c>
      <c r="E640" s="27" t="str">
        <f>IF($C640&gt;0,IF(COUNTIF(newValidID,$C640)&gt;0,VLOOKUP($C640,Νέα_Μητρώα!$A:$G,5,FALSE),IF(COUNTIF(ValidID,$C640)&gt;0,VLOOKUP($C640,Μητρώο!$A:$G,5,FALSE))),"")</f>
        <v/>
      </c>
      <c r="F640" s="47"/>
      <c r="G640" s="47"/>
      <c r="H640" s="28"/>
      <c r="I640" s="29" t="str">
        <f>IF($C640&gt;0,IF(COUNTIF(newValidID,$C640)&gt;0,VLOOKUP($C640,Νέα_Μητρώα!$A:$G,4,FALSE),IF(COUNTIF(ValidID,$C640)&gt;0,VLOOKUP($C640,Μητρώο!$A:$G,4,FALSE))),"")</f>
        <v/>
      </c>
      <c r="J640" s="53" t="str">
        <f>IF(OR(AND(OR(LEFT(R640)="b",LEFT(T640)="b",LEFT(V640)="b"),IF($C640&gt;0,IF(COUNTIF(newValidID,$C640)&gt;0,VLOOKUP($C640,Νέα_Μητρώα!$A:$G,2,FALSE),IF(COUNTIF(ValidID,$C640)&gt;0,VLOOKUP($C640,Μητρώο!$A:$G,2,FALSE))),"")="Θ"),AND(OR(LEFT(R640)="g",LEFT(T640)="g",LEFT(V640)="g"),IF($C640&gt;0,IF(COUNTIF(newValidID,$C640)&gt;0,VLOOKUP($C640,Νέα_Μητρώα!$A:$G,2,FALSE),IF(COUNTIF(ValidID,$C640)&gt;0,VLOOKUP($C640,Μητρώο!$A:$G,2,FALSE))),"")="Α")),"error","")</f>
        <v/>
      </c>
      <c r="K640" s="29" t="str">
        <f t="shared" si="66"/>
        <v/>
      </c>
      <c r="L640" s="29">
        <f t="shared" si="67"/>
        <v>0</v>
      </c>
      <c r="M640" s="30"/>
      <c r="N640" s="30"/>
      <c r="O640" s="31" t="str">
        <f>IF($C640&gt;0,IF(COUNTIF(newValidID,$C640)&gt;0,VLOOKUP($C640,Νέα_Μητρώα!$A:$G,7,FALSE),IF(COUNTIF(ValidID,$C640)&gt;0,VLOOKUP($C640,Μητρώο!$A:$G,7,FALSE))),"")</f>
        <v/>
      </c>
      <c r="P640" s="25" t="str">
        <f t="shared" si="69"/>
        <v/>
      </c>
      <c r="Q640" s="6"/>
      <c r="S640" s="6"/>
      <c r="U640" s="6"/>
      <c r="W640" s="59" t="str">
        <f>IF(AND($W$1&gt;0,C640&gt;0),SUBSTITUTE(SUBSTITUTE(IF(COUNTIF(newValidID,$C640)&gt;0,VLOOKUP($C640,Νέα_Μητρώα!$A:$G,2,FALSE),IF(COUNTIF(ValidID,$C640)&gt;0,VLOOKUP($C640,Μητρώο!$A:$G,2,FALSE))),"Θ","g"),"Α","b")&amp;IF((TRUNC((((YEAR($C$1))-I640)+1)/2))*2&lt;12,12,(TRUNC((((YEAR($C$1))-I640)+1)/2))*2),"ω")</f>
        <v>ω</v>
      </c>
      <c r="Z640" s="49">
        <f t="shared" si="70"/>
        <v>0</v>
      </c>
      <c r="AA640" s="49">
        <f t="shared" si="71"/>
        <v>0</v>
      </c>
      <c r="AB640" s="49">
        <f t="shared" si="72"/>
        <v>0</v>
      </c>
    </row>
    <row r="641" spans="1:28" x14ac:dyDescent="0.2">
      <c r="A641" s="4">
        <v>639</v>
      </c>
      <c r="B641" s="25">
        <f t="shared" si="68"/>
        <v>639</v>
      </c>
      <c r="C641" s="6"/>
      <c r="D641" s="26" t="str">
        <f>IF($C641&gt;0,IF(COUNTIF(newValidID,$C641)&gt;0,VLOOKUP($C641,Νέα_Μητρώα!$A:$G,3,FALSE),IF(COUNTIF(ValidID,$C641)&gt;0,VLOOKUP($C641,Μητρώο!$A:$G,3,FALSE))),"")</f>
        <v/>
      </c>
      <c r="E641" s="27" t="str">
        <f>IF($C641&gt;0,IF(COUNTIF(newValidID,$C641)&gt;0,VLOOKUP($C641,Νέα_Μητρώα!$A:$G,5,FALSE),IF(COUNTIF(ValidID,$C641)&gt;0,VLOOKUP($C641,Μητρώο!$A:$G,5,FALSE))),"")</f>
        <v/>
      </c>
      <c r="F641" s="47"/>
      <c r="G641" s="47"/>
      <c r="H641" s="28"/>
      <c r="I641" s="29" t="str">
        <f>IF($C641&gt;0,IF(COUNTIF(newValidID,$C641)&gt;0,VLOOKUP($C641,Νέα_Μητρώα!$A:$G,4,FALSE),IF(COUNTIF(ValidID,$C641)&gt;0,VLOOKUP($C641,Μητρώο!$A:$G,4,FALSE))),"")</f>
        <v/>
      </c>
      <c r="J641" s="53" t="str">
        <f>IF(OR(AND(OR(LEFT(R641)="b",LEFT(T641)="b",LEFT(V641)="b"),IF($C641&gt;0,IF(COUNTIF(newValidID,$C641)&gt;0,VLOOKUP($C641,Νέα_Μητρώα!$A:$G,2,FALSE),IF(COUNTIF(ValidID,$C641)&gt;0,VLOOKUP($C641,Μητρώο!$A:$G,2,FALSE))),"")="Θ"),AND(OR(LEFT(R641)="g",LEFT(T641)="g",LEFT(V641)="g"),IF($C641&gt;0,IF(COUNTIF(newValidID,$C641)&gt;0,VLOOKUP($C641,Νέα_Μητρώα!$A:$G,2,FALSE),IF(COUNTIF(ValidID,$C641)&gt;0,VLOOKUP($C641,Μητρώο!$A:$G,2,FALSE))),"")="Α")),"error","")</f>
        <v/>
      </c>
      <c r="K641" s="29" t="str">
        <f t="shared" si="66"/>
        <v/>
      </c>
      <c r="L641" s="29">
        <f t="shared" si="67"/>
        <v>0</v>
      </c>
      <c r="M641" s="30"/>
      <c r="N641" s="30"/>
      <c r="O641" s="31" t="str">
        <f>IF($C641&gt;0,IF(COUNTIF(newValidID,$C641)&gt;0,VLOOKUP($C641,Νέα_Μητρώα!$A:$G,7,FALSE),IF(COUNTIF(ValidID,$C641)&gt;0,VLOOKUP($C641,Μητρώο!$A:$G,7,FALSE))),"")</f>
        <v/>
      </c>
      <c r="P641" s="25" t="str">
        <f t="shared" si="69"/>
        <v/>
      </c>
      <c r="Q641" s="6"/>
      <c r="S641" s="6"/>
      <c r="U641" s="6"/>
      <c r="W641" s="59" t="str">
        <f>IF(AND($W$1&gt;0,C641&gt;0),SUBSTITUTE(SUBSTITUTE(IF(COUNTIF(newValidID,$C641)&gt;0,VLOOKUP($C641,Νέα_Μητρώα!$A:$G,2,FALSE),IF(COUNTIF(ValidID,$C641)&gt;0,VLOOKUP($C641,Μητρώο!$A:$G,2,FALSE))),"Θ","g"),"Α","b")&amp;IF((TRUNC((((YEAR($C$1))-I641)+1)/2))*2&lt;12,12,(TRUNC((((YEAR($C$1))-I641)+1)/2))*2),"ω")</f>
        <v>ω</v>
      </c>
      <c r="Z641" s="49">
        <f t="shared" si="70"/>
        <v>0</v>
      </c>
      <c r="AA641" s="49">
        <f t="shared" si="71"/>
        <v>0</v>
      </c>
      <c r="AB641" s="49">
        <f t="shared" si="72"/>
        <v>0</v>
      </c>
    </row>
    <row r="642" spans="1:28" x14ac:dyDescent="0.2">
      <c r="A642" s="4">
        <v>640</v>
      </c>
      <c r="B642" s="25">
        <f t="shared" si="68"/>
        <v>640</v>
      </c>
      <c r="C642" s="6"/>
      <c r="D642" s="26" t="str">
        <f>IF($C642&gt;0,IF(COUNTIF(newValidID,$C642)&gt;0,VLOOKUP($C642,Νέα_Μητρώα!$A:$G,3,FALSE),IF(COUNTIF(ValidID,$C642)&gt;0,VLOOKUP($C642,Μητρώο!$A:$G,3,FALSE))),"")</f>
        <v/>
      </c>
      <c r="E642" s="27" t="str">
        <f>IF($C642&gt;0,IF(COUNTIF(newValidID,$C642)&gt;0,VLOOKUP($C642,Νέα_Μητρώα!$A:$G,5,FALSE),IF(COUNTIF(ValidID,$C642)&gt;0,VLOOKUP($C642,Μητρώο!$A:$G,5,FALSE))),"")</f>
        <v/>
      </c>
      <c r="F642" s="47"/>
      <c r="G642" s="47"/>
      <c r="H642" s="28"/>
      <c r="I642" s="29" t="str">
        <f>IF($C642&gt;0,IF(COUNTIF(newValidID,$C642)&gt;0,VLOOKUP($C642,Νέα_Μητρώα!$A:$G,4,FALSE),IF(COUNTIF(ValidID,$C642)&gt;0,VLOOKUP($C642,Μητρώο!$A:$G,4,FALSE))),"")</f>
        <v/>
      </c>
      <c r="J642" s="53" t="str">
        <f>IF(OR(AND(OR(LEFT(R642)="b",LEFT(T642)="b",LEFT(V642)="b"),IF($C642&gt;0,IF(COUNTIF(newValidID,$C642)&gt;0,VLOOKUP($C642,Νέα_Μητρώα!$A:$G,2,FALSE),IF(COUNTIF(ValidID,$C642)&gt;0,VLOOKUP($C642,Μητρώο!$A:$G,2,FALSE))),"")="Θ"),AND(OR(LEFT(R642)="g",LEFT(T642)="g",LEFT(V642)="g"),IF($C642&gt;0,IF(COUNTIF(newValidID,$C642)&gt;0,VLOOKUP($C642,Νέα_Μητρώα!$A:$G,2,FALSE),IF(COUNTIF(ValidID,$C642)&gt;0,VLOOKUP($C642,Μητρώο!$A:$G,2,FALSE))),"")="Α")),"error","")</f>
        <v/>
      </c>
      <c r="K642" s="29" t="str">
        <f t="shared" si="66"/>
        <v/>
      </c>
      <c r="L642" s="29">
        <f t="shared" si="67"/>
        <v>0</v>
      </c>
      <c r="M642" s="30"/>
      <c r="N642" s="30"/>
      <c r="O642" s="31" t="str">
        <f>IF($C642&gt;0,IF(COUNTIF(newValidID,$C642)&gt;0,VLOOKUP($C642,Νέα_Μητρώα!$A:$G,7,FALSE),IF(COUNTIF(ValidID,$C642)&gt;0,VLOOKUP($C642,Μητρώο!$A:$G,7,FALSE))),"")</f>
        <v/>
      </c>
      <c r="P642" s="25" t="str">
        <f t="shared" si="69"/>
        <v/>
      </c>
      <c r="Q642" s="6"/>
      <c r="S642" s="6"/>
      <c r="U642" s="6"/>
      <c r="W642" s="59" t="str">
        <f>IF(AND($W$1&gt;0,C642&gt;0),SUBSTITUTE(SUBSTITUTE(IF(COUNTIF(newValidID,$C642)&gt;0,VLOOKUP($C642,Νέα_Μητρώα!$A:$G,2,FALSE),IF(COUNTIF(ValidID,$C642)&gt;0,VLOOKUP($C642,Μητρώο!$A:$G,2,FALSE))),"Θ","g"),"Α","b")&amp;IF((TRUNC((((YEAR($C$1))-I642)+1)/2))*2&lt;12,12,(TRUNC((((YEAR($C$1))-I642)+1)/2))*2),"ω")</f>
        <v>ω</v>
      </c>
      <c r="Z642" s="49">
        <f t="shared" si="70"/>
        <v>0</v>
      </c>
      <c r="AA642" s="49">
        <f t="shared" si="71"/>
        <v>0</v>
      </c>
      <c r="AB642" s="49">
        <f t="shared" si="72"/>
        <v>0</v>
      </c>
    </row>
    <row r="643" spans="1:28" x14ac:dyDescent="0.2">
      <c r="A643" s="4">
        <v>641</v>
      </c>
      <c r="B643" s="25">
        <f t="shared" si="68"/>
        <v>641</v>
      </c>
      <c r="D643" s="26" t="str">
        <f>IF($C643&gt;0,IF(COUNTIF(newValidID,$C643)&gt;0,VLOOKUP($C643,Νέα_Μητρώα!$A:$G,3,FALSE),IF(COUNTIF(ValidID,$C643)&gt;0,VLOOKUP($C643,Μητρώο!$A:$G,3,FALSE))),"")</f>
        <v/>
      </c>
      <c r="E643" s="27" t="str">
        <f>IF($C643&gt;0,IF(COUNTIF(newValidID,$C643)&gt;0,VLOOKUP($C643,Νέα_Μητρώα!$A:$G,5,FALSE),IF(COUNTIF(ValidID,$C643)&gt;0,VLOOKUP($C643,Μητρώο!$A:$G,5,FALSE))),"")</f>
        <v/>
      </c>
      <c r="F643" s="47"/>
      <c r="G643" s="47"/>
      <c r="H643" s="28"/>
      <c r="I643" s="29" t="str">
        <f>IF($C643&gt;0,IF(COUNTIF(newValidID,$C643)&gt;0,VLOOKUP($C643,Νέα_Μητρώα!$A:$G,4,FALSE),IF(COUNTIF(ValidID,$C643)&gt;0,VLOOKUP($C643,Μητρώο!$A:$G,4,FALSE))),"")</f>
        <v/>
      </c>
      <c r="J643" s="53" t="str">
        <f>IF(OR(AND(OR(LEFT(R643)="b",LEFT(T643)="b",LEFT(V643)="b"),IF($C643&gt;0,IF(COUNTIF(newValidID,$C643)&gt;0,VLOOKUP($C643,Νέα_Μητρώα!$A:$G,2,FALSE),IF(COUNTIF(ValidID,$C643)&gt;0,VLOOKUP($C643,Μητρώο!$A:$G,2,FALSE))),"")="Θ"),AND(OR(LEFT(R643)="g",LEFT(T643)="g",LEFT(V643)="g"),IF($C643&gt;0,IF(COUNTIF(newValidID,$C643)&gt;0,VLOOKUP($C643,Νέα_Μητρώα!$A:$G,2,FALSE),IF(COUNTIF(ValidID,$C643)&gt;0,VLOOKUP($C643,Μητρώο!$A:$G,2,FALSE))),"")="Α")),"error","")</f>
        <v/>
      </c>
      <c r="K643" s="29" t="str">
        <f t="shared" ref="K643:K706" si="73">IF(R643&gt;" ",IF(VALUE(RIGHT(R643,2))=10,IF(YEAR($C$1)-I643&gt;10,"error","ok"),IF(VALUE(RIGHT(R643,2))=12,IF(OR(YEAR($C$1)-I643&gt;12,YEAR($C$1)-I643&lt;9),"error","ok"),IF(VALUE(RIGHT(R643,2))=14,IF(OR(YEAR($C$1)-I643&gt;14,YEAR($C$1)-I643&lt;9),"error","ok"),IF(VALUE(RIGHT(R643,2))=16,IF(OR(YEAR($C$1)-I643&gt;16,YEAR($C$1)-I643&lt;13),"error","ok"),IF(VALUE(RIGHT(R643,2))=18,IF(OR(YEAR($C$1)-I643&gt;18,YEAR($C$1)-I643&lt;13),"error","ok"),"x"))))),"")</f>
        <v/>
      </c>
      <c r="L643" s="29">
        <f t="shared" ref="L643:L706" si="74">COUNTIF(C:C,C643)</f>
        <v>0</v>
      </c>
      <c r="M643" s="30"/>
      <c r="N643" s="30"/>
      <c r="O643" s="31" t="str">
        <f>IF($C643&gt;0,IF(COUNTIF(newValidID,$C643)&gt;0,VLOOKUP($C643,Νέα_Μητρώα!$A:$G,7,FALSE),IF(COUNTIF(ValidID,$C643)&gt;0,VLOOKUP($C643,Μητρώο!$A:$G,7,FALSE))),"")</f>
        <v/>
      </c>
      <c r="P643" s="25" t="str">
        <f t="shared" si="69"/>
        <v/>
      </c>
      <c r="Q643" s="6"/>
      <c r="S643" s="6"/>
      <c r="U643" s="6"/>
      <c r="W643" s="59" t="str">
        <f>IF(AND($W$1&gt;0,C643&gt;0),SUBSTITUTE(SUBSTITUTE(IF(COUNTIF(newValidID,$C643)&gt;0,VLOOKUP($C643,Νέα_Μητρώα!$A:$G,2,FALSE),IF(COUNTIF(ValidID,$C643)&gt;0,VLOOKUP($C643,Μητρώο!$A:$G,2,FALSE))),"Θ","g"),"Α","b")&amp;IF((TRUNC((((YEAR($C$1))-I643)+1)/2))*2&lt;12,12,(TRUNC((((YEAR($C$1))-I643)+1)/2))*2),"ω")</f>
        <v>ω</v>
      </c>
      <c r="Z643" s="49">
        <f t="shared" si="70"/>
        <v>0</v>
      </c>
      <c r="AA643" s="49">
        <f t="shared" si="71"/>
        <v>0</v>
      </c>
      <c r="AB643" s="49">
        <f t="shared" si="72"/>
        <v>0</v>
      </c>
    </row>
    <row r="644" spans="1:28" x14ac:dyDescent="0.2">
      <c r="A644" s="4">
        <v>642</v>
      </c>
      <c r="B644" s="25">
        <f t="shared" ref="B644:B707" si="75">IF(Q644&amp;R644&amp;W644=Q643&amp;R643&amp;W643,B643+1,1)</f>
        <v>642</v>
      </c>
      <c r="D644" s="26" t="str">
        <f>IF($C644&gt;0,IF(COUNTIF(newValidID,$C644)&gt;0,VLOOKUP($C644,Νέα_Μητρώα!$A:$G,3,FALSE),IF(COUNTIF(ValidID,$C644)&gt;0,VLOOKUP($C644,Μητρώο!$A:$G,3,FALSE))),"")</f>
        <v/>
      </c>
      <c r="E644" s="27" t="str">
        <f>IF($C644&gt;0,IF(COUNTIF(newValidID,$C644)&gt;0,VLOOKUP($C644,Νέα_Μητρώα!$A:$G,5,FALSE),IF(COUNTIF(ValidID,$C644)&gt;0,VLOOKUP($C644,Μητρώο!$A:$G,5,FALSE))),"")</f>
        <v/>
      </c>
      <c r="F644" s="47"/>
      <c r="G644" s="47"/>
      <c r="H644" s="28"/>
      <c r="I644" s="29" t="str">
        <f>IF($C644&gt;0,IF(COUNTIF(newValidID,$C644)&gt;0,VLOOKUP($C644,Νέα_Μητρώα!$A:$G,4,FALSE),IF(COUNTIF(ValidID,$C644)&gt;0,VLOOKUP($C644,Μητρώο!$A:$G,4,FALSE))),"")</f>
        <v/>
      </c>
      <c r="J644" s="53" t="str">
        <f>IF(OR(AND(OR(LEFT(R644)="b",LEFT(T644)="b",LEFT(V644)="b"),IF($C644&gt;0,IF(COUNTIF(newValidID,$C644)&gt;0,VLOOKUP($C644,Νέα_Μητρώα!$A:$G,2,FALSE),IF(COUNTIF(ValidID,$C644)&gt;0,VLOOKUP($C644,Μητρώο!$A:$G,2,FALSE))),"")="Θ"),AND(OR(LEFT(R644)="g",LEFT(T644)="g",LEFT(V644)="g"),IF($C644&gt;0,IF(COUNTIF(newValidID,$C644)&gt;0,VLOOKUP($C644,Νέα_Μητρώα!$A:$G,2,FALSE),IF(COUNTIF(ValidID,$C644)&gt;0,VLOOKUP($C644,Μητρώο!$A:$G,2,FALSE))),"")="Α")),"error","")</f>
        <v/>
      </c>
      <c r="K644" s="29" t="str">
        <f t="shared" si="73"/>
        <v/>
      </c>
      <c r="L644" s="29">
        <f t="shared" si="74"/>
        <v>0</v>
      </c>
      <c r="M644" s="30"/>
      <c r="N644" s="30"/>
      <c r="O644" s="31" t="str">
        <f>IF($C644&gt;0,IF(COUNTIF(newValidID,$C644)&gt;0,VLOOKUP($C644,Νέα_Μητρώα!$A:$G,7,FALSE),IF(COUNTIF(ValidID,$C644)&gt;0,VLOOKUP($C644,Μητρώο!$A:$G,7,FALSE))),"")</f>
        <v/>
      </c>
      <c r="P644" s="25" t="str">
        <f t="shared" ref="P644:P707" si="76">IF(AND($C644&gt;1,$O644&lt;$C$1),"Κ","")</f>
        <v/>
      </c>
      <c r="Q644" s="6"/>
      <c r="S644" s="6"/>
      <c r="U644" s="6"/>
      <c r="W644" s="59" t="str">
        <f>IF(AND($W$1&gt;0,C644&gt;0),SUBSTITUTE(SUBSTITUTE(IF(COUNTIF(newValidID,$C644)&gt;0,VLOOKUP($C644,Νέα_Μητρώα!$A:$G,2,FALSE),IF(COUNTIF(ValidID,$C644)&gt;0,VLOOKUP($C644,Μητρώο!$A:$G,2,FALSE))),"Θ","g"),"Α","b")&amp;IF((TRUNC((((YEAR($C$1))-I644)+1)/2))*2&lt;12,12,(TRUNC((((YEAR($C$1))-I644)+1)/2))*2),"ω")</f>
        <v>ω</v>
      </c>
      <c r="Z644" s="49">
        <f t="shared" ref="Z644:Z707" si="77">COUNTIF(CityGroup,Q644&amp;"-"&amp;R644)</f>
        <v>0</v>
      </c>
      <c r="AA644" s="49">
        <f t="shared" ref="AA644:AA707" si="78">COUNTIF(CityGroup,S644&amp;"-"&amp;T644)</f>
        <v>0</v>
      </c>
      <c r="AB644" s="49">
        <f t="shared" ref="AB644:AB707" si="79">COUNTIF(CityGroup,U644&amp;"-"&amp;V644)</f>
        <v>0</v>
      </c>
    </row>
    <row r="645" spans="1:28" x14ac:dyDescent="0.2">
      <c r="A645" s="4">
        <v>643</v>
      </c>
      <c r="B645" s="25">
        <f t="shared" si="75"/>
        <v>643</v>
      </c>
      <c r="D645" s="26" t="str">
        <f>IF($C645&gt;0,IF(COUNTIF(newValidID,$C645)&gt;0,VLOOKUP($C645,Νέα_Μητρώα!$A:$G,3,FALSE),IF(COUNTIF(ValidID,$C645)&gt;0,VLOOKUP($C645,Μητρώο!$A:$G,3,FALSE))),"")</f>
        <v/>
      </c>
      <c r="E645" s="27" t="str">
        <f>IF($C645&gt;0,IF(COUNTIF(newValidID,$C645)&gt;0,VLOOKUP($C645,Νέα_Μητρώα!$A:$G,5,FALSE),IF(COUNTIF(ValidID,$C645)&gt;0,VLOOKUP($C645,Μητρώο!$A:$G,5,FALSE))),"")</f>
        <v/>
      </c>
      <c r="F645" s="47"/>
      <c r="G645" s="47"/>
      <c r="H645" s="28"/>
      <c r="I645" s="29" t="str">
        <f>IF($C645&gt;0,IF(COUNTIF(newValidID,$C645)&gt;0,VLOOKUP($C645,Νέα_Μητρώα!$A:$G,4,FALSE),IF(COUNTIF(ValidID,$C645)&gt;0,VLOOKUP($C645,Μητρώο!$A:$G,4,FALSE))),"")</f>
        <v/>
      </c>
      <c r="J645" s="53" t="str">
        <f>IF(OR(AND(OR(LEFT(R645)="b",LEFT(T645)="b",LEFT(V645)="b"),IF($C645&gt;0,IF(COUNTIF(newValidID,$C645)&gt;0,VLOOKUP($C645,Νέα_Μητρώα!$A:$G,2,FALSE),IF(COUNTIF(ValidID,$C645)&gt;0,VLOOKUP($C645,Μητρώο!$A:$G,2,FALSE))),"")="Θ"),AND(OR(LEFT(R645)="g",LEFT(T645)="g",LEFT(V645)="g"),IF($C645&gt;0,IF(COUNTIF(newValidID,$C645)&gt;0,VLOOKUP($C645,Νέα_Μητρώα!$A:$G,2,FALSE),IF(COUNTIF(ValidID,$C645)&gt;0,VLOOKUP($C645,Μητρώο!$A:$G,2,FALSE))),"")="Α")),"error","")</f>
        <v/>
      </c>
      <c r="K645" s="29" t="str">
        <f t="shared" si="73"/>
        <v/>
      </c>
      <c r="L645" s="29">
        <f t="shared" si="74"/>
        <v>0</v>
      </c>
      <c r="M645" s="30"/>
      <c r="N645" s="30"/>
      <c r="O645" s="31" t="str">
        <f>IF($C645&gt;0,IF(COUNTIF(newValidID,$C645)&gt;0,VLOOKUP($C645,Νέα_Μητρώα!$A:$G,7,FALSE),IF(COUNTIF(ValidID,$C645)&gt;0,VLOOKUP($C645,Μητρώο!$A:$G,7,FALSE))),"")</f>
        <v/>
      </c>
      <c r="P645" s="25" t="str">
        <f t="shared" si="76"/>
        <v/>
      </c>
      <c r="Q645" s="6"/>
      <c r="S645" s="6"/>
      <c r="U645" s="6"/>
      <c r="W645" s="59" t="str">
        <f>IF(AND($W$1&gt;0,C645&gt;0),SUBSTITUTE(SUBSTITUTE(IF(COUNTIF(newValidID,$C645)&gt;0,VLOOKUP($C645,Νέα_Μητρώα!$A:$G,2,FALSE),IF(COUNTIF(ValidID,$C645)&gt;0,VLOOKUP($C645,Μητρώο!$A:$G,2,FALSE))),"Θ","g"),"Α","b")&amp;IF((TRUNC((((YEAR($C$1))-I645)+1)/2))*2&lt;12,12,(TRUNC((((YEAR($C$1))-I645)+1)/2))*2),"ω")</f>
        <v>ω</v>
      </c>
      <c r="Z645" s="49">
        <f t="shared" si="77"/>
        <v>0</v>
      </c>
      <c r="AA645" s="49">
        <f t="shared" si="78"/>
        <v>0</v>
      </c>
      <c r="AB645" s="49">
        <f t="shared" si="79"/>
        <v>0</v>
      </c>
    </row>
    <row r="646" spans="1:28" x14ac:dyDescent="0.2">
      <c r="A646" s="4">
        <v>644</v>
      </c>
      <c r="B646" s="25">
        <f t="shared" si="75"/>
        <v>644</v>
      </c>
      <c r="C646" s="6"/>
      <c r="D646" s="26" t="str">
        <f>IF($C646&gt;0,IF(COUNTIF(newValidID,$C646)&gt;0,VLOOKUP($C646,Νέα_Μητρώα!$A:$G,3,FALSE),IF(COUNTIF(ValidID,$C646)&gt;0,VLOOKUP($C646,Μητρώο!$A:$G,3,FALSE))),"")</f>
        <v/>
      </c>
      <c r="E646" s="27" t="str">
        <f>IF($C646&gt;0,IF(COUNTIF(newValidID,$C646)&gt;0,VLOOKUP($C646,Νέα_Μητρώα!$A:$G,5,FALSE),IF(COUNTIF(ValidID,$C646)&gt;0,VLOOKUP($C646,Μητρώο!$A:$G,5,FALSE))),"")</f>
        <v/>
      </c>
      <c r="F646" s="47"/>
      <c r="G646" s="47"/>
      <c r="H646" s="28"/>
      <c r="I646" s="29" t="str">
        <f>IF($C646&gt;0,IF(COUNTIF(newValidID,$C646)&gt;0,VLOOKUP($C646,Νέα_Μητρώα!$A:$G,4,FALSE),IF(COUNTIF(ValidID,$C646)&gt;0,VLOOKUP($C646,Μητρώο!$A:$G,4,FALSE))),"")</f>
        <v/>
      </c>
      <c r="J646" s="53" t="str">
        <f>IF(OR(AND(OR(LEFT(R646)="b",LEFT(T646)="b",LEFT(V646)="b"),IF($C646&gt;0,IF(COUNTIF(newValidID,$C646)&gt;0,VLOOKUP($C646,Νέα_Μητρώα!$A:$G,2,FALSE),IF(COUNTIF(ValidID,$C646)&gt;0,VLOOKUP($C646,Μητρώο!$A:$G,2,FALSE))),"")="Θ"),AND(OR(LEFT(R646)="g",LEFT(T646)="g",LEFT(V646)="g"),IF($C646&gt;0,IF(COUNTIF(newValidID,$C646)&gt;0,VLOOKUP($C646,Νέα_Μητρώα!$A:$G,2,FALSE),IF(COUNTIF(ValidID,$C646)&gt;0,VLOOKUP($C646,Μητρώο!$A:$G,2,FALSE))),"")="Α")),"error","")</f>
        <v/>
      </c>
      <c r="K646" s="29" t="str">
        <f t="shared" si="73"/>
        <v/>
      </c>
      <c r="L646" s="29">
        <f t="shared" si="74"/>
        <v>0</v>
      </c>
      <c r="M646" s="30"/>
      <c r="N646" s="30"/>
      <c r="O646" s="31" t="str">
        <f>IF($C646&gt;0,IF(COUNTIF(newValidID,$C646)&gt;0,VLOOKUP($C646,Νέα_Μητρώα!$A:$G,7,FALSE),IF(COUNTIF(ValidID,$C646)&gt;0,VLOOKUP($C646,Μητρώο!$A:$G,7,FALSE))),"")</f>
        <v/>
      </c>
      <c r="P646" s="25" t="str">
        <f t="shared" si="76"/>
        <v/>
      </c>
      <c r="Q646" s="6"/>
      <c r="S646" s="6"/>
      <c r="U646" s="6"/>
      <c r="W646" s="59" t="str">
        <f>IF(AND($W$1&gt;0,C646&gt;0),SUBSTITUTE(SUBSTITUTE(IF(COUNTIF(newValidID,$C646)&gt;0,VLOOKUP($C646,Νέα_Μητρώα!$A:$G,2,FALSE),IF(COUNTIF(ValidID,$C646)&gt;0,VLOOKUP($C646,Μητρώο!$A:$G,2,FALSE))),"Θ","g"),"Α","b")&amp;IF((TRUNC((((YEAR($C$1))-I646)+1)/2))*2&lt;12,12,(TRUNC((((YEAR($C$1))-I646)+1)/2))*2),"ω")</f>
        <v>ω</v>
      </c>
      <c r="Z646" s="49">
        <f t="shared" si="77"/>
        <v>0</v>
      </c>
      <c r="AA646" s="49">
        <f t="shared" si="78"/>
        <v>0</v>
      </c>
      <c r="AB646" s="49">
        <f t="shared" si="79"/>
        <v>0</v>
      </c>
    </row>
    <row r="647" spans="1:28" x14ac:dyDescent="0.2">
      <c r="A647" s="4">
        <v>645</v>
      </c>
      <c r="B647" s="25">
        <f t="shared" si="75"/>
        <v>645</v>
      </c>
      <c r="C647" s="32"/>
      <c r="D647" s="26" t="str">
        <f>IF($C647&gt;0,IF(COUNTIF(newValidID,$C647)&gt;0,VLOOKUP($C647,Νέα_Μητρώα!$A:$G,3,FALSE),IF(COUNTIF(ValidID,$C647)&gt;0,VLOOKUP($C647,Μητρώο!$A:$G,3,FALSE))),"")</f>
        <v/>
      </c>
      <c r="E647" s="27" t="str">
        <f>IF($C647&gt;0,IF(COUNTIF(newValidID,$C647)&gt;0,VLOOKUP($C647,Νέα_Μητρώα!$A:$G,5,FALSE),IF(COUNTIF(ValidID,$C647)&gt;0,VLOOKUP($C647,Μητρώο!$A:$G,5,FALSE))),"")</f>
        <v/>
      </c>
      <c r="F647" s="47"/>
      <c r="G647" s="47"/>
      <c r="H647" s="28"/>
      <c r="I647" s="29" t="str">
        <f>IF($C647&gt;0,IF(COUNTIF(newValidID,$C647)&gt;0,VLOOKUP($C647,Νέα_Μητρώα!$A:$G,4,FALSE),IF(COUNTIF(ValidID,$C647)&gt;0,VLOOKUP($C647,Μητρώο!$A:$G,4,FALSE))),"")</f>
        <v/>
      </c>
      <c r="J647" s="53" t="str">
        <f>IF(OR(AND(OR(LEFT(R647)="b",LEFT(T647)="b",LEFT(V647)="b"),IF($C647&gt;0,IF(COUNTIF(newValidID,$C647)&gt;0,VLOOKUP($C647,Νέα_Μητρώα!$A:$G,2,FALSE),IF(COUNTIF(ValidID,$C647)&gt;0,VLOOKUP($C647,Μητρώο!$A:$G,2,FALSE))),"")="Θ"),AND(OR(LEFT(R647)="g",LEFT(T647)="g",LEFT(V647)="g"),IF($C647&gt;0,IF(COUNTIF(newValidID,$C647)&gt;0,VLOOKUP($C647,Νέα_Μητρώα!$A:$G,2,FALSE),IF(COUNTIF(ValidID,$C647)&gt;0,VLOOKUP($C647,Μητρώο!$A:$G,2,FALSE))),"")="Α")),"error","")</f>
        <v/>
      </c>
      <c r="K647" s="29" t="str">
        <f t="shared" si="73"/>
        <v/>
      </c>
      <c r="L647" s="29">
        <f t="shared" si="74"/>
        <v>0</v>
      </c>
      <c r="M647" s="30"/>
      <c r="N647" s="30"/>
      <c r="O647" s="31" t="str">
        <f>IF($C647&gt;0,IF(COUNTIF(newValidID,$C647)&gt;0,VLOOKUP($C647,Νέα_Μητρώα!$A:$G,7,FALSE),IF(COUNTIF(ValidID,$C647)&gt;0,VLOOKUP($C647,Μητρώο!$A:$G,7,FALSE))),"")</f>
        <v/>
      </c>
      <c r="P647" s="25" t="str">
        <f t="shared" si="76"/>
        <v/>
      </c>
      <c r="Q647" s="6"/>
      <c r="S647" s="6"/>
      <c r="U647" s="6"/>
      <c r="W647" s="59" t="str">
        <f>IF(AND($W$1&gt;0,C647&gt;0),SUBSTITUTE(SUBSTITUTE(IF(COUNTIF(newValidID,$C647)&gt;0,VLOOKUP($C647,Νέα_Μητρώα!$A:$G,2,FALSE),IF(COUNTIF(ValidID,$C647)&gt;0,VLOOKUP($C647,Μητρώο!$A:$G,2,FALSE))),"Θ","g"),"Α","b")&amp;IF((TRUNC((((YEAR($C$1))-I647)+1)/2))*2&lt;12,12,(TRUNC((((YEAR($C$1))-I647)+1)/2))*2),"ω")</f>
        <v>ω</v>
      </c>
      <c r="Z647" s="49">
        <f t="shared" si="77"/>
        <v>0</v>
      </c>
      <c r="AA647" s="49">
        <f t="shared" si="78"/>
        <v>0</v>
      </c>
      <c r="AB647" s="49">
        <f t="shared" si="79"/>
        <v>0</v>
      </c>
    </row>
    <row r="648" spans="1:28" x14ac:dyDescent="0.2">
      <c r="A648" s="4">
        <v>646</v>
      </c>
      <c r="B648" s="25">
        <f t="shared" si="75"/>
        <v>646</v>
      </c>
      <c r="D648" s="26" t="str">
        <f>IF($C648&gt;0,IF(COUNTIF(newValidID,$C648)&gt;0,VLOOKUP($C648,Νέα_Μητρώα!$A:$G,3,FALSE),IF(COUNTIF(ValidID,$C648)&gt;0,VLOOKUP($C648,Μητρώο!$A:$G,3,FALSE))),"")</f>
        <v/>
      </c>
      <c r="E648" s="27" t="str">
        <f>IF($C648&gt;0,IF(COUNTIF(newValidID,$C648)&gt;0,VLOOKUP($C648,Νέα_Μητρώα!$A:$G,5,FALSE),IF(COUNTIF(ValidID,$C648)&gt;0,VLOOKUP($C648,Μητρώο!$A:$G,5,FALSE))),"")</f>
        <v/>
      </c>
      <c r="F648" s="47"/>
      <c r="G648" s="47"/>
      <c r="H648" s="28"/>
      <c r="I648" s="29" t="str">
        <f>IF($C648&gt;0,IF(COUNTIF(newValidID,$C648)&gt;0,VLOOKUP($C648,Νέα_Μητρώα!$A:$G,4,FALSE),IF(COUNTIF(ValidID,$C648)&gt;0,VLOOKUP($C648,Μητρώο!$A:$G,4,FALSE))),"")</f>
        <v/>
      </c>
      <c r="J648" s="53" t="str">
        <f>IF(OR(AND(OR(LEFT(R648)="b",LEFT(T648)="b",LEFT(V648)="b"),IF($C648&gt;0,IF(COUNTIF(newValidID,$C648)&gt;0,VLOOKUP($C648,Νέα_Μητρώα!$A:$G,2,FALSE),IF(COUNTIF(ValidID,$C648)&gt;0,VLOOKUP($C648,Μητρώο!$A:$G,2,FALSE))),"")="Θ"),AND(OR(LEFT(R648)="g",LEFT(T648)="g",LEFT(V648)="g"),IF($C648&gt;0,IF(COUNTIF(newValidID,$C648)&gt;0,VLOOKUP($C648,Νέα_Μητρώα!$A:$G,2,FALSE),IF(COUNTIF(ValidID,$C648)&gt;0,VLOOKUP($C648,Μητρώο!$A:$G,2,FALSE))),"")="Α")),"error","")</f>
        <v/>
      </c>
      <c r="K648" s="29" t="str">
        <f t="shared" si="73"/>
        <v/>
      </c>
      <c r="L648" s="29">
        <f t="shared" si="74"/>
        <v>0</v>
      </c>
      <c r="M648" s="30"/>
      <c r="N648" s="30"/>
      <c r="O648" s="31" t="str">
        <f>IF($C648&gt;0,IF(COUNTIF(newValidID,$C648)&gt;0,VLOOKUP($C648,Νέα_Μητρώα!$A:$G,7,FALSE),IF(COUNTIF(ValidID,$C648)&gt;0,VLOOKUP($C648,Μητρώο!$A:$G,7,FALSE))),"")</f>
        <v/>
      </c>
      <c r="P648" s="25" t="str">
        <f t="shared" si="76"/>
        <v/>
      </c>
      <c r="Q648" s="6"/>
      <c r="S648" s="6"/>
      <c r="U648" s="6"/>
      <c r="W648" s="59" t="str">
        <f>IF(AND($W$1&gt;0,C648&gt;0),SUBSTITUTE(SUBSTITUTE(IF(COUNTIF(newValidID,$C648)&gt;0,VLOOKUP($C648,Νέα_Μητρώα!$A:$G,2,FALSE),IF(COUNTIF(ValidID,$C648)&gt;0,VLOOKUP($C648,Μητρώο!$A:$G,2,FALSE))),"Θ","g"),"Α","b")&amp;IF((TRUNC((((YEAR($C$1))-I648)+1)/2))*2&lt;12,12,(TRUNC((((YEAR($C$1))-I648)+1)/2))*2),"ω")</f>
        <v>ω</v>
      </c>
      <c r="Z648" s="49">
        <f t="shared" si="77"/>
        <v>0</v>
      </c>
      <c r="AA648" s="49">
        <f t="shared" si="78"/>
        <v>0</v>
      </c>
      <c r="AB648" s="49">
        <f t="shared" si="79"/>
        <v>0</v>
      </c>
    </row>
    <row r="649" spans="1:28" x14ac:dyDescent="0.2">
      <c r="A649" s="4">
        <v>647</v>
      </c>
      <c r="B649" s="25">
        <f t="shared" si="75"/>
        <v>647</v>
      </c>
      <c r="C649" s="6"/>
      <c r="D649" s="26" t="str">
        <f>IF($C649&gt;0,IF(COUNTIF(newValidID,$C649)&gt;0,VLOOKUP($C649,Νέα_Μητρώα!$A:$G,3,FALSE),IF(COUNTIF(ValidID,$C649)&gt;0,VLOOKUP($C649,Μητρώο!$A:$G,3,FALSE))),"")</f>
        <v/>
      </c>
      <c r="E649" s="27" t="str">
        <f>IF($C649&gt;0,IF(COUNTIF(newValidID,$C649)&gt;0,VLOOKUP($C649,Νέα_Μητρώα!$A:$G,5,FALSE),IF(COUNTIF(ValidID,$C649)&gt;0,VLOOKUP($C649,Μητρώο!$A:$G,5,FALSE))),"")</f>
        <v/>
      </c>
      <c r="F649" s="47"/>
      <c r="G649" s="47"/>
      <c r="H649" s="28"/>
      <c r="I649" s="29" t="str">
        <f>IF($C649&gt;0,IF(COUNTIF(newValidID,$C649)&gt;0,VLOOKUP($C649,Νέα_Μητρώα!$A:$G,4,FALSE),IF(COUNTIF(ValidID,$C649)&gt;0,VLOOKUP($C649,Μητρώο!$A:$G,4,FALSE))),"")</f>
        <v/>
      </c>
      <c r="J649" s="53" t="str">
        <f>IF(OR(AND(OR(LEFT(R649)="b",LEFT(T649)="b",LEFT(V649)="b"),IF($C649&gt;0,IF(COUNTIF(newValidID,$C649)&gt;0,VLOOKUP($C649,Νέα_Μητρώα!$A:$G,2,FALSE),IF(COUNTIF(ValidID,$C649)&gt;0,VLOOKUP($C649,Μητρώο!$A:$G,2,FALSE))),"")="Θ"),AND(OR(LEFT(R649)="g",LEFT(T649)="g",LEFT(V649)="g"),IF($C649&gt;0,IF(COUNTIF(newValidID,$C649)&gt;0,VLOOKUP($C649,Νέα_Μητρώα!$A:$G,2,FALSE),IF(COUNTIF(ValidID,$C649)&gt;0,VLOOKUP($C649,Μητρώο!$A:$G,2,FALSE))),"")="Α")),"error","")</f>
        <v/>
      </c>
      <c r="K649" s="29" t="str">
        <f t="shared" si="73"/>
        <v/>
      </c>
      <c r="L649" s="29">
        <f t="shared" si="74"/>
        <v>0</v>
      </c>
      <c r="M649" s="30"/>
      <c r="N649" s="30"/>
      <c r="O649" s="31" t="str">
        <f>IF($C649&gt;0,IF(COUNTIF(newValidID,$C649)&gt;0,VLOOKUP($C649,Νέα_Μητρώα!$A:$G,7,FALSE),IF(COUNTIF(ValidID,$C649)&gt;0,VLOOKUP($C649,Μητρώο!$A:$G,7,FALSE))),"")</f>
        <v/>
      </c>
      <c r="P649" s="25" t="str">
        <f t="shared" si="76"/>
        <v/>
      </c>
      <c r="Q649" s="6"/>
      <c r="S649" s="6"/>
      <c r="U649" s="6"/>
      <c r="W649" s="59" t="str">
        <f>IF(AND($W$1&gt;0,C649&gt;0),SUBSTITUTE(SUBSTITUTE(IF(COUNTIF(newValidID,$C649)&gt;0,VLOOKUP($C649,Νέα_Μητρώα!$A:$G,2,FALSE),IF(COUNTIF(ValidID,$C649)&gt;0,VLOOKUP($C649,Μητρώο!$A:$G,2,FALSE))),"Θ","g"),"Α","b")&amp;IF((TRUNC((((YEAR($C$1))-I649)+1)/2))*2&lt;12,12,(TRUNC((((YEAR($C$1))-I649)+1)/2))*2),"ω")</f>
        <v>ω</v>
      </c>
      <c r="Z649" s="49">
        <f t="shared" si="77"/>
        <v>0</v>
      </c>
      <c r="AA649" s="49">
        <f t="shared" si="78"/>
        <v>0</v>
      </c>
      <c r="AB649" s="49">
        <f t="shared" si="79"/>
        <v>0</v>
      </c>
    </row>
    <row r="650" spans="1:28" x14ac:dyDescent="0.2">
      <c r="A650" s="4">
        <v>648</v>
      </c>
      <c r="B650" s="25">
        <f t="shared" si="75"/>
        <v>648</v>
      </c>
      <c r="D650" s="26" t="str">
        <f>IF($C650&gt;0,IF(COUNTIF(newValidID,$C650)&gt;0,VLOOKUP($C650,Νέα_Μητρώα!$A:$G,3,FALSE),IF(COUNTIF(ValidID,$C650)&gt;0,VLOOKUP($C650,Μητρώο!$A:$G,3,FALSE))),"")</f>
        <v/>
      </c>
      <c r="E650" s="27" t="str">
        <f>IF($C650&gt;0,IF(COUNTIF(newValidID,$C650)&gt;0,VLOOKUP($C650,Νέα_Μητρώα!$A:$G,5,FALSE),IF(COUNTIF(ValidID,$C650)&gt;0,VLOOKUP($C650,Μητρώο!$A:$G,5,FALSE))),"")</f>
        <v/>
      </c>
      <c r="F650" s="47"/>
      <c r="G650" s="47"/>
      <c r="H650" s="28"/>
      <c r="I650" s="29" t="str">
        <f>IF($C650&gt;0,IF(COUNTIF(newValidID,$C650)&gt;0,VLOOKUP($C650,Νέα_Μητρώα!$A:$G,4,FALSE),IF(COUNTIF(ValidID,$C650)&gt;0,VLOOKUP($C650,Μητρώο!$A:$G,4,FALSE))),"")</f>
        <v/>
      </c>
      <c r="J650" s="53" t="str">
        <f>IF(OR(AND(OR(LEFT(R650)="b",LEFT(T650)="b",LEFT(V650)="b"),IF($C650&gt;0,IF(COUNTIF(newValidID,$C650)&gt;0,VLOOKUP($C650,Νέα_Μητρώα!$A:$G,2,FALSE),IF(COUNTIF(ValidID,$C650)&gt;0,VLOOKUP($C650,Μητρώο!$A:$G,2,FALSE))),"")="Θ"),AND(OR(LEFT(R650)="g",LEFT(T650)="g",LEFT(V650)="g"),IF($C650&gt;0,IF(COUNTIF(newValidID,$C650)&gt;0,VLOOKUP($C650,Νέα_Μητρώα!$A:$G,2,FALSE),IF(COUNTIF(ValidID,$C650)&gt;0,VLOOKUP($C650,Μητρώο!$A:$G,2,FALSE))),"")="Α")),"error","")</f>
        <v/>
      </c>
      <c r="K650" s="29" t="str">
        <f t="shared" si="73"/>
        <v/>
      </c>
      <c r="L650" s="29">
        <f t="shared" si="74"/>
        <v>0</v>
      </c>
      <c r="M650" s="30"/>
      <c r="N650" s="30"/>
      <c r="O650" s="31" t="str">
        <f>IF($C650&gt;0,IF(COUNTIF(newValidID,$C650)&gt;0,VLOOKUP($C650,Νέα_Μητρώα!$A:$G,7,FALSE),IF(COUNTIF(ValidID,$C650)&gt;0,VLOOKUP($C650,Μητρώο!$A:$G,7,FALSE))),"")</f>
        <v/>
      </c>
      <c r="P650" s="25" t="str">
        <f t="shared" si="76"/>
        <v/>
      </c>
      <c r="Q650" s="6"/>
      <c r="S650" s="6"/>
      <c r="U650" s="6"/>
      <c r="W650" s="59" t="str">
        <f>IF(AND($W$1&gt;0,C650&gt;0),SUBSTITUTE(SUBSTITUTE(IF(COUNTIF(newValidID,$C650)&gt;0,VLOOKUP($C650,Νέα_Μητρώα!$A:$G,2,FALSE),IF(COUNTIF(ValidID,$C650)&gt;0,VLOOKUP($C650,Μητρώο!$A:$G,2,FALSE))),"Θ","g"),"Α","b")&amp;IF((TRUNC((((YEAR($C$1))-I650)+1)/2))*2&lt;12,12,(TRUNC((((YEAR($C$1))-I650)+1)/2))*2),"ω")</f>
        <v>ω</v>
      </c>
      <c r="Z650" s="49">
        <f t="shared" si="77"/>
        <v>0</v>
      </c>
      <c r="AA650" s="49">
        <f t="shared" si="78"/>
        <v>0</v>
      </c>
      <c r="AB650" s="49">
        <f t="shared" si="79"/>
        <v>0</v>
      </c>
    </row>
    <row r="651" spans="1:28" x14ac:dyDescent="0.2">
      <c r="A651" s="4">
        <v>649</v>
      </c>
      <c r="B651" s="25">
        <f t="shared" si="75"/>
        <v>649</v>
      </c>
      <c r="D651" s="26" t="str">
        <f>IF($C651&gt;0,IF(COUNTIF(newValidID,$C651)&gt;0,VLOOKUP($C651,Νέα_Μητρώα!$A:$G,3,FALSE),IF(COUNTIF(ValidID,$C651)&gt;0,VLOOKUP($C651,Μητρώο!$A:$G,3,FALSE))),"")</f>
        <v/>
      </c>
      <c r="E651" s="27" t="str">
        <f>IF($C651&gt;0,IF(COUNTIF(newValidID,$C651)&gt;0,VLOOKUP($C651,Νέα_Μητρώα!$A:$G,5,FALSE),IF(COUNTIF(ValidID,$C651)&gt;0,VLOOKUP($C651,Μητρώο!$A:$G,5,FALSE))),"")</f>
        <v/>
      </c>
      <c r="F651" s="47"/>
      <c r="G651" s="47"/>
      <c r="H651" s="28"/>
      <c r="I651" s="29" t="str">
        <f>IF($C651&gt;0,IF(COUNTIF(newValidID,$C651)&gt;0,VLOOKUP($C651,Νέα_Μητρώα!$A:$G,4,FALSE),IF(COUNTIF(ValidID,$C651)&gt;0,VLOOKUP($C651,Μητρώο!$A:$G,4,FALSE))),"")</f>
        <v/>
      </c>
      <c r="J651" s="53" t="str">
        <f>IF(OR(AND(OR(LEFT(R651)="b",LEFT(T651)="b",LEFT(V651)="b"),IF($C651&gt;0,IF(COUNTIF(newValidID,$C651)&gt;0,VLOOKUP($C651,Νέα_Μητρώα!$A:$G,2,FALSE),IF(COUNTIF(ValidID,$C651)&gt;0,VLOOKUP($C651,Μητρώο!$A:$G,2,FALSE))),"")="Θ"),AND(OR(LEFT(R651)="g",LEFT(T651)="g",LEFT(V651)="g"),IF($C651&gt;0,IF(COUNTIF(newValidID,$C651)&gt;0,VLOOKUP($C651,Νέα_Μητρώα!$A:$G,2,FALSE),IF(COUNTIF(ValidID,$C651)&gt;0,VLOOKUP($C651,Μητρώο!$A:$G,2,FALSE))),"")="Α")),"error","")</f>
        <v/>
      </c>
      <c r="K651" s="29" t="str">
        <f t="shared" si="73"/>
        <v/>
      </c>
      <c r="L651" s="29">
        <f t="shared" si="74"/>
        <v>0</v>
      </c>
      <c r="M651" s="30"/>
      <c r="N651" s="30"/>
      <c r="O651" s="31" t="str">
        <f>IF($C651&gt;0,IF(COUNTIF(newValidID,$C651)&gt;0,VLOOKUP($C651,Νέα_Μητρώα!$A:$G,7,FALSE),IF(COUNTIF(ValidID,$C651)&gt;0,VLOOKUP($C651,Μητρώο!$A:$G,7,FALSE))),"")</f>
        <v/>
      </c>
      <c r="P651" s="25" t="str">
        <f t="shared" si="76"/>
        <v/>
      </c>
      <c r="Q651" s="6"/>
      <c r="S651" s="6"/>
      <c r="U651" s="6"/>
      <c r="W651" s="59" t="str">
        <f>IF(AND($W$1&gt;0,C651&gt;0),SUBSTITUTE(SUBSTITUTE(IF(COUNTIF(newValidID,$C651)&gt;0,VLOOKUP($C651,Νέα_Μητρώα!$A:$G,2,FALSE),IF(COUNTIF(ValidID,$C651)&gt;0,VLOOKUP($C651,Μητρώο!$A:$G,2,FALSE))),"Θ","g"),"Α","b")&amp;IF((TRUNC((((YEAR($C$1))-I651)+1)/2))*2&lt;12,12,(TRUNC((((YEAR($C$1))-I651)+1)/2))*2),"ω")</f>
        <v>ω</v>
      </c>
      <c r="Z651" s="49">
        <f t="shared" si="77"/>
        <v>0</v>
      </c>
      <c r="AA651" s="49">
        <f t="shared" si="78"/>
        <v>0</v>
      </c>
      <c r="AB651" s="49">
        <f t="shared" si="79"/>
        <v>0</v>
      </c>
    </row>
    <row r="652" spans="1:28" x14ac:dyDescent="0.2">
      <c r="A652" s="4">
        <v>650</v>
      </c>
      <c r="B652" s="25">
        <f t="shared" si="75"/>
        <v>650</v>
      </c>
      <c r="D652" s="26" t="str">
        <f>IF($C652&gt;0,IF(COUNTIF(newValidID,$C652)&gt;0,VLOOKUP($C652,Νέα_Μητρώα!$A:$G,3,FALSE),IF(COUNTIF(ValidID,$C652)&gt;0,VLOOKUP($C652,Μητρώο!$A:$G,3,FALSE))),"")</f>
        <v/>
      </c>
      <c r="E652" s="27" t="str">
        <f>IF($C652&gt;0,IF(COUNTIF(newValidID,$C652)&gt;0,VLOOKUP($C652,Νέα_Μητρώα!$A:$G,5,FALSE),IF(COUNTIF(ValidID,$C652)&gt;0,VLOOKUP($C652,Μητρώο!$A:$G,5,FALSE))),"")</f>
        <v/>
      </c>
      <c r="F652" s="47"/>
      <c r="G652" s="47"/>
      <c r="H652" s="28"/>
      <c r="I652" s="29" t="str">
        <f>IF($C652&gt;0,IF(COUNTIF(newValidID,$C652)&gt;0,VLOOKUP($C652,Νέα_Μητρώα!$A:$G,4,FALSE),IF(COUNTIF(ValidID,$C652)&gt;0,VLOOKUP($C652,Μητρώο!$A:$G,4,FALSE))),"")</f>
        <v/>
      </c>
      <c r="J652" s="53" t="str">
        <f>IF(OR(AND(OR(LEFT(R652)="b",LEFT(T652)="b",LEFT(V652)="b"),IF($C652&gt;0,IF(COUNTIF(newValidID,$C652)&gt;0,VLOOKUP($C652,Νέα_Μητρώα!$A:$G,2,FALSE),IF(COUNTIF(ValidID,$C652)&gt;0,VLOOKUP($C652,Μητρώο!$A:$G,2,FALSE))),"")="Θ"),AND(OR(LEFT(R652)="g",LEFT(T652)="g",LEFT(V652)="g"),IF($C652&gt;0,IF(COUNTIF(newValidID,$C652)&gt;0,VLOOKUP($C652,Νέα_Μητρώα!$A:$G,2,FALSE),IF(COUNTIF(ValidID,$C652)&gt;0,VLOOKUP($C652,Μητρώο!$A:$G,2,FALSE))),"")="Α")),"error","")</f>
        <v/>
      </c>
      <c r="K652" s="29" t="str">
        <f t="shared" si="73"/>
        <v/>
      </c>
      <c r="L652" s="29">
        <f t="shared" si="74"/>
        <v>0</v>
      </c>
      <c r="M652" s="30"/>
      <c r="N652" s="30"/>
      <c r="O652" s="31" t="str">
        <f>IF($C652&gt;0,IF(COUNTIF(newValidID,$C652)&gt;0,VLOOKUP($C652,Νέα_Μητρώα!$A:$G,7,FALSE),IF(COUNTIF(ValidID,$C652)&gt;0,VLOOKUP($C652,Μητρώο!$A:$G,7,FALSE))),"")</f>
        <v/>
      </c>
      <c r="P652" s="25" t="str">
        <f t="shared" si="76"/>
        <v/>
      </c>
      <c r="Q652" s="6"/>
      <c r="S652" s="6"/>
      <c r="U652" s="6"/>
      <c r="W652" s="59" t="str">
        <f>IF(AND($W$1&gt;0,C652&gt;0),SUBSTITUTE(SUBSTITUTE(IF(COUNTIF(newValidID,$C652)&gt;0,VLOOKUP($C652,Νέα_Μητρώα!$A:$G,2,FALSE),IF(COUNTIF(ValidID,$C652)&gt;0,VLOOKUP($C652,Μητρώο!$A:$G,2,FALSE))),"Θ","g"),"Α","b")&amp;IF((TRUNC((((YEAR($C$1))-I652)+1)/2))*2&lt;12,12,(TRUNC((((YEAR($C$1))-I652)+1)/2))*2),"ω")</f>
        <v>ω</v>
      </c>
      <c r="Z652" s="49">
        <f t="shared" si="77"/>
        <v>0</v>
      </c>
      <c r="AA652" s="49">
        <f t="shared" si="78"/>
        <v>0</v>
      </c>
      <c r="AB652" s="49">
        <f t="shared" si="79"/>
        <v>0</v>
      </c>
    </row>
    <row r="653" spans="1:28" x14ac:dyDescent="0.2">
      <c r="A653" s="4">
        <v>651</v>
      </c>
      <c r="B653" s="25">
        <f t="shared" si="75"/>
        <v>651</v>
      </c>
      <c r="C653" s="6"/>
      <c r="D653" s="26" t="str">
        <f>IF($C653&gt;0,IF(COUNTIF(newValidID,$C653)&gt;0,VLOOKUP($C653,Νέα_Μητρώα!$A:$G,3,FALSE),IF(COUNTIF(ValidID,$C653)&gt;0,VLOOKUP($C653,Μητρώο!$A:$G,3,FALSE))),"")</f>
        <v/>
      </c>
      <c r="E653" s="27" t="str">
        <f>IF($C653&gt;0,IF(COUNTIF(newValidID,$C653)&gt;0,VLOOKUP($C653,Νέα_Μητρώα!$A:$G,5,FALSE),IF(COUNTIF(ValidID,$C653)&gt;0,VLOOKUP($C653,Μητρώο!$A:$G,5,FALSE))),"")</f>
        <v/>
      </c>
      <c r="F653" s="47"/>
      <c r="G653" s="47"/>
      <c r="H653" s="28"/>
      <c r="I653" s="29" t="str">
        <f>IF($C653&gt;0,IF(COUNTIF(newValidID,$C653)&gt;0,VLOOKUP($C653,Νέα_Μητρώα!$A:$G,4,FALSE),IF(COUNTIF(ValidID,$C653)&gt;0,VLOOKUP($C653,Μητρώο!$A:$G,4,FALSE))),"")</f>
        <v/>
      </c>
      <c r="J653" s="53" t="str">
        <f>IF(OR(AND(OR(LEFT(R653)="b",LEFT(T653)="b",LEFT(V653)="b"),IF($C653&gt;0,IF(COUNTIF(newValidID,$C653)&gt;0,VLOOKUP($C653,Νέα_Μητρώα!$A:$G,2,FALSE),IF(COUNTIF(ValidID,$C653)&gt;0,VLOOKUP($C653,Μητρώο!$A:$G,2,FALSE))),"")="Θ"),AND(OR(LEFT(R653)="g",LEFT(T653)="g",LEFT(V653)="g"),IF($C653&gt;0,IF(COUNTIF(newValidID,$C653)&gt;0,VLOOKUP($C653,Νέα_Μητρώα!$A:$G,2,FALSE),IF(COUNTIF(ValidID,$C653)&gt;0,VLOOKUP($C653,Μητρώο!$A:$G,2,FALSE))),"")="Α")),"error","")</f>
        <v/>
      </c>
      <c r="K653" s="29" t="str">
        <f t="shared" si="73"/>
        <v/>
      </c>
      <c r="L653" s="29">
        <f t="shared" si="74"/>
        <v>0</v>
      </c>
      <c r="M653" s="30"/>
      <c r="N653" s="30"/>
      <c r="O653" s="31" t="str">
        <f>IF($C653&gt;0,IF(COUNTIF(newValidID,$C653)&gt;0,VLOOKUP($C653,Νέα_Μητρώα!$A:$G,7,FALSE),IF(COUNTIF(ValidID,$C653)&gt;0,VLOOKUP($C653,Μητρώο!$A:$G,7,FALSE))),"")</f>
        <v/>
      </c>
      <c r="P653" s="25" t="str">
        <f t="shared" si="76"/>
        <v/>
      </c>
      <c r="Q653" s="6"/>
      <c r="S653" s="6"/>
      <c r="U653" s="6"/>
      <c r="W653" s="59" t="str">
        <f>IF(AND($W$1&gt;0,C653&gt;0),SUBSTITUTE(SUBSTITUTE(IF(COUNTIF(newValidID,$C653)&gt;0,VLOOKUP($C653,Νέα_Μητρώα!$A:$G,2,FALSE),IF(COUNTIF(ValidID,$C653)&gt;0,VLOOKUP($C653,Μητρώο!$A:$G,2,FALSE))),"Θ","g"),"Α","b")&amp;IF((TRUNC((((YEAR($C$1))-I653)+1)/2))*2&lt;12,12,(TRUNC((((YEAR($C$1))-I653)+1)/2))*2),"ω")</f>
        <v>ω</v>
      </c>
      <c r="Z653" s="49">
        <f t="shared" si="77"/>
        <v>0</v>
      </c>
      <c r="AA653" s="49">
        <f t="shared" si="78"/>
        <v>0</v>
      </c>
      <c r="AB653" s="49">
        <f t="shared" si="79"/>
        <v>0</v>
      </c>
    </row>
    <row r="654" spans="1:28" x14ac:dyDescent="0.2">
      <c r="A654" s="4">
        <v>652</v>
      </c>
      <c r="B654" s="25">
        <f t="shared" si="75"/>
        <v>652</v>
      </c>
      <c r="D654" s="26" t="str">
        <f>IF($C654&gt;0,IF(COUNTIF(newValidID,$C654)&gt;0,VLOOKUP($C654,Νέα_Μητρώα!$A:$G,3,FALSE),IF(COUNTIF(ValidID,$C654)&gt;0,VLOOKUP($C654,Μητρώο!$A:$G,3,FALSE))),"")</f>
        <v/>
      </c>
      <c r="E654" s="27" t="str">
        <f>IF($C654&gt;0,IF(COUNTIF(newValidID,$C654)&gt;0,VLOOKUP($C654,Νέα_Μητρώα!$A:$G,5,FALSE),IF(COUNTIF(ValidID,$C654)&gt;0,VLOOKUP($C654,Μητρώο!$A:$G,5,FALSE))),"")</f>
        <v/>
      </c>
      <c r="F654" s="47"/>
      <c r="G654" s="47"/>
      <c r="H654" s="28"/>
      <c r="I654" s="29" t="str">
        <f>IF($C654&gt;0,IF(COUNTIF(newValidID,$C654)&gt;0,VLOOKUP($C654,Νέα_Μητρώα!$A:$G,4,FALSE),IF(COUNTIF(ValidID,$C654)&gt;0,VLOOKUP($C654,Μητρώο!$A:$G,4,FALSE))),"")</f>
        <v/>
      </c>
      <c r="J654" s="53" t="str">
        <f>IF(OR(AND(OR(LEFT(R654)="b",LEFT(T654)="b",LEFT(V654)="b"),IF($C654&gt;0,IF(COUNTIF(newValidID,$C654)&gt;0,VLOOKUP($C654,Νέα_Μητρώα!$A:$G,2,FALSE),IF(COUNTIF(ValidID,$C654)&gt;0,VLOOKUP($C654,Μητρώο!$A:$G,2,FALSE))),"")="Θ"),AND(OR(LEFT(R654)="g",LEFT(T654)="g",LEFT(V654)="g"),IF($C654&gt;0,IF(COUNTIF(newValidID,$C654)&gt;0,VLOOKUP($C654,Νέα_Μητρώα!$A:$G,2,FALSE),IF(COUNTIF(ValidID,$C654)&gt;0,VLOOKUP($C654,Μητρώο!$A:$G,2,FALSE))),"")="Α")),"error","")</f>
        <v/>
      </c>
      <c r="K654" s="29" t="str">
        <f t="shared" si="73"/>
        <v/>
      </c>
      <c r="L654" s="29">
        <f t="shared" si="74"/>
        <v>0</v>
      </c>
      <c r="M654" s="30"/>
      <c r="N654" s="30"/>
      <c r="O654" s="31" t="str">
        <f>IF($C654&gt;0,IF(COUNTIF(newValidID,$C654)&gt;0,VLOOKUP($C654,Νέα_Μητρώα!$A:$G,7,FALSE),IF(COUNTIF(ValidID,$C654)&gt;0,VLOOKUP($C654,Μητρώο!$A:$G,7,FALSE))),"")</f>
        <v/>
      </c>
      <c r="P654" s="25" t="str">
        <f t="shared" si="76"/>
        <v/>
      </c>
      <c r="Q654" s="6"/>
      <c r="S654" s="6"/>
      <c r="U654" s="6"/>
      <c r="W654" s="59" t="str">
        <f>IF(AND($W$1&gt;0,C654&gt;0),SUBSTITUTE(SUBSTITUTE(IF(COUNTIF(newValidID,$C654)&gt;0,VLOOKUP($C654,Νέα_Μητρώα!$A:$G,2,FALSE),IF(COUNTIF(ValidID,$C654)&gt;0,VLOOKUP($C654,Μητρώο!$A:$G,2,FALSE))),"Θ","g"),"Α","b")&amp;IF((TRUNC((((YEAR($C$1))-I654)+1)/2))*2&lt;12,12,(TRUNC((((YEAR($C$1))-I654)+1)/2))*2),"ω")</f>
        <v>ω</v>
      </c>
      <c r="Z654" s="49">
        <f t="shared" si="77"/>
        <v>0</v>
      </c>
      <c r="AA654" s="49">
        <f t="shared" si="78"/>
        <v>0</v>
      </c>
      <c r="AB654" s="49">
        <f t="shared" si="79"/>
        <v>0</v>
      </c>
    </row>
    <row r="655" spans="1:28" x14ac:dyDescent="0.2">
      <c r="A655" s="4">
        <v>653</v>
      </c>
      <c r="B655" s="25">
        <f t="shared" si="75"/>
        <v>653</v>
      </c>
      <c r="C655" s="6"/>
      <c r="D655" s="26" t="str">
        <f>IF($C655&gt;0,IF(COUNTIF(newValidID,$C655)&gt;0,VLOOKUP($C655,Νέα_Μητρώα!$A:$G,3,FALSE),IF(COUNTIF(ValidID,$C655)&gt;0,VLOOKUP($C655,Μητρώο!$A:$G,3,FALSE))),"")</f>
        <v/>
      </c>
      <c r="E655" s="27" t="str">
        <f>IF($C655&gt;0,IF(COUNTIF(newValidID,$C655)&gt;0,VLOOKUP($C655,Νέα_Μητρώα!$A:$G,5,FALSE),IF(COUNTIF(ValidID,$C655)&gt;0,VLOOKUP($C655,Μητρώο!$A:$G,5,FALSE))),"")</f>
        <v/>
      </c>
      <c r="F655" s="47"/>
      <c r="G655" s="47"/>
      <c r="H655" s="28"/>
      <c r="I655" s="29" t="str">
        <f>IF($C655&gt;0,IF(COUNTIF(newValidID,$C655)&gt;0,VLOOKUP($C655,Νέα_Μητρώα!$A:$G,4,FALSE),IF(COUNTIF(ValidID,$C655)&gt;0,VLOOKUP($C655,Μητρώο!$A:$G,4,FALSE))),"")</f>
        <v/>
      </c>
      <c r="J655" s="53" t="str">
        <f>IF(OR(AND(OR(LEFT(R655)="b",LEFT(T655)="b",LEFT(V655)="b"),IF($C655&gt;0,IF(COUNTIF(newValidID,$C655)&gt;0,VLOOKUP($C655,Νέα_Μητρώα!$A:$G,2,FALSE),IF(COUNTIF(ValidID,$C655)&gt;0,VLOOKUP($C655,Μητρώο!$A:$G,2,FALSE))),"")="Θ"),AND(OR(LEFT(R655)="g",LEFT(T655)="g",LEFT(V655)="g"),IF($C655&gt;0,IF(COUNTIF(newValidID,$C655)&gt;0,VLOOKUP($C655,Νέα_Μητρώα!$A:$G,2,FALSE),IF(COUNTIF(ValidID,$C655)&gt;0,VLOOKUP($C655,Μητρώο!$A:$G,2,FALSE))),"")="Α")),"error","")</f>
        <v/>
      </c>
      <c r="K655" s="29" t="str">
        <f t="shared" si="73"/>
        <v/>
      </c>
      <c r="L655" s="29">
        <f t="shared" si="74"/>
        <v>0</v>
      </c>
      <c r="M655" s="30"/>
      <c r="N655" s="30"/>
      <c r="O655" s="31" t="str">
        <f>IF($C655&gt;0,IF(COUNTIF(newValidID,$C655)&gt;0,VLOOKUP($C655,Νέα_Μητρώα!$A:$G,7,FALSE),IF(COUNTIF(ValidID,$C655)&gt;0,VLOOKUP($C655,Μητρώο!$A:$G,7,FALSE))),"")</f>
        <v/>
      </c>
      <c r="P655" s="25" t="str">
        <f t="shared" si="76"/>
        <v/>
      </c>
      <c r="Q655" s="6"/>
      <c r="S655" s="6"/>
      <c r="U655" s="6"/>
      <c r="W655" s="59" t="str">
        <f>IF(AND($W$1&gt;0,C655&gt;0),SUBSTITUTE(SUBSTITUTE(IF(COUNTIF(newValidID,$C655)&gt;0,VLOOKUP($C655,Νέα_Μητρώα!$A:$G,2,FALSE),IF(COUNTIF(ValidID,$C655)&gt;0,VLOOKUP($C655,Μητρώο!$A:$G,2,FALSE))),"Θ","g"),"Α","b")&amp;IF((TRUNC((((YEAR($C$1))-I655)+1)/2))*2&lt;12,12,(TRUNC((((YEAR($C$1))-I655)+1)/2))*2),"ω")</f>
        <v>ω</v>
      </c>
      <c r="Z655" s="49">
        <f t="shared" si="77"/>
        <v>0</v>
      </c>
      <c r="AA655" s="49">
        <f t="shared" si="78"/>
        <v>0</v>
      </c>
      <c r="AB655" s="49">
        <f t="shared" si="79"/>
        <v>0</v>
      </c>
    </row>
    <row r="656" spans="1:28" x14ac:dyDescent="0.2">
      <c r="A656" s="4">
        <v>654</v>
      </c>
      <c r="B656" s="25">
        <f t="shared" si="75"/>
        <v>654</v>
      </c>
      <c r="D656" s="26" t="str">
        <f>IF($C656&gt;0,IF(COUNTIF(newValidID,$C656)&gt;0,VLOOKUP($C656,Νέα_Μητρώα!$A:$G,3,FALSE),IF(COUNTIF(ValidID,$C656)&gt;0,VLOOKUP($C656,Μητρώο!$A:$G,3,FALSE))),"")</f>
        <v/>
      </c>
      <c r="E656" s="27" t="str">
        <f>IF($C656&gt;0,IF(COUNTIF(newValidID,$C656)&gt;0,VLOOKUP($C656,Νέα_Μητρώα!$A:$G,5,FALSE),IF(COUNTIF(ValidID,$C656)&gt;0,VLOOKUP($C656,Μητρώο!$A:$G,5,FALSE))),"")</f>
        <v/>
      </c>
      <c r="F656" s="47"/>
      <c r="G656" s="47"/>
      <c r="H656" s="28"/>
      <c r="I656" s="29" t="str">
        <f>IF($C656&gt;0,IF(COUNTIF(newValidID,$C656)&gt;0,VLOOKUP($C656,Νέα_Μητρώα!$A:$G,4,FALSE),IF(COUNTIF(ValidID,$C656)&gt;0,VLOOKUP($C656,Μητρώο!$A:$G,4,FALSE))),"")</f>
        <v/>
      </c>
      <c r="J656" s="53" t="str">
        <f>IF(OR(AND(OR(LEFT(R656)="b",LEFT(T656)="b",LEFT(V656)="b"),IF($C656&gt;0,IF(COUNTIF(newValidID,$C656)&gt;0,VLOOKUP($C656,Νέα_Μητρώα!$A:$G,2,FALSE),IF(COUNTIF(ValidID,$C656)&gt;0,VLOOKUP($C656,Μητρώο!$A:$G,2,FALSE))),"")="Θ"),AND(OR(LEFT(R656)="g",LEFT(T656)="g",LEFT(V656)="g"),IF($C656&gt;0,IF(COUNTIF(newValidID,$C656)&gt;0,VLOOKUP($C656,Νέα_Μητρώα!$A:$G,2,FALSE),IF(COUNTIF(ValidID,$C656)&gt;0,VLOOKUP($C656,Μητρώο!$A:$G,2,FALSE))),"")="Α")),"error","")</f>
        <v/>
      </c>
      <c r="K656" s="29" t="str">
        <f t="shared" si="73"/>
        <v/>
      </c>
      <c r="L656" s="29">
        <f t="shared" si="74"/>
        <v>0</v>
      </c>
      <c r="M656" s="30"/>
      <c r="N656" s="30"/>
      <c r="O656" s="31" t="str">
        <f>IF($C656&gt;0,IF(COUNTIF(newValidID,$C656)&gt;0,VLOOKUP($C656,Νέα_Μητρώα!$A:$G,7,FALSE),IF(COUNTIF(ValidID,$C656)&gt;0,VLOOKUP($C656,Μητρώο!$A:$G,7,FALSE))),"")</f>
        <v/>
      </c>
      <c r="P656" s="25" t="str">
        <f t="shared" si="76"/>
        <v/>
      </c>
      <c r="Q656" s="6"/>
      <c r="S656" s="6"/>
      <c r="U656" s="6"/>
      <c r="W656" s="59" t="str">
        <f>IF(AND($W$1&gt;0,C656&gt;0),SUBSTITUTE(SUBSTITUTE(IF(COUNTIF(newValidID,$C656)&gt;0,VLOOKUP($C656,Νέα_Μητρώα!$A:$G,2,FALSE),IF(COUNTIF(ValidID,$C656)&gt;0,VLOOKUP($C656,Μητρώο!$A:$G,2,FALSE))),"Θ","g"),"Α","b")&amp;IF((TRUNC((((YEAR($C$1))-I656)+1)/2))*2&lt;12,12,(TRUNC((((YEAR($C$1))-I656)+1)/2))*2),"ω")</f>
        <v>ω</v>
      </c>
      <c r="Z656" s="49">
        <f t="shared" si="77"/>
        <v>0</v>
      </c>
      <c r="AA656" s="49">
        <f t="shared" si="78"/>
        <v>0</v>
      </c>
      <c r="AB656" s="49">
        <f t="shared" si="79"/>
        <v>0</v>
      </c>
    </row>
    <row r="657" spans="1:28" x14ac:dyDescent="0.2">
      <c r="A657" s="4">
        <v>655</v>
      </c>
      <c r="B657" s="25">
        <f t="shared" si="75"/>
        <v>655</v>
      </c>
      <c r="C657" s="6"/>
      <c r="D657" s="26" t="str">
        <f>IF($C657&gt;0,IF(COUNTIF(newValidID,$C657)&gt;0,VLOOKUP($C657,Νέα_Μητρώα!$A:$G,3,FALSE),IF(COUNTIF(ValidID,$C657)&gt;0,VLOOKUP($C657,Μητρώο!$A:$G,3,FALSE))),"")</f>
        <v/>
      </c>
      <c r="E657" s="27" t="str">
        <f>IF($C657&gt;0,IF(COUNTIF(newValidID,$C657)&gt;0,VLOOKUP($C657,Νέα_Μητρώα!$A:$G,5,FALSE),IF(COUNTIF(ValidID,$C657)&gt;0,VLOOKUP($C657,Μητρώο!$A:$G,5,FALSE))),"")</f>
        <v/>
      </c>
      <c r="F657" s="47"/>
      <c r="G657" s="47"/>
      <c r="H657" s="28"/>
      <c r="I657" s="29" t="str">
        <f>IF($C657&gt;0,IF(COUNTIF(newValidID,$C657)&gt;0,VLOOKUP($C657,Νέα_Μητρώα!$A:$G,4,FALSE),IF(COUNTIF(ValidID,$C657)&gt;0,VLOOKUP($C657,Μητρώο!$A:$G,4,FALSE))),"")</f>
        <v/>
      </c>
      <c r="J657" s="53" t="str">
        <f>IF(OR(AND(OR(LEFT(R657)="b",LEFT(T657)="b",LEFT(V657)="b"),IF($C657&gt;0,IF(COUNTIF(newValidID,$C657)&gt;0,VLOOKUP($C657,Νέα_Μητρώα!$A:$G,2,FALSE),IF(COUNTIF(ValidID,$C657)&gt;0,VLOOKUP($C657,Μητρώο!$A:$G,2,FALSE))),"")="Θ"),AND(OR(LEFT(R657)="g",LEFT(T657)="g",LEFT(V657)="g"),IF($C657&gt;0,IF(COUNTIF(newValidID,$C657)&gt;0,VLOOKUP($C657,Νέα_Μητρώα!$A:$G,2,FALSE),IF(COUNTIF(ValidID,$C657)&gt;0,VLOOKUP($C657,Μητρώο!$A:$G,2,FALSE))),"")="Α")),"error","")</f>
        <v/>
      </c>
      <c r="K657" s="29" t="str">
        <f t="shared" si="73"/>
        <v/>
      </c>
      <c r="L657" s="29">
        <f t="shared" si="74"/>
        <v>0</v>
      </c>
      <c r="M657" s="30"/>
      <c r="N657" s="30"/>
      <c r="O657" s="31" t="str">
        <f>IF($C657&gt;0,IF(COUNTIF(newValidID,$C657)&gt;0,VLOOKUP($C657,Νέα_Μητρώα!$A:$G,7,FALSE),IF(COUNTIF(ValidID,$C657)&gt;0,VLOOKUP($C657,Μητρώο!$A:$G,7,FALSE))),"")</f>
        <v/>
      </c>
      <c r="P657" s="25" t="str">
        <f t="shared" si="76"/>
        <v/>
      </c>
      <c r="Q657" s="6"/>
      <c r="S657" s="6"/>
      <c r="U657" s="6"/>
      <c r="W657" s="59" t="str">
        <f>IF(AND($W$1&gt;0,C657&gt;0),SUBSTITUTE(SUBSTITUTE(IF(COUNTIF(newValidID,$C657)&gt;0,VLOOKUP($C657,Νέα_Μητρώα!$A:$G,2,FALSE),IF(COUNTIF(ValidID,$C657)&gt;0,VLOOKUP($C657,Μητρώο!$A:$G,2,FALSE))),"Θ","g"),"Α","b")&amp;IF((TRUNC((((YEAR($C$1))-I657)+1)/2))*2&lt;12,12,(TRUNC((((YEAR($C$1))-I657)+1)/2))*2),"ω")</f>
        <v>ω</v>
      </c>
      <c r="Z657" s="49">
        <f t="shared" si="77"/>
        <v>0</v>
      </c>
      <c r="AA657" s="49">
        <f t="shared" si="78"/>
        <v>0</v>
      </c>
      <c r="AB657" s="49">
        <f t="shared" si="79"/>
        <v>0</v>
      </c>
    </row>
    <row r="658" spans="1:28" x14ac:dyDescent="0.2">
      <c r="A658" s="4">
        <v>656</v>
      </c>
      <c r="B658" s="25">
        <f t="shared" si="75"/>
        <v>656</v>
      </c>
      <c r="D658" s="26" t="str">
        <f>IF($C658&gt;0,IF(COUNTIF(newValidID,$C658)&gt;0,VLOOKUP($C658,Νέα_Μητρώα!$A:$G,3,FALSE),IF(COUNTIF(ValidID,$C658)&gt;0,VLOOKUP($C658,Μητρώο!$A:$G,3,FALSE))),"")</f>
        <v/>
      </c>
      <c r="E658" s="27" t="str">
        <f>IF($C658&gt;0,IF(COUNTIF(newValidID,$C658)&gt;0,VLOOKUP($C658,Νέα_Μητρώα!$A:$G,5,FALSE),IF(COUNTIF(ValidID,$C658)&gt;0,VLOOKUP($C658,Μητρώο!$A:$G,5,FALSE))),"")</f>
        <v/>
      </c>
      <c r="F658" s="47"/>
      <c r="G658" s="47"/>
      <c r="H658" s="28"/>
      <c r="I658" s="29" t="str">
        <f>IF($C658&gt;0,IF(COUNTIF(newValidID,$C658)&gt;0,VLOOKUP($C658,Νέα_Μητρώα!$A:$G,4,FALSE),IF(COUNTIF(ValidID,$C658)&gt;0,VLOOKUP($C658,Μητρώο!$A:$G,4,FALSE))),"")</f>
        <v/>
      </c>
      <c r="J658" s="53" t="str">
        <f>IF(OR(AND(OR(LEFT(R658)="b",LEFT(T658)="b",LEFT(V658)="b"),IF($C658&gt;0,IF(COUNTIF(newValidID,$C658)&gt;0,VLOOKUP($C658,Νέα_Μητρώα!$A:$G,2,FALSE),IF(COUNTIF(ValidID,$C658)&gt;0,VLOOKUP($C658,Μητρώο!$A:$G,2,FALSE))),"")="Θ"),AND(OR(LEFT(R658)="g",LEFT(T658)="g",LEFT(V658)="g"),IF($C658&gt;0,IF(COUNTIF(newValidID,$C658)&gt;0,VLOOKUP($C658,Νέα_Μητρώα!$A:$G,2,FALSE),IF(COUNTIF(ValidID,$C658)&gt;0,VLOOKUP($C658,Μητρώο!$A:$G,2,FALSE))),"")="Α")),"error","")</f>
        <v/>
      </c>
      <c r="K658" s="29" t="str">
        <f t="shared" si="73"/>
        <v/>
      </c>
      <c r="L658" s="29">
        <f t="shared" si="74"/>
        <v>0</v>
      </c>
      <c r="M658" s="30"/>
      <c r="N658" s="30"/>
      <c r="O658" s="31" t="str">
        <f>IF($C658&gt;0,IF(COUNTIF(newValidID,$C658)&gt;0,VLOOKUP($C658,Νέα_Μητρώα!$A:$G,7,FALSE),IF(COUNTIF(ValidID,$C658)&gt;0,VLOOKUP($C658,Μητρώο!$A:$G,7,FALSE))),"")</f>
        <v/>
      </c>
      <c r="P658" s="25" t="str">
        <f t="shared" si="76"/>
        <v/>
      </c>
      <c r="Q658" s="6"/>
      <c r="S658" s="6"/>
      <c r="U658" s="6"/>
      <c r="W658" s="59" t="str">
        <f>IF(AND($W$1&gt;0,C658&gt;0),SUBSTITUTE(SUBSTITUTE(IF(COUNTIF(newValidID,$C658)&gt;0,VLOOKUP($C658,Νέα_Μητρώα!$A:$G,2,FALSE),IF(COUNTIF(ValidID,$C658)&gt;0,VLOOKUP($C658,Μητρώο!$A:$G,2,FALSE))),"Θ","g"),"Α","b")&amp;IF((TRUNC((((YEAR($C$1))-I658)+1)/2))*2&lt;12,12,(TRUNC((((YEAR($C$1))-I658)+1)/2))*2),"ω")</f>
        <v>ω</v>
      </c>
      <c r="Z658" s="49">
        <f t="shared" si="77"/>
        <v>0</v>
      </c>
      <c r="AA658" s="49">
        <f t="shared" si="78"/>
        <v>0</v>
      </c>
      <c r="AB658" s="49">
        <f t="shared" si="79"/>
        <v>0</v>
      </c>
    </row>
    <row r="659" spans="1:28" x14ac:dyDescent="0.2">
      <c r="A659" s="4">
        <v>657</v>
      </c>
      <c r="B659" s="25">
        <f t="shared" si="75"/>
        <v>657</v>
      </c>
      <c r="C659" s="6"/>
      <c r="D659" s="26" t="str">
        <f>IF($C659&gt;0,IF(COUNTIF(newValidID,$C659)&gt;0,VLOOKUP($C659,Νέα_Μητρώα!$A:$G,3,FALSE),IF(COUNTIF(ValidID,$C659)&gt;0,VLOOKUP($C659,Μητρώο!$A:$G,3,FALSE))),"")</f>
        <v/>
      </c>
      <c r="E659" s="27" t="str">
        <f>IF($C659&gt;0,IF(COUNTIF(newValidID,$C659)&gt;0,VLOOKUP($C659,Νέα_Μητρώα!$A:$G,5,FALSE),IF(COUNTIF(ValidID,$C659)&gt;0,VLOOKUP($C659,Μητρώο!$A:$G,5,FALSE))),"")</f>
        <v/>
      </c>
      <c r="F659" s="47"/>
      <c r="G659" s="47"/>
      <c r="H659" s="28"/>
      <c r="I659" s="29" t="str">
        <f>IF($C659&gt;0,IF(COUNTIF(newValidID,$C659)&gt;0,VLOOKUP($C659,Νέα_Μητρώα!$A:$G,4,FALSE),IF(COUNTIF(ValidID,$C659)&gt;0,VLOOKUP($C659,Μητρώο!$A:$G,4,FALSE))),"")</f>
        <v/>
      </c>
      <c r="J659" s="53" t="str">
        <f>IF(OR(AND(OR(LEFT(R659)="b",LEFT(T659)="b",LEFT(V659)="b"),IF($C659&gt;0,IF(COUNTIF(newValidID,$C659)&gt;0,VLOOKUP($C659,Νέα_Μητρώα!$A:$G,2,FALSE),IF(COUNTIF(ValidID,$C659)&gt;0,VLOOKUP($C659,Μητρώο!$A:$G,2,FALSE))),"")="Θ"),AND(OR(LEFT(R659)="g",LEFT(T659)="g",LEFT(V659)="g"),IF($C659&gt;0,IF(COUNTIF(newValidID,$C659)&gt;0,VLOOKUP($C659,Νέα_Μητρώα!$A:$G,2,FALSE),IF(COUNTIF(ValidID,$C659)&gt;0,VLOOKUP($C659,Μητρώο!$A:$G,2,FALSE))),"")="Α")),"error","")</f>
        <v/>
      </c>
      <c r="K659" s="29" t="str">
        <f t="shared" si="73"/>
        <v/>
      </c>
      <c r="L659" s="29">
        <f t="shared" si="74"/>
        <v>0</v>
      </c>
      <c r="M659" s="30"/>
      <c r="N659" s="30"/>
      <c r="O659" s="31" t="str">
        <f>IF($C659&gt;0,IF(COUNTIF(newValidID,$C659)&gt;0,VLOOKUP($C659,Νέα_Μητρώα!$A:$G,7,FALSE),IF(COUNTIF(ValidID,$C659)&gt;0,VLOOKUP($C659,Μητρώο!$A:$G,7,FALSE))),"")</f>
        <v/>
      </c>
      <c r="P659" s="25" t="str">
        <f t="shared" si="76"/>
        <v/>
      </c>
      <c r="Q659" s="6"/>
      <c r="S659" s="6"/>
      <c r="U659" s="6"/>
      <c r="W659" s="59" t="str">
        <f>IF(AND($W$1&gt;0,C659&gt;0),SUBSTITUTE(SUBSTITUTE(IF(COUNTIF(newValidID,$C659)&gt;0,VLOOKUP($C659,Νέα_Μητρώα!$A:$G,2,FALSE),IF(COUNTIF(ValidID,$C659)&gt;0,VLOOKUP($C659,Μητρώο!$A:$G,2,FALSE))),"Θ","g"),"Α","b")&amp;IF((TRUNC((((YEAR($C$1))-I659)+1)/2))*2&lt;12,12,(TRUNC((((YEAR($C$1))-I659)+1)/2))*2),"ω")</f>
        <v>ω</v>
      </c>
      <c r="Z659" s="49">
        <f t="shared" si="77"/>
        <v>0</v>
      </c>
      <c r="AA659" s="49">
        <f t="shared" si="78"/>
        <v>0</v>
      </c>
      <c r="AB659" s="49">
        <f t="shared" si="79"/>
        <v>0</v>
      </c>
    </row>
    <row r="660" spans="1:28" x14ac:dyDescent="0.2">
      <c r="A660" s="4">
        <v>658</v>
      </c>
      <c r="B660" s="25">
        <f t="shared" si="75"/>
        <v>658</v>
      </c>
      <c r="D660" s="26" t="str">
        <f>IF($C660&gt;0,IF(COUNTIF(newValidID,$C660)&gt;0,VLOOKUP($C660,Νέα_Μητρώα!$A:$G,3,FALSE),IF(COUNTIF(ValidID,$C660)&gt;0,VLOOKUP($C660,Μητρώο!$A:$G,3,FALSE))),"")</f>
        <v/>
      </c>
      <c r="E660" s="27" t="str">
        <f>IF($C660&gt;0,IF(COUNTIF(newValidID,$C660)&gt;0,VLOOKUP($C660,Νέα_Μητρώα!$A:$G,5,FALSE),IF(COUNTIF(ValidID,$C660)&gt;0,VLOOKUP($C660,Μητρώο!$A:$G,5,FALSE))),"")</f>
        <v/>
      </c>
      <c r="F660" s="47"/>
      <c r="G660" s="47"/>
      <c r="H660" s="28"/>
      <c r="I660" s="29" t="str">
        <f>IF($C660&gt;0,IF(COUNTIF(newValidID,$C660)&gt;0,VLOOKUP($C660,Νέα_Μητρώα!$A:$G,4,FALSE),IF(COUNTIF(ValidID,$C660)&gt;0,VLOOKUP($C660,Μητρώο!$A:$G,4,FALSE))),"")</f>
        <v/>
      </c>
      <c r="J660" s="53" t="str">
        <f>IF(OR(AND(OR(LEFT(R660)="b",LEFT(T660)="b",LEFT(V660)="b"),IF($C660&gt;0,IF(COUNTIF(newValidID,$C660)&gt;0,VLOOKUP($C660,Νέα_Μητρώα!$A:$G,2,FALSE),IF(COUNTIF(ValidID,$C660)&gt;0,VLOOKUP($C660,Μητρώο!$A:$G,2,FALSE))),"")="Θ"),AND(OR(LEFT(R660)="g",LEFT(T660)="g",LEFT(V660)="g"),IF($C660&gt;0,IF(COUNTIF(newValidID,$C660)&gt;0,VLOOKUP($C660,Νέα_Μητρώα!$A:$G,2,FALSE),IF(COUNTIF(ValidID,$C660)&gt;0,VLOOKUP($C660,Μητρώο!$A:$G,2,FALSE))),"")="Α")),"error","")</f>
        <v/>
      </c>
      <c r="K660" s="29" t="str">
        <f t="shared" si="73"/>
        <v/>
      </c>
      <c r="L660" s="29">
        <f t="shared" si="74"/>
        <v>0</v>
      </c>
      <c r="M660" s="30"/>
      <c r="N660" s="30"/>
      <c r="O660" s="31" t="str">
        <f>IF($C660&gt;0,IF(COUNTIF(newValidID,$C660)&gt;0,VLOOKUP($C660,Νέα_Μητρώα!$A:$G,7,FALSE),IF(COUNTIF(ValidID,$C660)&gt;0,VLOOKUP($C660,Μητρώο!$A:$G,7,FALSE))),"")</f>
        <v/>
      </c>
      <c r="P660" s="25" t="str">
        <f t="shared" si="76"/>
        <v/>
      </c>
      <c r="Q660" s="6"/>
      <c r="S660" s="6"/>
      <c r="U660" s="6"/>
      <c r="W660" s="59" t="str">
        <f>IF(AND($W$1&gt;0,C660&gt;0),SUBSTITUTE(SUBSTITUTE(IF(COUNTIF(newValidID,$C660)&gt;0,VLOOKUP($C660,Νέα_Μητρώα!$A:$G,2,FALSE),IF(COUNTIF(ValidID,$C660)&gt;0,VLOOKUP($C660,Μητρώο!$A:$G,2,FALSE))),"Θ","g"),"Α","b")&amp;IF((TRUNC((((YEAR($C$1))-I660)+1)/2))*2&lt;12,12,(TRUNC((((YEAR($C$1))-I660)+1)/2))*2),"ω")</f>
        <v>ω</v>
      </c>
      <c r="Z660" s="49">
        <f t="shared" si="77"/>
        <v>0</v>
      </c>
      <c r="AA660" s="49">
        <f t="shared" si="78"/>
        <v>0</v>
      </c>
      <c r="AB660" s="49">
        <f t="shared" si="79"/>
        <v>0</v>
      </c>
    </row>
    <row r="661" spans="1:28" x14ac:dyDescent="0.2">
      <c r="A661" s="4">
        <v>659</v>
      </c>
      <c r="B661" s="25">
        <f t="shared" si="75"/>
        <v>659</v>
      </c>
      <c r="D661" s="26" t="str">
        <f>IF($C661&gt;0,IF(COUNTIF(newValidID,$C661)&gt;0,VLOOKUP($C661,Νέα_Μητρώα!$A:$G,3,FALSE),IF(COUNTIF(ValidID,$C661)&gt;0,VLOOKUP($C661,Μητρώο!$A:$G,3,FALSE))),"")</f>
        <v/>
      </c>
      <c r="E661" s="27" t="str">
        <f>IF($C661&gt;0,IF(COUNTIF(newValidID,$C661)&gt;0,VLOOKUP($C661,Νέα_Μητρώα!$A:$G,5,FALSE),IF(COUNTIF(ValidID,$C661)&gt;0,VLOOKUP($C661,Μητρώο!$A:$G,5,FALSE))),"")</f>
        <v/>
      </c>
      <c r="F661" s="47"/>
      <c r="G661" s="47"/>
      <c r="H661" s="28"/>
      <c r="I661" s="29" t="str">
        <f>IF($C661&gt;0,IF(COUNTIF(newValidID,$C661)&gt;0,VLOOKUP($C661,Νέα_Μητρώα!$A:$G,4,FALSE),IF(COUNTIF(ValidID,$C661)&gt;0,VLOOKUP($C661,Μητρώο!$A:$G,4,FALSE))),"")</f>
        <v/>
      </c>
      <c r="J661" s="53" t="str">
        <f>IF(OR(AND(OR(LEFT(R661)="b",LEFT(T661)="b",LEFT(V661)="b"),IF($C661&gt;0,IF(COUNTIF(newValidID,$C661)&gt;0,VLOOKUP($C661,Νέα_Μητρώα!$A:$G,2,FALSE),IF(COUNTIF(ValidID,$C661)&gt;0,VLOOKUP($C661,Μητρώο!$A:$G,2,FALSE))),"")="Θ"),AND(OR(LEFT(R661)="g",LEFT(T661)="g",LEFT(V661)="g"),IF($C661&gt;0,IF(COUNTIF(newValidID,$C661)&gt;0,VLOOKUP($C661,Νέα_Μητρώα!$A:$G,2,FALSE),IF(COUNTIF(ValidID,$C661)&gt;0,VLOOKUP($C661,Μητρώο!$A:$G,2,FALSE))),"")="Α")),"error","")</f>
        <v/>
      </c>
      <c r="K661" s="29" t="str">
        <f t="shared" si="73"/>
        <v/>
      </c>
      <c r="L661" s="29">
        <f t="shared" si="74"/>
        <v>0</v>
      </c>
      <c r="M661" s="30"/>
      <c r="N661" s="30"/>
      <c r="O661" s="31" t="str">
        <f>IF($C661&gt;0,IF(COUNTIF(newValidID,$C661)&gt;0,VLOOKUP($C661,Νέα_Μητρώα!$A:$G,7,FALSE),IF(COUNTIF(ValidID,$C661)&gt;0,VLOOKUP($C661,Μητρώο!$A:$G,7,FALSE))),"")</f>
        <v/>
      </c>
      <c r="P661" s="25" t="str">
        <f t="shared" si="76"/>
        <v/>
      </c>
      <c r="Q661" s="6"/>
      <c r="S661" s="6"/>
      <c r="U661" s="6"/>
      <c r="W661" s="59" t="str">
        <f>IF(AND($W$1&gt;0,C661&gt;0),SUBSTITUTE(SUBSTITUTE(IF(COUNTIF(newValidID,$C661)&gt;0,VLOOKUP($C661,Νέα_Μητρώα!$A:$G,2,FALSE),IF(COUNTIF(ValidID,$C661)&gt;0,VLOOKUP($C661,Μητρώο!$A:$G,2,FALSE))),"Θ","g"),"Α","b")&amp;IF((TRUNC((((YEAR($C$1))-I661)+1)/2))*2&lt;12,12,(TRUNC((((YEAR($C$1))-I661)+1)/2))*2),"ω")</f>
        <v>ω</v>
      </c>
      <c r="Z661" s="49">
        <f t="shared" si="77"/>
        <v>0</v>
      </c>
      <c r="AA661" s="49">
        <f t="shared" si="78"/>
        <v>0</v>
      </c>
      <c r="AB661" s="49">
        <f t="shared" si="79"/>
        <v>0</v>
      </c>
    </row>
    <row r="662" spans="1:28" x14ac:dyDescent="0.2">
      <c r="A662" s="4">
        <v>660</v>
      </c>
      <c r="B662" s="25">
        <f t="shared" si="75"/>
        <v>660</v>
      </c>
      <c r="C662" s="6"/>
      <c r="D662" s="26" t="str">
        <f>IF($C662&gt;0,IF(COUNTIF(newValidID,$C662)&gt;0,VLOOKUP($C662,Νέα_Μητρώα!$A:$G,3,FALSE),IF(COUNTIF(ValidID,$C662)&gt;0,VLOOKUP($C662,Μητρώο!$A:$G,3,FALSE))),"")</f>
        <v/>
      </c>
      <c r="E662" s="27" t="str">
        <f>IF($C662&gt;0,IF(COUNTIF(newValidID,$C662)&gt;0,VLOOKUP($C662,Νέα_Μητρώα!$A:$G,5,FALSE),IF(COUNTIF(ValidID,$C662)&gt;0,VLOOKUP($C662,Μητρώο!$A:$G,5,FALSE))),"")</f>
        <v/>
      </c>
      <c r="F662" s="47"/>
      <c r="G662" s="47"/>
      <c r="H662" s="28"/>
      <c r="I662" s="29" t="str">
        <f>IF($C662&gt;0,IF(COUNTIF(newValidID,$C662)&gt;0,VLOOKUP($C662,Νέα_Μητρώα!$A:$G,4,FALSE),IF(COUNTIF(ValidID,$C662)&gt;0,VLOOKUP($C662,Μητρώο!$A:$G,4,FALSE))),"")</f>
        <v/>
      </c>
      <c r="J662" s="53" t="str">
        <f>IF(OR(AND(OR(LEFT(R662)="b",LEFT(T662)="b",LEFT(V662)="b"),IF($C662&gt;0,IF(COUNTIF(newValidID,$C662)&gt;0,VLOOKUP($C662,Νέα_Μητρώα!$A:$G,2,FALSE),IF(COUNTIF(ValidID,$C662)&gt;0,VLOOKUP($C662,Μητρώο!$A:$G,2,FALSE))),"")="Θ"),AND(OR(LEFT(R662)="g",LEFT(T662)="g",LEFT(V662)="g"),IF($C662&gt;0,IF(COUNTIF(newValidID,$C662)&gt;0,VLOOKUP($C662,Νέα_Μητρώα!$A:$G,2,FALSE),IF(COUNTIF(ValidID,$C662)&gt;0,VLOOKUP($C662,Μητρώο!$A:$G,2,FALSE))),"")="Α")),"error","")</f>
        <v/>
      </c>
      <c r="K662" s="29" t="str">
        <f t="shared" si="73"/>
        <v/>
      </c>
      <c r="L662" s="29">
        <f t="shared" si="74"/>
        <v>0</v>
      </c>
      <c r="M662" s="30"/>
      <c r="N662" s="30"/>
      <c r="O662" s="31" t="str">
        <f>IF($C662&gt;0,IF(COUNTIF(newValidID,$C662)&gt;0,VLOOKUP($C662,Νέα_Μητρώα!$A:$G,7,FALSE),IF(COUNTIF(ValidID,$C662)&gt;0,VLOOKUP($C662,Μητρώο!$A:$G,7,FALSE))),"")</f>
        <v/>
      </c>
      <c r="P662" s="25" t="str">
        <f t="shared" si="76"/>
        <v/>
      </c>
      <c r="Q662" s="6"/>
      <c r="S662" s="6"/>
      <c r="U662" s="6"/>
      <c r="W662" s="59" t="str">
        <f>IF(AND($W$1&gt;0,C662&gt;0),SUBSTITUTE(SUBSTITUTE(IF(COUNTIF(newValidID,$C662)&gt;0,VLOOKUP($C662,Νέα_Μητρώα!$A:$G,2,FALSE),IF(COUNTIF(ValidID,$C662)&gt;0,VLOOKUP($C662,Μητρώο!$A:$G,2,FALSE))),"Θ","g"),"Α","b")&amp;IF((TRUNC((((YEAR($C$1))-I662)+1)/2))*2&lt;12,12,(TRUNC((((YEAR($C$1))-I662)+1)/2))*2),"ω")</f>
        <v>ω</v>
      </c>
      <c r="Z662" s="49">
        <f t="shared" si="77"/>
        <v>0</v>
      </c>
      <c r="AA662" s="49">
        <f t="shared" si="78"/>
        <v>0</v>
      </c>
      <c r="AB662" s="49">
        <f t="shared" si="79"/>
        <v>0</v>
      </c>
    </row>
    <row r="663" spans="1:28" x14ac:dyDescent="0.2">
      <c r="A663" s="4">
        <v>661</v>
      </c>
      <c r="B663" s="25">
        <f t="shared" si="75"/>
        <v>661</v>
      </c>
      <c r="D663" s="26" t="str">
        <f>IF($C663&gt;0,IF(COUNTIF(newValidID,$C663)&gt;0,VLOOKUP($C663,Νέα_Μητρώα!$A:$G,3,FALSE),IF(COUNTIF(ValidID,$C663)&gt;0,VLOOKUP($C663,Μητρώο!$A:$G,3,FALSE))),"")</f>
        <v/>
      </c>
      <c r="E663" s="27" t="str">
        <f>IF($C663&gt;0,IF(COUNTIF(newValidID,$C663)&gt;0,VLOOKUP($C663,Νέα_Μητρώα!$A:$G,5,FALSE),IF(COUNTIF(ValidID,$C663)&gt;0,VLOOKUP($C663,Μητρώο!$A:$G,5,FALSE))),"")</f>
        <v/>
      </c>
      <c r="F663" s="47"/>
      <c r="G663" s="47"/>
      <c r="H663" s="28"/>
      <c r="I663" s="29" t="str">
        <f>IF($C663&gt;0,IF(COUNTIF(newValidID,$C663)&gt;0,VLOOKUP($C663,Νέα_Μητρώα!$A:$G,4,FALSE),IF(COUNTIF(ValidID,$C663)&gt;0,VLOOKUP($C663,Μητρώο!$A:$G,4,FALSE))),"")</f>
        <v/>
      </c>
      <c r="J663" s="53" t="str">
        <f>IF(OR(AND(OR(LEFT(R663)="b",LEFT(T663)="b",LEFT(V663)="b"),IF($C663&gt;0,IF(COUNTIF(newValidID,$C663)&gt;0,VLOOKUP($C663,Νέα_Μητρώα!$A:$G,2,FALSE),IF(COUNTIF(ValidID,$C663)&gt;0,VLOOKUP($C663,Μητρώο!$A:$G,2,FALSE))),"")="Θ"),AND(OR(LEFT(R663)="g",LEFT(T663)="g",LEFT(V663)="g"),IF($C663&gt;0,IF(COUNTIF(newValidID,$C663)&gt;0,VLOOKUP($C663,Νέα_Μητρώα!$A:$G,2,FALSE),IF(COUNTIF(ValidID,$C663)&gt;0,VLOOKUP($C663,Μητρώο!$A:$G,2,FALSE))),"")="Α")),"error","")</f>
        <v/>
      </c>
      <c r="K663" s="29" t="str">
        <f t="shared" si="73"/>
        <v/>
      </c>
      <c r="L663" s="29">
        <f t="shared" si="74"/>
        <v>0</v>
      </c>
      <c r="M663" s="30"/>
      <c r="N663" s="30"/>
      <c r="O663" s="31" t="str">
        <f>IF($C663&gt;0,IF(COUNTIF(newValidID,$C663)&gt;0,VLOOKUP($C663,Νέα_Μητρώα!$A:$G,7,FALSE),IF(COUNTIF(ValidID,$C663)&gt;0,VLOOKUP($C663,Μητρώο!$A:$G,7,FALSE))),"")</f>
        <v/>
      </c>
      <c r="P663" s="25" t="str">
        <f t="shared" si="76"/>
        <v/>
      </c>
      <c r="Q663" s="6"/>
      <c r="S663" s="6"/>
      <c r="U663" s="6"/>
      <c r="W663" s="59" t="str">
        <f>IF(AND($W$1&gt;0,C663&gt;0),SUBSTITUTE(SUBSTITUTE(IF(COUNTIF(newValidID,$C663)&gt;0,VLOOKUP($C663,Νέα_Μητρώα!$A:$G,2,FALSE),IF(COUNTIF(ValidID,$C663)&gt;0,VLOOKUP($C663,Μητρώο!$A:$G,2,FALSE))),"Θ","g"),"Α","b")&amp;IF((TRUNC((((YEAR($C$1))-I663)+1)/2))*2&lt;12,12,(TRUNC((((YEAR($C$1))-I663)+1)/2))*2),"ω")</f>
        <v>ω</v>
      </c>
      <c r="Z663" s="49">
        <f t="shared" si="77"/>
        <v>0</v>
      </c>
      <c r="AA663" s="49">
        <f t="shared" si="78"/>
        <v>0</v>
      </c>
      <c r="AB663" s="49">
        <f t="shared" si="79"/>
        <v>0</v>
      </c>
    </row>
    <row r="664" spans="1:28" x14ac:dyDescent="0.2">
      <c r="A664" s="4">
        <v>662</v>
      </c>
      <c r="B664" s="25">
        <f t="shared" si="75"/>
        <v>662</v>
      </c>
      <c r="C664" s="6"/>
      <c r="D664" s="26" t="str">
        <f>IF($C664&gt;0,IF(COUNTIF(newValidID,$C664)&gt;0,VLOOKUP($C664,Νέα_Μητρώα!$A:$G,3,FALSE),IF(COUNTIF(ValidID,$C664)&gt;0,VLOOKUP($C664,Μητρώο!$A:$G,3,FALSE))),"")</f>
        <v/>
      </c>
      <c r="E664" s="27" t="str">
        <f>IF($C664&gt;0,IF(COUNTIF(newValidID,$C664)&gt;0,VLOOKUP($C664,Νέα_Μητρώα!$A:$G,5,FALSE),IF(COUNTIF(ValidID,$C664)&gt;0,VLOOKUP($C664,Μητρώο!$A:$G,5,FALSE))),"")</f>
        <v/>
      </c>
      <c r="F664" s="47"/>
      <c r="G664" s="47"/>
      <c r="H664" s="28"/>
      <c r="I664" s="29" t="str">
        <f>IF($C664&gt;0,IF(COUNTIF(newValidID,$C664)&gt;0,VLOOKUP($C664,Νέα_Μητρώα!$A:$G,4,FALSE),IF(COUNTIF(ValidID,$C664)&gt;0,VLOOKUP($C664,Μητρώο!$A:$G,4,FALSE))),"")</f>
        <v/>
      </c>
      <c r="J664" s="53" t="str">
        <f>IF(OR(AND(OR(LEFT(R664)="b",LEFT(T664)="b",LEFT(V664)="b"),IF($C664&gt;0,IF(COUNTIF(newValidID,$C664)&gt;0,VLOOKUP($C664,Νέα_Μητρώα!$A:$G,2,FALSE),IF(COUNTIF(ValidID,$C664)&gt;0,VLOOKUP($C664,Μητρώο!$A:$G,2,FALSE))),"")="Θ"),AND(OR(LEFT(R664)="g",LEFT(T664)="g",LEFT(V664)="g"),IF($C664&gt;0,IF(COUNTIF(newValidID,$C664)&gt;0,VLOOKUP($C664,Νέα_Μητρώα!$A:$G,2,FALSE),IF(COUNTIF(ValidID,$C664)&gt;0,VLOOKUP($C664,Μητρώο!$A:$G,2,FALSE))),"")="Α")),"error","")</f>
        <v/>
      </c>
      <c r="K664" s="29" t="str">
        <f t="shared" si="73"/>
        <v/>
      </c>
      <c r="L664" s="29">
        <f t="shared" si="74"/>
        <v>0</v>
      </c>
      <c r="M664" s="30"/>
      <c r="N664" s="30"/>
      <c r="O664" s="31" t="str">
        <f>IF($C664&gt;0,IF(COUNTIF(newValidID,$C664)&gt;0,VLOOKUP($C664,Νέα_Μητρώα!$A:$G,7,FALSE),IF(COUNTIF(ValidID,$C664)&gt;0,VLOOKUP($C664,Μητρώο!$A:$G,7,FALSE))),"")</f>
        <v/>
      </c>
      <c r="P664" s="25" t="str">
        <f t="shared" si="76"/>
        <v/>
      </c>
      <c r="Q664" s="6"/>
      <c r="S664" s="6"/>
      <c r="U664" s="6"/>
      <c r="W664" s="59" t="str">
        <f>IF(AND($W$1&gt;0,C664&gt;0),SUBSTITUTE(SUBSTITUTE(IF(COUNTIF(newValidID,$C664)&gt;0,VLOOKUP($C664,Νέα_Μητρώα!$A:$G,2,FALSE),IF(COUNTIF(ValidID,$C664)&gt;0,VLOOKUP($C664,Μητρώο!$A:$G,2,FALSE))),"Θ","g"),"Α","b")&amp;IF((TRUNC((((YEAR($C$1))-I664)+1)/2))*2&lt;12,12,(TRUNC((((YEAR($C$1))-I664)+1)/2))*2),"ω")</f>
        <v>ω</v>
      </c>
      <c r="Z664" s="49">
        <f t="shared" si="77"/>
        <v>0</v>
      </c>
      <c r="AA664" s="49">
        <f t="shared" si="78"/>
        <v>0</v>
      </c>
      <c r="AB664" s="49">
        <f t="shared" si="79"/>
        <v>0</v>
      </c>
    </row>
    <row r="665" spans="1:28" x14ac:dyDescent="0.2">
      <c r="A665" s="4">
        <v>663</v>
      </c>
      <c r="B665" s="25">
        <f t="shared" si="75"/>
        <v>663</v>
      </c>
      <c r="C665" s="6"/>
      <c r="D665" s="26" t="str">
        <f>IF($C665&gt;0,IF(COUNTIF(newValidID,$C665)&gt;0,VLOOKUP($C665,Νέα_Μητρώα!$A:$G,3,FALSE),IF(COUNTIF(ValidID,$C665)&gt;0,VLOOKUP($C665,Μητρώο!$A:$G,3,FALSE))),"")</f>
        <v/>
      </c>
      <c r="E665" s="27" t="str">
        <f>IF($C665&gt;0,IF(COUNTIF(newValidID,$C665)&gt;0,VLOOKUP($C665,Νέα_Μητρώα!$A:$G,5,FALSE),IF(COUNTIF(ValidID,$C665)&gt;0,VLOOKUP($C665,Μητρώο!$A:$G,5,FALSE))),"")</f>
        <v/>
      </c>
      <c r="F665" s="47"/>
      <c r="G665" s="47"/>
      <c r="H665" s="28"/>
      <c r="I665" s="29" t="str">
        <f>IF($C665&gt;0,IF(COUNTIF(newValidID,$C665)&gt;0,VLOOKUP($C665,Νέα_Μητρώα!$A:$G,4,FALSE),IF(COUNTIF(ValidID,$C665)&gt;0,VLOOKUP($C665,Μητρώο!$A:$G,4,FALSE))),"")</f>
        <v/>
      </c>
      <c r="J665" s="53" t="str">
        <f>IF(OR(AND(OR(LEFT(R665)="b",LEFT(T665)="b",LEFT(V665)="b"),IF($C665&gt;0,IF(COUNTIF(newValidID,$C665)&gt;0,VLOOKUP($C665,Νέα_Μητρώα!$A:$G,2,FALSE),IF(COUNTIF(ValidID,$C665)&gt;0,VLOOKUP($C665,Μητρώο!$A:$G,2,FALSE))),"")="Θ"),AND(OR(LEFT(R665)="g",LEFT(T665)="g",LEFT(V665)="g"),IF($C665&gt;0,IF(COUNTIF(newValidID,$C665)&gt;0,VLOOKUP($C665,Νέα_Μητρώα!$A:$G,2,FALSE),IF(COUNTIF(ValidID,$C665)&gt;0,VLOOKUP($C665,Μητρώο!$A:$G,2,FALSE))),"")="Α")),"error","")</f>
        <v/>
      </c>
      <c r="K665" s="29" t="str">
        <f t="shared" si="73"/>
        <v/>
      </c>
      <c r="L665" s="29">
        <f t="shared" si="74"/>
        <v>0</v>
      </c>
      <c r="M665" s="30"/>
      <c r="N665" s="30"/>
      <c r="O665" s="31" t="str">
        <f>IF($C665&gt;0,IF(COUNTIF(newValidID,$C665)&gt;0,VLOOKUP($C665,Νέα_Μητρώα!$A:$G,7,FALSE),IF(COUNTIF(ValidID,$C665)&gt;0,VLOOKUP($C665,Μητρώο!$A:$G,7,FALSE))),"")</f>
        <v/>
      </c>
      <c r="P665" s="25" t="str">
        <f t="shared" si="76"/>
        <v/>
      </c>
      <c r="Q665" s="6"/>
      <c r="S665" s="6"/>
      <c r="U665" s="6"/>
      <c r="W665" s="59" t="str">
        <f>IF(AND($W$1&gt;0,C665&gt;0),SUBSTITUTE(SUBSTITUTE(IF(COUNTIF(newValidID,$C665)&gt;0,VLOOKUP($C665,Νέα_Μητρώα!$A:$G,2,FALSE),IF(COUNTIF(ValidID,$C665)&gt;0,VLOOKUP($C665,Μητρώο!$A:$G,2,FALSE))),"Θ","g"),"Α","b")&amp;IF((TRUNC((((YEAR($C$1))-I665)+1)/2))*2&lt;12,12,(TRUNC((((YEAR($C$1))-I665)+1)/2))*2),"ω")</f>
        <v>ω</v>
      </c>
      <c r="Z665" s="49">
        <f t="shared" si="77"/>
        <v>0</v>
      </c>
      <c r="AA665" s="49">
        <f t="shared" si="78"/>
        <v>0</v>
      </c>
      <c r="AB665" s="49">
        <f t="shared" si="79"/>
        <v>0</v>
      </c>
    </row>
    <row r="666" spans="1:28" x14ac:dyDescent="0.2">
      <c r="A666" s="4">
        <v>664</v>
      </c>
      <c r="B666" s="25">
        <f t="shared" si="75"/>
        <v>664</v>
      </c>
      <c r="C666" s="6"/>
      <c r="D666" s="26" t="str">
        <f>IF($C666&gt;0,IF(COUNTIF(newValidID,$C666)&gt;0,VLOOKUP($C666,Νέα_Μητρώα!$A:$G,3,FALSE),IF(COUNTIF(ValidID,$C666)&gt;0,VLOOKUP($C666,Μητρώο!$A:$G,3,FALSE))),"")</f>
        <v/>
      </c>
      <c r="E666" s="27" t="str">
        <f>IF($C666&gt;0,IF(COUNTIF(newValidID,$C666)&gt;0,VLOOKUP($C666,Νέα_Μητρώα!$A:$G,5,FALSE),IF(COUNTIF(ValidID,$C666)&gt;0,VLOOKUP($C666,Μητρώο!$A:$G,5,FALSE))),"")</f>
        <v/>
      </c>
      <c r="F666" s="47"/>
      <c r="G666" s="47"/>
      <c r="H666" s="28"/>
      <c r="I666" s="29" t="str">
        <f>IF($C666&gt;0,IF(COUNTIF(newValidID,$C666)&gt;0,VLOOKUP($C666,Νέα_Μητρώα!$A:$G,4,FALSE),IF(COUNTIF(ValidID,$C666)&gt;0,VLOOKUP($C666,Μητρώο!$A:$G,4,FALSE))),"")</f>
        <v/>
      </c>
      <c r="J666" s="53" t="str">
        <f>IF(OR(AND(OR(LEFT(R666)="b",LEFT(T666)="b",LEFT(V666)="b"),IF($C666&gt;0,IF(COUNTIF(newValidID,$C666)&gt;0,VLOOKUP($C666,Νέα_Μητρώα!$A:$G,2,FALSE),IF(COUNTIF(ValidID,$C666)&gt;0,VLOOKUP($C666,Μητρώο!$A:$G,2,FALSE))),"")="Θ"),AND(OR(LEFT(R666)="g",LEFT(T666)="g",LEFT(V666)="g"),IF($C666&gt;0,IF(COUNTIF(newValidID,$C666)&gt;0,VLOOKUP($C666,Νέα_Μητρώα!$A:$G,2,FALSE),IF(COUNTIF(ValidID,$C666)&gt;0,VLOOKUP($C666,Μητρώο!$A:$G,2,FALSE))),"")="Α")),"error","")</f>
        <v/>
      </c>
      <c r="K666" s="29" t="str">
        <f t="shared" si="73"/>
        <v/>
      </c>
      <c r="L666" s="29">
        <f t="shared" si="74"/>
        <v>0</v>
      </c>
      <c r="M666" s="30"/>
      <c r="N666" s="30"/>
      <c r="O666" s="31" t="str">
        <f>IF($C666&gt;0,IF(COUNTIF(newValidID,$C666)&gt;0,VLOOKUP($C666,Νέα_Μητρώα!$A:$G,7,FALSE),IF(COUNTIF(ValidID,$C666)&gt;0,VLOOKUP($C666,Μητρώο!$A:$G,7,FALSE))),"")</f>
        <v/>
      </c>
      <c r="P666" s="25" t="str">
        <f t="shared" si="76"/>
        <v/>
      </c>
      <c r="Q666" s="6"/>
      <c r="S666" s="6"/>
      <c r="U666" s="6"/>
      <c r="W666" s="59" t="str">
        <f>IF(AND($W$1&gt;0,C666&gt;0),SUBSTITUTE(SUBSTITUTE(IF(COUNTIF(newValidID,$C666)&gt;0,VLOOKUP($C666,Νέα_Μητρώα!$A:$G,2,FALSE),IF(COUNTIF(ValidID,$C666)&gt;0,VLOOKUP($C666,Μητρώο!$A:$G,2,FALSE))),"Θ","g"),"Α","b")&amp;IF((TRUNC((((YEAR($C$1))-I666)+1)/2))*2&lt;12,12,(TRUNC((((YEAR($C$1))-I666)+1)/2))*2),"ω")</f>
        <v>ω</v>
      </c>
      <c r="Z666" s="49">
        <f t="shared" si="77"/>
        <v>0</v>
      </c>
      <c r="AA666" s="49">
        <f t="shared" si="78"/>
        <v>0</v>
      </c>
      <c r="AB666" s="49">
        <f t="shared" si="79"/>
        <v>0</v>
      </c>
    </row>
    <row r="667" spans="1:28" x14ac:dyDescent="0.2">
      <c r="A667" s="4">
        <v>665</v>
      </c>
      <c r="B667" s="25">
        <f t="shared" si="75"/>
        <v>665</v>
      </c>
      <c r="C667" s="6"/>
      <c r="D667" s="26" t="str">
        <f>IF($C667&gt;0,IF(COUNTIF(newValidID,$C667)&gt;0,VLOOKUP($C667,Νέα_Μητρώα!$A:$G,3,FALSE),IF(COUNTIF(ValidID,$C667)&gt;0,VLOOKUP($C667,Μητρώο!$A:$G,3,FALSE))),"")</f>
        <v/>
      </c>
      <c r="E667" s="27" t="str">
        <f>IF($C667&gt;0,IF(COUNTIF(newValidID,$C667)&gt;0,VLOOKUP($C667,Νέα_Μητρώα!$A:$G,5,FALSE),IF(COUNTIF(ValidID,$C667)&gt;0,VLOOKUP($C667,Μητρώο!$A:$G,5,FALSE))),"")</f>
        <v/>
      </c>
      <c r="F667" s="47"/>
      <c r="G667" s="47"/>
      <c r="H667" s="28"/>
      <c r="I667" s="29" t="str">
        <f>IF($C667&gt;0,IF(COUNTIF(newValidID,$C667)&gt;0,VLOOKUP($C667,Νέα_Μητρώα!$A:$G,4,FALSE),IF(COUNTIF(ValidID,$C667)&gt;0,VLOOKUP($C667,Μητρώο!$A:$G,4,FALSE))),"")</f>
        <v/>
      </c>
      <c r="J667" s="53" t="str">
        <f>IF(OR(AND(OR(LEFT(R667)="b",LEFT(T667)="b",LEFT(V667)="b"),IF($C667&gt;0,IF(COUNTIF(newValidID,$C667)&gt;0,VLOOKUP($C667,Νέα_Μητρώα!$A:$G,2,FALSE),IF(COUNTIF(ValidID,$C667)&gt;0,VLOOKUP($C667,Μητρώο!$A:$G,2,FALSE))),"")="Θ"),AND(OR(LEFT(R667)="g",LEFT(T667)="g",LEFT(V667)="g"),IF($C667&gt;0,IF(COUNTIF(newValidID,$C667)&gt;0,VLOOKUP($C667,Νέα_Μητρώα!$A:$G,2,FALSE),IF(COUNTIF(ValidID,$C667)&gt;0,VLOOKUP($C667,Μητρώο!$A:$G,2,FALSE))),"")="Α")),"error","")</f>
        <v/>
      </c>
      <c r="K667" s="29" t="str">
        <f t="shared" si="73"/>
        <v/>
      </c>
      <c r="L667" s="29">
        <f t="shared" si="74"/>
        <v>0</v>
      </c>
      <c r="M667" s="30"/>
      <c r="N667" s="30"/>
      <c r="O667" s="31" t="str">
        <f>IF($C667&gt;0,IF(COUNTIF(newValidID,$C667)&gt;0,VLOOKUP($C667,Νέα_Μητρώα!$A:$G,7,FALSE),IF(COUNTIF(ValidID,$C667)&gt;0,VLOOKUP($C667,Μητρώο!$A:$G,7,FALSE))),"")</f>
        <v/>
      </c>
      <c r="P667" s="25" t="str">
        <f t="shared" si="76"/>
        <v/>
      </c>
      <c r="Q667" s="6"/>
      <c r="S667" s="6"/>
      <c r="U667" s="6"/>
      <c r="W667" s="59" t="str">
        <f>IF(AND($W$1&gt;0,C667&gt;0),SUBSTITUTE(SUBSTITUTE(IF(COUNTIF(newValidID,$C667)&gt;0,VLOOKUP($C667,Νέα_Μητρώα!$A:$G,2,FALSE),IF(COUNTIF(ValidID,$C667)&gt;0,VLOOKUP($C667,Μητρώο!$A:$G,2,FALSE))),"Θ","g"),"Α","b")&amp;IF((TRUNC((((YEAR($C$1))-I667)+1)/2))*2&lt;12,12,(TRUNC((((YEAR($C$1))-I667)+1)/2))*2),"ω")</f>
        <v>ω</v>
      </c>
      <c r="Z667" s="49">
        <f t="shared" si="77"/>
        <v>0</v>
      </c>
      <c r="AA667" s="49">
        <f t="shared" si="78"/>
        <v>0</v>
      </c>
      <c r="AB667" s="49">
        <f t="shared" si="79"/>
        <v>0</v>
      </c>
    </row>
    <row r="668" spans="1:28" x14ac:dyDescent="0.2">
      <c r="A668" s="4">
        <v>666</v>
      </c>
      <c r="B668" s="25">
        <f t="shared" si="75"/>
        <v>666</v>
      </c>
      <c r="C668" s="6"/>
      <c r="D668" s="26" t="str">
        <f>IF($C668&gt;0,IF(COUNTIF(newValidID,$C668)&gt;0,VLOOKUP($C668,Νέα_Μητρώα!$A:$G,3,FALSE),IF(COUNTIF(ValidID,$C668)&gt;0,VLOOKUP($C668,Μητρώο!$A:$G,3,FALSE))),"")</f>
        <v/>
      </c>
      <c r="E668" s="27" t="str">
        <f>IF($C668&gt;0,IF(COUNTIF(newValidID,$C668)&gt;0,VLOOKUP($C668,Νέα_Μητρώα!$A:$G,5,FALSE),IF(COUNTIF(ValidID,$C668)&gt;0,VLOOKUP($C668,Μητρώο!$A:$G,5,FALSE))),"")</f>
        <v/>
      </c>
      <c r="F668" s="47"/>
      <c r="G668" s="47"/>
      <c r="H668" s="28"/>
      <c r="I668" s="29" t="str">
        <f>IF($C668&gt;0,IF(COUNTIF(newValidID,$C668)&gt;0,VLOOKUP($C668,Νέα_Μητρώα!$A:$G,4,FALSE),IF(COUNTIF(ValidID,$C668)&gt;0,VLOOKUP($C668,Μητρώο!$A:$G,4,FALSE))),"")</f>
        <v/>
      </c>
      <c r="J668" s="53" t="str">
        <f>IF(OR(AND(OR(LEFT(R668)="b",LEFT(T668)="b",LEFT(V668)="b"),IF($C668&gt;0,IF(COUNTIF(newValidID,$C668)&gt;0,VLOOKUP($C668,Νέα_Μητρώα!$A:$G,2,FALSE),IF(COUNTIF(ValidID,$C668)&gt;0,VLOOKUP($C668,Μητρώο!$A:$G,2,FALSE))),"")="Θ"),AND(OR(LEFT(R668)="g",LEFT(T668)="g",LEFT(V668)="g"),IF($C668&gt;0,IF(COUNTIF(newValidID,$C668)&gt;0,VLOOKUP($C668,Νέα_Μητρώα!$A:$G,2,FALSE),IF(COUNTIF(ValidID,$C668)&gt;0,VLOOKUP($C668,Μητρώο!$A:$G,2,FALSE))),"")="Α")),"error","")</f>
        <v/>
      </c>
      <c r="K668" s="29" t="str">
        <f t="shared" si="73"/>
        <v/>
      </c>
      <c r="L668" s="29">
        <f t="shared" si="74"/>
        <v>0</v>
      </c>
      <c r="M668" s="30"/>
      <c r="N668" s="30"/>
      <c r="O668" s="31" t="str">
        <f>IF($C668&gt;0,IF(COUNTIF(newValidID,$C668)&gt;0,VLOOKUP($C668,Νέα_Μητρώα!$A:$G,7,FALSE),IF(COUNTIF(ValidID,$C668)&gt;0,VLOOKUP($C668,Μητρώο!$A:$G,7,FALSE))),"")</f>
        <v/>
      </c>
      <c r="P668" s="25" t="str">
        <f t="shared" si="76"/>
        <v/>
      </c>
      <c r="Q668" s="6"/>
      <c r="S668" s="6"/>
      <c r="U668" s="6"/>
      <c r="W668" s="59" t="str">
        <f>IF(AND($W$1&gt;0,C668&gt;0),SUBSTITUTE(SUBSTITUTE(IF(COUNTIF(newValidID,$C668)&gt;0,VLOOKUP($C668,Νέα_Μητρώα!$A:$G,2,FALSE),IF(COUNTIF(ValidID,$C668)&gt;0,VLOOKUP($C668,Μητρώο!$A:$G,2,FALSE))),"Θ","g"),"Α","b")&amp;IF((TRUNC((((YEAR($C$1))-I668)+1)/2))*2&lt;12,12,(TRUNC((((YEAR($C$1))-I668)+1)/2))*2),"ω")</f>
        <v>ω</v>
      </c>
      <c r="Z668" s="49">
        <f t="shared" si="77"/>
        <v>0</v>
      </c>
      <c r="AA668" s="49">
        <f t="shared" si="78"/>
        <v>0</v>
      </c>
      <c r="AB668" s="49">
        <f t="shared" si="79"/>
        <v>0</v>
      </c>
    </row>
    <row r="669" spans="1:28" x14ac:dyDescent="0.2">
      <c r="A669" s="4">
        <v>667</v>
      </c>
      <c r="B669" s="25">
        <f t="shared" si="75"/>
        <v>667</v>
      </c>
      <c r="C669" s="6"/>
      <c r="D669" s="26" t="str">
        <f>IF($C669&gt;0,IF(COUNTIF(newValidID,$C669)&gt;0,VLOOKUP($C669,Νέα_Μητρώα!$A:$G,3,FALSE),IF(COUNTIF(ValidID,$C669)&gt;0,VLOOKUP($C669,Μητρώο!$A:$G,3,FALSE))),"")</f>
        <v/>
      </c>
      <c r="E669" s="27" t="str">
        <f>IF($C669&gt;0,IF(COUNTIF(newValidID,$C669)&gt;0,VLOOKUP($C669,Νέα_Μητρώα!$A:$G,5,FALSE),IF(COUNTIF(ValidID,$C669)&gt;0,VLOOKUP($C669,Μητρώο!$A:$G,5,FALSE))),"")</f>
        <v/>
      </c>
      <c r="F669" s="47"/>
      <c r="G669" s="47"/>
      <c r="H669" s="28"/>
      <c r="I669" s="29" t="str">
        <f>IF($C669&gt;0,IF(COUNTIF(newValidID,$C669)&gt;0,VLOOKUP($C669,Νέα_Μητρώα!$A:$G,4,FALSE),IF(COUNTIF(ValidID,$C669)&gt;0,VLOOKUP($C669,Μητρώο!$A:$G,4,FALSE))),"")</f>
        <v/>
      </c>
      <c r="J669" s="53" t="str">
        <f>IF(OR(AND(OR(LEFT(R669)="b",LEFT(T669)="b",LEFT(V669)="b"),IF($C669&gt;0,IF(COUNTIF(newValidID,$C669)&gt;0,VLOOKUP($C669,Νέα_Μητρώα!$A:$G,2,FALSE),IF(COUNTIF(ValidID,$C669)&gt;0,VLOOKUP($C669,Μητρώο!$A:$G,2,FALSE))),"")="Θ"),AND(OR(LEFT(R669)="g",LEFT(T669)="g",LEFT(V669)="g"),IF($C669&gt;0,IF(COUNTIF(newValidID,$C669)&gt;0,VLOOKUP($C669,Νέα_Μητρώα!$A:$G,2,FALSE),IF(COUNTIF(ValidID,$C669)&gt;0,VLOOKUP($C669,Μητρώο!$A:$G,2,FALSE))),"")="Α")),"error","")</f>
        <v/>
      </c>
      <c r="K669" s="29" t="str">
        <f t="shared" si="73"/>
        <v/>
      </c>
      <c r="L669" s="29">
        <f t="shared" si="74"/>
        <v>0</v>
      </c>
      <c r="M669" s="30"/>
      <c r="N669" s="30"/>
      <c r="O669" s="31" t="str">
        <f>IF($C669&gt;0,IF(COUNTIF(newValidID,$C669)&gt;0,VLOOKUP($C669,Νέα_Μητρώα!$A:$G,7,FALSE),IF(COUNTIF(ValidID,$C669)&gt;0,VLOOKUP($C669,Μητρώο!$A:$G,7,FALSE))),"")</f>
        <v/>
      </c>
      <c r="P669" s="25" t="str">
        <f t="shared" si="76"/>
        <v/>
      </c>
      <c r="Q669" s="6"/>
      <c r="S669" s="6"/>
      <c r="U669" s="6"/>
      <c r="W669" s="59" t="str">
        <f>IF(AND($W$1&gt;0,C669&gt;0),SUBSTITUTE(SUBSTITUTE(IF(COUNTIF(newValidID,$C669)&gt;0,VLOOKUP($C669,Νέα_Μητρώα!$A:$G,2,FALSE),IF(COUNTIF(ValidID,$C669)&gt;0,VLOOKUP($C669,Μητρώο!$A:$G,2,FALSE))),"Θ","g"),"Α","b")&amp;IF((TRUNC((((YEAR($C$1))-I669)+1)/2))*2&lt;12,12,(TRUNC((((YEAR($C$1))-I669)+1)/2))*2),"ω")</f>
        <v>ω</v>
      </c>
      <c r="Z669" s="49">
        <f t="shared" si="77"/>
        <v>0</v>
      </c>
      <c r="AA669" s="49">
        <f t="shared" si="78"/>
        <v>0</v>
      </c>
      <c r="AB669" s="49">
        <f t="shared" si="79"/>
        <v>0</v>
      </c>
    </row>
    <row r="670" spans="1:28" x14ac:dyDescent="0.2">
      <c r="A670" s="4">
        <v>668</v>
      </c>
      <c r="B670" s="25">
        <f t="shared" si="75"/>
        <v>668</v>
      </c>
      <c r="D670" s="26" t="str">
        <f>IF($C670&gt;0,IF(COUNTIF(newValidID,$C670)&gt;0,VLOOKUP($C670,Νέα_Μητρώα!$A:$G,3,FALSE),IF(COUNTIF(ValidID,$C670)&gt;0,VLOOKUP($C670,Μητρώο!$A:$G,3,FALSE))),"")</f>
        <v/>
      </c>
      <c r="E670" s="27" t="str">
        <f>IF($C670&gt;0,IF(COUNTIF(newValidID,$C670)&gt;0,VLOOKUP($C670,Νέα_Μητρώα!$A:$G,5,FALSE),IF(COUNTIF(ValidID,$C670)&gt;0,VLOOKUP($C670,Μητρώο!$A:$G,5,FALSE))),"")</f>
        <v/>
      </c>
      <c r="F670" s="47"/>
      <c r="G670" s="47"/>
      <c r="H670" s="28"/>
      <c r="I670" s="29" t="str">
        <f>IF($C670&gt;0,IF(COUNTIF(newValidID,$C670)&gt;0,VLOOKUP($C670,Νέα_Μητρώα!$A:$G,4,FALSE),IF(COUNTIF(ValidID,$C670)&gt;0,VLOOKUP($C670,Μητρώο!$A:$G,4,FALSE))),"")</f>
        <v/>
      </c>
      <c r="J670" s="53" t="str">
        <f>IF(OR(AND(OR(LEFT(R670)="b",LEFT(T670)="b",LEFT(V670)="b"),IF($C670&gt;0,IF(COUNTIF(newValidID,$C670)&gt;0,VLOOKUP($C670,Νέα_Μητρώα!$A:$G,2,FALSE),IF(COUNTIF(ValidID,$C670)&gt;0,VLOOKUP($C670,Μητρώο!$A:$G,2,FALSE))),"")="Θ"),AND(OR(LEFT(R670)="g",LEFT(T670)="g",LEFT(V670)="g"),IF($C670&gt;0,IF(COUNTIF(newValidID,$C670)&gt;0,VLOOKUP($C670,Νέα_Μητρώα!$A:$G,2,FALSE),IF(COUNTIF(ValidID,$C670)&gt;0,VLOOKUP($C670,Μητρώο!$A:$G,2,FALSE))),"")="Α")),"error","")</f>
        <v/>
      </c>
      <c r="K670" s="29" t="str">
        <f t="shared" si="73"/>
        <v/>
      </c>
      <c r="L670" s="29">
        <f t="shared" si="74"/>
        <v>0</v>
      </c>
      <c r="M670" s="30"/>
      <c r="N670" s="30"/>
      <c r="O670" s="31" t="str">
        <f>IF($C670&gt;0,IF(COUNTIF(newValidID,$C670)&gt;0,VLOOKUP($C670,Νέα_Μητρώα!$A:$G,7,FALSE),IF(COUNTIF(ValidID,$C670)&gt;0,VLOOKUP($C670,Μητρώο!$A:$G,7,FALSE))),"")</f>
        <v/>
      </c>
      <c r="P670" s="25" t="str">
        <f t="shared" si="76"/>
        <v/>
      </c>
      <c r="Q670" s="6"/>
      <c r="S670" s="6"/>
      <c r="U670" s="6"/>
      <c r="W670" s="59" t="str">
        <f>IF(AND($W$1&gt;0,C670&gt;0),SUBSTITUTE(SUBSTITUTE(IF(COUNTIF(newValidID,$C670)&gt;0,VLOOKUP($C670,Νέα_Μητρώα!$A:$G,2,FALSE),IF(COUNTIF(ValidID,$C670)&gt;0,VLOOKUP($C670,Μητρώο!$A:$G,2,FALSE))),"Θ","g"),"Α","b")&amp;IF((TRUNC((((YEAR($C$1))-I670)+1)/2))*2&lt;12,12,(TRUNC((((YEAR($C$1))-I670)+1)/2))*2),"ω")</f>
        <v>ω</v>
      </c>
      <c r="Z670" s="49">
        <f t="shared" si="77"/>
        <v>0</v>
      </c>
      <c r="AA670" s="49">
        <f t="shared" si="78"/>
        <v>0</v>
      </c>
      <c r="AB670" s="49">
        <f t="shared" si="79"/>
        <v>0</v>
      </c>
    </row>
    <row r="671" spans="1:28" x14ac:dyDescent="0.2">
      <c r="A671" s="4">
        <v>669</v>
      </c>
      <c r="B671" s="25">
        <f t="shared" si="75"/>
        <v>669</v>
      </c>
      <c r="C671" s="6"/>
      <c r="D671" s="26" t="str">
        <f>IF($C671&gt;0,IF(COUNTIF(newValidID,$C671)&gt;0,VLOOKUP($C671,Νέα_Μητρώα!$A:$G,3,FALSE),IF(COUNTIF(ValidID,$C671)&gt;0,VLOOKUP($C671,Μητρώο!$A:$G,3,FALSE))),"")</f>
        <v/>
      </c>
      <c r="E671" s="27" t="str">
        <f>IF($C671&gt;0,IF(COUNTIF(newValidID,$C671)&gt;0,VLOOKUP($C671,Νέα_Μητρώα!$A:$G,5,FALSE),IF(COUNTIF(ValidID,$C671)&gt;0,VLOOKUP($C671,Μητρώο!$A:$G,5,FALSE))),"")</f>
        <v/>
      </c>
      <c r="F671" s="47"/>
      <c r="G671" s="47"/>
      <c r="H671" s="28"/>
      <c r="I671" s="29" t="str">
        <f>IF($C671&gt;0,IF(COUNTIF(newValidID,$C671)&gt;0,VLOOKUP($C671,Νέα_Μητρώα!$A:$G,4,FALSE),IF(COUNTIF(ValidID,$C671)&gt;0,VLOOKUP($C671,Μητρώο!$A:$G,4,FALSE))),"")</f>
        <v/>
      </c>
      <c r="J671" s="53" t="str">
        <f>IF(OR(AND(OR(LEFT(R671)="b",LEFT(T671)="b",LEFT(V671)="b"),IF($C671&gt;0,IF(COUNTIF(newValidID,$C671)&gt;0,VLOOKUP($C671,Νέα_Μητρώα!$A:$G,2,FALSE),IF(COUNTIF(ValidID,$C671)&gt;0,VLOOKUP($C671,Μητρώο!$A:$G,2,FALSE))),"")="Θ"),AND(OR(LEFT(R671)="g",LEFT(T671)="g",LEFT(V671)="g"),IF($C671&gt;0,IF(COUNTIF(newValidID,$C671)&gt;0,VLOOKUP($C671,Νέα_Μητρώα!$A:$G,2,FALSE),IF(COUNTIF(ValidID,$C671)&gt;0,VLOOKUP($C671,Μητρώο!$A:$G,2,FALSE))),"")="Α")),"error","")</f>
        <v/>
      </c>
      <c r="K671" s="29" t="str">
        <f t="shared" si="73"/>
        <v/>
      </c>
      <c r="L671" s="29">
        <f t="shared" si="74"/>
        <v>0</v>
      </c>
      <c r="M671" s="30"/>
      <c r="N671" s="30"/>
      <c r="O671" s="31" t="str">
        <f>IF($C671&gt;0,IF(COUNTIF(newValidID,$C671)&gt;0,VLOOKUP($C671,Νέα_Μητρώα!$A:$G,7,FALSE),IF(COUNTIF(ValidID,$C671)&gt;0,VLOOKUP($C671,Μητρώο!$A:$G,7,FALSE))),"")</f>
        <v/>
      </c>
      <c r="P671" s="25" t="str">
        <f t="shared" si="76"/>
        <v/>
      </c>
      <c r="Q671" s="6"/>
      <c r="S671" s="6"/>
      <c r="U671" s="6"/>
      <c r="W671" s="59" t="str">
        <f>IF(AND($W$1&gt;0,C671&gt;0),SUBSTITUTE(SUBSTITUTE(IF(COUNTIF(newValidID,$C671)&gt;0,VLOOKUP($C671,Νέα_Μητρώα!$A:$G,2,FALSE),IF(COUNTIF(ValidID,$C671)&gt;0,VLOOKUP($C671,Μητρώο!$A:$G,2,FALSE))),"Θ","g"),"Α","b")&amp;IF((TRUNC((((YEAR($C$1))-I671)+1)/2))*2&lt;12,12,(TRUNC((((YEAR($C$1))-I671)+1)/2))*2),"ω")</f>
        <v>ω</v>
      </c>
      <c r="Z671" s="49">
        <f t="shared" si="77"/>
        <v>0</v>
      </c>
      <c r="AA671" s="49">
        <f t="shared" si="78"/>
        <v>0</v>
      </c>
      <c r="AB671" s="49">
        <f t="shared" si="79"/>
        <v>0</v>
      </c>
    </row>
    <row r="672" spans="1:28" x14ac:dyDescent="0.2">
      <c r="A672" s="4">
        <v>670</v>
      </c>
      <c r="B672" s="25">
        <f t="shared" si="75"/>
        <v>670</v>
      </c>
      <c r="C672" s="6"/>
      <c r="D672" s="26" t="str">
        <f>IF($C672&gt;0,IF(COUNTIF(newValidID,$C672)&gt;0,VLOOKUP($C672,Νέα_Μητρώα!$A:$G,3,FALSE),IF(COUNTIF(ValidID,$C672)&gt;0,VLOOKUP($C672,Μητρώο!$A:$G,3,FALSE))),"")</f>
        <v/>
      </c>
      <c r="E672" s="27" t="str">
        <f>IF($C672&gt;0,IF(COUNTIF(newValidID,$C672)&gt;0,VLOOKUP($C672,Νέα_Μητρώα!$A:$G,5,FALSE),IF(COUNTIF(ValidID,$C672)&gt;0,VLOOKUP($C672,Μητρώο!$A:$G,5,FALSE))),"")</f>
        <v/>
      </c>
      <c r="F672" s="47"/>
      <c r="G672" s="47"/>
      <c r="H672" s="28"/>
      <c r="I672" s="29" t="str">
        <f>IF($C672&gt;0,IF(COUNTIF(newValidID,$C672)&gt;0,VLOOKUP($C672,Νέα_Μητρώα!$A:$G,4,FALSE),IF(COUNTIF(ValidID,$C672)&gt;0,VLOOKUP($C672,Μητρώο!$A:$G,4,FALSE))),"")</f>
        <v/>
      </c>
      <c r="J672" s="53" t="str">
        <f>IF(OR(AND(OR(LEFT(R672)="b",LEFT(T672)="b",LEFT(V672)="b"),IF($C672&gt;0,IF(COUNTIF(newValidID,$C672)&gt;0,VLOOKUP($C672,Νέα_Μητρώα!$A:$G,2,FALSE),IF(COUNTIF(ValidID,$C672)&gt;0,VLOOKUP($C672,Μητρώο!$A:$G,2,FALSE))),"")="Θ"),AND(OR(LEFT(R672)="g",LEFT(T672)="g",LEFT(V672)="g"),IF($C672&gt;0,IF(COUNTIF(newValidID,$C672)&gt;0,VLOOKUP($C672,Νέα_Μητρώα!$A:$G,2,FALSE),IF(COUNTIF(ValidID,$C672)&gt;0,VLOOKUP($C672,Μητρώο!$A:$G,2,FALSE))),"")="Α")),"error","")</f>
        <v/>
      </c>
      <c r="K672" s="29" t="str">
        <f t="shared" si="73"/>
        <v/>
      </c>
      <c r="L672" s="29">
        <f t="shared" si="74"/>
        <v>0</v>
      </c>
      <c r="M672" s="30"/>
      <c r="N672" s="30"/>
      <c r="O672" s="31" t="str">
        <f>IF($C672&gt;0,IF(COUNTIF(newValidID,$C672)&gt;0,VLOOKUP($C672,Νέα_Μητρώα!$A:$G,7,FALSE),IF(COUNTIF(ValidID,$C672)&gt;0,VLOOKUP($C672,Μητρώο!$A:$G,7,FALSE))),"")</f>
        <v/>
      </c>
      <c r="P672" s="25" t="str">
        <f t="shared" si="76"/>
        <v/>
      </c>
      <c r="Q672" s="6"/>
      <c r="S672" s="6"/>
      <c r="U672" s="6"/>
      <c r="W672" s="59" t="str">
        <f>IF(AND($W$1&gt;0,C672&gt;0),SUBSTITUTE(SUBSTITUTE(IF(COUNTIF(newValidID,$C672)&gt;0,VLOOKUP($C672,Νέα_Μητρώα!$A:$G,2,FALSE),IF(COUNTIF(ValidID,$C672)&gt;0,VLOOKUP($C672,Μητρώο!$A:$G,2,FALSE))),"Θ","g"),"Α","b")&amp;IF((TRUNC((((YEAR($C$1))-I672)+1)/2))*2&lt;12,12,(TRUNC((((YEAR($C$1))-I672)+1)/2))*2),"ω")</f>
        <v>ω</v>
      </c>
      <c r="Z672" s="49">
        <f t="shared" si="77"/>
        <v>0</v>
      </c>
      <c r="AA672" s="49">
        <f t="shared" si="78"/>
        <v>0</v>
      </c>
      <c r="AB672" s="49">
        <f t="shared" si="79"/>
        <v>0</v>
      </c>
    </row>
    <row r="673" spans="1:28" x14ac:dyDescent="0.2">
      <c r="A673" s="4">
        <v>671</v>
      </c>
      <c r="B673" s="25">
        <f t="shared" si="75"/>
        <v>671</v>
      </c>
      <c r="C673" s="6"/>
      <c r="D673" s="26" t="str">
        <f>IF($C673&gt;0,IF(COUNTIF(newValidID,$C673)&gt;0,VLOOKUP($C673,Νέα_Μητρώα!$A:$G,3,FALSE),IF(COUNTIF(ValidID,$C673)&gt;0,VLOOKUP($C673,Μητρώο!$A:$G,3,FALSE))),"")</f>
        <v/>
      </c>
      <c r="E673" s="27" t="str">
        <f>IF($C673&gt;0,IF(COUNTIF(newValidID,$C673)&gt;0,VLOOKUP($C673,Νέα_Μητρώα!$A:$G,5,FALSE),IF(COUNTIF(ValidID,$C673)&gt;0,VLOOKUP($C673,Μητρώο!$A:$G,5,FALSE))),"")</f>
        <v/>
      </c>
      <c r="F673" s="47"/>
      <c r="G673" s="47"/>
      <c r="H673" s="28"/>
      <c r="I673" s="29" t="str">
        <f>IF($C673&gt;0,IF(COUNTIF(newValidID,$C673)&gt;0,VLOOKUP($C673,Νέα_Μητρώα!$A:$G,4,FALSE),IF(COUNTIF(ValidID,$C673)&gt;0,VLOOKUP($C673,Μητρώο!$A:$G,4,FALSE))),"")</f>
        <v/>
      </c>
      <c r="J673" s="53" t="str">
        <f>IF(OR(AND(OR(LEFT(R673)="b",LEFT(T673)="b",LEFT(V673)="b"),IF($C673&gt;0,IF(COUNTIF(newValidID,$C673)&gt;0,VLOOKUP($C673,Νέα_Μητρώα!$A:$G,2,FALSE),IF(COUNTIF(ValidID,$C673)&gt;0,VLOOKUP($C673,Μητρώο!$A:$G,2,FALSE))),"")="Θ"),AND(OR(LEFT(R673)="g",LEFT(T673)="g",LEFT(V673)="g"),IF($C673&gt;0,IF(COUNTIF(newValidID,$C673)&gt;0,VLOOKUP($C673,Νέα_Μητρώα!$A:$G,2,FALSE),IF(COUNTIF(ValidID,$C673)&gt;0,VLOOKUP($C673,Μητρώο!$A:$G,2,FALSE))),"")="Α")),"error","")</f>
        <v/>
      </c>
      <c r="K673" s="29" t="str">
        <f t="shared" si="73"/>
        <v/>
      </c>
      <c r="L673" s="29">
        <f t="shared" si="74"/>
        <v>0</v>
      </c>
      <c r="M673" s="30"/>
      <c r="N673" s="30"/>
      <c r="O673" s="31" t="str">
        <f>IF($C673&gt;0,IF(COUNTIF(newValidID,$C673)&gt;0,VLOOKUP($C673,Νέα_Μητρώα!$A:$G,7,FALSE),IF(COUNTIF(ValidID,$C673)&gt;0,VLOOKUP($C673,Μητρώο!$A:$G,7,FALSE))),"")</f>
        <v/>
      </c>
      <c r="P673" s="25" t="str">
        <f t="shared" si="76"/>
        <v/>
      </c>
      <c r="Q673" s="6"/>
      <c r="S673" s="6"/>
      <c r="U673" s="6"/>
      <c r="W673" s="59" t="str">
        <f>IF(AND($W$1&gt;0,C673&gt;0),SUBSTITUTE(SUBSTITUTE(IF(COUNTIF(newValidID,$C673)&gt;0,VLOOKUP($C673,Νέα_Μητρώα!$A:$G,2,FALSE),IF(COUNTIF(ValidID,$C673)&gt;0,VLOOKUP($C673,Μητρώο!$A:$G,2,FALSE))),"Θ","g"),"Α","b")&amp;IF((TRUNC((((YEAR($C$1))-I673)+1)/2))*2&lt;12,12,(TRUNC((((YEAR($C$1))-I673)+1)/2))*2),"ω")</f>
        <v>ω</v>
      </c>
      <c r="Z673" s="49">
        <f t="shared" si="77"/>
        <v>0</v>
      </c>
      <c r="AA673" s="49">
        <f t="shared" si="78"/>
        <v>0</v>
      </c>
      <c r="AB673" s="49">
        <f t="shared" si="79"/>
        <v>0</v>
      </c>
    </row>
    <row r="674" spans="1:28" x14ac:dyDescent="0.2">
      <c r="A674" s="4">
        <v>672</v>
      </c>
      <c r="B674" s="25">
        <f t="shared" si="75"/>
        <v>672</v>
      </c>
      <c r="C674" s="6"/>
      <c r="D674" s="26" t="str">
        <f>IF($C674&gt;0,IF(COUNTIF(newValidID,$C674)&gt;0,VLOOKUP($C674,Νέα_Μητρώα!$A:$G,3,FALSE),IF(COUNTIF(ValidID,$C674)&gt;0,VLOOKUP($C674,Μητρώο!$A:$G,3,FALSE))),"")</f>
        <v/>
      </c>
      <c r="E674" s="27" t="str">
        <f>IF($C674&gt;0,IF(COUNTIF(newValidID,$C674)&gt;0,VLOOKUP($C674,Νέα_Μητρώα!$A:$G,5,FALSE),IF(COUNTIF(ValidID,$C674)&gt;0,VLOOKUP($C674,Μητρώο!$A:$G,5,FALSE))),"")</f>
        <v/>
      </c>
      <c r="F674" s="47"/>
      <c r="G674" s="47"/>
      <c r="H674" s="28"/>
      <c r="I674" s="29" t="str">
        <f>IF($C674&gt;0,IF(COUNTIF(newValidID,$C674)&gt;0,VLOOKUP($C674,Νέα_Μητρώα!$A:$G,4,FALSE),IF(COUNTIF(ValidID,$C674)&gt;0,VLOOKUP($C674,Μητρώο!$A:$G,4,FALSE))),"")</f>
        <v/>
      </c>
      <c r="J674" s="53" t="str">
        <f>IF(OR(AND(OR(LEFT(R674)="b",LEFT(T674)="b",LEFT(V674)="b"),IF($C674&gt;0,IF(COUNTIF(newValidID,$C674)&gt;0,VLOOKUP($C674,Νέα_Μητρώα!$A:$G,2,FALSE),IF(COUNTIF(ValidID,$C674)&gt;0,VLOOKUP($C674,Μητρώο!$A:$G,2,FALSE))),"")="Θ"),AND(OR(LEFT(R674)="g",LEFT(T674)="g",LEFT(V674)="g"),IF($C674&gt;0,IF(COUNTIF(newValidID,$C674)&gt;0,VLOOKUP($C674,Νέα_Μητρώα!$A:$G,2,FALSE),IF(COUNTIF(ValidID,$C674)&gt;0,VLOOKUP($C674,Μητρώο!$A:$G,2,FALSE))),"")="Α")),"error","")</f>
        <v/>
      </c>
      <c r="K674" s="29" t="str">
        <f t="shared" si="73"/>
        <v/>
      </c>
      <c r="L674" s="29">
        <f t="shared" si="74"/>
        <v>0</v>
      </c>
      <c r="M674" s="30"/>
      <c r="N674" s="30"/>
      <c r="O674" s="31" t="str">
        <f>IF($C674&gt;0,IF(COUNTIF(newValidID,$C674)&gt;0,VLOOKUP($C674,Νέα_Μητρώα!$A:$G,7,FALSE),IF(COUNTIF(ValidID,$C674)&gt;0,VLOOKUP($C674,Μητρώο!$A:$G,7,FALSE))),"")</f>
        <v/>
      </c>
      <c r="P674" s="25" t="str">
        <f t="shared" si="76"/>
        <v/>
      </c>
      <c r="Q674" s="6"/>
      <c r="S674" s="6"/>
      <c r="U674" s="6"/>
      <c r="W674" s="59" t="str">
        <f>IF(AND($W$1&gt;0,C674&gt;0),SUBSTITUTE(SUBSTITUTE(IF(COUNTIF(newValidID,$C674)&gt;0,VLOOKUP($C674,Νέα_Μητρώα!$A:$G,2,FALSE),IF(COUNTIF(ValidID,$C674)&gt;0,VLOOKUP($C674,Μητρώο!$A:$G,2,FALSE))),"Θ","g"),"Α","b")&amp;IF((TRUNC((((YEAR($C$1))-I674)+1)/2))*2&lt;12,12,(TRUNC((((YEAR($C$1))-I674)+1)/2))*2),"ω")</f>
        <v>ω</v>
      </c>
      <c r="Z674" s="49">
        <f t="shared" si="77"/>
        <v>0</v>
      </c>
      <c r="AA674" s="49">
        <f t="shared" si="78"/>
        <v>0</v>
      </c>
      <c r="AB674" s="49">
        <f t="shared" si="79"/>
        <v>0</v>
      </c>
    </row>
    <row r="675" spans="1:28" x14ac:dyDescent="0.2">
      <c r="A675" s="4">
        <v>673</v>
      </c>
      <c r="B675" s="25">
        <f t="shared" si="75"/>
        <v>673</v>
      </c>
      <c r="C675" s="6"/>
      <c r="D675" s="26" t="str">
        <f>IF($C675&gt;0,IF(COUNTIF(newValidID,$C675)&gt;0,VLOOKUP($C675,Νέα_Μητρώα!$A:$G,3,FALSE),IF(COUNTIF(ValidID,$C675)&gt;0,VLOOKUP($C675,Μητρώο!$A:$G,3,FALSE))),"")</f>
        <v/>
      </c>
      <c r="E675" s="27" t="str">
        <f>IF($C675&gt;0,IF(COUNTIF(newValidID,$C675)&gt;0,VLOOKUP($C675,Νέα_Μητρώα!$A:$G,5,FALSE),IF(COUNTIF(ValidID,$C675)&gt;0,VLOOKUP($C675,Μητρώο!$A:$G,5,FALSE))),"")</f>
        <v/>
      </c>
      <c r="F675" s="47"/>
      <c r="G675" s="47"/>
      <c r="H675" s="28"/>
      <c r="I675" s="29" t="str">
        <f>IF($C675&gt;0,IF(COUNTIF(newValidID,$C675)&gt;0,VLOOKUP($C675,Νέα_Μητρώα!$A:$G,4,FALSE),IF(COUNTIF(ValidID,$C675)&gt;0,VLOOKUP($C675,Μητρώο!$A:$G,4,FALSE))),"")</f>
        <v/>
      </c>
      <c r="J675" s="53" t="str">
        <f>IF(OR(AND(OR(LEFT(R675)="b",LEFT(T675)="b",LEFT(V675)="b"),IF($C675&gt;0,IF(COUNTIF(newValidID,$C675)&gt;0,VLOOKUP($C675,Νέα_Μητρώα!$A:$G,2,FALSE),IF(COUNTIF(ValidID,$C675)&gt;0,VLOOKUP($C675,Μητρώο!$A:$G,2,FALSE))),"")="Θ"),AND(OR(LEFT(R675)="g",LEFT(T675)="g",LEFT(V675)="g"),IF($C675&gt;0,IF(COUNTIF(newValidID,$C675)&gt;0,VLOOKUP($C675,Νέα_Μητρώα!$A:$G,2,FALSE),IF(COUNTIF(ValidID,$C675)&gt;0,VLOOKUP($C675,Μητρώο!$A:$G,2,FALSE))),"")="Α")),"error","")</f>
        <v/>
      </c>
      <c r="K675" s="29" t="str">
        <f t="shared" si="73"/>
        <v/>
      </c>
      <c r="L675" s="29">
        <f t="shared" si="74"/>
        <v>0</v>
      </c>
      <c r="M675" s="30"/>
      <c r="N675" s="30"/>
      <c r="O675" s="31" t="str">
        <f>IF($C675&gt;0,IF(COUNTIF(newValidID,$C675)&gt;0,VLOOKUP($C675,Νέα_Μητρώα!$A:$G,7,FALSE),IF(COUNTIF(ValidID,$C675)&gt;0,VLOOKUP($C675,Μητρώο!$A:$G,7,FALSE))),"")</f>
        <v/>
      </c>
      <c r="P675" s="25" t="str">
        <f t="shared" si="76"/>
        <v/>
      </c>
      <c r="Q675" s="6"/>
      <c r="S675" s="6"/>
      <c r="U675" s="6"/>
      <c r="W675" s="59" t="str">
        <f>IF(AND($W$1&gt;0,C675&gt;0),SUBSTITUTE(SUBSTITUTE(IF(COUNTIF(newValidID,$C675)&gt;0,VLOOKUP($C675,Νέα_Μητρώα!$A:$G,2,FALSE),IF(COUNTIF(ValidID,$C675)&gt;0,VLOOKUP($C675,Μητρώο!$A:$G,2,FALSE))),"Θ","g"),"Α","b")&amp;IF((TRUNC((((YEAR($C$1))-I675)+1)/2))*2&lt;12,12,(TRUNC((((YEAR($C$1))-I675)+1)/2))*2),"ω")</f>
        <v>ω</v>
      </c>
      <c r="Z675" s="49">
        <f t="shared" si="77"/>
        <v>0</v>
      </c>
      <c r="AA675" s="49">
        <f t="shared" si="78"/>
        <v>0</v>
      </c>
      <c r="AB675" s="49">
        <f t="shared" si="79"/>
        <v>0</v>
      </c>
    </row>
    <row r="676" spans="1:28" x14ac:dyDescent="0.2">
      <c r="A676" s="4">
        <v>674</v>
      </c>
      <c r="B676" s="25">
        <f t="shared" si="75"/>
        <v>674</v>
      </c>
      <c r="D676" s="26" t="str">
        <f>IF($C676&gt;0,IF(COUNTIF(newValidID,$C676)&gt;0,VLOOKUP($C676,Νέα_Μητρώα!$A:$G,3,FALSE),IF(COUNTIF(ValidID,$C676)&gt;0,VLOOKUP($C676,Μητρώο!$A:$G,3,FALSE))),"")</f>
        <v/>
      </c>
      <c r="E676" s="27" t="str">
        <f>IF($C676&gt;0,IF(COUNTIF(newValidID,$C676)&gt;0,VLOOKUP($C676,Νέα_Μητρώα!$A:$G,5,FALSE),IF(COUNTIF(ValidID,$C676)&gt;0,VLOOKUP($C676,Μητρώο!$A:$G,5,FALSE))),"")</f>
        <v/>
      </c>
      <c r="F676" s="47"/>
      <c r="G676" s="47"/>
      <c r="H676" s="28"/>
      <c r="I676" s="29" t="str">
        <f>IF($C676&gt;0,IF(COUNTIF(newValidID,$C676)&gt;0,VLOOKUP($C676,Νέα_Μητρώα!$A:$G,4,FALSE),IF(COUNTIF(ValidID,$C676)&gt;0,VLOOKUP($C676,Μητρώο!$A:$G,4,FALSE))),"")</f>
        <v/>
      </c>
      <c r="J676" s="53" t="str">
        <f>IF(OR(AND(OR(LEFT(R676)="b",LEFT(T676)="b",LEFT(V676)="b"),IF($C676&gt;0,IF(COUNTIF(newValidID,$C676)&gt;0,VLOOKUP($C676,Νέα_Μητρώα!$A:$G,2,FALSE),IF(COUNTIF(ValidID,$C676)&gt;0,VLOOKUP($C676,Μητρώο!$A:$G,2,FALSE))),"")="Θ"),AND(OR(LEFT(R676)="g",LEFT(T676)="g",LEFT(V676)="g"),IF($C676&gt;0,IF(COUNTIF(newValidID,$C676)&gt;0,VLOOKUP($C676,Νέα_Μητρώα!$A:$G,2,FALSE),IF(COUNTIF(ValidID,$C676)&gt;0,VLOOKUP($C676,Μητρώο!$A:$G,2,FALSE))),"")="Α")),"error","")</f>
        <v/>
      </c>
      <c r="K676" s="29" t="str">
        <f t="shared" si="73"/>
        <v/>
      </c>
      <c r="L676" s="29">
        <f t="shared" si="74"/>
        <v>0</v>
      </c>
      <c r="M676" s="30"/>
      <c r="N676" s="30"/>
      <c r="O676" s="31" t="str">
        <f>IF($C676&gt;0,IF(COUNTIF(newValidID,$C676)&gt;0,VLOOKUP($C676,Νέα_Μητρώα!$A:$G,7,FALSE),IF(COUNTIF(ValidID,$C676)&gt;0,VLOOKUP($C676,Μητρώο!$A:$G,7,FALSE))),"")</f>
        <v/>
      </c>
      <c r="P676" s="25" t="str">
        <f t="shared" si="76"/>
        <v/>
      </c>
      <c r="Q676" s="6"/>
      <c r="S676" s="6"/>
      <c r="U676" s="6"/>
      <c r="W676" s="59" t="str">
        <f>IF(AND($W$1&gt;0,C676&gt;0),SUBSTITUTE(SUBSTITUTE(IF(COUNTIF(newValidID,$C676)&gt;0,VLOOKUP($C676,Νέα_Μητρώα!$A:$G,2,FALSE),IF(COUNTIF(ValidID,$C676)&gt;0,VLOOKUP($C676,Μητρώο!$A:$G,2,FALSE))),"Θ","g"),"Α","b")&amp;IF((TRUNC((((YEAR($C$1))-I676)+1)/2))*2&lt;12,12,(TRUNC((((YEAR($C$1))-I676)+1)/2))*2),"ω")</f>
        <v>ω</v>
      </c>
      <c r="Z676" s="49">
        <f t="shared" si="77"/>
        <v>0</v>
      </c>
      <c r="AA676" s="49">
        <f t="shared" si="78"/>
        <v>0</v>
      </c>
      <c r="AB676" s="49">
        <f t="shared" si="79"/>
        <v>0</v>
      </c>
    </row>
    <row r="677" spans="1:28" x14ac:dyDescent="0.2">
      <c r="A677" s="4">
        <v>675</v>
      </c>
      <c r="B677" s="25">
        <f t="shared" si="75"/>
        <v>675</v>
      </c>
      <c r="D677" s="26" t="str">
        <f>IF($C677&gt;0,IF(COUNTIF(newValidID,$C677)&gt;0,VLOOKUP($C677,Νέα_Μητρώα!$A:$G,3,FALSE),IF(COUNTIF(ValidID,$C677)&gt;0,VLOOKUP($C677,Μητρώο!$A:$G,3,FALSE))),"")</f>
        <v/>
      </c>
      <c r="E677" s="27" t="str">
        <f>IF($C677&gt;0,IF(COUNTIF(newValidID,$C677)&gt;0,VLOOKUP($C677,Νέα_Μητρώα!$A:$G,5,FALSE),IF(COUNTIF(ValidID,$C677)&gt;0,VLOOKUP($C677,Μητρώο!$A:$G,5,FALSE))),"")</f>
        <v/>
      </c>
      <c r="F677" s="47"/>
      <c r="G677" s="47"/>
      <c r="H677" s="28"/>
      <c r="I677" s="29" t="str">
        <f>IF($C677&gt;0,IF(COUNTIF(newValidID,$C677)&gt;0,VLOOKUP($C677,Νέα_Μητρώα!$A:$G,4,FALSE),IF(COUNTIF(ValidID,$C677)&gt;0,VLOOKUP($C677,Μητρώο!$A:$G,4,FALSE))),"")</f>
        <v/>
      </c>
      <c r="J677" s="53" t="str">
        <f>IF(OR(AND(OR(LEFT(R677)="b",LEFT(T677)="b",LEFT(V677)="b"),IF($C677&gt;0,IF(COUNTIF(newValidID,$C677)&gt;0,VLOOKUP($C677,Νέα_Μητρώα!$A:$G,2,FALSE),IF(COUNTIF(ValidID,$C677)&gt;0,VLOOKUP($C677,Μητρώο!$A:$G,2,FALSE))),"")="Θ"),AND(OR(LEFT(R677)="g",LEFT(T677)="g",LEFT(V677)="g"),IF($C677&gt;0,IF(COUNTIF(newValidID,$C677)&gt;0,VLOOKUP($C677,Νέα_Μητρώα!$A:$G,2,FALSE),IF(COUNTIF(ValidID,$C677)&gt;0,VLOOKUP($C677,Μητρώο!$A:$G,2,FALSE))),"")="Α")),"error","")</f>
        <v/>
      </c>
      <c r="K677" s="29" t="str">
        <f t="shared" si="73"/>
        <v/>
      </c>
      <c r="L677" s="29">
        <f t="shared" si="74"/>
        <v>0</v>
      </c>
      <c r="M677" s="30"/>
      <c r="N677" s="30"/>
      <c r="O677" s="31" t="str">
        <f>IF($C677&gt;0,IF(COUNTIF(newValidID,$C677)&gt;0,VLOOKUP($C677,Νέα_Μητρώα!$A:$G,7,FALSE),IF(COUNTIF(ValidID,$C677)&gt;0,VLOOKUP($C677,Μητρώο!$A:$G,7,FALSE))),"")</f>
        <v/>
      </c>
      <c r="P677" s="25" t="str">
        <f t="shared" si="76"/>
        <v/>
      </c>
      <c r="Q677" s="6"/>
      <c r="S677" s="6"/>
      <c r="U677" s="6"/>
      <c r="W677" s="59" t="str">
        <f>IF(AND($W$1&gt;0,C677&gt;0),SUBSTITUTE(SUBSTITUTE(IF(COUNTIF(newValidID,$C677)&gt;0,VLOOKUP($C677,Νέα_Μητρώα!$A:$G,2,FALSE),IF(COUNTIF(ValidID,$C677)&gt;0,VLOOKUP($C677,Μητρώο!$A:$G,2,FALSE))),"Θ","g"),"Α","b")&amp;IF((TRUNC((((YEAR($C$1))-I677)+1)/2))*2&lt;12,12,(TRUNC((((YEAR($C$1))-I677)+1)/2))*2),"ω")</f>
        <v>ω</v>
      </c>
      <c r="Z677" s="49">
        <f t="shared" si="77"/>
        <v>0</v>
      </c>
      <c r="AA677" s="49">
        <f t="shared" si="78"/>
        <v>0</v>
      </c>
      <c r="AB677" s="49">
        <f t="shared" si="79"/>
        <v>0</v>
      </c>
    </row>
    <row r="678" spans="1:28" x14ac:dyDescent="0.2">
      <c r="A678" s="4">
        <v>676</v>
      </c>
      <c r="B678" s="25">
        <f t="shared" si="75"/>
        <v>676</v>
      </c>
      <c r="D678" s="26" t="str">
        <f>IF($C678&gt;0,IF(COUNTIF(newValidID,$C678)&gt;0,VLOOKUP($C678,Νέα_Μητρώα!$A:$G,3,FALSE),IF(COUNTIF(ValidID,$C678)&gt;0,VLOOKUP($C678,Μητρώο!$A:$G,3,FALSE))),"")</f>
        <v/>
      </c>
      <c r="E678" s="27" t="str">
        <f>IF($C678&gt;0,IF(COUNTIF(newValidID,$C678)&gt;0,VLOOKUP($C678,Νέα_Μητρώα!$A:$G,5,FALSE),IF(COUNTIF(ValidID,$C678)&gt;0,VLOOKUP($C678,Μητρώο!$A:$G,5,FALSE))),"")</f>
        <v/>
      </c>
      <c r="F678" s="47"/>
      <c r="G678" s="47"/>
      <c r="H678" s="28"/>
      <c r="I678" s="29" t="str">
        <f>IF($C678&gt;0,IF(COUNTIF(newValidID,$C678)&gt;0,VLOOKUP($C678,Νέα_Μητρώα!$A:$G,4,FALSE),IF(COUNTIF(ValidID,$C678)&gt;0,VLOOKUP($C678,Μητρώο!$A:$G,4,FALSE))),"")</f>
        <v/>
      </c>
      <c r="J678" s="53" t="str">
        <f>IF(OR(AND(OR(LEFT(R678)="b",LEFT(T678)="b",LEFT(V678)="b"),IF($C678&gt;0,IF(COUNTIF(newValidID,$C678)&gt;0,VLOOKUP($C678,Νέα_Μητρώα!$A:$G,2,FALSE),IF(COUNTIF(ValidID,$C678)&gt;0,VLOOKUP($C678,Μητρώο!$A:$G,2,FALSE))),"")="Θ"),AND(OR(LEFT(R678)="g",LEFT(T678)="g",LEFT(V678)="g"),IF($C678&gt;0,IF(COUNTIF(newValidID,$C678)&gt;0,VLOOKUP($C678,Νέα_Μητρώα!$A:$G,2,FALSE),IF(COUNTIF(ValidID,$C678)&gt;0,VLOOKUP($C678,Μητρώο!$A:$G,2,FALSE))),"")="Α")),"error","")</f>
        <v/>
      </c>
      <c r="K678" s="29" t="str">
        <f t="shared" si="73"/>
        <v/>
      </c>
      <c r="L678" s="29">
        <f t="shared" si="74"/>
        <v>0</v>
      </c>
      <c r="M678" s="30"/>
      <c r="N678" s="30"/>
      <c r="O678" s="31" t="str">
        <f>IF($C678&gt;0,IF(COUNTIF(newValidID,$C678)&gt;0,VLOOKUP($C678,Νέα_Μητρώα!$A:$G,7,FALSE),IF(COUNTIF(ValidID,$C678)&gt;0,VLOOKUP($C678,Μητρώο!$A:$G,7,FALSE))),"")</f>
        <v/>
      </c>
      <c r="P678" s="25" t="str">
        <f t="shared" si="76"/>
        <v/>
      </c>
      <c r="Q678" s="6"/>
      <c r="S678" s="6"/>
      <c r="U678" s="6"/>
      <c r="W678" s="59" t="str">
        <f>IF(AND($W$1&gt;0,C678&gt;0),SUBSTITUTE(SUBSTITUTE(IF(COUNTIF(newValidID,$C678)&gt;0,VLOOKUP($C678,Νέα_Μητρώα!$A:$G,2,FALSE),IF(COUNTIF(ValidID,$C678)&gt;0,VLOOKUP($C678,Μητρώο!$A:$G,2,FALSE))),"Θ","g"),"Α","b")&amp;IF((TRUNC((((YEAR($C$1))-I678)+1)/2))*2&lt;12,12,(TRUNC((((YEAR($C$1))-I678)+1)/2))*2),"ω")</f>
        <v>ω</v>
      </c>
      <c r="Z678" s="49">
        <f t="shared" si="77"/>
        <v>0</v>
      </c>
      <c r="AA678" s="49">
        <f t="shared" si="78"/>
        <v>0</v>
      </c>
      <c r="AB678" s="49">
        <f t="shared" si="79"/>
        <v>0</v>
      </c>
    </row>
    <row r="679" spans="1:28" x14ac:dyDescent="0.2">
      <c r="A679" s="4">
        <v>677</v>
      </c>
      <c r="B679" s="25">
        <f t="shared" si="75"/>
        <v>677</v>
      </c>
      <c r="D679" s="26" t="str">
        <f>IF($C679&gt;0,IF(COUNTIF(newValidID,$C679)&gt;0,VLOOKUP($C679,Νέα_Μητρώα!$A:$G,3,FALSE),IF(COUNTIF(ValidID,$C679)&gt;0,VLOOKUP($C679,Μητρώο!$A:$G,3,FALSE))),"")</f>
        <v/>
      </c>
      <c r="E679" s="27" t="str">
        <f>IF($C679&gt;0,IF(COUNTIF(newValidID,$C679)&gt;0,VLOOKUP($C679,Νέα_Μητρώα!$A:$G,5,FALSE),IF(COUNTIF(ValidID,$C679)&gt;0,VLOOKUP($C679,Μητρώο!$A:$G,5,FALSE))),"")</f>
        <v/>
      </c>
      <c r="F679" s="47"/>
      <c r="G679" s="47"/>
      <c r="H679" s="28"/>
      <c r="I679" s="29" t="str">
        <f>IF($C679&gt;0,IF(COUNTIF(newValidID,$C679)&gt;0,VLOOKUP($C679,Νέα_Μητρώα!$A:$G,4,FALSE),IF(COUNTIF(ValidID,$C679)&gt;0,VLOOKUP($C679,Μητρώο!$A:$G,4,FALSE))),"")</f>
        <v/>
      </c>
      <c r="J679" s="53" t="str">
        <f>IF(OR(AND(OR(LEFT(R679)="b",LEFT(T679)="b",LEFT(V679)="b"),IF($C679&gt;0,IF(COUNTIF(newValidID,$C679)&gt;0,VLOOKUP($C679,Νέα_Μητρώα!$A:$G,2,FALSE),IF(COUNTIF(ValidID,$C679)&gt;0,VLOOKUP($C679,Μητρώο!$A:$G,2,FALSE))),"")="Θ"),AND(OR(LEFT(R679)="g",LEFT(T679)="g",LEFT(V679)="g"),IF($C679&gt;0,IF(COUNTIF(newValidID,$C679)&gt;0,VLOOKUP($C679,Νέα_Μητρώα!$A:$G,2,FALSE),IF(COUNTIF(ValidID,$C679)&gt;0,VLOOKUP($C679,Μητρώο!$A:$G,2,FALSE))),"")="Α")),"error","")</f>
        <v/>
      </c>
      <c r="K679" s="29" t="str">
        <f t="shared" si="73"/>
        <v/>
      </c>
      <c r="L679" s="29">
        <f t="shared" si="74"/>
        <v>0</v>
      </c>
      <c r="M679" s="30"/>
      <c r="N679" s="30"/>
      <c r="O679" s="31" t="str">
        <f>IF($C679&gt;0,IF(COUNTIF(newValidID,$C679)&gt;0,VLOOKUP($C679,Νέα_Μητρώα!$A:$G,7,FALSE),IF(COUNTIF(ValidID,$C679)&gt;0,VLOOKUP($C679,Μητρώο!$A:$G,7,FALSE))),"")</f>
        <v/>
      </c>
      <c r="P679" s="25" t="str">
        <f t="shared" si="76"/>
        <v/>
      </c>
      <c r="Q679" s="6"/>
      <c r="S679" s="6"/>
      <c r="U679" s="6"/>
      <c r="W679" s="59" t="str">
        <f>IF(AND($W$1&gt;0,C679&gt;0),SUBSTITUTE(SUBSTITUTE(IF(COUNTIF(newValidID,$C679)&gt;0,VLOOKUP($C679,Νέα_Μητρώα!$A:$G,2,FALSE),IF(COUNTIF(ValidID,$C679)&gt;0,VLOOKUP($C679,Μητρώο!$A:$G,2,FALSE))),"Θ","g"),"Α","b")&amp;IF((TRUNC((((YEAR($C$1))-I679)+1)/2))*2&lt;12,12,(TRUNC((((YEAR($C$1))-I679)+1)/2))*2),"ω")</f>
        <v>ω</v>
      </c>
      <c r="Z679" s="49">
        <f t="shared" si="77"/>
        <v>0</v>
      </c>
      <c r="AA679" s="49">
        <f t="shared" si="78"/>
        <v>0</v>
      </c>
      <c r="AB679" s="49">
        <f t="shared" si="79"/>
        <v>0</v>
      </c>
    </row>
    <row r="680" spans="1:28" x14ac:dyDescent="0.2">
      <c r="A680" s="4">
        <v>678</v>
      </c>
      <c r="B680" s="25">
        <f t="shared" si="75"/>
        <v>678</v>
      </c>
      <c r="C680" s="6"/>
      <c r="D680" s="26" t="str">
        <f>IF($C680&gt;0,IF(COUNTIF(newValidID,$C680)&gt;0,VLOOKUP($C680,Νέα_Μητρώα!$A:$G,3,FALSE),IF(COUNTIF(ValidID,$C680)&gt;0,VLOOKUP($C680,Μητρώο!$A:$G,3,FALSE))),"")</f>
        <v/>
      </c>
      <c r="E680" s="27" t="str">
        <f>IF($C680&gt;0,IF(COUNTIF(newValidID,$C680)&gt;0,VLOOKUP($C680,Νέα_Μητρώα!$A:$G,5,FALSE),IF(COUNTIF(ValidID,$C680)&gt;0,VLOOKUP($C680,Μητρώο!$A:$G,5,FALSE))),"")</f>
        <v/>
      </c>
      <c r="F680" s="47"/>
      <c r="G680" s="47"/>
      <c r="H680" s="28"/>
      <c r="I680" s="29" t="str">
        <f>IF($C680&gt;0,IF(COUNTIF(newValidID,$C680)&gt;0,VLOOKUP($C680,Νέα_Μητρώα!$A:$G,4,FALSE),IF(COUNTIF(ValidID,$C680)&gt;0,VLOOKUP($C680,Μητρώο!$A:$G,4,FALSE))),"")</f>
        <v/>
      </c>
      <c r="J680" s="53" t="str">
        <f>IF(OR(AND(OR(LEFT(R680)="b",LEFT(T680)="b",LEFT(V680)="b"),IF($C680&gt;0,IF(COUNTIF(newValidID,$C680)&gt;0,VLOOKUP($C680,Νέα_Μητρώα!$A:$G,2,FALSE),IF(COUNTIF(ValidID,$C680)&gt;0,VLOOKUP($C680,Μητρώο!$A:$G,2,FALSE))),"")="Θ"),AND(OR(LEFT(R680)="g",LEFT(T680)="g",LEFT(V680)="g"),IF($C680&gt;0,IF(COUNTIF(newValidID,$C680)&gt;0,VLOOKUP($C680,Νέα_Μητρώα!$A:$G,2,FALSE),IF(COUNTIF(ValidID,$C680)&gt;0,VLOOKUP($C680,Μητρώο!$A:$G,2,FALSE))),"")="Α")),"error","")</f>
        <v/>
      </c>
      <c r="K680" s="29" t="str">
        <f t="shared" si="73"/>
        <v/>
      </c>
      <c r="L680" s="29">
        <f t="shared" si="74"/>
        <v>0</v>
      </c>
      <c r="M680" s="30"/>
      <c r="N680" s="30"/>
      <c r="O680" s="31" t="str">
        <f>IF($C680&gt;0,IF(COUNTIF(newValidID,$C680)&gt;0,VLOOKUP($C680,Νέα_Μητρώα!$A:$G,7,FALSE),IF(COUNTIF(ValidID,$C680)&gt;0,VLOOKUP($C680,Μητρώο!$A:$G,7,FALSE))),"")</f>
        <v/>
      </c>
      <c r="P680" s="25" t="str">
        <f t="shared" si="76"/>
        <v/>
      </c>
      <c r="Q680" s="6"/>
      <c r="S680" s="6"/>
      <c r="U680" s="6"/>
      <c r="W680" s="59" t="str">
        <f>IF(AND($W$1&gt;0,C680&gt;0),SUBSTITUTE(SUBSTITUTE(IF(COUNTIF(newValidID,$C680)&gt;0,VLOOKUP($C680,Νέα_Μητρώα!$A:$G,2,FALSE),IF(COUNTIF(ValidID,$C680)&gt;0,VLOOKUP($C680,Μητρώο!$A:$G,2,FALSE))),"Θ","g"),"Α","b")&amp;IF((TRUNC((((YEAR($C$1))-I680)+1)/2))*2&lt;12,12,(TRUNC((((YEAR($C$1))-I680)+1)/2))*2),"ω")</f>
        <v>ω</v>
      </c>
      <c r="Z680" s="49">
        <f t="shared" si="77"/>
        <v>0</v>
      </c>
      <c r="AA680" s="49">
        <f t="shared" si="78"/>
        <v>0</v>
      </c>
      <c r="AB680" s="49">
        <f t="shared" si="79"/>
        <v>0</v>
      </c>
    </row>
    <row r="681" spans="1:28" x14ac:dyDescent="0.2">
      <c r="A681" s="4">
        <v>679</v>
      </c>
      <c r="B681" s="25">
        <f t="shared" si="75"/>
        <v>679</v>
      </c>
      <c r="C681" s="6"/>
      <c r="D681" s="26" t="str">
        <f>IF($C681&gt;0,IF(COUNTIF(newValidID,$C681)&gt;0,VLOOKUP($C681,Νέα_Μητρώα!$A:$G,3,FALSE),IF(COUNTIF(ValidID,$C681)&gt;0,VLOOKUP($C681,Μητρώο!$A:$G,3,FALSE))),"")</f>
        <v/>
      </c>
      <c r="E681" s="27" t="str">
        <f>IF($C681&gt;0,IF(COUNTIF(newValidID,$C681)&gt;0,VLOOKUP($C681,Νέα_Μητρώα!$A:$G,5,FALSE),IF(COUNTIF(ValidID,$C681)&gt;0,VLOOKUP($C681,Μητρώο!$A:$G,5,FALSE))),"")</f>
        <v/>
      </c>
      <c r="F681" s="47"/>
      <c r="G681" s="47"/>
      <c r="H681" s="28"/>
      <c r="I681" s="29" t="str">
        <f>IF($C681&gt;0,IF(COUNTIF(newValidID,$C681)&gt;0,VLOOKUP($C681,Νέα_Μητρώα!$A:$G,4,FALSE),IF(COUNTIF(ValidID,$C681)&gt;0,VLOOKUP($C681,Μητρώο!$A:$G,4,FALSE))),"")</f>
        <v/>
      </c>
      <c r="J681" s="53" t="str">
        <f>IF(OR(AND(OR(LEFT(R681)="b",LEFT(T681)="b",LEFT(V681)="b"),IF($C681&gt;0,IF(COUNTIF(newValidID,$C681)&gt;0,VLOOKUP($C681,Νέα_Μητρώα!$A:$G,2,FALSE),IF(COUNTIF(ValidID,$C681)&gt;0,VLOOKUP($C681,Μητρώο!$A:$G,2,FALSE))),"")="Θ"),AND(OR(LEFT(R681)="g",LEFT(T681)="g",LEFT(V681)="g"),IF($C681&gt;0,IF(COUNTIF(newValidID,$C681)&gt;0,VLOOKUP($C681,Νέα_Μητρώα!$A:$G,2,FALSE),IF(COUNTIF(ValidID,$C681)&gt;0,VLOOKUP($C681,Μητρώο!$A:$G,2,FALSE))),"")="Α")),"error","")</f>
        <v/>
      </c>
      <c r="K681" s="29" t="str">
        <f t="shared" si="73"/>
        <v/>
      </c>
      <c r="L681" s="29">
        <f t="shared" si="74"/>
        <v>0</v>
      </c>
      <c r="M681" s="30"/>
      <c r="N681" s="30"/>
      <c r="O681" s="31" t="str">
        <f>IF($C681&gt;0,IF(COUNTIF(newValidID,$C681)&gt;0,VLOOKUP($C681,Νέα_Μητρώα!$A:$G,7,FALSE),IF(COUNTIF(ValidID,$C681)&gt;0,VLOOKUP($C681,Μητρώο!$A:$G,7,FALSE))),"")</f>
        <v/>
      </c>
      <c r="P681" s="25" t="str">
        <f t="shared" si="76"/>
        <v/>
      </c>
      <c r="Q681" s="6"/>
      <c r="S681" s="6"/>
      <c r="U681" s="6"/>
      <c r="W681" s="59" t="str">
        <f>IF(AND($W$1&gt;0,C681&gt;0),SUBSTITUTE(SUBSTITUTE(IF(COUNTIF(newValidID,$C681)&gt;0,VLOOKUP($C681,Νέα_Μητρώα!$A:$G,2,FALSE),IF(COUNTIF(ValidID,$C681)&gt;0,VLOOKUP($C681,Μητρώο!$A:$G,2,FALSE))),"Θ","g"),"Α","b")&amp;IF((TRUNC((((YEAR($C$1))-I681)+1)/2))*2&lt;12,12,(TRUNC((((YEAR($C$1))-I681)+1)/2))*2),"ω")</f>
        <v>ω</v>
      </c>
      <c r="Z681" s="49">
        <f t="shared" si="77"/>
        <v>0</v>
      </c>
      <c r="AA681" s="49">
        <f t="shared" si="78"/>
        <v>0</v>
      </c>
      <c r="AB681" s="49">
        <f t="shared" si="79"/>
        <v>0</v>
      </c>
    </row>
    <row r="682" spans="1:28" x14ac:dyDescent="0.2">
      <c r="A682" s="4">
        <v>680</v>
      </c>
      <c r="B682" s="25">
        <f t="shared" si="75"/>
        <v>680</v>
      </c>
      <c r="C682" s="6"/>
      <c r="D682" s="26" t="str">
        <f>IF($C682&gt;0,IF(COUNTIF(newValidID,$C682)&gt;0,VLOOKUP($C682,Νέα_Μητρώα!$A:$G,3,FALSE),IF(COUNTIF(ValidID,$C682)&gt;0,VLOOKUP($C682,Μητρώο!$A:$G,3,FALSE))),"")</f>
        <v/>
      </c>
      <c r="E682" s="27" t="str">
        <f>IF($C682&gt;0,IF(COUNTIF(newValidID,$C682)&gt;0,VLOOKUP($C682,Νέα_Μητρώα!$A:$G,5,FALSE),IF(COUNTIF(ValidID,$C682)&gt;0,VLOOKUP($C682,Μητρώο!$A:$G,5,FALSE))),"")</f>
        <v/>
      </c>
      <c r="F682" s="47"/>
      <c r="G682" s="47"/>
      <c r="H682" s="28"/>
      <c r="I682" s="29" t="str">
        <f>IF($C682&gt;0,IF(COUNTIF(newValidID,$C682)&gt;0,VLOOKUP($C682,Νέα_Μητρώα!$A:$G,4,FALSE),IF(COUNTIF(ValidID,$C682)&gt;0,VLOOKUP($C682,Μητρώο!$A:$G,4,FALSE))),"")</f>
        <v/>
      </c>
      <c r="J682" s="53" t="str">
        <f>IF(OR(AND(OR(LEFT(R682)="b",LEFT(T682)="b",LEFT(V682)="b"),IF($C682&gt;0,IF(COUNTIF(newValidID,$C682)&gt;0,VLOOKUP($C682,Νέα_Μητρώα!$A:$G,2,FALSE),IF(COUNTIF(ValidID,$C682)&gt;0,VLOOKUP($C682,Μητρώο!$A:$G,2,FALSE))),"")="Θ"),AND(OR(LEFT(R682)="g",LEFT(T682)="g",LEFT(V682)="g"),IF($C682&gt;0,IF(COUNTIF(newValidID,$C682)&gt;0,VLOOKUP($C682,Νέα_Μητρώα!$A:$G,2,FALSE),IF(COUNTIF(ValidID,$C682)&gt;0,VLOOKUP($C682,Μητρώο!$A:$G,2,FALSE))),"")="Α")),"error","")</f>
        <v/>
      </c>
      <c r="K682" s="29" t="str">
        <f t="shared" si="73"/>
        <v/>
      </c>
      <c r="L682" s="29">
        <f t="shared" si="74"/>
        <v>0</v>
      </c>
      <c r="M682" s="30"/>
      <c r="N682" s="30"/>
      <c r="O682" s="31" t="str">
        <f>IF($C682&gt;0,IF(COUNTIF(newValidID,$C682)&gt;0,VLOOKUP($C682,Νέα_Μητρώα!$A:$G,7,FALSE),IF(COUNTIF(ValidID,$C682)&gt;0,VLOOKUP($C682,Μητρώο!$A:$G,7,FALSE))),"")</f>
        <v/>
      </c>
      <c r="P682" s="25" t="str">
        <f t="shared" si="76"/>
        <v/>
      </c>
      <c r="Q682" s="6"/>
      <c r="S682" s="6"/>
      <c r="U682" s="6"/>
      <c r="W682" s="59" t="str">
        <f>IF(AND($W$1&gt;0,C682&gt;0),SUBSTITUTE(SUBSTITUTE(IF(COUNTIF(newValidID,$C682)&gt;0,VLOOKUP($C682,Νέα_Μητρώα!$A:$G,2,FALSE),IF(COUNTIF(ValidID,$C682)&gt;0,VLOOKUP($C682,Μητρώο!$A:$G,2,FALSE))),"Θ","g"),"Α","b")&amp;IF((TRUNC((((YEAR($C$1))-I682)+1)/2))*2&lt;12,12,(TRUNC((((YEAR($C$1))-I682)+1)/2))*2),"ω")</f>
        <v>ω</v>
      </c>
      <c r="Z682" s="49">
        <f t="shared" si="77"/>
        <v>0</v>
      </c>
      <c r="AA682" s="49">
        <f t="shared" si="78"/>
        <v>0</v>
      </c>
      <c r="AB682" s="49">
        <f t="shared" si="79"/>
        <v>0</v>
      </c>
    </row>
    <row r="683" spans="1:28" x14ac:dyDescent="0.2">
      <c r="A683" s="4">
        <v>681</v>
      </c>
      <c r="B683" s="25">
        <f t="shared" si="75"/>
        <v>681</v>
      </c>
      <c r="D683" s="26" t="str">
        <f>IF($C683&gt;0,IF(COUNTIF(newValidID,$C683)&gt;0,VLOOKUP($C683,Νέα_Μητρώα!$A:$G,3,FALSE),IF(COUNTIF(ValidID,$C683)&gt;0,VLOOKUP($C683,Μητρώο!$A:$G,3,FALSE))),"")</f>
        <v/>
      </c>
      <c r="E683" s="27" t="str">
        <f>IF($C683&gt;0,IF(COUNTIF(newValidID,$C683)&gt;0,VLOOKUP($C683,Νέα_Μητρώα!$A:$G,5,FALSE),IF(COUNTIF(ValidID,$C683)&gt;0,VLOOKUP($C683,Μητρώο!$A:$G,5,FALSE))),"")</f>
        <v/>
      </c>
      <c r="F683" s="47"/>
      <c r="G683" s="47"/>
      <c r="H683" s="28"/>
      <c r="I683" s="29" t="str">
        <f>IF($C683&gt;0,IF(COUNTIF(newValidID,$C683)&gt;0,VLOOKUP($C683,Νέα_Μητρώα!$A:$G,4,FALSE),IF(COUNTIF(ValidID,$C683)&gt;0,VLOOKUP($C683,Μητρώο!$A:$G,4,FALSE))),"")</f>
        <v/>
      </c>
      <c r="J683" s="53" t="str">
        <f>IF(OR(AND(OR(LEFT(R683)="b",LEFT(T683)="b",LEFT(V683)="b"),IF($C683&gt;0,IF(COUNTIF(newValidID,$C683)&gt;0,VLOOKUP($C683,Νέα_Μητρώα!$A:$G,2,FALSE),IF(COUNTIF(ValidID,$C683)&gt;0,VLOOKUP($C683,Μητρώο!$A:$G,2,FALSE))),"")="Θ"),AND(OR(LEFT(R683)="g",LEFT(T683)="g",LEFT(V683)="g"),IF($C683&gt;0,IF(COUNTIF(newValidID,$C683)&gt;0,VLOOKUP($C683,Νέα_Μητρώα!$A:$G,2,FALSE),IF(COUNTIF(ValidID,$C683)&gt;0,VLOOKUP($C683,Μητρώο!$A:$G,2,FALSE))),"")="Α")),"error","")</f>
        <v/>
      </c>
      <c r="K683" s="29" t="str">
        <f t="shared" si="73"/>
        <v/>
      </c>
      <c r="L683" s="29">
        <f t="shared" si="74"/>
        <v>0</v>
      </c>
      <c r="M683" s="30"/>
      <c r="N683" s="30"/>
      <c r="O683" s="31" t="str">
        <f>IF($C683&gt;0,IF(COUNTIF(newValidID,$C683)&gt;0,VLOOKUP($C683,Νέα_Μητρώα!$A:$G,7,FALSE),IF(COUNTIF(ValidID,$C683)&gt;0,VLOOKUP($C683,Μητρώο!$A:$G,7,FALSE))),"")</f>
        <v/>
      </c>
      <c r="P683" s="25" t="str">
        <f t="shared" si="76"/>
        <v/>
      </c>
      <c r="Q683" s="6"/>
      <c r="S683" s="6"/>
      <c r="U683" s="6"/>
      <c r="W683" s="59" t="str">
        <f>IF(AND($W$1&gt;0,C683&gt;0),SUBSTITUTE(SUBSTITUTE(IF(COUNTIF(newValidID,$C683)&gt;0,VLOOKUP($C683,Νέα_Μητρώα!$A:$G,2,FALSE),IF(COUNTIF(ValidID,$C683)&gt;0,VLOOKUP($C683,Μητρώο!$A:$G,2,FALSE))),"Θ","g"),"Α","b")&amp;IF((TRUNC((((YEAR($C$1))-I683)+1)/2))*2&lt;12,12,(TRUNC((((YEAR($C$1))-I683)+1)/2))*2),"ω")</f>
        <v>ω</v>
      </c>
      <c r="Z683" s="49">
        <f t="shared" si="77"/>
        <v>0</v>
      </c>
      <c r="AA683" s="49">
        <f t="shared" si="78"/>
        <v>0</v>
      </c>
      <c r="AB683" s="49">
        <f t="shared" si="79"/>
        <v>0</v>
      </c>
    </row>
    <row r="684" spans="1:28" x14ac:dyDescent="0.2">
      <c r="A684" s="4">
        <v>682</v>
      </c>
      <c r="B684" s="25">
        <f t="shared" si="75"/>
        <v>682</v>
      </c>
      <c r="D684" s="26" t="str">
        <f>IF($C684&gt;0,IF(COUNTIF(newValidID,$C684)&gt;0,VLOOKUP($C684,Νέα_Μητρώα!$A:$G,3,FALSE),IF(COUNTIF(ValidID,$C684)&gt;0,VLOOKUP($C684,Μητρώο!$A:$G,3,FALSE))),"")</f>
        <v/>
      </c>
      <c r="E684" s="27" t="str">
        <f>IF($C684&gt;0,IF(COUNTIF(newValidID,$C684)&gt;0,VLOOKUP($C684,Νέα_Μητρώα!$A:$G,5,FALSE),IF(COUNTIF(ValidID,$C684)&gt;0,VLOOKUP($C684,Μητρώο!$A:$G,5,FALSE))),"")</f>
        <v/>
      </c>
      <c r="F684" s="47"/>
      <c r="G684" s="47"/>
      <c r="H684" s="28"/>
      <c r="I684" s="29" t="str">
        <f>IF($C684&gt;0,IF(COUNTIF(newValidID,$C684)&gt;0,VLOOKUP($C684,Νέα_Μητρώα!$A:$G,4,FALSE),IF(COUNTIF(ValidID,$C684)&gt;0,VLOOKUP($C684,Μητρώο!$A:$G,4,FALSE))),"")</f>
        <v/>
      </c>
      <c r="J684" s="53" t="str">
        <f>IF(OR(AND(OR(LEFT(R684)="b",LEFT(T684)="b",LEFT(V684)="b"),IF($C684&gt;0,IF(COUNTIF(newValidID,$C684)&gt;0,VLOOKUP($C684,Νέα_Μητρώα!$A:$G,2,FALSE),IF(COUNTIF(ValidID,$C684)&gt;0,VLOOKUP($C684,Μητρώο!$A:$G,2,FALSE))),"")="Θ"),AND(OR(LEFT(R684)="g",LEFT(T684)="g",LEFT(V684)="g"),IF($C684&gt;0,IF(COUNTIF(newValidID,$C684)&gt;0,VLOOKUP($C684,Νέα_Μητρώα!$A:$G,2,FALSE),IF(COUNTIF(ValidID,$C684)&gt;0,VLOOKUP($C684,Μητρώο!$A:$G,2,FALSE))),"")="Α")),"error","")</f>
        <v/>
      </c>
      <c r="K684" s="29" t="str">
        <f t="shared" si="73"/>
        <v/>
      </c>
      <c r="L684" s="29">
        <f t="shared" si="74"/>
        <v>0</v>
      </c>
      <c r="M684" s="30"/>
      <c r="N684" s="30"/>
      <c r="O684" s="31" t="str">
        <f>IF($C684&gt;0,IF(COUNTIF(newValidID,$C684)&gt;0,VLOOKUP($C684,Νέα_Μητρώα!$A:$G,7,FALSE),IF(COUNTIF(ValidID,$C684)&gt;0,VLOOKUP($C684,Μητρώο!$A:$G,7,FALSE))),"")</f>
        <v/>
      </c>
      <c r="P684" s="25" t="str">
        <f t="shared" si="76"/>
        <v/>
      </c>
      <c r="Q684" s="6"/>
      <c r="S684" s="6"/>
      <c r="U684" s="6"/>
      <c r="W684" s="59" t="str">
        <f>IF(AND($W$1&gt;0,C684&gt;0),SUBSTITUTE(SUBSTITUTE(IF(COUNTIF(newValidID,$C684)&gt;0,VLOOKUP($C684,Νέα_Μητρώα!$A:$G,2,FALSE),IF(COUNTIF(ValidID,$C684)&gt;0,VLOOKUP($C684,Μητρώο!$A:$G,2,FALSE))),"Θ","g"),"Α","b")&amp;IF((TRUNC((((YEAR($C$1))-I684)+1)/2))*2&lt;12,12,(TRUNC((((YEAR($C$1))-I684)+1)/2))*2),"ω")</f>
        <v>ω</v>
      </c>
      <c r="Z684" s="49">
        <f t="shared" si="77"/>
        <v>0</v>
      </c>
      <c r="AA684" s="49">
        <f t="shared" si="78"/>
        <v>0</v>
      </c>
      <c r="AB684" s="49">
        <f t="shared" si="79"/>
        <v>0</v>
      </c>
    </row>
    <row r="685" spans="1:28" x14ac:dyDescent="0.2">
      <c r="A685" s="4">
        <v>683</v>
      </c>
      <c r="B685" s="25">
        <f t="shared" si="75"/>
        <v>683</v>
      </c>
      <c r="C685" s="6"/>
      <c r="D685" s="26" t="str">
        <f>IF($C685&gt;0,IF(COUNTIF(newValidID,$C685)&gt;0,VLOOKUP($C685,Νέα_Μητρώα!$A:$G,3,FALSE),IF(COUNTIF(ValidID,$C685)&gt;0,VLOOKUP($C685,Μητρώο!$A:$G,3,FALSE))),"")</f>
        <v/>
      </c>
      <c r="E685" s="27" t="str">
        <f>IF($C685&gt;0,IF(COUNTIF(newValidID,$C685)&gt;0,VLOOKUP($C685,Νέα_Μητρώα!$A:$G,5,FALSE),IF(COUNTIF(ValidID,$C685)&gt;0,VLOOKUP($C685,Μητρώο!$A:$G,5,FALSE))),"")</f>
        <v/>
      </c>
      <c r="F685" s="47"/>
      <c r="G685" s="47"/>
      <c r="H685" s="28"/>
      <c r="I685" s="29" t="str">
        <f>IF($C685&gt;0,IF(COUNTIF(newValidID,$C685)&gt;0,VLOOKUP($C685,Νέα_Μητρώα!$A:$G,4,FALSE),IF(COUNTIF(ValidID,$C685)&gt;0,VLOOKUP($C685,Μητρώο!$A:$G,4,FALSE))),"")</f>
        <v/>
      </c>
      <c r="J685" s="53" t="str">
        <f>IF(OR(AND(OR(LEFT(R685)="b",LEFT(T685)="b",LEFT(V685)="b"),IF($C685&gt;0,IF(COUNTIF(newValidID,$C685)&gt;0,VLOOKUP($C685,Νέα_Μητρώα!$A:$G,2,FALSE),IF(COUNTIF(ValidID,$C685)&gt;0,VLOOKUP($C685,Μητρώο!$A:$G,2,FALSE))),"")="Θ"),AND(OR(LEFT(R685)="g",LEFT(T685)="g",LEFT(V685)="g"),IF($C685&gt;0,IF(COUNTIF(newValidID,$C685)&gt;0,VLOOKUP($C685,Νέα_Μητρώα!$A:$G,2,FALSE),IF(COUNTIF(ValidID,$C685)&gt;0,VLOOKUP($C685,Μητρώο!$A:$G,2,FALSE))),"")="Α")),"error","")</f>
        <v/>
      </c>
      <c r="K685" s="29" t="str">
        <f t="shared" si="73"/>
        <v/>
      </c>
      <c r="L685" s="29">
        <f t="shared" si="74"/>
        <v>0</v>
      </c>
      <c r="M685" s="30"/>
      <c r="N685" s="30"/>
      <c r="O685" s="31" t="str">
        <f>IF($C685&gt;0,IF(COUNTIF(newValidID,$C685)&gt;0,VLOOKUP($C685,Νέα_Μητρώα!$A:$G,7,FALSE),IF(COUNTIF(ValidID,$C685)&gt;0,VLOOKUP($C685,Μητρώο!$A:$G,7,FALSE))),"")</f>
        <v/>
      </c>
      <c r="P685" s="25" t="str">
        <f t="shared" si="76"/>
        <v/>
      </c>
      <c r="Q685" s="6"/>
      <c r="S685" s="6"/>
      <c r="U685" s="6"/>
      <c r="W685" s="59" t="str">
        <f>IF(AND($W$1&gt;0,C685&gt;0),SUBSTITUTE(SUBSTITUTE(IF(COUNTIF(newValidID,$C685)&gt;0,VLOOKUP($C685,Νέα_Μητρώα!$A:$G,2,FALSE),IF(COUNTIF(ValidID,$C685)&gt;0,VLOOKUP($C685,Μητρώο!$A:$G,2,FALSE))),"Θ","g"),"Α","b")&amp;IF((TRUNC((((YEAR($C$1))-I685)+1)/2))*2&lt;12,12,(TRUNC((((YEAR($C$1))-I685)+1)/2))*2),"ω")</f>
        <v>ω</v>
      </c>
      <c r="Z685" s="49">
        <f t="shared" si="77"/>
        <v>0</v>
      </c>
      <c r="AA685" s="49">
        <f t="shared" si="78"/>
        <v>0</v>
      </c>
      <c r="AB685" s="49">
        <f t="shared" si="79"/>
        <v>0</v>
      </c>
    </row>
    <row r="686" spans="1:28" x14ac:dyDescent="0.2">
      <c r="A686" s="4">
        <v>684</v>
      </c>
      <c r="B686" s="25">
        <f t="shared" si="75"/>
        <v>684</v>
      </c>
      <c r="D686" s="26" t="str">
        <f>IF($C686&gt;0,IF(COUNTIF(newValidID,$C686)&gt;0,VLOOKUP($C686,Νέα_Μητρώα!$A:$G,3,FALSE),IF(COUNTIF(ValidID,$C686)&gt;0,VLOOKUP($C686,Μητρώο!$A:$G,3,FALSE))),"")</f>
        <v/>
      </c>
      <c r="E686" s="27" t="str">
        <f>IF($C686&gt;0,IF(COUNTIF(newValidID,$C686)&gt;0,VLOOKUP($C686,Νέα_Μητρώα!$A:$G,5,FALSE),IF(COUNTIF(ValidID,$C686)&gt;0,VLOOKUP($C686,Μητρώο!$A:$G,5,FALSE))),"")</f>
        <v/>
      </c>
      <c r="F686" s="47"/>
      <c r="G686" s="47"/>
      <c r="H686" s="28"/>
      <c r="I686" s="29" t="str">
        <f>IF($C686&gt;0,IF(COUNTIF(newValidID,$C686)&gt;0,VLOOKUP($C686,Νέα_Μητρώα!$A:$G,4,FALSE),IF(COUNTIF(ValidID,$C686)&gt;0,VLOOKUP($C686,Μητρώο!$A:$G,4,FALSE))),"")</f>
        <v/>
      </c>
      <c r="J686" s="53" t="str">
        <f>IF(OR(AND(OR(LEFT(R686)="b",LEFT(T686)="b",LEFT(V686)="b"),IF($C686&gt;0,IF(COUNTIF(newValidID,$C686)&gt;0,VLOOKUP($C686,Νέα_Μητρώα!$A:$G,2,FALSE),IF(COUNTIF(ValidID,$C686)&gt;0,VLOOKUP($C686,Μητρώο!$A:$G,2,FALSE))),"")="Θ"),AND(OR(LEFT(R686)="g",LEFT(T686)="g",LEFT(V686)="g"),IF($C686&gt;0,IF(COUNTIF(newValidID,$C686)&gt;0,VLOOKUP($C686,Νέα_Μητρώα!$A:$G,2,FALSE),IF(COUNTIF(ValidID,$C686)&gt;0,VLOOKUP($C686,Μητρώο!$A:$G,2,FALSE))),"")="Α")),"error","")</f>
        <v/>
      </c>
      <c r="K686" s="29" t="str">
        <f t="shared" si="73"/>
        <v/>
      </c>
      <c r="L686" s="29">
        <f t="shared" si="74"/>
        <v>0</v>
      </c>
      <c r="M686" s="30"/>
      <c r="N686" s="30"/>
      <c r="O686" s="31" t="str">
        <f>IF($C686&gt;0,IF(COUNTIF(newValidID,$C686)&gt;0,VLOOKUP($C686,Νέα_Μητρώα!$A:$G,7,FALSE),IF(COUNTIF(ValidID,$C686)&gt;0,VLOOKUP($C686,Μητρώο!$A:$G,7,FALSE))),"")</f>
        <v/>
      </c>
      <c r="P686" s="25" t="str">
        <f t="shared" si="76"/>
        <v/>
      </c>
      <c r="Q686" s="6"/>
      <c r="S686" s="6"/>
      <c r="U686" s="6"/>
      <c r="W686" s="59" t="str">
        <f>IF(AND($W$1&gt;0,C686&gt;0),SUBSTITUTE(SUBSTITUTE(IF(COUNTIF(newValidID,$C686)&gt;0,VLOOKUP($C686,Νέα_Μητρώα!$A:$G,2,FALSE),IF(COUNTIF(ValidID,$C686)&gt;0,VLOOKUP($C686,Μητρώο!$A:$G,2,FALSE))),"Θ","g"),"Α","b")&amp;IF((TRUNC((((YEAR($C$1))-I686)+1)/2))*2&lt;12,12,(TRUNC((((YEAR($C$1))-I686)+1)/2))*2),"ω")</f>
        <v>ω</v>
      </c>
      <c r="Z686" s="49">
        <f t="shared" si="77"/>
        <v>0</v>
      </c>
      <c r="AA686" s="49">
        <f t="shared" si="78"/>
        <v>0</v>
      </c>
      <c r="AB686" s="49">
        <f t="shared" si="79"/>
        <v>0</v>
      </c>
    </row>
    <row r="687" spans="1:28" x14ac:dyDescent="0.2">
      <c r="A687" s="4">
        <v>685</v>
      </c>
      <c r="B687" s="25">
        <f t="shared" si="75"/>
        <v>685</v>
      </c>
      <c r="C687" s="32"/>
      <c r="D687" s="26" t="str">
        <f>IF($C687&gt;0,IF(COUNTIF(newValidID,$C687)&gt;0,VLOOKUP($C687,Νέα_Μητρώα!$A:$G,3,FALSE),IF(COUNTIF(ValidID,$C687)&gt;0,VLOOKUP($C687,Μητρώο!$A:$G,3,FALSE))),"")</f>
        <v/>
      </c>
      <c r="E687" s="27" t="str">
        <f>IF($C687&gt;0,IF(COUNTIF(newValidID,$C687)&gt;0,VLOOKUP($C687,Νέα_Μητρώα!$A:$G,5,FALSE),IF(COUNTIF(ValidID,$C687)&gt;0,VLOOKUP($C687,Μητρώο!$A:$G,5,FALSE))),"")</f>
        <v/>
      </c>
      <c r="F687" s="47"/>
      <c r="G687" s="47"/>
      <c r="H687" s="28"/>
      <c r="I687" s="29" t="str">
        <f>IF($C687&gt;0,IF(COUNTIF(newValidID,$C687)&gt;0,VLOOKUP($C687,Νέα_Μητρώα!$A:$G,4,FALSE),IF(COUNTIF(ValidID,$C687)&gt;0,VLOOKUP($C687,Μητρώο!$A:$G,4,FALSE))),"")</f>
        <v/>
      </c>
      <c r="J687" s="53" t="str">
        <f>IF(OR(AND(OR(LEFT(R687)="b",LEFT(T687)="b",LEFT(V687)="b"),IF($C687&gt;0,IF(COUNTIF(newValidID,$C687)&gt;0,VLOOKUP($C687,Νέα_Μητρώα!$A:$G,2,FALSE),IF(COUNTIF(ValidID,$C687)&gt;0,VLOOKUP($C687,Μητρώο!$A:$G,2,FALSE))),"")="Θ"),AND(OR(LEFT(R687)="g",LEFT(T687)="g",LEFT(V687)="g"),IF($C687&gt;0,IF(COUNTIF(newValidID,$C687)&gt;0,VLOOKUP($C687,Νέα_Μητρώα!$A:$G,2,FALSE),IF(COUNTIF(ValidID,$C687)&gt;0,VLOOKUP($C687,Μητρώο!$A:$G,2,FALSE))),"")="Α")),"error","")</f>
        <v/>
      </c>
      <c r="K687" s="29" t="str">
        <f t="shared" si="73"/>
        <v/>
      </c>
      <c r="L687" s="29">
        <f t="shared" si="74"/>
        <v>0</v>
      </c>
      <c r="M687" s="30"/>
      <c r="N687" s="30"/>
      <c r="O687" s="31" t="str">
        <f>IF($C687&gt;0,IF(COUNTIF(newValidID,$C687)&gt;0,VLOOKUP($C687,Νέα_Μητρώα!$A:$G,7,FALSE),IF(COUNTIF(ValidID,$C687)&gt;0,VLOOKUP($C687,Μητρώο!$A:$G,7,FALSE))),"")</f>
        <v/>
      </c>
      <c r="P687" s="25" t="str">
        <f t="shared" si="76"/>
        <v/>
      </c>
      <c r="Q687" s="6"/>
      <c r="S687" s="6"/>
      <c r="U687" s="6"/>
      <c r="W687" s="59" t="str">
        <f>IF(AND($W$1&gt;0,C687&gt;0),SUBSTITUTE(SUBSTITUTE(IF(COUNTIF(newValidID,$C687)&gt;0,VLOOKUP($C687,Νέα_Μητρώα!$A:$G,2,FALSE),IF(COUNTIF(ValidID,$C687)&gt;0,VLOOKUP($C687,Μητρώο!$A:$G,2,FALSE))),"Θ","g"),"Α","b")&amp;IF((TRUNC((((YEAR($C$1))-I687)+1)/2))*2&lt;12,12,(TRUNC((((YEAR($C$1))-I687)+1)/2))*2),"ω")</f>
        <v>ω</v>
      </c>
      <c r="Z687" s="49">
        <f t="shared" si="77"/>
        <v>0</v>
      </c>
      <c r="AA687" s="49">
        <f t="shared" si="78"/>
        <v>0</v>
      </c>
      <c r="AB687" s="49">
        <f t="shared" si="79"/>
        <v>0</v>
      </c>
    </row>
    <row r="688" spans="1:28" x14ac:dyDescent="0.2">
      <c r="A688" s="4">
        <v>686</v>
      </c>
      <c r="B688" s="25">
        <f t="shared" si="75"/>
        <v>686</v>
      </c>
      <c r="D688" s="26" t="str">
        <f>IF($C688&gt;0,IF(COUNTIF(newValidID,$C688)&gt;0,VLOOKUP($C688,Νέα_Μητρώα!$A:$G,3,FALSE),IF(COUNTIF(ValidID,$C688)&gt;0,VLOOKUP($C688,Μητρώο!$A:$G,3,FALSE))),"")</f>
        <v/>
      </c>
      <c r="E688" s="27" t="str">
        <f>IF($C688&gt;0,IF(COUNTIF(newValidID,$C688)&gt;0,VLOOKUP($C688,Νέα_Μητρώα!$A:$G,5,FALSE),IF(COUNTIF(ValidID,$C688)&gt;0,VLOOKUP($C688,Μητρώο!$A:$G,5,FALSE))),"")</f>
        <v/>
      </c>
      <c r="F688" s="47"/>
      <c r="G688" s="47"/>
      <c r="H688" s="28"/>
      <c r="I688" s="29" t="str">
        <f>IF($C688&gt;0,IF(COUNTIF(newValidID,$C688)&gt;0,VLOOKUP($C688,Νέα_Μητρώα!$A:$G,4,FALSE),IF(COUNTIF(ValidID,$C688)&gt;0,VLOOKUP($C688,Μητρώο!$A:$G,4,FALSE))),"")</f>
        <v/>
      </c>
      <c r="J688" s="53" t="str">
        <f>IF(OR(AND(OR(LEFT(R688)="b",LEFT(T688)="b",LEFT(V688)="b"),IF($C688&gt;0,IF(COUNTIF(newValidID,$C688)&gt;0,VLOOKUP($C688,Νέα_Μητρώα!$A:$G,2,FALSE),IF(COUNTIF(ValidID,$C688)&gt;0,VLOOKUP($C688,Μητρώο!$A:$G,2,FALSE))),"")="Θ"),AND(OR(LEFT(R688)="g",LEFT(T688)="g",LEFT(V688)="g"),IF($C688&gt;0,IF(COUNTIF(newValidID,$C688)&gt;0,VLOOKUP($C688,Νέα_Μητρώα!$A:$G,2,FALSE),IF(COUNTIF(ValidID,$C688)&gt;0,VLOOKUP($C688,Μητρώο!$A:$G,2,FALSE))),"")="Α")),"error","")</f>
        <v/>
      </c>
      <c r="K688" s="29" t="str">
        <f t="shared" si="73"/>
        <v/>
      </c>
      <c r="L688" s="29">
        <f t="shared" si="74"/>
        <v>0</v>
      </c>
      <c r="M688" s="30"/>
      <c r="N688" s="30"/>
      <c r="O688" s="31" t="str">
        <f>IF($C688&gt;0,IF(COUNTIF(newValidID,$C688)&gt;0,VLOOKUP($C688,Νέα_Μητρώα!$A:$G,7,FALSE),IF(COUNTIF(ValidID,$C688)&gt;0,VLOOKUP($C688,Μητρώο!$A:$G,7,FALSE))),"")</f>
        <v/>
      </c>
      <c r="P688" s="25" t="str">
        <f t="shared" si="76"/>
        <v/>
      </c>
      <c r="Q688" s="6"/>
      <c r="S688" s="6"/>
      <c r="U688" s="6"/>
      <c r="W688" s="59" t="str">
        <f>IF(AND($W$1&gt;0,C688&gt;0),SUBSTITUTE(SUBSTITUTE(IF(COUNTIF(newValidID,$C688)&gt;0,VLOOKUP($C688,Νέα_Μητρώα!$A:$G,2,FALSE),IF(COUNTIF(ValidID,$C688)&gt;0,VLOOKUP($C688,Μητρώο!$A:$G,2,FALSE))),"Θ","g"),"Α","b")&amp;IF((TRUNC((((YEAR($C$1))-I688)+1)/2))*2&lt;12,12,(TRUNC((((YEAR($C$1))-I688)+1)/2))*2),"ω")</f>
        <v>ω</v>
      </c>
      <c r="Z688" s="49">
        <f t="shared" si="77"/>
        <v>0</v>
      </c>
      <c r="AA688" s="49">
        <f t="shared" si="78"/>
        <v>0</v>
      </c>
      <c r="AB688" s="49">
        <f t="shared" si="79"/>
        <v>0</v>
      </c>
    </row>
    <row r="689" spans="1:28" x14ac:dyDescent="0.2">
      <c r="A689" s="4">
        <v>687</v>
      </c>
      <c r="B689" s="25">
        <f t="shared" si="75"/>
        <v>687</v>
      </c>
      <c r="C689" s="6"/>
      <c r="D689" s="26" t="str">
        <f>IF($C689&gt;0,IF(COUNTIF(newValidID,$C689)&gt;0,VLOOKUP($C689,Νέα_Μητρώα!$A:$G,3,FALSE),IF(COUNTIF(ValidID,$C689)&gt;0,VLOOKUP($C689,Μητρώο!$A:$G,3,FALSE))),"")</f>
        <v/>
      </c>
      <c r="E689" s="27" t="str">
        <f>IF($C689&gt;0,IF(COUNTIF(newValidID,$C689)&gt;0,VLOOKUP($C689,Νέα_Μητρώα!$A:$G,5,FALSE),IF(COUNTIF(ValidID,$C689)&gt;0,VLOOKUP($C689,Μητρώο!$A:$G,5,FALSE))),"")</f>
        <v/>
      </c>
      <c r="F689" s="47"/>
      <c r="G689" s="47"/>
      <c r="H689" s="28"/>
      <c r="I689" s="29" t="str">
        <f>IF($C689&gt;0,IF(COUNTIF(newValidID,$C689)&gt;0,VLOOKUP($C689,Νέα_Μητρώα!$A:$G,4,FALSE),IF(COUNTIF(ValidID,$C689)&gt;0,VLOOKUP($C689,Μητρώο!$A:$G,4,FALSE))),"")</f>
        <v/>
      </c>
      <c r="J689" s="53" t="str">
        <f>IF(OR(AND(OR(LEFT(R689)="b",LEFT(T689)="b",LEFT(V689)="b"),IF($C689&gt;0,IF(COUNTIF(newValidID,$C689)&gt;0,VLOOKUP($C689,Νέα_Μητρώα!$A:$G,2,FALSE),IF(COUNTIF(ValidID,$C689)&gt;0,VLOOKUP($C689,Μητρώο!$A:$G,2,FALSE))),"")="Θ"),AND(OR(LEFT(R689)="g",LEFT(T689)="g",LEFT(V689)="g"),IF($C689&gt;0,IF(COUNTIF(newValidID,$C689)&gt;0,VLOOKUP($C689,Νέα_Μητρώα!$A:$G,2,FALSE),IF(COUNTIF(ValidID,$C689)&gt;0,VLOOKUP($C689,Μητρώο!$A:$G,2,FALSE))),"")="Α")),"error","")</f>
        <v/>
      </c>
      <c r="K689" s="29" t="str">
        <f t="shared" si="73"/>
        <v/>
      </c>
      <c r="L689" s="29">
        <f t="shared" si="74"/>
        <v>0</v>
      </c>
      <c r="M689" s="30"/>
      <c r="N689" s="30"/>
      <c r="O689" s="31" t="str">
        <f>IF($C689&gt;0,IF(COUNTIF(newValidID,$C689)&gt;0,VLOOKUP($C689,Νέα_Μητρώα!$A:$G,7,FALSE),IF(COUNTIF(ValidID,$C689)&gt;0,VLOOKUP($C689,Μητρώο!$A:$G,7,FALSE))),"")</f>
        <v/>
      </c>
      <c r="P689" s="25" t="str">
        <f t="shared" si="76"/>
        <v/>
      </c>
      <c r="Q689" s="6"/>
      <c r="S689" s="6"/>
      <c r="U689" s="6"/>
      <c r="W689" s="59" t="str">
        <f>IF(AND($W$1&gt;0,C689&gt;0),SUBSTITUTE(SUBSTITUTE(IF(COUNTIF(newValidID,$C689)&gt;0,VLOOKUP($C689,Νέα_Μητρώα!$A:$G,2,FALSE),IF(COUNTIF(ValidID,$C689)&gt;0,VLOOKUP($C689,Μητρώο!$A:$G,2,FALSE))),"Θ","g"),"Α","b")&amp;IF((TRUNC((((YEAR($C$1))-I689)+1)/2))*2&lt;12,12,(TRUNC((((YEAR($C$1))-I689)+1)/2))*2),"ω")</f>
        <v>ω</v>
      </c>
      <c r="Z689" s="49">
        <f t="shared" si="77"/>
        <v>0</v>
      </c>
      <c r="AA689" s="49">
        <f t="shared" si="78"/>
        <v>0</v>
      </c>
      <c r="AB689" s="49">
        <f t="shared" si="79"/>
        <v>0</v>
      </c>
    </row>
    <row r="690" spans="1:28" x14ac:dyDescent="0.2">
      <c r="A690" s="4">
        <v>688</v>
      </c>
      <c r="B690" s="25">
        <f t="shared" si="75"/>
        <v>688</v>
      </c>
      <c r="C690" s="6"/>
      <c r="D690" s="26" t="str">
        <f>IF($C690&gt;0,IF(COUNTIF(newValidID,$C690)&gt;0,VLOOKUP($C690,Νέα_Μητρώα!$A:$G,3,FALSE),IF(COUNTIF(ValidID,$C690)&gt;0,VLOOKUP($C690,Μητρώο!$A:$G,3,FALSE))),"")</f>
        <v/>
      </c>
      <c r="E690" s="27" t="str">
        <f>IF($C690&gt;0,IF(COUNTIF(newValidID,$C690)&gt;0,VLOOKUP($C690,Νέα_Μητρώα!$A:$G,5,FALSE),IF(COUNTIF(ValidID,$C690)&gt;0,VLOOKUP($C690,Μητρώο!$A:$G,5,FALSE))),"")</f>
        <v/>
      </c>
      <c r="F690" s="47"/>
      <c r="G690" s="47"/>
      <c r="H690" s="28"/>
      <c r="I690" s="29" t="str">
        <f>IF($C690&gt;0,IF(COUNTIF(newValidID,$C690)&gt;0,VLOOKUP($C690,Νέα_Μητρώα!$A:$G,4,FALSE),IF(COUNTIF(ValidID,$C690)&gt;0,VLOOKUP($C690,Μητρώο!$A:$G,4,FALSE))),"")</f>
        <v/>
      </c>
      <c r="J690" s="53" t="str">
        <f>IF(OR(AND(OR(LEFT(R690)="b",LEFT(T690)="b",LEFT(V690)="b"),IF($C690&gt;0,IF(COUNTIF(newValidID,$C690)&gt;0,VLOOKUP($C690,Νέα_Μητρώα!$A:$G,2,FALSE),IF(COUNTIF(ValidID,$C690)&gt;0,VLOOKUP($C690,Μητρώο!$A:$G,2,FALSE))),"")="Θ"),AND(OR(LEFT(R690)="g",LEFT(T690)="g",LEFT(V690)="g"),IF($C690&gt;0,IF(COUNTIF(newValidID,$C690)&gt;0,VLOOKUP($C690,Νέα_Μητρώα!$A:$G,2,FALSE),IF(COUNTIF(ValidID,$C690)&gt;0,VLOOKUP($C690,Μητρώο!$A:$G,2,FALSE))),"")="Α")),"error","")</f>
        <v/>
      </c>
      <c r="K690" s="29" t="str">
        <f t="shared" si="73"/>
        <v/>
      </c>
      <c r="L690" s="29">
        <f t="shared" si="74"/>
        <v>0</v>
      </c>
      <c r="M690" s="30"/>
      <c r="N690" s="30"/>
      <c r="O690" s="31" t="str">
        <f>IF($C690&gt;0,IF(COUNTIF(newValidID,$C690)&gt;0,VLOOKUP($C690,Νέα_Μητρώα!$A:$G,7,FALSE),IF(COUNTIF(ValidID,$C690)&gt;0,VLOOKUP($C690,Μητρώο!$A:$G,7,FALSE))),"")</f>
        <v/>
      </c>
      <c r="P690" s="25" t="str">
        <f t="shared" si="76"/>
        <v/>
      </c>
      <c r="Q690" s="6"/>
      <c r="S690" s="6"/>
      <c r="U690" s="6"/>
      <c r="W690" s="59" t="str">
        <f>IF(AND($W$1&gt;0,C690&gt;0),SUBSTITUTE(SUBSTITUTE(IF(COUNTIF(newValidID,$C690)&gt;0,VLOOKUP($C690,Νέα_Μητρώα!$A:$G,2,FALSE),IF(COUNTIF(ValidID,$C690)&gt;0,VLOOKUP($C690,Μητρώο!$A:$G,2,FALSE))),"Θ","g"),"Α","b")&amp;IF((TRUNC((((YEAR($C$1))-I690)+1)/2))*2&lt;12,12,(TRUNC((((YEAR($C$1))-I690)+1)/2))*2),"ω")</f>
        <v>ω</v>
      </c>
      <c r="Z690" s="49">
        <f t="shared" si="77"/>
        <v>0</v>
      </c>
      <c r="AA690" s="49">
        <f t="shared" si="78"/>
        <v>0</v>
      </c>
      <c r="AB690" s="49">
        <f t="shared" si="79"/>
        <v>0</v>
      </c>
    </row>
    <row r="691" spans="1:28" x14ac:dyDescent="0.2">
      <c r="A691" s="4">
        <v>689</v>
      </c>
      <c r="B691" s="25">
        <f t="shared" si="75"/>
        <v>689</v>
      </c>
      <c r="D691" s="26" t="str">
        <f>IF($C691&gt;0,IF(COUNTIF(newValidID,$C691)&gt;0,VLOOKUP($C691,Νέα_Μητρώα!$A:$G,3,FALSE),IF(COUNTIF(ValidID,$C691)&gt;0,VLOOKUP($C691,Μητρώο!$A:$G,3,FALSE))),"")</f>
        <v/>
      </c>
      <c r="E691" s="27" t="str">
        <f>IF($C691&gt;0,IF(COUNTIF(newValidID,$C691)&gt;0,VLOOKUP($C691,Νέα_Μητρώα!$A:$G,5,FALSE),IF(COUNTIF(ValidID,$C691)&gt;0,VLOOKUP($C691,Μητρώο!$A:$G,5,FALSE))),"")</f>
        <v/>
      </c>
      <c r="F691" s="47"/>
      <c r="G691" s="47"/>
      <c r="H691" s="28"/>
      <c r="I691" s="29" t="str">
        <f>IF($C691&gt;0,IF(COUNTIF(newValidID,$C691)&gt;0,VLOOKUP($C691,Νέα_Μητρώα!$A:$G,4,FALSE),IF(COUNTIF(ValidID,$C691)&gt;0,VLOOKUP($C691,Μητρώο!$A:$G,4,FALSE))),"")</f>
        <v/>
      </c>
      <c r="J691" s="53" t="str">
        <f>IF(OR(AND(OR(LEFT(R691)="b",LEFT(T691)="b",LEFT(V691)="b"),IF($C691&gt;0,IF(COUNTIF(newValidID,$C691)&gt;0,VLOOKUP($C691,Νέα_Μητρώα!$A:$G,2,FALSE),IF(COUNTIF(ValidID,$C691)&gt;0,VLOOKUP($C691,Μητρώο!$A:$G,2,FALSE))),"")="Θ"),AND(OR(LEFT(R691)="g",LEFT(T691)="g",LEFT(V691)="g"),IF($C691&gt;0,IF(COUNTIF(newValidID,$C691)&gt;0,VLOOKUP($C691,Νέα_Μητρώα!$A:$G,2,FALSE),IF(COUNTIF(ValidID,$C691)&gt;0,VLOOKUP($C691,Μητρώο!$A:$G,2,FALSE))),"")="Α")),"error","")</f>
        <v/>
      </c>
      <c r="K691" s="29" t="str">
        <f t="shared" si="73"/>
        <v/>
      </c>
      <c r="L691" s="29">
        <f t="shared" si="74"/>
        <v>0</v>
      </c>
      <c r="M691" s="30"/>
      <c r="N691" s="30"/>
      <c r="O691" s="31" t="str">
        <f>IF($C691&gt;0,IF(COUNTIF(newValidID,$C691)&gt;0,VLOOKUP($C691,Νέα_Μητρώα!$A:$G,7,FALSE),IF(COUNTIF(ValidID,$C691)&gt;0,VLOOKUP($C691,Μητρώο!$A:$G,7,FALSE))),"")</f>
        <v/>
      </c>
      <c r="P691" s="25" t="str">
        <f t="shared" si="76"/>
        <v/>
      </c>
      <c r="Q691" s="6"/>
      <c r="S691" s="6"/>
      <c r="U691" s="6"/>
      <c r="W691" s="59" t="str">
        <f>IF(AND($W$1&gt;0,C691&gt;0),SUBSTITUTE(SUBSTITUTE(IF(COUNTIF(newValidID,$C691)&gt;0,VLOOKUP($C691,Νέα_Μητρώα!$A:$G,2,FALSE),IF(COUNTIF(ValidID,$C691)&gt;0,VLOOKUP($C691,Μητρώο!$A:$G,2,FALSE))),"Θ","g"),"Α","b")&amp;IF((TRUNC((((YEAR($C$1))-I691)+1)/2))*2&lt;12,12,(TRUNC((((YEAR($C$1))-I691)+1)/2))*2),"ω")</f>
        <v>ω</v>
      </c>
      <c r="Z691" s="49">
        <f t="shared" si="77"/>
        <v>0</v>
      </c>
      <c r="AA691" s="49">
        <f t="shared" si="78"/>
        <v>0</v>
      </c>
      <c r="AB691" s="49">
        <f t="shared" si="79"/>
        <v>0</v>
      </c>
    </row>
    <row r="692" spans="1:28" x14ac:dyDescent="0.2">
      <c r="A692" s="4">
        <v>690</v>
      </c>
      <c r="B692" s="25">
        <f t="shared" si="75"/>
        <v>690</v>
      </c>
      <c r="D692" s="26" t="str">
        <f>IF($C692&gt;0,IF(COUNTIF(newValidID,$C692)&gt;0,VLOOKUP($C692,Νέα_Μητρώα!$A:$G,3,FALSE),IF(COUNTIF(ValidID,$C692)&gt;0,VLOOKUP($C692,Μητρώο!$A:$G,3,FALSE))),"")</f>
        <v/>
      </c>
      <c r="E692" s="27" t="str">
        <f>IF($C692&gt;0,IF(COUNTIF(newValidID,$C692)&gt;0,VLOOKUP($C692,Νέα_Μητρώα!$A:$G,5,FALSE),IF(COUNTIF(ValidID,$C692)&gt;0,VLOOKUP($C692,Μητρώο!$A:$G,5,FALSE))),"")</f>
        <v/>
      </c>
      <c r="F692" s="47"/>
      <c r="G692" s="47"/>
      <c r="H692" s="28"/>
      <c r="I692" s="29" t="str">
        <f>IF($C692&gt;0,IF(COUNTIF(newValidID,$C692)&gt;0,VLOOKUP($C692,Νέα_Μητρώα!$A:$G,4,FALSE),IF(COUNTIF(ValidID,$C692)&gt;0,VLOOKUP($C692,Μητρώο!$A:$G,4,FALSE))),"")</f>
        <v/>
      </c>
      <c r="J692" s="53" t="str">
        <f>IF(OR(AND(OR(LEFT(R692)="b",LEFT(T692)="b",LEFT(V692)="b"),IF($C692&gt;0,IF(COUNTIF(newValidID,$C692)&gt;0,VLOOKUP($C692,Νέα_Μητρώα!$A:$G,2,FALSE),IF(COUNTIF(ValidID,$C692)&gt;0,VLOOKUP($C692,Μητρώο!$A:$G,2,FALSE))),"")="Θ"),AND(OR(LEFT(R692)="g",LEFT(T692)="g",LEFT(V692)="g"),IF($C692&gt;0,IF(COUNTIF(newValidID,$C692)&gt;0,VLOOKUP($C692,Νέα_Μητρώα!$A:$G,2,FALSE),IF(COUNTIF(ValidID,$C692)&gt;0,VLOOKUP($C692,Μητρώο!$A:$G,2,FALSE))),"")="Α")),"error","")</f>
        <v/>
      </c>
      <c r="K692" s="29" t="str">
        <f t="shared" si="73"/>
        <v/>
      </c>
      <c r="L692" s="29">
        <f t="shared" si="74"/>
        <v>0</v>
      </c>
      <c r="M692" s="30"/>
      <c r="N692" s="30"/>
      <c r="O692" s="31" t="str">
        <f>IF($C692&gt;0,IF(COUNTIF(newValidID,$C692)&gt;0,VLOOKUP($C692,Νέα_Μητρώα!$A:$G,7,FALSE),IF(COUNTIF(ValidID,$C692)&gt;0,VLOOKUP($C692,Μητρώο!$A:$G,7,FALSE))),"")</f>
        <v/>
      </c>
      <c r="P692" s="25" t="str">
        <f t="shared" si="76"/>
        <v/>
      </c>
      <c r="Q692" s="6"/>
      <c r="S692" s="6"/>
      <c r="U692" s="6"/>
      <c r="W692" s="59" t="str">
        <f>IF(AND($W$1&gt;0,C692&gt;0),SUBSTITUTE(SUBSTITUTE(IF(COUNTIF(newValidID,$C692)&gt;0,VLOOKUP($C692,Νέα_Μητρώα!$A:$G,2,FALSE),IF(COUNTIF(ValidID,$C692)&gt;0,VLOOKUP($C692,Μητρώο!$A:$G,2,FALSE))),"Θ","g"),"Α","b")&amp;IF((TRUNC((((YEAR($C$1))-I692)+1)/2))*2&lt;12,12,(TRUNC((((YEAR($C$1))-I692)+1)/2))*2),"ω")</f>
        <v>ω</v>
      </c>
      <c r="Z692" s="49">
        <f t="shared" si="77"/>
        <v>0</v>
      </c>
      <c r="AA692" s="49">
        <f t="shared" si="78"/>
        <v>0</v>
      </c>
      <c r="AB692" s="49">
        <f t="shared" si="79"/>
        <v>0</v>
      </c>
    </row>
    <row r="693" spans="1:28" x14ac:dyDescent="0.2">
      <c r="A693" s="4">
        <v>691</v>
      </c>
      <c r="B693" s="25">
        <f t="shared" si="75"/>
        <v>691</v>
      </c>
      <c r="C693" s="6"/>
      <c r="D693" s="26" t="str">
        <f>IF($C693&gt;0,IF(COUNTIF(newValidID,$C693)&gt;0,VLOOKUP($C693,Νέα_Μητρώα!$A:$G,3,FALSE),IF(COUNTIF(ValidID,$C693)&gt;0,VLOOKUP($C693,Μητρώο!$A:$G,3,FALSE))),"")</f>
        <v/>
      </c>
      <c r="E693" s="27" t="str">
        <f>IF($C693&gt;0,IF(COUNTIF(newValidID,$C693)&gt;0,VLOOKUP($C693,Νέα_Μητρώα!$A:$G,5,FALSE),IF(COUNTIF(ValidID,$C693)&gt;0,VLOOKUP($C693,Μητρώο!$A:$G,5,FALSE))),"")</f>
        <v/>
      </c>
      <c r="F693" s="47"/>
      <c r="G693" s="47"/>
      <c r="H693" s="28"/>
      <c r="I693" s="29" t="str">
        <f>IF($C693&gt;0,IF(COUNTIF(newValidID,$C693)&gt;0,VLOOKUP($C693,Νέα_Μητρώα!$A:$G,4,FALSE),IF(COUNTIF(ValidID,$C693)&gt;0,VLOOKUP($C693,Μητρώο!$A:$G,4,FALSE))),"")</f>
        <v/>
      </c>
      <c r="J693" s="53" t="str">
        <f>IF(OR(AND(OR(LEFT(R693)="b",LEFT(T693)="b",LEFT(V693)="b"),IF($C693&gt;0,IF(COUNTIF(newValidID,$C693)&gt;0,VLOOKUP($C693,Νέα_Μητρώα!$A:$G,2,FALSE),IF(COUNTIF(ValidID,$C693)&gt;0,VLOOKUP($C693,Μητρώο!$A:$G,2,FALSE))),"")="Θ"),AND(OR(LEFT(R693)="g",LEFT(T693)="g",LEFT(V693)="g"),IF($C693&gt;0,IF(COUNTIF(newValidID,$C693)&gt;0,VLOOKUP($C693,Νέα_Μητρώα!$A:$G,2,FALSE),IF(COUNTIF(ValidID,$C693)&gt;0,VLOOKUP($C693,Μητρώο!$A:$G,2,FALSE))),"")="Α")),"error","")</f>
        <v/>
      </c>
      <c r="K693" s="29" t="str">
        <f t="shared" si="73"/>
        <v/>
      </c>
      <c r="L693" s="29">
        <f t="shared" si="74"/>
        <v>0</v>
      </c>
      <c r="M693" s="30"/>
      <c r="N693" s="30"/>
      <c r="O693" s="31" t="str">
        <f>IF($C693&gt;0,IF(COUNTIF(newValidID,$C693)&gt;0,VLOOKUP($C693,Νέα_Μητρώα!$A:$G,7,FALSE),IF(COUNTIF(ValidID,$C693)&gt;0,VLOOKUP($C693,Μητρώο!$A:$G,7,FALSE))),"")</f>
        <v/>
      </c>
      <c r="P693" s="25" t="str">
        <f t="shared" si="76"/>
        <v/>
      </c>
      <c r="Q693" s="6"/>
      <c r="S693" s="6"/>
      <c r="U693" s="6"/>
      <c r="W693" s="59" t="str">
        <f>IF(AND($W$1&gt;0,C693&gt;0),SUBSTITUTE(SUBSTITUTE(IF(COUNTIF(newValidID,$C693)&gt;0,VLOOKUP($C693,Νέα_Μητρώα!$A:$G,2,FALSE),IF(COUNTIF(ValidID,$C693)&gt;0,VLOOKUP($C693,Μητρώο!$A:$G,2,FALSE))),"Θ","g"),"Α","b")&amp;IF((TRUNC((((YEAR($C$1))-I693)+1)/2))*2&lt;12,12,(TRUNC((((YEAR($C$1))-I693)+1)/2))*2),"ω")</f>
        <v>ω</v>
      </c>
      <c r="Z693" s="49">
        <f t="shared" si="77"/>
        <v>0</v>
      </c>
      <c r="AA693" s="49">
        <f t="shared" si="78"/>
        <v>0</v>
      </c>
      <c r="AB693" s="49">
        <f t="shared" si="79"/>
        <v>0</v>
      </c>
    </row>
    <row r="694" spans="1:28" x14ac:dyDescent="0.2">
      <c r="A694" s="4">
        <v>692</v>
      </c>
      <c r="B694" s="25">
        <f t="shared" si="75"/>
        <v>692</v>
      </c>
      <c r="D694" s="26" t="str">
        <f>IF($C694&gt;0,IF(COUNTIF(newValidID,$C694)&gt;0,VLOOKUP($C694,Νέα_Μητρώα!$A:$G,3,FALSE),IF(COUNTIF(ValidID,$C694)&gt;0,VLOOKUP($C694,Μητρώο!$A:$G,3,FALSE))),"")</f>
        <v/>
      </c>
      <c r="E694" s="27" t="str">
        <f>IF($C694&gt;0,IF(COUNTIF(newValidID,$C694)&gt;0,VLOOKUP($C694,Νέα_Μητρώα!$A:$G,5,FALSE),IF(COUNTIF(ValidID,$C694)&gt;0,VLOOKUP($C694,Μητρώο!$A:$G,5,FALSE))),"")</f>
        <v/>
      </c>
      <c r="F694" s="47"/>
      <c r="G694" s="47"/>
      <c r="H694" s="28"/>
      <c r="I694" s="29" t="str">
        <f>IF($C694&gt;0,IF(COUNTIF(newValidID,$C694)&gt;0,VLOOKUP($C694,Νέα_Μητρώα!$A:$G,4,FALSE),IF(COUNTIF(ValidID,$C694)&gt;0,VLOOKUP($C694,Μητρώο!$A:$G,4,FALSE))),"")</f>
        <v/>
      </c>
      <c r="J694" s="53" t="str">
        <f>IF(OR(AND(OR(LEFT(R694)="b",LEFT(T694)="b",LEFT(V694)="b"),IF($C694&gt;0,IF(COUNTIF(newValidID,$C694)&gt;0,VLOOKUP($C694,Νέα_Μητρώα!$A:$G,2,FALSE),IF(COUNTIF(ValidID,$C694)&gt;0,VLOOKUP($C694,Μητρώο!$A:$G,2,FALSE))),"")="Θ"),AND(OR(LEFT(R694)="g",LEFT(T694)="g",LEFT(V694)="g"),IF($C694&gt;0,IF(COUNTIF(newValidID,$C694)&gt;0,VLOOKUP($C694,Νέα_Μητρώα!$A:$G,2,FALSE),IF(COUNTIF(ValidID,$C694)&gt;0,VLOOKUP($C694,Μητρώο!$A:$G,2,FALSE))),"")="Α")),"error","")</f>
        <v/>
      </c>
      <c r="K694" s="29" t="str">
        <f t="shared" si="73"/>
        <v/>
      </c>
      <c r="L694" s="29">
        <f t="shared" si="74"/>
        <v>0</v>
      </c>
      <c r="M694" s="30"/>
      <c r="N694" s="30"/>
      <c r="O694" s="31" t="str">
        <f>IF($C694&gt;0,IF(COUNTIF(newValidID,$C694)&gt;0,VLOOKUP($C694,Νέα_Μητρώα!$A:$G,7,FALSE),IF(COUNTIF(ValidID,$C694)&gt;0,VLOOKUP($C694,Μητρώο!$A:$G,7,FALSE))),"")</f>
        <v/>
      </c>
      <c r="P694" s="25" t="str">
        <f t="shared" si="76"/>
        <v/>
      </c>
      <c r="Q694" s="6"/>
      <c r="S694" s="6"/>
      <c r="U694" s="6"/>
      <c r="W694" s="59" t="str">
        <f>IF(AND($W$1&gt;0,C694&gt;0),SUBSTITUTE(SUBSTITUTE(IF(COUNTIF(newValidID,$C694)&gt;0,VLOOKUP($C694,Νέα_Μητρώα!$A:$G,2,FALSE),IF(COUNTIF(ValidID,$C694)&gt;0,VLOOKUP($C694,Μητρώο!$A:$G,2,FALSE))),"Θ","g"),"Α","b")&amp;IF((TRUNC((((YEAR($C$1))-I694)+1)/2))*2&lt;12,12,(TRUNC((((YEAR($C$1))-I694)+1)/2))*2),"ω")</f>
        <v>ω</v>
      </c>
      <c r="Z694" s="49">
        <f t="shared" si="77"/>
        <v>0</v>
      </c>
      <c r="AA694" s="49">
        <f t="shared" si="78"/>
        <v>0</v>
      </c>
      <c r="AB694" s="49">
        <f t="shared" si="79"/>
        <v>0</v>
      </c>
    </row>
    <row r="695" spans="1:28" x14ac:dyDescent="0.2">
      <c r="A695" s="4">
        <v>693</v>
      </c>
      <c r="B695" s="25">
        <f t="shared" si="75"/>
        <v>693</v>
      </c>
      <c r="D695" s="26" t="str">
        <f>IF($C695&gt;0,IF(COUNTIF(newValidID,$C695)&gt;0,VLOOKUP($C695,Νέα_Μητρώα!$A:$G,3,FALSE),IF(COUNTIF(ValidID,$C695)&gt;0,VLOOKUP($C695,Μητρώο!$A:$G,3,FALSE))),"")</f>
        <v/>
      </c>
      <c r="E695" s="27" t="str">
        <f>IF($C695&gt;0,IF(COUNTIF(newValidID,$C695)&gt;0,VLOOKUP($C695,Νέα_Μητρώα!$A:$G,5,FALSE),IF(COUNTIF(ValidID,$C695)&gt;0,VLOOKUP($C695,Μητρώο!$A:$G,5,FALSE))),"")</f>
        <v/>
      </c>
      <c r="F695" s="47"/>
      <c r="G695" s="47"/>
      <c r="H695" s="28"/>
      <c r="I695" s="29" t="str">
        <f>IF($C695&gt;0,IF(COUNTIF(newValidID,$C695)&gt;0,VLOOKUP($C695,Νέα_Μητρώα!$A:$G,4,FALSE),IF(COUNTIF(ValidID,$C695)&gt;0,VLOOKUP($C695,Μητρώο!$A:$G,4,FALSE))),"")</f>
        <v/>
      </c>
      <c r="J695" s="53" t="str">
        <f>IF(OR(AND(OR(LEFT(R695)="b",LEFT(T695)="b",LEFT(V695)="b"),IF($C695&gt;0,IF(COUNTIF(newValidID,$C695)&gt;0,VLOOKUP($C695,Νέα_Μητρώα!$A:$G,2,FALSE),IF(COUNTIF(ValidID,$C695)&gt;0,VLOOKUP($C695,Μητρώο!$A:$G,2,FALSE))),"")="Θ"),AND(OR(LEFT(R695)="g",LEFT(T695)="g",LEFT(V695)="g"),IF($C695&gt;0,IF(COUNTIF(newValidID,$C695)&gt;0,VLOOKUP($C695,Νέα_Μητρώα!$A:$G,2,FALSE),IF(COUNTIF(ValidID,$C695)&gt;0,VLOOKUP($C695,Μητρώο!$A:$G,2,FALSE))),"")="Α")),"error","")</f>
        <v/>
      </c>
      <c r="K695" s="29" t="str">
        <f t="shared" si="73"/>
        <v/>
      </c>
      <c r="L695" s="29">
        <f t="shared" si="74"/>
        <v>0</v>
      </c>
      <c r="M695" s="30"/>
      <c r="N695" s="30"/>
      <c r="O695" s="31" t="str">
        <f>IF($C695&gt;0,IF(COUNTIF(newValidID,$C695)&gt;0,VLOOKUP($C695,Νέα_Μητρώα!$A:$G,7,FALSE),IF(COUNTIF(ValidID,$C695)&gt;0,VLOOKUP($C695,Μητρώο!$A:$G,7,FALSE))),"")</f>
        <v/>
      </c>
      <c r="P695" s="25" t="str">
        <f t="shared" si="76"/>
        <v/>
      </c>
      <c r="Q695" s="6"/>
      <c r="S695" s="6"/>
      <c r="U695" s="6"/>
      <c r="W695" s="59" t="str">
        <f>IF(AND($W$1&gt;0,C695&gt;0),SUBSTITUTE(SUBSTITUTE(IF(COUNTIF(newValidID,$C695)&gt;0,VLOOKUP($C695,Νέα_Μητρώα!$A:$G,2,FALSE),IF(COUNTIF(ValidID,$C695)&gt;0,VLOOKUP($C695,Μητρώο!$A:$G,2,FALSE))),"Θ","g"),"Α","b")&amp;IF((TRUNC((((YEAR($C$1))-I695)+1)/2))*2&lt;12,12,(TRUNC((((YEAR($C$1))-I695)+1)/2))*2),"ω")</f>
        <v>ω</v>
      </c>
      <c r="Z695" s="49">
        <f t="shared" si="77"/>
        <v>0</v>
      </c>
      <c r="AA695" s="49">
        <f t="shared" si="78"/>
        <v>0</v>
      </c>
      <c r="AB695" s="49">
        <f t="shared" si="79"/>
        <v>0</v>
      </c>
    </row>
    <row r="696" spans="1:28" x14ac:dyDescent="0.2">
      <c r="A696" s="4">
        <v>694</v>
      </c>
      <c r="B696" s="25">
        <f t="shared" si="75"/>
        <v>694</v>
      </c>
      <c r="D696" s="26" t="str">
        <f>IF($C696&gt;0,IF(COUNTIF(newValidID,$C696)&gt;0,VLOOKUP($C696,Νέα_Μητρώα!$A:$G,3,FALSE),IF(COUNTIF(ValidID,$C696)&gt;0,VLOOKUP($C696,Μητρώο!$A:$G,3,FALSE))),"")</f>
        <v/>
      </c>
      <c r="E696" s="27" t="str">
        <f>IF($C696&gt;0,IF(COUNTIF(newValidID,$C696)&gt;0,VLOOKUP($C696,Νέα_Μητρώα!$A:$G,5,FALSE),IF(COUNTIF(ValidID,$C696)&gt;0,VLOOKUP($C696,Μητρώο!$A:$G,5,FALSE))),"")</f>
        <v/>
      </c>
      <c r="F696" s="47"/>
      <c r="G696" s="47"/>
      <c r="H696" s="28"/>
      <c r="I696" s="29" t="str">
        <f>IF($C696&gt;0,IF(COUNTIF(newValidID,$C696)&gt;0,VLOOKUP($C696,Νέα_Μητρώα!$A:$G,4,FALSE),IF(COUNTIF(ValidID,$C696)&gt;0,VLOOKUP($C696,Μητρώο!$A:$G,4,FALSE))),"")</f>
        <v/>
      </c>
      <c r="J696" s="53" t="str">
        <f>IF(OR(AND(OR(LEFT(R696)="b",LEFT(T696)="b",LEFT(V696)="b"),IF($C696&gt;0,IF(COUNTIF(newValidID,$C696)&gt;0,VLOOKUP($C696,Νέα_Μητρώα!$A:$G,2,FALSE),IF(COUNTIF(ValidID,$C696)&gt;0,VLOOKUP($C696,Μητρώο!$A:$G,2,FALSE))),"")="Θ"),AND(OR(LEFT(R696)="g",LEFT(T696)="g",LEFT(V696)="g"),IF($C696&gt;0,IF(COUNTIF(newValidID,$C696)&gt;0,VLOOKUP($C696,Νέα_Μητρώα!$A:$G,2,FALSE),IF(COUNTIF(ValidID,$C696)&gt;0,VLOOKUP($C696,Μητρώο!$A:$G,2,FALSE))),"")="Α")),"error","")</f>
        <v/>
      </c>
      <c r="K696" s="29" t="str">
        <f t="shared" si="73"/>
        <v/>
      </c>
      <c r="L696" s="29">
        <f t="shared" si="74"/>
        <v>0</v>
      </c>
      <c r="M696" s="30"/>
      <c r="N696" s="30"/>
      <c r="O696" s="31" t="str">
        <f>IF($C696&gt;0,IF(COUNTIF(newValidID,$C696)&gt;0,VLOOKUP($C696,Νέα_Μητρώα!$A:$G,7,FALSE),IF(COUNTIF(ValidID,$C696)&gt;0,VLOOKUP($C696,Μητρώο!$A:$G,7,FALSE))),"")</f>
        <v/>
      </c>
      <c r="P696" s="25" t="str">
        <f t="shared" si="76"/>
        <v/>
      </c>
      <c r="Q696" s="6"/>
      <c r="S696" s="6"/>
      <c r="U696" s="6"/>
      <c r="W696" s="59" t="str">
        <f>IF(AND($W$1&gt;0,C696&gt;0),SUBSTITUTE(SUBSTITUTE(IF(COUNTIF(newValidID,$C696)&gt;0,VLOOKUP($C696,Νέα_Μητρώα!$A:$G,2,FALSE),IF(COUNTIF(ValidID,$C696)&gt;0,VLOOKUP($C696,Μητρώο!$A:$G,2,FALSE))),"Θ","g"),"Α","b")&amp;IF((TRUNC((((YEAR($C$1))-I696)+1)/2))*2&lt;12,12,(TRUNC((((YEAR($C$1))-I696)+1)/2))*2),"ω")</f>
        <v>ω</v>
      </c>
      <c r="Z696" s="49">
        <f t="shared" si="77"/>
        <v>0</v>
      </c>
      <c r="AA696" s="49">
        <f t="shared" si="78"/>
        <v>0</v>
      </c>
      <c r="AB696" s="49">
        <f t="shared" si="79"/>
        <v>0</v>
      </c>
    </row>
    <row r="697" spans="1:28" x14ac:dyDescent="0.2">
      <c r="A697" s="4">
        <v>695</v>
      </c>
      <c r="B697" s="25">
        <f t="shared" si="75"/>
        <v>695</v>
      </c>
      <c r="C697" s="6"/>
      <c r="D697" s="26" t="str">
        <f>IF($C697&gt;0,IF(COUNTIF(newValidID,$C697)&gt;0,VLOOKUP($C697,Νέα_Μητρώα!$A:$G,3,FALSE),IF(COUNTIF(ValidID,$C697)&gt;0,VLOOKUP($C697,Μητρώο!$A:$G,3,FALSE))),"")</f>
        <v/>
      </c>
      <c r="E697" s="27" t="str">
        <f>IF($C697&gt;0,IF(COUNTIF(newValidID,$C697)&gt;0,VLOOKUP($C697,Νέα_Μητρώα!$A:$G,5,FALSE),IF(COUNTIF(ValidID,$C697)&gt;0,VLOOKUP($C697,Μητρώο!$A:$G,5,FALSE))),"")</f>
        <v/>
      </c>
      <c r="F697" s="47"/>
      <c r="G697" s="47"/>
      <c r="H697" s="28"/>
      <c r="I697" s="29" t="str">
        <f>IF($C697&gt;0,IF(COUNTIF(newValidID,$C697)&gt;0,VLOOKUP($C697,Νέα_Μητρώα!$A:$G,4,FALSE),IF(COUNTIF(ValidID,$C697)&gt;0,VLOOKUP($C697,Μητρώο!$A:$G,4,FALSE))),"")</f>
        <v/>
      </c>
      <c r="J697" s="53" t="str">
        <f>IF(OR(AND(OR(LEFT(R697)="b",LEFT(T697)="b",LEFT(V697)="b"),IF($C697&gt;0,IF(COUNTIF(newValidID,$C697)&gt;0,VLOOKUP($C697,Νέα_Μητρώα!$A:$G,2,FALSE),IF(COUNTIF(ValidID,$C697)&gt;0,VLOOKUP($C697,Μητρώο!$A:$G,2,FALSE))),"")="Θ"),AND(OR(LEFT(R697)="g",LEFT(T697)="g",LEFT(V697)="g"),IF($C697&gt;0,IF(COUNTIF(newValidID,$C697)&gt;0,VLOOKUP($C697,Νέα_Μητρώα!$A:$G,2,FALSE),IF(COUNTIF(ValidID,$C697)&gt;0,VLOOKUP($C697,Μητρώο!$A:$G,2,FALSE))),"")="Α")),"error","")</f>
        <v/>
      </c>
      <c r="K697" s="29" t="str">
        <f t="shared" si="73"/>
        <v/>
      </c>
      <c r="L697" s="29">
        <f t="shared" si="74"/>
        <v>0</v>
      </c>
      <c r="M697" s="30"/>
      <c r="N697" s="30"/>
      <c r="O697" s="31" t="str">
        <f>IF($C697&gt;0,IF(COUNTIF(newValidID,$C697)&gt;0,VLOOKUP($C697,Νέα_Μητρώα!$A:$G,7,FALSE),IF(COUNTIF(ValidID,$C697)&gt;0,VLOOKUP($C697,Μητρώο!$A:$G,7,FALSE))),"")</f>
        <v/>
      </c>
      <c r="P697" s="25" t="str">
        <f t="shared" si="76"/>
        <v/>
      </c>
      <c r="Q697" s="6"/>
      <c r="S697" s="6"/>
      <c r="U697" s="6"/>
      <c r="W697" s="59" t="str">
        <f>IF(AND($W$1&gt;0,C697&gt;0),SUBSTITUTE(SUBSTITUTE(IF(COUNTIF(newValidID,$C697)&gt;0,VLOOKUP($C697,Νέα_Μητρώα!$A:$G,2,FALSE),IF(COUNTIF(ValidID,$C697)&gt;0,VLOOKUP($C697,Μητρώο!$A:$G,2,FALSE))),"Θ","g"),"Α","b")&amp;IF((TRUNC((((YEAR($C$1))-I697)+1)/2))*2&lt;12,12,(TRUNC((((YEAR($C$1))-I697)+1)/2))*2),"ω")</f>
        <v>ω</v>
      </c>
      <c r="Z697" s="49">
        <f t="shared" si="77"/>
        <v>0</v>
      </c>
      <c r="AA697" s="49">
        <f t="shared" si="78"/>
        <v>0</v>
      </c>
      <c r="AB697" s="49">
        <f t="shared" si="79"/>
        <v>0</v>
      </c>
    </row>
    <row r="698" spans="1:28" x14ac:dyDescent="0.2">
      <c r="A698" s="4">
        <v>696</v>
      </c>
      <c r="B698" s="25">
        <f t="shared" si="75"/>
        <v>696</v>
      </c>
      <c r="D698" s="26" t="str">
        <f>IF($C698&gt;0,IF(COUNTIF(newValidID,$C698)&gt;0,VLOOKUP($C698,Νέα_Μητρώα!$A:$G,3,FALSE),IF(COUNTIF(ValidID,$C698)&gt;0,VLOOKUP($C698,Μητρώο!$A:$G,3,FALSE))),"")</f>
        <v/>
      </c>
      <c r="E698" s="27" t="str">
        <f>IF($C698&gt;0,IF(COUNTIF(newValidID,$C698)&gt;0,VLOOKUP($C698,Νέα_Μητρώα!$A:$G,5,FALSE),IF(COUNTIF(ValidID,$C698)&gt;0,VLOOKUP($C698,Μητρώο!$A:$G,5,FALSE))),"")</f>
        <v/>
      </c>
      <c r="F698" s="47"/>
      <c r="G698" s="47"/>
      <c r="H698" s="28"/>
      <c r="I698" s="29" t="str">
        <f>IF($C698&gt;0,IF(COUNTIF(newValidID,$C698)&gt;0,VLOOKUP($C698,Νέα_Μητρώα!$A:$G,4,FALSE),IF(COUNTIF(ValidID,$C698)&gt;0,VLOOKUP($C698,Μητρώο!$A:$G,4,FALSE))),"")</f>
        <v/>
      </c>
      <c r="J698" s="53" t="str">
        <f>IF(OR(AND(OR(LEFT(R698)="b",LEFT(T698)="b",LEFT(V698)="b"),IF($C698&gt;0,IF(COUNTIF(newValidID,$C698)&gt;0,VLOOKUP($C698,Νέα_Μητρώα!$A:$G,2,FALSE),IF(COUNTIF(ValidID,$C698)&gt;0,VLOOKUP($C698,Μητρώο!$A:$G,2,FALSE))),"")="Θ"),AND(OR(LEFT(R698)="g",LEFT(T698)="g",LEFT(V698)="g"),IF($C698&gt;0,IF(COUNTIF(newValidID,$C698)&gt;0,VLOOKUP($C698,Νέα_Μητρώα!$A:$G,2,FALSE),IF(COUNTIF(ValidID,$C698)&gt;0,VLOOKUP($C698,Μητρώο!$A:$G,2,FALSE))),"")="Α")),"error","")</f>
        <v/>
      </c>
      <c r="K698" s="29" t="str">
        <f t="shared" si="73"/>
        <v/>
      </c>
      <c r="L698" s="29">
        <f t="shared" si="74"/>
        <v>0</v>
      </c>
      <c r="M698" s="30"/>
      <c r="N698" s="30"/>
      <c r="O698" s="31" t="str">
        <f>IF($C698&gt;0,IF(COUNTIF(newValidID,$C698)&gt;0,VLOOKUP($C698,Νέα_Μητρώα!$A:$G,7,FALSE),IF(COUNTIF(ValidID,$C698)&gt;0,VLOOKUP($C698,Μητρώο!$A:$G,7,FALSE))),"")</f>
        <v/>
      </c>
      <c r="P698" s="25" t="str">
        <f t="shared" si="76"/>
        <v/>
      </c>
      <c r="Q698" s="6"/>
      <c r="S698" s="6"/>
      <c r="U698" s="6"/>
      <c r="W698" s="59" t="str">
        <f>IF(AND($W$1&gt;0,C698&gt;0),SUBSTITUTE(SUBSTITUTE(IF(COUNTIF(newValidID,$C698)&gt;0,VLOOKUP($C698,Νέα_Μητρώα!$A:$G,2,FALSE),IF(COUNTIF(ValidID,$C698)&gt;0,VLOOKUP($C698,Μητρώο!$A:$G,2,FALSE))),"Θ","g"),"Α","b")&amp;IF((TRUNC((((YEAR($C$1))-I698)+1)/2))*2&lt;12,12,(TRUNC((((YEAR($C$1))-I698)+1)/2))*2),"ω")</f>
        <v>ω</v>
      </c>
      <c r="Z698" s="49">
        <f t="shared" si="77"/>
        <v>0</v>
      </c>
      <c r="AA698" s="49">
        <f t="shared" si="78"/>
        <v>0</v>
      </c>
      <c r="AB698" s="49">
        <f t="shared" si="79"/>
        <v>0</v>
      </c>
    </row>
    <row r="699" spans="1:28" x14ac:dyDescent="0.2">
      <c r="A699" s="4">
        <v>697</v>
      </c>
      <c r="B699" s="25">
        <f t="shared" si="75"/>
        <v>697</v>
      </c>
      <c r="D699" s="26" t="str">
        <f>IF($C699&gt;0,IF(COUNTIF(newValidID,$C699)&gt;0,VLOOKUP($C699,Νέα_Μητρώα!$A:$G,3,FALSE),IF(COUNTIF(ValidID,$C699)&gt;0,VLOOKUP($C699,Μητρώο!$A:$G,3,FALSE))),"")</f>
        <v/>
      </c>
      <c r="E699" s="27" t="str">
        <f>IF($C699&gt;0,IF(COUNTIF(newValidID,$C699)&gt;0,VLOOKUP($C699,Νέα_Μητρώα!$A:$G,5,FALSE),IF(COUNTIF(ValidID,$C699)&gt;0,VLOOKUP($C699,Μητρώο!$A:$G,5,FALSE))),"")</f>
        <v/>
      </c>
      <c r="F699" s="47"/>
      <c r="G699" s="47"/>
      <c r="H699" s="28"/>
      <c r="I699" s="29" t="str">
        <f>IF($C699&gt;0,IF(COUNTIF(newValidID,$C699)&gt;0,VLOOKUP($C699,Νέα_Μητρώα!$A:$G,4,FALSE),IF(COUNTIF(ValidID,$C699)&gt;0,VLOOKUP($C699,Μητρώο!$A:$G,4,FALSE))),"")</f>
        <v/>
      </c>
      <c r="J699" s="53" t="str">
        <f>IF(OR(AND(OR(LEFT(R699)="b",LEFT(T699)="b",LEFT(V699)="b"),IF($C699&gt;0,IF(COUNTIF(newValidID,$C699)&gt;0,VLOOKUP($C699,Νέα_Μητρώα!$A:$G,2,FALSE),IF(COUNTIF(ValidID,$C699)&gt;0,VLOOKUP($C699,Μητρώο!$A:$G,2,FALSE))),"")="Θ"),AND(OR(LEFT(R699)="g",LEFT(T699)="g",LEFT(V699)="g"),IF($C699&gt;0,IF(COUNTIF(newValidID,$C699)&gt;0,VLOOKUP($C699,Νέα_Μητρώα!$A:$G,2,FALSE),IF(COUNTIF(ValidID,$C699)&gt;0,VLOOKUP($C699,Μητρώο!$A:$G,2,FALSE))),"")="Α")),"error","")</f>
        <v/>
      </c>
      <c r="K699" s="29" t="str">
        <f t="shared" si="73"/>
        <v/>
      </c>
      <c r="L699" s="29">
        <f t="shared" si="74"/>
        <v>0</v>
      </c>
      <c r="M699" s="30"/>
      <c r="N699" s="30"/>
      <c r="O699" s="31" t="str">
        <f>IF($C699&gt;0,IF(COUNTIF(newValidID,$C699)&gt;0,VLOOKUP($C699,Νέα_Μητρώα!$A:$G,7,FALSE),IF(COUNTIF(ValidID,$C699)&gt;0,VLOOKUP($C699,Μητρώο!$A:$G,7,FALSE))),"")</f>
        <v/>
      </c>
      <c r="P699" s="25" t="str">
        <f t="shared" si="76"/>
        <v/>
      </c>
      <c r="Q699" s="6"/>
      <c r="S699" s="6"/>
      <c r="U699" s="6"/>
      <c r="W699" s="59" t="str">
        <f>IF(AND($W$1&gt;0,C699&gt;0),SUBSTITUTE(SUBSTITUTE(IF(COUNTIF(newValidID,$C699)&gt;0,VLOOKUP($C699,Νέα_Μητρώα!$A:$G,2,FALSE),IF(COUNTIF(ValidID,$C699)&gt;0,VLOOKUP($C699,Μητρώο!$A:$G,2,FALSE))),"Θ","g"),"Α","b")&amp;IF((TRUNC((((YEAR($C$1))-I699)+1)/2))*2&lt;12,12,(TRUNC((((YEAR($C$1))-I699)+1)/2))*2),"ω")</f>
        <v>ω</v>
      </c>
      <c r="Z699" s="49">
        <f t="shared" si="77"/>
        <v>0</v>
      </c>
      <c r="AA699" s="49">
        <f t="shared" si="78"/>
        <v>0</v>
      </c>
      <c r="AB699" s="49">
        <f t="shared" si="79"/>
        <v>0</v>
      </c>
    </row>
    <row r="700" spans="1:28" x14ac:dyDescent="0.2">
      <c r="A700" s="4">
        <v>698</v>
      </c>
      <c r="B700" s="25">
        <f t="shared" si="75"/>
        <v>698</v>
      </c>
      <c r="C700" s="6"/>
      <c r="D700" s="26" t="str">
        <f>IF($C700&gt;0,IF(COUNTIF(newValidID,$C700)&gt;0,VLOOKUP($C700,Νέα_Μητρώα!$A:$G,3,FALSE),IF(COUNTIF(ValidID,$C700)&gt;0,VLOOKUP($C700,Μητρώο!$A:$G,3,FALSE))),"")</f>
        <v/>
      </c>
      <c r="E700" s="27" t="str">
        <f>IF($C700&gt;0,IF(COUNTIF(newValidID,$C700)&gt;0,VLOOKUP($C700,Νέα_Μητρώα!$A:$G,5,FALSE),IF(COUNTIF(ValidID,$C700)&gt;0,VLOOKUP($C700,Μητρώο!$A:$G,5,FALSE))),"")</f>
        <v/>
      </c>
      <c r="F700" s="47"/>
      <c r="G700" s="47"/>
      <c r="H700" s="28"/>
      <c r="I700" s="29" t="str">
        <f>IF($C700&gt;0,IF(COUNTIF(newValidID,$C700)&gt;0,VLOOKUP($C700,Νέα_Μητρώα!$A:$G,4,FALSE),IF(COUNTIF(ValidID,$C700)&gt;0,VLOOKUP($C700,Μητρώο!$A:$G,4,FALSE))),"")</f>
        <v/>
      </c>
      <c r="J700" s="53" t="str">
        <f>IF(OR(AND(OR(LEFT(R700)="b",LEFT(T700)="b",LEFT(V700)="b"),IF($C700&gt;0,IF(COUNTIF(newValidID,$C700)&gt;0,VLOOKUP($C700,Νέα_Μητρώα!$A:$G,2,FALSE),IF(COUNTIF(ValidID,$C700)&gt;0,VLOOKUP($C700,Μητρώο!$A:$G,2,FALSE))),"")="Θ"),AND(OR(LEFT(R700)="g",LEFT(T700)="g",LEFT(V700)="g"),IF($C700&gt;0,IF(COUNTIF(newValidID,$C700)&gt;0,VLOOKUP($C700,Νέα_Μητρώα!$A:$G,2,FALSE),IF(COUNTIF(ValidID,$C700)&gt;0,VLOOKUP($C700,Μητρώο!$A:$G,2,FALSE))),"")="Α")),"error","")</f>
        <v/>
      </c>
      <c r="K700" s="29" t="str">
        <f t="shared" si="73"/>
        <v/>
      </c>
      <c r="L700" s="29">
        <f t="shared" si="74"/>
        <v>0</v>
      </c>
      <c r="M700" s="30"/>
      <c r="N700" s="30"/>
      <c r="O700" s="31" t="str">
        <f>IF($C700&gt;0,IF(COUNTIF(newValidID,$C700)&gt;0,VLOOKUP($C700,Νέα_Μητρώα!$A:$G,7,FALSE),IF(COUNTIF(ValidID,$C700)&gt;0,VLOOKUP($C700,Μητρώο!$A:$G,7,FALSE))),"")</f>
        <v/>
      </c>
      <c r="P700" s="25" t="str">
        <f t="shared" si="76"/>
        <v/>
      </c>
      <c r="Q700" s="6"/>
      <c r="S700" s="6"/>
      <c r="U700" s="6"/>
      <c r="W700" s="59" t="str">
        <f>IF(AND($W$1&gt;0,C700&gt;0),SUBSTITUTE(SUBSTITUTE(IF(COUNTIF(newValidID,$C700)&gt;0,VLOOKUP($C700,Νέα_Μητρώα!$A:$G,2,FALSE),IF(COUNTIF(ValidID,$C700)&gt;0,VLOOKUP($C700,Μητρώο!$A:$G,2,FALSE))),"Θ","g"),"Α","b")&amp;IF((TRUNC((((YEAR($C$1))-I700)+1)/2))*2&lt;12,12,(TRUNC((((YEAR($C$1))-I700)+1)/2))*2),"ω")</f>
        <v>ω</v>
      </c>
      <c r="Z700" s="49">
        <f t="shared" si="77"/>
        <v>0</v>
      </c>
      <c r="AA700" s="49">
        <f t="shared" si="78"/>
        <v>0</v>
      </c>
      <c r="AB700" s="49">
        <f t="shared" si="79"/>
        <v>0</v>
      </c>
    </row>
    <row r="701" spans="1:28" x14ac:dyDescent="0.2">
      <c r="A701" s="4">
        <v>699</v>
      </c>
      <c r="B701" s="25">
        <f t="shared" si="75"/>
        <v>699</v>
      </c>
      <c r="D701" s="26" t="str">
        <f>IF($C701&gt;0,IF(COUNTIF(newValidID,$C701)&gt;0,VLOOKUP($C701,Νέα_Μητρώα!$A:$G,3,FALSE),IF(COUNTIF(ValidID,$C701)&gt;0,VLOOKUP($C701,Μητρώο!$A:$G,3,FALSE))),"")</f>
        <v/>
      </c>
      <c r="E701" s="27" t="str">
        <f>IF($C701&gt;0,IF(COUNTIF(newValidID,$C701)&gt;0,VLOOKUP($C701,Νέα_Μητρώα!$A:$G,5,FALSE),IF(COUNTIF(ValidID,$C701)&gt;0,VLOOKUP($C701,Μητρώο!$A:$G,5,FALSE))),"")</f>
        <v/>
      </c>
      <c r="F701" s="47"/>
      <c r="G701" s="47"/>
      <c r="H701" s="28"/>
      <c r="I701" s="29" t="str">
        <f>IF($C701&gt;0,IF(COUNTIF(newValidID,$C701)&gt;0,VLOOKUP($C701,Νέα_Μητρώα!$A:$G,4,FALSE),IF(COUNTIF(ValidID,$C701)&gt;0,VLOOKUP($C701,Μητρώο!$A:$G,4,FALSE))),"")</f>
        <v/>
      </c>
      <c r="J701" s="53" t="str">
        <f>IF(OR(AND(OR(LEFT(R701)="b",LEFT(T701)="b",LEFT(V701)="b"),IF($C701&gt;0,IF(COUNTIF(newValidID,$C701)&gt;0,VLOOKUP($C701,Νέα_Μητρώα!$A:$G,2,FALSE),IF(COUNTIF(ValidID,$C701)&gt;0,VLOOKUP($C701,Μητρώο!$A:$G,2,FALSE))),"")="Θ"),AND(OR(LEFT(R701)="g",LEFT(T701)="g",LEFT(V701)="g"),IF($C701&gt;0,IF(COUNTIF(newValidID,$C701)&gt;0,VLOOKUP($C701,Νέα_Μητρώα!$A:$G,2,FALSE),IF(COUNTIF(ValidID,$C701)&gt;0,VLOOKUP($C701,Μητρώο!$A:$G,2,FALSE))),"")="Α")),"error","")</f>
        <v/>
      </c>
      <c r="K701" s="29" t="str">
        <f t="shared" si="73"/>
        <v/>
      </c>
      <c r="L701" s="29">
        <f t="shared" si="74"/>
        <v>0</v>
      </c>
      <c r="M701" s="30"/>
      <c r="N701" s="30"/>
      <c r="O701" s="31" t="str">
        <f>IF($C701&gt;0,IF(COUNTIF(newValidID,$C701)&gt;0,VLOOKUP($C701,Νέα_Μητρώα!$A:$G,7,FALSE),IF(COUNTIF(ValidID,$C701)&gt;0,VLOOKUP($C701,Μητρώο!$A:$G,7,FALSE))),"")</f>
        <v/>
      </c>
      <c r="P701" s="25" t="str">
        <f t="shared" si="76"/>
        <v/>
      </c>
      <c r="Q701" s="6"/>
      <c r="S701" s="6"/>
      <c r="U701" s="6"/>
      <c r="W701" s="59" t="str">
        <f>IF(AND($W$1&gt;0,C701&gt;0),SUBSTITUTE(SUBSTITUTE(IF(COUNTIF(newValidID,$C701)&gt;0,VLOOKUP($C701,Νέα_Μητρώα!$A:$G,2,FALSE),IF(COUNTIF(ValidID,$C701)&gt;0,VLOOKUP($C701,Μητρώο!$A:$G,2,FALSE))),"Θ","g"),"Α","b")&amp;IF((TRUNC((((YEAR($C$1))-I701)+1)/2))*2&lt;12,12,(TRUNC((((YEAR($C$1))-I701)+1)/2))*2),"ω")</f>
        <v>ω</v>
      </c>
      <c r="Z701" s="49">
        <f t="shared" si="77"/>
        <v>0</v>
      </c>
      <c r="AA701" s="49">
        <f t="shared" si="78"/>
        <v>0</v>
      </c>
      <c r="AB701" s="49">
        <f t="shared" si="79"/>
        <v>0</v>
      </c>
    </row>
    <row r="702" spans="1:28" x14ac:dyDescent="0.2">
      <c r="A702" s="4">
        <v>700</v>
      </c>
      <c r="B702" s="25">
        <f t="shared" si="75"/>
        <v>700</v>
      </c>
      <c r="D702" s="26" t="str">
        <f>IF($C702&gt;0,IF(COUNTIF(newValidID,$C702)&gt;0,VLOOKUP($C702,Νέα_Μητρώα!$A:$G,3,FALSE),IF(COUNTIF(ValidID,$C702)&gt;0,VLOOKUP($C702,Μητρώο!$A:$G,3,FALSE))),"")</f>
        <v/>
      </c>
      <c r="E702" s="27" t="str">
        <f>IF($C702&gt;0,IF(COUNTIF(newValidID,$C702)&gt;0,VLOOKUP($C702,Νέα_Μητρώα!$A:$G,5,FALSE),IF(COUNTIF(ValidID,$C702)&gt;0,VLOOKUP($C702,Μητρώο!$A:$G,5,FALSE))),"")</f>
        <v/>
      </c>
      <c r="F702" s="47"/>
      <c r="G702" s="47"/>
      <c r="H702" s="28"/>
      <c r="I702" s="29" t="str">
        <f>IF($C702&gt;0,IF(COUNTIF(newValidID,$C702)&gt;0,VLOOKUP($C702,Νέα_Μητρώα!$A:$G,4,FALSE),IF(COUNTIF(ValidID,$C702)&gt;0,VLOOKUP($C702,Μητρώο!$A:$G,4,FALSE))),"")</f>
        <v/>
      </c>
      <c r="J702" s="53" t="str">
        <f>IF(OR(AND(OR(LEFT(R702)="b",LEFT(T702)="b",LEFT(V702)="b"),IF($C702&gt;0,IF(COUNTIF(newValidID,$C702)&gt;0,VLOOKUP($C702,Νέα_Μητρώα!$A:$G,2,FALSE),IF(COUNTIF(ValidID,$C702)&gt;0,VLOOKUP($C702,Μητρώο!$A:$G,2,FALSE))),"")="Θ"),AND(OR(LEFT(R702)="g",LEFT(T702)="g",LEFT(V702)="g"),IF($C702&gt;0,IF(COUNTIF(newValidID,$C702)&gt;0,VLOOKUP($C702,Νέα_Μητρώα!$A:$G,2,FALSE),IF(COUNTIF(ValidID,$C702)&gt;0,VLOOKUP($C702,Μητρώο!$A:$G,2,FALSE))),"")="Α")),"error","")</f>
        <v/>
      </c>
      <c r="K702" s="29" t="str">
        <f t="shared" si="73"/>
        <v/>
      </c>
      <c r="L702" s="29">
        <f t="shared" si="74"/>
        <v>0</v>
      </c>
      <c r="M702" s="30"/>
      <c r="N702" s="30"/>
      <c r="O702" s="31" t="str">
        <f>IF($C702&gt;0,IF(COUNTIF(newValidID,$C702)&gt;0,VLOOKUP($C702,Νέα_Μητρώα!$A:$G,7,FALSE),IF(COUNTIF(ValidID,$C702)&gt;0,VLOOKUP($C702,Μητρώο!$A:$G,7,FALSE))),"")</f>
        <v/>
      </c>
      <c r="P702" s="25" t="str">
        <f t="shared" si="76"/>
        <v/>
      </c>
      <c r="Q702" s="6"/>
      <c r="S702" s="6"/>
      <c r="U702" s="6"/>
      <c r="W702" s="59" t="str">
        <f>IF(AND($W$1&gt;0,C702&gt;0),SUBSTITUTE(SUBSTITUTE(IF(COUNTIF(newValidID,$C702)&gt;0,VLOOKUP($C702,Νέα_Μητρώα!$A:$G,2,FALSE),IF(COUNTIF(ValidID,$C702)&gt;0,VLOOKUP($C702,Μητρώο!$A:$G,2,FALSE))),"Θ","g"),"Α","b")&amp;IF((TRUNC((((YEAR($C$1))-I702)+1)/2))*2&lt;12,12,(TRUNC((((YEAR($C$1))-I702)+1)/2))*2),"ω")</f>
        <v>ω</v>
      </c>
      <c r="Z702" s="49">
        <f t="shared" si="77"/>
        <v>0</v>
      </c>
      <c r="AA702" s="49">
        <f t="shared" si="78"/>
        <v>0</v>
      </c>
      <c r="AB702" s="49">
        <f t="shared" si="79"/>
        <v>0</v>
      </c>
    </row>
    <row r="703" spans="1:28" x14ac:dyDescent="0.2">
      <c r="A703" s="4">
        <v>701</v>
      </c>
      <c r="B703" s="25">
        <f t="shared" si="75"/>
        <v>701</v>
      </c>
      <c r="C703" s="6"/>
      <c r="D703" s="26" t="str">
        <f>IF($C703&gt;0,IF(COUNTIF(newValidID,$C703)&gt;0,VLOOKUP($C703,Νέα_Μητρώα!$A:$G,3,FALSE),IF(COUNTIF(ValidID,$C703)&gt;0,VLOOKUP($C703,Μητρώο!$A:$G,3,FALSE))),"")</f>
        <v/>
      </c>
      <c r="E703" s="27" t="str">
        <f>IF($C703&gt;0,IF(COUNTIF(newValidID,$C703)&gt;0,VLOOKUP($C703,Νέα_Μητρώα!$A:$G,5,FALSE),IF(COUNTIF(ValidID,$C703)&gt;0,VLOOKUP($C703,Μητρώο!$A:$G,5,FALSE))),"")</f>
        <v/>
      </c>
      <c r="F703" s="47"/>
      <c r="G703" s="47"/>
      <c r="H703" s="28"/>
      <c r="I703" s="29" t="str">
        <f>IF($C703&gt;0,IF(COUNTIF(newValidID,$C703)&gt;0,VLOOKUP($C703,Νέα_Μητρώα!$A:$G,4,FALSE),IF(COUNTIF(ValidID,$C703)&gt;0,VLOOKUP($C703,Μητρώο!$A:$G,4,FALSE))),"")</f>
        <v/>
      </c>
      <c r="J703" s="53" t="str">
        <f>IF(OR(AND(OR(LEFT(R703)="b",LEFT(T703)="b",LEFT(V703)="b"),IF($C703&gt;0,IF(COUNTIF(newValidID,$C703)&gt;0,VLOOKUP($C703,Νέα_Μητρώα!$A:$G,2,FALSE),IF(COUNTIF(ValidID,$C703)&gt;0,VLOOKUP($C703,Μητρώο!$A:$G,2,FALSE))),"")="Θ"),AND(OR(LEFT(R703)="g",LEFT(T703)="g",LEFT(V703)="g"),IF($C703&gt;0,IF(COUNTIF(newValidID,$C703)&gt;0,VLOOKUP($C703,Νέα_Μητρώα!$A:$G,2,FALSE),IF(COUNTIF(ValidID,$C703)&gt;0,VLOOKUP($C703,Μητρώο!$A:$G,2,FALSE))),"")="Α")),"error","")</f>
        <v/>
      </c>
      <c r="K703" s="29" t="str">
        <f t="shared" si="73"/>
        <v/>
      </c>
      <c r="L703" s="29">
        <f t="shared" si="74"/>
        <v>0</v>
      </c>
      <c r="M703" s="30"/>
      <c r="N703" s="30"/>
      <c r="O703" s="31" t="str">
        <f>IF($C703&gt;0,IF(COUNTIF(newValidID,$C703)&gt;0,VLOOKUP($C703,Νέα_Μητρώα!$A:$G,7,FALSE),IF(COUNTIF(ValidID,$C703)&gt;0,VLOOKUP($C703,Μητρώο!$A:$G,7,FALSE))),"")</f>
        <v/>
      </c>
      <c r="P703" s="25" t="str">
        <f t="shared" si="76"/>
        <v/>
      </c>
      <c r="Q703" s="6"/>
      <c r="S703" s="6"/>
      <c r="U703" s="6"/>
      <c r="W703" s="59" t="str">
        <f>IF(AND($W$1&gt;0,C703&gt;0),SUBSTITUTE(SUBSTITUTE(IF(COUNTIF(newValidID,$C703)&gt;0,VLOOKUP($C703,Νέα_Μητρώα!$A:$G,2,FALSE),IF(COUNTIF(ValidID,$C703)&gt;0,VLOOKUP($C703,Μητρώο!$A:$G,2,FALSE))),"Θ","g"),"Α","b")&amp;IF((TRUNC((((YEAR($C$1))-I703)+1)/2))*2&lt;12,12,(TRUNC((((YEAR($C$1))-I703)+1)/2))*2),"ω")</f>
        <v>ω</v>
      </c>
      <c r="Z703" s="49">
        <f t="shared" si="77"/>
        <v>0</v>
      </c>
      <c r="AA703" s="49">
        <f t="shared" si="78"/>
        <v>0</v>
      </c>
      <c r="AB703" s="49">
        <f t="shared" si="79"/>
        <v>0</v>
      </c>
    </row>
    <row r="704" spans="1:28" x14ac:dyDescent="0.2">
      <c r="A704" s="4">
        <v>702</v>
      </c>
      <c r="B704" s="25">
        <f t="shared" si="75"/>
        <v>702</v>
      </c>
      <c r="D704" s="26" t="str">
        <f>IF($C704&gt;0,IF(COUNTIF(newValidID,$C704)&gt;0,VLOOKUP($C704,Νέα_Μητρώα!$A:$G,3,FALSE),IF(COUNTIF(ValidID,$C704)&gt;0,VLOOKUP($C704,Μητρώο!$A:$G,3,FALSE))),"")</f>
        <v/>
      </c>
      <c r="E704" s="27" t="str">
        <f>IF($C704&gt;0,IF(COUNTIF(newValidID,$C704)&gt;0,VLOOKUP($C704,Νέα_Μητρώα!$A:$G,5,FALSE),IF(COUNTIF(ValidID,$C704)&gt;0,VLOOKUP($C704,Μητρώο!$A:$G,5,FALSE))),"")</f>
        <v/>
      </c>
      <c r="F704" s="47"/>
      <c r="G704" s="47"/>
      <c r="H704" s="28"/>
      <c r="I704" s="29" t="str">
        <f>IF($C704&gt;0,IF(COUNTIF(newValidID,$C704)&gt;0,VLOOKUP($C704,Νέα_Μητρώα!$A:$G,4,FALSE),IF(COUNTIF(ValidID,$C704)&gt;0,VLOOKUP($C704,Μητρώο!$A:$G,4,FALSE))),"")</f>
        <v/>
      </c>
      <c r="J704" s="53" t="str">
        <f>IF(OR(AND(OR(LEFT(R704)="b",LEFT(T704)="b",LEFT(V704)="b"),IF($C704&gt;0,IF(COUNTIF(newValidID,$C704)&gt;0,VLOOKUP($C704,Νέα_Μητρώα!$A:$G,2,FALSE),IF(COUNTIF(ValidID,$C704)&gt;0,VLOOKUP($C704,Μητρώο!$A:$G,2,FALSE))),"")="Θ"),AND(OR(LEFT(R704)="g",LEFT(T704)="g",LEFT(V704)="g"),IF($C704&gt;0,IF(COUNTIF(newValidID,$C704)&gt;0,VLOOKUP($C704,Νέα_Μητρώα!$A:$G,2,FALSE),IF(COUNTIF(ValidID,$C704)&gt;0,VLOOKUP($C704,Μητρώο!$A:$G,2,FALSE))),"")="Α")),"error","")</f>
        <v/>
      </c>
      <c r="K704" s="29" t="str">
        <f t="shared" si="73"/>
        <v/>
      </c>
      <c r="L704" s="29">
        <f t="shared" si="74"/>
        <v>0</v>
      </c>
      <c r="M704" s="30"/>
      <c r="N704" s="30"/>
      <c r="O704" s="31" t="str">
        <f>IF($C704&gt;0,IF(COUNTIF(newValidID,$C704)&gt;0,VLOOKUP($C704,Νέα_Μητρώα!$A:$G,7,FALSE),IF(COUNTIF(ValidID,$C704)&gt;0,VLOOKUP($C704,Μητρώο!$A:$G,7,FALSE))),"")</f>
        <v/>
      </c>
      <c r="P704" s="25" t="str">
        <f t="shared" si="76"/>
        <v/>
      </c>
      <c r="Q704" s="6"/>
      <c r="S704" s="6"/>
      <c r="U704" s="6"/>
      <c r="W704" s="59" t="str">
        <f>IF(AND($W$1&gt;0,C704&gt;0),SUBSTITUTE(SUBSTITUTE(IF(COUNTIF(newValidID,$C704)&gt;0,VLOOKUP($C704,Νέα_Μητρώα!$A:$G,2,FALSE),IF(COUNTIF(ValidID,$C704)&gt;0,VLOOKUP($C704,Μητρώο!$A:$G,2,FALSE))),"Θ","g"),"Α","b")&amp;IF((TRUNC((((YEAR($C$1))-I704)+1)/2))*2&lt;12,12,(TRUNC((((YEAR($C$1))-I704)+1)/2))*2),"ω")</f>
        <v>ω</v>
      </c>
      <c r="Z704" s="49">
        <f t="shared" si="77"/>
        <v>0</v>
      </c>
      <c r="AA704" s="49">
        <f t="shared" si="78"/>
        <v>0</v>
      </c>
      <c r="AB704" s="49">
        <f t="shared" si="79"/>
        <v>0</v>
      </c>
    </row>
    <row r="705" spans="1:28" x14ac:dyDescent="0.2">
      <c r="A705" s="4">
        <v>703</v>
      </c>
      <c r="B705" s="25">
        <f t="shared" si="75"/>
        <v>703</v>
      </c>
      <c r="C705" s="32"/>
      <c r="D705" s="26" t="str">
        <f>IF($C705&gt;0,IF(COUNTIF(newValidID,$C705)&gt;0,VLOOKUP($C705,Νέα_Μητρώα!$A:$G,3,FALSE),IF(COUNTIF(ValidID,$C705)&gt;0,VLOOKUP($C705,Μητρώο!$A:$G,3,FALSE))),"")</f>
        <v/>
      </c>
      <c r="E705" s="27" t="str">
        <f>IF($C705&gt;0,IF(COUNTIF(newValidID,$C705)&gt;0,VLOOKUP($C705,Νέα_Μητρώα!$A:$G,5,FALSE),IF(COUNTIF(ValidID,$C705)&gt;0,VLOOKUP($C705,Μητρώο!$A:$G,5,FALSE))),"")</f>
        <v/>
      </c>
      <c r="F705" s="47"/>
      <c r="G705" s="47"/>
      <c r="H705" s="28"/>
      <c r="I705" s="29" t="str">
        <f>IF($C705&gt;0,IF(COUNTIF(newValidID,$C705)&gt;0,VLOOKUP($C705,Νέα_Μητρώα!$A:$G,4,FALSE),IF(COUNTIF(ValidID,$C705)&gt;0,VLOOKUP($C705,Μητρώο!$A:$G,4,FALSE))),"")</f>
        <v/>
      </c>
      <c r="J705" s="53" t="str">
        <f>IF(OR(AND(OR(LEFT(R705)="b",LEFT(T705)="b",LEFT(V705)="b"),IF($C705&gt;0,IF(COUNTIF(newValidID,$C705)&gt;0,VLOOKUP($C705,Νέα_Μητρώα!$A:$G,2,FALSE),IF(COUNTIF(ValidID,$C705)&gt;0,VLOOKUP($C705,Μητρώο!$A:$G,2,FALSE))),"")="Θ"),AND(OR(LEFT(R705)="g",LEFT(T705)="g",LEFT(V705)="g"),IF($C705&gt;0,IF(COUNTIF(newValidID,$C705)&gt;0,VLOOKUP($C705,Νέα_Μητρώα!$A:$G,2,FALSE),IF(COUNTIF(ValidID,$C705)&gt;0,VLOOKUP($C705,Μητρώο!$A:$G,2,FALSE))),"")="Α")),"error","")</f>
        <v/>
      </c>
      <c r="K705" s="29" t="str">
        <f t="shared" si="73"/>
        <v/>
      </c>
      <c r="L705" s="29">
        <f t="shared" si="74"/>
        <v>0</v>
      </c>
      <c r="M705" s="30"/>
      <c r="N705" s="30"/>
      <c r="O705" s="31" t="str">
        <f>IF($C705&gt;0,IF(COUNTIF(newValidID,$C705)&gt;0,VLOOKUP($C705,Νέα_Μητρώα!$A:$G,7,FALSE),IF(COUNTIF(ValidID,$C705)&gt;0,VLOOKUP($C705,Μητρώο!$A:$G,7,FALSE))),"")</f>
        <v/>
      </c>
      <c r="P705" s="25" t="str">
        <f t="shared" si="76"/>
        <v/>
      </c>
      <c r="Q705" s="6"/>
      <c r="S705" s="6"/>
      <c r="U705" s="6"/>
      <c r="W705" s="59" t="str">
        <f>IF(AND($W$1&gt;0,C705&gt;0),SUBSTITUTE(SUBSTITUTE(IF(COUNTIF(newValidID,$C705)&gt;0,VLOOKUP($C705,Νέα_Μητρώα!$A:$G,2,FALSE),IF(COUNTIF(ValidID,$C705)&gt;0,VLOOKUP($C705,Μητρώο!$A:$G,2,FALSE))),"Θ","g"),"Α","b")&amp;IF((TRUNC((((YEAR($C$1))-I705)+1)/2))*2&lt;12,12,(TRUNC((((YEAR($C$1))-I705)+1)/2))*2),"ω")</f>
        <v>ω</v>
      </c>
      <c r="Z705" s="49">
        <f t="shared" si="77"/>
        <v>0</v>
      </c>
      <c r="AA705" s="49">
        <f t="shared" si="78"/>
        <v>0</v>
      </c>
      <c r="AB705" s="49">
        <f t="shared" si="79"/>
        <v>0</v>
      </c>
    </row>
    <row r="706" spans="1:28" x14ac:dyDescent="0.2">
      <c r="A706" s="4">
        <v>704</v>
      </c>
      <c r="B706" s="25">
        <f t="shared" si="75"/>
        <v>704</v>
      </c>
      <c r="D706" s="26" t="str">
        <f>IF($C706&gt;0,IF(COUNTIF(newValidID,$C706)&gt;0,VLOOKUP($C706,Νέα_Μητρώα!$A:$G,3,FALSE),IF(COUNTIF(ValidID,$C706)&gt;0,VLOOKUP($C706,Μητρώο!$A:$G,3,FALSE))),"")</f>
        <v/>
      </c>
      <c r="E706" s="27" t="str">
        <f>IF($C706&gt;0,IF(COUNTIF(newValidID,$C706)&gt;0,VLOOKUP($C706,Νέα_Μητρώα!$A:$G,5,FALSE),IF(COUNTIF(ValidID,$C706)&gt;0,VLOOKUP($C706,Μητρώο!$A:$G,5,FALSE))),"")</f>
        <v/>
      </c>
      <c r="F706" s="47"/>
      <c r="G706" s="47"/>
      <c r="H706" s="28"/>
      <c r="I706" s="29" t="str">
        <f>IF($C706&gt;0,IF(COUNTIF(newValidID,$C706)&gt;0,VLOOKUP($C706,Νέα_Μητρώα!$A:$G,4,FALSE),IF(COUNTIF(ValidID,$C706)&gt;0,VLOOKUP($C706,Μητρώο!$A:$G,4,FALSE))),"")</f>
        <v/>
      </c>
      <c r="J706" s="53" t="str">
        <f>IF(OR(AND(OR(LEFT(R706)="b",LEFT(T706)="b",LEFT(V706)="b"),IF($C706&gt;0,IF(COUNTIF(newValidID,$C706)&gt;0,VLOOKUP($C706,Νέα_Μητρώα!$A:$G,2,FALSE),IF(COUNTIF(ValidID,$C706)&gt;0,VLOOKUP($C706,Μητρώο!$A:$G,2,FALSE))),"")="Θ"),AND(OR(LEFT(R706)="g",LEFT(T706)="g",LEFT(V706)="g"),IF($C706&gt;0,IF(COUNTIF(newValidID,$C706)&gt;0,VLOOKUP($C706,Νέα_Μητρώα!$A:$G,2,FALSE),IF(COUNTIF(ValidID,$C706)&gt;0,VLOOKUP($C706,Μητρώο!$A:$G,2,FALSE))),"")="Α")),"error","")</f>
        <v/>
      </c>
      <c r="K706" s="29" t="str">
        <f t="shared" si="73"/>
        <v/>
      </c>
      <c r="L706" s="29">
        <f t="shared" si="74"/>
        <v>0</v>
      </c>
      <c r="M706" s="30"/>
      <c r="N706" s="30"/>
      <c r="O706" s="31" t="str">
        <f>IF($C706&gt;0,IF(COUNTIF(newValidID,$C706)&gt;0,VLOOKUP($C706,Νέα_Μητρώα!$A:$G,7,FALSE),IF(COUNTIF(ValidID,$C706)&gt;0,VLOOKUP($C706,Μητρώο!$A:$G,7,FALSE))),"")</f>
        <v/>
      </c>
      <c r="P706" s="25" t="str">
        <f t="shared" si="76"/>
        <v/>
      </c>
      <c r="Q706" s="6"/>
      <c r="S706" s="6"/>
      <c r="U706" s="6"/>
      <c r="W706" s="59" t="str">
        <f>IF(AND($W$1&gt;0,C706&gt;0),SUBSTITUTE(SUBSTITUTE(IF(COUNTIF(newValidID,$C706)&gt;0,VLOOKUP($C706,Νέα_Μητρώα!$A:$G,2,FALSE),IF(COUNTIF(ValidID,$C706)&gt;0,VLOOKUP($C706,Μητρώο!$A:$G,2,FALSE))),"Θ","g"),"Α","b")&amp;IF((TRUNC((((YEAR($C$1))-I706)+1)/2))*2&lt;12,12,(TRUNC((((YEAR($C$1))-I706)+1)/2))*2),"ω")</f>
        <v>ω</v>
      </c>
      <c r="Z706" s="49">
        <f t="shared" si="77"/>
        <v>0</v>
      </c>
      <c r="AA706" s="49">
        <f t="shared" si="78"/>
        <v>0</v>
      </c>
      <c r="AB706" s="49">
        <f t="shared" si="79"/>
        <v>0</v>
      </c>
    </row>
    <row r="707" spans="1:28" x14ac:dyDescent="0.2">
      <c r="A707" s="4">
        <v>705</v>
      </c>
      <c r="B707" s="25">
        <f t="shared" si="75"/>
        <v>705</v>
      </c>
      <c r="D707" s="26" t="str">
        <f>IF($C707&gt;0,IF(COUNTIF(newValidID,$C707)&gt;0,VLOOKUP($C707,Νέα_Μητρώα!$A:$G,3,FALSE),IF(COUNTIF(ValidID,$C707)&gt;0,VLOOKUP($C707,Μητρώο!$A:$G,3,FALSE))),"")</f>
        <v/>
      </c>
      <c r="E707" s="27" t="str">
        <f>IF($C707&gt;0,IF(COUNTIF(newValidID,$C707)&gt;0,VLOOKUP($C707,Νέα_Μητρώα!$A:$G,5,FALSE),IF(COUNTIF(ValidID,$C707)&gt;0,VLOOKUP($C707,Μητρώο!$A:$G,5,FALSE))),"")</f>
        <v/>
      </c>
      <c r="F707" s="47"/>
      <c r="G707" s="47"/>
      <c r="H707" s="28"/>
      <c r="I707" s="29" t="str">
        <f>IF($C707&gt;0,IF(COUNTIF(newValidID,$C707)&gt;0,VLOOKUP($C707,Νέα_Μητρώα!$A:$G,4,FALSE),IF(COUNTIF(ValidID,$C707)&gt;0,VLOOKUP($C707,Μητρώο!$A:$G,4,FALSE))),"")</f>
        <v/>
      </c>
      <c r="J707" s="53" t="str">
        <f>IF(OR(AND(OR(LEFT(R707)="b",LEFT(T707)="b",LEFT(V707)="b"),IF($C707&gt;0,IF(COUNTIF(newValidID,$C707)&gt;0,VLOOKUP($C707,Νέα_Μητρώα!$A:$G,2,FALSE),IF(COUNTIF(ValidID,$C707)&gt;0,VLOOKUP($C707,Μητρώο!$A:$G,2,FALSE))),"")="Θ"),AND(OR(LEFT(R707)="g",LEFT(T707)="g",LEFT(V707)="g"),IF($C707&gt;0,IF(COUNTIF(newValidID,$C707)&gt;0,VLOOKUP($C707,Νέα_Μητρώα!$A:$G,2,FALSE),IF(COUNTIF(ValidID,$C707)&gt;0,VLOOKUP($C707,Μητρώο!$A:$G,2,FALSE))),"")="Α")),"error","")</f>
        <v/>
      </c>
      <c r="K707" s="29" t="str">
        <f t="shared" ref="K707:K770" si="80">IF(R707&gt;" ",IF(VALUE(RIGHT(R707,2))=10,IF(YEAR($C$1)-I707&gt;10,"error","ok"),IF(VALUE(RIGHT(R707,2))=12,IF(OR(YEAR($C$1)-I707&gt;12,YEAR($C$1)-I707&lt;9),"error","ok"),IF(VALUE(RIGHT(R707,2))=14,IF(OR(YEAR($C$1)-I707&gt;14,YEAR($C$1)-I707&lt;9),"error","ok"),IF(VALUE(RIGHT(R707,2))=16,IF(OR(YEAR($C$1)-I707&gt;16,YEAR($C$1)-I707&lt;13),"error","ok"),IF(VALUE(RIGHT(R707,2))=18,IF(OR(YEAR($C$1)-I707&gt;18,YEAR($C$1)-I707&lt;13),"error","ok"),"x"))))),"")</f>
        <v/>
      </c>
      <c r="L707" s="29">
        <f t="shared" ref="L707:L770" si="81">COUNTIF(C:C,C707)</f>
        <v>0</v>
      </c>
      <c r="M707" s="30"/>
      <c r="N707" s="30"/>
      <c r="O707" s="31" t="str">
        <f>IF($C707&gt;0,IF(COUNTIF(newValidID,$C707)&gt;0,VLOOKUP($C707,Νέα_Μητρώα!$A:$G,7,FALSE),IF(COUNTIF(ValidID,$C707)&gt;0,VLOOKUP($C707,Μητρώο!$A:$G,7,FALSE))),"")</f>
        <v/>
      </c>
      <c r="P707" s="25" t="str">
        <f t="shared" si="76"/>
        <v/>
      </c>
      <c r="Q707" s="6"/>
      <c r="S707" s="6"/>
      <c r="U707" s="6"/>
      <c r="W707" s="59" t="str">
        <f>IF(AND($W$1&gt;0,C707&gt;0),SUBSTITUTE(SUBSTITUTE(IF(COUNTIF(newValidID,$C707)&gt;0,VLOOKUP($C707,Νέα_Μητρώα!$A:$G,2,FALSE),IF(COUNTIF(ValidID,$C707)&gt;0,VLOOKUP($C707,Μητρώο!$A:$G,2,FALSE))),"Θ","g"),"Α","b")&amp;IF((TRUNC((((YEAR($C$1))-I707)+1)/2))*2&lt;12,12,(TRUNC((((YEAR($C$1))-I707)+1)/2))*2),"ω")</f>
        <v>ω</v>
      </c>
      <c r="Z707" s="49">
        <f t="shared" si="77"/>
        <v>0</v>
      </c>
      <c r="AA707" s="49">
        <f t="shared" si="78"/>
        <v>0</v>
      </c>
      <c r="AB707" s="49">
        <f t="shared" si="79"/>
        <v>0</v>
      </c>
    </row>
    <row r="708" spans="1:28" x14ac:dyDescent="0.2">
      <c r="A708" s="4">
        <v>706</v>
      </c>
      <c r="B708" s="25">
        <f t="shared" ref="B708:B771" si="82">IF(Q708&amp;R708&amp;W708=Q707&amp;R707&amp;W707,B707+1,1)</f>
        <v>706</v>
      </c>
      <c r="D708" s="26" t="str">
        <f>IF($C708&gt;0,IF(COUNTIF(newValidID,$C708)&gt;0,VLOOKUP($C708,Νέα_Μητρώα!$A:$G,3,FALSE),IF(COUNTIF(ValidID,$C708)&gt;0,VLOOKUP($C708,Μητρώο!$A:$G,3,FALSE))),"")</f>
        <v/>
      </c>
      <c r="E708" s="27" t="str">
        <f>IF($C708&gt;0,IF(COUNTIF(newValidID,$C708)&gt;0,VLOOKUP($C708,Νέα_Μητρώα!$A:$G,5,FALSE),IF(COUNTIF(ValidID,$C708)&gt;0,VLOOKUP($C708,Μητρώο!$A:$G,5,FALSE))),"")</f>
        <v/>
      </c>
      <c r="F708" s="47"/>
      <c r="G708" s="47"/>
      <c r="H708" s="28"/>
      <c r="I708" s="29" t="str">
        <f>IF($C708&gt;0,IF(COUNTIF(newValidID,$C708)&gt;0,VLOOKUP($C708,Νέα_Μητρώα!$A:$G,4,FALSE),IF(COUNTIF(ValidID,$C708)&gt;0,VLOOKUP($C708,Μητρώο!$A:$G,4,FALSE))),"")</f>
        <v/>
      </c>
      <c r="J708" s="53" t="str">
        <f>IF(OR(AND(OR(LEFT(R708)="b",LEFT(T708)="b",LEFT(V708)="b"),IF($C708&gt;0,IF(COUNTIF(newValidID,$C708)&gt;0,VLOOKUP($C708,Νέα_Μητρώα!$A:$G,2,FALSE),IF(COUNTIF(ValidID,$C708)&gt;0,VLOOKUP($C708,Μητρώο!$A:$G,2,FALSE))),"")="Θ"),AND(OR(LEFT(R708)="g",LEFT(T708)="g",LEFT(V708)="g"),IF($C708&gt;0,IF(COUNTIF(newValidID,$C708)&gt;0,VLOOKUP($C708,Νέα_Μητρώα!$A:$G,2,FALSE),IF(COUNTIF(ValidID,$C708)&gt;0,VLOOKUP($C708,Μητρώο!$A:$G,2,FALSE))),"")="Α")),"error","")</f>
        <v/>
      </c>
      <c r="K708" s="29" t="str">
        <f t="shared" si="80"/>
        <v/>
      </c>
      <c r="L708" s="29">
        <f t="shared" si="81"/>
        <v>0</v>
      </c>
      <c r="M708" s="30"/>
      <c r="N708" s="30"/>
      <c r="O708" s="31" t="str">
        <f>IF($C708&gt;0,IF(COUNTIF(newValidID,$C708)&gt;0,VLOOKUP($C708,Νέα_Μητρώα!$A:$G,7,FALSE),IF(COUNTIF(ValidID,$C708)&gt;0,VLOOKUP($C708,Μητρώο!$A:$G,7,FALSE))),"")</f>
        <v/>
      </c>
      <c r="P708" s="25" t="str">
        <f t="shared" ref="P708:P771" si="83">IF(AND($C708&gt;1,$O708&lt;$C$1),"Κ","")</f>
        <v/>
      </c>
      <c r="Q708" s="6"/>
      <c r="S708" s="6"/>
      <c r="U708" s="6"/>
      <c r="W708" s="59" t="str">
        <f>IF(AND($W$1&gt;0,C708&gt;0),SUBSTITUTE(SUBSTITUTE(IF(COUNTIF(newValidID,$C708)&gt;0,VLOOKUP($C708,Νέα_Μητρώα!$A:$G,2,FALSE),IF(COUNTIF(ValidID,$C708)&gt;0,VLOOKUP($C708,Μητρώο!$A:$G,2,FALSE))),"Θ","g"),"Α","b")&amp;IF((TRUNC((((YEAR($C$1))-I708)+1)/2))*2&lt;12,12,(TRUNC((((YEAR($C$1))-I708)+1)/2))*2),"ω")</f>
        <v>ω</v>
      </c>
      <c r="Z708" s="49">
        <f t="shared" ref="Z708:Z771" si="84">COUNTIF(CityGroup,Q708&amp;"-"&amp;R708)</f>
        <v>0</v>
      </c>
      <c r="AA708" s="49">
        <f t="shared" ref="AA708:AA771" si="85">COUNTIF(CityGroup,S708&amp;"-"&amp;T708)</f>
        <v>0</v>
      </c>
      <c r="AB708" s="49">
        <f t="shared" ref="AB708:AB771" si="86">COUNTIF(CityGroup,U708&amp;"-"&amp;V708)</f>
        <v>0</v>
      </c>
    </row>
    <row r="709" spans="1:28" x14ac:dyDescent="0.2">
      <c r="A709" s="4">
        <v>707</v>
      </c>
      <c r="B709" s="25">
        <f t="shared" si="82"/>
        <v>707</v>
      </c>
      <c r="D709" s="26" t="str">
        <f>IF($C709&gt;0,IF(COUNTIF(newValidID,$C709)&gt;0,VLOOKUP($C709,Νέα_Μητρώα!$A:$G,3,FALSE),IF(COUNTIF(ValidID,$C709)&gt;0,VLOOKUP($C709,Μητρώο!$A:$G,3,FALSE))),"")</f>
        <v/>
      </c>
      <c r="E709" s="27" t="str">
        <f>IF($C709&gt;0,IF(COUNTIF(newValidID,$C709)&gt;0,VLOOKUP($C709,Νέα_Μητρώα!$A:$G,5,FALSE),IF(COUNTIF(ValidID,$C709)&gt;0,VLOOKUP($C709,Μητρώο!$A:$G,5,FALSE))),"")</f>
        <v/>
      </c>
      <c r="F709" s="47"/>
      <c r="G709" s="47"/>
      <c r="H709" s="28"/>
      <c r="I709" s="29" t="str">
        <f>IF($C709&gt;0,IF(COUNTIF(newValidID,$C709)&gt;0,VLOOKUP($C709,Νέα_Μητρώα!$A:$G,4,FALSE),IF(COUNTIF(ValidID,$C709)&gt;0,VLOOKUP($C709,Μητρώο!$A:$G,4,FALSE))),"")</f>
        <v/>
      </c>
      <c r="J709" s="53" t="str">
        <f>IF(OR(AND(OR(LEFT(R709)="b",LEFT(T709)="b",LEFT(V709)="b"),IF($C709&gt;0,IF(COUNTIF(newValidID,$C709)&gt;0,VLOOKUP($C709,Νέα_Μητρώα!$A:$G,2,FALSE),IF(COUNTIF(ValidID,$C709)&gt;0,VLOOKUP($C709,Μητρώο!$A:$G,2,FALSE))),"")="Θ"),AND(OR(LEFT(R709)="g",LEFT(T709)="g",LEFT(V709)="g"),IF($C709&gt;0,IF(COUNTIF(newValidID,$C709)&gt;0,VLOOKUP($C709,Νέα_Μητρώα!$A:$G,2,FALSE),IF(COUNTIF(ValidID,$C709)&gt;0,VLOOKUP($C709,Μητρώο!$A:$G,2,FALSE))),"")="Α")),"error","")</f>
        <v/>
      </c>
      <c r="K709" s="29" t="str">
        <f t="shared" si="80"/>
        <v/>
      </c>
      <c r="L709" s="29">
        <f t="shared" si="81"/>
        <v>0</v>
      </c>
      <c r="M709" s="30"/>
      <c r="N709" s="30"/>
      <c r="O709" s="31" t="str">
        <f>IF($C709&gt;0,IF(COUNTIF(newValidID,$C709)&gt;0,VLOOKUP($C709,Νέα_Μητρώα!$A:$G,7,FALSE),IF(COUNTIF(ValidID,$C709)&gt;0,VLOOKUP($C709,Μητρώο!$A:$G,7,FALSE))),"")</f>
        <v/>
      </c>
      <c r="P709" s="25" t="str">
        <f t="shared" si="83"/>
        <v/>
      </c>
      <c r="Q709" s="6"/>
      <c r="S709" s="6"/>
      <c r="U709" s="6"/>
      <c r="W709" s="59" t="str">
        <f>IF(AND($W$1&gt;0,C709&gt;0),SUBSTITUTE(SUBSTITUTE(IF(COUNTIF(newValidID,$C709)&gt;0,VLOOKUP($C709,Νέα_Μητρώα!$A:$G,2,FALSE),IF(COUNTIF(ValidID,$C709)&gt;0,VLOOKUP($C709,Μητρώο!$A:$G,2,FALSE))),"Θ","g"),"Α","b")&amp;IF((TRUNC((((YEAR($C$1))-I709)+1)/2))*2&lt;12,12,(TRUNC((((YEAR($C$1))-I709)+1)/2))*2),"ω")</f>
        <v>ω</v>
      </c>
      <c r="Z709" s="49">
        <f t="shared" si="84"/>
        <v>0</v>
      </c>
      <c r="AA709" s="49">
        <f t="shared" si="85"/>
        <v>0</v>
      </c>
      <c r="AB709" s="49">
        <f t="shared" si="86"/>
        <v>0</v>
      </c>
    </row>
    <row r="710" spans="1:28" x14ac:dyDescent="0.2">
      <c r="A710" s="4">
        <v>708</v>
      </c>
      <c r="B710" s="25">
        <f t="shared" si="82"/>
        <v>708</v>
      </c>
      <c r="D710" s="26" t="str">
        <f>IF($C710&gt;0,IF(COUNTIF(newValidID,$C710)&gt;0,VLOOKUP($C710,Νέα_Μητρώα!$A:$G,3,FALSE),IF(COUNTIF(ValidID,$C710)&gt;0,VLOOKUP($C710,Μητρώο!$A:$G,3,FALSE))),"")</f>
        <v/>
      </c>
      <c r="E710" s="27" t="str">
        <f>IF($C710&gt;0,IF(COUNTIF(newValidID,$C710)&gt;0,VLOOKUP($C710,Νέα_Μητρώα!$A:$G,5,FALSE),IF(COUNTIF(ValidID,$C710)&gt;0,VLOOKUP($C710,Μητρώο!$A:$G,5,FALSE))),"")</f>
        <v/>
      </c>
      <c r="F710" s="47"/>
      <c r="G710" s="47"/>
      <c r="H710" s="28"/>
      <c r="I710" s="29" t="str">
        <f>IF($C710&gt;0,IF(COUNTIF(newValidID,$C710)&gt;0,VLOOKUP($C710,Νέα_Μητρώα!$A:$G,4,FALSE),IF(COUNTIF(ValidID,$C710)&gt;0,VLOOKUP($C710,Μητρώο!$A:$G,4,FALSE))),"")</f>
        <v/>
      </c>
      <c r="J710" s="53" t="str">
        <f>IF(OR(AND(OR(LEFT(R710)="b",LEFT(T710)="b",LEFT(V710)="b"),IF($C710&gt;0,IF(COUNTIF(newValidID,$C710)&gt;0,VLOOKUP($C710,Νέα_Μητρώα!$A:$G,2,FALSE),IF(COUNTIF(ValidID,$C710)&gt;0,VLOOKUP($C710,Μητρώο!$A:$G,2,FALSE))),"")="Θ"),AND(OR(LEFT(R710)="g",LEFT(T710)="g",LEFT(V710)="g"),IF($C710&gt;0,IF(COUNTIF(newValidID,$C710)&gt;0,VLOOKUP($C710,Νέα_Μητρώα!$A:$G,2,FALSE),IF(COUNTIF(ValidID,$C710)&gt;0,VLOOKUP($C710,Μητρώο!$A:$G,2,FALSE))),"")="Α")),"error","")</f>
        <v/>
      </c>
      <c r="K710" s="29" t="str">
        <f t="shared" si="80"/>
        <v/>
      </c>
      <c r="L710" s="29">
        <f t="shared" si="81"/>
        <v>0</v>
      </c>
      <c r="M710" s="30"/>
      <c r="N710" s="30"/>
      <c r="O710" s="31" t="str">
        <f>IF($C710&gt;0,IF(COUNTIF(newValidID,$C710)&gt;0,VLOOKUP($C710,Νέα_Μητρώα!$A:$G,7,FALSE),IF(COUNTIF(ValidID,$C710)&gt;0,VLOOKUP($C710,Μητρώο!$A:$G,7,FALSE))),"")</f>
        <v/>
      </c>
      <c r="P710" s="25" t="str">
        <f t="shared" si="83"/>
        <v/>
      </c>
      <c r="Q710" s="6"/>
      <c r="S710" s="6"/>
      <c r="U710" s="6"/>
      <c r="W710" s="59" t="str">
        <f>IF(AND($W$1&gt;0,C710&gt;0),SUBSTITUTE(SUBSTITUTE(IF(COUNTIF(newValidID,$C710)&gt;0,VLOOKUP($C710,Νέα_Μητρώα!$A:$G,2,FALSE),IF(COUNTIF(ValidID,$C710)&gt;0,VLOOKUP($C710,Μητρώο!$A:$G,2,FALSE))),"Θ","g"),"Α","b")&amp;IF((TRUNC((((YEAR($C$1))-I710)+1)/2))*2&lt;12,12,(TRUNC((((YEAR($C$1))-I710)+1)/2))*2),"ω")</f>
        <v>ω</v>
      </c>
      <c r="Z710" s="49">
        <f t="shared" si="84"/>
        <v>0</v>
      </c>
      <c r="AA710" s="49">
        <f t="shared" si="85"/>
        <v>0</v>
      </c>
      <c r="AB710" s="49">
        <f t="shared" si="86"/>
        <v>0</v>
      </c>
    </row>
    <row r="711" spans="1:28" x14ac:dyDescent="0.2">
      <c r="A711" s="4">
        <v>709</v>
      </c>
      <c r="B711" s="25">
        <f t="shared" si="82"/>
        <v>709</v>
      </c>
      <c r="D711" s="26" t="str">
        <f>IF($C711&gt;0,IF(COUNTIF(newValidID,$C711)&gt;0,VLOOKUP($C711,Νέα_Μητρώα!$A:$G,3,FALSE),IF(COUNTIF(ValidID,$C711)&gt;0,VLOOKUP($C711,Μητρώο!$A:$G,3,FALSE))),"")</f>
        <v/>
      </c>
      <c r="E711" s="27" t="str">
        <f>IF($C711&gt;0,IF(COUNTIF(newValidID,$C711)&gt;0,VLOOKUP($C711,Νέα_Μητρώα!$A:$G,5,FALSE),IF(COUNTIF(ValidID,$C711)&gt;0,VLOOKUP($C711,Μητρώο!$A:$G,5,FALSE))),"")</f>
        <v/>
      </c>
      <c r="F711" s="47"/>
      <c r="G711" s="47"/>
      <c r="H711" s="28"/>
      <c r="I711" s="29" t="str">
        <f>IF($C711&gt;0,IF(COUNTIF(newValidID,$C711)&gt;0,VLOOKUP($C711,Νέα_Μητρώα!$A:$G,4,FALSE),IF(COUNTIF(ValidID,$C711)&gt;0,VLOOKUP($C711,Μητρώο!$A:$G,4,FALSE))),"")</f>
        <v/>
      </c>
      <c r="J711" s="53" t="str">
        <f>IF(OR(AND(OR(LEFT(R711)="b",LEFT(T711)="b",LEFT(V711)="b"),IF($C711&gt;0,IF(COUNTIF(newValidID,$C711)&gt;0,VLOOKUP($C711,Νέα_Μητρώα!$A:$G,2,FALSE),IF(COUNTIF(ValidID,$C711)&gt;0,VLOOKUP($C711,Μητρώο!$A:$G,2,FALSE))),"")="Θ"),AND(OR(LEFT(R711)="g",LEFT(T711)="g",LEFT(V711)="g"),IF($C711&gt;0,IF(COUNTIF(newValidID,$C711)&gt;0,VLOOKUP($C711,Νέα_Μητρώα!$A:$G,2,FALSE),IF(COUNTIF(ValidID,$C711)&gt;0,VLOOKUP($C711,Μητρώο!$A:$G,2,FALSE))),"")="Α")),"error","")</f>
        <v/>
      </c>
      <c r="K711" s="29" t="str">
        <f t="shared" si="80"/>
        <v/>
      </c>
      <c r="L711" s="29">
        <f t="shared" si="81"/>
        <v>0</v>
      </c>
      <c r="M711" s="30"/>
      <c r="N711" s="30"/>
      <c r="O711" s="31" t="str">
        <f>IF($C711&gt;0,IF(COUNTIF(newValidID,$C711)&gt;0,VLOOKUP($C711,Νέα_Μητρώα!$A:$G,7,FALSE),IF(COUNTIF(ValidID,$C711)&gt;0,VLOOKUP($C711,Μητρώο!$A:$G,7,FALSE))),"")</f>
        <v/>
      </c>
      <c r="P711" s="25" t="str">
        <f t="shared" si="83"/>
        <v/>
      </c>
      <c r="Q711" s="6"/>
      <c r="S711" s="6"/>
      <c r="U711" s="6"/>
      <c r="W711" s="59" t="str">
        <f>IF(AND($W$1&gt;0,C711&gt;0),SUBSTITUTE(SUBSTITUTE(IF(COUNTIF(newValidID,$C711)&gt;0,VLOOKUP($C711,Νέα_Μητρώα!$A:$G,2,FALSE),IF(COUNTIF(ValidID,$C711)&gt;0,VLOOKUP($C711,Μητρώο!$A:$G,2,FALSE))),"Θ","g"),"Α","b")&amp;IF((TRUNC((((YEAR($C$1))-I711)+1)/2))*2&lt;12,12,(TRUNC((((YEAR($C$1))-I711)+1)/2))*2),"ω")</f>
        <v>ω</v>
      </c>
      <c r="Z711" s="49">
        <f t="shared" si="84"/>
        <v>0</v>
      </c>
      <c r="AA711" s="49">
        <f t="shared" si="85"/>
        <v>0</v>
      </c>
      <c r="AB711" s="49">
        <f t="shared" si="86"/>
        <v>0</v>
      </c>
    </row>
    <row r="712" spans="1:28" x14ac:dyDescent="0.2">
      <c r="A712" s="4">
        <v>710</v>
      </c>
      <c r="B712" s="25">
        <f t="shared" si="82"/>
        <v>710</v>
      </c>
      <c r="D712" s="26" t="str">
        <f>IF($C712&gt;0,IF(COUNTIF(newValidID,$C712)&gt;0,VLOOKUP($C712,Νέα_Μητρώα!$A:$G,3,FALSE),IF(COUNTIF(ValidID,$C712)&gt;0,VLOOKUP($C712,Μητρώο!$A:$G,3,FALSE))),"")</f>
        <v/>
      </c>
      <c r="E712" s="27" t="str">
        <f>IF($C712&gt;0,IF(COUNTIF(newValidID,$C712)&gt;0,VLOOKUP($C712,Νέα_Μητρώα!$A:$G,5,FALSE),IF(COUNTIF(ValidID,$C712)&gt;0,VLOOKUP($C712,Μητρώο!$A:$G,5,FALSE))),"")</f>
        <v/>
      </c>
      <c r="F712" s="47"/>
      <c r="G712" s="47"/>
      <c r="H712" s="28"/>
      <c r="I712" s="29" t="str">
        <f>IF($C712&gt;0,IF(COUNTIF(newValidID,$C712)&gt;0,VLOOKUP($C712,Νέα_Μητρώα!$A:$G,4,FALSE),IF(COUNTIF(ValidID,$C712)&gt;0,VLOOKUP($C712,Μητρώο!$A:$G,4,FALSE))),"")</f>
        <v/>
      </c>
      <c r="J712" s="53" t="str">
        <f>IF(OR(AND(OR(LEFT(R712)="b",LEFT(T712)="b",LEFT(V712)="b"),IF($C712&gt;0,IF(COUNTIF(newValidID,$C712)&gt;0,VLOOKUP($C712,Νέα_Μητρώα!$A:$G,2,FALSE),IF(COUNTIF(ValidID,$C712)&gt;0,VLOOKUP($C712,Μητρώο!$A:$G,2,FALSE))),"")="Θ"),AND(OR(LEFT(R712)="g",LEFT(T712)="g",LEFT(V712)="g"),IF($C712&gt;0,IF(COUNTIF(newValidID,$C712)&gt;0,VLOOKUP($C712,Νέα_Μητρώα!$A:$G,2,FALSE),IF(COUNTIF(ValidID,$C712)&gt;0,VLOOKUP($C712,Μητρώο!$A:$G,2,FALSE))),"")="Α")),"error","")</f>
        <v/>
      </c>
      <c r="K712" s="29" t="str">
        <f t="shared" si="80"/>
        <v/>
      </c>
      <c r="L712" s="29">
        <f t="shared" si="81"/>
        <v>0</v>
      </c>
      <c r="M712" s="30"/>
      <c r="N712" s="30"/>
      <c r="O712" s="31" t="str">
        <f>IF($C712&gt;0,IF(COUNTIF(newValidID,$C712)&gt;0,VLOOKUP($C712,Νέα_Μητρώα!$A:$G,7,FALSE),IF(COUNTIF(ValidID,$C712)&gt;0,VLOOKUP($C712,Μητρώο!$A:$G,7,FALSE))),"")</f>
        <v/>
      </c>
      <c r="P712" s="25" t="str">
        <f t="shared" si="83"/>
        <v/>
      </c>
      <c r="Q712" s="6"/>
      <c r="S712" s="6"/>
      <c r="U712" s="6"/>
      <c r="W712" s="59" t="str">
        <f>IF(AND($W$1&gt;0,C712&gt;0),SUBSTITUTE(SUBSTITUTE(IF(COUNTIF(newValidID,$C712)&gt;0,VLOOKUP($C712,Νέα_Μητρώα!$A:$G,2,FALSE),IF(COUNTIF(ValidID,$C712)&gt;0,VLOOKUP($C712,Μητρώο!$A:$G,2,FALSE))),"Θ","g"),"Α","b")&amp;IF((TRUNC((((YEAR($C$1))-I712)+1)/2))*2&lt;12,12,(TRUNC((((YEAR($C$1))-I712)+1)/2))*2),"ω")</f>
        <v>ω</v>
      </c>
      <c r="Z712" s="49">
        <f t="shared" si="84"/>
        <v>0</v>
      </c>
      <c r="AA712" s="49">
        <f t="shared" si="85"/>
        <v>0</v>
      </c>
      <c r="AB712" s="49">
        <f t="shared" si="86"/>
        <v>0</v>
      </c>
    </row>
    <row r="713" spans="1:28" x14ac:dyDescent="0.2">
      <c r="A713" s="4">
        <v>711</v>
      </c>
      <c r="B713" s="25">
        <f t="shared" si="82"/>
        <v>711</v>
      </c>
      <c r="C713" s="6"/>
      <c r="D713" s="26" t="str">
        <f>IF($C713&gt;0,IF(COUNTIF(newValidID,$C713)&gt;0,VLOOKUP($C713,Νέα_Μητρώα!$A:$G,3,FALSE),IF(COUNTIF(ValidID,$C713)&gt;0,VLOOKUP($C713,Μητρώο!$A:$G,3,FALSE))),"")</f>
        <v/>
      </c>
      <c r="E713" s="27" t="str">
        <f>IF($C713&gt;0,IF(COUNTIF(newValidID,$C713)&gt;0,VLOOKUP($C713,Νέα_Μητρώα!$A:$G,5,FALSE),IF(COUNTIF(ValidID,$C713)&gt;0,VLOOKUP($C713,Μητρώο!$A:$G,5,FALSE))),"")</f>
        <v/>
      </c>
      <c r="F713" s="47"/>
      <c r="G713" s="47"/>
      <c r="H713" s="28"/>
      <c r="I713" s="29" t="str">
        <f>IF($C713&gt;0,IF(COUNTIF(newValidID,$C713)&gt;0,VLOOKUP($C713,Νέα_Μητρώα!$A:$G,4,FALSE),IF(COUNTIF(ValidID,$C713)&gt;0,VLOOKUP($C713,Μητρώο!$A:$G,4,FALSE))),"")</f>
        <v/>
      </c>
      <c r="J713" s="53" t="str">
        <f>IF(OR(AND(OR(LEFT(R713)="b",LEFT(T713)="b",LEFT(V713)="b"),IF($C713&gt;0,IF(COUNTIF(newValidID,$C713)&gt;0,VLOOKUP($C713,Νέα_Μητρώα!$A:$G,2,FALSE),IF(COUNTIF(ValidID,$C713)&gt;0,VLOOKUP($C713,Μητρώο!$A:$G,2,FALSE))),"")="Θ"),AND(OR(LEFT(R713)="g",LEFT(T713)="g",LEFT(V713)="g"),IF($C713&gt;0,IF(COUNTIF(newValidID,$C713)&gt;0,VLOOKUP($C713,Νέα_Μητρώα!$A:$G,2,FALSE),IF(COUNTIF(ValidID,$C713)&gt;0,VLOOKUP($C713,Μητρώο!$A:$G,2,FALSE))),"")="Α")),"error","")</f>
        <v/>
      </c>
      <c r="K713" s="29" t="str">
        <f t="shared" si="80"/>
        <v/>
      </c>
      <c r="L713" s="29">
        <f t="shared" si="81"/>
        <v>0</v>
      </c>
      <c r="M713" s="30"/>
      <c r="N713" s="30"/>
      <c r="O713" s="31" t="str">
        <f>IF($C713&gt;0,IF(COUNTIF(newValidID,$C713)&gt;0,VLOOKUP($C713,Νέα_Μητρώα!$A:$G,7,FALSE),IF(COUNTIF(ValidID,$C713)&gt;0,VLOOKUP($C713,Μητρώο!$A:$G,7,FALSE))),"")</f>
        <v/>
      </c>
      <c r="P713" s="25" t="str">
        <f t="shared" si="83"/>
        <v/>
      </c>
      <c r="Q713" s="6"/>
      <c r="S713" s="6"/>
      <c r="U713" s="6"/>
      <c r="W713" s="59" t="str">
        <f>IF(AND($W$1&gt;0,C713&gt;0),SUBSTITUTE(SUBSTITUTE(IF(COUNTIF(newValidID,$C713)&gt;0,VLOOKUP($C713,Νέα_Μητρώα!$A:$G,2,FALSE),IF(COUNTIF(ValidID,$C713)&gt;0,VLOOKUP($C713,Μητρώο!$A:$G,2,FALSE))),"Θ","g"),"Α","b")&amp;IF((TRUNC((((YEAR($C$1))-I713)+1)/2))*2&lt;12,12,(TRUNC((((YEAR($C$1))-I713)+1)/2))*2),"ω")</f>
        <v>ω</v>
      </c>
      <c r="Z713" s="49">
        <f t="shared" si="84"/>
        <v>0</v>
      </c>
      <c r="AA713" s="49">
        <f t="shared" si="85"/>
        <v>0</v>
      </c>
      <c r="AB713" s="49">
        <f t="shared" si="86"/>
        <v>0</v>
      </c>
    </row>
    <row r="714" spans="1:28" x14ac:dyDescent="0.2">
      <c r="A714" s="4">
        <v>712</v>
      </c>
      <c r="B714" s="25">
        <f t="shared" si="82"/>
        <v>712</v>
      </c>
      <c r="D714" s="26" t="str">
        <f>IF($C714&gt;0,IF(COUNTIF(newValidID,$C714)&gt;0,VLOOKUP($C714,Νέα_Μητρώα!$A:$G,3,FALSE),IF(COUNTIF(ValidID,$C714)&gt;0,VLOOKUP($C714,Μητρώο!$A:$G,3,FALSE))),"")</f>
        <v/>
      </c>
      <c r="E714" s="27" t="str">
        <f>IF($C714&gt;0,IF(COUNTIF(newValidID,$C714)&gt;0,VLOOKUP($C714,Νέα_Μητρώα!$A:$G,5,FALSE),IF(COUNTIF(ValidID,$C714)&gt;0,VLOOKUP($C714,Μητρώο!$A:$G,5,FALSE))),"")</f>
        <v/>
      </c>
      <c r="F714" s="47"/>
      <c r="G714" s="47"/>
      <c r="H714" s="28"/>
      <c r="I714" s="29" t="str">
        <f>IF($C714&gt;0,IF(COUNTIF(newValidID,$C714)&gt;0,VLOOKUP($C714,Νέα_Μητρώα!$A:$G,4,FALSE),IF(COUNTIF(ValidID,$C714)&gt;0,VLOOKUP($C714,Μητρώο!$A:$G,4,FALSE))),"")</f>
        <v/>
      </c>
      <c r="J714" s="53" t="str">
        <f>IF(OR(AND(OR(LEFT(R714)="b",LEFT(T714)="b",LEFT(V714)="b"),IF($C714&gt;0,IF(COUNTIF(newValidID,$C714)&gt;0,VLOOKUP($C714,Νέα_Μητρώα!$A:$G,2,FALSE),IF(COUNTIF(ValidID,$C714)&gt;0,VLOOKUP($C714,Μητρώο!$A:$G,2,FALSE))),"")="Θ"),AND(OR(LEFT(R714)="g",LEFT(T714)="g",LEFT(V714)="g"),IF($C714&gt;0,IF(COUNTIF(newValidID,$C714)&gt;0,VLOOKUP($C714,Νέα_Μητρώα!$A:$G,2,FALSE),IF(COUNTIF(ValidID,$C714)&gt;0,VLOOKUP($C714,Μητρώο!$A:$G,2,FALSE))),"")="Α")),"error","")</f>
        <v/>
      </c>
      <c r="K714" s="29" t="str">
        <f t="shared" si="80"/>
        <v/>
      </c>
      <c r="L714" s="29">
        <f t="shared" si="81"/>
        <v>0</v>
      </c>
      <c r="M714" s="30"/>
      <c r="N714" s="30"/>
      <c r="O714" s="31" t="str">
        <f>IF($C714&gt;0,IF(COUNTIF(newValidID,$C714)&gt;0,VLOOKUP($C714,Νέα_Μητρώα!$A:$G,7,FALSE),IF(COUNTIF(ValidID,$C714)&gt;0,VLOOKUP($C714,Μητρώο!$A:$G,7,FALSE))),"")</f>
        <v/>
      </c>
      <c r="P714" s="25" t="str">
        <f t="shared" si="83"/>
        <v/>
      </c>
      <c r="Q714" s="6"/>
      <c r="S714" s="6"/>
      <c r="U714" s="6"/>
      <c r="W714" s="59" t="str">
        <f>IF(AND($W$1&gt;0,C714&gt;0),SUBSTITUTE(SUBSTITUTE(IF(COUNTIF(newValidID,$C714)&gt;0,VLOOKUP($C714,Νέα_Μητρώα!$A:$G,2,FALSE),IF(COUNTIF(ValidID,$C714)&gt;0,VLOOKUP($C714,Μητρώο!$A:$G,2,FALSE))),"Θ","g"),"Α","b")&amp;IF((TRUNC((((YEAR($C$1))-I714)+1)/2))*2&lt;12,12,(TRUNC((((YEAR($C$1))-I714)+1)/2))*2),"ω")</f>
        <v>ω</v>
      </c>
      <c r="Z714" s="49">
        <f t="shared" si="84"/>
        <v>0</v>
      </c>
      <c r="AA714" s="49">
        <f t="shared" si="85"/>
        <v>0</v>
      </c>
      <c r="AB714" s="49">
        <f t="shared" si="86"/>
        <v>0</v>
      </c>
    </row>
    <row r="715" spans="1:28" x14ac:dyDescent="0.2">
      <c r="A715" s="4">
        <v>713</v>
      </c>
      <c r="B715" s="25">
        <f t="shared" si="82"/>
        <v>713</v>
      </c>
      <c r="D715" s="26" t="str">
        <f>IF($C715&gt;0,IF(COUNTIF(newValidID,$C715)&gt;0,VLOOKUP($C715,Νέα_Μητρώα!$A:$G,3,FALSE),IF(COUNTIF(ValidID,$C715)&gt;0,VLOOKUP($C715,Μητρώο!$A:$G,3,FALSE))),"")</f>
        <v/>
      </c>
      <c r="E715" s="27" t="str">
        <f>IF($C715&gt;0,IF(COUNTIF(newValidID,$C715)&gt;0,VLOOKUP($C715,Νέα_Μητρώα!$A:$G,5,FALSE),IF(COUNTIF(ValidID,$C715)&gt;0,VLOOKUP($C715,Μητρώο!$A:$G,5,FALSE))),"")</f>
        <v/>
      </c>
      <c r="F715" s="47"/>
      <c r="G715" s="47"/>
      <c r="H715" s="28"/>
      <c r="I715" s="29" t="str">
        <f>IF($C715&gt;0,IF(COUNTIF(newValidID,$C715)&gt;0,VLOOKUP($C715,Νέα_Μητρώα!$A:$G,4,FALSE),IF(COUNTIF(ValidID,$C715)&gt;0,VLOOKUP($C715,Μητρώο!$A:$G,4,FALSE))),"")</f>
        <v/>
      </c>
      <c r="J715" s="53" t="str">
        <f>IF(OR(AND(OR(LEFT(R715)="b",LEFT(T715)="b",LEFT(V715)="b"),IF($C715&gt;0,IF(COUNTIF(newValidID,$C715)&gt;0,VLOOKUP($C715,Νέα_Μητρώα!$A:$G,2,FALSE),IF(COUNTIF(ValidID,$C715)&gt;0,VLOOKUP($C715,Μητρώο!$A:$G,2,FALSE))),"")="Θ"),AND(OR(LEFT(R715)="g",LEFT(T715)="g",LEFT(V715)="g"),IF($C715&gt;0,IF(COUNTIF(newValidID,$C715)&gt;0,VLOOKUP($C715,Νέα_Μητρώα!$A:$G,2,FALSE),IF(COUNTIF(ValidID,$C715)&gt;0,VLOOKUP($C715,Μητρώο!$A:$G,2,FALSE))),"")="Α")),"error","")</f>
        <v/>
      </c>
      <c r="K715" s="29" t="str">
        <f t="shared" si="80"/>
        <v/>
      </c>
      <c r="L715" s="29">
        <f t="shared" si="81"/>
        <v>0</v>
      </c>
      <c r="M715" s="30"/>
      <c r="N715" s="30"/>
      <c r="O715" s="31" t="str">
        <f>IF($C715&gt;0,IF(COUNTIF(newValidID,$C715)&gt;0,VLOOKUP($C715,Νέα_Μητρώα!$A:$G,7,FALSE),IF(COUNTIF(ValidID,$C715)&gt;0,VLOOKUP($C715,Μητρώο!$A:$G,7,FALSE))),"")</f>
        <v/>
      </c>
      <c r="P715" s="25" t="str">
        <f t="shared" si="83"/>
        <v/>
      </c>
      <c r="Q715" s="6"/>
      <c r="S715" s="6"/>
      <c r="U715" s="6"/>
      <c r="W715" s="59" t="str">
        <f>IF(AND($W$1&gt;0,C715&gt;0),SUBSTITUTE(SUBSTITUTE(IF(COUNTIF(newValidID,$C715)&gt;0,VLOOKUP($C715,Νέα_Μητρώα!$A:$G,2,FALSE),IF(COUNTIF(ValidID,$C715)&gt;0,VLOOKUP($C715,Μητρώο!$A:$G,2,FALSE))),"Θ","g"),"Α","b")&amp;IF((TRUNC((((YEAR($C$1))-I715)+1)/2))*2&lt;12,12,(TRUNC((((YEAR($C$1))-I715)+1)/2))*2),"ω")</f>
        <v>ω</v>
      </c>
      <c r="Z715" s="49">
        <f t="shared" si="84"/>
        <v>0</v>
      </c>
      <c r="AA715" s="49">
        <f t="shared" si="85"/>
        <v>0</v>
      </c>
      <c r="AB715" s="49">
        <f t="shared" si="86"/>
        <v>0</v>
      </c>
    </row>
    <row r="716" spans="1:28" x14ac:dyDescent="0.2">
      <c r="A716" s="4">
        <v>714</v>
      </c>
      <c r="B716" s="25">
        <f t="shared" si="82"/>
        <v>714</v>
      </c>
      <c r="D716" s="26" t="str">
        <f>IF($C716&gt;0,IF(COUNTIF(newValidID,$C716)&gt;0,VLOOKUP($C716,Νέα_Μητρώα!$A:$G,3,FALSE),IF(COUNTIF(ValidID,$C716)&gt;0,VLOOKUP($C716,Μητρώο!$A:$G,3,FALSE))),"")</f>
        <v/>
      </c>
      <c r="E716" s="27" t="str">
        <f>IF($C716&gt;0,IF(COUNTIF(newValidID,$C716)&gt;0,VLOOKUP($C716,Νέα_Μητρώα!$A:$G,5,FALSE),IF(COUNTIF(ValidID,$C716)&gt;0,VLOOKUP($C716,Μητρώο!$A:$G,5,FALSE))),"")</f>
        <v/>
      </c>
      <c r="F716" s="47"/>
      <c r="G716" s="47"/>
      <c r="H716" s="28"/>
      <c r="I716" s="29" t="str">
        <f>IF($C716&gt;0,IF(COUNTIF(newValidID,$C716)&gt;0,VLOOKUP($C716,Νέα_Μητρώα!$A:$G,4,FALSE),IF(COUNTIF(ValidID,$C716)&gt;0,VLOOKUP($C716,Μητρώο!$A:$G,4,FALSE))),"")</f>
        <v/>
      </c>
      <c r="J716" s="53" t="str">
        <f>IF(OR(AND(OR(LEFT(R716)="b",LEFT(T716)="b",LEFT(V716)="b"),IF($C716&gt;0,IF(COUNTIF(newValidID,$C716)&gt;0,VLOOKUP($C716,Νέα_Μητρώα!$A:$G,2,FALSE),IF(COUNTIF(ValidID,$C716)&gt;0,VLOOKUP($C716,Μητρώο!$A:$G,2,FALSE))),"")="Θ"),AND(OR(LEFT(R716)="g",LEFT(T716)="g",LEFT(V716)="g"),IF($C716&gt;0,IF(COUNTIF(newValidID,$C716)&gt;0,VLOOKUP($C716,Νέα_Μητρώα!$A:$G,2,FALSE),IF(COUNTIF(ValidID,$C716)&gt;0,VLOOKUP($C716,Μητρώο!$A:$G,2,FALSE))),"")="Α")),"error","")</f>
        <v/>
      </c>
      <c r="K716" s="29" t="str">
        <f t="shared" si="80"/>
        <v/>
      </c>
      <c r="L716" s="29">
        <f t="shared" si="81"/>
        <v>0</v>
      </c>
      <c r="M716" s="30"/>
      <c r="N716" s="30"/>
      <c r="O716" s="31" t="str">
        <f>IF($C716&gt;0,IF(COUNTIF(newValidID,$C716)&gt;0,VLOOKUP($C716,Νέα_Μητρώα!$A:$G,7,FALSE),IF(COUNTIF(ValidID,$C716)&gt;0,VLOOKUP($C716,Μητρώο!$A:$G,7,FALSE))),"")</f>
        <v/>
      </c>
      <c r="P716" s="25" t="str">
        <f t="shared" si="83"/>
        <v/>
      </c>
      <c r="Q716" s="6"/>
      <c r="S716" s="6"/>
      <c r="U716" s="6"/>
      <c r="W716" s="59" t="str">
        <f>IF(AND($W$1&gt;0,C716&gt;0),SUBSTITUTE(SUBSTITUTE(IF(COUNTIF(newValidID,$C716)&gt;0,VLOOKUP($C716,Νέα_Μητρώα!$A:$G,2,FALSE),IF(COUNTIF(ValidID,$C716)&gt;0,VLOOKUP($C716,Μητρώο!$A:$G,2,FALSE))),"Θ","g"),"Α","b")&amp;IF((TRUNC((((YEAR($C$1))-I716)+1)/2))*2&lt;12,12,(TRUNC((((YEAR($C$1))-I716)+1)/2))*2),"ω")</f>
        <v>ω</v>
      </c>
      <c r="Z716" s="49">
        <f t="shared" si="84"/>
        <v>0</v>
      </c>
      <c r="AA716" s="49">
        <f t="shared" si="85"/>
        <v>0</v>
      </c>
      <c r="AB716" s="49">
        <f t="shared" si="86"/>
        <v>0</v>
      </c>
    </row>
    <row r="717" spans="1:28" x14ac:dyDescent="0.2">
      <c r="A717" s="4">
        <v>715</v>
      </c>
      <c r="B717" s="25">
        <f t="shared" si="82"/>
        <v>715</v>
      </c>
      <c r="D717" s="26" t="str">
        <f>IF($C717&gt;0,IF(COUNTIF(newValidID,$C717)&gt;0,VLOOKUP($C717,Νέα_Μητρώα!$A:$G,3,FALSE),IF(COUNTIF(ValidID,$C717)&gt;0,VLOOKUP($C717,Μητρώο!$A:$G,3,FALSE))),"")</f>
        <v/>
      </c>
      <c r="E717" s="27" t="str">
        <f>IF($C717&gt;0,IF(COUNTIF(newValidID,$C717)&gt;0,VLOOKUP($C717,Νέα_Μητρώα!$A:$G,5,FALSE),IF(COUNTIF(ValidID,$C717)&gt;0,VLOOKUP($C717,Μητρώο!$A:$G,5,FALSE))),"")</f>
        <v/>
      </c>
      <c r="F717" s="47"/>
      <c r="G717" s="47"/>
      <c r="H717" s="28"/>
      <c r="I717" s="29" t="str">
        <f>IF($C717&gt;0,IF(COUNTIF(newValidID,$C717)&gt;0,VLOOKUP($C717,Νέα_Μητρώα!$A:$G,4,FALSE),IF(COUNTIF(ValidID,$C717)&gt;0,VLOOKUP($C717,Μητρώο!$A:$G,4,FALSE))),"")</f>
        <v/>
      </c>
      <c r="J717" s="53" t="str">
        <f>IF(OR(AND(OR(LEFT(R717)="b",LEFT(T717)="b",LEFT(V717)="b"),IF($C717&gt;0,IF(COUNTIF(newValidID,$C717)&gt;0,VLOOKUP($C717,Νέα_Μητρώα!$A:$G,2,FALSE),IF(COUNTIF(ValidID,$C717)&gt;0,VLOOKUP($C717,Μητρώο!$A:$G,2,FALSE))),"")="Θ"),AND(OR(LEFT(R717)="g",LEFT(T717)="g",LEFT(V717)="g"),IF($C717&gt;0,IF(COUNTIF(newValidID,$C717)&gt;0,VLOOKUP($C717,Νέα_Μητρώα!$A:$G,2,FALSE),IF(COUNTIF(ValidID,$C717)&gt;0,VLOOKUP($C717,Μητρώο!$A:$G,2,FALSE))),"")="Α")),"error","")</f>
        <v/>
      </c>
      <c r="K717" s="29" t="str">
        <f t="shared" si="80"/>
        <v/>
      </c>
      <c r="L717" s="29">
        <f t="shared" si="81"/>
        <v>0</v>
      </c>
      <c r="M717" s="30"/>
      <c r="N717" s="30"/>
      <c r="O717" s="31" t="str">
        <f>IF($C717&gt;0,IF(COUNTIF(newValidID,$C717)&gt;0,VLOOKUP($C717,Νέα_Μητρώα!$A:$G,7,FALSE),IF(COUNTIF(ValidID,$C717)&gt;0,VLOOKUP($C717,Μητρώο!$A:$G,7,FALSE))),"")</f>
        <v/>
      </c>
      <c r="P717" s="25" t="str">
        <f t="shared" si="83"/>
        <v/>
      </c>
      <c r="Q717" s="6"/>
      <c r="S717" s="6"/>
      <c r="U717" s="6"/>
      <c r="W717" s="59" t="str">
        <f>IF(AND($W$1&gt;0,C717&gt;0),SUBSTITUTE(SUBSTITUTE(IF(COUNTIF(newValidID,$C717)&gt;0,VLOOKUP($C717,Νέα_Μητρώα!$A:$G,2,FALSE),IF(COUNTIF(ValidID,$C717)&gt;0,VLOOKUP($C717,Μητρώο!$A:$G,2,FALSE))),"Θ","g"),"Α","b")&amp;IF((TRUNC((((YEAR($C$1))-I717)+1)/2))*2&lt;12,12,(TRUNC((((YEAR($C$1))-I717)+1)/2))*2),"ω")</f>
        <v>ω</v>
      </c>
      <c r="Z717" s="49">
        <f t="shared" si="84"/>
        <v>0</v>
      </c>
      <c r="AA717" s="49">
        <f t="shared" si="85"/>
        <v>0</v>
      </c>
      <c r="AB717" s="49">
        <f t="shared" si="86"/>
        <v>0</v>
      </c>
    </row>
    <row r="718" spans="1:28" x14ac:dyDescent="0.2">
      <c r="A718" s="4">
        <v>716</v>
      </c>
      <c r="B718" s="25">
        <f t="shared" si="82"/>
        <v>716</v>
      </c>
      <c r="D718" s="26" t="str">
        <f>IF($C718&gt;0,IF(COUNTIF(newValidID,$C718)&gt;0,VLOOKUP($C718,Νέα_Μητρώα!$A:$G,3,FALSE),IF(COUNTIF(ValidID,$C718)&gt;0,VLOOKUP($C718,Μητρώο!$A:$G,3,FALSE))),"")</f>
        <v/>
      </c>
      <c r="E718" s="27" t="str">
        <f>IF($C718&gt;0,IF(COUNTIF(newValidID,$C718)&gt;0,VLOOKUP($C718,Νέα_Μητρώα!$A:$G,5,FALSE),IF(COUNTIF(ValidID,$C718)&gt;0,VLOOKUP($C718,Μητρώο!$A:$G,5,FALSE))),"")</f>
        <v/>
      </c>
      <c r="F718" s="47"/>
      <c r="G718" s="47"/>
      <c r="H718" s="28"/>
      <c r="I718" s="29" t="str">
        <f>IF($C718&gt;0,IF(COUNTIF(newValidID,$C718)&gt;0,VLOOKUP($C718,Νέα_Μητρώα!$A:$G,4,FALSE),IF(COUNTIF(ValidID,$C718)&gt;0,VLOOKUP($C718,Μητρώο!$A:$G,4,FALSE))),"")</f>
        <v/>
      </c>
      <c r="J718" s="53" t="str">
        <f>IF(OR(AND(OR(LEFT(R718)="b",LEFT(T718)="b",LEFT(V718)="b"),IF($C718&gt;0,IF(COUNTIF(newValidID,$C718)&gt;0,VLOOKUP($C718,Νέα_Μητρώα!$A:$G,2,FALSE),IF(COUNTIF(ValidID,$C718)&gt;0,VLOOKUP($C718,Μητρώο!$A:$G,2,FALSE))),"")="Θ"),AND(OR(LEFT(R718)="g",LEFT(T718)="g",LEFT(V718)="g"),IF($C718&gt;0,IF(COUNTIF(newValidID,$C718)&gt;0,VLOOKUP($C718,Νέα_Μητρώα!$A:$G,2,FALSE),IF(COUNTIF(ValidID,$C718)&gt;0,VLOOKUP($C718,Μητρώο!$A:$G,2,FALSE))),"")="Α")),"error","")</f>
        <v/>
      </c>
      <c r="K718" s="29" t="str">
        <f t="shared" si="80"/>
        <v/>
      </c>
      <c r="L718" s="29">
        <f t="shared" si="81"/>
        <v>0</v>
      </c>
      <c r="M718" s="30"/>
      <c r="N718" s="30"/>
      <c r="O718" s="31" t="str">
        <f>IF($C718&gt;0,IF(COUNTIF(newValidID,$C718)&gt;0,VLOOKUP($C718,Νέα_Μητρώα!$A:$G,7,FALSE),IF(COUNTIF(ValidID,$C718)&gt;0,VLOOKUP($C718,Μητρώο!$A:$G,7,FALSE))),"")</f>
        <v/>
      </c>
      <c r="P718" s="25" t="str">
        <f t="shared" si="83"/>
        <v/>
      </c>
      <c r="Q718" s="6"/>
      <c r="S718" s="6"/>
      <c r="U718" s="6"/>
      <c r="W718" s="59" t="str">
        <f>IF(AND($W$1&gt;0,C718&gt;0),SUBSTITUTE(SUBSTITUTE(IF(COUNTIF(newValidID,$C718)&gt;0,VLOOKUP($C718,Νέα_Μητρώα!$A:$G,2,FALSE),IF(COUNTIF(ValidID,$C718)&gt;0,VLOOKUP($C718,Μητρώο!$A:$G,2,FALSE))),"Θ","g"),"Α","b")&amp;IF((TRUNC((((YEAR($C$1))-I718)+1)/2))*2&lt;12,12,(TRUNC((((YEAR($C$1))-I718)+1)/2))*2),"ω")</f>
        <v>ω</v>
      </c>
      <c r="Z718" s="49">
        <f t="shared" si="84"/>
        <v>0</v>
      </c>
      <c r="AA718" s="49">
        <f t="shared" si="85"/>
        <v>0</v>
      </c>
      <c r="AB718" s="49">
        <f t="shared" si="86"/>
        <v>0</v>
      </c>
    </row>
    <row r="719" spans="1:28" x14ac:dyDescent="0.2">
      <c r="A719" s="4">
        <v>717</v>
      </c>
      <c r="B719" s="25">
        <f t="shared" si="82"/>
        <v>717</v>
      </c>
      <c r="D719" s="26" t="str">
        <f>IF($C719&gt;0,IF(COUNTIF(newValidID,$C719)&gt;0,VLOOKUP($C719,Νέα_Μητρώα!$A:$G,3,FALSE),IF(COUNTIF(ValidID,$C719)&gt;0,VLOOKUP($C719,Μητρώο!$A:$G,3,FALSE))),"")</f>
        <v/>
      </c>
      <c r="E719" s="27" t="str">
        <f>IF($C719&gt;0,IF(COUNTIF(newValidID,$C719)&gt;0,VLOOKUP($C719,Νέα_Μητρώα!$A:$G,5,FALSE),IF(COUNTIF(ValidID,$C719)&gt;0,VLOOKUP($C719,Μητρώο!$A:$G,5,FALSE))),"")</f>
        <v/>
      </c>
      <c r="F719" s="47"/>
      <c r="G719" s="47"/>
      <c r="H719" s="28"/>
      <c r="I719" s="29" t="str">
        <f>IF($C719&gt;0,IF(COUNTIF(newValidID,$C719)&gt;0,VLOOKUP($C719,Νέα_Μητρώα!$A:$G,4,FALSE),IF(COUNTIF(ValidID,$C719)&gt;0,VLOOKUP($C719,Μητρώο!$A:$G,4,FALSE))),"")</f>
        <v/>
      </c>
      <c r="J719" s="53" t="str">
        <f>IF(OR(AND(OR(LEFT(R719)="b",LEFT(T719)="b",LEFT(V719)="b"),IF($C719&gt;0,IF(COUNTIF(newValidID,$C719)&gt;0,VLOOKUP($C719,Νέα_Μητρώα!$A:$G,2,FALSE),IF(COUNTIF(ValidID,$C719)&gt;0,VLOOKUP($C719,Μητρώο!$A:$G,2,FALSE))),"")="Θ"),AND(OR(LEFT(R719)="g",LEFT(T719)="g",LEFT(V719)="g"),IF($C719&gt;0,IF(COUNTIF(newValidID,$C719)&gt;0,VLOOKUP($C719,Νέα_Μητρώα!$A:$G,2,FALSE),IF(COUNTIF(ValidID,$C719)&gt;0,VLOOKUP($C719,Μητρώο!$A:$G,2,FALSE))),"")="Α")),"error","")</f>
        <v/>
      </c>
      <c r="K719" s="29" t="str">
        <f t="shared" si="80"/>
        <v/>
      </c>
      <c r="L719" s="29">
        <f t="shared" si="81"/>
        <v>0</v>
      </c>
      <c r="M719" s="30"/>
      <c r="N719" s="30"/>
      <c r="O719" s="31" t="str">
        <f>IF($C719&gt;0,IF(COUNTIF(newValidID,$C719)&gt;0,VLOOKUP($C719,Νέα_Μητρώα!$A:$G,7,FALSE),IF(COUNTIF(ValidID,$C719)&gt;0,VLOOKUP($C719,Μητρώο!$A:$G,7,FALSE))),"")</f>
        <v/>
      </c>
      <c r="P719" s="25" t="str">
        <f t="shared" si="83"/>
        <v/>
      </c>
      <c r="Q719" s="6"/>
      <c r="S719" s="6"/>
      <c r="U719" s="6"/>
      <c r="W719" s="59" t="str">
        <f>IF(AND($W$1&gt;0,C719&gt;0),SUBSTITUTE(SUBSTITUTE(IF(COUNTIF(newValidID,$C719)&gt;0,VLOOKUP($C719,Νέα_Μητρώα!$A:$G,2,FALSE),IF(COUNTIF(ValidID,$C719)&gt;0,VLOOKUP($C719,Μητρώο!$A:$G,2,FALSE))),"Θ","g"),"Α","b")&amp;IF((TRUNC((((YEAR($C$1))-I719)+1)/2))*2&lt;12,12,(TRUNC((((YEAR($C$1))-I719)+1)/2))*2),"ω")</f>
        <v>ω</v>
      </c>
      <c r="Z719" s="49">
        <f t="shared" si="84"/>
        <v>0</v>
      </c>
      <c r="AA719" s="49">
        <f t="shared" si="85"/>
        <v>0</v>
      </c>
      <c r="AB719" s="49">
        <f t="shared" si="86"/>
        <v>0</v>
      </c>
    </row>
    <row r="720" spans="1:28" x14ac:dyDescent="0.2">
      <c r="A720" s="4">
        <v>718</v>
      </c>
      <c r="B720" s="25">
        <f t="shared" si="82"/>
        <v>718</v>
      </c>
      <c r="D720" s="26" t="str">
        <f>IF($C720&gt;0,IF(COUNTIF(newValidID,$C720)&gt;0,VLOOKUP($C720,Νέα_Μητρώα!$A:$G,3,FALSE),IF(COUNTIF(ValidID,$C720)&gt;0,VLOOKUP($C720,Μητρώο!$A:$G,3,FALSE))),"")</f>
        <v/>
      </c>
      <c r="E720" s="27" t="str">
        <f>IF($C720&gt;0,IF(COUNTIF(newValidID,$C720)&gt;0,VLOOKUP($C720,Νέα_Μητρώα!$A:$G,5,FALSE),IF(COUNTIF(ValidID,$C720)&gt;0,VLOOKUP($C720,Μητρώο!$A:$G,5,FALSE))),"")</f>
        <v/>
      </c>
      <c r="F720" s="47"/>
      <c r="G720" s="47"/>
      <c r="H720" s="28"/>
      <c r="I720" s="29" t="str">
        <f>IF($C720&gt;0,IF(COUNTIF(newValidID,$C720)&gt;0,VLOOKUP($C720,Νέα_Μητρώα!$A:$G,4,FALSE),IF(COUNTIF(ValidID,$C720)&gt;0,VLOOKUP($C720,Μητρώο!$A:$G,4,FALSE))),"")</f>
        <v/>
      </c>
      <c r="J720" s="53" t="str">
        <f>IF(OR(AND(OR(LEFT(R720)="b",LEFT(T720)="b",LEFT(V720)="b"),IF($C720&gt;0,IF(COUNTIF(newValidID,$C720)&gt;0,VLOOKUP($C720,Νέα_Μητρώα!$A:$G,2,FALSE),IF(COUNTIF(ValidID,$C720)&gt;0,VLOOKUP($C720,Μητρώο!$A:$G,2,FALSE))),"")="Θ"),AND(OR(LEFT(R720)="g",LEFT(T720)="g",LEFT(V720)="g"),IF($C720&gt;0,IF(COUNTIF(newValidID,$C720)&gt;0,VLOOKUP($C720,Νέα_Μητρώα!$A:$G,2,FALSE),IF(COUNTIF(ValidID,$C720)&gt;0,VLOOKUP($C720,Μητρώο!$A:$G,2,FALSE))),"")="Α")),"error","")</f>
        <v/>
      </c>
      <c r="K720" s="29" t="str">
        <f t="shared" si="80"/>
        <v/>
      </c>
      <c r="L720" s="29">
        <f t="shared" si="81"/>
        <v>0</v>
      </c>
      <c r="M720" s="30"/>
      <c r="N720" s="30"/>
      <c r="O720" s="31" t="str">
        <f>IF($C720&gt;0,IF(COUNTIF(newValidID,$C720)&gt;0,VLOOKUP($C720,Νέα_Μητρώα!$A:$G,7,FALSE),IF(COUNTIF(ValidID,$C720)&gt;0,VLOOKUP($C720,Μητρώο!$A:$G,7,FALSE))),"")</f>
        <v/>
      </c>
      <c r="P720" s="25" t="str">
        <f t="shared" si="83"/>
        <v/>
      </c>
      <c r="Q720" s="6"/>
      <c r="S720" s="6"/>
      <c r="U720" s="6"/>
      <c r="W720" s="59" t="str">
        <f>IF(AND($W$1&gt;0,C720&gt;0),SUBSTITUTE(SUBSTITUTE(IF(COUNTIF(newValidID,$C720)&gt;0,VLOOKUP($C720,Νέα_Μητρώα!$A:$G,2,FALSE),IF(COUNTIF(ValidID,$C720)&gt;0,VLOOKUP($C720,Μητρώο!$A:$G,2,FALSE))),"Θ","g"),"Α","b")&amp;IF((TRUNC((((YEAR($C$1))-I720)+1)/2))*2&lt;12,12,(TRUNC((((YEAR($C$1))-I720)+1)/2))*2),"ω")</f>
        <v>ω</v>
      </c>
      <c r="Z720" s="49">
        <f t="shared" si="84"/>
        <v>0</v>
      </c>
      <c r="AA720" s="49">
        <f t="shared" si="85"/>
        <v>0</v>
      </c>
      <c r="AB720" s="49">
        <f t="shared" si="86"/>
        <v>0</v>
      </c>
    </row>
    <row r="721" spans="1:28" x14ac:dyDescent="0.2">
      <c r="A721" s="4">
        <v>719</v>
      </c>
      <c r="B721" s="25">
        <f t="shared" si="82"/>
        <v>719</v>
      </c>
      <c r="D721" s="26" t="str">
        <f>IF($C721&gt;0,IF(COUNTIF(newValidID,$C721)&gt;0,VLOOKUP($C721,Νέα_Μητρώα!$A:$G,3,FALSE),IF(COUNTIF(ValidID,$C721)&gt;0,VLOOKUP($C721,Μητρώο!$A:$G,3,FALSE))),"")</f>
        <v/>
      </c>
      <c r="E721" s="27" t="str">
        <f>IF($C721&gt;0,IF(COUNTIF(newValidID,$C721)&gt;0,VLOOKUP($C721,Νέα_Μητρώα!$A:$G,5,FALSE),IF(COUNTIF(ValidID,$C721)&gt;0,VLOOKUP($C721,Μητρώο!$A:$G,5,FALSE))),"")</f>
        <v/>
      </c>
      <c r="F721" s="47"/>
      <c r="G721" s="47"/>
      <c r="H721" s="28"/>
      <c r="I721" s="29" t="str">
        <f>IF($C721&gt;0,IF(COUNTIF(newValidID,$C721)&gt;0,VLOOKUP($C721,Νέα_Μητρώα!$A:$G,4,FALSE),IF(COUNTIF(ValidID,$C721)&gt;0,VLOOKUP($C721,Μητρώο!$A:$G,4,FALSE))),"")</f>
        <v/>
      </c>
      <c r="J721" s="53" t="str">
        <f>IF(OR(AND(OR(LEFT(R721)="b",LEFT(T721)="b",LEFT(V721)="b"),IF($C721&gt;0,IF(COUNTIF(newValidID,$C721)&gt;0,VLOOKUP($C721,Νέα_Μητρώα!$A:$G,2,FALSE),IF(COUNTIF(ValidID,$C721)&gt;0,VLOOKUP($C721,Μητρώο!$A:$G,2,FALSE))),"")="Θ"),AND(OR(LEFT(R721)="g",LEFT(T721)="g",LEFT(V721)="g"),IF($C721&gt;0,IF(COUNTIF(newValidID,$C721)&gt;0,VLOOKUP($C721,Νέα_Μητρώα!$A:$G,2,FALSE),IF(COUNTIF(ValidID,$C721)&gt;0,VLOOKUP($C721,Μητρώο!$A:$G,2,FALSE))),"")="Α")),"error","")</f>
        <v/>
      </c>
      <c r="K721" s="29" t="str">
        <f t="shared" si="80"/>
        <v/>
      </c>
      <c r="L721" s="29">
        <f t="shared" si="81"/>
        <v>0</v>
      </c>
      <c r="M721" s="30"/>
      <c r="N721" s="30"/>
      <c r="O721" s="31" t="str">
        <f>IF($C721&gt;0,IF(COUNTIF(newValidID,$C721)&gt;0,VLOOKUP($C721,Νέα_Μητρώα!$A:$G,7,FALSE),IF(COUNTIF(ValidID,$C721)&gt;0,VLOOKUP($C721,Μητρώο!$A:$G,7,FALSE))),"")</f>
        <v/>
      </c>
      <c r="P721" s="25" t="str">
        <f t="shared" si="83"/>
        <v/>
      </c>
      <c r="Q721" s="6"/>
      <c r="S721" s="6"/>
      <c r="U721" s="6"/>
      <c r="W721" s="59" t="str">
        <f>IF(AND($W$1&gt;0,C721&gt;0),SUBSTITUTE(SUBSTITUTE(IF(COUNTIF(newValidID,$C721)&gt;0,VLOOKUP($C721,Νέα_Μητρώα!$A:$G,2,FALSE),IF(COUNTIF(ValidID,$C721)&gt;0,VLOOKUP($C721,Μητρώο!$A:$G,2,FALSE))),"Θ","g"),"Α","b")&amp;IF((TRUNC((((YEAR($C$1))-I721)+1)/2))*2&lt;12,12,(TRUNC((((YEAR($C$1))-I721)+1)/2))*2),"ω")</f>
        <v>ω</v>
      </c>
      <c r="Z721" s="49">
        <f t="shared" si="84"/>
        <v>0</v>
      </c>
      <c r="AA721" s="49">
        <f t="shared" si="85"/>
        <v>0</v>
      </c>
      <c r="AB721" s="49">
        <f t="shared" si="86"/>
        <v>0</v>
      </c>
    </row>
    <row r="722" spans="1:28" x14ac:dyDescent="0.2">
      <c r="A722" s="4">
        <v>720</v>
      </c>
      <c r="B722" s="25">
        <f t="shared" si="82"/>
        <v>720</v>
      </c>
      <c r="D722" s="26" t="str">
        <f>IF($C722&gt;0,IF(COUNTIF(newValidID,$C722)&gt;0,VLOOKUP($C722,Νέα_Μητρώα!$A:$G,3,FALSE),IF(COUNTIF(ValidID,$C722)&gt;0,VLOOKUP($C722,Μητρώο!$A:$G,3,FALSE))),"")</f>
        <v/>
      </c>
      <c r="E722" s="27" t="str">
        <f>IF($C722&gt;0,IF(COUNTIF(newValidID,$C722)&gt;0,VLOOKUP($C722,Νέα_Μητρώα!$A:$G,5,FALSE),IF(COUNTIF(ValidID,$C722)&gt;0,VLOOKUP($C722,Μητρώο!$A:$G,5,FALSE))),"")</f>
        <v/>
      </c>
      <c r="F722" s="47"/>
      <c r="G722" s="47"/>
      <c r="H722" s="28"/>
      <c r="I722" s="29" t="str">
        <f>IF($C722&gt;0,IF(COUNTIF(newValidID,$C722)&gt;0,VLOOKUP($C722,Νέα_Μητρώα!$A:$G,4,FALSE),IF(COUNTIF(ValidID,$C722)&gt;0,VLOOKUP($C722,Μητρώο!$A:$G,4,FALSE))),"")</f>
        <v/>
      </c>
      <c r="J722" s="53" t="str">
        <f>IF(OR(AND(OR(LEFT(R722)="b",LEFT(T722)="b",LEFT(V722)="b"),IF($C722&gt;0,IF(COUNTIF(newValidID,$C722)&gt;0,VLOOKUP($C722,Νέα_Μητρώα!$A:$G,2,FALSE),IF(COUNTIF(ValidID,$C722)&gt;0,VLOOKUP($C722,Μητρώο!$A:$G,2,FALSE))),"")="Θ"),AND(OR(LEFT(R722)="g",LEFT(T722)="g",LEFT(V722)="g"),IF($C722&gt;0,IF(COUNTIF(newValidID,$C722)&gt;0,VLOOKUP($C722,Νέα_Μητρώα!$A:$G,2,FALSE),IF(COUNTIF(ValidID,$C722)&gt;0,VLOOKUP($C722,Μητρώο!$A:$G,2,FALSE))),"")="Α")),"error","")</f>
        <v/>
      </c>
      <c r="K722" s="29" t="str">
        <f t="shared" si="80"/>
        <v/>
      </c>
      <c r="L722" s="29">
        <f t="shared" si="81"/>
        <v>0</v>
      </c>
      <c r="M722" s="30"/>
      <c r="N722" s="30"/>
      <c r="O722" s="31" t="str">
        <f>IF($C722&gt;0,IF(COUNTIF(newValidID,$C722)&gt;0,VLOOKUP($C722,Νέα_Μητρώα!$A:$G,7,FALSE),IF(COUNTIF(ValidID,$C722)&gt;0,VLOOKUP($C722,Μητρώο!$A:$G,7,FALSE))),"")</f>
        <v/>
      </c>
      <c r="P722" s="25" t="str">
        <f t="shared" si="83"/>
        <v/>
      </c>
      <c r="Q722" s="6"/>
      <c r="S722" s="6"/>
      <c r="U722" s="6"/>
      <c r="W722" s="59" t="str">
        <f>IF(AND($W$1&gt;0,C722&gt;0),SUBSTITUTE(SUBSTITUTE(IF(COUNTIF(newValidID,$C722)&gt;0,VLOOKUP($C722,Νέα_Μητρώα!$A:$G,2,FALSE),IF(COUNTIF(ValidID,$C722)&gt;0,VLOOKUP($C722,Μητρώο!$A:$G,2,FALSE))),"Θ","g"),"Α","b")&amp;IF((TRUNC((((YEAR($C$1))-I722)+1)/2))*2&lt;12,12,(TRUNC((((YEAR($C$1))-I722)+1)/2))*2),"ω")</f>
        <v>ω</v>
      </c>
      <c r="Z722" s="49">
        <f t="shared" si="84"/>
        <v>0</v>
      </c>
      <c r="AA722" s="49">
        <f t="shared" si="85"/>
        <v>0</v>
      </c>
      <c r="AB722" s="49">
        <f t="shared" si="86"/>
        <v>0</v>
      </c>
    </row>
    <row r="723" spans="1:28" x14ac:dyDescent="0.2">
      <c r="A723" s="4">
        <v>721</v>
      </c>
      <c r="B723" s="25">
        <f t="shared" si="82"/>
        <v>721</v>
      </c>
      <c r="D723" s="26" t="str">
        <f>IF($C723&gt;0,IF(COUNTIF(newValidID,$C723)&gt;0,VLOOKUP($C723,Νέα_Μητρώα!$A:$G,3,FALSE),IF(COUNTIF(ValidID,$C723)&gt;0,VLOOKUP($C723,Μητρώο!$A:$G,3,FALSE))),"")</f>
        <v/>
      </c>
      <c r="E723" s="27" t="str">
        <f>IF($C723&gt;0,IF(COUNTIF(newValidID,$C723)&gt;0,VLOOKUP($C723,Νέα_Μητρώα!$A:$G,5,FALSE),IF(COUNTIF(ValidID,$C723)&gt;0,VLOOKUP($C723,Μητρώο!$A:$G,5,FALSE))),"")</f>
        <v/>
      </c>
      <c r="F723" s="47"/>
      <c r="G723" s="47"/>
      <c r="H723" s="28"/>
      <c r="I723" s="29" t="str">
        <f>IF($C723&gt;0,IF(COUNTIF(newValidID,$C723)&gt;0,VLOOKUP($C723,Νέα_Μητρώα!$A:$G,4,FALSE),IF(COUNTIF(ValidID,$C723)&gt;0,VLOOKUP($C723,Μητρώο!$A:$G,4,FALSE))),"")</f>
        <v/>
      </c>
      <c r="J723" s="53" t="str">
        <f>IF(OR(AND(OR(LEFT(R723)="b",LEFT(T723)="b",LEFT(V723)="b"),IF($C723&gt;0,IF(COUNTIF(newValidID,$C723)&gt;0,VLOOKUP($C723,Νέα_Μητρώα!$A:$G,2,FALSE),IF(COUNTIF(ValidID,$C723)&gt;0,VLOOKUP($C723,Μητρώο!$A:$G,2,FALSE))),"")="Θ"),AND(OR(LEFT(R723)="g",LEFT(T723)="g",LEFT(V723)="g"),IF($C723&gt;0,IF(COUNTIF(newValidID,$C723)&gt;0,VLOOKUP($C723,Νέα_Μητρώα!$A:$G,2,FALSE),IF(COUNTIF(ValidID,$C723)&gt;0,VLOOKUP($C723,Μητρώο!$A:$G,2,FALSE))),"")="Α")),"error","")</f>
        <v/>
      </c>
      <c r="K723" s="29" t="str">
        <f t="shared" si="80"/>
        <v/>
      </c>
      <c r="L723" s="29">
        <f t="shared" si="81"/>
        <v>0</v>
      </c>
      <c r="M723" s="30"/>
      <c r="N723" s="30"/>
      <c r="O723" s="31" t="str">
        <f>IF($C723&gt;0,IF(COUNTIF(newValidID,$C723)&gt;0,VLOOKUP($C723,Νέα_Μητρώα!$A:$G,7,FALSE),IF(COUNTIF(ValidID,$C723)&gt;0,VLOOKUP($C723,Μητρώο!$A:$G,7,FALSE))),"")</f>
        <v/>
      </c>
      <c r="P723" s="25" t="str">
        <f t="shared" si="83"/>
        <v/>
      </c>
      <c r="Q723" s="6"/>
      <c r="S723" s="6"/>
      <c r="U723" s="6"/>
      <c r="W723" s="59" t="str">
        <f>IF(AND($W$1&gt;0,C723&gt;0),SUBSTITUTE(SUBSTITUTE(IF(COUNTIF(newValidID,$C723)&gt;0,VLOOKUP($C723,Νέα_Μητρώα!$A:$G,2,FALSE),IF(COUNTIF(ValidID,$C723)&gt;0,VLOOKUP($C723,Μητρώο!$A:$G,2,FALSE))),"Θ","g"),"Α","b")&amp;IF((TRUNC((((YEAR($C$1))-I723)+1)/2))*2&lt;12,12,(TRUNC((((YEAR($C$1))-I723)+1)/2))*2),"ω")</f>
        <v>ω</v>
      </c>
      <c r="Z723" s="49">
        <f t="shared" si="84"/>
        <v>0</v>
      </c>
      <c r="AA723" s="49">
        <f t="shared" si="85"/>
        <v>0</v>
      </c>
      <c r="AB723" s="49">
        <f t="shared" si="86"/>
        <v>0</v>
      </c>
    </row>
    <row r="724" spans="1:28" x14ac:dyDescent="0.2">
      <c r="A724" s="4">
        <v>722</v>
      </c>
      <c r="B724" s="25">
        <f t="shared" si="82"/>
        <v>722</v>
      </c>
      <c r="D724" s="26" t="str">
        <f>IF($C724&gt;0,IF(COUNTIF(newValidID,$C724)&gt;0,VLOOKUP($C724,Νέα_Μητρώα!$A:$G,3,FALSE),IF(COUNTIF(ValidID,$C724)&gt;0,VLOOKUP($C724,Μητρώο!$A:$G,3,FALSE))),"")</f>
        <v/>
      </c>
      <c r="E724" s="27" t="str">
        <f>IF($C724&gt;0,IF(COUNTIF(newValidID,$C724)&gt;0,VLOOKUP($C724,Νέα_Μητρώα!$A:$G,5,FALSE),IF(COUNTIF(ValidID,$C724)&gt;0,VLOOKUP($C724,Μητρώο!$A:$G,5,FALSE))),"")</f>
        <v/>
      </c>
      <c r="F724" s="47"/>
      <c r="G724" s="47"/>
      <c r="H724" s="28"/>
      <c r="I724" s="29" t="str">
        <f>IF($C724&gt;0,IF(COUNTIF(newValidID,$C724)&gt;0,VLOOKUP($C724,Νέα_Μητρώα!$A:$G,4,FALSE),IF(COUNTIF(ValidID,$C724)&gt;0,VLOOKUP($C724,Μητρώο!$A:$G,4,FALSE))),"")</f>
        <v/>
      </c>
      <c r="J724" s="53" t="str">
        <f>IF(OR(AND(OR(LEFT(R724)="b",LEFT(T724)="b",LEFT(V724)="b"),IF($C724&gt;0,IF(COUNTIF(newValidID,$C724)&gt;0,VLOOKUP($C724,Νέα_Μητρώα!$A:$G,2,FALSE),IF(COUNTIF(ValidID,$C724)&gt;0,VLOOKUP($C724,Μητρώο!$A:$G,2,FALSE))),"")="Θ"),AND(OR(LEFT(R724)="g",LEFT(T724)="g",LEFT(V724)="g"),IF($C724&gt;0,IF(COUNTIF(newValidID,$C724)&gt;0,VLOOKUP($C724,Νέα_Μητρώα!$A:$G,2,FALSE),IF(COUNTIF(ValidID,$C724)&gt;0,VLOOKUP($C724,Μητρώο!$A:$G,2,FALSE))),"")="Α")),"error","")</f>
        <v/>
      </c>
      <c r="K724" s="29" t="str">
        <f t="shared" si="80"/>
        <v/>
      </c>
      <c r="L724" s="29">
        <f t="shared" si="81"/>
        <v>0</v>
      </c>
      <c r="M724" s="30"/>
      <c r="N724" s="30"/>
      <c r="O724" s="31" t="str">
        <f>IF($C724&gt;0,IF(COUNTIF(newValidID,$C724)&gt;0,VLOOKUP($C724,Νέα_Μητρώα!$A:$G,7,FALSE),IF(COUNTIF(ValidID,$C724)&gt;0,VLOOKUP($C724,Μητρώο!$A:$G,7,FALSE))),"")</f>
        <v/>
      </c>
      <c r="P724" s="25" t="str">
        <f t="shared" si="83"/>
        <v/>
      </c>
      <c r="Q724" s="6"/>
      <c r="S724" s="6"/>
      <c r="U724" s="6"/>
      <c r="W724" s="59" t="str">
        <f>IF(AND($W$1&gt;0,C724&gt;0),SUBSTITUTE(SUBSTITUTE(IF(COUNTIF(newValidID,$C724)&gt;0,VLOOKUP($C724,Νέα_Μητρώα!$A:$G,2,FALSE),IF(COUNTIF(ValidID,$C724)&gt;0,VLOOKUP($C724,Μητρώο!$A:$G,2,FALSE))),"Θ","g"),"Α","b")&amp;IF((TRUNC((((YEAR($C$1))-I724)+1)/2))*2&lt;12,12,(TRUNC((((YEAR($C$1))-I724)+1)/2))*2),"ω")</f>
        <v>ω</v>
      </c>
      <c r="Z724" s="49">
        <f t="shared" si="84"/>
        <v>0</v>
      </c>
      <c r="AA724" s="49">
        <f t="shared" si="85"/>
        <v>0</v>
      </c>
      <c r="AB724" s="49">
        <f t="shared" si="86"/>
        <v>0</v>
      </c>
    </row>
    <row r="725" spans="1:28" x14ac:dyDescent="0.2">
      <c r="A725" s="4">
        <v>723</v>
      </c>
      <c r="B725" s="25">
        <f t="shared" si="82"/>
        <v>723</v>
      </c>
      <c r="C725" s="6"/>
      <c r="D725" s="26" t="str">
        <f>IF($C725&gt;0,IF(COUNTIF(newValidID,$C725)&gt;0,VLOOKUP($C725,Νέα_Μητρώα!$A:$G,3,FALSE),IF(COUNTIF(ValidID,$C725)&gt;0,VLOOKUP($C725,Μητρώο!$A:$G,3,FALSE))),"")</f>
        <v/>
      </c>
      <c r="E725" s="27" t="str">
        <f>IF($C725&gt;0,IF(COUNTIF(newValidID,$C725)&gt;0,VLOOKUP($C725,Νέα_Μητρώα!$A:$G,5,FALSE),IF(COUNTIF(ValidID,$C725)&gt;0,VLOOKUP($C725,Μητρώο!$A:$G,5,FALSE))),"")</f>
        <v/>
      </c>
      <c r="F725" s="47"/>
      <c r="G725" s="47"/>
      <c r="H725" s="28"/>
      <c r="I725" s="29" t="str">
        <f>IF($C725&gt;0,IF(COUNTIF(newValidID,$C725)&gt;0,VLOOKUP($C725,Νέα_Μητρώα!$A:$G,4,FALSE),IF(COUNTIF(ValidID,$C725)&gt;0,VLOOKUP($C725,Μητρώο!$A:$G,4,FALSE))),"")</f>
        <v/>
      </c>
      <c r="J725" s="53" t="str">
        <f>IF(OR(AND(OR(LEFT(R725)="b",LEFT(T725)="b",LEFT(V725)="b"),IF($C725&gt;0,IF(COUNTIF(newValidID,$C725)&gt;0,VLOOKUP($C725,Νέα_Μητρώα!$A:$G,2,FALSE),IF(COUNTIF(ValidID,$C725)&gt;0,VLOOKUP($C725,Μητρώο!$A:$G,2,FALSE))),"")="Θ"),AND(OR(LEFT(R725)="g",LEFT(T725)="g",LEFT(V725)="g"),IF($C725&gt;0,IF(COUNTIF(newValidID,$C725)&gt;0,VLOOKUP($C725,Νέα_Μητρώα!$A:$G,2,FALSE),IF(COUNTIF(ValidID,$C725)&gt;0,VLOOKUP($C725,Μητρώο!$A:$G,2,FALSE))),"")="Α")),"error","")</f>
        <v/>
      </c>
      <c r="K725" s="29" t="str">
        <f t="shared" si="80"/>
        <v/>
      </c>
      <c r="L725" s="29">
        <f t="shared" si="81"/>
        <v>0</v>
      </c>
      <c r="M725" s="30"/>
      <c r="N725" s="30"/>
      <c r="O725" s="31" t="str">
        <f>IF($C725&gt;0,IF(COUNTIF(newValidID,$C725)&gt;0,VLOOKUP($C725,Νέα_Μητρώα!$A:$G,7,FALSE),IF(COUNTIF(ValidID,$C725)&gt;0,VLOOKUP($C725,Μητρώο!$A:$G,7,FALSE))),"")</f>
        <v/>
      </c>
      <c r="P725" s="25" t="str">
        <f t="shared" si="83"/>
        <v/>
      </c>
      <c r="Q725" s="6"/>
      <c r="S725" s="6"/>
      <c r="U725" s="6"/>
      <c r="W725" s="59" t="str">
        <f>IF(AND($W$1&gt;0,C725&gt;0),SUBSTITUTE(SUBSTITUTE(IF(COUNTIF(newValidID,$C725)&gt;0,VLOOKUP($C725,Νέα_Μητρώα!$A:$G,2,FALSE),IF(COUNTIF(ValidID,$C725)&gt;0,VLOOKUP($C725,Μητρώο!$A:$G,2,FALSE))),"Θ","g"),"Α","b")&amp;IF((TRUNC((((YEAR($C$1))-I725)+1)/2))*2&lt;12,12,(TRUNC((((YEAR($C$1))-I725)+1)/2))*2),"ω")</f>
        <v>ω</v>
      </c>
      <c r="Z725" s="49">
        <f t="shared" si="84"/>
        <v>0</v>
      </c>
      <c r="AA725" s="49">
        <f t="shared" si="85"/>
        <v>0</v>
      </c>
      <c r="AB725" s="49">
        <f t="shared" si="86"/>
        <v>0</v>
      </c>
    </row>
    <row r="726" spans="1:28" x14ac:dyDescent="0.2">
      <c r="A726" s="4">
        <v>724</v>
      </c>
      <c r="B726" s="25">
        <f t="shared" si="82"/>
        <v>724</v>
      </c>
      <c r="C726" s="6"/>
      <c r="D726" s="26" t="str">
        <f>IF($C726&gt;0,IF(COUNTIF(newValidID,$C726)&gt;0,VLOOKUP($C726,Νέα_Μητρώα!$A:$G,3,FALSE),IF(COUNTIF(ValidID,$C726)&gt;0,VLOOKUP($C726,Μητρώο!$A:$G,3,FALSE))),"")</f>
        <v/>
      </c>
      <c r="E726" s="27" t="str">
        <f>IF($C726&gt;0,IF(COUNTIF(newValidID,$C726)&gt;0,VLOOKUP($C726,Νέα_Μητρώα!$A:$G,5,FALSE),IF(COUNTIF(ValidID,$C726)&gt;0,VLOOKUP($C726,Μητρώο!$A:$G,5,FALSE))),"")</f>
        <v/>
      </c>
      <c r="F726" s="47"/>
      <c r="G726" s="47"/>
      <c r="H726" s="28"/>
      <c r="I726" s="29" t="str">
        <f>IF($C726&gt;0,IF(COUNTIF(newValidID,$C726)&gt;0,VLOOKUP($C726,Νέα_Μητρώα!$A:$G,4,FALSE),IF(COUNTIF(ValidID,$C726)&gt;0,VLOOKUP($C726,Μητρώο!$A:$G,4,FALSE))),"")</f>
        <v/>
      </c>
      <c r="J726" s="53" t="str">
        <f>IF(OR(AND(OR(LEFT(R726)="b",LEFT(T726)="b",LEFT(V726)="b"),IF($C726&gt;0,IF(COUNTIF(newValidID,$C726)&gt;0,VLOOKUP($C726,Νέα_Μητρώα!$A:$G,2,FALSE),IF(COUNTIF(ValidID,$C726)&gt;0,VLOOKUP($C726,Μητρώο!$A:$G,2,FALSE))),"")="Θ"),AND(OR(LEFT(R726)="g",LEFT(T726)="g",LEFT(V726)="g"),IF($C726&gt;0,IF(COUNTIF(newValidID,$C726)&gt;0,VLOOKUP($C726,Νέα_Μητρώα!$A:$G,2,FALSE),IF(COUNTIF(ValidID,$C726)&gt;0,VLOOKUP($C726,Μητρώο!$A:$G,2,FALSE))),"")="Α")),"error","")</f>
        <v/>
      </c>
      <c r="K726" s="29" t="str">
        <f t="shared" si="80"/>
        <v/>
      </c>
      <c r="L726" s="29">
        <f t="shared" si="81"/>
        <v>0</v>
      </c>
      <c r="M726" s="30"/>
      <c r="N726" s="30"/>
      <c r="O726" s="31" t="str">
        <f>IF($C726&gt;0,IF(COUNTIF(newValidID,$C726)&gt;0,VLOOKUP($C726,Νέα_Μητρώα!$A:$G,7,FALSE),IF(COUNTIF(ValidID,$C726)&gt;0,VLOOKUP($C726,Μητρώο!$A:$G,7,FALSE))),"")</f>
        <v/>
      </c>
      <c r="P726" s="25" t="str">
        <f t="shared" si="83"/>
        <v/>
      </c>
      <c r="Q726" s="6"/>
      <c r="S726" s="6"/>
      <c r="U726" s="6"/>
      <c r="W726" s="59" t="str">
        <f>IF(AND($W$1&gt;0,C726&gt;0),SUBSTITUTE(SUBSTITUTE(IF(COUNTIF(newValidID,$C726)&gt;0,VLOOKUP($C726,Νέα_Μητρώα!$A:$G,2,FALSE),IF(COUNTIF(ValidID,$C726)&gt;0,VLOOKUP($C726,Μητρώο!$A:$G,2,FALSE))),"Θ","g"),"Α","b")&amp;IF((TRUNC((((YEAR($C$1))-I726)+1)/2))*2&lt;12,12,(TRUNC((((YEAR($C$1))-I726)+1)/2))*2),"ω")</f>
        <v>ω</v>
      </c>
      <c r="Z726" s="49">
        <f t="shared" si="84"/>
        <v>0</v>
      </c>
      <c r="AA726" s="49">
        <f t="shared" si="85"/>
        <v>0</v>
      </c>
      <c r="AB726" s="49">
        <f t="shared" si="86"/>
        <v>0</v>
      </c>
    </row>
    <row r="727" spans="1:28" x14ac:dyDescent="0.2">
      <c r="A727" s="4">
        <v>725</v>
      </c>
      <c r="B727" s="25">
        <f t="shared" si="82"/>
        <v>725</v>
      </c>
      <c r="D727" s="26" t="str">
        <f>IF($C727&gt;0,IF(COUNTIF(newValidID,$C727)&gt;0,VLOOKUP($C727,Νέα_Μητρώα!$A:$G,3,FALSE),IF(COUNTIF(ValidID,$C727)&gt;0,VLOOKUP($C727,Μητρώο!$A:$G,3,FALSE))),"")</f>
        <v/>
      </c>
      <c r="E727" s="27" t="str">
        <f>IF($C727&gt;0,IF(COUNTIF(newValidID,$C727)&gt;0,VLOOKUP($C727,Νέα_Μητρώα!$A:$G,5,FALSE),IF(COUNTIF(ValidID,$C727)&gt;0,VLOOKUP($C727,Μητρώο!$A:$G,5,FALSE))),"")</f>
        <v/>
      </c>
      <c r="F727" s="47"/>
      <c r="G727" s="47"/>
      <c r="H727" s="28"/>
      <c r="I727" s="29" t="str">
        <f>IF($C727&gt;0,IF(COUNTIF(newValidID,$C727)&gt;0,VLOOKUP($C727,Νέα_Μητρώα!$A:$G,4,FALSE),IF(COUNTIF(ValidID,$C727)&gt;0,VLOOKUP($C727,Μητρώο!$A:$G,4,FALSE))),"")</f>
        <v/>
      </c>
      <c r="J727" s="53" t="str">
        <f>IF(OR(AND(OR(LEFT(R727)="b",LEFT(T727)="b",LEFT(V727)="b"),IF($C727&gt;0,IF(COUNTIF(newValidID,$C727)&gt;0,VLOOKUP($C727,Νέα_Μητρώα!$A:$G,2,FALSE),IF(COUNTIF(ValidID,$C727)&gt;0,VLOOKUP($C727,Μητρώο!$A:$G,2,FALSE))),"")="Θ"),AND(OR(LEFT(R727)="g",LEFT(T727)="g",LEFT(V727)="g"),IF($C727&gt;0,IF(COUNTIF(newValidID,$C727)&gt;0,VLOOKUP($C727,Νέα_Μητρώα!$A:$G,2,FALSE),IF(COUNTIF(ValidID,$C727)&gt;0,VLOOKUP($C727,Μητρώο!$A:$G,2,FALSE))),"")="Α")),"error","")</f>
        <v/>
      </c>
      <c r="K727" s="29" t="str">
        <f t="shared" si="80"/>
        <v/>
      </c>
      <c r="L727" s="29">
        <f t="shared" si="81"/>
        <v>0</v>
      </c>
      <c r="M727" s="30"/>
      <c r="N727" s="30"/>
      <c r="O727" s="31" t="str">
        <f>IF($C727&gt;0,IF(COUNTIF(newValidID,$C727)&gt;0,VLOOKUP($C727,Νέα_Μητρώα!$A:$G,7,FALSE),IF(COUNTIF(ValidID,$C727)&gt;0,VLOOKUP($C727,Μητρώο!$A:$G,7,FALSE))),"")</f>
        <v/>
      </c>
      <c r="P727" s="25" t="str">
        <f t="shared" si="83"/>
        <v/>
      </c>
      <c r="Q727" s="6"/>
      <c r="S727" s="6"/>
      <c r="U727" s="6"/>
      <c r="W727" s="59" t="str">
        <f>IF(AND($W$1&gt;0,C727&gt;0),SUBSTITUTE(SUBSTITUTE(IF(COUNTIF(newValidID,$C727)&gt;0,VLOOKUP($C727,Νέα_Μητρώα!$A:$G,2,FALSE),IF(COUNTIF(ValidID,$C727)&gt;0,VLOOKUP($C727,Μητρώο!$A:$G,2,FALSE))),"Θ","g"),"Α","b")&amp;IF((TRUNC((((YEAR($C$1))-I727)+1)/2))*2&lt;12,12,(TRUNC((((YEAR($C$1))-I727)+1)/2))*2),"ω")</f>
        <v>ω</v>
      </c>
      <c r="Z727" s="49">
        <f t="shared" si="84"/>
        <v>0</v>
      </c>
      <c r="AA727" s="49">
        <f t="shared" si="85"/>
        <v>0</v>
      </c>
      <c r="AB727" s="49">
        <f t="shared" si="86"/>
        <v>0</v>
      </c>
    </row>
    <row r="728" spans="1:28" x14ac:dyDescent="0.2">
      <c r="A728" s="4">
        <v>726</v>
      </c>
      <c r="B728" s="25">
        <f t="shared" si="82"/>
        <v>726</v>
      </c>
      <c r="D728" s="26" t="str">
        <f>IF($C728&gt;0,IF(COUNTIF(newValidID,$C728)&gt;0,VLOOKUP($C728,Νέα_Μητρώα!$A:$G,3,FALSE),IF(COUNTIF(ValidID,$C728)&gt;0,VLOOKUP($C728,Μητρώο!$A:$G,3,FALSE))),"")</f>
        <v/>
      </c>
      <c r="E728" s="27" t="str">
        <f>IF($C728&gt;0,IF(COUNTIF(newValidID,$C728)&gt;0,VLOOKUP($C728,Νέα_Μητρώα!$A:$G,5,FALSE),IF(COUNTIF(ValidID,$C728)&gt;0,VLOOKUP($C728,Μητρώο!$A:$G,5,FALSE))),"")</f>
        <v/>
      </c>
      <c r="F728" s="47"/>
      <c r="G728" s="47"/>
      <c r="H728" s="28"/>
      <c r="I728" s="29" t="str">
        <f>IF($C728&gt;0,IF(COUNTIF(newValidID,$C728)&gt;0,VLOOKUP($C728,Νέα_Μητρώα!$A:$G,4,FALSE),IF(COUNTIF(ValidID,$C728)&gt;0,VLOOKUP($C728,Μητρώο!$A:$G,4,FALSE))),"")</f>
        <v/>
      </c>
      <c r="J728" s="53" t="str">
        <f>IF(OR(AND(OR(LEFT(R728)="b",LEFT(T728)="b",LEFT(V728)="b"),IF($C728&gt;0,IF(COUNTIF(newValidID,$C728)&gt;0,VLOOKUP($C728,Νέα_Μητρώα!$A:$G,2,FALSE),IF(COUNTIF(ValidID,$C728)&gt;0,VLOOKUP($C728,Μητρώο!$A:$G,2,FALSE))),"")="Θ"),AND(OR(LEFT(R728)="g",LEFT(T728)="g",LEFT(V728)="g"),IF($C728&gt;0,IF(COUNTIF(newValidID,$C728)&gt;0,VLOOKUP($C728,Νέα_Μητρώα!$A:$G,2,FALSE),IF(COUNTIF(ValidID,$C728)&gt;0,VLOOKUP($C728,Μητρώο!$A:$G,2,FALSE))),"")="Α")),"error","")</f>
        <v/>
      </c>
      <c r="K728" s="29" t="str">
        <f t="shared" si="80"/>
        <v/>
      </c>
      <c r="L728" s="29">
        <f t="shared" si="81"/>
        <v>0</v>
      </c>
      <c r="M728" s="30"/>
      <c r="N728" s="30"/>
      <c r="O728" s="31" t="str">
        <f>IF($C728&gt;0,IF(COUNTIF(newValidID,$C728)&gt;0,VLOOKUP($C728,Νέα_Μητρώα!$A:$G,7,FALSE),IF(COUNTIF(ValidID,$C728)&gt;0,VLOOKUP($C728,Μητρώο!$A:$G,7,FALSE))),"")</f>
        <v/>
      </c>
      <c r="P728" s="25" t="str">
        <f t="shared" si="83"/>
        <v/>
      </c>
      <c r="Q728" s="6"/>
      <c r="S728" s="6"/>
      <c r="U728" s="6"/>
      <c r="W728" s="59" t="str">
        <f>IF(AND($W$1&gt;0,C728&gt;0),SUBSTITUTE(SUBSTITUTE(IF(COUNTIF(newValidID,$C728)&gt;0,VLOOKUP($C728,Νέα_Μητρώα!$A:$G,2,FALSE),IF(COUNTIF(ValidID,$C728)&gt;0,VLOOKUP($C728,Μητρώο!$A:$G,2,FALSE))),"Θ","g"),"Α","b")&amp;IF((TRUNC((((YEAR($C$1))-I728)+1)/2))*2&lt;12,12,(TRUNC((((YEAR($C$1))-I728)+1)/2))*2),"ω")</f>
        <v>ω</v>
      </c>
      <c r="Z728" s="49">
        <f t="shared" si="84"/>
        <v>0</v>
      </c>
      <c r="AA728" s="49">
        <f t="shared" si="85"/>
        <v>0</v>
      </c>
      <c r="AB728" s="49">
        <f t="shared" si="86"/>
        <v>0</v>
      </c>
    </row>
    <row r="729" spans="1:28" x14ac:dyDescent="0.2">
      <c r="A729" s="4">
        <v>727</v>
      </c>
      <c r="B729" s="25">
        <f t="shared" si="82"/>
        <v>727</v>
      </c>
      <c r="D729" s="26" t="str">
        <f>IF($C729&gt;0,IF(COUNTIF(newValidID,$C729)&gt;0,VLOOKUP($C729,Νέα_Μητρώα!$A:$G,3,FALSE),IF(COUNTIF(ValidID,$C729)&gt;0,VLOOKUP($C729,Μητρώο!$A:$G,3,FALSE))),"")</f>
        <v/>
      </c>
      <c r="E729" s="27" t="str">
        <f>IF($C729&gt;0,IF(COUNTIF(newValidID,$C729)&gt;0,VLOOKUP($C729,Νέα_Μητρώα!$A:$G,5,FALSE),IF(COUNTIF(ValidID,$C729)&gt;0,VLOOKUP($C729,Μητρώο!$A:$G,5,FALSE))),"")</f>
        <v/>
      </c>
      <c r="F729" s="47"/>
      <c r="G729" s="47"/>
      <c r="H729" s="28"/>
      <c r="I729" s="29" t="str">
        <f>IF($C729&gt;0,IF(COUNTIF(newValidID,$C729)&gt;0,VLOOKUP($C729,Νέα_Μητρώα!$A:$G,4,FALSE),IF(COUNTIF(ValidID,$C729)&gt;0,VLOOKUP($C729,Μητρώο!$A:$G,4,FALSE))),"")</f>
        <v/>
      </c>
      <c r="J729" s="53" t="str">
        <f>IF(OR(AND(OR(LEFT(R729)="b",LEFT(T729)="b",LEFT(V729)="b"),IF($C729&gt;0,IF(COUNTIF(newValidID,$C729)&gt;0,VLOOKUP($C729,Νέα_Μητρώα!$A:$G,2,FALSE),IF(COUNTIF(ValidID,$C729)&gt;0,VLOOKUP($C729,Μητρώο!$A:$G,2,FALSE))),"")="Θ"),AND(OR(LEFT(R729)="g",LEFT(T729)="g",LEFT(V729)="g"),IF($C729&gt;0,IF(COUNTIF(newValidID,$C729)&gt;0,VLOOKUP($C729,Νέα_Μητρώα!$A:$G,2,FALSE),IF(COUNTIF(ValidID,$C729)&gt;0,VLOOKUP($C729,Μητρώο!$A:$G,2,FALSE))),"")="Α")),"error","")</f>
        <v/>
      </c>
      <c r="K729" s="29" t="str">
        <f t="shared" si="80"/>
        <v/>
      </c>
      <c r="L729" s="29">
        <f t="shared" si="81"/>
        <v>0</v>
      </c>
      <c r="M729" s="30"/>
      <c r="N729" s="30"/>
      <c r="O729" s="31" t="str">
        <f>IF($C729&gt;0,IF(COUNTIF(newValidID,$C729)&gt;0,VLOOKUP($C729,Νέα_Μητρώα!$A:$G,7,FALSE),IF(COUNTIF(ValidID,$C729)&gt;0,VLOOKUP($C729,Μητρώο!$A:$G,7,FALSE))),"")</f>
        <v/>
      </c>
      <c r="P729" s="25" t="str">
        <f t="shared" si="83"/>
        <v/>
      </c>
      <c r="Q729" s="6"/>
      <c r="S729" s="6"/>
      <c r="U729" s="6"/>
      <c r="W729" s="59" t="str">
        <f>IF(AND($W$1&gt;0,C729&gt;0),SUBSTITUTE(SUBSTITUTE(IF(COUNTIF(newValidID,$C729)&gt;0,VLOOKUP($C729,Νέα_Μητρώα!$A:$G,2,FALSE),IF(COUNTIF(ValidID,$C729)&gt;0,VLOOKUP($C729,Μητρώο!$A:$G,2,FALSE))),"Θ","g"),"Α","b")&amp;IF((TRUNC((((YEAR($C$1))-I729)+1)/2))*2&lt;12,12,(TRUNC((((YEAR($C$1))-I729)+1)/2))*2),"ω")</f>
        <v>ω</v>
      </c>
      <c r="Z729" s="49">
        <f t="shared" si="84"/>
        <v>0</v>
      </c>
      <c r="AA729" s="49">
        <f t="shared" si="85"/>
        <v>0</v>
      </c>
      <c r="AB729" s="49">
        <f t="shared" si="86"/>
        <v>0</v>
      </c>
    </row>
    <row r="730" spans="1:28" x14ac:dyDescent="0.2">
      <c r="A730" s="4">
        <v>728</v>
      </c>
      <c r="B730" s="25">
        <f t="shared" si="82"/>
        <v>728</v>
      </c>
      <c r="D730" s="26" t="str">
        <f>IF($C730&gt;0,IF(COUNTIF(newValidID,$C730)&gt;0,VLOOKUP($C730,Νέα_Μητρώα!$A:$G,3,FALSE),IF(COUNTIF(ValidID,$C730)&gt;0,VLOOKUP($C730,Μητρώο!$A:$G,3,FALSE))),"")</f>
        <v/>
      </c>
      <c r="E730" s="27" t="str">
        <f>IF($C730&gt;0,IF(COUNTIF(newValidID,$C730)&gt;0,VLOOKUP($C730,Νέα_Μητρώα!$A:$G,5,FALSE),IF(COUNTIF(ValidID,$C730)&gt;0,VLOOKUP($C730,Μητρώο!$A:$G,5,FALSE))),"")</f>
        <v/>
      </c>
      <c r="F730" s="47"/>
      <c r="G730" s="47"/>
      <c r="H730" s="28"/>
      <c r="I730" s="29" t="str">
        <f>IF($C730&gt;0,IF(COUNTIF(newValidID,$C730)&gt;0,VLOOKUP($C730,Νέα_Μητρώα!$A:$G,4,FALSE),IF(COUNTIF(ValidID,$C730)&gt;0,VLOOKUP($C730,Μητρώο!$A:$G,4,FALSE))),"")</f>
        <v/>
      </c>
      <c r="J730" s="53" t="str">
        <f>IF(OR(AND(OR(LEFT(R730)="b",LEFT(T730)="b",LEFT(V730)="b"),IF($C730&gt;0,IF(COUNTIF(newValidID,$C730)&gt;0,VLOOKUP($C730,Νέα_Μητρώα!$A:$G,2,FALSE),IF(COUNTIF(ValidID,$C730)&gt;0,VLOOKUP($C730,Μητρώο!$A:$G,2,FALSE))),"")="Θ"),AND(OR(LEFT(R730)="g",LEFT(T730)="g",LEFT(V730)="g"),IF($C730&gt;0,IF(COUNTIF(newValidID,$C730)&gt;0,VLOOKUP($C730,Νέα_Μητρώα!$A:$G,2,FALSE),IF(COUNTIF(ValidID,$C730)&gt;0,VLOOKUP($C730,Μητρώο!$A:$G,2,FALSE))),"")="Α")),"error","")</f>
        <v/>
      </c>
      <c r="K730" s="29" t="str">
        <f t="shared" si="80"/>
        <v/>
      </c>
      <c r="L730" s="29">
        <f t="shared" si="81"/>
        <v>0</v>
      </c>
      <c r="M730" s="30"/>
      <c r="N730" s="30"/>
      <c r="O730" s="31" t="str">
        <f>IF($C730&gt;0,IF(COUNTIF(newValidID,$C730)&gt;0,VLOOKUP($C730,Νέα_Μητρώα!$A:$G,7,FALSE),IF(COUNTIF(ValidID,$C730)&gt;0,VLOOKUP($C730,Μητρώο!$A:$G,7,FALSE))),"")</f>
        <v/>
      </c>
      <c r="P730" s="25" t="str">
        <f t="shared" si="83"/>
        <v/>
      </c>
      <c r="Q730" s="6"/>
      <c r="S730" s="6"/>
      <c r="U730" s="6"/>
      <c r="W730" s="59" t="str">
        <f>IF(AND($W$1&gt;0,C730&gt;0),SUBSTITUTE(SUBSTITUTE(IF(COUNTIF(newValidID,$C730)&gt;0,VLOOKUP($C730,Νέα_Μητρώα!$A:$G,2,FALSE),IF(COUNTIF(ValidID,$C730)&gt;0,VLOOKUP($C730,Μητρώο!$A:$G,2,FALSE))),"Θ","g"),"Α","b")&amp;IF((TRUNC((((YEAR($C$1))-I730)+1)/2))*2&lt;12,12,(TRUNC((((YEAR($C$1))-I730)+1)/2))*2),"ω")</f>
        <v>ω</v>
      </c>
      <c r="Z730" s="49">
        <f t="shared" si="84"/>
        <v>0</v>
      </c>
      <c r="AA730" s="49">
        <f t="shared" si="85"/>
        <v>0</v>
      </c>
      <c r="AB730" s="49">
        <f t="shared" si="86"/>
        <v>0</v>
      </c>
    </row>
    <row r="731" spans="1:28" x14ac:dyDescent="0.2">
      <c r="A731" s="4">
        <v>729</v>
      </c>
      <c r="B731" s="25">
        <f t="shared" si="82"/>
        <v>729</v>
      </c>
      <c r="D731" s="26" t="str">
        <f>IF($C731&gt;0,IF(COUNTIF(newValidID,$C731)&gt;0,VLOOKUP($C731,Νέα_Μητρώα!$A:$G,3,FALSE),IF(COUNTIF(ValidID,$C731)&gt;0,VLOOKUP($C731,Μητρώο!$A:$G,3,FALSE))),"")</f>
        <v/>
      </c>
      <c r="E731" s="27" t="str">
        <f>IF($C731&gt;0,IF(COUNTIF(newValidID,$C731)&gt;0,VLOOKUP($C731,Νέα_Μητρώα!$A:$G,5,FALSE),IF(COUNTIF(ValidID,$C731)&gt;0,VLOOKUP($C731,Μητρώο!$A:$G,5,FALSE))),"")</f>
        <v/>
      </c>
      <c r="F731" s="47"/>
      <c r="G731" s="47"/>
      <c r="H731" s="28"/>
      <c r="I731" s="29" t="str">
        <f>IF($C731&gt;0,IF(COUNTIF(newValidID,$C731)&gt;0,VLOOKUP($C731,Νέα_Μητρώα!$A:$G,4,FALSE),IF(COUNTIF(ValidID,$C731)&gt;0,VLOOKUP($C731,Μητρώο!$A:$G,4,FALSE))),"")</f>
        <v/>
      </c>
      <c r="J731" s="53" t="str">
        <f>IF(OR(AND(OR(LEFT(R731)="b",LEFT(T731)="b",LEFT(V731)="b"),IF($C731&gt;0,IF(COUNTIF(newValidID,$C731)&gt;0,VLOOKUP($C731,Νέα_Μητρώα!$A:$G,2,FALSE),IF(COUNTIF(ValidID,$C731)&gt;0,VLOOKUP($C731,Μητρώο!$A:$G,2,FALSE))),"")="Θ"),AND(OR(LEFT(R731)="g",LEFT(T731)="g",LEFT(V731)="g"),IF($C731&gt;0,IF(COUNTIF(newValidID,$C731)&gt;0,VLOOKUP($C731,Νέα_Μητρώα!$A:$G,2,FALSE),IF(COUNTIF(ValidID,$C731)&gt;0,VLOOKUP($C731,Μητρώο!$A:$G,2,FALSE))),"")="Α")),"error","")</f>
        <v/>
      </c>
      <c r="K731" s="29" t="str">
        <f t="shared" si="80"/>
        <v/>
      </c>
      <c r="L731" s="29">
        <f t="shared" si="81"/>
        <v>0</v>
      </c>
      <c r="M731" s="30"/>
      <c r="N731" s="30"/>
      <c r="O731" s="31" t="str">
        <f>IF($C731&gt;0,IF(COUNTIF(newValidID,$C731)&gt;0,VLOOKUP($C731,Νέα_Μητρώα!$A:$G,7,FALSE),IF(COUNTIF(ValidID,$C731)&gt;0,VLOOKUP($C731,Μητρώο!$A:$G,7,FALSE))),"")</f>
        <v/>
      </c>
      <c r="P731" s="25" t="str">
        <f t="shared" si="83"/>
        <v/>
      </c>
      <c r="Q731" s="6"/>
      <c r="S731" s="6"/>
      <c r="U731" s="6"/>
      <c r="W731" s="59" t="str">
        <f>IF(AND($W$1&gt;0,C731&gt;0),SUBSTITUTE(SUBSTITUTE(IF(COUNTIF(newValidID,$C731)&gt;0,VLOOKUP($C731,Νέα_Μητρώα!$A:$G,2,FALSE),IF(COUNTIF(ValidID,$C731)&gt;0,VLOOKUP($C731,Μητρώο!$A:$G,2,FALSE))),"Θ","g"),"Α","b")&amp;IF((TRUNC((((YEAR($C$1))-I731)+1)/2))*2&lt;12,12,(TRUNC((((YEAR($C$1))-I731)+1)/2))*2),"ω")</f>
        <v>ω</v>
      </c>
      <c r="Z731" s="49">
        <f t="shared" si="84"/>
        <v>0</v>
      </c>
      <c r="AA731" s="49">
        <f t="shared" si="85"/>
        <v>0</v>
      </c>
      <c r="AB731" s="49">
        <f t="shared" si="86"/>
        <v>0</v>
      </c>
    </row>
    <row r="732" spans="1:28" x14ac:dyDescent="0.2">
      <c r="A732" s="4">
        <v>730</v>
      </c>
      <c r="B732" s="25">
        <f t="shared" si="82"/>
        <v>730</v>
      </c>
      <c r="D732" s="26" t="str">
        <f>IF($C732&gt;0,IF(COUNTIF(newValidID,$C732)&gt;0,VLOOKUP($C732,Νέα_Μητρώα!$A:$G,3,FALSE),IF(COUNTIF(ValidID,$C732)&gt;0,VLOOKUP($C732,Μητρώο!$A:$G,3,FALSE))),"")</f>
        <v/>
      </c>
      <c r="E732" s="27" t="str">
        <f>IF($C732&gt;0,IF(COUNTIF(newValidID,$C732)&gt;0,VLOOKUP($C732,Νέα_Μητρώα!$A:$G,5,FALSE),IF(COUNTIF(ValidID,$C732)&gt;0,VLOOKUP($C732,Μητρώο!$A:$G,5,FALSE))),"")</f>
        <v/>
      </c>
      <c r="F732" s="47"/>
      <c r="G732" s="47"/>
      <c r="H732" s="28"/>
      <c r="I732" s="29" t="str">
        <f>IF($C732&gt;0,IF(COUNTIF(newValidID,$C732)&gt;0,VLOOKUP($C732,Νέα_Μητρώα!$A:$G,4,FALSE),IF(COUNTIF(ValidID,$C732)&gt;0,VLOOKUP($C732,Μητρώο!$A:$G,4,FALSE))),"")</f>
        <v/>
      </c>
      <c r="J732" s="53" t="str">
        <f>IF(OR(AND(OR(LEFT(R732)="b",LEFT(T732)="b",LEFT(V732)="b"),IF($C732&gt;0,IF(COUNTIF(newValidID,$C732)&gt;0,VLOOKUP($C732,Νέα_Μητρώα!$A:$G,2,FALSE),IF(COUNTIF(ValidID,$C732)&gt;0,VLOOKUP($C732,Μητρώο!$A:$G,2,FALSE))),"")="Θ"),AND(OR(LEFT(R732)="g",LEFT(T732)="g",LEFT(V732)="g"),IF($C732&gt;0,IF(COUNTIF(newValidID,$C732)&gt;0,VLOOKUP($C732,Νέα_Μητρώα!$A:$G,2,FALSE),IF(COUNTIF(ValidID,$C732)&gt;0,VLOOKUP($C732,Μητρώο!$A:$G,2,FALSE))),"")="Α")),"error","")</f>
        <v/>
      </c>
      <c r="K732" s="29" t="str">
        <f t="shared" si="80"/>
        <v/>
      </c>
      <c r="L732" s="29">
        <f t="shared" si="81"/>
        <v>0</v>
      </c>
      <c r="M732" s="30"/>
      <c r="N732" s="30"/>
      <c r="O732" s="31" t="str">
        <f>IF($C732&gt;0,IF(COUNTIF(newValidID,$C732)&gt;0,VLOOKUP($C732,Νέα_Μητρώα!$A:$G,7,FALSE),IF(COUNTIF(ValidID,$C732)&gt;0,VLOOKUP($C732,Μητρώο!$A:$G,7,FALSE))),"")</f>
        <v/>
      </c>
      <c r="P732" s="25" t="str">
        <f t="shared" si="83"/>
        <v/>
      </c>
      <c r="Q732" s="6"/>
      <c r="S732" s="6"/>
      <c r="U732" s="6"/>
      <c r="W732" s="59" t="str">
        <f>IF(AND($W$1&gt;0,C732&gt;0),SUBSTITUTE(SUBSTITUTE(IF(COUNTIF(newValidID,$C732)&gt;0,VLOOKUP($C732,Νέα_Μητρώα!$A:$G,2,FALSE),IF(COUNTIF(ValidID,$C732)&gt;0,VLOOKUP($C732,Μητρώο!$A:$G,2,FALSE))),"Θ","g"),"Α","b")&amp;IF((TRUNC((((YEAR($C$1))-I732)+1)/2))*2&lt;12,12,(TRUNC((((YEAR($C$1))-I732)+1)/2))*2),"ω")</f>
        <v>ω</v>
      </c>
      <c r="Z732" s="49">
        <f t="shared" si="84"/>
        <v>0</v>
      </c>
      <c r="AA732" s="49">
        <f t="shared" si="85"/>
        <v>0</v>
      </c>
      <c r="AB732" s="49">
        <f t="shared" si="86"/>
        <v>0</v>
      </c>
    </row>
    <row r="733" spans="1:28" x14ac:dyDescent="0.2">
      <c r="A733" s="4">
        <v>731</v>
      </c>
      <c r="B733" s="25">
        <f t="shared" si="82"/>
        <v>731</v>
      </c>
      <c r="D733" s="26" t="str">
        <f>IF($C733&gt;0,IF(COUNTIF(newValidID,$C733)&gt;0,VLOOKUP($C733,Νέα_Μητρώα!$A:$G,3,FALSE),IF(COUNTIF(ValidID,$C733)&gt;0,VLOOKUP($C733,Μητρώο!$A:$G,3,FALSE))),"")</f>
        <v/>
      </c>
      <c r="E733" s="27" t="str">
        <f>IF($C733&gt;0,IF(COUNTIF(newValidID,$C733)&gt;0,VLOOKUP($C733,Νέα_Μητρώα!$A:$G,5,FALSE),IF(COUNTIF(ValidID,$C733)&gt;0,VLOOKUP($C733,Μητρώο!$A:$G,5,FALSE))),"")</f>
        <v/>
      </c>
      <c r="F733" s="47"/>
      <c r="G733" s="47"/>
      <c r="H733" s="28"/>
      <c r="I733" s="29" t="str">
        <f>IF($C733&gt;0,IF(COUNTIF(newValidID,$C733)&gt;0,VLOOKUP($C733,Νέα_Μητρώα!$A:$G,4,FALSE),IF(COUNTIF(ValidID,$C733)&gt;0,VLOOKUP($C733,Μητρώο!$A:$G,4,FALSE))),"")</f>
        <v/>
      </c>
      <c r="J733" s="53" t="str">
        <f>IF(OR(AND(OR(LEFT(R733)="b",LEFT(T733)="b",LEFT(V733)="b"),IF($C733&gt;0,IF(COUNTIF(newValidID,$C733)&gt;0,VLOOKUP($C733,Νέα_Μητρώα!$A:$G,2,FALSE),IF(COUNTIF(ValidID,$C733)&gt;0,VLOOKUP($C733,Μητρώο!$A:$G,2,FALSE))),"")="Θ"),AND(OR(LEFT(R733)="g",LEFT(T733)="g",LEFT(V733)="g"),IF($C733&gt;0,IF(COUNTIF(newValidID,$C733)&gt;0,VLOOKUP($C733,Νέα_Μητρώα!$A:$G,2,FALSE),IF(COUNTIF(ValidID,$C733)&gt;0,VLOOKUP($C733,Μητρώο!$A:$G,2,FALSE))),"")="Α")),"error","")</f>
        <v/>
      </c>
      <c r="K733" s="29" t="str">
        <f t="shared" si="80"/>
        <v/>
      </c>
      <c r="L733" s="29">
        <f t="shared" si="81"/>
        <v>0</v>
      </c>
      <c r="M733" s="30"/>
      <c r="N733" s="30"/>
      <c r="O733" s="31" t="str">
        <f>IF($C733&gt;0,IF(COUNTIF(newValidID,$C733)&gt;0,VLOOKUP($C733,Νέα_Μητρώα!$A:$G,7,FALSE),IF(COUNTIF(ValidID,$C733)&gt;0,VLOOKUP($C733,Μητρώο!$A:$G,7,FALSE))),"")</f>
        <v/>
      </c>
      <c r="P733" s="25" t="str">
        <f t="shared" si="83"/>
        <v/>
      </c>
      <c r="Q733" s="6"/>
      <c r="S733" s="6"/>
      <c r="U733" s="6"/>
      <c r="W733" s="59" t="str">
        <f>IF(AND($W$1&gt;0,C733&gt;0),SUBSTITUTE(SUBSTITUTE(IF(COUNTIF(newValidID,$C733)&gt;0,VLOOKUP($C733,Νέα_Μητρώα!$A:$G,2,FALSE),IF(COUNTIF(ValidID,$C733)&gt;0,VLOOKUP($C733,Μητρώο!$A:$G,2,FALSE))),"Θ","g"),"Α","b")&amp;IF((TRUNC((((YEAR($C$1))-I733)+1)/2))*2&lt;12,12,(TRUNC((((YEAR($C$1))-I733)+1)/2))*2),"ω")</f>
        <v>ω</v>
      </c>
      <c r="Z733" s="49">
        <f t="shared" si="84"/>
        <v>0</v>
      </c>
      <c r="AA733" s="49">
        <f t="shared" si="85"/>
        <v>0</v>
      </c>
      <c r="AB733" s="49">
        <f t="shared" si="86"/>
        <v>0</v>
      </c>
    </row>
    <row r="734" spans="1:28" x14ac:dyDescent="0.2">
      <c r="A734" s="4">
        <v>732</v>
      </c>
      <c r="B734" s="25">
        <f t="shared" si="82"/>
        <v>732</v>
      </c>
      <c r="D734" s="26" t="str">
        <f>IF($C734&gt;0,IF(COUNTIF(newValidID,$C734)&gt;0,VLOOKUP($C734,Νέα_Μητρώα!$A:$G,3,FALSE),IF(COUNTIF(ValidID,$C734)&gt;0,VLOOKUP($C734,Μητρώο!$A:$G,3,FALSE))),"")</f>
        <v/>
      </c>
      <c r="E734" s="27" t="str">
        <f>IF($C734&gt;0,IF(COUNTIF(newValidID,$C734)&gt;0,VLOOKUP($C734,Νέα_Μητρώα!$A:$G,5,FALSE),IF(COUNTIF(ValidID,$C734)&gt;0,VLOOKUP($C734,Μητρώο!$A:$G,5,FALSE))),"")</f>
        <v/>
      </c>
      <c r="F734" s="47"/>
      <c r="G734" s="47"/>
      <c r="H734" s="28"/>
      <c r="I734" s="29" t="str">
        <f>IF($C734&gt;0,IF(COUNTIF(newValidID,$C734)&gt;0,VLOOKUP($C734,Νέα_Μητρώα!$A:$G,4,FALSE),IF(COUNTIF(ValidID,$C734)&gt;0,VLOOKUP($C734,Μητρώο!$A:$G,4,FALSE))),"")</f>
        <v/>
      </c>
      <c r="J734" s="53" t="str">
        <f>IF(OR(AND(OR(LEFT(R734)="b",LEFT(T734)="b",LEFT(V734)="b"),IF($C734&gt;0,IF(COUNTIF(newValidID,$C734)&gt;0,VLOOKUP($C734,Νέα_Μητρώα!$A:$G,2,FALSE),IF(COUNTIF(ValidID,$C734)&gt;0,VLOOKUP($C734,Μητρώο!$A:$G,2,FALSE))),"")="Θ"),AND(OR(LEFT(R734)="g",LEFT(T734)="g",LEFT(V734)="g"),IF($C734&gt;0,IF(COUNTIF(newValidID,$C734)&gt;0,VLOOKUP($C734,Νέα_Μητρώα!$A:$G,2,FALSE),IF(COUNTIF(ValidID,$C734)&gt;0,VLOOKUP($C734,Μητρώο!$A:$G,2,FALSE))),"")="Α")),"error","")</f>
        <v/>
      </c>
      <c r="K734" s="29" t="str">
        <f t="shared" si="80"/>
        <v/>
      </c>
      <c r="L734" s="29">
        <f t="shared" si="81"/>
        <v>0</v>
      </c>
      <c r="M734" s="30"/>
      <c r="N734" s="30"/>
      <c r="O734" s="31" t="str">
        <f>IF($C734&gt;0,IF(COUNTIF(newValidID,$C734)&gt;0,VLOOKUP($C734,Νέα_Μητρώα!$A:$G,7,FALSE),IF(COUNTIF(ValidID,$C734)&gt;0,VLOOKUP($C734,Μητρώο!$A:$G,7,FALSE))),"")</f>
        <v/>
      </c>
      <c r="P734" s="25" t="str">
        <f t="shared" si="83"/>
        <v/>
      </c>
      <c r="Q734" s="6"/>
      <c r="S734" s="6"/>
      <c r="U734" s="6"/>
      <c r="W734" s="59" t="str">
        <f>IF(AND($W$1&gt;0,C734&gt;0),SUBSTITUTE(SUBSTITUTE(IF(COUNTIF(newValidID,$C734)&gt;0,VLOOKUP($C734,Νέα_Μητρώα!$A:$G,2,FALSE),IF(COUNTIF(ValidID,$C734)&gt;0,VLOOKUP($C734,Μητρώο!$A:$G,2,FALSE))),"Θ","g"),"Α","b")&amp;IF((TRUNC((((YEAR($C$1))-I734)+1)/2))*2&lt;12,12,(TRUNC((((YEAR($C$1))-I734)+1)/2))*2),"ω")</f>
        <v>ω</v>
      </c>
      <c r="Z734" s="49">
        <f t="shared" si="84"/>
        <v>0</v>
      </c>
      <c r="AA734" s="49">
        <f t="shared" si="85"/>
        <v>0</v>
      </c>
      <c r="AB734" s="49">
        <f t="shared" si="86"/>
        <v>0</v>
      </c>
    </row>
    <row r="735" spans="1:28" x14ac:dyDescent="0.2">
      <c r="A735" s="4">
        <v>733</v>
      </c>
      <c r="B735" s="25">
        <f t="shared" si="82"/>
        <v>733</v>
      </c>
      <c r="D735" s="26" t="str">
        <f>IF($C735&gt;0,IF(COUNTIF(newValidID,$C735)&gt;0,VLOOKUP($C735,Νέα_Μητρώα!$A:$G,3,FALSE),IF(COUNTIF(ValidID,$C735)&gt;0,VLOOKUP($C735,Μητρώο!$A:$G,3,FALSE))),"")</f>
        <v/>
      </c>
      <c r="E735" s="27" t="str">
        <f>IF($C735&gt;0,IF(COUNTIF(newValidID,$C735)&gt;0,VLOOKUP($C735,Νέα_Μητρώα!$A:$G,5,FALSE),IF(COUNTIF(ValidID,$C735)&gt;0,VLOOKUP($C735,Μητρώο!$A:$G,5,FALSE))),"")</f>
        <v/>
      </c>
      <c r="F735" s="47"/>
      <c r="G735" s="47"/>
      <c r="H735" s="28"/>
      <c r="I735" s="29" t="str">
        <f>IF($C735&gt;0,IF(COUNTIF(newValidID,$C735)&gt;0,VLOOKUP($C735,Νέα_Μητρώα!$A:$G,4,FALSE),IF(COUNTIF(ValidID,$C735)&gt;0,VLOOKUP($C735,Μητρώο!$A:$G,4,FALSE))),"")</f>
        <v/>
      </c>
      <c r="J735" s="53" t="str">
        <f>IF(OR(AND(OR(LEFT(R735)="b",LEFT(T735)="b",LEFT(V735)="b"),IF($C735&gt;0,IF(COUNTIF(newValidID,$C735)&gt;0,VLOOKUP($C735,Νέα_Μητρώα!$A:$G,2,FALSE),IF(COUNTIF(ValidID,$C735)&gt;0,VLOOKUP($C735,Μητρώο!$A:$G,2,FALSE))),"")="Θ"),AND(OR(LEFT(R735)="g",LEFT(T735)="g",LEFT(V735)="g"),IF($C735&gt;0,IF(COUNTIF(newValidID,$C735)&gt;0,VLOOKUP($C735,Νέα_Μητρώα!$A:$G,2,FALSE),IF(COUNTIF(ValidID,$C735)&gt;0,VLOOKUP($C735,Μητρώο!$A:$G,2,FALSE))),"")="Α")),"error","")</f>
        <v/>
      </c>
      <c r="K735" s="29" t="str">
        <f t="shared" si="80"/>
        <v/>
      </c>
      <c r="L735" s="29">
        <f t="shared" si="81"/>
        <v>0</v>
      </c>
      <c r="M735" s="30"/>
      <c r="N735" s="30"/>
      <c r="O735" s="31" t="str">
        <f>IF($C735&gt;0,IF(COUNTIF(newValidID,$C735)&gt;0,VLOOKUP($C735,Νέα_Μητρώα!$A:$G,7,FALSE),IF(COUNTIF(ValidID,$C735)&gt;0,VLOOKUP($C735,Μητρώο!$A:$G,7,FALSE))),"")</f>
        <v/>
      </c>
      <c r="P735" s="25" t="str">
        <f t="shared" si="83"/>
        <v/>
      </c>
      <c r="Q735" s="6"/>
      <c r="S735" s="6"/>
      <c r="U735" s="6"/>
      <c r="W735" s="59" t="str">
        <f>IF(AND($W$1&gt;0,C735&gt;0),SUBSTITUTE(SUBSTITUTE(IF(COUNTIF(newValidID,$C735)&gt;0,VLOOKUP($C735,Νέα_Μητρώα!$A:$G,2,FALSE),IF(COUNTIF(ValidID,$C735)&gt;0,VLOOKUP($C735,Μητρώο!$A:$G,2,FALSE))),"Θ","g"),"Α","b")&amp;IF((TRUNC((((YEAR($C$1))-I735)+1)/2))*2&lt;12,12,(TRUNC((((YEAR($C$1))-I735)+1)/2))*2),"ω")</f>
        <v>ω</v>
      </c>
      <c r="Z735" s="49">
        <f t="shared" si="84"/>
        <v>0</v>
      </c>
      <c r="AA735" s="49">
        <f t="shared" si="85"/>
        <v>0</v>
      </c>
      <c r="AB735" s="49">
        <f t="shared" si="86"/>
        <v>0</v>
      </c>
    </row>
    <row r="736" spans="1:28" x14ac:dyDescent="0.2">
      <c r="A736" s="4">
        <v>734</v>
      </c>
      <c r="B736" s="25">
        <f t="shared" si="82"/>
        <v>734</v>
      </c>
      <c r="D736" s="26" t="str">
        <f>IF($C736&gt;0,IF(COUNTIF(newValidID,$C736)&gt;0,VLOOKUP($C736,Νέα_Μητρώα!$A:$G,3,FALSE),IF(COUNTIF(ValidID,$C736)&gt;0,VLOOKUP($C736,Μητρώο!$A:$G,3,FALSE))),"")</f>
        <v/>
      </c>
      <c r="E736" s="27" t="str">
        <f>IF($C736&gt;0,IF(COUNTIF(newValidID,$C736)&gt;0,VLOOKUP($C736,Νέα_Μητρώα!$A:$G,5,FALSE),IF(COUNTIF(ValidID,$C736)&gt;0,VLOOKUP($C736,Μητρώο!$A:$G,5,FALSE))),"")</f>
        <v/>
      </c>
      <c r="F736" s="47"/>
      <c r="G736" s="47"/>
      <c r="H736" s="28"/>
      <c r="I736" s="29" t="str">
        <f>IF($C736&gt;0,IF(COUNTIF(newValidID,$C736)&gt;0,VLOOKUP($C736,Νέα_Μητρώα!$A:$G,4,FALSE),IF(COUNTIF(ValidID,$C736)&gt;0,VLOOKUP($C736,Μητρώο!$A:$G,4,FALSE))),"")</f>
        <v/>
      </c>
      <c r="J736" s="53" t="str">
        <f>IF(OR(AND(OR(LEFT(R736)="b",LEFT(T736)="b",LEFT(V736)="b"),IF($C736&gt;0,IF(COUNTIF(newValidID,$C736)&gt;0,VLOOKUP($C736,Νέα_Μητρώα!$A:$G,2,FALSE),IF(COUNTIF(ValidID,$C736)&gt;0,VLOOKUP($C736,Μητρώο!$A:$G,2,FALSE))),"")="Θ"),AND(OR(LEFT(R736)="g",LEFT(T736)="g",LEFT(V736)="g"),IF($C736&gt;0,IF(COUNTIF(newValidID,$C736)&gt;0,VLOOKUP($C736,Νέα_Μητρώα!$A:$G,2,FALSE),IF(COUNTIF(ValidID,$C736)&gt;0,VLOOKUP($C736,Μητρώο!$A:$G,2,FALSE))),"")="Α")),"error","")</f>
        <v/>
      </c>
      <c r="K736" s="29" t="str">
        <f t="shared" si="80"/>
        <v/>
      </c>
      <c r="L736" s="29">
        <f t="shared" si="81"/>
        <v>0</v>
      </c>
      <c r="M736" s="30"/>
      <c r="N736" s="30"/>
      <c r="O736" s="31" t="str">
        <f>IF($C736&gt;0,IF(COUNTIF(newValidID,$C736)&gt;0,VLOOKUP($C736,Νέα_Μητρώα!$A:$G,7,FALSE),IF(COUNTIF(ValidID,$C736)&gt;0,VLOOKUP($C736,Μητρώο!$A:$G,7,FALSE))),"")</f>
        <v/>
      </c>
      <c r="P736" s="25" t="str">
        <f t="shared" si="83"/>
        <v/>
      </c>
      <c r="Q736" s="6"/>
      <c r="S736" s="6"/>
      <c r="U736" s="6"/>
      <c r="W736" s="59" t="str">
        <f>IF(AND($W$1&gt;0,C736&gt;0),SUBSTITUTE(SUBSTITUTE(IF(COUNTIF(newValidID,$C736)&gt;0,VLOOKUP($C736,Νέα_Μητρώα!$A:$G,2,FALSE),IF(COUNTIF(ValidID,$C736)&gt;0,VLOOKUP($C736,Μητρώο!$A:$G,2,FALSE))),"Θ","g"),"Α","b")&amp;IF((TRUNC((((YEAR($C$1))-I736)+1)/2))*2&lt;12,12,(TRUNC((((YEAR($C$1))-I736)+1)/2))*2),"ω")</f>
        <v>ω</v>
      </c>
      <c r="Z736" s="49">
        <f t="shared" si="84"/>
        <v>0</v>
      </c>
      <c r="AA736" s="49">
        <f t="shared" si="85"/>
        <v>0</v>
      </c>
      <c r="AB736" s="49">
        <f t="shared" si="86"/>
        <v>0</v>
      </c>
    </row>
    <row r="737" spans="1:28" x14ac:dyDescent="0.2">
      <c r="A737" s="4">
        <v>735</v>
      </c>
      <c r="B737" s="25">
        <f t="shared" si="82"/>
        <v>735</v>
      </c>
      <c r="D737" s="26" t="str">
        <f>IF($C737&gt;0,IF(COUNTIF(newValidID,$C737)&gt;0,VLOOKUP($C737,Νέα_Μητρώα!$A:$G,3,FALSE),IF(COUNTIF(ValidID,$C737)&gt;0,VLOOKUP($C737,Μητρώο!$A:$G,3,FALSE))),"")</f>
        <v/>
      </c>
      <c r="E737" s="27" t="str">
        <f>IF($C737&gt;0,IF(COUNTIF(newValidID,$C737)&gt;0,VLOOKUP($C737,Νέα_Μητρώα!$A:$G,5,FALSE),IF(COUNTIF(ValidID,$C737)&gt;0,VLOOKUP($C737,Μητρώο!$A:$G,5,FALSE))),"")</f>
        <v/>
      </c>
      <c r="F737" s="47"/>
      <c r="G737" s="47"/>
      <c r="H737" s="28"/>
      <c r="I737" s="29" t="str">
        <f>IF($C737&gt;0,IF(COUNTIF(newValidID,$C737)&gt;0,VLOOKUP($C737,Νέα_Μητρώα!$A:$G,4,FALSE),IF(COUNTIF(ValidID,$C737)&gt;0,VLOOKUP($C737,Μητρώο!$A:$G,4,FALSE))),"")</f>
        <v/>
      </c>
      <c r="J737" s="53" t="str">
        <f>IF(OR(AND(OR(LEFT(R737)="b",LEFT(T737)="b",LEFT(V737)="b"),IF($C737&gt;0,IF(COUNTIF(newValidID,$C737)&gt;0,VLOOKUP($C737,Νέα_Μητρώα!$A:$G,2,FALSE),IF(COUNTIF(ValidID,$C737)&gt;0,VLOOKUP($C737,Μητρώο!$A:$G,2,FALSE))),"")="Θ"),AND(OR(LEFT(R737)="g",LEFT(T737)="g",LEFT(V737)="g"),IF($C737&gt;0,IF(COUNTIF(newValidID,$C737)&gt;0,VLOOKUP($C737,Νέα_Μητρώα!$A:$G,2,FALSE),IF(COUNTIF(ValidID,$C737)&gt;0,VLOOKUP($C737,Μητρώο!$A:$G,2,FALSE))),"")="Α")),"error","")</f>
        <v/>
      </c>
      <c r="K737" s="29" t="str">
        <f t="shared" si="80"/>
        <v/>
      </c>
      <c r="L737" s="29">
        <f t="shared" si="81"/>
        <v>0</v>
      </c>
      <c r="M737" s="30"/>
      <c r="N737" s="30"/>
      <c r="O737" s="31" t="str">
        <f>IF($C737&gt;0,IF(COUNTIF(newValidID,$C737)&gt;0,VLOOKUP($C737,Νέα_Μητρώα!$A:$G,7,FALSE),IF(COUNTIF(ValidID,$C737)&gt;0,VLOOKUP($C737,Μητρώο!$A:$G,7,FALSE))),"")</f>
        <v/>
      </c>
      <c r="P737" s="25" t="str">
        <f t="shared" si="83"/>
        <v/>
      </c>
      <c r="Q737" s="6"/>
      <c r="S737" s="6"/>
      <c r="U737" s="6"/>
      <c r="W737" s="59" t="str">
        <f>IF(AND($W$1&gt;0,C737&gt;0),SUBSTITUTE(SUBSTITUTE(IF(COUNTIF(newValidID,$C737)&gt;0,VLOOKUP($C737,Νέα_Μητρώα!$A:$G,2,FALSE),IF(COUNTIF(ValidID,$C737)&gt;0,VLOOKUP($C737,Μητρώο!$A:$G,2,FALSE))),"Θ","g"),"Α","b")&amp;IF((TRUNC((((YEAR($C$1))-I737)+1)/2))*2&lt;12,12,(TRUNC((((YEAR($C$1))-I737)+1)/2))*2),"ω")</f>
        <v>ω</v>
      </c>
      <c r="Z737" s="49">
        <f t="shared" si="84"/>
        <v>0</v>
      </c>
      <c r="AA737" s="49">
        <f t="shared" si="85"/>
        <v>0</v>
      </c>
      <c r="AB737" s="49">
        <f t="shared" si="86"/>
        <v>0</v>
      </c>
    </row>
    <row r="738" spans="1:28" x14ac:dyDescent="0.2">
      <c r="A738" s="4">
        <v>736</v>
      </c>
      <c r="B738" s="25">
        <f t="shared" si="82"/>
        <v>736</v>
      </c>
      <c r="D738" s="26" t="str">
        <f>IF($C738&gt;0,IF(COUNTIF(newValidID,$C738)&gt;0,VLOOKUP($C738,Νέα_Μητρώα!$A:$G,3,FALSE),IF(COUNTIF(ValidID,$C738)&gt;0,VLOOKUP($C738,Μητρώο!$A:$G,3,FALSE))),"")</f>
        <v/>
      </c>
      <c r="E738" s="27" t="str">
        <f>IF($C738&gt;0,IF(COUNTIF(newValidID,$C738)&gt;0,VLOOKUP($C738,Νέα_Μητρώα!$A:$G,5,FALSE),IF(COUNTIF(ValidID,$C738)&gt;0,VLOOKUP($C738,Μητρώο!$A:$G,5,FALSE))),"")</f>
        <v/>
      </c>
      <c r="F738" s="47"/>
      <c r="G738" s="47"/>
      <c r="H738" s="28"/>
      <c r="I738" s="29" t="str">
        <f>IF($C738&gt;0,IF(COUNTIF(newValidID,$C738)&gt;0,VLOOKUP($C738,Νέα_Μητρώα!$A:$G,4,FALSE),IF(COUNTIF(ValidID,$C738)&gt;0,VLOOKUP($C738,Μητρώο!$A:$G,4,FALSE))),"")</f>
        <v/>
      </c>
      <c r="J738" s="53" t="str">
        <f>IF(OR(AND(OR(LEFT(R738)="b",LEFT(T738)="b",LEFT(V738)="b"),IF($C738&gt;0,IF(COUNTIF(newValidID,$C738)&gt;0,VLOOKUP($C738,Νέα_Μητρώα!$A:$G,2,FALSE),IF(COUNTIF(ValidID,$C738)&gt;0,VLOOKUP($C738,Μητρώο!$A:$G,2,FALSE))),"")="Θ"),AND(OR(LEFT(R738)="g",LEFT(T738)="g",LEFT(V738)="g"),IF($C738&gt;0,IF(COUNTIF(newValidID,$C738)&gt;0,VLOOKUP($C738,Νέα_Μητρώα!$A:$G,2,FALSE),IF(COUNTIF(ValidID,$C738)&gt;0,VLOOKUP($C738,Μητρώο!$A:$G,2,FALSE))),"")="Α")),"error","")</f>
        <v/>
      </c>
      <c r="K738" s="29" t="str">
        <f t="shared" si="80"/>
        <v/>
      </c>
      <c r="L738" s="29">
        <f t="shared" si="81"/>
        <v>0</v>
      </c>
      <c r="M738" s="30"/>
      <c r="N738" s="30"/>
      <c r="O738" s="31" t="str">
        <f>IF($C738&gt;0,IF(COUNTIF(newValidID,$C738)&gt;0,VLOOKUP($C738,Νέα_Μητρώα!$A:$G,7,FALSE),IF(COUNTIF(ValidID,$C738)&gt;0,VLOOKUP($C738,Μητρώο!$A:$G,7,FALSE))),"")</f>
        <v/>
      </c>
      <c r="P738" s="25" t="str">
        <f t="shared" si="83"/>
        <v/>
      </c>
      <c r="Q738" s="6"/>
      <c r="S738" s="6"/>
      <c r="U738" s="6"/>
      <c r="W738" s="59" t="str">
        <f>IF(AND($W$1&gt;0,C738&gt;0),SUBSTITUTE(SUBSTITUTE(IF(COUNTIF(newValidID,$C738)&gt;0,VLOOKUP($C738,Νέα_Μητρώα!$A:$G,2,FALSE),IF(COUNTIF(ValidID,$C738)&gt;0,VLOOKUP($C738,Μητρώο!$A:$G,2,FALSE))),"Θ","g"),"Α","b")&amp;IF((TRUNC((((YEAR($C$1))-I738)+1)/2))*2&lt;12,12,(TRUNC((((YEAR($C$1))-I738)+1)/2))*2),"ω")</f>
        <v>ω</v>
      </c>
      <c r="Z738" s="49">
        <f t="shared" si="84"/>
        <v>0</v>
      </c>
      <c r="AA738" s="49">
        <f t="shared" si="85"/>
        <v>0</v>
      </c>
      <c r="AB738" s="49">
        <f t="shared" si="86"/>
        <v>0</v>
      </c>
    </row>
    <row r="739" spans="1:28" x14ac:dyDescent="0.2">
      <c r="A739" s="4">
        <v>737</v>
      </c>
      <c r="B739" s="25">
        <f t="shared" si="82"/>
        <v>737</v>
      </c>
      <c r="D739" s="26" t="str">
        <f>IF($C739&gt;0,IF(COUNTIF(newValidID,$C739)&gt;0,VLOOKUP($C739,Νέα_Μητρώα!$A:$G,3,FALSE),IF(COUNTIF(ValidID,$C739)&gt;0,VLOOKUP($C739,Μητρώο!$A:$G,3,FALSE))),"")</f>
        <v/>
      </c>
      <c r="E739" s="27" t="str">
        <f>IF($C739&gt;0,IF(COUNTIF(newValidID,$C739)&gt;0,VLOOKUP($C739,Νέα_Μητρώα!$A:$G,5,FALSE),IF(COUNTIF(ValidID,$C739)&gt;0,VLOOKUP($C739,Μητρώο!$A:$G,5,FALSE))),"")</f>
        <v/>
      </c>
      <c r="F739" s="47"/>
      <c r="G739" s="47"/>
      <c r="H739" s="28"/>
      <c r="I739" s="29" t="str">
        <f>IF($C739&gt;0,IF(COUNTIF(newValidID,$C739)&gt;0,VLOOKUP($C739,Νέα_Μητρώα!$A:$G,4,FALSE),IF(COUNTIF(ValidID,$C739)&gt;0,VLOOKUP($C739,Μητρώο!$A:$G,4,FALSE))),"")</f>
        <v/>
      </c>
      <c r="J739" s="53" t="str">
        <f>IF(OR(AND(OR(LEFT(R739)="b",LEFT(T739)="b",LEFT(V739)="b"),IF($C739&gt;0,IF(COUNTIF(newValidID,$C739)&gt;0,VLOOKUP($C739,Νέα_Μητρώα!$A:$G,2,FALSE),IF(COUNTIF(ValidID,$C739)&gt;0,VLOOKUP($C739,Μητρώο!$A:$G,2,FALSE))),"")="Θ"),AND(OR(LEFT(R739)="g",LEFT(T739)="g",LEFT(V739)="g"),IF($C739&gt;0,IF(COUNTIF(newValidID,$C739)&gt;0,VLOOKUP($C739,Νέα_Μητρώα!$A:$G,2,FALSE),IF(COUNTIF(ValidID,$C739)&gt;0,VLOOKUP($C739,Μητρώο!$A:$G,2,FALSE))),"")="Α")),"error","")</f>
        <v/>
      </c>
      <c r="K739" s="29" t="str">
        <f t="shared" si="80"/>
        <v/>
      </c>
      <c r="L739" s="29">
        <f t="shared" si="81"/>
        <v>0</v>
      </c>
      <c r="M739" s="30"/>
      <c r="N739" s="30"/>
      <c r="O739" s="31" t="str">
        <f>IF($C739&gt;0,IF(COUNTIF(newValidID,$C739)&gt;0,VLOOKUP($C739,Νέα_Μητρώα!$A:$G,7,FALSE),IF(COUNTIF(ValidID,$C739)&gt;0,VLOOKUP($C739,Μητρώο!$A:$G,7,FALSE))),"")</f>
        <v/>
      </c>
      <c r="P739" s="25" t="str">
        <f t="shared" si="83"/>
        <v/>
      </c>
      <c r="Q739" s="6"/>
      <c r="S739" s="6"/>
      <c r="U739" s="6"/>
      <c r="W739" s="59" t="str">
        <f>IF(AND($W$1&gt;0,C739&gt;0),SUBSTITUTE(SUBSTITUTE(IF(COUNTIF(newValidID,$C739)&gt;0,VLOOKUP($C739,Νέα_Μητρώα!$A:$G,2,FALSE),IF(COUNTIF(ValidID,$C739)&gt;0,VLOOKUP($C739,Μητρώο!$A:$G,2,FALSE))),"Θ","g"),"Α","b")&amp;IF((TRUNC((((YEAR($C$1))-I739)+1)/2))*2&lt;12,12,(TRUNC((((YEAR($C$1))-I739)+1)/2))*2),"ω")</f>
        <v>ω</v>
      </c>
      <c r="Z739" s="49">
        <f t="shared" si="84"/>
        <v>0</v>
      </c>
      <c r="AA739" s="49">
        <f t="shared" si="85"/>
        <v>0</v>
      </c>
      <c r="AB739" s="49">
        <f t="shared" si="86"/>
        <v>0</v>
      </c>
    </row>
    <row r="740" spans="1:28" x14ac:dyDescent="0.2">
      <c r="A740" s="4">
        <v>738</v>
      </c>
      <c r="B740" s="25">
        <f t="shared" si="82"/>
        <v>738</v>
      </c>
      <c r="D740" s="26" t="str">
        <f>IF($C740&gt;0,IF(COUNTIF(newValidID,$C740)&gt;0,VLOOKUP($C740,Νέα_Μητρώα!$A:$G,3,FALSE),IF(COUNTIF(ValidID,$C740)&gt;0,VLOOKUP($C740,Μητρώο!$A:$G,3,FALSE))),"")</f>
        <v/>
      </c>
      <c r="E740" s="27" t="str">
        <f>IF($C740&gt;0,IF(COUNTIF(newValidID,$C740)&gt;0,VLOOKUP($C740,Νέα_Μητρώα!$A:$G,5,FALSE),IF(COUNTIF(ValidID,$C740)&gt;0,VLOOKUP($C740,Μητρώο!$A:$G,5,FALSE))),"")</f>
        <v/>
      </c>
      <c r="F740" s="47"/>
      <c r="G740" s="47"/>
      <c r="H740" s="28"/>
      <c r="I740" s="29" t="str">
        <f>IF($C740&gt;0,IF(COUNTIF(newValidID,$C740)&gt;0,VLOOKUP($C740,Νέα_Μητρώα!$A:$G,4,FALSE),IF(COUNTIF(ValidID,$C740)&gt;0,VLOOKUP($C740,Μητρώο!$A:$G,4,FALSE))),"")</f>
        <v/>
      </c>
      <c r="J740" s="53" t="str">
        <f>IF(OR(AND(OR(LEFT(R740)="b",LEFT(T740)="b",LEFT(V740)="b"),IF($C740&gt;0,IF(COUNTIF(newValidID,$C740)&gt;0,VLOOKUP($C740,Νέα_Μητρώα!$A:$G,2,FALSE),IF(COUNTIF(ValidID,$C740)&gt;0,VLOOKUP($C740,Μητρώο!$A:$G,2,FALSE))),"")="Θ"),AND(OR(LEFT(R740)="g",LEFT(T740)="g",LEFT(V740)="g"),IF($C740&gt;0,IF(COUNTIF(newValidID,$C740)&gt;0,VLOOKUP($C740,Νέα_Μητρώα!$A:$G,2,FALSE),IF(COUNTIF(ValidID,$C740)&gt;0,VLOOKUP($C740,Μητρώο!$A:$G,2,FALSE))),"")="Α")),"error","")</f>
        <v/>
      </c>
      <c r="K740" s="29" t="str">
        <f t="shared" si="80"/>
        <v/>
      </c>
      <c r="L740" s="29">
        <f t="shared" si="81"/>
        <v>0</v>
      </c>
      <c r="M740" s="30"/>
      <c r="N740" s="30"/>
      <c r="O740" s="31" t="str">
        <f>IF($C740&gt;0,IF(COUNTIF(newValidID,$C740)&gt;0,VLOOKUP($C740,Νέα_Μητρώα!$A:$G,7,FALSE),IF(COUNTIF(ValidID,$C740)&gt;0,VLOOKUP($C740,Μητρώο!$A:$G,7,FALSE))),"")</f>
        <v/>
      </c>
      <c r="P740" s="25" t="str">
        <f t="shared" si="83"/>
        <v/>
      </c>
      <c r="Q740" s="6"/>
      <c r="S740" s="6"/>
      <c r="U740" s="6"/>
      <c r="W740" s="59" t="str">
        <f>IF(AND($W$1&gt;0,C740&gt;0),SUBSTITUTE(SUBSTITUTE(IF(COUNTIF(newValidID,$C740)&gt;0,VLOOKUP($C740,Νέα_Μητρώα!$A:$G,2,FALSE),IF(COUNTIF(ValidID,$C740)&gt;0,VLOOKUP($C740,Μητρώο!$A:$G,2,FALSE))),"Θ","g"),"Α","b")&amp;IF((TRUNC((((YEAR($C$1))-I740)+1)/2))*2&lt;12,12,(TRUNC((((YEAR($C$1))-I740)+1)/2))*2),"ω")</f>
        <v>ω</v>
      </c>
      <c r="Z740" s="49">
        <f t="shared" si="84"/>
        <v>0</v>
      </c>
      <c r="AA740" s="49">
        <f t="shared" si="85"/>
        <v>0</v>
      </c>
      <c r="AB740" s="49">
        <f t="shared" si="86"/>
        <v>0</v>
      </c>
    </row>
    <row r="741" spans="1:28" x14ac:dyDescent="0.2">
      <c r="A741" s="4">
        <v>739</v>
      </c>
      <c r="B741" s="25">
        <f t="shared" si="82"/>
        <v>739</v>
      </c>
      <c r="D741" s="26" t="str">
        <f>IF($C741&gt;0,IF(COUNTIF(newValidID,$C741)&gt;0,VLOOKUP($C741,Νέα_Μητρώα!$A:$G,3,FALSE),IF(COUNTIF(ValidID,$C741)&gt;0,VLOOKUP($C741,Μητρώο!$A:$G,3,FALSE))),"")</f>
        <v/>
      </c>
      <c r="E741" s="27" t="str">
        <f>IF($C741&gt;0,IF(COUNTIF(newValidID,$C741)&gt;0,VLOOKUP($C741,Νέα_Μητρώα!$A:$G,5,FALSE),IF(COUNTIF(ValidID,$C741)&gt;0,VLOOKUP($C741,Μητρώο!$A:$G,5,FALSE))),"")</f>
        <v/>
      </c>
      <c r="F741" s="47"/>
      <c r="G741" s="47"/>
      <c r="H741" s="28"/>
      <c r="I741" s="29" t="str">
        <f>IF($C741&gt;0,IF(COUNTIF(newValidID,$C741)&gt;0,VLOOKUP($C741,Νέα_Μητρώα!$A:$G,4,FALSE),IF(COUNTIF(ValidID,$C741)&gt;0,VLOOKUP($C741,Μητρώο!$A:$G,4,FALSE))),"")</f>
        <v/>
      </c>
      <c r="J741" s="53" t="str">
        <f>IF(OR(AND(OR(LEFT(R741)="b",LEFT(T741)="b",LEFT(V741)="b"),IF($C741&gt;0,IF(COUNTIF(newValidID,$C741)&gt;0,VLOOKUP($C741,Νέα_Μητρώα!$A:$G,2,FALSE),IF(COUNTIF(ValidID,$C741)&gt;0,VLOOKUP($C741,Μητρώο!$A:$G,2,FALSE))),"")="Θ"),AND(OR(LEFT(R741)="g",LEFT(T741)="g",LEFT(V741)="g"),IF($C741&gt;0,IF(COUNTIF(newValidID,$C741)&gt;0,VLOOKUP($C741,Νέα_Μητρώα!$A:$G,2,FALSE),IF(COUNTIF(ValidID,$C741)&gt;0,VLOOKUP($C741,Μητρώο!$A:$G,2,FALSE))),"")="Α")),"error","")</f>
        <v/>
      </c>
      <c r="K741" s="29" t="str">
        <f t="shared" si="80"/>
        <v/>
      </c>
      <c r="L741" s="29">
        <f t="shared" si="81"/>
        <v>0</v>
      </c>
      <c r="M741" s="30"/>
      <c r="N741" s="30"/>
      <c r="O741" s="31" t="str">
        <f>IF($C741&gt;0,IF(COUNTIF(newValidID,$C741)&gt;0,VLOOKUP($C741,Νέα_Μητρώα!$A:$G,7,FALSE),IF(COUNTIF(ValidID,$C741)&gt;0,VLOOKUP($C741,Μητρώο!$A:$G,7,FALSE))),"")</f>
        <v/>
      </c>
      <c r="P741" s="25" t="str">
        <f t="shared" si="83"/>
        <v/>
      </c>
      <c r="Q741" s="6"/>
      <c r="S741" s="6"/>
      <c r="U741" s="6"/>
      <c r="W741" s="59" t="str">
        <f>IF(AND($W$1&gt;0,C741&gt;0),SUBSTITUTE(SUBSTITUTE(IF(COUNTIF(newValidID,$C741)&gt;0,VLOOKUP($C741,Νέα_Μητρώα!$A:$G,2,FALSE),IF(COUNTIF(ValidID,$C741)&gt;0,VLOOKUP($C741,Μητρώο!$A:$G,2,FALSE))),"Θ","g"),"Α","b")&amp;IF((TRUNC((((YEAR($C$1))-I741)+1)/2))*2&lt;12,12,(TRUNC((((YEAR($C$1))-I741)+1)/2))*2),"ω")</f>
        <v>ω</v>
      </c>
      <c r="Z741" s="49">
        <f t="shared" si="84"/>
        <v>0</v>
      </c>
      <c r="AA741" s="49">
        <f t="shared" si="85"/>
        <v>0</v>
      </c>
      <c r="AB741" s="49">
        <f t="shared" si="86"/>
        <v>0</v>
      </c>
    </row>
    <row r="742" spans="1:28" x14ac:dyDescent="0.2">
      <c r="A742" s="4">
        <v>740</v>
      </c>
      <c r="B742" s="25">
        <f t="shared" si="82"/>
        <v>740</v>
      </c>
      <c r="D742" s="26" t="str">
        <f>IF($C742&gt;0,IF(COUNTIF(newValidID,$C742)&gt;0,VLOOKUP($C742,Νέα_Μητρώα!$A:$G,3,FALSE),IF(COUNTIF(ValidID,$C742)&gt;0,VLOOKUP($C742,Μητρώο!$A:$G,3,FALSE))),"")</f>
        <v/>
      </c>
      <c r="E742" s="27" t="str">
        <f>IF($C742&gt;0,IF(COUNTIF(newValidID,$C742)&gt;0,VLOOKUP($C742,Νέα_Μητρώα!$A:$G,5,FALSE),IF(COUNTIF(ValidID,$C742)&gt;0,VLOOKUP($C742,Μητρώο!$A:$G,5,FALSE))),"")</f>
        <v/>
      </c>
      <c r="F742" s="47"/>
      <c r="G742" s="47"/>
      <c r="H742" s="28"/>
      <c r="I742" s="29" t="str">
        <f>IF($C742&gt;0,IF(COUNTIF(newValidID,$C742)&gt;0,VLOOKUP($C742,Νέα_Μητρώα!$A:$G,4,FALSE),IF(COUNTIF(ValidID,$C742)&gt;0,VLOOKUP($C742,Μητρώο!$A:$G,4,FALSE))),"")</f>
        <v/>
      </c>
      <c r="J742" s="53" t="str">
        <f>IF(OR(AND(OR(LEFT(R742)="b",LEFT(T742)="b",LEFT(V742)="b"),IF($C742&gt;0,IF(COUNTIF(newValidID,$C742)&gt;0,VLOOKUP($C742,Νέα_Μητρώα!$A:$G,2,FALSE),IF(COUNTIF(ValidID,$C742)&gt;0,VLOOKUP($C742,Μητρώο!$A:$G,2,FALSE))),"")="Θ"),AND(OR(LEFT(R742)="g",LEFT(T742)="g",LEFT(V742)="g"),IF($C742&gt;0,IF(COUNTIF(newValidID,$C742)&gt;0,VLOOKUP($C742,Νέα_Μητρώα!$A:$G,2,FALSE),IF(COUNTIF(ValidID,$C742)&gt;0,VLOOKUP($C742,Μητρώο!$A:$G,2,FALSE))),"")="Α")),"error","")</f>
        <v/>
      </c>
      <c r="K742" s="29" t="str">
        <f t="shared" si="80"/>
        <v/>
      </c>
      <c r="L742" s="29">
        <f t="shared" si="81"/>
        <v>0</v>
      </c>
      <c r="M742" s="30"/>
      <c r="N742" s="30"/>
      <c r="O742" s="31" t="str">
        <f>IF($C742&gt;0,IF(COUNTIF(newValidID,$C742)&gt;0,VLOOKUP($C742,Νέα_Μητρώα!$A:$G,7,FALSE),IF(COUNTIF(ValidID,$C742)&gt;0,VLOOKUP($C742,Μητρώο!$A:$G,7,FALSE))),"")</f>
        <v/>
      </c>
      <c r="P742" s="25" t="str">
        <f t="shared" si="83"/>
        <v/>
      </c>
      <c r="Q742" s="6"/>
      <c r="S742" s="6"/>
      <c r="U742" s="6"/>
      <c r="W742" s="59" t="str">
        <f>IF(AND($W$1&gt;0,C742&gt;0),SUBSTITUTE(SUBSTITUTE(IF(COUNTIF(newValidID,$C742)&gt;0,VLOOKUP($C742,Νέα_Μητρώα!$A:$G,2,FALSE),IF(COUNTIF(ValidID,$C742)&gt;0,VLOOKUP($C742,Μητρώο!$A:$G,2,FALSE))),"Θ","g"),"Α","b")&amp;IF((TRUNC((((YEAR($C$1))-I742)+1)/2))*2&lt;12,12,(TRUNC((((YEAR($C$1))-I742)+1)/2))*2),"ω")</f>
        <v>ω</v>
      </c>
      <c r="Z742" s="49">
        <f t="shared" si="84"/>
        <v>0</v>
      </c>
      <c r="AA742" s="49">
        <f t="shared" si="85"/>
        <v>0</v>
      </c>
      <c r="AB742" s="49">
        <f t="shared" si="86"/>
        <v>0</v>
      </c>
    </row>
    <row r="743" spans="1:28" x14ac:dyDescent="0.2">
      <c r="A743" s="4">
        <v>741</v>
      </c>
      <c r="B743" s="25">
        <f t="shared" si="82"/>
        <v>741</v>
      </c>
      <c r="D743" s="26" t="str">
        <f>IF($C743&gt;0,IF(COUNTIF(newValidID,$C743)&gt;0,VLOOKUP($C743,Νέα_Μητρώα!$A:$G,3,FALSE),IF(COUNTIF(ValidID,$C743)&gt;0,VLOOKUP($C743,Μητρώο!$A:$G,3,FALSE))),"")</f>
        <v/>
      </c>
      <c r="E743" s="27" t="str">
        <f>IF($C743&gt;0,IF(COUNTIF(newValidID,$C743)&gt;0,VLOOKUP($C743,Νέα_Μητρώα!$A:$G,5,FALSE),IF(COUNTIF(ValidID,$C743)&gt;0,VLOOKUP($C743,Μητρώο!$A:$G,5,FALSE))),"")</f>
        <v/>
      </c>
      <c r="F743" s="47"/>
      <c r="G743" s="47"/>
      <c r="H743" s="28"/>
      <c r="I743" s="29" t="str">
        <f>IF($C743&gt;0,IF(COUNTIF(newValidID,$C743)&gt;0,VLOOKUP($C743,Νέα_Μητρώα!$A:$G,4,FALSE),IF(COUNTIF(ValidID,$C743)&gt;0,VLOOKUP($C743,Μητρώο!$A:$G,4,FALSE))),"")</f>
        <v/>
      </c>
      <c r="J743" s="53" t="str">
        <f>IF(OR(AND(OR(LEFT(R743)="b",LEFT(T743)="b",LEFT(V743)="b"),IF($C743&gt;0,IF(COUNTIF(newValidID,$C743)&gt;0,VLOOKUP($C743,Νέα_Μητρώα!$A:$G,2,FALSE),IF(COUNTIF(ValidID,$C743)&gt;0,VLOOKUP($C743,Μητρώο!$A:$G,2,FALSE))),"")="Θ"),AND(OR(LEFT(R743)="g",LEFT(T743)="g",LEFT(V743)="g"),IF($C743&gt;0,IF(COUNTIF(newValidID,$C743)&gt;0,VLOOKUP($C743,Νέα_Μητρώα!$A:$G,2,FALSE),IF(COUNTIF(ValidID,$C743)&gt;0,VLOOKUP($C743,Μητρώο!$A:$G,2,FALSE))),"")="Α")),"error","")</f>
        <v/>
      </c>
      <c r="K743" s="29" t="str">
        <f t="shared" si="80"/>
        <v/>
      </c>
      <c r="L743" s="29">
        <f t="shared" si="81"/>
        <v>0</v>
      </c>
      <c r="M743" s="30"/>
      <c r="N743" s="30"/>
      <c r="O743" s="31" t="str">
        <f>IF($C743&gt;0,IF(COUNTIF(newValidID,$C743)&gt;0,VLOOKUP($C743,Νέα_Μητρώα!$A:$G,7,FALSE),IF(COUNTIF(ValidID,$C743)&gt;0,VLOOKUP($C743,Μητρώο!$A:$G,7,FALSE))),"")</f>
        <v/>
      </c>
      <c r="P743" s="25" t="str">
        <f t="shared" si="83"/>
        <v/>
      </c>
      <c r="Q743" s="6"/>
      <c r="S743" s="6"/>
      <c r="U743" s="6"/>
      <c r="W743" s="59" t="str">
        <f>IF(AND($W$1&gt;0,C743&gt;0),SUBSTITUTE(SUBSTITUTE(IF(COUNTIF(newValidID,$C743)&gt;0,VLOOKUP($C743,Νέα_Μητρώα!$A:$G,2,FALSE),IF(COUNTIF(ValidID,$C743)&gt;0,VLOOKUP($C743,Μητρώο!$A:$G,2,FALSE))),"Θ","g"),"Α","b")&amp;IF((TRUNC((((YEAR($C$1))-I743)+1)/2))*2&lt;12,12,(TRUNC((((YEAR($C$1))-I743)+1)/2))*2),"ω")</f>
        <v>ω</v>
      </c>
      <c r="Z743" s="49">
        <f t="shared" si="84"/>
        <v>0</v>
      </c>
      <c r="AA743" s="49">
        <f t="shared" si="85"/>
        <v>0</v>
      </c>
      <c r="AB743" s="49">
        <f t="shared" si="86"/>
        <v>0</v>
      </c>
    </row>
    <row r="744" spans="1:28" x14ac:dyDescent="0.2">
      <c r="A744" s="4">
        <v>742</v>
      </c>
      <c r="B744" s="25">
        <f t="shared" si="82"/>
        <v>742</v>
      </c>
      <c r="D744" s="26" t="str">
        <f>IF($C744&gt;0,IF(COUNTIF(newValidID,$C744)&gt;0,VLOOKUP($C744,Νέα_Μητρώα!$A:$G,3,FALSE),IF(COUNTIF(ValidID,$C744)&gt;0,VLOOKUP($C744,Μητρώο!$A:$G,3,FALSE))),"")</f>
        <v/>
      </c>
      <c r="E744" s="27" t="str">
        <f>IF($C744&gt;0,IF(COUNTIF(newValidID,$C744)&gt;0,VLOOKUP($C744,Νέα_Μητρώα!$A:$G,5,FALSE),IF(COUNTIF(ValidID,$C744)&gt;0,VLOOKUP($C744,Μητρώο!$A:$G,5,FALSE))),"")</f>
        <v/>
      </c>
      <c r="F744" s="47"/>
      <c r="G744" s="47"/>
      <c r="H744" s="28"/>
      <c r="I744" s="29" t="str">
        <f>IF($C744&gt;0,IF(COUNTIF(newValidID,$C744)&gt;0,VLOOKUP($C744,Νέα_Μητρώα!$A:$G,4,FALSE),IF(COUNTIF(ValidID,$C744)&gt;0,VLOOKUP($C744,Μητρώο!$A:$G,4,FALSE))),"")</f>
        <v/>
      </c>
      <c r="J744" s="53" t="str">
        <f>IF(OR(AND(OR(LEFT(R744)="b",LEFT(T744)="b",LEFT(V744)="b"),IF($C744&gt;0,IF(COUNTIF(newValidID,$C744)&gt;0,VLOOKUP($C744,Νέα_Μητρώα!$A:$G,2,FALSE),IF(COUNTIF(ValidID,$C744)&gt;0,VLOOKUP($C744,Μητρώο!$A:$G,2,FALSE))),"")="Θ"),AND(OR(LEFT(R744)="g",LEFT(T744)="g",LEFT(V744)="g"),IF($C744&gt;0,IF(COUNTIF(newValidID,$C744)&gt;0,VLOOKUP($C744,Νέα_Μητρώα!$A:$G,2,FALSE),IF(COUNTIF(ValidID,$C744)&gt;0,VLOOKUP($C744,Μητρώο!$A:$G,2,FALSE))),"")="Α")),"error","")</f>
        <v/>
      </c>
      <c r="K744" s="29" t="str">
        <f t="shared" si="80"/>
        <v/>
      </c>
      <c r="L744" s="29">
        <f t="shared" si="81"/>
        <v>0</v>
      </c>
      <c r="M744" s="30"/>
      <c r="N744" s="30"/>
      <c r="O744" s="31" t="str">
        <f>IF($C744&gt;0,IF(COUNTIF(newValidID,$C744)&gt;0,VLOOKUP($C744,Νέα_Μητρώα!$A:$G,7,FALSE),IF(COUNTIF(ValidID,$C744)&gt;0,VLOOKUP($C744,Μητρώο!$A:$G,7,FALSE))),"")</f>
        <v/>
      </c>
      <c r="P744" s="25" t="str">
        <f t="shared" si="83"/>
        <v/>
      </c>
      <c r="Q744" s="6"/>
      <c r="S744" s="6"/>
      <c r="U744" s="6"/>
      <c r="W744" s="59" t="str">
        <f>IF(AND($W$1&gt;0,C744&gt;0),SUBSTITUTE(SUBSTITUTE(IF(COUNTIF(newValidID,$C744)&gt;0,VLOOKUP($C744,Νέα_Μητρώα!$A:$G,2,FALSE),IF(COUNTIF(ValidID,$C744)&gt;0,VLOOKUP($C744,Μητρώο!$A:$G,2,FALSE))),"Θ","g"),"Α","b")&amp;IF((TRUNC((((YEAR($C$1))-I744)+1)/2))*2&lt;12,12,(TRUNC((((YEAR($C$1))-I744)+1)/2))*2),"ω")</f>
        <v>ω</v>
      </c>
      <c r="Z744" s="49">
        <f t="shared" si="84"/>
        <v>0</v>
      </c>
      <c r="AA744" s="49">
        <f t="shared" si="85"/>
        <v>0</v>
      </c>
      <c r="AB744" s="49">
        <f t="shared" si="86"/>
        <v>0</v>
      </c>
    </row>
    <row r="745" spans="1:28" x14ac:dyDescent="0.2">
      <c r="A745" s="4">
        <v>743</v>
      </c>
      <c r="B745" s="25">
        <f t="shared" si="82"/>
        <v>743</v>
      </c>
      <c r="D745" s="26" t="str">
        <f>IF($C745&gt;0,IF(COUNTIF(newValidID,$C745)&gt;0,VLOOKUP($C745,Νέα_Μητρώα!$A:$G,3,FALSE),IF(COUNTIF(ValidID,$C745)&gt;0,VLOOKUP($C745,Μητρώο!$A:$G,3,FALSE))),"")</f>
        <v/>
      </c>
      <c r="E745" s="27" t="str">
        <f>IF($C745&gt;0,IF(COUNTIF(newValidID,$C745)&gt;0,VLOOKUP($C745,Νέα_Μητρώα!$A:$G,5,FALSE),IF(COUNTIF(ValidID,$C745)&gt;0,VLOOKUP($C745,Μητρώο!$A:$G,5,FALSE))),"")</f>
        <v/>
      </c>
      <c r="F745" s="47"/>
      <c r="G745" s="47"/>
      <c r="H745" s="28"/>
      <c r="I745" s="29" t="str">
        <f>IF($C745&gt;0,IF(COUNTIF(newValidID,$C745)&gt;0,VLOOKUP($C745,Νέα_Μητρώα!$A:$G,4,FALSE),IF(COUNTIF(ValidID,$C745)&gt;0,VLOOKUP($C745,Μητρώο!$A:$G,4,FALSE))),"")</f>
        <v/>
      </c>
      <c r="J745" s="53" t="str">
        <f>IF(OR(AND(OR(LEFT(R745)="b",LEFT(T745)="b",LEFT(V745)="b"),IF($C745&gt;0,IF(COUNTIF(newValidID,$C745)&gt;0,VLOOKUP($C745,Νέα_Μητρώα!$A:$G,2,FALSE),IF(COUNTIF(ValidID,$C745)&gt;0,VLOOKUP($C745,Μητρώο!$A:$G,2,FALSE))),"")="Θ"),AND(OR(LEFT(R745)="g",LEFT(T745)="g",LEFT(V745)="g"),IF($C745&gt;0,IF(COUNTIF(newValidID,$C745)&gt;0,VLOOKUP($C745,Νέα_Μητρώα!$A:$G,2,FALSE),IF(COUNTIF(ValidID,$C745)&gt;0,VLOOKUP($C745,Μητρώο!$A:$G,2,FALSE))),"")="Α")),"error","")</f>
        <v/>
      </c>
      <c r="K745" s="29" t="str">
        <f t="shared" si="80"/>
        <v/>
      </c>
      <c r="L745" s="29">
        <f t="shared" si="81"/>
        <v>0</v>
      </c>
      <c r="M745" s="30"/>
      <c r="N745" s="30"/>
      <c r="O745" s="31" t="str">
        <f>IF($C745&gt;0,IF(COUNTIF(newValidID,$C745)&gt;0,VLOOKUP($C745,Νέα_Μητρώα!$A:$G,7,FALSE),IF(COUNTIF(ValidID,$C745)&gt;0,VLOOKUP($C745,Μητρώο!$A:$G,7,FALSE))),"")</f>
        <v/>
      </c>
      <c r="P745" s="25" t="str">
        <f t="shared" si="83"/>
        <v/>
      </c>
      <c r="Q745" s="6"/>
      <c r="S745" s="6"/>
      <c r="U745" s="6"/>
      <c r="W745" s="59" t="str">
        <f>IF(AND($W$1&gt;0,C745&gt;0),SUBSTITUTE(SUBSTITUTE(IF(COUNTIF(newValidID,$C745)&gt;0,VLOOKUP($C745,Νέα_Μητρώα!$A:$G,2,FALSE),IF(COUNTIF(ValidID,$C745)&gt;0,VLOOKUP($C745,Μητρώο!$A:$G,2,FALSE))),"Θ","g"),"Α","b")&amp;IF((TRUNC((((YEAR($C$1))-I745)+1)/2))*2&lt;12,12,(TRUNC((((YEAR($C$1))-I745)+1)/2))*2),"ω")</f>
        <v>ω</v>
      </c>
      <c r="Z745" s="49">
        <f t="shared" si="84"/>
        <v>0</v>
      </c>
      <c r="AA745" s="49">
        <f t="shared" si="85"/>
        <v>0</v>
      </c>
      <c r="AB745" s="49">
        <f t="shared" si="86"/>
        <v>0</v>
      </c>
    </row>
    <row r="746" spans="1:28" x14ac:dyDescent="0.2">
      <c r="A746" s="4">
        <v>744</v>
      </c>
      <c r="B746" s="25">
        <f t="shared" si="82"/>
        <v>744</v>
      </c>
      <c r="D746" s="26" t="str">
        <f>IF($C746&gt;0,IF(COUNTIF(newValidID,$C746)&gt;0,VLOOKUP($C746,Νέα_Μητρώα!$A:$G,3,FALSE),IF(COUNTIF(ValidID,$C746)&gt;0,VLOOKUP($C746,Μητρώο!$A:$G,3,FALSE))),"")</f>
        <v/>
      </c>
      <c r="E746" s="27" t="str">
        <f>IF($C746&gt;0,IF(COUNTIF(newValidID,$C746)&gt;0,VLOOKUP($C746,Νέα_Μητρώα!$A:$G,5,FALSE),IF(COUNTIF(ValidID,$C746)&gt;0,VLOOKUP($C746,Μητρώο!$A:$G,5,FALSE))),"")</f>
        <v/>
      </c>
      <c r="F746" s="47"/>
      <c r="G746" s="47"/>
      <c r="H746" s="28"/>
      <c r="I746" s="29" t="str">
        <f>IF($C746&gt;0,IF(COUNTIF(newValidID,$C746)&gt;0,VLOOKUP($C746,Νέα_Μητρώα!$A:$G,4,FALSE),IF(COUNTIF(ValidID,$C746)&gt;0,VLOOKUP($C746,Μητρώο!$A:$G,4,FALSE))),"")</f>
        <v/>
      </c>
      <c r="J746" s="53" t="str">
        <f>IF(OR(AND(OR(LEFT(R746)="b",LEFT(T746)="b",LEFT(V746)="b"),IF($C746&gt;0,IF(COUNTIF(newValidID,$C746)&gt;0,VLOOKUP($C746,Νέα_Μητρώα!$A:$G,2,FALSE),IF(COUNTIF(ValidID,$C746)&gt;0,VLOOKUP($C746,Μητρώο!$A:$G,2,FALSE))),"")="Θ"),AND(OR(LEFT(R746)="g",LEFT(T746)="g",LEFT(V746)="g"),IF($C746&gt;0,IF(COUNTIF(newValidID,$C746)&gt;0,VLOOKUP($C746,Νέα_Μητρώα!$A:$G,2,FALSE),IF(COUNTIF(ValidID,$C746)&gt;0,VLOOKUP($C746,Μητρώο!$A:$G,2,FALSE))),"")="Α")),"error","")</f>
        <v/>
      </c>
      <c r="K746" s="29" t="str">
        <f t="shared" si="80"/>
        <v/>
      </c>
      <c r="L746" s="29">
        <f t="shared" si="81"/>
        <v>0</v>
      </c>
      <c r="M746" s="30"/>
      <c r="N746" s="30"/>
      <c r="O746" s="31" t="str">
        <f>IF($C746&gt;0,IF(COUNTIF(newValidID,$C746)&gt;0,VLOOKUP($C746,Νέα_Μητρώα!$A:$G,7,FALSE),IF(COUNTIF(ValidID,$C746)&gt;0,VLOOKUP($C746,Μητρώο!$A:$G,7,FALSE))),"")</f>
        <v/>
      </c>
      <c r="P746" s="25" t="str">
        <f t="shared" si="83"/>
        <v/>
      </c>
      <c r="Q746" s="6"/>
      <c r="S746" s="6"/>
      <c r="U746" s="6"/>
      <c r="W746" s="59" t="str">
        <f>IF(AND($W$1&gt;0,C746&gt;0),SUBSTITUTE(SUBSTITUTE(IF(COUNTIF(newValidID,$C746)&gt;0,VLOOKUP($C746,Νέα_Μητρώα!$A:$G,2,FALSE),IF(COUNTIF(ValidID,$C746)&gt;0,VLOOKUP($C746,Μητρώο!$A:$G,2,FALSE))),"Θ","g"),"Α","b")&amp;IF((TRUNC((((YEAR($C$1))-I746)+1)/2))*2&lt;12,12,(TRUNC((((YEAR($C$1))-I746)+1)/2))*2),"ω")</f>
        <v>ω</v>
      </c>
      <c r="Z746" s="49">
        <f t="shared" si="84"/>
        <v>0</v>
      </c>
      <c r="AA746" s="49">
        <f t="shared" si="85"/>
        <v>0</v>
      </c>
      <c r="AB746" s="49">
        <f t="shared" si="86"/>
        <v>0</v>
      </c>
    </row>
    <row r="747" spans="1:28" x14ac:dyDescent="0.2">
      <c r="A747" s="4">
        <v>745</v>
      </c>
      <c r="B747" s="25">
        <f t="shared" si="82"/>
        <v>745</v>
      </c>
      <c r="D747" s="26" t="str">
        <f>IF($C747&gt;0,IF(COUNTIF(newValidID,$C747)&gt;0,VLOOKUP($C747,Νέα_Μητρώα!$A:$G,3,FALSE),IF(COUNTIF(ValidID,$C747)&gt;0,VLOOKUP($C747,Μητρώο!$A:$G,3,FALSE))),"")</f>
        <v/>
      </c>
      <c r="E747" s="27" t="str">
        <f>IF($C747&gt;0,IF(COUNTIF(newValidID,$C747)&gt;0,VLOOKUP($C747,Νέα_Μητρώα!$A:$G,5,FALSE),IF(COUNTIF(ValidID,$C747)&gt;0,VLOOKUP($C747,Μητρώο!$A:$G,5,FALSE))),"")</f>
        <v/>
      </c>
      <c r="F747" s="47"/>
      <c r="G747" s="47"/>
      <c r="H747" s="28"/>
      <c r="I747" s="29" t="str">
        <f>IF($C747&gt;0,IF(COUNTIF(newValidID,$C747)&gt;0,VLOOKUP($C747,Νέα_Μητρώα!$A:$G,4,FALSE),IF(COUNTIF(ValidID,$C747)&gt;0,VLOOKUP($C747,Μητρώο!$A:$G,4,FALSE))),"")</f>
        <v/>
      </c>
      <c r="J747" s="53" t="str">
        <f>IF(OR(AND(OR(LEFT(R747)="b",LEFT(T747)="b",LEFT(V747)="b"),IF($C747&gt;0,IF(COUNTIF(newValidID,$C747)&gt;0,VLOOKUP($C747,Νέα_Μητρώα!$A:$G,2,FALSE),IF(COUNTIF(ValidID,$C747)&gt;0,VLOOKUP($C747,Μητρώο!$A:$G,2,FALSE))),"")="Θ"),AND(OR(LEFT(R747)="g",LEFT(T747)="g",LEFT(V747)="g"),IF($C747&gt;0,IF(COUNTIF(newValidID,$C747)&gt;0,VLOOKUP($C747,Νέα_Μητρώα!$A:$G,2,FALSE),IF(COUNTIF(ValidID,$C747)&gt;0,VLOOKUP($C747,Μητρώο!$A:$G,2,FALSE))),"")="Α")),"error","")</f>
        <v/>
      </c>
      <c r="K747" s="29" t="str">
        <f t="shared" si="80"/>
        <v/>
      </c>
      <c r="L747" s="29">
        <f t="shared" si="81"/>
        <v>0</v>
      </c>
      <c r="M747" s="30"/>
      <c r="N747" s="30"/>
      <c r="O747" s="31" t="str">
        <f>IF($C747&gt;0,IF(COUNTIF(newValidID,$C747)&gt;0,VLOOKUP($C747,Νέα_Μητρώα!$A:$G,7,FALSE),IF(COUNTIF(ValidID,$C747)&gt;0,VLOOKUP($C747,Μητρώο!$A:$G,7,FALSE))),"")</f>
        <v/>
      </c>
      <c r="P747" s="25" t="str">
        <f t="shared" si="83"/>
        <v/>
      </c>
      <c r="Q747" s="6"/>
      <c r="S747" s="6"/>
      <c r="U747" s="6"/>
      <c r="W747" s="59" t="str">
        <f>IF(AND($W$1&gt;0,C747&gt;0),SUBSTITUTE(SUBSTITUTE(IF(COUNTIF(newValidID,$C747)&gt;0,VLOOKUP($C747,Νέα_Μητρώα!$A:$G,2,FALSE),IF(COUNTIF(ValidID,$C747)&gt;0,VLOOKUP($C747,Μητρώο!$A:$G,2,FALSE))),"Θ","g"),"Α","b")&amp;IF((TRUNC((((YEAR($C$1))-I747)+1)/2))*2&lt;12,12,(TRUNC((((YEAR($C$1))-I747)+1)/2))*2),"ω")</f>
        <v>ω</v>
      </c>
      <c r="Z747" s="49">
        <f t="shared" si="84"/>
        <v>0</v>
      </c>
      <c r="AA747" s="49">
        <f t="shared" si="85"/>
        <v>0</v>
      </c>
      <c r="AB747" s="49">
        <f t="shared" si="86"/>
        <v>0</v>
      </c>
    </row>
    <row r="748" spans="1:28" x14ac:dyDescent="0.2">
      <c r="A748" s="4">
        <v>746</v>
      </c>
      <c r="B748" s="25">
        <f t="shared" si="82"/>
        <v>746</v>
      </c>
      <c r="D748" s="26" t="str">
        <f>IF($C748&gt;0,IF(COUNTIF(newValidID,$C748)&gt;0,VLOOKUP($C748,Νέα_Μητρώα!$A:$G,3,FALSE),IF(COUNTIF(ValidID,$C748)&gt;0,VLOOKUP($C748,Μητρώο!$A:$G,3,FALSE))),"")</f>
        <v/>
      </c>
      <c r="E748" s="27" t="str">
        <f>IF($C748&gt;0,IF(COUNTIF(newValidID,$C748)&gt;0,VLOOKUP($C748,Νέα_Μητρώα!$A:$G,5,FALSE),IF(COUNTIF(ValidID,$C748)&gt;0,VLOOKUP($C748,Μητρώο!$A:$G,5,FALSE))),"")</f>
        <v/>
      </c>
      <c r="F748" s="47"/>
      <c r="G748" s="47"/>
      <c r="H748" s="28"/>
      <c r="I748" s="29" t="str">
        <f>IF($C748&gt;0,IF(COUNTIF(newValidID,$C748)&gt;0,VLOOKUP($C748,Νέα_Μητρώα!$A:$G,4,FALSE),IF(COUNTIF(ValidID,$C748)&gt;0,VLOOKUP($C748,Μητρώο!$A:$G,4,FALSE))),"")</f>
        <v/>
      </c>
      <c r="J748" s="53" t="str">
        <f>IF(OR(AND(OR(LEFT(R748)="b",LEFT(T748)="b",LEFT(V748)="b"),IF($C748&gt;0,IF(COUNTIF(newValidID,$C748)&gt;0,VLOOKUP($C748,Νέα_Μητρώα!$A:$G,2,FALSE),IF(COUNTIF(ValidID,$C748)&gt;0,VLOOKUP($C748,Μητρώο!$A:$G,2,FALSE))),"")="Θ"),AND(OR(LEFT(R748)="g",LEFT(T748)="g",LEFT(V748)="g"),IF($C748&gt;0,IF(COUNTIF(newValidID,$C748)&gt;0,VLOOKUP($C748,Νέα_Μητρώα!$A:$G,2,FALSE),IF(COUNTIF(ValidID,$C748)&gt;0,VLOOKUP($C748,Μητρώο!$A:$G,2,FALSE))),"")="Α")),"error","")</f>
        <v/>
      </c>
      <c r="K748" s="29" t="str">
        <f t="shared" si="80"/>
        <v/>
      </c>
      <c r="L748" s="29">
        <f t="shared" si="81"/>
        <v>0</v>
      </c>
      <c r="M748" s="30"/>
      <c r="N748" s="30"/>
      <c r="O748" s="31" t="str">
        <f>IF($C748&gt;0,IF(COUNTIF(newValidID,$C748)&gt;0,VLOOKUP($C748,Νέα_Μητρώα!$A:$G,7,FALSE),IF(COUNTIF(ValidID,$C748)&gt;0,VLOOKUP($C748,Μητρώο!$A:$G,7,FALSE))),"")</f>
        <v/>
      </c>
      <c r="P748" s="25" t="str">
        <f t="shared" si="83"/>
        <v/>
      </c>
      <c r="Q748" s="6"/>
      <c r="S748" s="6"/>
      <c r="U748" s="6"/>
      <c r="W748" s="59" t="str">
        <f>IF(AND($W$1&gt;0,C748&gt;0),SUBSTITUTE(SUBSTITUTE(IF(COUNTIF(newValidID,$C748)&gt;0,VLOOKUP($C748,Νέα_Μητρώα!$A:$G,2,FALSE),IF(COUNTIF(ValidID,$C748)&gt;0,VLOOKUP($C748,Μητρώο!$A:$G,2,FALSE))),"Θ","g"),"Α","b")&amp;IF((TRUNC((((YEAR($C$1))-I748)+1)/2))*2&lt;12,12,(TRUNC((((YEAR($C$1))-I748)+1)/2))*2),"ω")</f>
        <v>ω</v>
      </c>
      <c r="Z748" s="49">
        <f t="shared" si="84"/>
        <v>0</v>
      </c>
      <c r="AA748" s="49">
        <f t="shared" si="85"/>
        <v>0</v>
      </c>
      <c r="AB748" s="49">
        <f t="shared" si="86"/>
        <v>0</v>
      </c>
    </row>
    <row r="749" spans="1:28" x14ac:dyDescent="0.2">
      <c r="A749" s="4">
        <v>747</v>
      </c>
      <c r="B749" s="25">
        <f t="shared" si="82"/>
        <v>747</v>
      </c>
      <c r="D749" s="26" t="str">
        <f>IF($C749&gt;0,IF(COUNTIF(newValidID,$C749)&gt;0,VLOOKUP($C749,Νέα_Μητρώα!$A:$G,3,FALSE),IF(COUNTIF(ValidID,$C749)&gt;0,VLOOKUP($C749,Μητρώο!$A:$G,3,FALSE))),"")</f>
        <v/>
      </c>
      <c r="E749" s="27" t="str">
        <f>IF($C749&gt;0,IF(COUNTIF(newValidID,$C749)&gt;0,VLOOKUP($C749,Νέα_Μητρώα!$A:$G,5,FALSE),IF(COUNTIF(ValidID,$C749)&gt;0,VLOOKUP($C749,Μητρώο!$A:$G,5,FALSE))),"")</f>
        <v/>
      </c>
      <c r="F749" s="47"/>
      <c r="G749" s="47"/>
      <c r="H749" s="28"/>
      <c r="I749" s="29" t="str">
        <f>IF($C749&gt;0,IF(COUNTIF(newValidID,$C749)&gt;0,VLOOKUP($C749,Νέα_Μητρώα!$A:$G,4,FALSE),IF(COUNTIF(ValidID,$C749)&gt;0,VLOOKUP($C749,Μητρώο!$A:$G,4,FALSE))),"")</f>
        <v/>
      </c>
      <c r="J749" s="53" t="str">
        <f>IF(OR(AND(OR(LEFT(R749)="b",LEFT(T749)="b",LEFT(V749)="b"),IF($C749&gt;0,IF(COUNTIF(newValidID,$C749)&gt;0,VLOOKUP($C749,Νέα_Μητρώα!$A:$G,2,FALSE),IF(COUNTIF(ValidID,$C749)&gt;0,VLOOKUP($C749,Μητρώο!$A:$G,2,FALSE))),"")="Θ"),AND(OR(LEFT(R749)="g",LEFT(T749)="g",LEFT(V749)="g"),IF($C749&gt;0,IF(COUNTIF(newValidID,$C749)&gt;0,VLOOKUP($C749,Νέα_Μητρώα!$A:$G,2,FALSE),IF(COUNTIF(ValidID,$C749)&gt;0,VLOOKUP($C749,Μητρώο!$A:$G,2,FALSE))),"")="Α")),"error","")</f>
        <v/>
      </c>
      <c r="K749" s="29" t="str">
        <f t="shared" si="80"/>
        <v/>
      </c>
      <c r="L749" s="29">
        <f t="shared" si="81"/>
        <v>0</v>
      </c>
      <c r="M749" s="30"/>
      <c r="N749" s="30"/>
      <c r="O749" s="31" t="str">
        <f>IF($C749&gt;0,IF(COUNTIF(newValidID,$C749)&gt;0,VLOOKUP($C749,Νέα_Μητρώα!$A:$G,7,FALSE),IF(COUNTIF(ValidID,$C749)&gt;0,VLOOKUP($C749,Μητρώο!$A:$G,7,FALSE))),"")</f>
        <v/>
      </c>
      <c r="P749" s="25" t="str">
        <f t="shared" si="83"/>
        <v/>
      </c>
      <c r="Q749" s="6"/>
      <c r="S749" s="6"/>
      <c r="U749" s="6"/>
      <c r="W749" s="59" t="str">
        <f>IF(AND($W$1&gt;0,C749&gt;0),SUBSTITUTE(SUBSTITUTE(IF(COUNTIF(newValidID,$C749)&gt;0,VLOOKUP($C749,Νέα_Μητρώα!$A:$G,2,FALSE),IF(COUNTIF(ValidID,$C749)&gt;0,VLOOKUP($C749,Μητρώο!$A:$G,2,FALSE))),"Θ","g"),"Α","b")&amp;IF((TRUNC((((YEAR($C$1))-I749)+1)/2))*2&lt;12,12,(TRUNC((((YEAR($C$1))-I749)+1)/2))*2),"ω")</f>
        <v>ω</v>
      </c>
      <c r="Z749" s="49">
        <f t="shared" si="84"/>
        <v>0</v>
      </c>
      <c r="AA749" s="49">
        <f t="shared" si="85"/>
        <v>0</v>
      </c>
      <c r="AB749" s="49">
        <f t="shared" si="86"/>
        <v>0</v>
      </c>
    </row>
    <row r="750" spans="1:28" x14ac:dyDescent="0.2">
      <c r="A750" s="4">
        <v>748</v>
      </c>
      <c r="B750" s="25">
        <f t="shared" si="82"/>
        <v>748</v>
      </c>
      <c r="D750" s="26" t="str">
        <f>IF($C750&gt;0,IF(COUNTIF(newValidID,$C750)&gt;0,VLOOKUP($C750,Νέα_Μητρώα!$A:$G,3,FALSE),IF(COUNTIF(ValidID,$C750)&gt;0,VLOOKUP($C750,Μητρώο!$A:$G,3,FALSE))),"")</f>
        <v/>
      </c>
      <c r="E750" s="27" t="str">
        <f>IF($C750&gt;0,IF(COUNTIF(newValidID,$C750)&gt;0,VLOOKUP($C750,Νέα_Μητρώα!$A:$G,5,FALSE),IF(COUNTIF(ValidID,$C750)&gt;0,VLOOKUP($C750,Μητρώο!$A:$G,5,FALSE))),"")</f>
        <v/>
      </c>
      <c r="F750" s="47"/>
      <c r="G750" s="47"/>
      <c r="H750" s="28"/>
      <c r="I750" s="29" t="str">
        <f>IF($C750&gt;0,IF(COUNTIF(newValidID,$C750)&gt;0,VLOOKUP($C750,Νέα_Μητρώα!$A:$G,4,FALSE),IF(COUNTIF(ValidID,$C750)&gt;0,VLOOKUP($C750,Μητρώο!$A:$G,4,FALSE))),"")</f>
        <v/>
      </c>
      <c r="J750" s="53" t="str">
        <f>IF(OR(AND(OR(LEFT(R750)="b",LEFT(T750)="b",LEFT(V750)="b"),IF($C750&gt;0,IF(COUNTIF(newValidID,$C750)&gt;0,VLOOKUP($C750,Νέα_Μητρώα!$A:$G,2,FALSE),IF(COUNTIF(ValidID,$C750)&gt;0,VLOOKUP($C750,Μητρώο!$A:$G,2,FALSE))),"")="Θ"),AND(OR(LEFT(R750)="g",LEFT(T750)="g",LEFT(V750)="g"),IF($C750&gt;0,IF(COUNTIF(newValidID,$C750)&gt;0,VLOOKUP($C750,Νέα_Μητρώα!$A:$G,2,FALSE),IF(COUNTIF(ValidID,$C750)&gt;0,VLOOKUP($C750,Μητρώο!$A:$G,2,FALSE))),"")="Α")),"error","")</f>
        <v/>
      </c>
      <c r="K750" s="29" t="str">
        <f t="shared" si="80"/>
        <v/>
      </c>
      <c r="L750" s="29">
        <f t="shared" si="81"/>
        <v>0</v>
      </c>
      <c r="M750" s="30"/>
      <c r="N750" s="30"/>
      <c r="O750" s="31" t="str">
        <f>IF($C750&gt;0,IF(COUNTIF(newValidID,$C750)&gt;0,VLOOKUP($C750,Νέα_Μητρώα!$A:$G,7,FALSE),IF(COUNTIF(ValidID,$C750)&gt;0,VLOOKUP($C750,Μητρώο!$A:$G,7,FALSE))),"")</f>
        <v/>
      </c>
      <c r="P750" s="25" t="str">
        <f t="shared" si="83"/>
        <v/>
      </c>
      <c r="Q750" s="6"/>
      <c r="S750" s="6"/>
      <c r="U750" s="6"/>
      <c r="W750" s="59" t="str">
        <f>IF(AND($W$1&gt;0,C750&gt;0),SUBSTITUTE(SUBSTITUTE(IF(COUNTIF(newValidID,$C750)&gt;0,VLOOKUP($C750,Νέα_Μητρώα!$A:$G,2,FALSE),IF(COUNTIF(ValidID,$C750)&gt;0,VLOOKUP($C750,Μητρώο!$A:$G,2,FALSE))),"Θ","g"),"Α","b")&amp;IF((TRUNC((((YEAR($C$1))-I750)+1)/2))*2&lt;12,12,(TRUNC((((YEAR($C$1))-I750)+1)/2))*2),"ω")</f>
        <v>ω</v>
      </c>
      <c r="Z750" s="49">
        <f t="shared" si="84"/>
        <v>0</v>
      </c>
      <c r="AA750" s="49">
        <f t="shared" si="85"/>
        <v>0</v>
      </c>
      <c r="AB750" s="49">
        <f t="shared" si="86"/>
        <v>0</v>
      </c>
    </row>
    <row r="751" spans="1:28" x14ac:dyDescent="0.2">
      <c r="A751" s="4">
        <v>749</v>
      </c>
      <c r="B751" s="25">
        <f t="shared" si="82"/>
        <v>749</v>
      </c>
      <c r="D751" s="26" t="str">
        <f>IF($C751&gt;0,IF(COUNTIF(newValidID,$C751)&gt;0,VLOOKUP($C751,Νέα_Μητρώα!$A:$G,3,FALSE),IF(COUNTIF(ValidID,$C751)&gt;0,VLOOKUP($C751,Μητρώο!$A:$G,3,FALSE))),"")</f>
        <v/>
      </c>
      <c r="E751" s="27" t="str">
        <f>IF($C751&gt;0,IF(COUNTIF(newValidID,$C751)&gt;0,VLOOKUP($C751,Νέα_Μητρώα!$A:$G,5,FALSE),IF(COUNTIF(ValidID,$C751)&gt;0,VLOOKUP($C751,Μητρώο!$A:$G,5,FALSE))),"")</f>
        <v/>
      </c>
      <c r="F751" s="47"/>
      <c r="G751" s="47"/>
      <c r="H751" s="28"/>
      <c r="I751" s="29" t="str">
        <f>IF($C751&gt;0,IF(COUNTIF(newValidID,$C751)&gt;0,VLOOKUP($C751,Νέα_Μητρώα!$A:$G,4,FALSE),IF(COUNTIF(ValidID,$C751)&gt;0,VLOOKUP($C751,Μητρώο!$A:$G,4,FALSE))),"")</f>
        <v/>
      </c>
      <c r="J751" s="53" t="str">
        <f>IF(OR(AND(OR(LEFT(R751)="b",LEFT(T751)="b",LEFT(V751)="b"),IF($C751&gt;0,IF(COUNTIF(newValidID,$C751)&gt;0,VLOOKUP($C751,Νέα_Μητρώα!$A:$G,2,FALSE),IF(COUNTIF(ValidID,$C751)&gt;0,VLOOKUP($C751,Μητρώο!$A:$G,2,FALSE))),"")="Θ"),AND(OR(LEFT(R751)="g",LEFT(T751)="g",LEFT(V751)="g"),IF($C751&gt;0,IF(COUNTIF(newValidID,$C751)&gt;0,VLOOKUP($C751,Νέα_Μητρώα!$A:$G,2,FALSE),IF(COUNTIF(ValidID,$C751)&gt;0,VLOOKUP($C751,Μητρώο!$A:$G,2,FALSE))),"")="Α")),"error","")</f>
        <v/>
      </c>
      <c r="K751" s="29" t="str">
        <f t="shared" si="80"/>
        <v/>
      </c>
      <c r="L751" s="29">
        <f t="shared" si="81"/>
        <v>0</v>
      </c>
      <c r="M751" s="30"/>
      <c r="N751" s="30"/>
      <c r="O751" s="31" t="str">
        <f>IF($C751&gt;0,IF(COUNTIF(newValidID,$C751)&gt;0,VLOOKUP($C751,Νέα_Μητρώα!$A:$G,7,FALSE),IF(COUNTIF(ValidID,$C751)&gt;0,VLOOKUP($C751,Μητρώο!$A:$G,7,FALSE))),"")</f>
        <v/>
      </c>
      <c r="P751" s="25" t="str">
        <f t="shared" si="83"/>
        <v/>
      </c>
      <c r="Q751" s="6"/>
      <c r="S751" s="6"/>
      <c r="U751" s="6"/>
      <c r="W751" s="59" t="str">
        <f>IF(AND($W$1&gt;0,C751&gt;0),SUBSTITUTE(SUBSTITUTE(IF(COUNTIF(newValidID,$C751)&gt;0,VLOOKUP($C751,Νέα_Μητρώα!$A:$G,2,FALSE),IF(COUNTIF(ValidID,$C751)&gt;0,VLOOKUP($C751,Μητρώο!$A:$G,2,FALSE))),"Θ","g"),"Α","b")&amp;IF((TRUNC((((YEAR($C$1))-I751)+1)/2))*2&lt;12,12,(TRUNC((((YEAR($C$1))-I751)+1)/2))*2),"ω")</f>
        <v>ω</v>
      </c>
      <c r="Z751" s="49">
        <f t="shared" si="84"/>
        <v>0</v>
      </c>
      <c r="AA751" s="49">
        <f t="shared" si="85"/>
        <v>0</v>
      </c>
      <c r="AB751" s="49">
        <f t="shared" si="86"/>
        <v>0</v>
      </c>
    </row>
    <row r="752" spans="1:28" x14ac:dyDescent="0.2">
      <c r="A752" s="4">
        <v>750</v>
      </c>
      <c r="B752" s="25">
        <f t="shared" si="82"/>
        <v>750</v>
      </c>
      <c r="D752" s="26" t="str">
        <f>IF($C752&gt;0,IF(COUNTIF(newValidID,$C752)&gt;0,VLOOKUP($C752,Νέα_Μητρώα!$A:$G,3,FALSE),IF(COUNTIF(ValidID,$C752)&gt;0,VLOOKUP($C752,Μητρώο!$A:$G,3,FALSE))),"")</f>
        <v/>
      </c>
      <c r="E752" s="27" t="str">
        <f>IF($C752&gt;0,IF(COUNTIF(newValidID,$C752)&gt;0,VLOOKUP($C752,Νέα_Μητρώα!$A:$G,5,FALSE),IF(COUNTIF(ValidID,$C752)&gt;0,VLOOKUP($C752,Μητρώο!$A:$G,5,FALSE))),"")</f>
        <v/>
      </c>
      <c r="F752" s="47"/>
      <c r="G752" s="47"/>
      <c r="H752" s="28"/>
      <c r="I752" s="29" t="str">
        <f>IF($C752&gt;0,IF(COUNTIF(newValidID,$C752)&gt;0,VLOOKUP($C752,Νέα_Μητρώα!$A:$G,4,FALSE),IF(COUNTIF(ValidID,$C752)&gt;0,VLOOKUP($C752,Μητρώο!$A:$G,4,FALSE))),"")</f>
        <v/>
      </c>
      <c r="J752" s="53" t="str">
        <f>IF(OR(AND(OR(LEFT(R752)="b",LEFT(T752)="b",LEFT(V752)="b"),IF($C752&gt;0,IF(COUNTIF(newValidID,$C752)&gt;0,VLOOKUP($C752,Νέα_Μητρώα!$A:$G,2,FALSE),IF(COUNTIF(ValidID,$C752)&gt;0,VLOOKUP($C752,Μητρώο!$A:$G,2,FALSE))),"")="Θ"),AND(OR(LEFT(R752)="g",LEFT(T752)="g",LEFT(V752)="g"),IF($C752&gt;0,IF(COUNTIF(newValidID,$C752)&gt;0,VLOOKUP($C752,Νέα_Μητρώα!$A:$G,2,FALSE),IF(COUNTIF(ValidID,$C752)&gt;0,VLOOKUP($C752,Μητρώο!$A:$G,2,FALSE))),"")="Α")),"error","")</f>
        <v/>
      </c>
      <c r="K752" s="29" t="str">
        <f t="shared" si="80"/>
        <v/>
      </c>
      <c r="L752" s="29">
        <f t="shared" si="81"/>
        <v>0</v>
      </c>
      <c r="M752" s="30"/>
      <c r="N752" s="30"/>
      <c r="O752" s="31" t="str">
        <f>IF($C752&gt;0,IF(COUNTIF(newValidID,$C752)&gt;0,VLOOKUP($C752,Νέα_Μητρώα!$A:$G,7,FALSE),IF(COUNTIF(ValidID,$C752)&gt;0,VLOOKUP($C752,Μητρώο!$A:$G,7,FALSE))),"")</f>
        <v/>
      </c>
      <c r="P752" s="25" t="str">
        <f t="shared" si="83"/>
        <v/>
      </c>
      <c r="Q752" s="6"/>
      <c r="S752" s="6"/>
      <c r="U752" s="6"/>
      <c r="W752" s="59" t="str">
        <f>IF(AND($W$1&gt;0,C752&gt;0),SUBSTITUTE(SUBSTITUTE(IF(COUNTIF(newValidID,$C752)&gt;0,VLOOKUP($C752,Νέα_Μητρώα!$A:$G,2,FALSE),IF(COUNTIF(ValidID,$C752)&gt;0,VLOOKUP($C752,Μητρώο!$A:$G,2,FALSE))),"Θ","g"),"Α","b")&amp;IF((TRUNC((((YEAR($C$1))-I752)+1)/2))*2&lt;12,12,(TRUNC((((YEAR($C$1))-I752)+1)/2))*2),"ω")</f>
        <v>ω</v>
      </c>
      <c r="Z752" s="49">
        <f t="shared" si="84"/>
        <v>0</v>
      </c>
      <c r="AA752" s="49">
        <f t="shared" si="85"/>
        <v>0</v>
      </c>
      <c r="AB752" s="49">
        <f t="shared" si="86"/>
        <v>0</v>
      </c>
    </row>
    <row r="753" spans="1:28" x14ac:dyDescent="0.2">
      <c r="A753" s="4">
        <v>751</v>
      </c>
      <c r="B753" s="25">
        <f t="shared" si="82"/>
        <v>751</v>
      </c>
      <c r="D753" s="26" t="str">
        <f>IF($C753&gt;0,IF(COUNTIF(newValidID,$C753)&gt;0,VLOOKUP($C753,Νέα_Μητρώα!$A:$G,3,FALSE),IF(COUNTIF(ValidID,$C753)&gt;0,VLOOKUP($C753,Μητρώο!$A:$G,3,FALSE))),"")</f>
        <v/>
      </c>
      <c r="E753" s="27" t="str">
        <f>IF($C753&gt;0,IF(COUNTIF(newValidID,$C753)&gt;0,VLOOKUP($C753,Νέα_Μητρώα!$A:$G,5,FALSE),IF(COUNTIF(ValidID,$C753)&gt;0,VLOOKUP($C753,Μητρώο!$A:$G,5,FALSE))),"")</f>
        <v/>
      </c>
      <c r="F753" s="47"/>
      <c r="G753" s="47"/>
      <c r="H753" s="28"/>
      <c r="I753" s="29" t="str">
        <f>IF($C753&gt;0,IF(COUNTIF(newValidID,$C753)&gt;0,VLOOKUP($C753,Νέα_Μητρώα!$A:$G,4,FALSE),IF(COUNTIF(ValidID,$C753)&gt;0,VLOOKUP($C753,Μητρώο!$A:$G,4,FALSE))),"")</f>
        <v/>
      </c>
      <c r="J753" s="53" t="str">
        <f>IF(OR(AND(OR(LEFT(R753)="b",LEFT(T753)="b",LEFT(V753)="b"),IF($C753&gt;0,IF(COUNTIF(newValidID,$C753)&gt;0,VLOOKUP($C753,Νέα_Μητρώα!$A:$G,2,FALSE),IF(COUNTIF(ValidID,$C753)&gt;0,VLOOKUP($C753,Μητρώο!$A:$G,2,FALSE))),"")="Θ"),AND(OR(LEFT(R753)="g",LEFT(T753)="g",LEFT(V753)="g"),IF($C753&gt;0,IF(COUNTIF(newValidID,$C753)&gt;0,VLOOKUP($C753,Νέα_Μητρώα!$A:$G,2,FALSE),IF(COUNTIF(ValidID,$C753)&gt;0,VLOOKUP($C753,Μητρώο!$A:$G,2,FALSE))),"")="Α")),"error","")</f>
        <v/>
      </c>
      <c r="K753" s="29" t="str">
        <f t="shared" si="80"/>
        <v/>
      </c>
      <c r="L753" s="29">
        <f t="shared" si="81"/>
        <v>0</v>
      </c>
      <c r="M753" s="30"/>
      <c r="N753" s="30"/>
      <c r="O753" s="31" t="str">
        <f>IF($C753&gt;0,IF(COUNTIF(newValidID,$C753)&gt;0,VLOOKUP($C753,Νέα_Μητρώα!$A:$G,7,FALSE),IF(COUNTIF(ValidID,$C753)&gt;0,VLOOKUP($C753,Μητρώο!$A:$G,7,FALSE))),"")</f>
        <v/>
      </c>
      <c r="P753" s="25" t="str">
        <f t="shared" si="83"/>
        <v/>
      </c>
      <c r="Q753" s="6"/>
      <c r="S753" s="6"/>
      <c r="U753" s="6"/>
      <c r="W753" s="59" t="str">
        <f>IF(AND($W$1&gt;0,C753&gt;0),SUBSTITUTE(SUBSTITUTE(IF(COUNTIF(newValidID,$C753)&gt;0,VLOOKUP($C753,Νέα_Μητρώα!$A:$G,2,FALSE),IF(COUNTIF(ValidID,$C753)&gt;0,VLOOKUP($C753,Μητρώο!$A:$G,2,FALSE))),"Θ","g"),"Α","b")&amp;IF((TRUNC((((YEAR($C$1))-I753)+1)/2))*2&lt;12,12,(TRUNC((((YEAR($C$1))-I753)+1)/2))*2),"ω")</f>
        <v>ω</v>
      </c>
      <c r="Z753" s="49">
        <f t="shared" si="84"/>
        <v>0</v>
      </c>
      <c r="AA753" s="49">
        <f t="shared" si="85"/>
        <v>0</v>
      </c>
      <c r="AB753" s="49">
        <f t="shared" si="86"/>
        <v>0</v>
      </c>
    </row>
    <row r="754" spans="1:28" x14ac:dyDescent="0.2">
      <c r="A754" s="4">
        <v>752</v>
      </c>
      <c r="B754" s="25">
        <f t="shared" si="82"/>
        <v>752</v>
      </c>
      <c r="D754" s="26" t="str">
        <f>IF($C754&gt;0,IF(COUNTIF(newValidID,$C754)&gt;0,VLOOKUP($C754,Νέα_Μητρώα!$A:$G,3,FALSE),IF(COUNTIF(ValidID,$C754)&gt;0,VLOOKUP($C754,Μητρώο!$A:$G,3,FALSE))),"")</f>
        <v/>
      </c>
      <c r="E754" s="27" t="str">
        <f>IF($C754&gt;0,IF(COUNTIF(newValidID,$C754)&gt;0,VLOOKUP($C754,Νέα_Μητρώα!$A:$G,5,FALSE),IF(COUNTIF(ValidID,$C754)&gt;0,VLOOKUP($C754,Μητρώο!$A:$G,5,FALSE))),"")</f>
        <v/>
      </c>
      <c r="F754" s="47"/>
      <c r="G754" s="47"/>
      <c r="H754" s="28"/>
      <c r="I754" s="29" t="str">
        <f>IF($C754&gt;0,IF(COUNTIF(newValidID,$C754)&gt;0,VLOOKUP($C754,Νέα_Μητρώα!$A:$G,4,FALSE),IF(COUNTIF(ValidID,$C754)&gt;0,VLOOKUP($C754,Μητρώο!$A:$G,4,FALSE))),"")</f>
        <v/>
      </c>
      <c r="J754" s="53" t="str">
        <f>IF(OR(AND(OR(LEFT(R754)="b",LEFT(T754)="b",LEFT(V754)="b"),IF($C754&gt;0,IF(COUNTIF(newValidID,$C754)&gt;0,VLOOKUP($C754,Νέα_Μητρώα!$A:$G,2,FALSE),IF(COUNTIF(ValidID,$C754)&gt;0,VLOOKUP($C754,Μητρώο!$A:$G,2,FALSE))),"")="Θ"),AND(OR(LEFT(R754)="g",LEFT(T754)="g",LEFT(V754)="g"),IF($C754&gt;0,IF(COUNTIF(newValidID,$C754)&gt;0,VLOOKUP($C754,Νέα_Μητρώα!$A:$G,2,FALSE),IF(COUNTIF(ValidID,$C754)&gt;0,VLOOKUP($C754,Μητρώο!$A:$G,2,FALSE))),"")="Α")),"error","")</f>
        <v/>
      </c>
      <c r="K754" s="29" t="str">
        <f t="shared" si="80"/>
        <v/>
      </c>
      <c r="L754" s="29">
        <f t="shared" si="81"/>
        <v>0</v>
      </c>
      <c r="M754" s="30"/>
      <c r="N754" s="30"/>
      <c r="O754" s="31" t="str">
        <f>IF($C754&gt;0,IF(COUNTIF(newValidID,$C754)&gt;0,VLOOKUP($C754,Νέα_Μητρώα!$A:$G,7,FALSE),IF(COUNTIF(ValidID,$C754)&gt;0,VLOOKUP($C754,Μητρώο!$A:$G,7,FALSE))),"")</f>
        <v/>
      </c>
      <c r="P754" s="25" t="str">
        <f t="shared" si="83"/>
        <v/>
      </c>
      <c r="Q754" s="6"/>
      <c r="S754" s="6"/>
      <c r="U754" s="6"/>
      <c r="W754" s="59" t="str">
        <f>IF(AND($W$1&gt;0,C754&gt;0),SUBSTITUTE(SUBSTITUTE(IF(COUNTIF(newValidID,$C754)&gt;0,VLOOKUP($C754,Νέα_Μητρώα!$A:$G,2,FALSE),IF(COUNTIF(ValidID,$C754)&gt;0,VLOOKUP($C754,Μητρώο!$A:$G,2,FALSE))),"Θ","g"),"Α","b")&amp;IF((TRUNC((((YEAR($C$1))-I754)+1)/2))*2&lt;12,12,(TRUNC((((YEAR($C$1))-I754)+1)/2))*2),"ω")</f>
        <v>ω</v>
      </c>
      <c r="Z754" s="49">
        <f t="shared" si="84"/>
        <v>0</v>
      </c>
      <c r="AA754" s="49">
        <f t="shared" si="85"/>
        <v>0</v>
      </c>
      <c r="AB754" s="49">
        <f t="shared" si="86"/>
        <v>0</v>
      </c>
    </row>
    <row r="755" spans="1:28" x14ac:dyDescent="0.2">
      <c r="A755" s="4">
        <v>753</v>
      </c>
      <c r="B755" s="25">
        <f t="shared" si="82"/>
        <v>753</v>
      </c>
      <c r="D755" s="26" t="str">
        <f>IF($C755&gt;0,IF(COUNTIF(newValidID,$C755)&gt;0,VLOOKUP($C755,Νέα_Μητρώα!$A:$G,3,FALSE),IF(COUNTIF(ValidID,$C755)&gt;0,VLOOKUP($C755,Μητρώο!$A:$G,3,FALSE))),"")</f>
        <v/>
      </c>
      <c r="E755" s="27" t="str">
        <f>IF($C755&gt;0,IF(COUNTIF(newValidID,$C755)&gt;0,VLOOKUP($C755,Νέα_Μητρώα!$A:$G,5,FALSE),IF(COUNTIF(ValidID,$C755)&gt;0,VLOOKUP($C755,Μητρώο!$A:$G,5,FALSE))),"")</f>
        <v/>
      </c>
      <c r="F755" s="47"/>
      <c r="G755" s="47"/>
      <c r="H755" s="28"/>
      <c r="I755" s="29" t="str">
        <f>IF($C755&gt;0,IF(COUNTIF(newValidID,$C755)&gt;0,VLOOKUP($C755,Νέα_Μητρώα!$A:$G,4,FALSE),IF(COUNTIF(ValidID,$C755)&gt;0,VLOOKUP($C755,Μητρώο!$A:$G,4,FALSE))),"")</f>
        <v/>
      </c>
      <c r="J755" s="53" t="str">
        <f>IF(OR(AND(OR(LEFT(R755)="b",LEFT(T755)="b",LEFT(V755)="b"),IF($C755&gt;0,IF(COUNTIF(newValidID,$C755)&gt;0,VLOOKUP($C755,Νέα_Μητρώα!$A:$G,2,FALSE),IF(COUNTIF(ValidID,$C755)&gt;0,VLOOKUP($C755,Μητρώο!$A:$G,2,FALSE))),"")="Θ"),AND(OR(LEFT(R755)="g",LEFT(T755)="g",LEFT(V755)="g"),IF($C755&gt;0,IF(COUNTIF(newValidID,$C755)&gt;0,VLOOKUP($C755,Νέα_Μητρώα!$A:$G,2,FALSE),IF(COUNTIF(ValidID,$C755)&gt;0,VLOOKUP($C755,Μητρώο!$A:$G,2,FALSE))),"")="Α")),"error","")</f>
        <v/>
      </c>
      <c r="K755" s="29" t="str">
        <f t="shared" si="80"/>
        <v/>
      </c>
      <c r="L755" s="29">
        <f t="shared" si="81"/>
        <v>0</v>
      </c>
      <c r="M755" s="30"/>
      <c r="N755" s="30"/>
      <c r="O755" s="31" t="str">
        <f>IF($C755&gt;0,IF(COUNTIF(newValidID,$C755)&gt;0,VLOOKUP($C755,Νέα_Μητρώα!$A:$G,7,FALSE),IF(COUNTIF(ValidID,$C755)&gt;0,VLOOKUP($C755,Μητρώο!$A:$G,7,FALSE))),"")</f>
        <v/>
      </c>
      <c r="P755" s="25" t="str">
        <f t="shared" si="83"/>
        <v/>
      </c>
      <c r="Q755" s="6"/>
      <c r="S755" s="6"/>
      <c r="U755" s="6"/>
      <c r="W755" s="59" t="str">
        <f>IF(AND($W$1&gt;0,C755&gt;0),SUBSTITUTE(SUBSTITUTE(IF(COUNTIF(newValidID,$C755)&gt;0,VLOOKUP($C755,Νέα_Μητρώα!$A:$G,2,FALSE),IF(COUNTIF(ValidID,$C755)&gt;0,VLOOKUP($C755,Μητρώο!$A:$G,2,FALSE))),"Θ","g"),"Α","b")&amp;IF((TRUNC((((YEAR($C$1))-I755)+1)/2))*2&lt;12,12,(TRUNC((((YEAR($C$1))-I755)+1)/2))*2),"ω")</f>
        <v>ω</v>
      </c>
      <c r="Z755" s="49">
        <f t="shared" si="84"/>
        <v>0</v>
      </c>
      <c r="AA755" s="49">
        <f t="shared" si="85"/>
        <v>0</v>
      </c>
      <c r="AB755" s="49">
        <f t="shared" si="86"/>
        <v>0</v>
      </c>
    </row>
    <row r="756" spans="1:28" x14ac:dyDescent="0.2">
      <c r="A756" s="4">
        <v>754</v>
      </c>
      <c r="B756" s="25">
        <f t="shared" si="82"/>
        <v>754</v>
      </c>
      <c r="D756" s="26" t="str">
        <f>IF($C756&gt;0,IF(COUNTIF(newValidID,$C756)&gt;0,VLOOKUP($C756,Νέα_Μητρώα!$A:$G,3,FALSE),IF(COUNTIF(ValidID,$C756)&gt;0,VLOOKUP($C756,Μητρώο!$A:$G,3,FALSE))),"")</f>
        <v/>
      </c>
      <c r="E756" s="27" t="str">
        <f>IF($C756&gt;0,IF(COUNTIF(newValidID,$C756)&gt;0,VLOOKUP($C756,Νέα_Μητρώα!$A:$G,5,FALSE),IF(COUNTIF(ValidID,$C756)&gt;0,VLOOKUP($C756,Μητρώο!$A:$G,5,FALSE))),"")</f>
        <v/>
      </c>
      <c r="F756" s="47"/>
      <c r="G756" s="47"/>
      <c r="H756" s="28"/>
      <c r="I756" s="29" t="str">
        <f>IF($C756&gt;0,IF(COUNTIF(newValidID,$C756)&gt;0,VLOOKUP($C756,Νέα_Μητρώα!$A:$G,4,FALSE),IF(COUNTIF(ValidID,$C756)&gt;0,VLOOKUP($C756,Μητρώο!$A:$G,4,FALSE))),"")</f>
        <v/>
      </c>
      <c r="J756" s="53" t="str">
        <f>IF(OR(AND(OR(LEFT(R756)="b",LEFT(T756)="b",LEFT(V756)="b"),IF($C756&gt;0,IF(COUNTIF(newValidID,$C756)&gt;0,VLOOKUP($C756,Νέα_Μητρώα!$A:$G,2,FALSE),IF(COUNTIF(ValidID,$C756)&gt;0,VLOOKUP($C756,Μητρώο!$A:$G,2,FALSE))),"")="Θ"),AND(OR(LEFT(R756)="g",LEFT(T756)="g",LEFT(V756)="g"),IF($C756&gt;0,IF(COUNTIF(newValidID,$C756)&gt;0,VLOOKUP($C756,Νέα_Μητρώα!$A:$G,2,FALSE),IF(COUNTIF(ValidID,$C756)&gt;0,VLOOKUP($C756,Μητρώο!$A:$G,2,FALSE))),"")="Α")),"error","")</f>
        <v/>
      </c>
      <c r="K756" s="29" t="str">
        <f t="shared" si="80"/>
        <v/>
      </c>
      <c r="L756" s="29">
        <f t="shared" si="81"/>
        <v>0</v>
      </c>
      <c r="M756" s="30"/>
      <c r="N756" s="30"/>
      <c r="O756" s="31" t="str">
        <f>IF($C756&gt;0,IF(COUNTIF(newValidID,$C756)&gt;0,VLOOKUP($C756,Νέα_Μητρώα!$A:$G,7,FALSE),IF(COUNTIF(ValidID,$C756)&gt;0,VLOOKUP($C756,Μητρώο!$A:$G,7,FALSE))),"")</f>
        <v/>
      </c>
      <c r="P756" s="25" t="str">
        <f t="shared" si="83"/>
        <v/>
      </c>
      <c r="Q756" s="6"/>
      <c r="S756" s="6"/>
      <c r="U756" s="6"/>
      <c r="W756" s="59" t="str">
        <f>IF(AND($W$1&gt;0,C756&gt;0),SUBSTITUTE(SUBSTITUTE(IF(COUNTIF(newValidID,$C756)&gt;0,VLOOKUP($C756,Νέα_Μητρώα!$A:$G,2,FALSE),IF(COUNTIF(ValidID,$C756)&gt;0,VLOOKUP($C756,Μητρώο!$A:$G,2,FALSE))),"Θ","g"),"Α","b")&amp;IF((TRUNC((((YEAR($C$1))-I756)+1)/2))*2&lt;12,12,(TRUNC((((YEAR($C$1))-I756)+1)/2))*2),"ω")</f>
        <v>ω</v>
      </c>
      <c r="Z756" s="49">
        <f t="shared" si="84"/>
        <v>0</v>
      </c>
      <c r="AA756" s="49">
        <f t="shared" si="85"/>
        <v>0</v>
      </c>
      <c r="AB756" s="49">
        <f t="shared" si="86"/>
        <v>0</v>
      </c>
    </row>
    <row r="757" spans="1:28" x14ac:dyDescent="0.2">
      <c r="A757" s="4">
        <v>755</v>
      </c>
      <c r="B757" s="25">
        <f t="shared" si="82"/>
        <v>755</v>
      </c>
      <c r="D757" s="26" t="str">
        <f>IF($C757&gt;0,IF(COUNTIF(newValidID,$C757)&gt;0,VLOOKUP($C757,Νέα_Μητρώα!$A:$G,3,FALSE),IF(COUNTIF(ValidID,$C757)&gt;0,VLOOKUP($C757,Μητρώο!$A:$G,3,FALSE))),"")</f>
        <v/>
      </c>
      <c r="E757" s="27" t="str">
        <f>IF($C757&gt;0,IF(COUNTIF(newValidID,$C757)&gt;0,VLOOKUP($C757,Νέα_Μητρώα!$A:$G,5,FALSE),IF(COUNTIF(ValidID,$C757)&gt;0,VLOOKUP($C757,Μητρώο!$A:$G,5,FALSE))),"")</f>
        <v/>
      </c>
      <c r="F757" s="47"/>
      <c r="G757" s="47"/>
      <c r="H757" s="28"/>
      <c r="I757" s="29" t="str">
        <f>IF($C757&gt;0,IF(COUNTIF(newValidID,$C757)&gt;0,VLOOKUP($C757,Νέα_Μητρώα!$A:$G,4,FALSE),IF(COUNTIF(ValidID,$C757)&gt;0,VLOOKUP($C757,Μητρώο!$A:$G,4,FALSE))),"")</f>
        <v/>
      </c>
      <c r="J757" s="53" t="str">
        <f>IF(OR(AND(OR(LEFT(R757)="b",LEFT(T757)="b",LEFT(V757)="b"),IF($C757&gt;0,IF(COUNTIF(newValidID,$C757)&gt;0,VLOOKUP($C757,Νέα_Μητρώα!$A:$G,2,FALSE),IF(COUNTIF(ValidID,$C757)&gt;0,VLOOKUP($C757,Μητρώο!$A:$G,2,FALSE))),"")="Θ"),AND(OR(LEFT(R757)="g",LEFT(T757)="g",LEFT(V757)="g"),IF($C757&gt;0,IF(COUNTIF(newValidID,$C757)&gt;0,VLOOKUP($C757,Νέα_Μητρώα!$A:$G,2,FALSE),IF(COUNTIF(ValidID,$C757)&gt;0,VLOOKUP($C757,Μητρώο!$A:$G,2,FALSE))),"")="Α")),"error","")</f>
        <v/>
      </c>
      <c r="K757" s="29" t="str">
        <f t="shared" si="80"/>
        <v/>
      </c>
      <c r="L757" s="29">
        <f t="shared" si="81"/>
        <v>0</v>
      </c>
      <c r="M757" s="30"/>
      <c r="N757" s="30"/>
      <c r="O757" s="31" t="str">
        <f>IF($C757&gt;0,IF(COUNTIF(newValidID,$C757)&gt;0,VLOOKUP($C757,Νέα_Μητρώα!$A:$G,7,FALSE),IF(COUNTIF(ValidID,$C757)&gt;0,VLOOKUP($C757,Μητρώο!$A:$G,7,FALSE))),"")</f>
        <v/>
      </c>
      <c r="P757" s="25" t="str">
        <f t="shared" si="83"/>
        <v/>
      </c>
      <c r="Q757" s="6"/>
      <c r="S757" s="6"/>
      <c r="U757" s="6"/>
      <c r="W757" s="59" t="str">
        <f>IF(AND($W$1&gt;0,C757&gt;0),SUBSTITUTE(SUBSTITUTE(IF(COUNTIF(newValidID,$C757)&gt;0,VLOOKUP($C757,Νέα_Μητρώα!$A:$G,2,FALSE),IF(COUNTIF(ValidID,$C757)&gt;0,VLOOKUP($C757,Μητρώο!$A:$G,2,FALSE))),"Θ","g"),"Α","b")&amp;IF((TRUNC((((YEAR($C$1))-I757)+1)/2))*2&lt;12,12,(TRUNC((((YEAR($C$1))-I757)+1)/2))*2),"ω")</f>
        <v>ω</v>
      </c>
      <c r="Z757" s="49">
        <f t="shared" si="84"/>
        <v>0</v>
      </c>
      <c r="AA757" s="49">
        <f t="shared" si="85"/>
        <v>0</v>
      </c>
      <c r="AB757" s="49">
        <f t="shared" si="86"/>
        <v>0</v>
      </c>
    </row>
    <row r="758" spans="1:28" x14ac:dyDescent="0.2">
      <c r="A758" s="4">
        <v>756</v>
      </c>
      <c r="B758" s="25">
        <f t="shared" si="82"/>
        <v>756</v>
      </c>
      <c r="D758" s="26" t="str">
        <f>IF($C758&gt;0,IF(COUNTIF(newValidID,$C758)&gt;0,VLOOKUP($C758,Νέα_Μητρώα!$A:$G,3,FALSE),IF(COUNTIF(ValidID,$C758)&gt;0,VLOOKUP($C758,Μητρώο!$A:$G,3,FALSE))),"")</f>
        <v/>
      </c>
      <c r="E758" s="27" t="str">
        <f>IF($C758&gt;0,IF(COUNTIF(newValidID,$C758)&gt;0,VLOOKUP($C758,Νέα_Μητρώα!$A:$G,5,FALSE),IF(COUNTIF(ValidID,$C758)&gt;0,VLOOKUP($C758,Μητρώο!$A:$G,5,FALSE))),"")</f>
        <v/>
      </c>
      <c r="F758" s="47"/>
      <c r="G758" s="47"/>
      <c r="H758" s="28"/>
      <c r="I758" s="29" t="str">
        <f>IF($C758&gt;0,IF(COUNTIF(newValidID,$C758)&gt;0,VLOOKUP($C758,Νέα_Μητρώα!$A:$G,4,FALSE),IF(COUNTIF(ValidID,$C758)&gt;0,VLOOKUP($C758,Μητρώο!$A:$G,4,FALSE))),"")</f>
        <v/>
      </c>
      <c r="J758" s="53" t="str">
        <f>IF(OR(AND(OR(LEFT(R758)="b",LEFT(T758)="b",LEFT(V758)="b"),IF($C758&gt;0,IF(COUNTIF(newValidID,$C758)&gt;0,VLOOKUP($C758,Νέα_Μητρώα!$A:$G,2,FALSE),IF(COUNTIF(ValidID,$C758)&gt;0,VLOOKUP($C758,Μητρώο!$A:$G,2,FALSE))),"")="Θ"),AND(OR(LEFT(R758)="g",LEFT(T758)="g",LEFT(V758)="g"),IF($C758&gt;0,IF(COUNTIF(newValidID,$C758)&gt;0,VLOOKUP($C758,Νέα_Μητρώα!$A:$G,2,FALSE),IF(COUNTIF(ValidID,$C758)&gt;0,VLOOKUP($C758,Μητρώο!$A:$G,2,FALSE))),"")="Α")),"error","")</f>
        <v/>
      </c>
      <c r="K758" s="29" t="str">
        <f t="shared" si="80"/>
        <v/>
      </c>
      <c r="L758" s="29">
        <f t="shared" si="81"/>
        <v>0</v>
      </c>
      <c r="M758" s="30"/>
      <c r="N758" s="30"/>
      <c r="O758" s="31" t="str">
        <f>IF($C758&gt;0,IF(COUNTIF(newValidID,$C758)&gt;0,VLOOKUP($C758,Νέα_Μητρώα!$A:$G,7,FALSE),IF(COUNTIF(ValidID,$C758)&gt;0,VLOOKUP($C758,Μητρώο!$A:$G,7,FALSE))),"")</f>
        <v/>
      </c>
      <c r="P758" s="25" t="str">
        <f t="shared" si="83"/>
        <v/>
      </c>
      <c r="Q758" s="6"/>
      <c r="S758" s="6"/>
      <c r="U758" s="6"/>
      <c r="W758" s="59" t="str">
        <f>IF(AND($W$1&gt;0,C758&gt;0),SUBSTITUTE(SUBSTITUTE(IF(COUNTIF(newValidID,$C758)&gt;0,VLOOKUP($C758,Νέα_Μητρώα!$A:$G,2,FALSE),IF(COUNTIF(ValidID,$C758)&gt;0,VLOOKUP($C758,Μητρώο!$A:$G,2,FALSE))),"Θ","g"),"Α","b")&amp;IF((TRUNC((((YEAR($C$1))-I758)+1)/2))*2&lt;12,12,(TRUNC((((YEAR($C$1))-I758)+1)/2))*2),"ω")</f>
        <v>ω</v>
      </c>
      <c r="Z758" s="49">
        <f t="shared" si="84"/>
        <v>0</v>
      </c>
      <c r="AA758" s="49">
        <f t="shared" si="85"/>
        <v>0</v>
      </c>
      <c r="AB758" s="49">
        <f t="shared" si="86"/>
        <v>0</v>
      </c>
    </row>
    <row r="759" spans="1:28" x14ac:dyDescent="0.2">
      <c r="A759" s="4">
        <v>757</v>
      </c>
      <c r="B759" s="25">
        <f t="shared" si="82"/>
        <v>757</v>
      </c>
      <c r="D759" s="26" t="str">
        <f>IF($C759&gt;0,IF(COUNTIF(newValidID,$C759)&gt;0,VLOOKUP($C759,Νέα_Μητρώα!$A:$G,3,FALSE),IF(COUNTIF(ValidID,$C759)&gt;0,VLOOKUP($C759,Μητρώο!$A:$G,3,FALSE))),"")</f>
        <v/>
      </c>
      <c r="E759" s="27" t="str">
        <f>IF($C759&gt;0,IF(COUNTIF(newValidID,$C759)&gt;0,VLOOKUP($C759,Νέα_Μητρώα!$A:$G,5,FALSE),IF(COUNTIF(ValidID,$C759)&gt;0,VLOOKUP($C759,Μητρώο!$A:$G,5,FALSE))),"")</f>
        <v/>
      </c>
      <c r="F759" s="47"/>
      <c r="G759" s="47"/>
      <c r="H759" s="28"/>
      <c r="I759" s="29" t="str">
        <f>IF($C759&gt;0,IF(COUNTIF(newValidID,$C759)&gt;0,VLOOKUP($C759,Νέα_Μητρώα!$A:$G,4,FALSE),IF(COUNTIF(ValidID,$C759)&gt;0,VLOOKUP($C759,Μητρώο!$A:$G,4,FALSE))),"")</f>
        <v/>
      </c>
      <c r="J759" s="53" t="str">
        <f>IF(OR(AND(OR(LEFT(R759)="b",LEFT(T759)="b",LEFT(V759)="b"),IF($C759&gt;0,IF(COUNTIF(newValidID,$C759)&gt;0,VLOOKUP($C759,Νέα_Μητρώα!$A:$G,2,FALSE),IF(COUNTIF(ValidID,$C759)&gt;0,VLOOKUP($C759,Μητρώο!$A:$G,2,FALSE))),"")="Θ"),AND(OR(LEFT(R759)="g",LEFT(T759)="g",LEFT(V759)="g"),IF($C759&gt;0,IF(COUNTIF(newValidID,$C759)&gt;0,VLOOKUP($C759,Νέα_Μητρώα!$A:$G,2,FALSE),IF(COUNTIF(ValidID,$C759)&gt;0,VLOOKUP($C759,Μητρώο!$A:$G,2,FALSE))),"")="Α")),"error","")</f>
        <v/>
      </c>
      <c r="K759" s="29" t="str">
        <f t="shared" si="80"/>
        <v/>
      </c>
      <c r="L759" s="29">
        <f t="shared" si="81"/>
        <v>0</v>
      </c>
      <c r="M759" s="30"/>
      <c r="N759" s="30"/>
      <c r="O759" s="31" t="str">
        <f>IF($C759&gt;0,IF(COUNTIF(newValidID,$C759)&gt;0,VLOOKUP($C759,Νέα_Μητρώα!$A:$G,7,FALSE),IF(COUNTIF(ValidID,$C759)&gt;0,VLOOKUP($C759,Μητρώο!$A:$G,7,FALSE))),"")</f>
        <v/>
      </c>
      <c r="P759" s="25" t="str">
        <f t="shared" si="83"/>
        <v/>
      </c>
      <c r="Q759" s="6"/>
      <c r="S759" s="6"/>
      <c r="U759" s="6"/>
      <c r="W759" s="59" t="str">
        <f>IF(AND($W$1&gt;0,C759&gt;0),SUBSTITUTE(SUBSTITUTE(IF(COUNTIF(newValidID,$C759)&gt;0,VLOOKUP($C759,Νέα_Μητρώα!$A:$G,2,FALSE),IF(COUNTIF(ValidID,$C759)&gt;0,VLOOKUP($C759,Μητρώο!$A:$G,2,FALSE))),"Θ","g"),"Α","b")&amp;IF((TRUNC((((YEAR($C$1))-I759)+1)/2))*2&lt;12,12,(TRUNC((((YEAR($C$1))-I759)+1)/2))*2),"ω")</f>
        <v>ω</v>
      </c>
      <c r="Z759" s="49">
        <f t="shared" si="84"/>
        <v>0</v>
      </c>
      <c r="AA759" s="49">
        <f t="shared" si="85"/>
        <v>0</v>
      </c>
      <c r="AB759" s="49">
        <f t="shared" si="86"/>
        <v>0</v>
      </c>
    </row>
    <row r="760" spans="1:28" x14ac:dyDescent="0.2">
      <c r="A760" s="4">
        <v>758</v>
      </c>
      <c r="B760" s="25">
        <f t="shared" si="82"/>
        <v>758</v>
      </c>
      <c r="D760" s="26" t="str">
        <f>IF($C760&gt;0,IF(COUNTIF(newValidID,$C760)&gt;0,VLOOKUP($C760,Νέα_Μητρώα!$A:$G,3,FALSE),IF(COUNTIF(ValidID,$C760)&gt;0,VLOOKUP($C760,Μητρώο!$A:$G,3,FALSE))),"")</f>
        <v/>
      </c>
      <c r="E760" s="27" t="str">
        <f>IF($C760&gt;0,IF(COUNTIF(newValidID,$C760)&gt;0,VLOOKUP($C760,Νέα_Μητρώα!$A:$G,5,FALSE),IF(COUNTIF(ValidID,$C760)&gt;0,VLOOKUP($C760,Μητρώο!$A:$G,5,FALSE))),"")</f>
        <v/>
      </c>
      <c r="F760" s="47"/>
      <c r="G760" s="47"/>
      <c r="H760" s="28"/>
      <c r="I760" s="29" t="str">
        <f>IF($C760&gt;0,IF(COUNTIF(newValidID,$C760)&gt;0,VLOOKUP($C760,Νέα_Μητρώα!$A:$G,4,FALSE),IF(COUNTIF(ValidID,$C760)&gt;0,VLOOKUP($C760,Μητρώο!$A:$G,4,FALSE))),"")</f>
        <v/>
      </c>
      <c r="J760" s="53" t="str">
        <f>IF(OR(AND(OR(LEFT(R760)="b",LEFT(T760)="b",LEFT(V760)="b"),IF($C760&gt;0,IF(COUNTIF(newValidID,$C760)&gt;0,VLOOKUP($C760,Νέα_Μητρώα!$A:$G,2,FALSE),IF(COUNTIF(ValidID,$C760)&gt;0,VLOOKUP($C760,Μητρώο!$A:$G,2,FALSE))),"")="Θ"),AND(OR(LEFT(R760)="g",LEFT(T760)="g",LEFT(V760)="g"),IF($C760&gt;0,IF(COUNTIF(newValidID,$C760)&gt;0,VLOOKUP($C760,Νέα_Μητρώα!$A:$G,2,FALSE),IF(COUNTIF(ValidID,$C760)&gt;0,VLOOKUP($C760,Μητρώο!$A:$G,2,FALSE))),"")="Α")),"error","")</f>
        <v/>
      </c>
      <c r="K760" s="29" t="str">
        <f t="shared" si="80"/>
        <v/>
      </c>
      <c r="L760" s="29">
        <f t="shared" si="81"/>
        <v>0</v>
      </c>
      <c r="M760" s="30"/>
      <c r="N760" s="30"/>
      <c r="O760" s="31" t="str">
        <f>IF($C760&gt;0,IF(COUNTIF(newValidID,$C760)&gt;0,VLOOKUP($C760,Νέα_Μητρώα!$A:$G,7,FALSE),IF(COUNTIF(ValidID,$C760)&gt;0,VLOOKUP($C760,Μητρώο!$A:$G,7,FALSE))),"")</f>
        <v/>
      </c>
      <c r="P760" s="25" t="str">
        <f t="shared" si="83"/>
        <v/>
      </c>
      <c r="Q760" s="6"/>
      <c r="S760" s="6"/>
      <c r="U760" s="6"/>
      <c r="W760" s="59" t="str">
        <f>IF(AND($W$1&gt;0,C760&gt;0),SUBSTITUTE(SUBSTITUTE(IF(COUNTIF(newValidID,$C760)&gt;0,VLOOKUP($C760,Νέα_Μητρώα!$A:$G,2,FALSE),IF(COUNTIF(ValidID,$C760)&gt;0,VLOOKUP($C760,Μητρώο!$A:$G,2,FALSE))),"Θ","g"),"Α","b")&amp;IF((TRUNC((((YEAR($C$1))-I760)+1)/2))*2&lt;12,12,(TRUNC((((YEAR($C$1))-I760)+1)/2))*2),"ω")</f>
        <v>ω</v>
      </c>
      <c r="Z760" s="49">
        <f t="shared" si="84"/>
        <v>0</v>
      </c>
      <c r="AA760" s="49">
        <f t="shared" si="85"/>
        <v>0</v>
      </c>
      <c r="AB760" s="49">
        <f t="shared" si="86"/>
        <v>0</v>
      </c>
    </row>
    <row r="761" spans="1:28" x14ac:dyDescent="0.2">
      <c r="A761" s="4">
        <v>759</v>
      </c>
      <c r="B761" s="25">
        <f t="shared" si="82"/>
        <v>759</v>
      </c>
      <c r="D761" s="26" t="str">
        <f>IF($C761&gt;0,IF(COUNTIF(newValidID,$C761)&gt;0,VLOOKUP($C761,Νέα_Μητρώα!$A:$G,3,FALSE),IF(COUNTIF(ValidID,$C761)&gt;0,VLOOKUP($C761,Μητρώο!$A:$G,3,FALSE))),"")</f>
        <v/>
      </c>
      <c r="E761" s="27" t="str">
        <f>IF($C761&gt;0,IF(COUNTIF(newValidID,$C761)&gt;0,VLOOKUP($C761,Νέα_Μητρώα!$A:$G,5,FALSE),IF(COUNTIF(ValidID,$C761)&gt;0,VLOOKUP($C761,Μητρώο!$A:$G,5,FALSE))),"")</f>
        <v/>
      </c>
      <c r="F761" s="47"/>
      <c r="G761" s="47"/>
      <c r="H761" s="28"/>
      <c r="I761" s="29" t="str">
        <f>IF($C761&gt;0,IF(COUNTIF(newValidID,$C761)&gt;0,VLOOKUP($C761,Νέα_Μητρώα!$A:$G,4,FALSE),IF(COUNTIF(ValidID,$C761)&gt;0,VLOOKUP($C761,Μητρώο!$A:$G,4,FALSE))),"")</f>
        <v/>
      </c>
      <c r="J761" s="53" t="str">
        <f>IF(OR(AND(OR(LEFT(R761)="b",LEFT(T761)="b",LEFT(V761)="b"),IF($C761&gt;0,IF(COUNTIF(newValidID,$C761)&gt;0,VLOOKUP($C761,Νέα_Μητρώα!$A:$G,2,FALSE),IF(COUNTIF(ValidID,$C761)&gt;0,VLOOKUP($C761,Μητρώο!$A:$G,2,FALSE))),"")="Θ"),AND(OR(LEFT(R761)="g",LEFT(T761)="g",LEFT(V761)="g"),IF($C761&gt;0,IF(COUNTIF(newValidID,$C761)&gt;0,VLOOKUP($C761,Νέα_Μητρώα!$A:$G,2,FALSE),IF(COUNTIF(ValidID,$C761)&gt;0,VLOOKUP($C761,Μητρώο!$A:$G,2,FALSE))),"")="Α")),"error","")</f>
        <v/>
      </c>
      <c r="K761" s="29" t="str">
        <f t="shared" si="80"/>
        <v/>
      </c>
      <c r="L761" s="29">
        <f t="shared" si="81"/>
        <v>0</v>
      </c>
      <c r="M761" s="30"/>
      <c r="N761" s="30"/>
      <c r="O761" s="31" t="str">
        <f>IF($C761&gt;0,IF(COUNTIF(newValidID,$C761)&gt;0,VLOOKUP($C761,Νέα_Μητρώα!$A:$G,7,FALSE),IF(COUNTIF(ValidID,$C761)&gt;0,VLOOKUP($C761,Μητρώο!$A:$G,7,FALSE))),"")</f>
        <v/>
      </c>
      <c r="P761" s="25" t="str">
        <f t="shared" si="83"/>
        <v/>
      </c>
      <c r="Q761" s="6"/>
      <c r="S761" s="6"/>
      <c r="U761" s="6"/>
      <c r="W761" s="59" t="str">
        <f>IF(AND($W$1&gt;0,C761&gt;0),SUBSTITUTE(SUBSTITUTE(IF(COUNTIF(newValidID,$C761)&gt;0,VLOOKUP($C761,Νέα_Μητρώα!$A:$G,2,FALSE),IF(COUNTIF(ValidID,$C761)&gt;0,VLOOKUP($C761,Μητρώο!$A:$G,2,FALSE))),"Θ","g"),"Α","b")&amp;IF((TRUNC((((YEAR($C$1))-I761)+1)/2))*2&lt;12,12,(TRUNC((((YEAR($C$1))-I761)+1)/2))*2),"ω")</f>
        <v>ω</v>
      </c>
      <c r="Z761" s="49">
        <f t="shared" si="84"/>
        <v>0</v>
      </c>
      <c r="AA761" s="49">
        <f t="shared" si="85"/>
        <v>0</v>
      </c>
      <c r="AB761" s="49">
        <f t="shared" si="86"/>
        <v>0</v>
      </c>
    </row>
    <row r="762" spans="1:28" x14ac:dyDescent="0.2">
      <c r="A762" s="4">
        <v>760</v>
      </c>
      <c r="B762" s="25">
        <f t="shared" si="82"/>
        <v>760</v>
      </c>
      <c r="D762" s="26" t="str">
        <f>IF($C762&gt;0,IF(COUNTIF(newValidID,$C762)&gt;0,VLOOKUP($C762,Νέα_Μητρώα!$A:$G,3,FALSE),IF(COUNTIF(ValidID,$C762)&gt;0,VLOOKUP($C762,Μητρώο!$A:$G,3,FALSE))),"")</f>
        <v/>
      </c>
      <c r="E762" s="27" t="str">
        <f>IF($C762&gt;0,IF(COUNTIF(newValidID,$C762)&gt;0,VLOOKUP($C762,Νέα_Μητρώα!$A:$G,5,FALSE),IF(COUNTIF(ValidID,$C762)&gt;0,VLOOKUP($C762,Μητρώο!$A:$G,5,FALSE))),"")</f>
        <v/>
      </c>
      <c r="F762" s="47"/>
      <c r="G762" s="47"/>
      <c r="H762" s="28"/>
      <c r="I762" s="29" t="str">
        <f>IF($C762&gt;0,IF(COUNTIF(newValidID,$C762)&gt;0,VLOOKUP($C762,Νέα_Μητρώα!$A:$G,4,FALSE),IF(COUNTIF(ValidID,$C762)&gt;0,VLOOKUP($C762,Μητρώο!$A:$G,4,FALSE))),"")</f>
        <v/>
      </c>
      <c r="J762" s="53" t="str">
        <f>IF(OR(AND(OR(LEFT(R762)="b",LEFT(T762)="b",LEFT(V762)="b"),IF($C762&gt;0,IF(COUNTIF(newValidID,$C762)&gt;0,VLOOKUP($C762,Νέα_Μητρώα!$A:$G,2,FALSE),IF(COUNTIF(ValidID,$C762)&gt;0,VLOOKUP($C762,Μητρώο!$A:$G,2,FALSE))),"")="Θ"),AND(OR(LEFT(R762)="g",LEFT(T762)="g",LEFT(V762)="g"),IF($C762&gt;0,IF(COUNTIF(newValidID,$C762)&gt;0,VLOOKUP($C762,Νέα_Μητρώα!$A:$G,2,FALSE),IF(COUNTIF(ValidID,$C762)&gt;0,VLOOKUP($C762,Μητρώο!$A:$G,2,FALSE))),"")="Α")),"error","")</f>
        <v/>
      </c>
      <c r="K762" s="29" t="str">
        <f t="shared" si="80"/>
        <v/>
      </c>
      <c r="L762" s="29">
        <f t="shared" si="81"/>
        <v>0</v>
      </c>
      <c r="M762" s="30"/>
      <c r="N762" s="30"/>
      <c r="O762" s="31" t="str">
        <f>IF($C762&gt;0,IF(COUNTIF(newValidID,$C762)&gt;0,VLOOKUP($C762,Νέα_Μητρώα!$A:$G,7,FALSE),IF(COUNTIF(ValidID,$C762)&gt;0,VLOOKUP($C762,Μητρώο!$A:$G,7,FALSE))),"")</f>
        <v/>
      </c>
      <c r="P762" s="25" t="str">
        <f t="shared" si="83"/>
        <v/>
      </c>
      <c r="Q762" s="6"/>
      <c r="S762" s="6"/>
      <c r="U762" s="6"/>
      <c r="W762" s="59" t="str">
        <f>IF(AND($W$1&gt;0,C762&gt;0),SUBSTITUTE(SUBSTITUTE(IF(COUNTIF(newValidID,$C762)&gt;0,VLOOKUP($C762,Νέα_Μητρώα!$A:$G,2,FALSE),IF(COUNTIF(ValidID,$C762)&gt;0,VLOOKUP($C762,Μητρώο!$A:$G,2,FALSE))),"Θ","g"),"Α","b")&amp;IF((TRUNC((((YEAR($C$1))-I762)+1)/2))*2&lt;12,12,(TRUNC((((YEAR($C$1))-I762)+1)/2))*2),"ω")</f>
        <v>ω</v>
      </c>
      <c r="Z762" s="49">
        <f t="shared" si="84"/>
        <v>0</v>
      </c>
      <c r="AA762" s="49">
        <f t="shared" si="85"/>
        <v>0</v>
      </c>
      <c r="AB762" s="49">
        <f t="shared" si="86"/>
        <v>0</v>
      </c>
    </row>
    <row r="763" spans="1:28" x14ac:dyDescent="0.2">
      <c r="A763" s="4">
        <v>761</v>
      </c>
      <c r="B763" s="25">
        <f t="shared" si="82"/>
        <v>761</v>
      </c>
      <c r="D763" s="26" t="str">
        <f>IF($C763&gt;0,IF(COUNTIF(newValidID,$C763)&gt;0,VLOOKUP($C763,Νέα_Μητρώα!$A:$G,3,FALSE),IF(COUNTIF(ValidID,$C763)&gt;0,VLOOKUP($C763,Μητρώο!$A:$G,3,FALSE))),"")</f>
        <v/>
      </c>
      <c r="E763" s="27" t="str">
        <f>IF($C763&gt;0,IF(COUNTIF(newValidID,$C763)&gt;0,VLOOKUP($C763,Νέα_Μητρώα!$A:$G,5,FALSE),IF(COUNTIF(ValidID,$C763)&gt;0,VLOOKUP($C763,Μητρώο!$A:$G,5,FALSE))),"")</f>
        <v/>
      </c>
      <c r="F763" s="47"/>
      <c r="G763" s="47"/>
      <c r="H763" s="28"/>
      <c r="I763" s="29" t="str">
        <f>IF($C763&gt;0,IF(COUNTIF(newValidID,$C763)&gt;0,VLOOKUP($C763,Νέα_Μητρώα!$A:$G,4,FALSE),IF(COUNTIF(ValidID,$C763)&gt;0,VLOOKUP($C763,Μητρώο!$A:$G,4,FALSE))),"")</f>
        <v/>
      </c>
      <c r="J763" s="53" t="str">
        <f>IF(OR(AND(OR(LEFT(R763)="b",LEFT(T763)="b",LEFT(V763)="b"),IF($C763&gt;0,IF(COUNTIF(newValidID,$C763)&gt;0,VLOOKUP($C763,Νέα_Μητρώα!$A:$G,2,FALSE),IF(COUNTIF(ValidID,$C763)&gt;0,VLOOKUP($C763,Μητρώο!$A:$G,2,FALSE))),"")="Θ"),AND(OR(LEFT(R763)="g",LEFT(T763)="g",LEFT(V763)="g"),IF($C763&gt;0,IF(COUNTIF(newValidID,$C763)&gt;0,VLOOKUP($C763,Νέα_Μητρώα!$A:$G,2,FALSE),IF(COUNTIF(ValidID,$C763)&gt;0,VLOOKUP($C763,Μητρώο!$A:$G,2,FALSE))),"")="Α")),"error","")</f>
        <v/>
      </c>
      <c r="K763" s="29" t="str">
        <f t="shared" si="80"/>
        <v/>
      </c>
      <c r="L763" s="29">
        <f t="shared" si="81"/>
        <v>0</v>
      </c>
      <c r="M763" s="30"/>
      <c r="N763" s="30"/>
      <c r="O763" s="31" t="str">
        <f>IF($C763&gt;0,IF(COUNTIF(newValidID,$C763)&gt;0,VLOOKUP($C763,Νέα_Μητρώα!$A:$G,7,FALSE),IF(COUNTIF(ValidID,$C763)&gt;0,VLOOKUP($C763,Μητρώο!$A:$G,7,FALSE))),"")</f>
        <v/>
      </c>
      <c r="P763" s="25" t="str">
        <f t="shared" si="83"/>
        <v/>
      </c>
      <c r="Q763" s="6"/>
      <c r="S763" s="6"/>
      <c r="U763" s="6"/>
      <c r="W763" s="59" t="str">
        <f>IF(AND($W$1&gt;0,C763&gt;0),SUBSTITUTE(SUBSTITUTE(IF(COUNTIF(newValidID,$C763)&gt;0,VLOOKUP($C763,Νέα_Μητρώα!$A:$G,2,FALSE),IF(COUNTIF(ValidID,$C763)&gt;0,VLOOKUP($C763,Μητρώο!$A:$G,2,FALSE))),"Θ","g"),"Α","b")&amp;IF((TRUNC((((YEAR($C$1))-I763)+1)/2))*2&lt;12,12,(TRUNC((((YEAR($C$1))-I763)+1)/2))*2),"ω")</f>
        <v>ω</v>
      </c>
      <c r="Z763" s="49">
        <f t="shared" si="84"/>
        <v>0</v>
      </c>
      <c r="AA763" s="49">
        <f t="shared" si="85"/>
        <v>0</v>
      </c>
      <c r="AB763" s="49">
        <f t="shared" si="86"/>
        <v>0</v>
      </c>
    </row>
    <row r="764" spans="1:28" x14ac:dyDescent="0.2">
      <c r="A764" s="4">
        <v>762</v>
      </c>
      <c r="B764" s="25">
        <f t="shared" si="82"/>
        <v>762</v>
      </c>
      <c r="D764" s="26" t="str">
        <f>IF($C764&gt;0,IF(COUNTIF(newValidID,$C764)&gt;0,VLOOKUP($C764,Νέα_Μητρώα!$A:$G,3,FALSE),IF(COUNTIF(ValidID,$C764)&gt;0,VLOOKUP($C764,Μητρώο!$A:$G,3,FALSE))),"")</f>
        <v/>
      </c>
      <c r="E764" s="27" t="str">
        <f>IF($C764&gt;0,IF(COUNTIF(newValidID,$C764)&gt;0,VLOOKUP($C764,Νέα_Μητρώα!$A:$G,5,FALSE),IF(COUNTIF(ValidID,$C764)&gt;0,VLOOKUP($C764,Μητρώο!$A:$G,5,FALSE))),"")</f>
        <v/>
      </c>
      <c r="F764" s="47"/>
      <c r="G764" s="47"/>
      <c r="H764" s="28"/>
      <c r="I764" s="29" t="str">
        <f>IF($C764&gt;0,IF(COUNTIF(newValidID,$C764)&gt;0,VLOOKUP($C764,Νέα_Μητρώα!$A:$G,4,FALSE),IF(COUNTIF(ValidID,$C764)&gt;0,VLOOKUP($C764,Μητρώο!$A:$G,4,FALSE))),"")</f>
        <v/>
      </c>
      <c r="J764" s="53" t="str">
        <f>IF(OR(AND(OR(LEFT(R764)="b",LEFT(T764)="b",LEFT(V764)="b"),IF($C764&gt;0,IF(COUNTIF(newValidID,$C764)&gt;0,VLOOKUP($C764,Νέα_Μητρώα!$A:$G,2,FALSE),IF(COUNTIF(ValidID,$C764)&gt;0,VLOOKUP($C764,Μητρώο!$A:$G,2,FALSE))),"")="Θ"),AND(OR(LEFT(R764)="g",LEFT(T764)="g",LEFT(V764)="g"),IF($C764&gt;0,IF(COUNTIF(newValidID,$C764)&gt;0,VLOOKUP($C764,Νέα_Μητρώα!$A:$G,2,FALSE),IF(COUNTIF(ValidID,$C764)&gt;0,VLOOKUP($C764,Μητρώο!$A:$G,2,FALSE))),"")="Α")),"error","")</f>
        <v/>
      </c>
      <c r="K764" s="29" t="str">
        <f t="shared" si="80"/>
        <v/>
      </c>
      <c r="L764" s="29">
        <f t="shared" si="81"/>
        <v>0</v>
      </c>
      <c r="M764" s="30"/>
      <c r="N764" s="30"/>
      <c r="O764" s="31" t="str">
        <f>IF($C764&gt;0,IF(COUNTIF(newValidID,$C764)&gt;0,VLOOKUP($C764,Νέα_Μητρώα!$A:$G,7,FALSE),IF(COUNTIF(ValidID,$C764)&gt;0,VLOOKUP($C764,Μητρώο!$A:$G,7,FALSE))),"")</f>
        <v/>
      </c>
      <c r="P764" s="25" t="str">
        <f t="shared" si="83"/>
        <v/>
      </c>
      <c r="Q764" s="6"/>
      <c r="S764" s="6"/>
      <c r="U764" s="6"/>
      <c r="W764" s="59" t="str">
        <f>IF(AND($W$1&gt;0,C764&gt;0),SUBSTITUTE(SUBSTITUTE(IF(COUNTIF(newValidID,$C764)&gt;0,VLOOKUP($C764,Νέα_Μητρώα!$A:$G,2,FALSE),IF(COUNTIF(ValidID,$C764)&gt;0,VLOOKUP($C764,Μητρώο!$A:$G,2,FALSE))),"Θ","g"),"Α","b")&amp;IF((TRUNC((((YEAR($C$1))-I764)+1)/2))*2&lt;12,12,(TRUNC((((YEAR($C$1))-I764)+1)/2))*2),"ω")</f>
        <v>ω</v>
      </c>
      <c r="Z764" s="49">
        <f t="shared" si="84"/>
        <v>0</v>
      </c>
      <c r="AA764" s="49">
        <f t="shared" si="85"/>
        <v>0</v>
      </c>
      <c r="AB764" s="49">
        <f t="shared" si="86"/>
        <v>0</v>
      </c>
    </row>
    <row r="765" spans="1:28" x14ac:dyDescent="0.2">
      <c r="A765" s="4">
        <v>763</v>
      </c>
      <c r="B765" s="25">
        <f t="shared" si="82"/>
        <v>763</v>
      </c>
      <c r="D765" s="26" t="str">
        <f>IF($C765&gt;0,IF(COUNTIF(newValidID,$C765)&gt;0,VLOOKUP($C765,Νέα_Μητρώα!$A:$G,3,FALSE),IF(COUNTIF(ValidID,$C765)&gt;0,VLOOKUP($C765,Μητρώο!$A:$G,3,FALSE))),"")</f>
        <v/>
      </c>
      <c r="E765" s="27" t="str">
        <f>IF($C765&gt;0,IF(COUNTIF(newValidID,$C765)&gt;0,VLOOKUP($C765,Νέα_Μητρώα!$A:$G,5,FALSE),IF(COUNTIF(ValidID,$C765)&gt;0,VLOOKUP($C765,Μητρώο!$A:$G,5,FALSE))),"")</f>
        <v/>
      </c>
      <c r="F765" s="47"/>
      <c r="G765" s="47"/>
      <c r="H765" s="28"/>
      <c r="I765" s="29" t="str">
        <f>IF($C765&gt;0,IF(COUNTIF(newValidID,$C765)&gt;0,VLOOKUP($C765,Νέα_Μητρώα!$A:$G,4,FALSE),IF(COUNTIF(ValidID,$C765)&gt;0,VLOOKUP($C765,Μητρώο!$A:$G,4,FALSE))),"")</f>
        <v/>
      </c>
      <c r="J765" s="53" t="str">
        <f>IF(OR(AND(OR(LEFT(R765)="b",LEFT(T765)="b",LEFT(V765)="b"),IF($C765&gt;0,IF(COUNTIF(newValidID,$C765)&gt;0,VLOOKUP($C765,Νέα_Μητρώα!$A:$G,2,FALSE),IF(COUNTIF(ValidID,$C765)&gt;0,VLOOKUP($C765,Μητρώο!$A:$G,2,FALSE))),"")="Θ"),AND(OR(LEFT(R765)="g",LEFT(T765)="g",LEFT(V765)="g"),IF($C765&gt;0,IF(COUNTIF(newValidID,$C765)&gt;0,VLOOKUP($C765,Νέα_Μητρώα!$A:$G,2,FALSE),IF(COUNTIF(ValidID,$C765)&gt;0,VLOOKUP($C765,Μητρώο!$A:$G,2,FALSE))),"")="Α")),"error","")</f>
        <v/>
      </c>
      <c r="K765" s="29" t="str">
        <f t="shared" si="80"/>
        <v/>
      </c>
      <c r="L765" s="29">
        <f t="shared" si="81"/>
        <v>0</v>
      </c>
      <c r="M765" s="30"/>
      <c r="N765" s="30"/>
      <c r="O765" s="31" t="str">
        <f>IF($C765&gt;0,IF(COUNTIF(newValidID,$C765)&gt;0,VLOOKUP($C765,Νέα_Μητρώα!$A:$G,7,FALSE),IF(COUNTIF(ValidID,$C765)&gt;0,VLOOKUP($C765,Μητρώο!$A:$G,7,FALSE))),"")</f>
        <v/>
      </c>
      <c r="P765" s="25" t="str">
        <f t="shared" si="83"/>
        <v/>
      </c>
      <c r="Q765" s="6"/>
      <c r="S765" s="6"/>
      <c r="U765" s="6"/>
      <c r="W765" s="59" t="str">
        <f>IF(AND($W$1&gt;0,C765&gt;0),SUBSTITUTE(SUBSTITUTE(IF(COUNTIF(newValidID,$C765)&gt;0,VLOOKUP($C765,Νέα_Μητρώα!$A:$G,2,FALSE),IF(COUNTIF(ValidID,$C765)&gt;0,VLOOKUP($C765,Μητρώο!$A:$G,2,FALSE))),"Θ","g"),"Α","b")&amp;IF((TRUNC((((YEAR($C$1))-I765)+1)/2))*2&lt;12,12,(TRUNC((((YEAR($C$1))-I765)+1)/2))*2),"ω")</f>
        <v>ω</v>
      </c>
      <c r="Z765" s="49">
        <f t="shared" si="84"/>
        <v>0</v>
      </c>
      <c r="AA765" s="49">
        <f t="shared" si="85"/>
        <v>0</v>
      </c>
      <c r="AB765" s="49">
        <f t="shared" si="86"/>
        <v>0</v>
      </c>
    </row>
    <row r="766" spans="1:28" x14ac:dyDescent="0.2">
      <c r="A766" s="4">
        <v>764</v>
      </c>
      <c r="B766" s="25">
        <f t="shared" si="82"/>
        <v>764</v>
      </c>
      <c r="D766" s="26" t="str">
        <f>IF($C766&gt;0,IF(COUNTIF(newValidID,$C766)&gt;0,VLOOKUP($C766,Νέα_Μητρώα!$A:$G,3,FALSE),IF(COUNTIF(ValidID,$C766)&gt;0,VLOOKUP($C766,Μητρώο!$A:$G,3,FALSE))),"")</f>
        <v/>
      </c>
      <c r="E766" s="27" t="str">
        <f>IF($C766&gt;0,IF(COUNTIF(newValidID,$C766)&gt;0,VLOOKUP($C766,Νέα_Μητρώα!$A:$G,5,FALSE),IF(COUNTIF(ValidID,$C766)&gt;0,VLOOKUP($C766,Μητρώο!$A:$G,5,FALSE))),"")</f>
        <v/>
      </c>
      <c r="F766" s="47"/>
      <c r="G766" s="47"/>
      <c r="H766" s="28"/>
      <c r="I766" s="29" t="str">
        <f>IF($C766&gt;0,IF(COUNTIF(newValidID,$C766)&gt;0,VLOOKUP($C766,Νέα_Μητρώα!$A:$G,4,FALSE),IF(COUNTIF(ValidID,$C766)&gt;0,VLOOKUP($C766,Μητρώο!$A:$G,4,FALSE))),"")</f>
        <v/>
      </c>
      <c r="J766" s="53" t="str">
        <f>IF(OR(AND(OR(LEFT(R766)="b",LEFT(T766)="b",LEFT(V766)="b"),IF($C766&gt;0,IF(COUNTIF(newValidID,$C766)&gt;0,VLOOKUP($C766,Νέα_Μητρώα!$A:$G,2,FALSE),IF(COUNTIF(ValidID,$C766)&gt;0,VLOOKUP($C766,Μητρώο!$A:$G,2,FALSE))),"")="Θ"),AND(OR(LEFT(R766)="g",LEFT(T766)="g",LEFT(V766)="g"),IF($C766&gt;0,IF(COUNTIF(newValidID,$C766)&gt;0,VLOOKUP($C766,Νέα_Μητρώα!$A:$G,2,FALSE),IF(COUNTIF(ValidID,$C766)&gt;0,VLOOKUP($C766,Μητρώο!$A:$G,2,FALSE))),"")="Α")),"error","")</f>
        <v/>
      </c>
      <c r="K766" s="29" t="str">
        <f t="shared" si="80"/>
        <v/>
      </c>
      <c r="L766" s="29">
        <f t="shared" si="81"/>
        <v>0</v>
      </c>
      <c r="M766" s="30"/>
      <c r="N766" s="30"/>
      <c r="O766" s="31" t="str">
        <f>IF($C766&gt;0,IF(COUNTIF(newValidID,$C766)&gt;0,VLOOKUP($C766,Νέα_Μητρώα!$A:$G,7,FALSE),IF(COUNTIF(ValidID,$C766)&gt;0,VLOOKUP($C766,Μητρώο!$A:$G,7,FALSE))),"")</f>
        <v/>
      </c>
      <c r="P766" s="25" t="str">
        <f t="shared" si="83"/>
        <v/>
      </c>
      <c r="Q766" s="6"/>
      <c r="S766" s="6"/>
      <c r="U766" s="6"/>
      <c r="W766" s="59" t="str">
        <f>IF(AND($W$1&gt;0,C766&gt;0),SUBSTITUTE(SUBSTITUTE(IF(COUNTIF(newValidID,$C766)&gt;0,VLOOKUP($C766,Νέα_Μητρώα!$A:$G,2,FALSE),IF(COUNTIF(ValidID,$C766)&gt;0,VLOOKUP($C766,Μητρώο!$A:$G,2,FALSE))),"Θ","g"),"Α","b")&amp;IF((TRUNC((((YEAR($C$1))-I766)+1)/2))*2&lt;12,12,(TRUNC((((YEAR($C$1))-I766)+1)/2))*2),"ω")</f>
        <v>ω</v>
      </c>
      <c r="Z766" s="49">
        <f t="shared" si="84"/>
        <v>0</v>
      </c>
      <c r="AA766" s="49">
        <f t="shared" si="85"/>
        <v>0</v>
      </c>
      <c r="AB766" s="49">
        <f t="shared" si="86"/>
        <v>0</v>
      </c>
    </row>
    <row r="767" spans="1:28" x14ac:dyDescent="0.2">
      <c r="A767" s="4">
        <v>765</v>
      </c>
      <c r="B767" s="25">
        <f t="shared" si="82"/>
        <v>765</v>
      </c>
      <c r="D767" s="26" t="str">
        <f>IF($C767&gt;0,IF(COUNTIF(newValidID,$C767)&gt;0,VLOOKUP($C767,Νέα_Μητρώα!$A:$G,3,FALSE),IF(COUNTIF(ValidID,$C767)&gt;0,VLOOKUP($C767,Μητρώο!$A:$G,3,FALSE))),"")</f>
        <v/>
      </c>
      <c r="E767" s="27" t="str">
        <f>IF($C767&gt;0,IF(COUNTIF(newValidID,$C767)&gt;0,VLOOKUP($C767,Νέα_Μητρώα!$A:$G,5,FALSE),IF(COUNTIF(ValidID,$C767)&gt;0,VLOOKUP($C767,Μητρώο!$A:$G,5,FALSE))),"")</f>
        <v/>
      </c>
      <c r="F767" s="47"/>
      <c r="G767" s="47"/>
      <c r="H767" s="28"/>
      <c r="I767" s="29" t="str">
        <f>IF($C767&gt;0,IF(COUNTIF(newValidID,$C767)&gt;0,VLOOKUP($C767,Νέα_Μητρώα!$A:$G,4,FALSE),IF(COUNTIF(ValidID,$C767)&gt;0,VLOOKUP($C767,Μητρώο!$A:$G,4,FALSE))),"")</f>
        <v/>
      </c>
      <c r="J767" s="53" t="str">
        <f>IF(OR(AND(OR(LEFT(R767)="b",LEFT(T767)="b",LEFT(V767)="b"),IF($C767&gt;0,IF(COUNTIF(newValidID,$C767)&gt;0,VLOOKUP($C767,Νέα_Μητρώα!$A:$G,2,FALSE),IF(COUNTIF(ValidID,$C767)&gt;0,VLOOKUP($C767,Μητρώο!$A:$G,2,FALSE))),"")="Θ"),AND(OR(LEFT(R767)="g",LEFT(T767)="g",LEFT(V767)="g"),IF($C767&gt;0,IF(COUNTIF(newValidID,$C767)&gt;0,VLOOKUP($C767,Νέα_Μητρώα!$A:$G,2,FALSE),IF(COUNTIF(ValidID,$C767)&gt;0,VLOOKUP($C767,Μητρώο!$A:$G,2,FALSE))),"")="Α")),"error","")</f>
        <v/>
      </c>
      <c r="K767" s="29" t="str">
        <f t="shared" si="80"/>
        <v/>
      </c>
      <c r="L767" s="29">
        <f t="shared" si="81"/>
        <v>0</v>
      </c>
      <c r="M767" s="30"/>
      <c r="N767" s="30"/>
      <c r="O767" s="31" t="str">
        <f>IF($C767&gt;0,IF(COUNTIF(newValidID,$C767)&gt;0,VLOOKUP($C767,Νέα_Μητρώα!$A:$G,7,FALSE),IF(COUNTIF(ValidID,$C767)&gt;0,VLOOKUP($C767,Μητρώο!$A:$G,7,FALSE))),"")</f>
        <v/>
      </c>
      <c r="P767" s="25" t="str">
        <f t="shared" si="83"/>
        <v/>
      </c>
      <c r="Q767" s="6"/>
      <c r="S767" s="6"/>
      <c r="U767" s="6"/>
      <c r="W767" s="59" t="str">
        <f>IF(AND($W$1&gt;0,C767&gt;0),SUBSTITUTE(SUBSTITUTE(IF(COUNTIF(newValidID,$C767)&gt;0,VLOOKUP($C767,Νέα_Μητρώα!$A:$G,2,FALSE),IF(COUNTIF(ValidID,$C767)&gt;0,VLOOKUP($C767,Μητρώο!$A:$G,2,FALSE))),"Θ","g"),"Α","b")&amp;IF((TRUNC((((YEAR($C$1))-I767)+1)/2))*2&lt;12,12,(TRUNC((((YEAR($C$1))-I767)+1)/2))*2),"ω")</f>
        <v>ω</v>
      </c>
      <c r="Z767" s="49">
        <f t="shared" si="84"/>
        <v>0</v>
      </c>
      <c r="AA767" s="49">
        <f t="shared" si="85"/>
        <v>0</v>
      </c>
      <c r="AB767" s="49">
        <f t="shared" si="86"/>
        <v>0</v>
      </c>
    </row>
    <row r="768" spans="1:28" x14ac:dyDescent="0.2">
      <c r="A768" s="4">
        <v>766</v>
      </c>
      <c r="B768" s="25">
        <f t="shared" si="82"/>
        <v>766</v>
      </c>
      <c r="D768" s="26" t="str">
        <f>IF($C768&gt;0,IF(COUNTIF(newValidID,$C768)&gt;0,VLOOKUP($C768,Νέα_Μητρώα!$A:$G,3,FALSE),IF(COUNTIF(ValidID,$C768)&gt;0,VLOOKUP($C768,Μητρώο!$A:$G,3,FALSE))),"")</f>
        <v/>
      </c>
      <c r="E768" s="27" t="str">
        <f>IF($C768&gt;0,IF(COUNTIF(newValidID,$C768)&gt;0,VLOOKUP($C768,Νέα_Μητρώα!$A:$G,5,FALSE),IF(COUNTIF(ValidID,$C768)&gt;0,VLOOKUP($C768,Μητρώο!$A:$G,5,FALSE))),"")</f>
        <v/>
      </c>
      <c r="F768" s="47"/>
      <c r="G768" s="47"/>
      <c r="H768" s="28"/>
      <c r="I768" s="29" t="str">
        <f>IF($C768&gt;0,IF(COUNTIF(newValidID,$C768)&gt;0,VLOOKUP($C768,Νέα_Μητρώα!$A:$G,4,FALSE),IF(COUNTIF(ValidID,$C768)&gt;0,VLOOKUP($C768,Μητρώο!$A:$G,4,FALSE))),"")</f>
        <v/>
      </c>
      <c r="J768" s="53" t="str">
        <f>IF(OR(AND(OR(LEFT(R768)="b",LEFT(T768)="b",LEFT(V768)="b"),IF($C768&gt;0,IF(COUNTIF(newValidID,$C768)&gt;0,VLOOKUP($C768,Νέα_Μητρώα!$A:$G,2,FALSE),IF(COUNTIF(ValidID,$C768)&gt;0,VLOOKUP($C768,Μητρώο!$A:$G,2,FALSE))),"")="Θ"),AND(OR(LEFT(R768)="g",LEFT(T768)="g",LEFT(V768)="g"),IF($C768&gt;0,IF(COUNTIF(newValidID,$C768)&gt;0,VLOOKUP($C768,Νέα_Μητρώα!$A:$G,2,FALSE),IF(COUNTIF(ValidID,$C768)&gt;0,VLOOKUP($C768,Μητρώο!$A:$G,2,FALSE))),"")="Α")),"error","")</f>
        <v/>
      </c>
      <c r="K768" s="29" t="str">
        <f t="shared" si="80"/>
        <v/>
      </c>
      <c r="L768" s="29">
        <f t="shared" si="81"/>
        <v>0</v>
      </c>
      <c r="M768" s="30"/>
      <c r="N768" s="30"/>
      <c r="O768" s="31" t="str">
        <f>IF($C768&gt;0,IF(COUNTIF(newValidID,$C768)&gt;0,VLOOKUP($C768,Νέα_Μητρώα!$A:$G,7,FALSE),IF(COUNTIF(ValidID,$C768)&gt;0,VLOOKUP($C768,Μητρώο!$A:$G,7,FALSE))),"")</f>
        <v/>
      </c>
      <c r="P768" s="25" t="str">
        <f t="shared" si="83"/>
        <v/>
      </c>
      <c r="Q768" s="6"/>
      <c r="S768" s="6"/>
      <c r="U768" s="6"/>
      <c r="W768" s="59" t="str">
        <f>IF(AND($W$1&gt;0,C768&gt;0),SUBSTITUTE(SUBSTITUTE(IF(COUNTIF(newValidID,$C768)&gt;0,VLOOKUP($C768,Νέα_Μητρώα!$A:$G,2,FALSE),IF(COUNTIF(ValidID,$C768)&gt;0,VLOOKUP($C768,Μητρώο!$A:$G,2,FALSE))),"Θ","g"),"Α","b")&amp;IF((TRUNC((((YEAR($C$1))-I768)+1)/2))*2&lt;12,12,(TRUNC((((YEAR($C$1))-I768)+1)/2))*2),"ω")</f>
        <v>ω</v>
      </c>
      <c r="Z768" s="49">
        <f t="shared" si="84"/>
        <v>0</v>
      </c>
      <c r="AA768" s="49">
        <f t="shared" si="85"/>
        <v>0</v>
      </c>
      <c r="AB768" s="49">
        <f t="shared" si="86"/>
        <v>0</v>
      </c>
    </row>
    <row r="769" spans="1:28" x14ac:dyDescent="0.2">
      <c r="A769" s="4">
        <v>767</v>
      </c>
      <c r="B769" s="25">
        <f t="shared" si="82"/>
        <v>767</v>
      </c>
      <c r="D769" s="26" t="str">
        <f>IF($C769&gt;0,IF(COUNTIF(newValidID,$C769)&gt;0,VLOOKUP($C769,Νέα_Μητρώα!$A:$G,3,FALSE),IF(COUNTIF(ValidID,$C769)&gt;0,VLOOKUP($C769,Μητρώο!$A:$G,3,FALSE))),"")</f>
        <v/>
      </c>
      <c r="E769" s="27" t="str">
        <f>IF($C769&gt;0,IF(COUNTIF(newValidID,$C769)&gt;0,VLOOKUP($C769,Νέα_Μητρώα!$A:$G,5,FALSE),IF(COUNTIF(ValidID,$C769)&gt;0,VLOOKUP($C769,Μητρώο!$A:$G,5,FALSE))),"")</f>
        <v/>
      </c>
      <c r="F769" s="47"/>
      <c r="G769" s="47"/>
      <c r="H769" s="28"/>
      <c r="I769" s="29" t="str">
        <f>IF($C769&gt;0,IF(COUNTIF(newValidID,$C769)&gt;0,VLOOKUP($C769,Νέα_Μητρώα!$A:$G,4,FALSE),IF(COUNTIF(ValidID,$C769)&gt;0,VLOOKUP($C769,Μητρώο!$A:$G,4,FALSE))),"")</f>
        <v/>
      </c>
      <c r="J769" s="53" t="str">
        <f>IF(OR(AND(OR(LEFT(R769)="b",LEFT(T769)="b",LEFT(V769)="b"),IF($C769&gt;0,IF(COUNTIF(newValidID,$C769)&gt;0,VLOOKUP($C769,Νέα_Μητρώα!$A:$G,2,FALSE),IF(COUNTIF(ValidID,$C769)&gt;0,VLOOKUP($C769,Μητρώο!$A:$G,2,FALSE))),"")="Θ"),AND(OR(LEFT(R769)="g",LEFT(T769)="g",LEFT(V769)="g"),IF($C769&gt;0,IF(COUNTIF(newValidID,$C769)&gt;0,VLOOKUP($C769,Νέα_Μητρώα!$A:$G,2,FALSE),IF(COUNTIF(ValidID,$C769)&gt;0,VLOOKUP($C769,Μητρώο!$A:$G,2,FALSE))),"")="Α")),"error","")</f>
        <v/>
      </c>
      <c r="K769" s="29" t="str">
        <f t="shared" si="80"/>
        <v/>
      </c>
      <c r="L769" s="29">
        <f t="shared" si="81"/>
        <v>0</v>
      </c>
      <c r="M769" s="30"/>
      <c r="N769" s="30"/>
      <c r="O769" s="31" t="str">
        <f>IF($C769&gt;0,IF(COUNTIF(newValidID,$C769)&gt;0,VLOOKUP($C769,Νέα_Μητρώα!$A:$G,7,FALSE),IF(COUNTIF(ValidID,$C769)&gt;0,VLOOKUP($C769,Μητρώο!$A:$G,7,FALSE))),"")</f>
        <v/>
      </c>
      <c r="P769" s="25" t="str">
        <f t="shared" si="83"/>
        <v/>
      </c>
      <c r="Q769" s="6"/>
      <c r="S769" s="6"/>
      <c r="U769" s="6"/>
      <c r="W769" s="59" t="str">
        <f>IF(AND($W$1&gt;0,C769&gt;0),SUBSTITUTE(SUBSTITUTE(IF(COUNTIF(newValidID,$C769)&gt;0,VLOOKUP($C769,Νέα_Μητρώα!$A:$G,2,FALSE),IF(COUNTIF(ValidID,$C769)&gt;0,VLOOKUP($C769,Μητρώο!$A:$G,2,FALSE))),"Θ","g"),"Α","b")&amp;IF((TRUNC((((YEAR($C$1))-I769)+1)/2))*2&lt;12,12,(TRUNC((((YEAR($C$1))-I769)+1)/2))*2),"ω")</f>
        <v>ω</v>
      </c>
      <c r="Z769" s="49">
        <f t="shared" si="84"/>
        <v>0</v>
      </c>
      <c r="AA769" s="49">
        <f t="shared" si="85"/>
        <v>0</v>
      </c>
      <c r="AB769" s="49">
        <f t="shared" si="86"/>
        <v>0</v>
      </c>
    </row>
    <row r="770" spans="1:28" x14ac:dyDescent="0.2">
      <c r="A770" s="4">
        <v>768</v>
      </c>
      <c r="B770" s="25">
        <f t="shared" si="82"/>
        <v>768</v>
      </c>
      <c r="D770" s="26" t="str">
        <f>IF($C770&gt;0,IF(COUNTIF(newValidID,$C770)&gt;0,VLOOKUP($C770,Νέα_Μητρώα!$A:$G,3,FALSE),IF(COUNTIF(ValidID,$C770)&gt;0,VLOOKUP($C770,Μητρώο!$A:$G,3,FALSE))),"")</f>
        <v/>
      </c>
      <c r="E770" s="27" t="str">
        <f>IF($C770&gt;0,IF(COUNTIF(newValidID,$C770)&gt;0,VLOOKUP($C770,Νέα_Μητρώα!$A:$G,5,FALSE),IF(COUNTIF(ValidID,$C770)&gt;0,VLOOKUP($C770,Μητρώο!$A:$G,5,FALSE))),"")</f>
        <v/>
      </c>
      <c r="F770" s="47"/>
      <c r="G770" s="47"/>
      <c r="H770" s="28"/>
      <c r="I770" s="29" t="str">
        <f>IF($C770&gt;0,IF(COUNTIF(newValidID,$C770)&gt;0,VLOOKUP($C770,Νέα_Μητρώα!$A:$G,4,FALSE),IF(COUNTIF(ValidID,$C770)&gt;0,VLOOKUP($C770,Μητρώο!$A:$G,4,FALSE))),"")</f>
        <v/>
      </c>
      <c r="J770" s="53" t="str">
        <f>IF(OR(AND(OR(LEFT(R770)="b",LEFT(T770)="b",LEFT(V770)="b"),IF($C770&gt;0,IF(COUNTIF(newValidID,$C770)&gt;0,VLOOKUP($C770,Νέα_Μητρώα!$A:$G,2,FALSE),IF(COUNTIF(ValidID,$C770)&gt;0,VLOOKUP($C770,Μητρώο!$A:$G,2,FALSE))),"")="Θ"),AND(OR(LEFT(R770)="g",LEFT(T770)="g",LEFT(V770)="g"),IF($C770&gt;0,IF(COUNTIF(newValidID,$C770)&gt;0,VLOOKUP($C770,Νέα_Μητρώα!$A:$G,2,FALSE),IF(COUNTIF(ValidID,$C770)&gt;0,VLOOKUP($C770,Μητρώο!$A:$G,2,FALSE))),"")="Α")),"error","")</f>
        <v/>
      </c>
      <c r="K770" s="29" t="str">
        <f t="shared" si="80"/>
        <v/>
      </c>
      <c r="L770" s="29">
        <f t="shared" si="81"/>
        <v>0</v>
      </c>
      <c r="M770" s="30"/>
      <c r="N770" s="30"/>
      <c r="O770" s="31" t="str">
        <f>IF($C770&gt;0,IF(COUNTIF(newValidID,$C770)&gt;0,VLOOKUP($C770,Νέα_Μητρώα!$A:$G,7,FALSE),IF(COUNTIF(ValidID,$C770)&gt;0,VLOOKUP($C770,Μητρώο!$A:$G,7,FALSE))),"")</f>
        <v/>
      </c>
      <c r="P770" s="25" t="str">
        <f t="shared" si="83"/>
        <v/>
      </c>
      <c r="Q770" s="6"/>
      <c r="S770" s="6"/>
      <c r="U770" s="6"/>
      <c r="W770" s="59" t="str">
        <f>IF(AND($W$1&gt;0,C770&gt;0),SUBSTITUTE(SUBSTITUTE(IF(COUNTIF(newValidID,$C770)&gt;0,VLOOKUP($C770,Νέα_Μητρώα!$A:$G,2,FALSE),IF(COUNTIF(ValidID,$C770)&gt;0,VLOOKUP($C770,Μητρώο!$A:$G,2,FALSE))),"Θ","g"),"Α","b")&amp;IF((TRUNC((((YEAR($C$1))-I770)+1)/2))*2&lt;12,12,(TRUNC((((YEAR($C$1))-I770)+1)/2))*2),"ω")</f>
        <v>ω</v>
      </c>
      <c r="Z770" s="49">
        <f t="shared" si="84"/>
        <v>0</v>
      </c>
      <c r="AA770" s="49">
        <f t="shared" si="85"/>
        <v>0</v>
      </c>
      <c r="AB770" s="49">
        <f t="shared" si="86"/>
        <v>0</v>
      </c>
    </row>
    <row r="771" spans="1:28" x14ac:dyDescent="0.2">
      <c r="A771" s="4">
        <v>769</v>
      </c>
      <c r="B771" s="25">
        <f t="shared" si="82"/>
        <v>769</v>
      </c>
      <c r="D771" s="26" t="str">
        <f>IF($C771&gt;0,IF(COUNTIF(newValidID,$C771)&gt;0,VLOOKUP($C771,Νέα_Μητρώα!$A:$G,3,FALSE),IF(COUNTIF(ValidID,$C771)&gt;0,VLOOKUP($C771,Μητρώο!$A:$G,3,FALSE))),"")</f>
        <v/>
      </c>
      <c r="E771" s="27" t="str">
        <f>IF($C771&gt;0,IF(COUNTIF(newValidID,$C771)&gt;0,VLOOKUP($C771,Νέα_Μητρώα!$A:$G,5,FALSE),IF(COUNTIF(ValidID,$C771)&gt;0,VLOOKUP($C771,Μητρώο!$A:$G,5,FALSE))),"")</f>
        <v/>
      </c>
      <c r="F771" s="47"/>
      <c r="G771" s="47"/>
      <c r="H771" s="28"/>
      <c r="I771" s="29" t="str">
        <f>IF($C771&gt;0,IF(COUNTIF(newValidID,$C771)&gt;0,VLOOKUP($C771,Νέα_Μητρώα!$A:$G,4,FALSE),IF(COUNTIF(ValidID,$C771)&gt;0,VLOOKUP($C771,Μητρώο!$A:$G,4,FALSE))),"")</f>
        <v/>
      </c>
      <c r="J771" s="53" t="str">
        <f>IF(OR(AND(OR(LEFT(R771)="b",LEFT(T771)="b",LEFT(V771)="b"),IF($C771&gt;0,IF(COUNTIF(newValidID,$C771)&gt;0,VLOOKUP($C771,Νέα_Μητρώα!$A:$G,2,FALSE),IF(COUNTIF(ValidID,$C771)&gt;0,VLOOKUP($C771,Μητρώο!$A:$G,2,FALSE))),"")="Θ"),AND(OR(LEFT(R771)="g",LEFT(T771)="g",LEFT(V771)="g"),IF($C771&gt;0,IF(COUNTIF(newValidID,$C771)&gt;0,VLOOKUP($C771,Νέα_Μητρώα!$A:$G,2,FALSE),IF(COUNTIF(ValidID,$C771)&gt;0,VLOOKUP($C771,Μητρώο!$A:$G,2,FALSE))),"")="Α")),"error","")</f>
        <v/>
      </c>
      <c r="K771" s="29" t="str">
        <f t="shared" ref="K771:K834" si="87">IF(R771&gt;" ",IF(VALUE(RIGHT(R771,2))=10,IF(YEAR($C$1)-I771&gt;10,"error","ok"),IF(VALUE(RIGHT(R771,2))=12,IF(OR(YEAR($C$1)-I771&gt;12,YEAR($C$1)-I771&lt;9),"error","ok"),IF(VALUE(RIGHT(R771,2))=14,IF(OR(YEAR($C$1)-I771&gt;14,YEAR($C$1)-I771&lt;9),"error","ok"),IF(VALUE(RIGHT(R771,2))=16,IF(OR(YEAR($C$1)-I771&gt;16,YEAR($C$1)-I771&lt;13),"error","ok"),IF(VALUE(RIGHT(R771,2))=18,IF(OR(YEAR($C$1)-I771&gt;18,YEAR($C$1)-I771&lt;13),"error","ok"),"x"))))),"")</f>
        <v/>
      </c>
      <c r="L771" s="29">
        <f t="shared" ref="L771:L834" si="88">COUNTIF(C:C,C771)</f>
        <v>0</v>
      </c>
      <c r="M771" s="30"/>
      <c r="N771" s="30"/>
      <c r="O771" s="31" t="str">
        <f>IF($C771&gt;0,IF(COUNTIF(newValidID,$C771)&gt;0,VLOOKUP($C771,Νέα_Μητρώα!$A:$G,7,FALSE),IF(COUNTIF(ValidID,$C771)&gt;0,VLOOKUP($C771,Μητρώο!$A:$G,7,FALSE))),"")</f>
        <v/>
      </c>
      <c r="P771" s="25" t="str">
        <f t="shared" si="83"/>
        <v/>
      </c>
      <c r="Q771" s="6"/>
      <c r="S771" s="6"/>
      <c r="U771" s="6"/>
      <c r="W771" s="59" t="str">
        <f>IF(AND($W$1&gt;0,C771&gt;0),SUBSTITUTE(SUBSTITUTE(IF(COUNTIF(newValidID,$C771)&gt;0,VLOOKUP($C771,Νέα_Μητρώα!$A:$G,2,FALSE),IF(COUNTIF(ValidID,$C771)&gt;0,VLOOKUP($C771,Μητρώο!$A:$G,2,FALSE))),"Θ","g"),"Α","b")&amp;IF((TRUNC((((YEAR($C$1))-I771)+1)/2))*2&lt;12,12,(TRUNC((((YEAR($C$1))-I771)+1)/2))*2),"ω")</f>
        <v>ω</v>
      </c>
      <c r="Z771" s="49">
        <f t="shared" si="84"/>
        <v>0</v>
      </c>
      <c r="AA771" s="49">
        <f t="shared" si="85"/>
        <v>0</v>
      </c>
      <c r="AB771" s="49">
        <f t="shared" si="86"/>
        <v>0</v>
      </c>
    </row>
    <row r="772" spans="1:28" x14ac:dyDescent="0.2">
      <c r="A772" s="4">
        <v>770</v>
      </c>
      <c r="B772" s="25">
        <f t="shared" ref="B772:B835" si="89">IF(Q772&amp;R772&amp;W772=Q771&amp;R771&amp;W771,B771+1,1)</f>
        <v>770</v>
      </c>
      <c r="D772" s="26" t="str">
        <f>IF($C772&gt;0,IF(COUNTIF(newValidID,$C772)&gt;0,VLOOKUP($C772,Νέα_Μητρώα!$A:$G,3,FALSE),IF(COUNTIF(ValidID,$C772)&gt;0,VLOOKUP($C772,Μητρώο!$A:$G,3,FALSE))),"")</f>
        <v/>
      </c>
      <c r="E772" s="27" t="str">
        <f>IF($C772&gt;0,IF(COUNTIF(newValidID,$C772)&gt;0,VLOOKUP($C772,Νέα_Μητρώα!$A:$G,5,FALSE),IF(COUNTIF(ValidID,$C772)&gt;0,VLOOKUP($C772,Μητρώο!$A:$G,5,FALSE))),"")</f>
        <v/>
      </c>
      <c r="F772" s="47"/>
      <c r="G772" s="47"/>
      <c r="H772" s="28"/>
      <c r="I772" s="29" t="str">
        <f>IF($C772&gt;0,IF(COUNTIF(newValidID,$C772)&gt;0,VLOOKUP($C772,Νέα_Μητρώα!$A:$G,4,FALSE),IF(COUNTIF(ValidID,$C772)&gt;0,VLOOKUP($C772,Μητρώο!$A:$G,4,FALSE))),"")</f>
        <v/>
      </c>
      <c r="J772" s="53" t="str">
        <f>IF(OR(AND(OR(LEFT(R772)="b",LEFT(T772)="b",LEFT(V772)="b"),IF($C772&gt;0,IF(COUNTIF(newValidID,$C772)&gt;0,VLOOKUP($C772,Νέα_Μητρώα!$A:$G,2,FALSE),IF(COUNTIF(ValidID,$C772)&gt;0,VLOOKUP($C772,Μητρώο!$A:$G,2,FALSE))),"")="Θ"),AND(OR(LEFT(R772)="g",LEFT(T772)="g",LEFT(V772)="g"),IF($C772&gt;0,IF(COUNTIF(newValidID,$C772)&gt;0,VLOOKUP($C772,Νέα_Μητρώα!$A:$G,2,FALSE),IF(COUNTIF(ValidID,$C772)&gt;0,VLOOKUP($C772,Μητρώο!$A:$G,2,FALSE))),"")="Α")),"error","")</f>
        <v/>
      </c>
      <c r="K772" s="29" t="str">
        <f t="shared" si="87"/>
        <v/>
      </c>
      <c r="L772" s="29">
        <f t="shared" si="88"/>
        <v>0</v>
      </c>
      <c r="M772" s="30"/>
      <c r="N772" s="30"/>
      <c r="O772" s="31" t="str">
        <f>IF($C772&gt;0,IF(COUNTIF(newValidID,$C772)&gt;0,VLOOKUP($C772,Νέα_Μητρώα!$A:$G,7,FALSE),IF(COUNTIF(ValidID,$C772)&gt;0,VLOOKUP($C772,Μητρώο!$A:$G,7,FALSE))),"")</f>
        <v/>
      </c>
      <c r="P772" s="25" t="str">
        <f t="shared" ref="P772:P835" si="90">IF(AND($C772&gt;1,$O772&lt;$C$1),"Κ","")</f>
        <v/>
      </c>
      <c r="Q772" s="6"/>
      <c r="S772" s="6"/>
      <c r="U772" s="6"/>
      <c r="W772" s="59" t="str">
        <f>IF(AND($W$1&gt;0,C772&gt;0),SUBSTITUTE(SUBSTITUTE(IF(COUNTIF(newValidID,$C772)&gt;0,VLOOKUP($C772,Νέα_Μητρώα!$A:$G,2,FALSE),IF(COUNTIF(ValidID,$C772)&gt;0,VLOOKUP($C772,Μητρώο!$A:$G,2,FALSE))),"Θ","g"),"Α","b")&amp;IF((TRUNC((((YEAR($C$1))-I772)+1)/2))*2&lt;12,12,(TRUNC((((YEAR($C$1))-I772)+1)/2))*2),"ω")</f>
        <v>ω</v>
      </c>
      <c r="Z772" s="49">
        <f t="shared" ref="Z772:Z835" si="91">COUNTIF(CityGroup,Q772&amp;"-"&amp;R772)</f>
        <v>0</v>
      </c>
      <c r="AA772" s="49">
        <f t="shared" ref="AA772:AA835" si="92">COUNTIF(CityGroup,S772&amp;"-"&amp;T772)</f>
        <v>0</v>
      </c>
      <c r="AB772" s="49">
        <f t="shared" ref="AB772:AB835" si="93">COUNTIF(CityGroup,U772&amp;"-"&amp;V772)</f>
        <v>0</v>
      </c>
    </row>
    <row r="773" spans="1:28" x14ac:dyDescent="0.2">
      <c r="A773" s="4">
        <v>771</v>
      </c>
      <c r="B773" s="25">
        <f t="shared" si="89"/>
        <v>771</v>
      </c>
      <c r="D773" s="26" t="str">
        <f>IF($C773&gt;0,IF(COUNTIF(newValidID,$C773)&gt;0,VLOOKUP($C773,Νέα_Μητρώα!$A:$G,3,FALSE),IF(COUNTIF(ValidID,$C773)&gt;0,VLOOKUP($C773,Μητρώο!$A:$G,3,FALSE))),"")</f>
        <v/>
      </c>
      <c r="E773" s="27" t="str">
        <f>IF($C773&gt;0,IF(COUNTIF(newValidID,$C773)&gt;0,VLOOKUP($C773,Νέα_Μητρώα!$A:$G,5,FALSE),IF(COUNTIF(ValidID,$C773)&gt;0,VLOOKUP($C773,Μητρώο!$A:$G,5,FALSE))),"")</f>
        <v/>
      </c>
      <c r="F773" s="47"/>
      <c r="G773" s="47"/>
      <c r="H773" s="28"/>
      <c r="I773" s="29" t="str">
        <f>IF($C773&gt;0,IF(COUNTIF(newValidID,$C773)&gt;0,VLOOKUP($C773,Νέα_Μητρώα!$A:$G,4,FALSE),IF(COUNTIF(ValidID,$C773)&gt;0,VLOOKUP($C773,Μητρώο!$A:$G,4,FALSE))),"")</f>
        <v/>
      </c>
      <c r="J773" s="53" t="str">
        <f>IF(OR(AND(OR(LEFT(R773)="b",LEFT(T773)="b",LEFT(V773)="b"),IF($C773&gt;0,IF(COUNTIF(newValidID,$C773)&gt;0,VLOOKUP($C773,Νέα_Μητρώα!$A:$G,2,FALSE),IF(COUNTIF(ValidID,$C773)&gt;0,VLOOKUP($C773,Μητρώο!$A:$G,2,FALSE))),"")="Θ"),AND(OR(LEFT(R773)="g",LEFT(T773)="g",LEFT(V773)="g"),IF($C773&gt;0,IF(COUNTIF(newValidID,$C773)&gt;0,VLOOKUP($C773,Νέα_Μητρώα!$A:$G,2,FALSE),IF(COUNTIF(ValidID,$C773)&gt;0,VLOOKUP($C773,Μητρώο!$A:$G,2,FALSE))),"")="Α")),"error","")</f>
        <v/>
      </c>
      <c r="K773" s="29" t="str">
        <f t="shared" si="87"/>
        <v/>
      </c>
      <c r="L773" s="29">
        <f t="shared" si="88"/>
        <v>0</v>
      </c>
      <c r="M773" s="30"/>
      <c r="N773" s="30"/>
      <c r="O773" s="31" t="str">
        <f>IF($C773&gt;0,IF(COUNTIF(newValidID,$C773)&gt;0,VLOOKUP($C773,Νέα_Μητρώα!$A:$G,7,FALSE),IF(COUNTIF(ValidID,$C773)&gt;0,VLOOKUP($C773,Μητρώο!$A:$G,7,FALSE))),"")</f>
        <v/>
      </c>
      <c r="P773" s="25" t="str">
        <f t="shared" si="90"/>
        <v/>
      </c>
      <c r="Q773" s="6"/>
      <c r="S773" s="6"/>
      <c r="U773" s="6"/>
      <c r="W773" s="59" t="str">
        <f>IF(AND($W$1&gt;0,C773&gt;0),SUBSTITUTE(SUBSTITUTE(IF(COUNTIF(newValidID,$C773)&gt;0,VLOOKUP($C773,Νέα_Μητρώα!$A:$G,2,FALSE),IF(COUNTIF(ValidID,$C773)&gt;0,VLOOKUP($C773,Μητρώο!$A:$G,2,FALSE))),"Θ","g"),"Α","b")&amp;IF((TRUNC((((YEAR($C$1))-I773)+1)/2))*2&lt;12,12,(TRUNC((((YEAR($C$1))-I773)+1)/2))*2),"ω")</f>
        <v>ω</v>
      </c>
      <c r="Z773" s="49">
        <f t="shared" si="91"/>
        <v>0</v>
      </c>
      <c r="AA773" s="49">
        <f t="shared" si="92"/>
        <v>0</v>
      </c>
      <c r="AB773" s="49">
        <f t="shared" si="93"/>
        <v>0</v>
      </c>
    </row>
    <row r="774" spans="1:28" x14ac:dyDescent="0.2">
      <c r="A774" s="4">
        <v>772</v>
      </c>
      <c r="B774" s="25">
        <f t="shared" si="89"/>
        <v>772</v>
      </c>
      <c r="D774" s="26" t="str">
        <f>IF($C774&gt;0,IF(COUNTIF(newValidID,$C774)&gt;0,VLOOKUP($C774,Νέα_Μητρώα!$A:$G,3,FALSE),IF(COUNTIF(ValidID,$C774)&gt;0,VLOOKUP($C774,Μητρώο!$A:$G,3,FALSE))),"")</f>
        <v/>
      </c>
      <c r="E774" s="27" t="str">
        <f>IF($C774&gt;0,IF(COUNTIF(newValidID,$C774)&gt;0,VLOOKUP($C774,Νέα_Μητρώα!$A:$G,5,FALSE),IF(COUNTIF(ValidID,$C774)&gt;0,VLOOKUP($C774,Μητρώο!$A:$G,5,FALSE))),"")</f>
        <v/>
      </c>
      <c r="F774" s="47"/>
      <c r="G774" s="47"/>
      <c r="H774" s="28"/>
      <c r="I774" s="29" t="str">
        <f>IF($C774&gt;0,IF(COUNTIF(newValidID,$C774)&gt;0,VLOOKUP($C774,Νέα_Μητρώα!$A:$G,4,FALSE),IF(COUNTIF(ValidID,$C774)&gt;0,VLOOKUP($C774,Μητρώο!$A:$G,4,FALSE))),"")</f>
        <v/>
      </c>
      <c r="J774" s="53" t="str">
        <f>IF(OR(AND(OR(LEFT(R774)="b",LEFT(T774)="b",LEFT(V774)="b"),IF($C774&gt;0,IF(COUNTIF(newValidID,$C774)&gt;0,VLOOKUP($C774,Νέα_Μητρώα!$A:$G,2,FALSE),IF(COUNTIF(ValidID,$C774)&gt;0,VLOOKUP($C774,Μητρώο!$A:$G,2,FALSE))),"")="Θ"),AND(OR(LEFT(R774)="g",LEFT(T774)="g",LEFT(V774)="g"),IF($C774&gt;0,IF(COUNTIF(newValidID,$C774)&gt;0,VLOOKUP($C774,Νέα_Μητρώα!$A:$G,2,FALSE),IF(COUNTIF(ValidID,$C774)&gt;0,VLOOKUP($C774,Μητρώο!$A:$G,2,FALSE))),"")="Α")),"error","")</f>
        <v/>
      </c>
      <c r="K774" s="29" t="str">
        <f t="shared" si="87"/>
        <v/>
      </c>
      <c r="L774" s="29">
        <f t="shared" si="88"/>
        <v>0</v>
      </c>
      <c r="M774" s="30"/>
      <c r="N774" s="30"/>
      <c r="O774" s="31" t="str">
        <f>IF($C774&gt;0,IF(COUNTIF(newValidID,$C774)&gt;0,VLOOKUP($C774,Νέα_Μητρώα!$A:$G,7,FALSE),IF(COUNTIF(ValidID,$C774)&gt;0,VLOOKUP($C774,Μητρώο!$A:$G,7,FALSE))),"")</f>
        <v/>
      </c>
      <c r="P774" s="25" t="str">
        <f t="shared" si="90"/>
        <v/>
      </c>
      <c r="Q774" s="6"/>
      <c r="S774" s="6"/>
      <c r="U774" s="6"/>
      <c r="W774" s="59" t="str">
        <f>IF(AND($W$1&gt;0,C774&gt;0),SUBSTITUTE(SUBSTITUTE(IF(COUNTIF(newValidID,$C774)&gt;0,VLOOKUP($C774,Νέα_Μητρώα!$A:$G,2,FALSE),IF(COUNTIF(ValidID,$C774)&gt;0,VLOOKUP($C774,Μητρώο!$A:$G,2,FALSE))),"Θ","g"),"Α","b")&amp;IF((TRUNC((((YEAR($C$1))-I774)+1)/2))*2&lt;12,12,(TRUNC((((YEAR($C$1))-I774)+1)/2))*2),"ω")</f>
        <v>ω</v>
      </c>
      <c r="Z774" s="49">
        <f t="shared" si="91"/>
        <v>0</v>
      </c>
      <c r="AA774" s="49">
        <f t="shared" si="92"/>
        <v>0</v>
      </c>
      <c r="AB774" s="49">
        <f t="shared" si="93"/>
        <v>0</v>
      </c>
    </row>
    <row r="775" spans="1:28" x14ac:dyDescent="0.2">
      <c r="A775" s="4">
        <v>773</v>
      </c>
      <c r="B775" s="25">
        <f t="shared" si="89"/>
        <v>773</v>
      </c>
      <c r="D775" s="26" t="str">
        <f>IF($C775&gt;0,IF(COUNTIF(newValidID,$C775)&gt;0,VLOOKUP($C775,Νέα_Μητρώα!$A:$G,3,FALSE),IF(COUNTIF(ValidID,$C775)&gt;0,VLOOKUP($C775,Μητρώο!$A:$G,3,FALSE))),"")</f>
        <v/>
      </c>
      <c r="E775" s="27" t="str">
        <f>IF($C775&gt;0,IF(COUNTIF(newValidID,$C775)&gt;0,VLOOKUP($C775,Νέα_Μητρώα!$A:$G,5,FALSE),IF(COUNTIF(ValidID,$C775)&gt;0,VLOOKUP($C775,Μητρώο!$A:$G,5,FALSE))),"")</f>
        <v/>
      </c>
      <c r="F775" s="47"/>
      <c r="G775" s="47"/>
      <c r="H775" s="28"/>
      <c r="I775" s="29" t="str">
        <f>IF($C775&gt;0,IF(COUNTIF(newValidID,$C775)&gt;0,VLOOKUP($C775,Νέα_Μητρώα!$A:$G,4,FALSE),IF(COUNTIF(ValidID,$C775)&gt;0,VLOOKUP($C775,Μητρώο!$A:$G,4,FALSE))),"")</f>
        <v/>
      </c>
      <c r="J775" s="53" t="str">
        <f>IF(OR(AND(OR(LEFT(R775)="b",LEFT(T775)="b",LEFT(V775)="b"),IF($C775&gt;0,IF(COUNTIF(newValidID,$C775)&gt;0,VLOOKUP($C775,Νέα_Μητρώα!$A:$G,2,FALSE),IF(COUNTIF(ValidID,$C775)&gt;0,VLOOKUP($C775,Μητρώο!$A:$G,2,FALSE))),"")="Θ"),AND(OR(LEFT(R775)="g",LEFT(T775)="g",LEFT(V775)="g"),IF($C775&gt;0,IF(COUNTIF(newValidID,$C775)&gt;0,VLOOKUP($C775,Νέα_Μητρώα!$A:$G,2,FALSE),IF(COUNTIF(ValidID,$C775)&gt;0,VLOOKUP($C775,Μητρώο!$A:$G,2,FALSE))),"")="Α")),"error","")</f>
        <v/>
      </c>
      <c r="K775" s="29" t="str">
        <f t="shared" si="87"/>
        <v/>
      </c>
      <c r="L775" s="29">
        <f t="shared" si="88"/>
        <v>0</v>
      </c>
      <c r="M775" s="30"/>
      <c r="N775" s="30"/>
      <c r="O775" s="31" t="str">
        <f>IF($C775&gt;0,IF(COUNTIF(newValidID,$C775)&gt;0,VLOOKUP($C775,Νέα_Μητρώα!$A:$G,7,FALSE),IF(COUNTIF(ValidID,$C775)&gt;0,VLOOKUP($C775,Μητρώο!$A:$G,7,FALSE))),"")</f>
        <v/>
      </c>
      <c r="P775" s="25" t="str">
        <f t="shared" si="90"/>
        <v/>
      </c>
      <c r="Q775" s="6"/>
      <c r="S775" s="6"/>
      <c r="U775" s="6"/>
      <c r="W775" s="59" t="str">
        <f>IF(AND($W$1&gt;0,C775&gt;0),SUBSTITUTE(SUBSTITUTE(IF(COUNTIF(newValidID,$C775)&gt;0,VLOOKUP($C775,Νέα_Μητρώα!$A:$G,2,FALSE),IF(COUNTIF(ValidID,$C775)&gt;0,VLOOKUP($C775,Μητρώο!$A:$G,2,FALSE))),"Θ","g"),"Α","b")&amp;IF((TRUNC((((YEAR($C$1))-I775)+1)/2))*2&lt;12,12,(TRUNC((((YEAR($C$1))-I775)+1)/2))*2),"ω")</f>
        <v>ω</v>
      </c>
      <c r="Z775" s="49">
        <f t="shared" si="91"/>
        <v>0</v>
      </c>
      <c r="AA775" s="49">
        <f t="shared" si="92"/>
        <v>0</v>
      </c>
      <c r="AB775" s="49">
        <f t="shared" si="93"/>
        <v>0</v>
      </c>
    </row>
    <row r="776" spans="1:28" x14ac:dyDescent="0.2">
      <c r="A776" s="4">
        <v>774</v>
      </c>
      <c r="B776" s="25">
        <f t="shared" si="89"/>
        <v>774</v>
      </c>
      <c r="D776" s="26" t="str">
        <f>IF($C776&gt;0,IF(COUNTIF(newValidID,$C776)&gt;0,VLOOKUP($C776,Νέα_Μητρώα!$A:$G,3,FALSE),IF(COUNTIF(ValidID,$C776)&gt;0,VLOOKUP($C776,Μητρώο!$A:$G,3,FALSE))),"")</f>
        <v/>
      </c>
      <c r="E776" s="27" t="str">
        <f>IF($C776&gt;0,IF(COUNTIF(newValidID,$C776)&gt;0,VLOOKUP($C776,Νέα_Μητρώα!$A:$G,5,FALSE),IF(COUNTIF(ValidID,$C776)&gt;0,VLOOKUP($C776,Μητρώο!$A:$G,5,FALSE))),"")</f>
        <v/>
      </c>
      <c r="F776" s="47"/>
      <c r="G776" s="47"/>
      <c r="H776" s="28"/>
      <c r="I776" s="29" t="str">
        <f>IF($C776&gt;0,IF(COUNTIF(newValidID,$C776)&gt;0,VLOOKUP($C776,Νέα_Μητρώα!$A:$G,4,FALSE),IF(COUNTIF(ValidID,$C776)&gt;0,VLOOKUP($C776,Μητρώο!$A:$G,4,FALSE))),"")</f>
        <v/>
      </c>
      <c r="J776" s="53" t="str">
        <f>IF(OR(AND(OR(LEFT(R776)="b",LEFT(T776)="b",LEFT(V776)="b"),IF($C776&gt;0,IF(COUNTIF(newValidID,$C776)&gt;0,VLOOKUP($C776,Νέα_Μητρώα!$A:$G,2,FALSE),IF(COUNTIF(ValidID,$C776)&gt;0,VLOOKUP($C776,Μητρώο!$A:$G,2,FALSE))),"")="Θ"),AND(OR(LEFT(R776)="g",LEFT(T776)="g",LEFT(V776)="g"),IF($C776&gt;0,IF(COUNTIF(newValidID,$C776)&gt;0,VLOOKUP($C776,Νέα_Μητρώα!$A:$G,2,FALSE),IF(COUNTIF(ValidID,$C776)&gt;0,VLOOKUP($C776,Μητρώο!$A:$G,2,FALSE))),"")="Α")),"error","")</f>
        <v/>
      </c>
      <c r="K776" s="29" t="str">
        <f t="shared" si="87"/>
        <v/>
      </c>
      <c r="L776" s="29">
        <f t="shared" si="88"/>
        <v>0</v>
      </c>
      <c r="M776" s="30"/>
      <c r="N776" s="30"/>
      <c r="O776" s="31" t="str">
        <f>IF($C776&gt;0,IF(COUNTIF(newValidID,$C776)&gt;0,VLOOKUP($C776,Νέα_Μητρώα!$A:$G,7,FALSE),IF(COUNTIF(ValidID,$C776)&gt;0,VLOOKUP($C776,Μητρώο!$A:$G,7,FALSE))),"")</f>
        <v/>
      </c>
      <c r="P776" s="25" t="str">
        <f t="shared" si="90"/>
        <v/>
      </c>
      <c r="Q776" s="6"/>
      <c r="S776" s="6"/>
      <c r="U776" s="6"/>
      <c r="W776" s="59" t="str">
        <f>IF(AND($W$1&gt;0,C776&gt;0),SUBSTITUTE(SUBSTITUTE(IF(COUNTIF(newValidID,$C776)&gt;0,VLOOKUP($C776,Νέα_Μητρώα!$A:$G,2,FALSE),IF(COUNTIF(ValidID,$C776)&gt;0,VLOOKUP($C776,Μητρώο!$A:$G,2,FALSE))),"Θ","g"),"Α","b")&amp;IF((TRUNC((((YEAR($C$1))-I776)+1)/2))*2&lt;12,12,(TRUNC((((YEAR($C$1))-I776)+1)/2))*2),"ω")</f>
        <v>ω</v>
      </c>
      <c r="Z776" s="49">
        <f t="shared" si="91"/>
        <v>0</v>
      </c>
      <c r="AA776" s="49">
        <f t="shared" si="92"/>
        <v>0</v>
      </c>
      <c r="AB776" s="49">
        <f t="shared" si="93"/>
        <v>0</v>
      </c>
    </row>
    <row r="777" spans="1:28" x14ac:dyDescent="0.2">
      <c r="A777" s="4">
        <v>775</v>
      </c>
      <c r="B777" s="25">
        <f t="shared" si="89"/>
        <v>775</v>
      </c>
      <c r="D777" s="26" t="str">
        <f>IF($C777&gt;0,IF(COUNTIF(newValidID,$C777)&gt;0,VLOOKUP($C777,Νέα_Μητρώα!$A:$G,3,FALSE),IF(COUNTIF(ValidID,$C777)&gt;0,VLOOKUP($C777,Μητρώο!$A:$G,3,FALSE))),"")</f>
        <v/>
      </c>
      <c r="E777" s="27" t="str">
        <f>IF($C777&gt;0,IF(COUNTIF(newValidID,$C777)&gt;0,VLOOKUP($C777,Νέα_Μητρώα!$A:$G,5,FALSE),IF(COUNTIF(ValidID,$C777)&gt;0,VLOOKUP($C777,Μητρώο!$A:$G,5,FALSE))),"")</f>
        <v/>
      </c>
      <c r="F777" s="47"/>
      <c r="G777" s="47"/>
      <c r="H777" s="28"/>
      <c r="I777" s="29" t="str">
        <f>IF($C777&gt;0,IF(COUNTIF(newValidID,$C777)&gt;0,VLOOKUP($C777,Νέα_Μητρώα!$A:$G,4,FALSE),IF(COUNTIF(ValidID,$C777)&gt;0,VLOOKUP($C777,Μητρώο!$A:$G,4,FALSE))),"")</f>
        <v/>
      </c>
      <c r="J777" s="53" t="str">
        <f>IF(OR(AND(OR(LEFT(R777)="b",LEFT(T777)="b",LEFT(V777)="b"),IF($C777&gt;0,IF(COUNTIF(newValidID,$C777)&gt;0,VLOOKUP($C777,Νέα_Μητρώα!$A:$G,2,FALSE),IF(COUNTIF(ValidID,$C777)&gt;0,VLOOKUP($C777,Μητρώο!$A:$G,2,FALSE))),"")="Θ"),AND(OR(LEFT(R777)="g",LEFT(T777)="g",LEFT(V777)="g"),IF($C777&gt;0,IF(COUNTIF(newValidID,$C777)&gt;0,VLOOKUP($C777,Νέα_Μητρώα!$A:$G,2,FALSE),IF(COUNTIF(ValidID,$C777)&gt;0,VLOOKUP($C777,Μητρώο!$A:$G,2,FALSE))),"")="Α")),"error","")</f>
        <v/>
      </c>
      <c r="K777" s="29" t="str">
        <f t="shared" si="87"/>
        <v/>
      </c>
      <c r="L777" s="29">
        <f t="shared" si="88"/>
        <v>0</v>
      </c>
      <c r="M777" s="30"/>
      <c r="N777" s="30"/>
      <c r="O777" s="31" t="str">
        <f>IF($C777&gt;0,IF(COUNTIF(newValidID,$C777)&gt;0,VLOOKUP($C777,Νέα_Μητρώα!$A:$G,7,FALSE),IF(COUNTIF(ValidID,$C777)&gt;0,VLOOKUP($C777,Μητρώο!$A:$G,7,FALSE))),"")</f>
        <v/>
      </c>
      <c r="P777" s="25" t="str">
        <f t="shared" si="90"/>
        <v/>
      </c>
      <c r="Q777" s="6"/>
      <c r="S777" s="6"/>
      <c r="U777" s="6"/>
      <c r="W777" s="59" t="str">
        <f>IF(AND($W$1&gt;0,C777&gt;0),SUBSTITUTE(SUBSTITUTE(IF(COUNTIF(newValidID,$C777)&gt;0,VLOOKUP($C777,Νέα_Μητρώα!$A:$G,2,FALSE),IF(COUNTIF(ValidID,$C777)&gt;0,VLOOKUP($C777,Μητρώο!$A:$G,2,FALSE))),"Θ","g"),"Α","b")&amp;IF((TRUNC((((YEAR($C$1))-I777)+1)/2))*2&lt;12,12,(TRUNC((((YEAR($C$1))-I777)+1)/2))*2),"ω")</f>
        <v>ω</v>
      </c>
      <c r="Z777" s="49">
        <f t="shared" si="91"/>
        <v>0</v>
      </c>
      <c r="AA777" s="49">
        <f t="shared" si="92"/>
        <v>0</v>
      </c>
      <c r="AB777" s="49">
        <f t="shared" si="93"/>
        <v>0</v>
      </c>
    </row>
    <row r="778" spans="1:28" x14ac:dyDescent="0.2">
      <c r="A778" s="4">
        <v>776</v>
      </c>
      <c r="B778" s="25">
        <f t="shared" si="89"/>
        <v>776</v>
      </c>
      <c r="D778" s="26" t="str">
        <f>IF($C778&gt;0,IF(COUNTIF(newValidID,$C778)&gt;0,VLOOKUP($C778,Νέα_Μητρώα!$A:$G,3,FALSE),IF(COUNTIF(ValidID,$C778)&gt;0,VLOOKUP($C778,Μητρώο!$A:$G,3,FALSE))),"")</f>
        <v/>
      </c>
      <c r="E778" s="27" t="str">
        <f>IF($C778&gt;0,IF(COUNTIF(newValidID,$C778)&gt;0,VLOOKUP($C778,Νέα_Μητρώα!$A:$G,5,FALSE),IF(COUNTIF(ValidID,$C778)&gt;0,VLOOKUP($C778,Μητρώο!$A:$G,5,FALSE))),"")</f>
        <v/>
      </c>
      <c r="F778" s="47"/>
      <c r="G778" s="47"/>
      <c r="H778" s="28"/>
      <c r="I778" s="29" t="str">
        <f>IF($C778&gt;0,IF(COUNTIF(newValidID,$C778)&gt;0,VLOOKUP($C778,Νέα_Μητρώα!$A:$G,4,FALSE),IF(COUNTIF(ValidID,$C778)&gt;0,VLOOKUP($C778,Μητρώο!$A:$G,4,FALSE))),"")</f>
        <v/>
      </c>
      <c r="J778" s="53" t="str">
        <f>IF(OR(AND(OR(LEFT(R778)="b",LEFT(T778)="b",LEFT(V778)="b"),IF($C778&gt;0,IF(COUNTIF(newValidID,$C778)&gt;0,VLOOKUP($C778,Νέα_Μητρώα!$A:$G,2,FALSE),IF(COUNTIF(ValidID,$C778)&gt;0,VLOOKUP($C778,Μητρώο!$A:$G,2,FALSE))),"")="Θ"),AND(OR(LEFT(R778)="g",LEFT(T778)="g",LEFT(V778)="g"),IF($C778&gt;0,IF(COUNTIF(newValidID,$C778)&gt;0,VLOOKUP($C778,Νέα_Μητρώα!$A:$G,2,FALSE),IF(COUNTIF(ValidID,$C778)&gt;0,VLOOKUP($C778,Μητρώο!$A:$G,2,FALSE))),"")="Α")),"error","")</f>
        <v/>
      </c>
      <c r="K778" s="29" t="str">
        <f t="shared" si="87"/>
        <v/>
      </c>
      <c r="L778" s="29">
        <f t="shared" si="88"/>
        <v>0</v>
      </c>
      <c r="M778" s="30"/>
      <c r="N778" s="30"/>
      <c r="O778" s="31" t="str">
        <f>IF($C778&gt;0,IF(COUNTIF(newValidID,$C778)&gt;0,VLOOKUP($C778,Νέα_Μητρώα!$A:$G,7,FALSE),IF(COUNTIF(ValidID,$C778)&gt;0,VLOOKUP($C778,Μητρώο!$A:$G,7,FALSE))),"")</f>
        <v/>
      </c>
      <c r="P778" s="25" t="str">
        <f t="shared" si="90"/>
        <v/>
      </c>
      <c r="Q778" s="6"/>
      <c r="S778" s="6"/>
      <c r="U778" s="6"/>
      <c r="W778" s="59" t="str">
        <f>IF(AND($W$1&gt;0,C778&gt;0),SUBSTITUTE(SUBSTITUTE(IF(COUNTIF(newValidID,$C778)&gt;0,VLOOKUP($C778,Νέα_Μητρώα!$A:$G,2,FALSE),IF(COUNTIF(ValidID,$C778)&gt;0,VLOOKUP($C778,Μητρώο!$A:$G,2,FALSE))),"Θ","g"),"Α","b")&amp;IF((TRUNC((((YEAR($C$1))-I778)+1)/2))*2&lt;12,12,(TRUNC((((YEAR($C$1))-I778)+1)/2))*2),"ω")</f>
        <v>ω</v>
      </c>
      <c r="Z778" s="49">
        <f t="shared" si="91"/>
        <v>0</v>
      </c>
      <c r="AA778" s="49">
        <f t="shared" si="92"/>
        <v>0</v>
      </c>
      <c r="AB778" s="49">
        <f t="shared" si="93"/>
        <v>0</v>
      </c>
    </row>
    <row r="779" spans="1:28" x14ac:dyDescent="0.2">
      <c r="A779" s="4">
        <v>777</v>
      </c>
      <c r="B779" s="25">
        <f t="shared" si="89"/>
        <v>777</v>
      </c>
      <c r="D779" s="26" t="str">
        <f>IF($C779&gt;0,IF(COUNTIF(newValidID,$C779)&gt;0,VLOOKUP($C779,Νέα_Μητρώα!$A:$G,3,FALSE),IF(COUNTIF(ValidID,$C779)&gt;0,VLOOKUP($C779,Μητρώο!$A:$G,3,FALSE))),"")</f>
        <v/>
      </c>
      <c r="E779" s="27" t="str">
        <f>IF($C779&gt;0,IF(COUNTIF(newValidID,$C779)&gt;0,VLOOKUP($C779,Νέα_Μητρώα!$A:$G,5,FALSE),IF(COUNTIF(ValidID,$C779)&gt;0,VLOOKUP($C779,Μητρώο!$A:$G,5,FALSE))),"")</f>
        <v/>
      </c>
      <c r="F779" s="47"/>
      <c r="G779" s="47"/>
      <c r="H779" s="28"/>
      <c r="I779" s="29" t="str">
        <f>IF($C779&gt;0,IF(COUNTIF(newValidID,$C779)&gt;0,VLOOKUP($C779,Νέα_Μητρώα!$A:$G,4,FALSE),IF(COUNTIF(ValidID,$C779)&gt;0,VLOOKUP($C779,Μητρώο!$A:$G,4,FALSE))),"")</f>
        <v/>
      </c>
      <c r="J779" s="53" t="str">
        <f>IF(OR(AND(OR(LEFT(R779)="b",LEFT(T779)="b",LEFT(V779)="b"),IF($C779&gt;0,IF(COUNTIF(newValidID,$C779)&gt;0,VLOOKUP($C779,Νέα_Μητρώα!$A:$G,2,FALSE),IF(COUNTIF(ValidID,$C779)&gt;0,VLOOKUP($C779,Μητρώο!$A:$G,2,FALSE))),"")="Θ"),AND(OR(LEFT(R779)="g",LEFT(T779)="g",LEFT(V779)="g"),IF($C779&gt;0,IF(COUNTIF(newValidID,$C779)&gt;0,VLOOKUP($C779,Νέα_Μητρώα!$A:$G,2,FALSE),IF(COUNTIF(ValidID,$C779)&gt;0,VLOOKUP($C779,Μητρώο!$A:$G,2,FALSE))),"")="Α")),"error","")</f>
        <v/>
      </c>
      <c r="K779" s="29" t="str">
        <f t="shared" si="87"/>
        <v/>
      </c>
      <c r="L779" s="29">
        <f t="shared" si="88"/>
        <v>0</v>
      </c>
      <c r="M779" s="30"/>
      <c r="N779" s="30"/>
      <c r="O779" s="31" t="str">
        <f>IF($C779&gt;0,IF(COUNTIF(newValidID,$C779)&gt;0,VLOOKUP($C779,Νέα_Μητρώα!$A:$G,7,FALSE),IF(COUNTIF(ValidID,$C779)&gt;0,VLOOKUP($C779,Μητρώο!$A:$G,7,FALSE))),"")</f>
        <v/>
      </c>
      <c r="P779" s="25" t="str">
        <f t="shared" si="90"/>
        <v/>
      </c>
      <c r="Q779" s="6"/>
      <c r="S779" s="6"/>
      <c r="U779" s="6"/>
      <c r="W779" s="59" t="str">
        <f>IF(AND($W$1&gt;0,C779&gt;0),SUBSTITUTE(SUBSTITUTE(IF(COUNTIF(newValidID,$C779)&gt;0,VLOOKUP($C779,Νέα_Μητρώα!$A:$G,2,FALSE),IF(COUNTIF(ValidID,$C779)&gt;0,VLOOKUP($C779,Μητρώο!$A:$G,2,FALSE))),"Θ","g"),"Α","b")&amp;IF((TRUNC((((YEAR($C$1))-I779)+1)/2))*2&lt;12,12,(TRUNC((((YEAR($C$1))-I779)+1)/2))*2),"ω")</f>
        <v>ω</v>
      </c>
      <c r="Z779" s="49">
        <f t="shared" si="91"/>
        <v>0</v>
      </c>
      <c r="AA779" s="49">
        <f t="shared" si="92"/>
        <v>0</v>
      </c>
      <c r="AB779" s="49">
        <f t="shared" si="93"/>
        <v>0</v>
      </c>
    </row>
    <row r="780" spans="1:28" x14ac:dyDescent="0.2">
      <c r="A780" s="4">
        <v>778</v>
      </c>
      <c r="B780" s="25">
        <f t="shared" si="89"/>
        <v>778</v>
      </c>
      <c r="D780" s="26" t="str">
        <f>IF($C780&gt;0,IF(COUNTIF(newValidID,$C780)&gt;0,VLOOKUP($C780,Νέα_Μητρώα!$A:$G,3,FALSE),IF(COUNTIF(ValidID,$C780)&gt;0,VLOOKUP($C780,Μητρώο!$A:$G,3,FALSE))),"")</f>
        <v/>
      </c>
      <c r="E780" s="27" t="str">
        <f>IF($C780&gt;0,IF(COUNTIF(newValidID,$C780)&gt;0,VLOOKUP($C780,Νέα_Μητρώα!$A:$G,5,FALSE),IF(COUNTIF(ValidID,$C780)&gt;0,VLOOKUP($C780,Μητρώο!$A:$G,5,FALSE))),"")</f>
        <v/>
      </c>
      <c r="F780" s="47"/>
      <c r="G780" s="47"/>
      <c r="H780" s="28"/>
      <c r="I780" s="29" t="str">
        <f>IF($C780&gt;0,IF(COUNTIF(newValidID,$C780)&gt;0,VLOOKUP($C780,Νέα_Μητρώα!$A:$G,4,FALSE),IF(COUNTIF(ValidID,$C780)&gt;0,VLOOKUP($C780,Μητρώο!$A:$G,4,FALSE))),"")</f>
        <v/>
      </c>
      <c r="J780" s="53" t="str">
        <f>IF(OR(AND(OR(LEFT(R780)="b",LEFT(T780)="b",LEFT(V780)="b"),IF($C780&gt;0,IF(COUNTIF(newValidID,$C780)&gt;0,VLOOKUP($C780,Νέα_Μητρώα!$A:$G,2,FALSE),IF(COUNTIF(ValidID,$C780)&gt;0,VLOOKUP($C780,Μητρώο!$A:$G,2,FALSE))),"")="Θ"),AND(OR(LEFT(R780)="g",LEFT(T780)="g",LEFT(V780)="g"),IF($C780&gt;0,IF(COUNTIF(newValidID,$C780)&gt;0,VLOOKUP($C780,Νέα_Μητρώα!$A:$G,2,FALSE),IF(COUNTIF(ValidID,$C780)&gt;0,VLOOKUP($C780,Μητρώο!$A:$G,2,FALSE))),"")="Α")),"error","")</f>
        <v/>
      </c>
      <c r="K780" s="29" t="str">
        <f t="shared" si="87"/>
        <v/>
      </c>
      <c r="L780" s="29">
        <f t="shared" si="88"/>
        <v>0</v>
      </c>
      <c r="M780" s="30"/>
      <c r="N780" s="30"/>
      <c r="O780" s="31" t="str">
        <f>IF($C780&gt;0,IF(COUNTIF(newValidID,$C780)&gt;0,VLOOKUP($C780,Νέα_Μητρώα!$A:$G,7,FALSE),IF(COUNTIF(ValidID,$C780)&gt;0,VLOOKUP($C780,Μητρώο!$A:$G,7,FALSE))),"")</f>
        <v/>
      </c>
      <c r="P780" s="25" t="str">
        <f t="shared" si="90"/>
        <v/>
      </c>
      <c r="Q780" s="6"/>
      <c r="S780" s="6"/>
      <c r="U780" s="6"/>
      <c r="W780" s="59" t="str">
        <f>IF(AND($W$1&gt;0,C780&gt;0),SUBSTITUTE(SUBSTITUTE(IF(COUNTIF(newValidID,$C780)&gt;0,VLOOKUP($C780,Νέα_Μητρώα!$A:$G,2,FALSE),IF(COUNTIF(ValidID,$C780)&gt;0,VLOOKUP($C780,Μητρώο!$A:$G,2,FALSE))),"Θ","g"),"Α","b")&amp;IF((TRUNC((((YEAR($C$1))-I780)+1)/2))*2&lt;12,12,(TRUNC((((YEAR($C$1))-I780)+1)/2))*2),"ω")</f>
        <v>ω</v>
      </c>
      <c r="Z780" s="49">
        <f t="shared" si="91"/>
        <v>0</v>
      </c>
      <c r="AA780" s="49">
        <f t="shared" si="92"/>
        <v>0</v>
      </c>
      <c r="AB780" s="49">
        <f t="shared" si="93"/>
        <v>0</v>
      </c>
    </row>
    <row r="781" spans="1:28" x14ac:dyDescent="0.2">
      <c r="A781" s="4">
        <v>779</v>
      </c>
      <c r="B781" s="25">
        <f t="shared" si="89"/>
        <v>779</v>
      </c>
      <c r="D781" s="26" t="str">
        <f>IF($C781&gt;0,IF(COUNTIF(newValidID,$C781)&gt;0,VLOOKUP($C781,Νέα_Μητρώα!$A:$G,3,FALSE),IF(COUNTIF(ValidID,$C781)&gt;0,VLOOKUP($C781,Μητρώο!$A:$G,3,FALSE))),"")</f>
        <v/>
      </c>
      <c r="E781" s="27" t="str">
        <f>IF($C781&gt;0,IF(COUNTIF(newValidID,$C781)&gt;0,VLOOKUP($C781,Νέα_Μητρώα!$A:$G,5,FALSE),IF(COUNTIF(ValidID,$C781)&gt;0,VLOOKUP($C781,Μητρώο!$A:$G,5,FALSE))),"")</f>
        <v/>
      </c>
      <c r="F781" s="47"/>
      <c r="G781" s="47"/>
      <c r="H781" s="28"/>
      <c r="I781" s="29" t="str">
        <f>IF($C781&gt;0,IF(COUNTIF(newValidID,$C781)&gt;0,VLOOKUP($C781,Νέα_Μητρώα!$A:$G,4,FALSE),IF(COUNTIF(ValidID,$C781)&gt;0,VLOOKUP($C781,Μητρώο!$A:$G,4,FALSE))),"")</f>
        <v/>
      </c>
      <c r="J781" s="53" t="str">
        <f>IF(OR(AND(OR(LEFT(R781)="b",LEFT(T781)="b",LEFT(V781)="b"),IF($C781&gt;0,IF(COUNTIF(newValidID,$C781)&gt;0,VLOOKUP($C781,Νέα_Μητρώα!$A:$G,2,FALSE),IF(COUNTIF(ValidID,$C781)&gt;0,VLOOKUP($C781,Μητρώο!$A:$G,2,FALSE))),"")="Θ"),AND(OR(LEFT(R781)="g",LEFT(T781)="g",LEFT(V781)="g"),IF($C781&gt;0,IF(COUNTIF(newValidID,$C781)&gt;0,VLOOKUP($C781,Νέα_Μητρώα!$A:$G,2,FALSE),IF(COUNTIF(ValidID,$C781)&gt;0,VLOOKUP($C781,Μητρώο!$A:$G,2,FALSE))),"")="Α")),"error","")</f>
        <v/>
      </c>
      <c r="K781" s="29" t="str">
        <f t="shared" si="87"/>
        <v/>
      </c>
      <c r="L781" s="29">
        <f t="shared" si="88"/>
        <v>0</v>
      </c>
      <c r="M781" s="30"/>
      <c r="N781" s="30"/>
      <c r="O781" s="31" t="str">
        <f>IF($C781&gt;0,IF(COUNTIF(newValidID,$C781)&gt;0,VLOOKUP($C781,Νέα_Μητρώα!$A:$G,7,FALSE),IF(COUNTIF(ValidID,$C781)&gt;0,VLOOKUP($C781,Μητρώο!$A:$G,7,FALSE))),"")</f>
        <v/>
      </c>
      <c r="P781" s="25" t="str">
        <f t="shared" si="90"/>
        <v/>
      </c>
      <c r="Q781" s="6"/>
      <c r="S781" s="6"/>
      <c r="U781" s="6"/>
      <c r="W781" s="59" t="str">
        <f>IF(AND($W$1&gt;0,C781&gt;0),SUBSTITUTE(SUBSTITUTE(IF(COUNTIF(newValidID,$C781)&gt;0,VLOOKUP($C781,Νέα_Μητρώα!$A:$G,2,FALSE),IF(COUNTIF(ValidID,$C781)&gt;0,VLOOKUP($C781,Μητρώο!$A:$G,2,FALSE))),"Θ","g"),"Α","b")&amp;IF((TRUNC((((YEAR($C$1))-I781)+1)/2))*2&lt;12,12,(TRUNC((((YEAR($C$1))-I781)+1)/2))*2),"ω")</f>
        <v>ω</v>
      </c>
      <c r="Z781" s="49">
        <f t="shared" si="91"/>
        <v>0</v>
      </c>
      <c r="AA781" s="49">
        <f t="shared" si="92"/>
        <v>0</v>
      </c>
      <c r="AB781" s="49">
        <f t="shared" si="93"/>
        <v>0</v>
      </c>
    </row>
    <row r="782" spans="1:28" x14ac:dyDescent="0.2">
      <c r="A782" s="4">
        <v>780</v>
      </c>
      <c r="B782" s="25">
        <f t="shared" si="89"/>
        <v>780</v>
      </c>
      <c r="D782" s="26" t="str">
        <f>IF($C782&gt;0,IF(COUNTIF(newValidID,$C782)&gt;0,VLOOKUP($C782,Νέα_Μητρώα!$A:$G,3,FALSE),IF(COUNTIF(ValidID,$C782)&gt;0,VLOOKUP($C782,Μητρώο!$A:$G,3,FALSE))),"")</f>
        <v/>
      </c>
      <c r="E782" s="27" t="str">
        <f>IF($C782&gt;0,IF(COUNTIF(newValidID,$C782)&gt;0,VLOOKUP($C782,Νέα_Μητρώα!$A:$G,5,FALSE),IF(COUNTIF(ValidID,$C782)&gt;0,VLOOKUP($C782,Μητρώο!$A:$G,5,FALSE))),"")</f>
        <v/>
      </c>
      <c r="F782" s="47"/>
      <c r="G782" s="47"/>
      <c r="H782" s="28"/>
      <c r="I782" s="29" t="str">
        <f>IF($C782&gt;0,IF(COUNTIF(newValidID,$C782)&gt;0,VLOOKUP($C782,Νέα_Μητρώα!$A:$G,4,FALSE),IF(COUNTIF(ValidID,$C782)&gt;0,VLOOKUP($C782,Μητρώο!$A:$G,4,FALSE))),"")</f>
        <v/>
      </c>
      <c r="J782" s="53" t="str">
        <f>IF(OR(AND(OR(LEFT(R782)="b",LEFT(T782)="b",LEFT(V782)="b"),IF($C782&gt;0,IF(COUNTIF(newValidID,$C782)&gt;0,VLOOKUP($C782,Νέα_Μητρώα!$A:$G,2,FALSE),IF(COUNTIF(ValidID,$C782)&gt;0,VLOOKUP($C782,Μητρώο!$A:$G,2,FALSE))),"")="Θ"),AND(OR(LEFT(R782)="g",LEFT(T782)="g",LEFT(V782)="g"),IF($C782&gt;0,IF(COUNTIF(newValidID,$C782)&gt;0,VLOOKUP($C782,Νέα_Μητρώα!$A:$G,2,FALSE),IF(COUNTIF(ValidID,$C782)&gt;0,VLOOKUP($C782,Μητρώο!$A:$G,2,FALSE))),"")="Α")),"error","")</f>
        <v/>
      </c>
      <c r="K782" s="29" t="str">
        <f t="shared" si="87"/>
        <v/>
      </c>
      <c r="L782" s="29">
        <f t="shared" si="88"/>
        <v>0</v>
      </c>
      <c r="M782" s="30"/>
      <c r="N782" s="30"/>
      <c r="O782" s="31" t="str">
        <f>IF($C782&gt;0,IF(COUNTIF(newValidID,$C782)&gt;0,VLOOKUP($C782,Νέα_Μητρώα!$A:$G,7,FALSE),IF(COUNTIF(ValidID,$C782)&gt;0,VLOOKUP($C782,Μητρώο!$A:$G,7,FALSE))),"")</f>
        <v/>
      </c>
      <c r="P782" s="25" t="str">
        <f t="shared" si="90"/>
        <v/>
      </c>
      <c r="Q782" s="6"/>
      <c r="S782" s="6"/>
      <c r="U782" s="6"/>
      <c r="W782" s="59" t="str">
        <f>IF(AND($W$1&gt;0,C782&gt;0),SUBSTITUTE(SUBSTITUTE(IF(COUNTIF(newValidID,$C782)&gt;0,VLOOKUP($C782,Νέα_Μητρώα!$A:$G,2,FALSE),IF(COUNTIF(ValidID,$C782)&gt;0,VLOOKUP($C782,Μητρώο!$A:$G,2,FALSE))),"Θ","g"),"Α","b")&amp;IF((TRUNC((((YEAR($C$1))-I782)+1)/2))*2&lt;12,12,(TRUNC((((YEAR($C$1))-I782)+1)/2))*2),"ω")</f>
        <v>ω</v>
      </c>
      <c r="Z782" s="49">
        <f t="shared" si="91"/>
        <v>0</v>
      </c>
      <c r="AA782" s="49">
        <f t="shared" si="92"/>
        <v>0</v>
      </c>
      <c r="AB782" s="49">
        <f t="shared" si="93"/>
        <v>0</v>
      </c>
    </row>
    <row r="783" spans="1:28" x14ac:dyDescent="0.2">
      <c r="A783" s="4">
        <v>781</v>
      </c>
      <c r="B783" s="25">
        <f t="shared" si="89"/>
        <v>781</v>
      </c>
      <c r="D783" s="26" t="str">
        <f>IF($C783&gt;0,IF(COUNTIF(newValidID,$C783)&gt;0,VLOOKUP($C783,Νέα_Μητρώα!$A:$G,3,FALSE),IF(COUNTIF(ValidID,$C783)&gt;0,VLOOKUP($C783,Μητρώο!$A:$G,3,FALSE))),"")</f>
        <v/>
      </c>
      <c r="E783" s="27" t="str">
        <f>IF($C783&gt;0,IF(COUNTIF(newValidID,$C783)&gt;0,VLOOKUP($C783,Νέα_Μητρώα!$A:$G,5,FALSE),IF(COUNTIF(ValidID,$C783)&gt;0,VLOOKUP($C783,Μητρώο!$A:$G,5,FALSE))),"")</f>
        <v/>
      </c>
      <c r="F783" s="47"/>
      <c r="G783" s="47"/>
      <c r="H783" s="28"/>
      <c r="I783" s="29" t="str">
        <f>IF($C783&gt;0,IF(COUNTIF(newValidID,$C783)&gt;0,VLOOKUP($C783,Νέα_Μητρώα!$A:$G,4,FALSE),IF(COUNTIF(ValidID,$C783)&gt;0,VLOOKUP($C783,Μητρώο!$A:$G,4,FALSE))),"")</f>
        <v/>
      </c>
      <c r="J783" s="53" t="str">
        <f>IF(OR(AND(OR(LEFT(R783)="b",LEFT(T783)="b",LEFT(V783)="b"),IF($C783&gt;0,IF(COUNTIF(newValidID,$C783)&gt;0,VLOOKUP($C783,Νέα_Μητρώα!$A:$G,2,FALSE),IF(COUNTIF(ValidID,$C783)&gt;0,VLOOKUP($C783,Μητρώο!$A:$G,2,FALSE))),"")="Θ"),AND(OR(LEFT(R783)="g",LEFT(T783)="g",LEFT(V783)="g"),IF($C783&gt;0,IF(COUNTIF(newValidID,$C783)&gt;0,VLOOKUP($C783,Νέα_Μητρώα!$A:$G,2,FALSE),IF(COUNTIF(ValidID,$C783)&gt;0,VLOOKUP($C783,Μητρώο!$A:$G,2,FALSE))),"")="Α")),"error","")</f>
        <v/>
      </c>
      <c r="K783" s="29" t="str">
        <f t="shared" si="87"/>
        <v/>
      </c>
      <c r="L783" s="29">
        <f t="shared" si="88"/>
        <v>0</v>
      </c>
      <c r="M783" s="30"/>
      <c r="N783" s="30"/>
      <c r="O783" s="31" t="str">
        <f>IF($C783&gt;0,IF(COUNTIF(newValidID,$C783)&gt;0,VLOOKUP($C783,Νέα_Μητρώα!$A:$G,7,FALSE),IF(COUNTIF(ValidID,$C783)&gt;0,VLOOKUP($C783,Μητρώο!$A:$G,7,FALSE))),"")</f>
        <v/>
      </c>
      <c r="P783" s="25" t="str">
        <f t="shared" si="90"/>
        <v/>
      </c>
      <c r="Q783" s="6"/>
      <c r="S783" s="6"/>
      <c r="U783" s="6"/>
      <c r="W783" s="59" t="str">
        <f>IF(AND($W$1&gt;0,C783&gt;0),SUBSTITUTE(SUBSTITUTE(IF(COUNTIF(newValidID,$C783)&gt;0,VLOOKUP($C783,Νέα_Μητρώα!$A:$G,2,FALSE),IF(COUNTIF(ValidID,$C783)&gt;0,VLOOKUP($C783,Μητρώο!$A:$G,2,FALSE))),"Θ","g"),"Α","b")&amp;IF((TRUNC((((YEAR($C$1))-I783)+1)/2))*2&lt;12,12,(TRUNC((((YEAR($C$1))-I783)+1)/2))*2),"ω")</f>
        <v>ω</v>
      </c>
      <c r="Z783" s="49">
        <f t="shared" si="91"/>
        <v>0</v>
      </c>
      <c r="AA783" s="49">
        <f t="shared" si="92"/>
        <v>0</v>
      </c>
      <c r="AB783" s="49">
        <f t="shared" si="93"/>
        <v>0</v>
      </c>
    </row>
    <row r="784" spans="1:28" x14ac:dyDescent="0.2">
      <c r="A784" s="4">
        <v>782</v>
      </c>
      <c r="B784" s="25">
        <f t="shared" si="89"/>
        <v>782</v>
      </c>
      <c r="D784" s="26" t="str">
        <f>IF($C784&gt;0,IF(COUNTIF(newValidID,$C784)&gt;0,VLOOKUP($C784,Νέα_Μητρώα!$A:$G,3,FALSE),IF(COUNTIF(ValidID,$C784)&gt;0,VLOOKUP($C784,Μητρώο!$A:$G,3,FALSE))),"")</f>
        <v/>
      </c>
      <c r="E784" s="27" t="str">
        <f>IF($C784&gt;0,IF(COUNTIF(newValidID,$C784)&gt;0,VLOOKUP($C784,Νέα_Μητρώα!$A:$G,5,FALSE),IF(COUNTIF(ValidID,$C784)&gt;0,VLOOKUP($C784,Μητρώο!$A:$G,5,FALSE))),"")</f>
        <v/>
      </c>
      <c r="F784" s="47"/>
      <c r="G784" s="47"/>
      <c r="H784" s="28"/>
      <c r="I784" s="29" t="str">
        <f>IF($C784&gt;0,IF(COUNTIF(newValidID,$C784)&gt;0,VLOOKUP($C784,Νέα_Μητρώα!$A:$G,4,FALSE),IF(COUNTIF(ValidID,$C784)&gt;0,VLOOKUP($C784,Μητρώο!$A:$G,4,FALSE))),"")</f>
        <v/>
      </c>
      <c r="J784" s="53" t="str">
        <f>IF(OR(AND(OR(LEFT(R784)="b",LEFT(T784)="b",LEFT(V784)="b"),IF($C784&gt;0,IF(COUNTIF(newValidID,$C784)&gt;0,VLOOKUP($C784,Νέα_Μητρώα!$A:$G,2,FALSE),IF(COUNTIF(ValidID,$C784)&gt;0,VLOOKUP($C784,Μητρώο!$A:$G,2,FALSE))),"")="Θ"),AND(OR(LEFT(R784)="g",LEFT(T784)="g",LEFT(V784)="g"),IF($C784&gt;0,IF(COUNTIF(newValidID,$C784)&gt;0,VLOOKUP($C784,Νέα_Μητρώα!$A:$G,2,FALSE),IF(COUNTIF(ValidID,$C784)&gt;0,VLOOKUP($C784,Μητρώο!$A:$G,2,FALSE))),"")="Α")),"error","")</f>
        <v/>
      </c>
      <c r="K784" s="29" t="str">
        <f t="shared" si="87"/>
        <v/>
      </c>
      <c r="L784" s="29">
        <f t="shared" si="88"/>
        <v>0</v>
      </c>
      <c r="M784" s="30"/>
      <c r="N784" s="30"/>
      <c r="O784" s="31" t="str">
        <f>IF($C784&gt;0,IF(COUNTIF(newValidID,$C784)&gt;0,VLOOKUP($C784,Νέα_Μητρώα!$A:$G,7,FALSE),IF(COUNTIF(ValidID,$C784)&gt;0,VLOOKUP($C784,Μητρώο!$A:$G,7,FALSE))),"")</f>
        <v/>
      </c>
      <c r="P784" s="25" t="str">
        <f t="shared" si="90"/>
        <v/>
      </c>
      <c r="Q784" s="6"/>
      <c r="S784" s="6"/>
      <c r="U784" s="6"/>
      <c r="W784" s="59" t="str">
        <f>IF(AND($W$1&gt;0,C784&gt;0),SUBSTITUTE(SUBSTITUTE(IF(COUNTIF(newValidID,$C784)&gt;0,VLOOKUP($C784,Νέα_Μητρώα!$A:$G,2,FALSE),IF(COUNTIF(ValidID,$C784)&gt;0,VLOOKUP($C784,Μητρώο!$A:$G,2,FALSE))),"Θ","g"),"Α","b")&amp;IF((TRUNC((((YEAR($C$1))-I784)+1)/2))*2&lt;12,12,(TRUNC((((YEAR($C$1))-I784)+1)/2))*2),"ω")</f>
        <v>ω</v>
      </c>
      <c r="Z784" s="49">
        <f t="shared" si="91"/>
        <v>0</v>
      </c>
      <c r="AA784" s="49">
        <f t="shared" si="92"/>
        <v>0</v>
      </c>
      <c r="AB784" s="49">
        <f t="shared" si="93"/>
        <v>0</v>
      </c>
    </row>
    <row r="785" spans="1:28" x14ac:dyDescent="0.2">
      <c r="A785" s="4">
        <v>783</v>
      </c>
      <c r="B785" s="25">
        <f t="shared" si="89"/>
        <v>783</v>
      </c>
      <c r="D785" s="26" t="str">
        <f>IF($C785&gt;0,IF(COUNTIF(newValidID,$C785)&gt;0,VLOOKUP($C785,Νέα_Μητρώα!$A:$G,3,FALSE),IF(COUNTIF(ValidID,$C785)&gt;0,VLOOKUP($C785,Μητρώο!$A:$G,3,FALSE))),"")</f>
        <v/>
      </c>
      <c r="E785" s="27" t="str">
        <f>IF($C785&gt;0,IF(COUNTIF(newValidID,$C785)&gt;0,VLOOKUP($C785,Νέα_Μητρώα!$A:$G,5,FALSE),IF(COUNTIF(ValidID,$C785)&gt;0,VLOOKUP($C785,Μητρώο!$A:$G,5,FALSE))),"")</f>
        <v/>
      </c>
      <c r="F785" s="47"/>
      <c r="G785" s="47"/>
      <c r="H785" s="28"/>
      <c r="I785" s="29" t="str">
        <f>IF($C785&gt;0,IF(COUNTIF(newValidID,$C785)&gt;0,VLOOKUP($C785,Νέα_Μητρώα!$A:$G,4,FALSE),IF(COUNTIF(ValidID,$C785)&gt;0,VLOOKUP($C785,Μητρώο!$A:$G,4,FALSE))),"")</f>
        <v/>
      </c>
      <c r="J785" s="53" t="str">
        <f>IF(OR(AND(OR(LEFT(R785)="b",LEFT(T785)="b",LEFT(V785)="b"),IF($C785&gt;0,IF(COUNTIF(newValidID,$C785)&gt;0,VLOOKUP($C785,Νέα_Μητρώα!$A:$G,2,FALSE),IF(COUNTIF(ValidID,$C785)&gt;0,VLOOKUP($C785,Μητρώο!$A:$G,2,FALSE))),"")="Θ"),AND(OR(LEFT(R785)="g",LEFT(T785)="g",LEFT(V785)="g"),IF($C785&gt;0,IF(COUNTIF(newValidID,$C785)&gt;0,VLOOKUP($C785,Νέα_Μητρώα!$A:$G,2,FALSE),IF(COUNTIF(ValidID,$C785)&gt;0,VLOOKUP($C785,Μητρώο!$A:$G,2,FALSE))),"")="Α")),"error","")</f>
        <v/>
      </c>
      <c r="K785" s="29" t="str">
        <f t="shared" si="87"/>
        <v/>
      </c>
      <c r="L785" s="29">
        <f t="shared" si="88"/>
        <v>0</v>
      </c>
      <c r="M785" s="30"/>
      <c r="N785" s="30"/>
      <c r="O785" s="31" t="str">
        <f>IF($C785&gt;0,IF(COUNTIF(newValidID,$C785)&gt;0,VLOOKUP($C785,Νέα_Μητρώα!$A:$G,7,FALSE),IF(COUNTIF(ValidID,$C785)&gt;0,VLOOKUP($C785,Μητρώο!$A:$G,7,FALSE))),"")</f>
        <v/>
      </c>
      <c r="P785" s="25" t="str">
        <f t="shared" si="90"/>
        <v/>
      </c>
      <c r="Q785" s="6"/>
      <c r="S785" s="6"/>
      <c r="U785" s="6"/>
      <c r="W785" s="59" t="str">
        <f>IF(AND($W$1&gt;0,C785&gt;0),SUBSTITUTE(SUBSTITUTE(IF(COUNTIF(newValidID,$C785)&gt;0,VLOOKUP($C785,Νέα_Μητρώα!$A:$G,2,FALSE),IF(COUNTIF(ValidID,$C785)&gt;0,VLOOKUP($C785,Μητρώο!$A:$G,2,FALSE))),"Θ","g"),"Α","b")&amp;IF((TRUNC((((YEAR($C$1))-I785)+1)/2))*2&lt;12,12,(TRUNC((((YEAR($C$1))-I785)+1)/2))*2),"ω")</f>
        <v>ω</v>
      </c>
      <c r="Z785" s="49">
        <f t="shared" si="91"/>
        <v>0</v>
      </c>
      <c r="AA785" s="49">
        <f t="shared" si="92"/>
        <v>0</v>
      </c>
      <c r="AB785" s="49">
        <f t="shared" si="93"/>
        <v>0</v>
      </c>
    </row>
    <row r="786" spans="1:28" x14ac:dyDescent="0.2">
      <c r="A786" s="4">
        <v>784</v>
      </c>
      <c r="B786" s="25">
        <f t="shared" si="89"/>
        <v>784</v>
      </c>
      <c r="D786" s="26" t="str">
        <f>IF($C786&gt;0,IF(COUNTIF(newValidID,$C786)&gt;0,VLOOKUP($C786,Νέα_Μητρώα!$A:$G,3,FALSE),IF(COUNTIF(ValidID,$C786)&gt;0,VLOOKUP($C786,Μητρώο!$A:$G,3,FALSE))),"")</f>
        <v/>
      </c>
      <c r="E786" s="27" t="str">
        <f>IF($C786&gt;0,IF(COUNTIF(newValidID,$C786)&gt;0,VLOOKUP($C786,Νέα_Μητρώα!$A:$G,5,FALSE),IF(COUNTIF(ValidID,$C786)&gt;0,VLOOKUP($C786,Μητρώο!$A:$G,5,FALSE))),"")</f>
        <v/>
      </c>
      <c r="F786" s="47"/>
      <c r="G786" s="47"/>
      <c r="H786" s="28"/>
      <c r="I786" s="29" t="str">
        <f>IF($C786&gt;0,IF(COUNTIF(newValidID,$C786)&gt;0,VLOOKUP($C786,Νέα_Μητρώα!$A:$G,4,FALSE),IF(COUNTIF(ValidID,$C786)&gt;0,VLOOKUP($C786,Μητρώο!$A:$G,4,FALSE))),"")</f>
        <v/>
      </c>
      <c r="J786" s="53" t="str">
        <f>IF(OR(AND(OR(LEFT(R786)="b",LEFT(T786)="b",LEFT(V786)="b"),IF($C786&gt;0,IF(COUNTIF(newValidID,$C786)&gt;0,VLOOKUP($C786,Νέα_Μητρώα!$A:$G,2,FALSE),IF(COUNTIF(ValidID,$C786)&gt;0,VLOOKUP($C786,Μητρώο!$A:$G,2,FALSE))),"")="Θ"),AND(OR(LEFT(R786)="g",LEFT(T786)="g",LEFT(V786)="g"),IF($C786&gt;0,IF(COUNTIF(newValidID,$C786)&gt;0,VLOOKUP($C786,Νέα_Μητρώα!$A:$G,2,FALSE),IF(COUNTIF(ValidID,$C786)&gt;0,VLOOKUP($C786,Μητρώο!$A:$G,2,FALSE))),"")="Α")),"error","")</f>
        <v/>
      </c>
      <c r="K786" s="29" t="str">
        <f t="shared" si="87"/>
        <v/>
      </c>
      <c r="L786" s="29">
        <f t="shared" si="88"/>
        <v>0</v>
      </c>
      <c r="M786" s="30"/>
      <c r="N786" s="30"/>
      <c r="O786" s="31" t="str">
        <f>IF($C786&gt;0,IF(COUNTIF(newValidID,$C786)&gt;0,VLOOKUP($C786,Νέα_Μητρώα!$A:$G,7,FALSE),IF(COUNTIF(ValidID,$C786)&gt;0,VLOOKUP($C786,Μητρώο!$A:$G,7,FALSE))),"")</f>
        <v/>
      </c>
      <c r="P786" s="25" t="str">
        <f t="shared" si="90"/>
        <v/>
      </c>
      <c r="Q786" s="6"/>
      <c r="S786" s="6"/>
      <c r="U786" s="6"/>
      <c r="W786" s="59" t="str">
        <f>IF(AND($W$1&gt;0,C786&gt;0),SUBSTITUTE(SUBSTITUTE(IF(COUNTIF(newValidID,$C786)&gt;0,VLOOKUP($C786,Νέα_Μητρώα!$A:$G,2,FALSE),IF(COUNTIF(ValidID,$C786)&gt;0,VLOOKUP($C786,Μητρώο!$A:$G,2,FALSE))),"Θ","g"),"Α","b")&amp;IF((TRUNC((((YEAR($C$1))-I786)+1)/2))*2&lt;12,12,(TRUNC((((YEAR($C$1))-I786)+1)/2))*2),"ω")</f>
        <v>ω</v>
      </c>
      <c r="Z786" s="49">
        <f t="shared" si="91"/>
        <v>0</v>
      </c>
      <c r="AA786" s="49">
        <f t="shared" si="92"/>
        <v>0</v>
      </c>
      <c r="AB786" s="49">
        <f t="shared" si="93"/>
        <v>0</v>
      </c>
    </row>
    <row r="787" spans="1:28" x14ac:dyDescent="0.2">
      <c r="A787" s="4">
        <v>785</v>
      </c>
      <c r="B787" s="25">
        <f t="shared" si="89"/>
        <v>785</v>
      </c>
      <c r="D787" s="26" t="str">
        <f>IF($C787&gt;0,IF(COUNTIF(newValidID,$C787)&gt;0,VLOOKUP($C787,Νέα_Μητρώα!$A:$G,3,FALSE),IF(COUNTIF(ValidID,$C787)&gt;0,VLOOKUP($C787,Μητρώο!$A:$G,3,FALSE))),"")</f>
        <v/>
      </c>
      <c r="E787" s="27" t="str">
        <f>IF($C787&gt;0,IF(COUNTIF(newValidID,$C787)&gt;0,VLOOKUP($C787,Νέα_Μητρώα!$A:$G,5,FALSE),IF(COUNTIF(ValidID,$C787)&gt;0,VLOOKUP($C787,Μητρώο!$A:$G,5,FALSE))),"")</f>
        <v/>
      </c>
      <c r="F787" s="47"/>
      <c r="G787" s="47"/>
      <c r="H787" s="28"/>
      <c r="I787" s="29" t="str">
        <f>IF($C787&gt;0,IF(COUNTIF(newValidID,$C787)&gt;0,VLOOKUP($C787,Νέα_Μητρώα!$A:$G,4,FALSE),IF(COUNTIF(ValidID,$C787)&gt;0,VLOOKUP($C787,Μητρώο!$A:$G,4,FALSE))),"")</f>
        <v/>
      </c>
      <c r="J787" s="53" t="str">
        <f>IF(OR(AND(OR(LEFT(R787)="b",LEFT(T787)="b",LEFT(V787)="b"),IF($C787&gt;0,IF(COUNTIF(newValidID,$C787)&gt;0,VLOOKUP($C787,Νέα_Μητρώα!$A:$G,2,FALSE),IF(COUNTIF(ValidID,$C787)&gt;0,VLOOKUP($C787,Μητρώο!$A:$G,2,FALSE))),"")="Θ"),AND(OR(LEFT(R787)="g",LEFT(T787)="g",LEFT(V787)="g"),IF($C787&gt;0,IF(COUNTIF(newValidID,$C787)&gt;0,VLOOKUP($C787,Νέα_Μητρώα!$A:$G,2,FALSE),IF(COUNTIF(ValidID,$C787)&gt;0,VLOOKUP($C787,Μητρώο!$A:$G,2,FALSE))),"")="Α")),"error","")</f>
        <v/>
      </c>
      <c r="K787" s="29" t="str">
        <f t="shared" si="87"/>
        <v/>
      </c>
      <c r="L787" s="29">
        <f t="shared" si="88"/>
        <v>0</v>
      </c>
      <c r="M787" s="30"/>
      <c r="N787" s="30"/>
      <c r="O787" s="31" t="str">
        <f>IF($C787&gt;0,IF(COUNTIF(newValidID,$C787)&gt;0,VLOOKUP($C787,Νέα_Μητρώα!$A:$G,7,FALSE),IF(COUNTIF(ValidID,$C787)&gt;0,VLOOKUP($C787,Μητρώο!$A:$G,7,FALSE))),"")</f>
        <v/>
      </c>
      <c r="P787" s="25" t="str">
        <f t="shared" si="90"/>
        <v/>
      </c>
      <c r="Q787" s="6"/>
      <c r="S787" s="6"/>
      <c r="U787" s="6"/>
      <c r="W787" s="59" t="str">
        <f>IF(AND($W$1&gt;0,C787&gt;0),SUBSTITUTE(SUBSTITUTE(IF(COUNTIF(newValidID,$C787)&gt;0,VLOOKUP($C787,Νέα_Μητρώα!$A:$G,2,FALSE),IF(COUNTIF(ValidID,$C787)&gt;0,VLOOKUP($C787,Μητρώο!$A:$G,2,FALSE))),"Θ","g"),"Α","b")&amp;IF((TRUNC((((YEAR($C$1))-I787)+1)/2))*2&lt;12,12,(TRUNC((((YEAR($C$1))-I787)+1)/2))*2),"ω")</f>
        <v>ω</v>
      </c>
      <c r="Z787" s="49">
        <f t="shared" si="91"/>
        <v>0</v>
      </c>
      <c r="AA787" s="49">
        <f t="shared" si="92"/>
        <v>0</v>
      </c>
      <c r="AB787" s="49">
        <f t="shared" si="93"/>
        <v>0</v>
      </c>
    </row>
    <row r="788" spans="1:28" x14ac:dyDescent="0.2">
      <c r="A788" s="4">
        <v>786</v>
      </c>
      <c r="B788" s="25">
        <f t="shared" si="89"/>
        <v>786</v>
      </c>
      <c r="D788" s="26" t="str">
        <f>IF($C788&gt;0,IF(COUNTIF(newValidID,$C788)&gt;0,VLOOKUP($C788,Νέα_Μητρώα!$A:$G,3,FALSE),IF(COUNTIF(ValidID,$C788)&gt;0,VLOOKUP($C788,Μητρώο!$A:$G,3,FALSE))),"")</f>
        <v/>
      </c>
      <c r="E788" s="27" t="str">
        <f>IF($C788&gt;0,IF(COUNTIF(newValidID,$C788)&gt;0,VLOOKUP($C788,Νέα_Μητρώα!$A:$G,5,FALSE),IF(COUNTIF(ValidID,$C788)&gt;0,VLOOKUP($C788,Μητρώο!$A:$G,5,FALSE))),"")</f>
        <v/>
      </c>
      <c r="F788" s="47"/>
      <c r="G788" s="47"/>
      <c r="H788" s="28"/>
      <c r="I788" s="29" t="str">
        <f>IF($C788&gt;0,IF(COUNTIF(newValidID,$C788)&gt;0,VLOOKUP($C788,Νέα_Μητρώα!$A:$G,4,FALSE),IF(COUNTIF(ValidID,$C788)&gt;0,VLOOKUP($C788,Μητρώο!$A:$G,4,FALSE))),"")</f>
        <v/>
      </c>
      <c r="J788" s="53" t="str">
        <f>IF(OR(AND(OR(LEFT(R788)="b",LEFT(T788)="b",LEFT(V788)="b"),IF($C788&gt;0,IF(COUNTIF(newValidID,$C788)&gt;0,VLOOKUP($C788,Νέα_Μητρώα!$A:$G,2,FALSE),IF(COUNTIF(ValidID,$C788)&gt;0,VLOOKUP($C788,Μητρώο!$A:$G,2,FALSE))),"")="Θ"),AND(OR(LEFT(R788)="g",LEFT(T788)="g",LEFT(V788)="g"),IF($C788&gt;0,IF(COUNTIF(newValidID,$C788)&gt;0,VLOOKUP($C788,Νέα_Μητρώα!$A:$G,2,FALSE),IF(COUNTIF(ValidID,$C788)&gt;0,VLOOKUP($C788,Μητρώο!$A:$G,2,FALSE))),"")="Α")),"error","")</f>
        <v/>
      </c>
      <c r="K788" s="29" t="str">
        <f t="shared" si="87"/>
        <v/>
      </c>
      <c r="L788" s="29">
        <f t="shared" si="88"/>
        <v>0</v>
      </c>
      <c r="M788" s="30"/>
      <c r="N788" s="30"/>
      <c r="O788" s="31" t="str">
        <f>IF($C788&gt;0,IF(COUNTIF(newValidID,$C788)&gt;0,VLOOKUP($C788,Νέα_Μητρώα!$A:$G,7,FALSE),IF(COUNTIF(ValidID,$C788)&gt;0,VLOOKUP($C788,Μητρώο!$A:$G,7,FALSE))),"")</f>
        <v/>
      </c>
      <c r="P788" s="25" t="str">
        <f t="shared" si="90"/>
        <v/>
      </c>
      <c r="Q788" s="6"/>
      <c r="S788" s="6"/>
      <c r="U788" s="6"/>
      <c r="W788" s="59" t="str">
        <f>IF(AND($W$1&gt;0,C788&gt;0),SUBSTITUTE(SUBSTITUTE(IF(COUNTIF(newValidID,$C788)&gt;0,VLOOKUP($C788,Νέα_Μητρώα!$A:$G,2,FALSE),IF(COUNTIF(ValidID,$C788)&gt;0,VLOOKUP($C788,Μητρώο!$A:$G,2,FALSE))),"Θ","g"),"Α","b")&amp;IF((TRUNC((((YEAR($C$1))-I788)+1)/2))*2&lt;12,12,(TRUNC((((YEAR($C$1))-I788)+1)/2))*2),"ω")</f>
        <v>ω</v>
      </c>
      <c r="Z788" s="49">
        <f t="shared" si="91"/>
        <v>0</v>
      </c>
      <c r="AA788" s="49">
        <f t="shared" si="92"/>
        <v>0</v>
      </c>
      <c r="AB788" s="49">
        <f t="shared" si="93"/>
        <v>0</v>
      </c>
    </row>
    <row r="789" spans="1:28" x14ac:dyDescent="0.2">
      <c r="A789" s="4">
        <v>787</v>
      </c>
      <c r="B789" s="25">
        <f t="shared" si="89"/>
        <v>787</v>
      </c>
      <c r="D789" s="26" t="str">
        <f>IF($C789&gt;0,IF(COUNTIF(newValidID,$C789)&gt;0,VLOOKUP($C789,Νέα_Μητρώα!$A:$G,3,FALSE),IF(COUNTIF(ValidID,$C789)&gt;0,VLOOKUP($C789,Μητρώο!$A:$G,3,FALSE))),"")</f>
        <v/>
      </c>
      <c r="E789" s="27" t="str">
        <f>IF($C789&gt;0,IF(COUNTIF(newValidID,$C789)&gt;0,VLOOKUP($C789,Νέα_Μητρώα!$A:$G,5,FALSE),IF(COUNTIF(ValidID,$C789)&gt;0,VLOOKUP($C789,Μητρώο!$A:$G,5,FALSE))),"")</f>
        <v/>
      </c>
      <c r="F789" s="47"/>
      <c r="G789" s="47"/>
      <c r="H789" s="28"/>
      <c r="I789" s="29" t="str">
        <f>IF($C789&gt;0,IF(COUNTIF(newValidID,$C789)&gt;0,VLOOKUP($C789,Νέα_Μητρώα!$A:$G,4,FALSE),IF(COUNTIF(ValidID,$C789)&gt;0,VLOOKUP($C789,Μητρώο!$A:$G,4,FALSE))),"")</f>
        <v/>
      </c>
      <c r="J789" s="53" t="str">
        <f>IF(OR(AND(OR(LEFT(R789)="b",LEFT(T789)="b",LEFT(V789)="b"),IF($C789&gt;0,IF(COUNTIF(newValidID,$C789)&gt;0,VLOOKUP($C789,Νέα_Μητρώα!$A:$G,2,FALSE),IF(COUNTIF(ValidID,$C789)&gt;0,VLOOKUP($C789,Μητρώο!$A:$G,2,FALSE))),"")="Θ"),AND(OR(LEFT(R789)="g",LEFT(T789)="g",LEFT(V789)="g"),IF($C789&gt;0,IF(COUNTIF(newValidID,$C789)&gt;0,VLOOKUP($C789,Νέα_Μητρώα!$A:$G,2,FALSE),IF(COUNTIF(ValidID,$C789)&gt;0,VLOOKUP($C789,Μητρώο!$A:$G,2,FALSE))),"")="Α")),"error","")</f>
        <v/>
      </c>
      <c r="K789" s="29" t="str">
        <f t="shared" si="87"/>
        <v/>
      </c>
      <c r="L789" s="29">
        <f t="shared" si="88"/>
        <v>0</v>
      </c>
      <c r="M789" s="30"/>
      <c r="N789" s="30"/>
      <c r="O789" s="31" t="str">
        <f>IF($C789&gt;0,IF(COUNTIF(newValidID,$C789)&gt;0,VLOOKUP($C789,Νέα_Μητρώα!$A:$G,7,FALSE),IF(COUNTIF(ValidID,$C789)&gt;0,VLOOKUP($C789,Μητρώο!$A:$G,7,FALSE))),"")</f>
        <v/>
      </c>
      <c r="P789" s="25" t="str">
        <f t="shared" si="90"/>
        <v/>
      </c>
      <c r="Q789" s="6"/>
      <c r="S789" s="6"/>
      <c r="U789" s="6"/>
      <c r="W789" s="59" t="str">
        <f>IF(AND($W$1&gt;0,C789&gt;0),SUBSTITUTE(SUBSTITUTE(IF(COUNTIF(newValidID,$C789)&gt;0,VLOOKUP($C789,Νέα_Μητρώα!$A:$G,2,FALSE),IF(COUNTIF(ValidID,$C789)&gt;0,VLOOKUP($C789,Μητρώο!$A:$G,2,FALSE))),"Θ","g"),"Α","b")&amp;IF((TRUNC((((YEAR($C$1))-I789)+1)/2))*2&lt;12,12,(TRUNC((((YEAR($C$1))-I789)+1)/2))*2),"ω")</f>
        <v>ω</v>
      </c>
      <c r="Z789" s="49">
        <f t="shared" si="91"/>
        <v>0</v>
      </c>
      <c r="AA789" s="49">
        <f t="shared" si="92"/>
        <v>0</v>
      </c>
      <c r="AB789" s="49">
        <f t="shared" si="93"/>
        <v>0</v>
      </c>
    </row>
    <row r="790" spans="1:28" x14ac:dyDescent="0.2">
      <c r="A790" s="4">
        <v>788</v>
      </c>
      <c r="B790" s="25">
        <f t="shared" si="89"/>
        <v>788</v>
      </c>
      <c r="D790" s="26" t="str">
        <f>IF($C790&gt;0,IF(COUNTIF(newValidID,$C790)&gt;0,VLOOKUP($C790,Νέα_Μητρώα!$A:$G,3,FALSE),IF(COUNTIF(ValidID,$C790)&gt;0,VLOOKUP($C790,Μητρώο!$A:$G,3,FALSE))),"")</f>
        <v/>
      </c>
      <c r="E790" s="27" t="str">
        <f>IF($C790&gt;0,IF(COUNTIF(newValidID,$C790)&gt;0,VLOOKUP($C790,Νέα_Μητρώα!$A:$G,5,FALSE),IF(COUNTIF(ValidID,$C790)&gt;0,VLOOKUP($C790,Μητρώο!$A:$G,5,FALSE))),"")</f>
        <v/>
      </c>
      <c r="F790" s="47"/>
      <c r="G790" s="47"/>
      <c r="H790" s="28"/>
      <c r="I790" s="29" t="str">
        <f>IF($C790&gt;0,IF(COUNTIF(newValidID,$C790)&gt;0,VLOOKUP($C790,Νέα_Μητρώα!$A:$G,4,FALSE),IF(COUNTIF(ValidID,$C790)&gt;0,VLOOKUP($C790,Μητρώο!$A:$G,4,FALSE))),"")</f>
        <v/>
      </c>
      <c r="J790" s="53" t="str">
        <f>IF(OR(AND(OR(LEFT(R790)="b",LEFT(T790)="b",LEFT(V790)="b"),IF($C790&gt;0,IF(COUNTIF(newValidID,$C790)&gt;0,VLOOKUP($C790,Νέα_Μητρώα!$A:$G,2,FALSE),IF(COUNTIF(ValidID,$C790)&gt;0,VLOOKUP($C790,Μητρώο!$A:$G,2,FALSE))),"")="Θ"),AND(OR(LEFT(R790)="g",LEFT(T790)="g",LEFT(V790)="g"),IF($C790&gt;0,IF(COUNTIF(newValidID,$C790)&gt;0,VLOOKUP($C790,Νέα_Μητρώα!$A:$G,2,FALSE),IF(COUNTIF(ValidID,$C790)&gt;0,VLOOKUP($C790,Μητρώο!$A:$G,2,FALSE))),"")="Α")),"error","")</f>
        <v/>
      </c>
      <c r="K790" s="29" t="str">
        <f t="shared" si="87"/>
        <v/>
      </c>
      <c r="L790" s="29">
        <f t="shared" si="88"/>
        <v>0</v>
      </c>
      <c r="M790" s="30"/>
      <c r="N790" s="30"/>
      <c r="O790" s="31" t="str">
        <f>IF($C790&gt;0,IF(COUNTIF(newValidID,$C790)&gt;0,VLOOKUP($C790,Νέα_Μητρώα!$A:$G,7,FALSE),IF(COUNTIF(ValidID,$C790)&gt;0,VLOOKUP($C790,Μητρώο!$A:$G,7,FALSE))),"")</f>
        <v/>
      </c>
      <c r="P790" s="25" t="str">
        <f t="shared" si="90"/>
        <v/>
      </c>
      <c r="Q790" s="6"/>
      <c r="S790" s="6"/>
      <c r="U790" s="6"/>
      <c r="W790" s="59" t="str">
        <f>IF(AND($W$1&gt;0,C790&gt;0),SUBSTITUTE(SUBSTITUTE(IF(COUNTIF(newValidID,$C790)&gt;0,VLOOKUP($C790,Νέα_Μητρώα!$A:$G,2,FALSE),IF(COUNTIF(ValidID,$C790)&gt;0,VLOOKUP($C790,Μητρώο!$A:$G,2,FALSE))),"Θ","g"),"Α","b")&amp;IF((TRUNC((((YEAR($C$1))-I790)+1)/2))*2&lt;12,12,(TRUNC((((YEAR($C$1))-I790)+1)/2))*2),"ω")</f>
        <v>ω</v>
      </c>
      <c r="Z790" s="49">
        <f t="shared" si="91"/>
        <v>0</v>
      </c>
      <c r="AA790" s="49">
        <f t="shared" si="92"/>
        <v>0</v>
      </c>
      <c r="AB790" s="49">
        <f t="shared" si="93"/>
        <v>0</v>
      </c>
    </row>
    <row r="791" spans="1:28" x14ac:dyDescent="0.2">
      <c r="A791" s="4">
        <v>789</v>
      </c>
      <c r="B791" s="25">
        <f t="shared" si="89"/>
        <v>789</v>
      </c>
      <c r="D791" s="26" t="str">
        <f>IF($C791&gt;0,IF(COUNTIF(newValidID,$C791)&gt;0,VLOOKUP($C791,Νέα_Μητρώα!$A:$G,3,FALSE),IF(COUNTIF(ValidID,$C791)&gt;0,VLOOKUP($C791,Μητρώο!$A:$G,3,FALSE))),"")</f>
        <v/>
      </c>
      <c r="E791" s="27" t="str">
        <f>IF($C791&gt;0,IF(COUNTIF(newValidID,$C791)&gt;0,VLOOKUP($C791,Νέα_Μητρώα!$A:$G,5,FALSE),IF(COUNTIF(ValidID,$C791)&gt;0,VLOOKUP($C791,Μητρώο!$A:$G,5,FALSE))),"")</f>
        <v/>
      </c>
      <c r="F791" s="47"/>
      <c r="G791" s="47"/>
      <c r="H791" s="28"/>
      <c r="I791" s="29" t="str">
        <f>IF($C791&gt;0,IF(COUNTIF(newValidID,$C791)&gt;0,VLOOKUP($C791,Νέα_Μητρώα!$A:$G,4,FALSE),IF(COUNTIF(ValidID,$C791)&gt;0,VLOOKUP($C791,Μητρώο!$A:$G,4,FALSE))),"")</f>
        <v/>
      </c>
      <c r="J791" s="53" t="str">
        <f>IF(OR(AND(OR(LEFT(R791)="b",LEFT(T791)="b",LEFT(V791)="b"),IF($C791&gt;0,IF(COUNTIF(newValidID,$C791)&gt;0,VLOOKUP($C791,Νέα_Μητρώα!$A:$G,2,FALSE),IF(COUNTIF(ValidID,$C791)&gt;0,VLOOKUP($C791,Μητρώο!$A:$G,2,FALSE))),"")="Θ"),AND(OR(LEFT(R791)="g",LEFT(T791)="g",LEFT(V791)="g"),IF($C791&gt;0,IF(COUNTIF(newValidID,$C791)&gt;0,VLOOKUP($C791,Νέα_Μητρώα!$A:$G,2,FALSE),IF(COUNTIF(ValidID,$C791)&gt;0,VLOOKUP($C791,Μητρώο!$A:$G,2,FALSE))),"")="Α")),"error","")</f>
        <v/>
      </c>
      <c r="K791" s="29" t="str">
        <f t="shared" si="87"/>
        <v/>
      </c>
      <c r="L791" s="29">
        <f t="shared" si="88"/>
        <v>0</v>
      </c>
      <c r="M791" s="30"/>
      <c r="N791" s="30"/>
      <c r="O791" s="31" t="str">
        <f>IF($C791&gt;0,IF(COUNTIF(newValidID,$C791)&gt;0,VLOOKUP($C791,Νέα_Μητρώα!$A:$G,7,FALSE),IF(COUNTIF(ValidID,$C791)&gt;0,VLOOKUP($C791,Μητρώο!$A:$G,7,FALSE))),"")</f>
        <v/>
      </c>
      <c r="P791" s="25" t="str">
        <f t="shared" si="90"/>
        <v/>
      </c>
      <c r="Q791" s="6"/>
      <c r="S791" s="6"/>
      <c r="U791" s="6"/>
      <c r="W791" s="59" t="str">
        <f>IF(AND($W$1&gt;0,C791&gt;0),SUBSTITUTE(SUBSTITUTE(IF(COUNTIF(newValidID,$C791)&gt;0,VLOOKUP($C791,Νέα_Μητρώα!$A:$G,2,FALSE),IF(COUNTIF(ValidID,$C791)&gt;0,VLOOKUP($C791,Μητρώο!$A:$G,2,FALSE))),"Θ","g"),"Α","b")&amp;IF((TRUNC((((YEAR($C$1))-I791)+1)/2))*2&lt;12,12,(TRUNC((((YEAR($C$1))-I791)+1)/2))*2),"ω")</f>
        <v>ω</v>
      </c>
      <c r="Z791" s="49">
        <f t="shared" si="91"/>
        <v>0</v>
      </c>
      <c r="AA791" s="49">
        <f t="shared" si="92"/>
        <v>0</v>
      </c>
      <c r="AB791" s="49">
        <f t="shared" si="93"/>
        <v>0</v>
      </c>
    </row>
    <row r="792" spans="1:28" x14ac:dyDescent="0.2">
      <c r="A792" s="4">
        <v>790</v>
      </c>
      <c r="B792" s="25">
        <f t="shared" si="89"/>
        <v>790</v>
      </c>
      <c r="D792" s="26" t="str">
        <f>IF($C792&gt;0,IF(COUNTIF(newValidID,$C792)&gt;0,VLOOKUP($C792,Νέα_Μητρώα!$A:$G,3,FALSE),IF(COUNTIF(ValidID,$C792)&gt;0,VLOOKUP($C792,Μητρώο!$A:$G,3,FALSE))),"")</f>
        <v/>
      </c>
      <c r="E792" s="27" t="str">
        <f>IF($C792&gt;0,IF(COUNTIF(newValidID,$C792)&gt;0,VLOOKUP($C792,Νέα_Μητρώα!$A:$G,5,FALSE),IF(COUNTIF(ValidID,$C792)&gt;0,VLOOKUP($C792,Μητρώο!$A:$G,5,FALSE))),"")</f>
        <v/>
      </c>
      <c r="F792" s="47"/>
      <c r="G792" s="47"/>
      <c r="H792" s="28"/>
      <c r="I792" s="29" t="str">
        <f>IF($C792&gt;0,IF(COUNTIF(newValidID,$C792)&gt;0,VLOOKUP($C792,Νέα_Μητρώα!$A:$G,4,FALSE),IF(COUNTIF(ValidID,$C792)&gt;0,VLOOKUP($C792,Μητρώο!$A:$G,4,FALSE))),"")</f>
        <v/>
      </c>
      <c r="J792" s="53" t="str">
        <f>IF(OR(AND(OR(LEFT(R792)="b",LEFT(T792)="b",LEFT(V792)="b"),IF($C792&gt;0,IF(COUNTIF(newValidID,$C792)&gt;0,VLOOKUP($C792,Νέα_Μητρώα!$A:$G,2,FALSE),IF(COUNTIF(ValidID,$C792)&gt;0,VLOOKUP($C792,Μητρώο!$A:$G,2,FALSE))),"")="Θ"),AND(OR(LEFT(R792)="g",LEFT(T792)="g",LEFT(V792)="g"),IF($C792&gt;0,IF(COUNTIF(newValidID,$C792)&gt;0,VLOOKUP($C792,Νέα_Μητρώα!$A:$G,2,FALSE),IF(COUNTIF(ValidID,$C792)&gt;0,VLOOKUP($C792,Μητρώο!$A:$G,2,FALSE))),"")="Α")),"error","")</f>
        <v/>
      </c>
      <c r="K792" s="29" t="str">
        <f t="shared" si="87"/>
        <v/>
      </c>
      <c r="L792" s="29">
        <f t="shared" si="88"/>
        <v>0</v>
      </c>
      <c r="M792" s="30"/>
      <c r="N792" s="30"/>
      <c r="O792" s="31" t="str">
        <f>IF($C792&gt;0,IF(COUNTIF(newValidID,$C792)&gt;0,VLOOKUP($C792,Νέα_Μητρώα!$A:$G,7,FALSE),IF(COUNTIF(ValidID,$C792)&gt;0,VLOOKUP($C792,Μητρώο!$A:$G,7,FALSE))),"")</f>
        <v/>
      </c>
      <c r="P792" s="25" t="str">
        <f t="shared" si="90"/>
        <v/>
      </c>
      <c r="Q792" s="6"/>
      <c r="S792" s="6"/>
      <c r="U792" s="6"/>
      <c r="W792" s="59" t="str">
        <f>IF(AND($W$1&gt;0,C792&gt;0),SUBSTITUTE(SUBSTITUTE(IF(COUNTIF(newValidID,$C792)&gt;0,VLOOKUP($C792,Νέα_Μητρώα!$A:$G,2,FALSE),IF(COUNTIF(ValidID,$C792)&gt;0,VLOOKUP($C792,Μητρώο!$A:$G,2,FALSE))),"Θ","g"),"Α","b")&amp;IF((TRUNC((((YEAR($C$1))-I792)+1)/2))*2&lt;12,12,(TRUNC((((YEAR($C$1))-I792)+1)/2))*2),"ω")</f>
        <v>ω</v>
      </c>
      <c r="Z792" s="49">
        <f t="shared" si="91"/>
        <v>0</v>
      </c>
      <c r="AA792" s="49">
        <f t="shared" si="92"/>
        <v>0</v>
      </c>
      <c r="AB792" s="49">
        <f t="shared" si="93"/>
        <v>0</v>
      </c>
    </row>
    <row r="793" spans="1:28" x14ac:dyDescent="0.2">
      <c r="A793" s="4">
        <v>791</v>
      </c>
      <c r="B793" s="25">
        <f t="shared" si="89"/>
        <v>791</v>
      </c>
      <c r="D793" s="26" t="str">
        <f>IF($C793&gt;0,IF(COUNTIF(newValidID,$C793)&gt;0,VLOOKUP($C793,Νέα_Μητρώα!$A:$G,3,FALSE),IF(COUNTIF(ValidID,$C793)&gt;0,VLOOKUP($C793,Μητρώο!$A:$G,3,FALSE))),"")</f>
        <v/>
      </c>
      <c r="E793" s="27" t="str">
        <f>IF($C793&gt;0,IF(COUNTIF(newValidID,$C793)&gt;0,VLOOKUP($C793,Νέα_Μητρώα!$A:$G,5,FALSE),IF(COUNTIF(ValidID,$C793)&gt;0,VLOOKUP($C793,Μητρώο!$A:$G,5,FALSE))),"")</f>
        <v/>
      </c>
      <c r="F793" s="47"/>
      <c r="G793" s="47"/>
      <c r="H793" s="28"/>
      <c r="I793" s="29" t="str">
        <f>IF($C793&gt;0,IF(COUNTIF(newValidID,$C793)&gt;0,VLOOKUP($C793,Νέα_Μητρώα!$A:$G,4,FALSE),IF(COUNTIF(ValidID,$C793)&gt;0,VLOOKUP($C793,Μητρώο!$A:$G,4,FALSE))),"")</f>
        <v/>
      </c>
      <c r="J793" s="53" t="str">
        <f>IF(OR(AND(OR(LEFT(R793)="b",LEFT(T793)="b",LEFT(V793)="b"),IF($C793&gt;0,IF(COUNTIF(newValidID,$C793)&gt;0,VLOOKUP($C793,Νέα_Μητρώα!$A:$G,2,FALSE),IF(COUNTIF(ValidID,$C793)&gt;0,VLOOKUP($C793,Μητρώο!$A:$G,2,FALSE))),"")="Θ"),AND(OR(LEFT(R793)="g",LEFT(T793)="g",LEFT(V793)="g"),IF($C793&gt;0,IF(COUNTIF(newValidID,$C793)&gt;0,VLOOKUP($C793,Νέα_Μητρώα!$A:$G,2,FALSE),IF(COUNTIF(ValidID,$C793)&gt;0,VLOOKUP($C793,Μητρώο!$A:$G,2,FALSE))),"")="Α")),"error","")</f>
        <v/>
      </c>
      <c r="K793" s="29" t="str">
        <f t="shared" si="87"/>
        <v/>
      </c>
      <c r="L793" s="29">
        <f t="shared" si="88"/>
        <v>0</v>
      </c>
      <c r="M793" s="30"/>
      <c r="N793" s="30"/>
      <c r="O793" s="31" t="str">
        <f>IF($C793&gt;0,IF(COUNTIF(newValidID,$C793)&gt;0,VLOOKUP($C793,Νέα_Μητρώα!$A:$G,7,FALSE),IF(COUNTIF(ValidID,$C793)&gt;0,VLOOKUP($C793,Μητρώο!$A:$G,7,FALSE))),"")</f>
        <v/>
      </c>
      <c r="P793" s="25" t="str">
        <f t="shared" si="90"/>
        <v/>
      </c>
      <c r="Q793" s="6"/>
      <c r="S793" s="6"/>
      <c r="U793" s="6"/>
      <c r="W793" s="59" t="str">
        <f>IF(AND($W$1&gt;0,C793&gt;0),SUBSTITUTE(SUBSTITUTE(IF(COUNTIF(newValidID,$C793)&gt;0,VLOOKUP($C793,Νέα_Μητρώα!$A:$G,2,FALSE),IF(COUNTIF(ValidID,$C793)&gt;0,VLOOKUP($C793,Μητρώο!$A:$G,2,FALSE))),"Θ","g"),"Α","b")&amp;IF((TRUNC((((YEAR($C$1))-I793)+1)/2))*2&lt;12,12,(TRUNC((((YEAR($C$1))-I793)+1)/2))*2),"ω")</f>
        <v>ω</v>
      </c>
      <c r="Z793" s="49">
        <f t="shared" si="91"/>
        <v>0</v>
      </c>
      <c r="AA793" s="49">
        <f t="shared" si="92"/>
        <v>0</v>
      </c>
      <c r="AB793" s="49">
        <f t="shared" si="93"/>
        <v>0</v>
      </c>
    </row>
    <row r="794" spans="1:28" x14ac:dyDescent="0.2">
      <c r="A794" s="4">
        <v>792</v>
      </c>
      <c r="B794" s="25">
        <f t="shared" si="89"/>
        <v>792</v>
      </c>
      <c r="D794" s="26" t="str">
        <f>IF($C794&gt;0,IF(COUNTIF(newValidID,$C794)&gt;0,VLOOKUP($C794,Νέα_Μητρώα!$A:$G,3,FALSE),IF(COUNTIF(ValidID,$C794)&gt;0,VLOOKUP($C794,Μητρώο!$A:$G,3,FALSE))),"")</f>
        <v/>
      </c>
      <c r="E794" s="27" t="str">
        <f>IF($C794&gt;0,IF(COUNTIF(newValidID,$C794)&gt;0,VLOOKUP($C794,Νέα_Μητρώα!$A:$G,5,FALSE),IF(COUNTIF(ValidID,$C794)&gt;0,VLOOKUP($C794,Μητρώο!$A:$G,5,FALSE))),"")</f>
        <v/>
      </c>
      <c r="F794" s="47"/>
      <c r="G794" s="47"/>
      <c r="H794" s="28"/>
      <c r="I794" s="29" t="str">
        <f>IF($C794&gt;0,IF(COUNTIF(newValidID,$C794)&gt;0,VLOOKUP($C794,Νέα_Μητρώα!$A:$G,4,FALSE),IF(COUNTIF(ValidID,$C794)&gt;0,VLOOKUP($C794,Μητρώο!$A:$G,4,FALSE))),"")</f>
        <v/>
      </c>
      <c r="J794" s="53" t="str">
        <f>IF(OR(AND(OR(LEFT(R794)="b",LEFT(T794)="b",LEFT(V794)="b"),IF($C794&gt;0,IF(COUNTIF(newValidID,$C794)&gt;0,VLOOKUP($C794,Νέα_Μητρώα!$A:$G,2,FALSE),IF(COUNTIF(ValidID,$C794)&gt;0,VLOOKUP($C794,Μητρώο!$A:$G,2,FALSE))),"")="Θ"),AND(OR(LEFT(R794)="g",LEFT(T794)="g",LEFT(V794)="g"),IF($C794&gt;0,IF(COUNTIF(newValidID,$C794)&gt;0,VLOOKUP($C794,Νέα_Μητρώα!$A:$G,2,FALSE),IF(COUNTIF(ValidID,$C794)&gt;0,VLOOKUP($C794,Μητρώο!$A:$G,2,FALSE))),"")="Α")),"error","")</f>
        <v/>
      </c>
      <c r="K794" s="29" t="str">
        <f t="shared" si="87"/>
        <v/>
      </c>
      <c r="L794" s="29">
        <f t="shared" si="88"/>
        <v>0</v>
      </c>
      <c r="M794" s="30"/>
      <c r="N794" s="30"/>
      <c r="O794" s="31" t="str">
        <f>IF($C794&gt;0,IF(COUNTIF(newValidID,$C794)&gt;0,VLOOKUP($C794,Νέα_Μητρώα!$A:$G,7,FALSE),IF(COUNTIF(ValidID,$C794)&gt;0,VLOOKUP($C794,Μητρώο!$A:$G,7,FALSE))),"")</f>
        <v/>
      </c>
      <c r="P794" s="25" t="str">
        <f t="shared" si="90"/>
        <v/>
      </c>
      <c r="Q794" s="6"/>
      <c r="S794" s="6"/>
      <c r="U794" s="6"/>
      <c r="W794" s="59" t="str">
        <f>IF(AND($W$1&gt;0,C794&gt;0),SUBSTITUTE(SUBSTITUTE(IF(COUNTIF(newValidID,$C794)&gt;0,VLOOKUP($C794,Νέα_Μητρώα!$A:$G,2,FALSE),IF(COUNTIF(ValidID,$C794)&gt;0,VLOOKUP($C794,Μητρώο!$A:$G,2,FALSE))),"Θ","g"),"Α","b")&amp;IF((TRUNC((((YEAR($C$1))-I794)+1)/2))*2&lt;12,12,(TRUNC((((YEAR($C$1))-I794)+1)/2))*2),"ω")</f>
        <v>ω</v>
      </c>
      <c r="Z794" s="49">
        <f t="shared" si="91"/>
        <v>0</v>
      </c>
      <c r="AA794" s="49">
        <f t="shared" si="92"/>
        <v>0</v>
      </c>
      <c r="AB794" s="49">
        <f t="shared" si="93"/>
        <v>0</v>
      </c>
    </row>
    <row r="795" spans="1:28" x14ac:dyDescent="0.2">
      <c r="A795" s="4">
        <v>793</v>
      </c>
      <c r="B795" s="25">
        <f t="shared" si="89"/>
        <v>793</v>
      </c>
      <c r="D795" s="26" t="str">
        <f>IF($C795&gt;0,IF(COUNTIF(newValidID,$C795)&gt;0,VLOOKUP($C795,Νέα_Μητρώα!$A:$G,3,FALSE),IF(COUNTIF(ValidID,$C795)&gt;0,VLOOKUP($C795,Μητρώο!$A:$G,3,FALSE))),"")</f>
        <v/>
      </c>
      <c r="E795" s="27" t="str">
        <f>IF($C795&gt;0,IF(COUNTIF(newValidID,$C795)&gt;0,VLOOKUP($C795,Νέα_Μητρώα!$A:$G,5,FALSE),IF(COUNTIF(ValidID,$C795)&gt;0,VLOOKUP($C795,Μητρώο!$A:$G,5,FALSE))),"")</f>
        <v/>
      </c>
      <c r="F795" s="47"/>
      <c r="G795" s="47"/>
      <c r="H795" s="28"/>
      <c r="I795" s="29" t="str">
        <f>IF($C795&gt;0,IF(COUNTIF(newValidID,$C795)&gt;0,VLOOKUP($C795,Νέα_Μητρώα!$A:$G,4,FALSE),IF(COUNTIF(ValidID,$C795)&gt;0,VLOOKUP($C795,Μητρώο!$A:$G,4,FALSE))),"")</f>
        <v/>
      </c>
      <c r="J795" s="53" t="str">
        <f>IF(OR(AND(OR(LEFT(R795)="b",LEFT(T795)="b",LEFT(V795)="b"),IF($C795&gt;0,IF(COUNTIF(newValidID,$C795)&gt;0,VLOOKUP($C795,Νέα_Μητρώα!$A:$G,2,FALSE),IF(COUNTIF(ValidID,$C795)&gt;0,VLOOKUP($C795,Μητρώο!$A:$G,2,FALSE))),"")="Θ"),AND(OR(LEFT(R795)="g",LEFT(T795)="g",LEFT(V795)="g"),IF($C795&gt;0,IF(COUNTIF(newValidID,$C795)&gt;0,VLOOKUP($C795,Νέα_Μητρώα!$A:$G,2,FALSE),IF(COUNTIF(ValidID,$C795)&gt;0,VLOOKUP($C795,Μητρώο!$A:$G,2,FALSE))),"")="Α")),"error","")</f>
        <v/>
      </c>
      <c r="K795" s="29" t="str">
        <f t="shared" si="87"/>
        <v/>
      </c>
      <c r="L795" s="29">
        <f t="shared" si="88"/>
        <v>0</v>
      </c>
      <c r="M795" s="30"/>
      <c r="N795" s="30"/>
      <c r="O795" s="31" t="str">
        <f>IF($C795&gt;0,IF(COUNTIF(newValidID,$C795)&gt;0,VLOOKUP($C795,Νέα_Μητρώα!$A:$G,7,FALSE),IF(COUNTIF(ValidID,$C795)&gt;0,VLOOKUP($C795,Μητρώο!$A:$G,7,FALSE))),"")</f>
        <v/>
      </c>
      <c r="P795" s="25" t="str">
        <f t="shared" si="90"/>
        <v/>
      </c>
      <c r="Q795" s="6"/>
      <c r="S795" s="6"/>
      <c r="U795" s="6"/>
      <c r="W795" s="59" t="str">
        <f>IF(AND($W$1&gt;0,C795&gt;0),SUBSTITUTE(SUBSTITUTE(IF(COUNTIF(newValidID,$C795)&gt;0,VLOOKUP($C795,Νέα_Μητρώα!$A:$G,2,FALSE),IF(COUNTIF(ValidID,$C795)&gt;0,VLOOKUP($C795,Μητρώο!$A:$G,2,FALSE))),"Θ","g"),"Α","b")&amp;IF((TRUNC((((YEAR($C$1))-I795)+1)/2))*2&lt;12,12,(TRUNC((((YEAR($C$1))-I795)+1)/2))*2),"ω")</f>
        <v>ω</v>
      </c>
      <c r="Z795" s="49">
        <f t="shared" si="91"/>
        <v>0</v>
      </c>
      <c r="AA795" s="49">
        <f t="shared" si="92"/>
        <v>0</v>
      </c>
      <c r="AB795" s="49">
        <f t="shared" si="93"/>
        <v>0</v>
      </c>
    </row>
    <row r="796" spans="1:28" x14ac:dyDescent="0.2">
      <c r="A796" s="4">
        <v>794</v>
      </c>
      <c r="B796" s="25">
        <f t="shared" si="89"/>
        <v>794</v>
      </c>
      <c r="D796" s="26" t="str">
        <f>IF($C796&gt;0,IF(COUNTIF(newValidID,$C796)&gt;0,VLOOKUP($C796,Νέα_Μητρώα!$A:$G,3,FALSE),IF(COUNTIF(ValidID,$C796)&gt;0,VLOOKUP($C796,Μητρώο!$A:$G,3,FALSE))),"")</f>
        <v/>
      </c>
      <c r="E796" s="27" t="str">
        <f>IF($C796&gt;0,IF(COUNTIF(newValidID,$C796)&gt;0,VLOOKUP($C796,Νέα_Μητρώα!$A:$G,5,FALSE),IF(COUNTIF(ValidID,$C796)&gt;0,VLOOKUP($C796,Μητρώο!$A:$G,5,FALSE))),"")</f>
        <v/>
      </c>
      <c r="F796" s="47"/>
      <c r="G796" s="47"/>
      <c r="H796" s="28"/>
      <c r="I796" s="29" t="str">
        <f>IF($C796&gt;0,IF(COUNTIF(newValidID,$C796)&gt;0,VLOOKUP($C796,Νέα_Μητρώα!$A:$G,4,FALSE),IF(COUNTIF(ValidID,$C796)&gt;0,VLOOKUP($C796,Μητρώο!$A:$G,4,FALSE))),"")</f>
        <v/>
      </c>
      <c r="J796" s="53" t="str">
        <f>IF(OR(AND(OR(LEFT(R796)="b",LEFT(T796)="b",LEFT(V796)="b"),IF($C796&gt;0,IF(COUNTIF(newValidID,$C796)&gt;0,VLOOKUP($C796,Νέα_Μητρώα!$A:$G,2,FALSE),IF(COUNTIF(ValidID,$C796)&gt;0,VLOOKUP($C796,Μητρώο!$A:$G,2,FALSE))),"")="Θ"),AND(OR(LEFT(R796)="g",LEFT(T796)="g",LEFT(V796)="g"),IF($C796&gt;0,IF(COUNTIF(newValidID,$C796)&gt;0,VLOOKUP($C796,Νέα_Μητρώα!$A:$G,2,FALSE),IF(COUNTIF(ValidID,$C796)&gt;0,VLOOKUP($C796,Μητρώο!$A:$G,2,FALSE))),"")="Α")),"error","")</f>
        <v/>
      </c>
      <c r="K796" s="29" t="str">
        <f t="shared" si="87"/>
        <v/>
      </c>
      <c r="L796" s="29">
        <f t="shared" si="88"/>
        <v>0</v>
      </c>
      <c r="M796" s="30"/>
      <c r="N796" s="30"/>
      <c r="O796" s="31" t="str">
        <f>IF($C796&gt;0,IF(COUNTIF(newValidID,$C796)&gt;0,VLOOKUP($C796,Νέα_Μητρώα!$A:$G,7,FALSE),IF(COUNTIF(ValidID,$C796)&gt;0,VLOOKUP($C796,Μητρώο!$A:$G,7,FALSE))),"")</f>
        <v/>
      </c>
      <c r="P796" s="25" t="str">
        <f t="shared" si="90"/>
        <v/>
      </c>
      <c r="Q796" s="6"/>
      <c r="S796" s="6"/>
      <c r="U796" s="6"/>
      <c r="W796" s="59" t="str">
        <f>IF(AND($W$1&gt;0,C796&gt;0),SUBSTITUTE(SUBSTITUTE(IF(COUNTIF(newValidID,$C796)&gt;0,VLOOKUP($C796,Νέα_Μητρώα!$A:$G,2,FALSE),IF(COUNTIF(ValidID,$C796)&gt;0,VLOOKUP($C796,Μητρώο!$A:$G,2,FALSE))),"Θ","g"),"Α","b")&amp;IF((TRUNC((((YEAR($C$1))-I796)+1)/2))*2&lt;12,12,(TRUNC((((YEAR($C$1))-I796)+1)/2))*2),"ω")</f>
        <v>ω</v>
      </c>
      <c r="Z796" s="49">
        <f t="shared" si="91"/>
        <v>0</v>
      </c>
      <c r="AA796" s="49">
        <f t="shared" si="92"/>
        <v>0</v>
      </c>
      <c r="AB796" s="49">
        <f t="shared" si="93"/>
        <v>0</v>
      </c>
    </row>
    <row r="797" spans="1:28" x14ac:dyDescent="0.2">
      <c r="A797" s="4">
        <v>795</v>
      </c>
      <c r="B797" s="25">
        <f t="shared" si="89"/>
        <v>795</v>
      </c>
      <c r="D797" s="26" t="str">
        <f>IF($C797&gt;0,IF(COUNTIF(newValidID,$C797)&gt;0,VLOOKUP($C797,Νέα_Μητρώα!$A:$G,3,FALSE),IF(COUNTIF(ValidID,$C797)&gt;0,VLOOKUP($C797,Μητρώο!$A:$G,3,FALSE))),"")</f>
        <v/>
      </c>
      <c r="E797" s="27" t="str">
        <f>IF($C797&gt;0,IF(COUNTIF(newValidID,$C797)&gt;0,VLOOKUP($C797,Νέα_Μητρώα!$A:$G,5,FALSE),IF(COUNTIF(ValidID,$C797)&gt;0,VLOOKUP($C797,Μητρώο!$A:$G,5,FALSE))),"")</f>
        <v/>
      </c>
      <c r="F797" s="47"/>
      <c r="G797" s="47"/>
      <c r="H797" s="28"/>
      <c r="I797" s="29" t="str">
        <f>IF($C797&gt;0,IF(COUNTIF(newValidID,$C797)&gt;0,VLOOKUP($C797,Νέα_Μητρώα!$A:$G,4,FALSE),IF(COUNTIF(ValidID,$C797)&gt;0,VLOOKUP($C797,Μητρώο!$A:$G,4,FALSE))),"")</f>
        <v/>
      </c>
      <c r="J797" s="53" t="str">
        <f>IF(OR(AND(OR(LEFT(R797)="b",LEFT(T797)="b",LEFT(V797)="b"),IF($C797&gt;0,IF(COUNTIF(newValidID,$C797)&gt;0,VLOOKUP($C797,Νέα_Μητρώα!$A:$G,2,FALSE),IF(COUNTIF(ValidID,$C797)&gt;0,VLOOKUP($C797,Μητρώο!$A:$G,2,FALSE))),"")="Θ"),AND(OR(LEFT(R797)="g",LEFT(T797)="g",LEFT(V797)="g"),IF($C797&gt;0,IF(COUNTIF(newValidID,$C797)&gt;0,VLOOKUP($C797,Νέα_Μητρώα!$A:$G,2,FALSE),IF(COUNTIF(ValidID,$C797)&gt;0,VLOOKUP($C797,Μητρώο!$A:$G,2,FALSE))),"")="Α")),"error","")</f>
        <v/>
      </c>
      <c r="K797" s="29" t="str">
        <f t="shared" si="87"/>
        <v/>
      </c>
      <c r="L797" s="29">
        <f t="shared" si="88"/>
        <v>0</v>
      </c>
      <c r="M797" s="30"/>
      <c r="N797" s="30"/>
      <c r="O797" s="31" t="str">
        <f>IF($C797&gt;0,IF(COUNTIF(newValidID,$C797)&gt;0,VLOOKUP($C797,Νέα_Μητρώα!$A:$G,7,FALSE),IF(COUNTIF(ValidID,$C797)&gt;0,VLOOKUP($C797,Μητρώο!$A:$G,7,FALSE))),"")</f>
        <v/>
      </c>
      <c r="P797" s="25" t="str">
        <f t="shared" si="90"/>
        <v/>
      </c>
      <c r="Q797" s="6"/>
      <c r="S797" s="6"/>
      <c r="U797" s="6"/>
      <c r="W797" s="59" t="str">
        <f>IF(AND($W$1&gt;0,C797&gt;0),SUBSTITUTE(SUBSTITUTE(IF(COUNTIF(newValidID,$C797)&gt;0,VLOOKUP($C797,Νέα_Μητρώα!$A:$G,2,FALSE),IF(COUNTIF(ValidID,$C797)&gt;0,VLOOKUP($C797,Μητρώο!$A:$G,2,FALSE))),"Θ","g"),"Α","b")&amp;IF((TRUNC((((YEAR($C$1))-I797)+1)/2))*2&lt;12,12,(TRUNC((((YEAR($C$1))-I797)+1)/2))*2),"ω")</f>
        <v>ω</v>
      </c>
      <c r="Z797" s="49">
        <f t="shared" si="91"/>
        <v>0</v>
      </c>
      <c r="AA797" s="49">
        <f t="shared" si="92"/>
        <v>0</v>
      </c>
      <c r="AB797" s="49">
        <f t="shared" si="93"/>
        <v>0</v>
      </c>
    </row>
    <row r="798" spans="1:28" x14ac:dyDescent="0.2">
      <c r="A798" s="4">
        <v>796</v>
      </c>
      <c r="B798" s="25">
        <f t="shared" si="89"/>
        <v>796</v>
      </c>
      <c r="D798" s="26" t="str">
        <f>IF($C798&gt;0,IF(COUNTIF(newValidID,$C798)&gt;0,VLOOKUP($C798,Νέα_Μητρώα!$A:$G,3,FALSE),IF(COUNTIF(ValidID,$C798)&gt;0,VLOOKUP($C798,Μητρώο!$A:$G,3,FALSE))),"")</f>
        <v/>
      </c>
      <c r="E798" s="27" t="str">
        <f>IF($C798&gt;0,IF(COUNTIF(newValidID,$C798)&gt;0,VLOOKUP($C798,Νέα_Μητρώα!$A:$G,5,FALSE),IF(COUNTIF(ValidID,$C798)&gt;0,VLOOKUP($C798,Μητρώο!$A:$G,5,FALSE))),"")</f>
        <v/>
      </c>
      <c r="F798" s="47"/>
      <c r="G798" s="47"/>
      <c r="H798" s="28"/>
      <c r="I798" s="29" t="str">
        <f>IF($C798&gt;0,IF(COUNTIF(newValidID,$C798)&gt;0,VLOOKUP($C798,Νέα_Μητρώα!$A:$G,4,FALSE),IF(COUNTIF(ValidID,$C798)&gt;0,VLOOKUP($C798,Μητρώο!$A:$G,4,FALSE))),"")</f>
        <v/>
      </c>
      <c r="J798" s="53" t="str">
        <f>IF(OR(AND(OR(LEFT(R798)="b",LEFT(T798)="b",LEFT(V798)="b"),IF($C798&gt;0,IF(COUNTIF(newValidID,$C798)&gt;0,VLOOKUP($C798,Νέα_Μητρώα!$A:$G,2,FALSE),IF(COUNTIF(ValidID,$C798)&gt;0,VLOOKUP($C798,Μητρώο!$A:$G,2,FALSE))),"")="Θ"),AND(OR(LEFT(R798)="g",LEFT(T798)="g",LEFT(V798)="g"),IF($C798&gt;0,IF(COUNTIF(newValidID,$C798)&gt;0,VLOOKUP($C798,Νέα_Μητρώα!$A:$G,2,FALSE),IF(COUNTIF(ValidID,$C798)&gt;0,VLOOKUP($C798,Μητρώο!$A:$G,2,FALSE))),"")="Α")),"error","")</f>
        <v/>
      </c>
      <c r="K798" s="29" t="str">
        <f t="shared" si="87"/>
        <v/>
      </c>
      <c r="L798" s="29">
        <f t="shared" si="88"/>
        <v>0</v>
      </c>
      <c r="M798" s="30"/>
      <c r="N798" s="30"/>
      <c r="O798" s="31" t="str">
        <f>IF($C798&gt;0,IF(COUNTIF(newValidID,$C798)&gt;0,VLOOKUP($C798,Νέα_Μητρώα!$A:$G,7,FALSE),IF(COUNTIF(ValidID,$C798)&gt;0,VLOOKUP($C798,Μητρώο!$A:$G,7,FALSE))),"")</f>
        <v/>
      </c>
      <c r="P798" s="25" t="str">
        <f t="shared" si="90"/>
        <v/>
      </c>
      <c r="Q798" s="6"/>
      <c r="S798" s="6"/>
      <c r="U798" s="6"/>
      <c r="W798" s="59" t="str">
        <f>IF(AND($W$1&gt;0,C798&gt;0),SUBSTITUTE(SUBSTITUTE(IF(COUNTIF(newValidID,$C798)&gt;0,VLOOKUP($C798,Νέα_Μητρώα!$A:$G,2,FALSE),IF(COUNTIF(ValidID,$C798)&gt;0,VLOOKUP($C798,Μητρώο!$A:$G,2,FALSE))),"Θ","g"),"Α","b")&amp;IF((TRUNC((((YEAR($C$1))-I798)+1)/2))*2&lt;12,12,(TRUNC((((YEAR($C$1))-I798)+1)/2))*2),"ω")</f>
        <v>ω</v>
      </c>
      <c r="Z798" s="49">
        <f t="shared" si="91"/>
        <v>0</v>
      </c>
      <c r="AA798" s="49">
        <f t="shared" si="92"/>
        <v>0</v>
      </c>
      <c r="AB798" s="49">
        <f t="shared" si="93"/>
        <v>0</v>
      </c>
    </row>
    <row r="799" spans="1:28" x14ac:dyDescent="0.2">
      <c r="A799" s="4">
        <v>797</v>
      </c>
      <c r="B799" s="25">
        <f t="shared" si="89"/>
        <v>797</v>
      </c>
      <c r="D799" s="26" t="str">
        <f>IF($C799&gt;0,IF(COUNTIF(newValidID,$C799)&gt;0,VLOOKUP($C799,Νέα_Μητρώα!$A:$G,3,FALSE),IF(COUNTIF(ValidID,$C799)&gt;0,VLOOKUP($C799,Μητρώο!$A:$G,3,FALSE))),"")</f>
        <v/>
      </c>
      <c r="E799" s="27" t="str">
        <f>IF($C799&gt;0,IF(COUNTIF(newValidID,$C799)&gt;0,VLOOKUP($C799,Νέα_Μητρώα!$A:$G,5,FALSE),IF(COUNTIF(ValidID,$C799)&gt;0,VLOOKUP($C799,Μητρώο!$A:$G,5,FALSE))),"")</f>
        <v/>
      </c>
      <c r="F799" s="47"/>
      <c r="G799" s="47"/>
      <c r="H799" s="28"/>
      <c r="I799" s="29" t="str">
        <f>IF($C799&gt;0,IF(COUNTIF(newValidID,$C799)&gt;0,VLOOKUP($C799,Νέα_Μητρώα!$A:$G,4,FALSE),IF(COUNTIF(ValidID,$C799)&gt;0,VLOOKUP($C799,Μητρώο!$A:$G,4,FALSE))),"")</f>
        <v/>
      </c>
      <c r="J799" s="53" t="str">
        <f>IF(OR(AND(OR(LEFT(R799)="b",LEFT(T799)="b",LEFT(V799)="b"),IF($C799&gt;0,IF(COUNTIF(newValidID,$C799)&gt;0,VLOOKUP($C799,Νέα_Μητρώα!$A:$G,2,FALSE),IF(COUNTIF(ValidID,$C799)&gt;0,VLOOKUP($C799,Μητρώο!$A:$G,2,FALSE))),"")="Θ"),AND(OR(LEFT(R799)="g",LEFT(T799)="g",LEFT(V799)="g"),IF($C799&gt;0,IF(COUNTIF(newValidID,$C799)&gt;0,VLOOKUP($C799,Νέα_Μητρώα!$A:$G,2,FALSE),IF(COUNTIF(ValidID,$C799)&gt;0,VLOOKUP($C799,Μητρώο!$A:$G,2,FALSE))),"")="Α")),"error","")</f>
        <v/>
      </c>
      <c r="K799" s="29" t="str">
        <f t="shared" si="87"/>
        <v/>
      </c>
      <c r="L799" s="29">
        <f t="shared" si="88"/>
        <v>0</v>
      </c>
      <c r="M799" s="30"/>
      <c r="N799" s="30"/>
      <c r="O799" s="31" t="str">
        <f>IF($C799&gt;0,IF(COUNTIF(newValidID,$C799)&gt;0,VLOOKUP($C799,Νέα_Μητρώα!$A:$G,7,FALSE),IF(COUNTIF(ValidID,$C799)&gt;0,VLOOKUP($C799,Μητρώο!$A:$G,7,FALSE))),"")</f>
        <v/>
      </c>
      <c r="P799" s="25" t="str">
        <f t="shared" si="90"/>
        <v/>
      </c>
      <c r="Q799" s="6"/>
      <c r="S799" s="6"/>
      <c r="U799" s="6"/>
      <c r="W799" s="59" t="str">
        <f>IF(AND($W$1&gt;0,C799&gt;0),SUBSTITUTE(SUBSTITUTE(IF(COUNTIF(newValidID,$C799)&gt;0,VLOOKUP($C799,Νέα_Μητρώα!$A:$G,2,FALSE),IF(COUNTIF(ValidID,$C799)&gt;0,VLOOKUP($C799,Μητρώο!$A:$G,2,FALSE))),"Θ","g"),"Α","b")&amp;IF((TRUNC((((YEAR($C$1))-I799)+1)/2))*2&lt;12,12,(TRUNC((((YEAR($C$1))-I799)+1)/2))*2),"ω")</f>
        <v>ω</v>
      </c>
      <c r="Z799" s="49">
        <f t="shared" si="91"/>
        <v>0</v>
      </c>
      <c r="AA799" s="49">
        <f t="shared" si="92"/>
        <v>0</v>
      </c>
      <c r="AB799" s="49">
        <f t="shared" si="93"/>
        <v>0</v>
      </c>
    </row>
    <row r="800" spans="1:28" x14ac:dyDescent="0.2">
      <c r="A800" s="4">
        <v>798</v>
      </c>
      <c r="B800" s="25">
        <f t="shared" si="89"/>
        <v>798</v>
      </c>
      <c r="D800" s="26" t="str">
        <f>IF($C800&gt;0,IF(COUNTIF(newValidID,$C800)&gt;0,VLOOKUP($C800,Νέα_Μητρώα!$A:$G,3,FALSE),IF(COUNTIF(ValidID,$C800)&gt;0,VLOOKUP($C800,Μητρώο!$A:$G,3,FALSE))),"")</f>
        <v/>
      </c>
      <c r="E800" s="27" t="str">
        <f>IF($C800&gt;0,IF(COUNTIF(newValidID,$C800)&gt;0,VLOOKUP($C800,Νέα_Μητρώα!$A:$G,5,FALSE),IF(COUNTIF(ValidID,$C800)&gt;0,VLOOKUP($C800,Μητρώο!$A:$G,5,FALSE))),"")</f>
        <v/>
      </c>
      <c r="F800" s="47"/>
      <c r="G800" s="47"/>
      <c r="H800" s="28"/>
      <c r="I800" s="29" t="str">
        <f>IF($C800&gt;0,IF(COUNTIF(newValidID,$C800)&gt;0,VLOOKUP($C800,Νέα_Μητρώα!$A:$G,4,FALSE),IF(COUNTIF(ValidID,$C800)&gt;0,VLOOKUP($C800,Μητρώο!$A:$G,4,FALSE))),"")</f>
        <v/>
      </c>
      <c r="J800" s="53" t="str">
        <f>IF(OR(AND(OR(LEFT(R800)="b",LEFT(T800)="b",LEFT(V800)="b"),IF($C800&gt;0,IF(COUNTIF(newValidID,$C800)&gt;0,VLOOKUP($C800,Νέα_Μητρώα!$A:$G,2,FALSE),IF(COUNTIF(ValidID,$C800)&gt;0,VLOOKUP($C800,Μητρώο!$A:$G,2,FALSE))),"")="Θ"),AND(OR(LEFT(R800)="g",LEFT(T800)="g",LEFT(V800)="g"),IF($C800&gt;0,IF(COUNTIF(newValidID,$C800)&gt;0,VLOOKUP($C800,Νέα_Μητρώα!$A:$G,2,FALSE),IF(COUNTIF(ValidID,$C800)&gt;0,VLOOKUP($C800,Μητρώο!$A:$G,2,FALSE))),"")="Α")),"error","")</f>
        <v/>
      </c>
      <c r="K800" s="29" t="str">
        <f t="shared" si="87"/>
        <v/>
      </c>
      <c r="L800" s="29">
        <f t="shared" si="88"/>
        <v>0</v>
      </c>
      <c r="M800" s="30"/>
      <c r="N800" s="30"/>
      <c r="O800" s="31" t="str">
        <f>IF($C800&gt;0,IF(COUNTIF(newValidID,$C800)&gt;0,VLOOKUP($C800,Νέα_Μητρώα!$A:$G,7,FALSE),IF(COUNTIF(ValidID,$C800)&gt;0,VLOOKUP($C800,Μητρώο!$A:$G,7,FALSE))),"")</f>
        <v/>
      </c>
      <c r="P800" s="25" t="str">
        <f t="shared" si="90"/>
        <v/>
      </c>
      <c r="Q800" s="6"/>
      <c r="S800" s="6"/>
      <c r="U800" s="6"/>
      <c r="W800" s="59" t="str">
        <f>IF(AND($W$1&gt;0,C800&gt;0),SUBSTITUTE(SUBSTITUTE(IF(COUNTIF(newValidID,$C800)&gt;0,VLOOKUP($C800,Νέα_Μητρώα!$A:$G,2,FALSE),IF(COUNTIF(ValidID,$C800)&gt;0,VLOOKUP($C800,Μητρώο!$A:$G,2,FALSE))),"Θ","g"),"Α","b")&amp;IF((TRUNC((((YEAR($C$1))-I800)+1)/2))*2&lt;12,12,(TRUNC((((YEAR($C$1))-I800)+1)/2))*2),"ω")</f>
        <v>ω</v>
      </c>
      <c r="Z800" s="49">
        <f t="shared" si="91"/>
        <v>0</v>
      </c>
      <c r="AA800" s="49">
        <f t="shared" si="92"/>
        <v>0</v>
      </c>
      <c r="AB800" s="49">
        <f t="shared" si="93"/>
        <v>0</v>
      </c>
    </row>
    <row r="801" spans="1:28" x14ac:dyDescent="0.2">
      <c r="A801" s="4">
        <v>799</v>
      </c>
      <c r="B801" s="25">
        <f t="shared" si="89"/>
        <v>799</v>
      </c>
      <c r="D801" s="26" t="str">
        <f>IF($C801&gt;0,IF(COUNTIF(newValidID,$C801)&gt;0,VLOOKUP($C801,Νέα_Μητρώα!$A:$G,3,FALSE),IF(COUNTIF(ValidID,$C801)&gt;0,VLOOKUP($C801,Μητρώο!$A:$G,3,FALSE))),"")</f>
        <v/>
      </c>
      <c r="E801" s="27" t="str">
        <f>IF($C801&gt;0,IF(COUNTIF(newValidID,$C801)&gt;0,VLOOKUP($C801,Νέα_Μητρώα!$A:$G,5,FALSE),IF(COUNTIF(ValidID,$C801)&gt;0,VLOOKUP($C801,Μητρώο!$A:$G,5,FALSE))),"")</f>
        <v/>
      </c>
      <c r="F801" s="47"/>
      <c r="G801" s="47"/>
      <c r="H801" s="28"/>
      <c r="I801" s="29" t="str">
        <f>IF($C801&gt;0,IF(COUNTIF(newValidID,$C801)&gt;0,VLOOKUP($C801,Νέα_Μητρώα!$A:$G,4,FALSE),IF(COUNTIF(ValidID,$C801)&gt;0,VLOOKUP($C801,Μητρώο!$A:$G,4,FALSE))),"")</f>
        <v/>
      </c>
      <c r="J801" s="53" t="str">
        <f>IF(OR(AND(OR(LEFT(R801)="b",LEFT(T801)="b",LEFT(V801)="b"),IF($C801&gt;0,IF(COUNTIF(newValidID,$C801)&gt;0,VLOOKUP($C801,Νέα_Μητρώα!$A:$G,2,FALSE),IF(COUNTIF(ValidID,$C801)&gt;0,VLOOKUP($C801,Μητρώο!$A:$G,2,FALSE))),"")="Θ"),AND(OR(LEFT(R801)="g",LEFT(T801)="g",LEFT(V801)="g"),IF($C801&gt;0,IF(COUNTIF(newValidID,$C801)&gt;0,VLOOKUP($C801,Νέα_Μητρώα!$A:$G,2,FALSE),IF(COUNTIF(ValidID,$C801)&gt;0,VLOOKUP($C801,Μητρώο!$A:$G,2,FALSE))),"")="Α")),"error","")</f>
        <v/>
      </c>
      <c r="K801" s="29" t="str">
        <f t="shared" si="87"/>
        <v/>
      </c>
      <c r="L801" s="29">
        <f t="shared" si="88"/>
        <v>0</v>
      </c>
      <c r="M801" s="30"/>
      <c r="N801" s="30"/>
      <c r="O801" s="31" t="str">
        <f>IF($C801&gt;0,IF(COUNTIF(newValidID,$C801)&gt;0,VLOOKUP($C801,Νέα_Μητρώα!$A:$G,7,FALSE),IF(COUNTIF(ValidID,$C801)&gt;0,VLOOKUP($C801,Μητρώο!$A:$G,7,FALSE))),"")</f>
        <v/>
      </c>
      <c r="P801" s="25" t="str">
        <f t="shared" si="90"/>
        <v/>
      </c>
      <c r="Q801" s="6"/>
      <c r="S801" s="6"/>
      <c r="U801" s="6"/>
      <c r="W801" s="59" t="str">
        <f>IF(AND($W$1&gt;0,C801&gt;0),SUBSTITUTE(SUBSTITUTE(IF(COUNTIF(newValidID,$C801)&gt;0,VLOOKUP($C801,Νέα_Μητρώα!$A:$G,2,FALSE),IF(COUNTIF(ValidID,$C801)&gt;0,VLOOKUP($C801,Μητρώο!$A:$G,2,FALSE))),"Θ","g"),"Α","b")&amp;IF((TRUNC((((YEAR($C$1))-I801)+1)/2))*2&lt;12,12,(TRUNC((((YEAR($C$1))-I801)+1)/2))*2),"ω")</f>
        <v>ω</v>
      </c>
      <c r="Z801" s="49">
        <f t="shared" si="91"/>
        <v>0</v>
      </c>
      <c r="AA801" s="49">
        <f t="shared" si="92"/>
        <v>0</v>
      </c>
      <c r="AB801" s="49">
        <f t="shared" si="93"/>
        <v>0</v>
      </c>
    </row>
    <row r="802" spans="1:28" x14ac:dyDescent="0.2">
      <c r="A802" s="4">
        <v>800</v>
      </c>
      <c r="B802" s="25">
        <f t="shared" si="89"/>
        <v>800</v>
      </c>
      <c r="D802" s="26" t="str">
        <f>IF($C802&gt;0,IF(COUNTIF(newValidID,$C802)&gt;0,VLOOKUP($C802,Νέα_Μητρώα!$A:$G,3,FALSE),IF(COUNTIF(ValidID,$C802)&gt;0,VLOOKUP($C802,Μητρώο!$A:$G,3,FALSE))),"")</f>
        <v/>
      </c>
      <c r="E802" s="27" t="str">
        <f>IF($C802&gt;0,IF(COUNTIF(newValidID,$C802)&gt;0,VLOOKUP($C802,Νέα_Μητρώα!$A:$G,5,FALSE),IF(COUNTIF(ValidID,$C802)&gt;0,VLOOKUP($C802,Μητρώο!$A:$G,5,FALSE))),"")</f>
        <v/>
      </c>
      <c r="F802" s="47"/>
      <c r="G802" s="47"/>
      <c r="H802" s="28"/>
      <c r="I802" s="29" t="str">
        <f>IF($C802&gt;0,IF(COUNTIF(newValidID,$C802)&gt;0,VLOOKUP($C802,Νέα_Μητρώα!$A:$G,4,FALSE),IF(COUNTIF(ValidID,$C802)&gt;0,VLOOKUP($C802,Μητρώο!$A:$G,4,FALSE))),"")</f>
        <v/>
      </c>
      <c r="J802" s="53" t="str">
        <f>IF(OR(AND(OR(LEFT(R802)="b",LEFT(T802)="b",LEFT(V802)="b"),IF($C802&gt;0,IF(COUNTIF(newValidID,$C802)&gt;0,VLOOKUP($C802,Νέα_Μητρώα!$A:$G,2,FALSE),IF(COUNTIF(ValidID,$C802)&gt;0,VLOOKUP($C802,Μητρώο!$A:$G,2,FALSE))),"")="Θ"),AND(OR(LEFT(R802)="g",LEFT(T802)="g",LEFT(V802)="g"),IF($C802&gt;0,IF(COUNTIF(newValidID,$C802)&gt;0,VLOOKUP($C802,Νέα_Μητρώα!$A:$G,2,FALSE),IF(COUNTIF(ValidID,$C802)&gt;0,VLOOKUP($C802,Μητρώο!$A:$G,2,FALSE))),"")="Α")),"error","")</f>
        <v/>
      </c>
      <c r="K802" s="29" t="str">
        <f t="shared" si="87"/>
        <v/>
      </c>
      <c r="L802" s="29">
        <f t="shared" si="88"/>
        <v>0</v>
      </c>
      <c r="M802" s="30"/>
      <c r="N802" s="30"/>
      <c r="O802" s="31" t="str">
        <f>IF($C802&gt;0,IF(COUNTIF(newValidID,$C802)&gt;0,VLOOKUP($C802,Νέα_Μητρώα!$A:$G,7,FALSE),IF(COUNTIF(ValidID,$C802)&gt;0,VLOOKUP($C802,Μητρώο!$A:$G,7,FALSE))),"")</f>
        <v/>
      </c>
      <c r="P802" s="25" t="str">
        <f t="shared" si="90"/>
        <v/>
      </c>
      <c r="Q802" s="6"/>
      <c r="S802" s="6"/>
      <c r="U802" s="6"/>
      <c r="W802" s="59" t="str">
        <f>IF(AND($W$1&gt;0,C802&gt;0),SUBSTITUTE(SUBSTITUTE(IF(COUNTIF(newValidID,$C802)&gt;0,VLOOKUP($C802,Νέα_Μητρώα!$A:$G,2,FALSE),IF(COUNTIF(ValidID,$C802)&gt;0,VLOOKUP($C802,Μητρώο!$A:$G,2,FALSE))),"Θ","g"),"Α","b")&amp;IF((TRUNC((((YEAR($C$1))-I802)+1)/2))*2&lt;12,12,(TRUNC((((YEAR($C$1))-I802)+1)/2))*2),"ω")</f>
        <v>ω</v>
      </c>
      <c r="Z802" s="49">
        <f t="shared" si="91"/>
        <v>0</v>
      </c>
      <c r="AA802" s="49">
        <f t="shared" si="92"/>
        <v>0</v>
      </c>
      <c r="AB802" s="49">
        <f t="shared" si="93"/>
        <v>0</v>
      </c>
    </row>
    <row r="803" spans="1:28" x14ac:dyDescent="0.2">
      <c r="A803" s="4">
        <v>801</v>
      </c>
      <c r="B803" s="25">
        <f t="shared" si="89"/>
        <v>801</v>
      </c>
      <c r="D803" s="26" t="str">
        <f>IF($C803&gt;0,IF(COUNTIF(newValidID,$C803)&gt;0,VLOOKUP($C803,Νέα_Μητρώα!$A:$G,3,FALSE),IF(COUNTIF(ValidID,$C803)&gt;0,VLOOKUP($C803,Μητρώο!$A:$G,3,FALSE))),"")</f>
        <v/>
      </c>
      <c r="E803" s="27" t="str">
        <f>IF($C803&gt;0,IF(COUNTIF(newValidID,$C803)&gt;0,VLOOKUP($C803,Νέα_Μητρώα!$A:$G,5,FALSE),IF(COUNTIF(ValidID,$C803)&gt;0,VLOOKUP($C803,Μητρώο!$A:$G,5,FALSE))),"")</f>
        <v/>
      </c>
      <c r="F803" s="47"/>
      <c r="G803" s="47"/>
      <c r="H803" s="28"/>
      <c r="I803" s="29" t="str">
        <f>IF($C803&gt;0,IF(COUNTIF(newValidID,$C803)&gt;0,VLOOKUP($C803,Νέα_Μητρώα!$A:$G,4,FALSE),IF(COUNTIF(ValidID,$C803)&gt;0,VLOOKUP($C803,Μητρώο!$A:$G,4,FALSE))),"")</f>
        <v/>
      </c>
      <c r="J803" s="53" t="str">
        <f>IF(OR(AND(OR(LEFT(R803)="b",LEFT(T803)="b",LEFT(V803)="b"),IF($C803&gt;0,IF(COUNTIF(newValidID,$C803)&gt;0,VLOOKUP($C803,Νέα_Μητρώα!$A:$G,2,FALSE),IF(COUNTIF(ValidID,$C803)&gt;0,VLOOKUP($C803,Μητρώο!$A:$G,2,FALSE))),"")="Θ"),AND(OR(LEFT(R803)="g",LEFT(T803)="g",LEFT(V803)="g"),IF($C803&gt;0,IF(COUNTIF(newValidID,$C803)&gt;0,VLOOKUP($C803,Νέα_Μητρώα!$A:$G,2,FALSE),IF(COUNTIF(ValidID,$C803)&gt;0,VLOOKUP($C803,Μητρώο!$A:$G,2,FALSE))),"")="Α")),"error","")</f>
        <v/>
      </c>
      <c r="K803" s="29" t="str">
        <f t="shared" si="87"/>
        <v/>
      </c>
      <c r="L803" s="29">
        <f t="shared" si="88"/>
        <v>0</v>
      </c>
      <c r="M803" s="30"/>
      <c r="N803" s="30"/>
      <c r="O803" s="31" t="str">
        <f>IF($C803&gt;0,IF(COUNTIF(newValidID,$C803)&gt;0,VLOOKUP($C803,Νέα_Μητρώα!$A:$G,7,FALSE),IF(COUNTIF(ValidID,$C803)&gt;0,VLOOKUP($C803,Μητρώο!$A:$G,7,FALSE))),"")</f>
        <v/>
      </c>
      <c r="P803" s="25" t="str">
        <f t="shared" si="90"/>
        <v/>
      </c>
      <c r="Q803" s="6"/>
      <c r="S803" s="6"/>
      <c r="U803" s="6"/>
      <c r="W803" s="59" t="str">
        <f>IF(AND($W$1&gt;0,C803&gt;0),SUBSTITUTE(SUBSTITUTE(IF(COUNTIF(newValidID,$C803)&gt;0,VLOOKUP($C803,Νέα_Μητρώα!$A:$G,2,FALSE),IF(COUNTIF(ValidID,$C803)&gt;0,VLOOKUP($C803,Μητρώο!$A:$G,2,FALSE))),"Θ","g"),"Α","b")&amp;IF((TRUNC((((YEAR($C$1))-I803)+1)/2))*2&lt;12,12,(TRUNC((((YEAR($C$1))-I803)+1)/2))*2),"ω")</f>
        <v>ω</v>
      </c>
      <c r="Z803" s="49">
        <f t="shared" si="91"/>
        <v>0</v>
      </c>
      <c r="AA803" s="49">
        <f t="shared" si="92"/>
        <v>0</v>
      </c>
      <c r="AB803" s="49">
        <f t="shared" si="93"/>
        <v>0</v>
      </c>
    </row>
    <row r="804" spans="1:28" x14ac:dyDescent="0.2">
      <c r="A804" s="4">
        <v>802</v>
      </c>
      <c r="B804" s="25">
        <f t="shared" si="89"/>
        <v>802</v>
      </c>
      <c r="D804" s="26" t="str">
        <f>IF($C804&gt;0,IF(COUNTIF(newValidID,$C804)&gt;0,VLOOKUP($C804,Νέα_Μητρώα!$A:$G,3,FALSE),IF(COUNTIF(ValidID,$C804)&gt;0,VLOOKUP($C804,Μητρώο!$A:$G,3,FALSE))),"")</f>
        <v/>
      </c>
      <c r="E804" s="27" t="str">
        <f>IF($C804&gt;0,IF(COUNTIF(newValidID,$C804)&gt;0,VLOOKUP($C804,Νέα_Μητρώα!$A:$G,5,FALSE),IF(COUNTIF(ValidID,$C804)&gt;0,VLOOKUP($C804,Μητρώο!$A:$G,5,FALSE))),"")</f>
        <v/>
      </c>
      <c r="F804" s="47"/>
      <c r="G804" s="47"/>
      <c r="H804" s="28"/>
      <c r="I804" s="29" t="str">
        <f>IF($C804&gt;0,IF(COUNTIF(newValidID,$C804)&gt;0,VLOOKUP($C804,Νέα_Μητρώα!$A:$G,4,FALSE),IF(COUNTIF(ValidID,$C804)&gt;0,VLOOKUP($C804,Μητρώο!$A:$G,4,FALSE))),"")</f>
        <v/>
      </c>
      <c r="J804" s="53" t="str">
        <f>IF(OR(AND(OR(LEFT(R804)="b",LEFT(T804)="b",LEFT(V804)="b"),IF($C804&gt;0,IF(COUNTIF(newValidID,$C804)&gt;0,VLOOKUP($C804,Νέα_Μητρώα!$A:$G,2,FALSE),IF(COUNTIF(ValidID,$C804)&gt;0,VLOOKUP($C804,Μητρώο!$A:$G,2,FALSE))),"")="Θ"),AND(OR(LEFT(R804)="g",LEFT(T804)="g",LEFT(V804)="g"),IF($C804&gt;0,IF(COUNTIF(newValidID,$C804)&gt;0,VLOOKUP($C804,Νέα_Μητρώα!$A:$G,2,FALSE),IF(COUNTIF(ValidID,$C804)&gt;0,VLOOKUP($C804,Μητρώο!$A:$G,2,FALSE))),"")="Α")),"error","")</f>
        <v/>
      </c>
      <c r="K804" s="29" t="str">
        <f t="shared" si="87"/>
        <v/>
      </c>
      <c r="L804" s="29">
        <f t="shared" si="88"/>
        <v>0</v>
      </c>
      <c r="M804" s="30"/>
      <c r="N804" s="30"/>
      <c r="O804" s="31" t="str">
        <f>IF($C804&gt;0,IF(COUNTIF(newValidID,$C804)&gt;0,VLOOKUP($C804,Νέα_Μητρώα!$A:$G,7,FALSE),IF(COUNTIF(ValidID,$C804)&gt;0,VLOOKUP($C804,Μητρώο!$A:$G,7,FALSE))),"")</f>
        <v/>
      </c>
      <c r="P804" s="25" t="str">
        <f t="shared" si="90"/>
        <v/>
      </c>
      <c r="Q804" s="6"/>
      <c r="S804" s="6"/>
      <c r="U804" s="6"/>
      <c r="W804" s="59" t="str">
        <f>IF(AND($W$1&gt;0,C804&gt;0),SUBSTITUTE(SUBSTITUTE(IF(COUNTIF(newValidID,$C804)&gt;0,VLOOKUP($C804,Νέα_Μητρώα!$A:$G,2,FALSE),IF(COUNTIF(ValidID,$C804)&gt;0,VLOOKUP($C804,Μητρώο!$A:$G,2,FALSE))),"Θ","g"),"Α","b")&amp;IF((TRUNC((((YEAR($C$1))-I804)+1)/2))*2&lt;12,12,(TRUNC((((YEAR($C$1))-I804)+1)/2))*2),"ω")</f>
        <v>ω</v>
      </c>
      <c r="Z804" s="49">
        <f t="shared" si="91"/>
        <v>0</v>
      </c>
      <c r="AA804" s="49">
        <f t="shared" si="92"/>
        <v>0</v>
      </c>
      <c r="AB804" s="49">
        <f t="shared" si="93"/>
        <v>0</v>
      </c>
    </row>
    <row r="805" spans="1:28" x14ac:dyDescent="0.2">
      <c r="A805" s="4">
        <v>803</v>
      </c>
      <c r="B805" s="25">
        <f t="shared" si="89"/>
        <v>803</v>
      </c>
      <c r="D805" s="26" t="str">
        <f>IF($C805&gt;0,IF(COUNTIF(newValidID,$C805)&gt;0,VLOOKUP($C805,Νέα_Μητρώα!$A:$G,3,FALSE),IF(COUNTIF(ValidID,$C805)&gt;0,VLOOKUP($C805,Μητρώο!$A:$G,3,FALSE))),"")</f>
        <v/>
      </c>
      <c r="E805" s="27" t="str">
        <f>IF($C805&gt;0,IF(COUNTIF(newValidID,$C805)&gt;0,VLOOKUP($C805,Νέα_Μητρώα!$A:$G,5,FALSE),IF(COUNTIF(ValidID,$C805)&gt;0,VLOOKUP($C805,Μητρώο!$A:$G,5,FALSE))),"")</f>
        <v/>
      </c>
      <c r="F805" s="47"/>
      <c r="G805" s="47"/>
      <c r="H805" s="28"/>
      <c r="I805" s="29" t="str">
        <f>IF($C805&gt;0,IF(COUNTIF(newValidID,$C805)&gt;0,VLOOKUP($C805,Νέα_Μητρώα!$A:$G,4,FALSE),IF(COUNTIF(ValidID,$C805)&gt;0,VLOOKUP($C805,Μητρώο!$A:$G,4,FALSE))),"")</f>
        <v/>
      </c>
      <c r="J805" s="53" t="str">
        <f>IF(OR(AND(OR(LEFT(R805)="b",LEFT(T805)="b",LEFT(V805)="b"),IF($C805&gt;0,IF(COUNTIF(newValidID,$C805)&gt;0,VLOOKUP($C805,Νέα_Μητρώα!$A:$G,2,FALSE),IF(COUNTIF(ValidID,$C805)&gt;0,VLOOKUP($C805,Μητρώο!$A:$G,2,FALSE))),"")="Θ"),AND(OR(LEFT(R805)="g",LEFT(T805)="g",LEFT(V805)="g"),IF($C805&gt;0,IF(COUNTIF(newValidID,$C805)&gt;0,VLOOKUP($C805,Νέα_Μητρώα!$A:$G,2,FALSE),IF(COUNTIF(ValidID,$C805)&gt;0,VLOOKUP($C805,Μητρώο!$A:$G,2,FALSE))),"")="Α")),"error","")</f>
        <v/>
      </c>
      <c r="K805" s="29" t="str">
        <f t="shared" si="87"/>
        <v/>
      </c>
      <c r="L805" s="29">
        <f t="shared" si="88"/>
        <v>0</v>
      </c>
      <c r="M805" s="30"/>
      <c r="N805" s="30"/>
      <c r="O805" s="31" t="str">
        <f>IF($C805&gt;0,IF(COUNTIF(newValidID,$C805)&gt;0,VLOOKUP($C805,Νέα_Μητρώα!$A:$G,7,FALSE),IF(COUNTIF(ValidID,$C805)&gt;0,VLOOKUP($C805,Μητρώο!$A:$G,7,FALSE))),"")</f>
        <v/>
      </c>
      <c r="P805" s="25" t="str">
        <f t="shared" si="90"/>
        <v/>
      </c>
      <c r="Q805" s="6"/>
      <c r="S805" s="6"/>
      <c r="U805" s="6"/>
      <c r="W805" s="59" t="str">
        <f>IF(AND($W$1&gt;0,C805&gt;0),SUBSTITUTE(SUBSTITUTE(IF(COUNTIF(newValidID,$C805)&gt;0,VLOOKUP($C805,Νέα_Μητρώα!$A:$G,2,FALSE),IF(COUNTIF(ValidID,$C805)&gt;0,VLOOKUP($C805,Μητρώο!$A:$G,2,FALSE))),"Θ","g"),"Α","b")&amp;IF((TRUNC((((YEAR($C$1))-I805)+1)/2))*2&lt;12,12,(TRUNC((((YEAR($C$1))-I805)+1)/2))*2),"ω")</f>
        <v>ω</v>
      </c>
      <c r="Z805" s="49">
        <f t="shared" si="91"/>
        <v>0</v>
      </c>
      <c r="AA805" s="49">
        <f t="shared" si="92"/>
        <v>0</v>
      </c>
      <c r="AB805" s="49">
        <f t="shared" si="93"/>
        <v>0</v>
      </c>
    </row>
    <row r="806" spans="1:28" x14ac:dyDescent="0.2">
      <c r="A806" s="4">
        <v>804</v>
      </c>
      <c r="B806" s="25">
        <f t="shared" si="89"/>
        <v>804</v>
      </c>
      <c r="D806" s="26" t="str">
        <f>IF($C806&gt;0,IF(COUNTIF(newValidID,$C806)&gt;0,VLOOKUP($C806,Νέα_Μητρώα!$A:$G,3,FALSE),IF(COUNTIF(ValidID,$C806)&gt;0,VLOOKUP($C806,Μητρώο!$A:$G,3,FALSE))),"")</f>
        <v/>
      </c>
      <c r="E806" s="27" t="str">
        <f>IF($C806&gt;0,IF(COUNTIF(newValidID,$C806)&gt;0,VLOOKUP($C806,Νέα_Μητρώα!$A:$G,5,FALSE),IF(COUNTIF(ValidID,$C806)&gt;0,VLOOKUP($C806,Μητρώο!$A:$G,5,FALSE))),"")</f>
        <v/>
      </c>
      <c r="F806" s="47"/>
      <c r="G806" s="47"/>
      <c r="H806" s="28"/>
      <c r="I806" s="29" t="str">
        <f>IF($C806&gt;0,IF(COUNTIF(newValidID,$C806)&gt;0,VLOOKUP($C806,Νέα_Μητρώα!$A:$G,4,FALSE),IF(COUNTIF(ValidID,$C806)&gt;0,VLOOKUP($C806,Μητρώο!$A:$G,4,FALSE))),"")</f>
        <v/>
      </c>
      <c r="J806" s="53" t="str">
        <f>IF(OR(AND(OR(LEFT(R806)="b",LEFT(T806)="b",LEFT(V806)="b"),IF($C806&gt;0,IF(COUNTIF(newValidID,$C806)&gt;0,VLOOKUP($C806,Νέα_Μητρώα!$A:$G,2,FALSE),IF(COUNTIF(ValidID,$C806)&gt;0,VLOOKUP($C806,Μητρώο!$A:$G,2,FALSE))),"")="Θ"),AND(OR(LEFT(R806)="g",LEFT(T806)="g",LEFT(V806)="g"),IF($C806&gt;0,IF(COUNTIF(newValidID,$C806)&gt;0,VLOOKUP($C806,Νέα_Μητρώα!$A:$G,2,FALSE),IF(COUNTIF(ValidID,$C806)&gt;0,VLOOKUP($C806,Μητρώο!$A:$G,2,FALSE))),"")="Α")),"error","")</f>
        <v/>
      </c>
      <c r="K806" s="29" t="str">
        <f t="shared" si="87"/>
        <v/>
      </c>
      <c r="L806" s="29">
        <f t="shared" si="88"/>
        <v>0</v>
      </c>
      <c r="M806" s="30"/>
      <c r="N806" s="30"/>
      <c r="O806" s="31" t="str">
        <f>IF($C806&gt;0,IF(COUNTIF(newValidID,$C806)&gt;0,VLOOKUP($C806,Νέα_Μητρώα!$A:$G,7,FALSE),IF(COUNTIF(ValidID,$C806)&gt;0,VLOOKUP($C806,Μητρώο!$A:$G,7,FALSE))),"")</f>
        <v/>
      </c>
      <c r="P806" s="25" t="str">
        <f t="shared" si="90"/>
        <v/>
      </c>
      <c r="Q806" s="6"/>
      <c r="S806" s="6"/>
      <c r="U806" s="6"/>
      <c r="W806" s="59" t="str">
        <f>IF(AND($W$1&gt;0,C806&gt;0),SUBSTITUTE(SUBSTITUTE(IF(COUNTIF(newValidID,$C806)&gt;0,VLOOKUP($C806,Νέα_Μητρώα!$A:$G,2,FALSE),IF(COUNTIF(ValidID,$C806)&gt;0,VLOOKUP($C806,Μητρώο!$A:$G,2,FALSE))),"Θ","g"),"Α","b")&amp;IF((TRUNC((((YEAR($C$1))-I806)+1)/2))*2&lt;12,12,(TRUNC((((YEAR($C$1))-I806)+1)/2))*2),"ω")</f>
        <v>ω</v>
      </c>
      <c r="Z806" s="49">
        <f t="shared" si="91"/>
        <v>0</v>
      </c>
      <c r="AA806" s="49">
        <f t="shared" si="92"/>
        <v>0</v>
      </c>
      <c r="AB806" s="49">
        <f t="shared" si="93"/>
        <v>0</v>
      </c>
    </row>
    <row r="807" spans="1:28" x14ac:dyDescent="0.2">
      <c r="A807" s="4">
        <v>805</v>
      </c>
      <c r="B807" s="25">
        <f t="shared" si="89"/>
        <v>805</v>
      </c>
      <c r="D807" s="26" t="str">
        <f>IF($C807&gt;0,IF(COUNTIF(newValidID,$C807)&gt;0,VLOOKUP($C807,Νέα_Μητρώα!$A:$G,3,FALSE),IF(COUNTIF(ValidID,$C807)&gt;0,VLOOKUP($C807,Μητρώο!$A:$G,3,FALSE))),"")</f>
        <v/>
      </c>
      <c r="E807" s="27" t="str">
        <f>IF($C807&gt;0,IF(COUNTIF(newValidID,$C807)&gt;0,VLOOKUP($C807,Νέα_Μητρώα!$A:$G,5,FALSE),IF(COUNTIF(ValidID,$C807)&gt;0,VLOOKUP($C807,Μητρώο!$A:$G,5,FALSE))),"")</f>
        <v/>
      </c>
      <c r="F807" s="47"/>
      <c r="G807" s="47"/>
      <c r="H807" s="28"/>
      <c r="I807" s="29" t="str">
        <f>IF($C807&gt;0,IF(COUNTIF(newValidID,$C807)&gt;0,VLOOKUP($C807,Νέα_Μητρώα!$A:$G,4,FALSE),IF(COUNTIF(ValidID,$C807)&gt;0,VLOOKUP($C807,Μητρώο!$A:$G,4,FALSE))),"")</f>
        <v/>
      </c>
      <c r="J807" s="53" t="str">
        <f>IF(OR(AND(OR(LEFT(R807)="b",LEFT(T807)="b",LEFT(V807)="b"),IF($C807&gt;0,IF(COUNTIF(newValidID,$C807)&gt;0,VLOOKUP($C807,Νέα_Μητρώα!$A:$G,2,FALSE),IF(COUNTIF(ValidID,$C807)&gt;0,VLOOKUP($C807,Μητρώο!$A:$G,2,FALSE))),"")="Θ"),AND(OR(LEFT(R807)="g",LEFT(T807)="g",LEFT(V807)="g"),IF($C807&gt;0,IF(COUNTIF(newValidID,$C807)&gt;0,VLOOKUP($C807,Νέα_Μητρώα!$A:$G,2,FALSE),IF(COUNTIF(ValidID,$C807)&gt;0,VLOOKUP($C807,Μητρώο!$A:$G,2,FALSE))),"")="Α")),"error","")</f>
        <v/>
      </c>
      <c r="K807" s="29" t="str">
        <f t="shared" si="87"/>
        <v/>
      </c>
      <c r="L807" s="29">
        <f t="shared" si="88"/>
        <v>0</v>
      </c>
      <c r="M807" s="30"/>
      <c r="N807" s="30"/>
      <c r="O807" s="31" t="str">
        <f>IF($C807&gt;0,IF(COUNTIF(newValidID,$C807)&gt;0,VLOOKUP($C807,Νέα_Μητρώα!$A:$G,7,FALSE),IF(COUNTIF(ValidID,$C807)&gt;0,VLOOKUP($C807,Μητρώο!$A:$G,7,FALSE))),"")</f>
        <v/>
      </c>
      <c r="P807" s="25" t="str">
        <f t="shared" si="90"/>
        <v/>
      </c>
      <c r="Q807" s="6"/>
      <c r="S807" s="6"/>
      <c r="U807" s="6"/>
      <c r="W807" s="59" t="str">
        <f>IF(AND($W$1&gt;0,C807&gt;0),SUBSTITUTE(SUBSTITUTE(IF(COUNTIF(newValidID,$C807)&gt;0,VLOOKUP($C807,Νέα_Μητρώα!$A:$G,2,FALSE),IF(COUNTIF(ValidID,$C807)&gt;0,VLOOKUP($C807,Μητρώο!$A:$G,2,FALSE))),"Θ","g"),"Α","b")&amp;IF((TRUNC((((YEAR($C$1))-I807)+1)/2))*2&lt;12,12,(TRUNC((((YEAR($C$1))-I807)+1)/2))*2),"ω")</f>
        <v>ω</v>
      </c>
      <c r="Z807" s="49">
        <f t="shared" si="91"/>
        <v>0</v>
      </c>
      <c r="AA807" s="49">
        <f t="shared" si="92"/>
        <v>0</v>
      </c>
      <c r="AB807" s="49">
        <f t="shared" si="93"/>
        <v>0</v>
      </c>
    </row>
    <row r="808" spans="1:28" x14ac:dyDescent="0.2">
      <c r="A808" s="4">
        <v>806</v>
      </c>
      <c r="B808" s="25">
        <f t="shared" si="89"/>
        <v>806</v>
      </c>
      <c r="D808" s="26" t="str">
        <f>IF($C808&gt;0,IF(COUNTIF(newValidID,$C808)&gt;0,VLOOKUP($C808,Νέα_Μητρώα!$A:$G,3,FALSE),IF(COUNTIF(ValidID,$C808)&gt;0,VLOOKUP($C808,Μητρώο!$A:$G,3,FALSE))),"")</f>
        <v/>
      </c>
      <c r="E808" s="27" t="str">
        <f>IF($C808&gt;0,IF(COUNTIF(newValidID,$C808)&gt;0,VLOOKUP($C808,Νέα_Μητρώα!$A:$G,5,FALSE),IF(COUNTIF(ValidID,$C808)&gt;0,VLOOKUP($C808,Μητρώο!$A:$G,5,FALSE))),"")</f>
        <v/>
      </c>
      <c r="F808" s="47"/>
      <c r="G808" s="47"/>
      <c r="H808" s="28"/>
      <c r="I808" s="29" t="str">
        <f>IF($C808&gt;0,IF(COUNTIF(newValidID,$C808)&gt;0,VLOOKUP($C808,Νέα_Μητρώα!$A:$G,4,FALSE),IF(COUNTIF(ValidID,$C808)&gt;0,VLOOKUP($C808,Μητρώο!$A:$G,4,FALSE))),"")</f>
        <v/>
      </c>
      <c r="J808" s="53" t="str">
        <f>IF(OR(AND(OR(LEFT(R808)="b",LEFT(T808)="b",LEFT(V808)="b"),IF($C808&gt;0,IF(COUNTIF(newValidID,$C808)&gt;0,VLOOKUP($C808,Νέα_Μητρώα!$A:$G,2,FALSE),IF(COUNTIF(ValidID,$C808)&gt;0,VLOOKUP($C808,Μητρώο!$A:$G,2,FALSE))),"")="Θ"),AND(OR(LEFT(R808)="g",LEFT(T808)="g",LEFT(V808)="g"),IF($C808&gt;0,IF(COUNTIF(newValidID,$C808)&gt;0,VLOOKUP($C808,Νέα_Μητρώα!$A:$G,2,FALSE),IF(COUNTIF(ValidID,$C808)&gt;0,VLOOKUP($C808,Μητρώο!$A:$G,2,FALSE))),"")="Α")),"error","")</f>
        <v/>
      </c>
      <c r="K808" s="29" t="str">
        <f t="shared" si="87"/>
        <v/>
      </c>
      <c r="L808" s="29">
        <f t="shared" si="88"/>
        <v>0</v>
      </c>
      <c r="M808" s="30"/>
      <c r="N808" s="30"/>
      <c r="O808" s="31" t="str">
        <f>IF($C808&gt;0,IF(COUNTIF(newValidID,$C808)&gt;0,VLOOKUP($C808,Νέα_Μητρώα!$A:$G,7,FALSE),IF(COUNTIF(ValidID,$C808)&gt;0,VLOOKUP($C808,Μητρώο!$A:$G,7,FALSE))),"")</f>
        <v/>
      </c>
      <c r="P808" s="25" t="str">
        <f t="shared" si="90"/>
        <v/>
      </c>
      <c r="Q808" s="6"/>
      <c r="S808" s="6"/>
      <c r="U808" s="6"/>
      <c r="W808" s="59" t="str">
        <f>IF(AND($W$1&gt;0,C808&gt;0),SUBSTITUTE(SUBSTITUTE(IF(COUNTIF(newValidID,$C808)&gt;0,VLOOKUP($C808,Νέα_Μητρώα!$A:$G,2,FALSE),IF(COUNTIF(ValidID,$C808)&gt;0,VLOOKUP($C808,Μητρώο!$A:$G,2,FALSE))),"Θ","g"),"Α","b")&amp;IF((TRUNC((((YEAR($C$1))-I808)+1)/2))*2&lt;12,12,(TRUNC((((YEAR($C$1))-I808)+1)/2))*2),"ω")</f>
        <v>ω</v>
      </c>
      <c r="Z808" s="49">
        <f t="shared" si="91"/>
        <v>0</v>
      </c>
      <c r="AA808" s="49">
        <f t="shared" si="92"/>
        <v>0</v>
      </c>
      <c r="AB808" s="49">
        <f t="shared" si="93"/>
        <v>0</v>
      </c>
    </row>
    <row r="809" spans="1:28" x14ac:dyDescent="0.2">
      <c r="A809" s="4">
        <v>807</v>
      </c>
      <c r="B809" s="25">
        <f t="shared" si="89"/>
        <v>807</v>
      </c>
      <c r="D809" s="26" t="str">
        <f>IF($C809&gt;0,IF(COUNTIF(newValidID,$C809)&gt;0,VLOOKUP($C809,Νέα_Μητρώα!$A:$G,3,FALSE),IF(COUNTIF(ValidID,$C809)&gt;0,VLOOKUP($C809,Μητρώο!$A:$G,3,FALSE))),"")</f>
        <v/>
      </c>
      <c r="E809" s="27" t="str">
        <f>IF($C809&gt;0,IF(COUNTIF(newValidID,$C809)&gt;0,VLOOKUP($C809,Νέα_Μητρώα!$A:$G,5,FALSE),IF(COUNTIF(ValidID,$C809)&gt;0,VLOOKUP($C809,Μητρώο!$A:$G,5,FALSE))),"")</f>
        <v/>
      </c>
      <c r="F809" s="47"/>
      <c r="G809" s="47"/>
      <c r="H809" s="28"/>
      <c r="I809" s="29" t="str">
        <f>IF($C809&gt;0,IF(COUNTIF(newValidID,$C809)&gt;0,VLOOKUP($C809,Νέα_Μητρώα!$A:$G,4,FALSE),IF(COUNTIF(ValidID,$C809)&gt;0,VLOOKUP($C809,Μητρώο!$A:$G,4,FALSE))),"")</f>
        <v/>
      </c>
      <c r="J809" s="53" t="str">
        <f>IF(OR(AND(OR(LEFT(R809)="b",LEFT(T809)="b",LEFT(V809)="b"),IF($C809&gt;0,IF(COUNTIF(newValidID,$C809)&gt;0,VLOOKUP($C809,Νέα_Μητρώα!$A:$G,2,FALSE),IF(COUNTIF(ValidID,$C809)&gt;0,VLOOKUP($C809,Μητρώο!$A:$G,2,FALSE))),"")="Θ"),AND(OR(LEFT(R809)="g",LEFT(T809)="g",LEFT(V809)="g"),IF($C809&gt;0,IF(COUNTIF(newValidID,$C809)&gt;0,VLOOKUP($C809,Νέα_Μητρώα!$A:$G,2,FALSE),IF(COUNTIF(ValidID,$C809)&gt;0,VLOOKUP($C809,Μητρώο!$A:$G,2,FALSE))),"")="Α")),"error","")</f>
        <v/>
      </c>
      <c r="K809" s="29" t="str">
        <f t="shared" si="87"/>
        <v/>
      </c>
      <c r="L809" s="29">
        <f t="shared" si="88"/>
        <v>0</v>
      </c>
      <c r="M809" s="30"/>
      <c r="N809" s="30"/>
      <c r="O809" s="31" t="str">
        <f>IF($C809&gt;0,IF(COUNTIF(newValidID,$C809)&gt;0,VLOOKUP($C809,Νέα_Μητρώα!$A:$G,7,FALSE),IF(COUNTIF(ValidID,$C809)&gt;0,VLOOKUP($C809,Μητρώο!$A:$G,7,FALSE))),"")</f>
        <v/>
      </c>
      <c r="P809" s="25" t="str">
        <f t="shared" si="90"/>
        <v/>
      </c>
      <c r="Q809" s="6"/>
      <c r="S809" s="6"/>
      <c r="U809" s="6"/>
      <c r="W809" s="59" t="str">
        <f>IF(AND($W$1&gt;0,C809&gt;0),SUBSTITUTE(SUBSTITUTE(IF(COUNTIF(newValidID,$C809)&gt;0,VLOOKUP($C809,Νέα_Μητρώα!$A:$G,2,FALSE),IF(COUNTIF(ValidID,$C809)&gt;0,VLOOKUP($C809,Μητρώο!$A:$G,2,FALSE))),"Θ","g"),"Α","b")&amp;IF((TRUNC((((YEAR($C$1))-I809)+1)/2))*2&lt;12,12,(TRUNC((((YEAR($C$1))-I809)+1)/2))*2),"ω")</f>
        <v>ω</v>
      </c>
      <c r="Z809" s="49">
        <f t="shared" si="91"/>
        <v>0</v>
      </c>
      <c r="AA809" s="49">
        <f t="shared" si="92"/>
        <v>0</v>
      </c>
      <c r="AB809" s="49">
        <f t="shared" si="93"/>
        <v>0</v>
      </c>
    </row>
    <row r="810" spans="1:28" x14ac:dyDescent="0.2">
      <c r="A810" s="4">
        <v>808</v>
      </c>
      <c r="B810" s="25">
        <f t="shared" si="89"/>
        <v>808</v>
      </c>
      <c r="D810" s="26" t="str">
        <f>IF($C810&gt;0,IF(COUNTIF(newValidID,$C810)&gt;0,VLOOKUP($C810,Νέα_Μητρώα!$A:$G,3,FALSE),IF(COUNTIF(ValidID,$C810)&gt;0,VLOOKUP($C810,Μητρώο!$A:$G,3,FALSE))),"")</f>
        <v/>
      </c>
      <c r="E810" s="27" t="str">
        <f>IF($C810&gt;0,IF(COUNTIF(newValidID,$C810)&gt;0,VLOOKUP($C810,Νέα_Μητρώα!$A:$G,5,FALSE),IF(COUNTIF(ValidID,$C810)&gt;0,VLOOKUP($C810,Μητρώο!$A:$G,5,FALSE))),"")</f>
        <v/>
      </c>
      <c r="F810" s="47"/>
      <c r="G810" s="47"/>
      <c r="H810" s="28"/>
      <c r="I810" s="29" t="str">
        <f>IF($C810&gt;0,IF(COUNTIF(newValidID,$C810)&gt;0,VLOOKUP($C810,Νέα_Μητρώα!$A:$G,4,FALSE),IF(COUNTIF(ValidID,$C810)&gt;0,VLOOKUP($C810,Μητρώο!$A:$G,4,FALSE))),"")</f>
        <v/>
      </c>
      <c r="J810" s="53" t="str">
        <f>IF(OR(AND(OR(LEFT(R810)="b",LEFT(T810)="b",LEFT(V810)="b"),IF($C810&gt;0,IF(COUNTIF(newValidID,$C810)&gt;0,VLOOKUP($C810,Νέα_Μητρώα!$A:$G,2,FALSE),IF(COUNTIF(ValidID,$C810)&gt;0,VLOOKUP($C810,Μητρώο!$A:$G,2,FALSE))),"")="Θ"),AND(OR(LEFT(R810)="g",LEFT(T810)="g",LEFT(V810)="g"),IF($C810&gt;0,IF(COUNTIF(newValidID,$C810)&gt;0,VLOOKUP($C810,Νέα_Μητρώα!$A:$G,2,FALSE),IF(COUNTIF(ValidID,$C810)&gt;0,VLOOKUP($C810,Μητρώο!$A:$G,2,FALSE))),"")="Α")),"error","")</f>
        <v/>
      </c>
      <c r="K810" s="29" t="str">
        <f t="shared" si="87"/>
        <v/>
      </c>
      <c r="L810" s="29">
        <f t="shared" si="88"/>
        <v>0</v>
      </c>
      <c r="M810" s="30"/>
      <c r="N810" s="30"/>
      <c r="O810" s="31" t="str">
        <f>IF($C810&gt;0,IF(COUNTIF(newValidID,$C810)&gt;0,VLOOKUP($C810,Νέα_Μητρώα!$A:$G,7,FALSE),IF(COUNTIF(ValidID,$C810)&gt;0,VLOOKUP($C810,Μητρώο!$A:$G,7,FALSE))),"")</f>
        <v/>
      </c>
      <c r="P810" s="25" t="str">
        <f t="shared" si="90"/>
        <v/>
      </c>
      <c r="Q810" s="6"/>
      <c r="S810" s="6"/>
      <c r="U810" s="6"/>
      <c r="W810" s="59" t="str">
        <f>IF(AND($W$1&gt;0,C810&gt;0),SUBSTITUTE(SUBSTITUTE(IF(COUNTIF(newValidID,$C810)&gt;0,VLOOKUP($C810,Νέα_Μητρώα!$A:$G,2,FALSE),IF(COUNTIF(ValidID,$C810)&gt;0,VLOOKUP($C810,Μητρώο!$A:$G,2,FALSE))),"Θ","g"),"Α","b")&amp;IF((TRUNC((((YEAR($C$1))-I810)+1)/2))*2&lt;12,12,(TRUNC((((YEAR($C$1))-I810)+1)/2))*2),"ω")</f>
        <v>ω</v>
      </c>
      <c r="Z810" s="49">
        <f t="shared" si="91"/>
        <v>0</v>
      </c>
      <c r="AA810" s="49">
        <f t="shared" si="92"/>
        <v>0</v>
      </c>
      <c r="AB810" s="49">
        <f t="shared" si="93"/>
        <v>0</v>
      </c>
    </row>
    <row r="811" spans="1:28" x14ac:dyDescent="0.2">
      <c r="A811" s="4">
        <v>809</v>
      </c>
      <c r="B811" s="25">
        <f t="shared" si="89"/>
        <v>809</v>
      </c>
      <c r="D811" s="26" t="str">
        <f>IF($C811&gt;0,IF(COUNTIF(newValidID,$C811)&gt;0,VLOOKUP($C811,Νέα_Μητρώα!$A:$G,3,FALSE),IF(COUNTIF(ValidID,$C811)&gt;0,VLOOKUP($C811,Μητρώο!$A:$G,3,FALSE))),"")</f>
        <v/>
      </c>
      <c r="E811" s="27" t="str">
        <f>IF($C811&gt;0,IF(COUNTIF(newValidID,$C811)&gt;0,VLOOKUP($C811,Νέα_Μητρώα!$A:$G,5,FALSE),IF(COUNTIF(ValidID,$C811)&gt;0,VLOOKUP($C811,Μητρώο!$A:$G,5,FALSE))),"")</f>
        <v/>
      </c>
      <c r="F811" s="47"/>
      <c r="G811" s="47"/>
      <c r="H811" s="28"/>
      <c r="I811" s="29" t="str">
        <f>IF($C811&gt;0,IF(COUNTIF(newValidID,$C811)&gt;0,VLOOKUP($C811,Νέα_Μητρώα!$A:$G,4,FALSE),IF(COUNTIF(ValidID,$C811)&gt;0,VLOOKUP($C811,Μητρώο!$A:$G,4,FALSE))),"")</f>
        <v/>
      </c>
      <c r="J811" s="53" t="str">
        <f>IF(OR(AND(OR(LEFT(R811)="b",LEFT(T811)="b",LEFT(V811)="b"),IF($C811&gt;0,IF(COUNTIF(newValidID,$C811)&gt;0,VLOOKUP($C811,Νέα_Μητρώα!$A:$G,2,FALSE),IF(COUNTIF(ValidID,$C811)&gt;0,VLOOKUP($C811,Μητρώο!$A:$G,2,FALSE))),"")="Θ"),AND(OR(LEFT(R811)="g",LEFT(T811)="g",LEFT(V811)="g"),IF($C811&gt;0,IF(COUNTIF(newValidID,$C811)&gt;0,VLOOKUP($C811,Νέα_Μητρώα!$A:$G,2,FALSE),IF(COUNTIF(ValidID,$C811)&gt;0,VLOOKUP($C811,Μητρώο!$A:$G,2,FALSE))),"")="Α")),"error","")</f>
        <v/>
      </c>
      <c r="K811" s="29" t="str">
        <f t="shared" si="87"/>
        <v/>
      </c>
      <c r="L811" s="29">
        <f t="shared" si="88"/>
        <v>0</v>
      </c>
      <c r="M811" s="30"/>
      <c r="N811" s="30"/>
      <c r="O811" s="31" t="str">
        <f>IF($C811&gt;0,IF(COUNTIF(newValidID,$C811)&gt;0,VLOOKUP($C811,Νέα_Μητρώα!$A:$G,7,FALSE),IF(COUNTIF(ValidID,$C811)&gt;0,VLOOKUP($C811,Μητρώο!$A:$G,7,FALSE))),"")</f>
        <v/>
      </c>
      <c r="P811" s="25" t="str">
        <f t="shared" si="90"/>
        <v/>
      </c>
      <c r="Q811" s="6"/>
      <c r="S811" s="6"/>
      <c r="U811" s="6"/>
      <c r="W811" s="59" t="str">
        <f>IF(AND($W$1&gt;0,C811&gt;0),SUBSTITUTE(SUBSTITUTE(IF(COUNTIF(newValidID,$C811)&gt;0,VLOOKUP($C811,Νέα_Μητρώα!$A:$G,2,FALSE),IF(COUNTIF(ValidID,$C811)&gt;0,VLOOKUP($C811,Μητρώο!$A:$G,2,FALSE))),"Θ","g"),"Α","b")&amp;IF((TRUNC((((YEAR($C$1))-I811)+1)/2))*2&lt;12,12,(TRUNC((((YEAR($C$1))-I811)+1)/2))*2),"ω")</f>
        <v>ω</v>
      </c>
      <c r="Z811" s="49">
        <f t="shared" si="91"/>
        <v>0</v>
      </c>
      <c r="AA811" s="49">
        <f t="shared" si="92"/>
        <v>0</v>
      </c>
      <c r="AB811" s="49">
        <f t="shared" si="93"/>
        <v>0</v>
      </c>
    </row>
    <row r="812" spans="1:28" x14ac:dyDescent="0.2">
      <c r="A812" s="4">
        <v>810</v>
      </c>
      <c r="B812" s="25">
        <f t="shared" si="89"/>
        <v>810</v>
      </c>
      <c r="D812" s="26" t="str">
        <f>IF($C812&gt;0,IF(COUNTIF(newValidID,$C812)&gt;0,VLOOKUP($C812,Νέα_Μητρώα!$A:$G,3,FALSE),IF(COUNTIF(ValidID,$C812)&gt;0,VLOOKUP($C812,Μητρώο!$A:$G,3,FALSE))),"")</f>
        <v/>
      </c>
      <c r="E812" s="27" t="str">
        <f>IF($C812&gt;0,IF(COUNTIF(newValidID,$C812)&gt;0,VLOOKUP($C812,Νέα_Μητρώα!$A:$G,5,FALSE),IF(COUNTIF(ValidID,$C812)&gt;0,VLOOKUP($C812,Μητρώο!$A:$G,5,FALSE))),"")</f>
        <v/>
      </c>
      <c r="F812" s="47"/>
      <c r="G812" s="47"/>
      <c r="H812" s="28"/>
      <c r="I812" s="29" t="str">
        <f>IF($C812&gt;0,IF(COUNTIF(newValidID,$C812)&gt;0,VLOOKUP($C812,Νέα_Μητρώα!$A:$G,4,FALSE),IF(COUNTIF(ValidID,$C812)&gt;0,VLOOKUP($C812,Μητρώο!$A:$G,4,FALSE))),"")</f>
        <v/>
      </c>
      <c r="J812" s="53" t="str">
        <f>IF(OR(AND(OR(LEFT(R812)="b",LEFT(T812)="b",LEFT(V812)="b"),IF($C812&gt;0,IF(COUNTIF(newValidID,$C812)&gt;0,VLOOKUP($C812,Νέα_Μητρώα!$A:$G,2,FALSE),IF(COUNTIF(ValidID,$C812)&gt;0,VLOOKUP($C812,Μητρώο!$A:$G,2,FALSE))),"")="Θ"),AND(OR(LEFT(R812)="g",LEFT(T812)="g",LEFT(V812)="g"),IF($C812&gt;0,IF(COUNTIF(newValidID,$C812)&gt;0,VLOOKUP($C812,Νέα_Μητρώα!$A:$G,2,FALSE),IF(COUNTIF(ValidID,$C812)&gt;0,VLOOKUP($C812,Μητρώο!$A:$G,2,FALSE))),"")="Α")),"error","")</f>
        <v/>
      </c>
      <c r="K812" s="29" t="str">
        <f t="shared" si="87"/>
        <v/>
      </c>
      <c r="L812" s="29">
        <f t="shared" si="88"/>
        <v>0</v>
      </c>
      <c r="M812" s="30"/>
      <c r="N812" s="30"/>
      <c r="O812" s="31" t="str">
        <f>IF($C812&gt;0,IF(COUNTIF(newValidID,$C812)&gt;0,VLOOKUP($C812,Νέα_Μητρώα!$A:$G,7,FALSE),IF(COUNTIF(ValidID,$C812)&gt;0,VLOOKUP($C812,Μητρώο!$A:$G,7,FALSE))),"")</f>
        <v/>
      </c>
      <c r="P812" s="25" t="str">
        <f t="shared" si="90"/>
        <v/>
      </c>
      <c r="Q812" s="6"/>
      <c r="S812" s="6"/>
      <c r="U812" s="6"/>
      <c r="W812" s="59" t="str">
        <f>IF(AND($W$1&gt;0,C812&gt;0),SUBSTITUTE(SUBSTITUTE(IF(COUNTIF(newValidID,$C812)&gt;0,VLOOKUP($C812,Νέα_Μητρώα!$A:$G,2,FALSE),IF(COUNTIF(ValidID,$C812)&gt;0,VLOOKUP($C812,Μητρώο!$A:$G,2,FALSE))),"Θ","g"),"Α","b")&amp;IF((TRUNC((((YEAR($C$1))-I812)+1)/2))*2&lt;12,12,(TRUNC((((YEAR($C$1))-I812)+1)/2))*2),"ω")</f>
        <v>ω</v>
      </c>
      <c r="Z812" s="49">
        <f t="shared" si="91"/>
        <v>0</v>
      </c>
      <c r="AA812" s="49">
        <f t="shared" si="92"/>
        <v>0</v>
      </c>
      <c r="AB812" s="49">
        <f t="shared" si="93"/>
        <v>0</v>
      </c>
    </row>
    <row r="813" spans="1:28" x14ac:dyDescent="0.2">
      <c r="A813" s="4">
        <v>811</v>
      </c>
      <c r="B813" s="25">
        <f t="shared" si="89"/>
        <v>811</v>
      </c>
      <c r="D813" s="26" t="str">
        <f>IF($C813&gt;0,IF(COUNTIF(newValidID,$C813)&gt;0,VLOOKUP($C813,Νέα_Μητρώα!$A:$G,3,FALSE),IF(COUNTIF(ValidID,$C813)&gt;0,VLOOKUP($C813,Μητρώο!$A:$G,3,FALSE))),"")</f>
        <v/>
      </c>
      <c r="E813" s="27" t="str">
        <f>IF($C813&gt;0,IF(COUNTIF(newValidID,$C813)&gt;0,VLOOKUP($C813,Νέα_Μητρώα!$A:$G,5,FALSE),IF(COUNTIF(ValidID,$C813)&gt;0,VLOOKUP($C813,Μητρώο!$A:$G,5,FALSE))),"")</f>
        <v/>
      </c>
      <c r="F813" s="47"/>
      <c r="G813" s="47"/>
      <c r="H813" s="28"/>
      <c r="I813" s="29" t="str">
        <f>IF($C813&gt;0,IF(COUNTIF(newValidID,$C813)&gt;0,VLOOKUP($C813,Νέα_Μητρώα!$A:$G,4,FALSE),IF(COUNTIF(ValidID,$C813)&gt;0,VLOOKUP($C813,Μητρώο!$A:$G,4,FALSE))),"")</f>
        <v/>
      </c>
      <c r="J813" s="53" t="str">
        <f>IF(OR(AND(OR(LEFT(R813)="b",LEFT(T813)="b",LEFT(V813)="b"),IF($C813&gt;0,IF(COUNTIF(newValidID,$C813)&gt;0,VLOOKUP($C813,Νέα_Μητρώα!$A:$G,2,FALSE),IF(COUNTIF(ValidID,$C813)&gt;0,VLOOKUP($C813,Μητρώο!$A:$G,2,FALSE))),"")="Θ"),AND(OR(LEFT(R813)="g",LEFT(T813)="g",LEFT(V813)="g"),IF($C813&gt;0,IF(COUNTIF(newValidID,$C813)&gt;0,VLOOKUP($C813,Νέα_Μητρώα!$A:$G,2,FALSE),IF(COUNTIF(ValidID,$C813)&gt;0,VLOOKUP($C813,Μητρώο!$A:$G,2,FALSE))),"")="Α")),"error","")</f>
        <v/>
      </c>
      <c r="K813" s="29" t="str">
        <f t="shared" si="87"/>
        <v/>
      </c>
      <c r="L813" s="29">
        <f t="shared" si="88"/>
        <v>0</v>
      </c>
      <c r="M813" s="30"/>
      <c r="N813" s="30"/>
      <c r="O813" s="31" t="str">
        <f>IF($C813&gt;0,IF(COUNTIF(newValidID,$C813)&gt;0,VLOOKUP($C813,Νέα_Μητρώα!$A:$G,7,FALSE),IF(COUNTIF(ValidID,$C813)&gt;0,VLOOKUP($C813,Μητρώο!$A:$G,7,FALSE))),"")</f>
        <v/>
      </c>
      <c r="P813" s="25" t="str">
        <f t="shared" si="90"/>
        <v/>
      </c>
      <c r="Q813" s="6"/>
      <c r="S813" s="6"/>
      <c r="U813" s="6"/>
      <c r="W813" s="59" t="str">
        <f>IF(AND($W$1&gt;0,C813&gt;0),SUBSTITUTE(SUBSTITUTE(IF(COUNTIF(newValidID,$C813)&gt;0,VLOOKUP($C813,Νέα_Μητρώα!$A:$G,2,FALSE),IF(COUNTIF(ValidID,$C813)&gt;0,VLOOKUP($C813,Μητρώο!$A:$G,2,FALSE))),"Θ","g"),"Α","b")&amp;IF((TRUNC((((YEAR($C$1))-I813)+1)/2))*2&lt;12,12,(TRUNC((((YEAR($C$1))-I813)+1)/2))*2),"ω")</f>
        <v>ω</v>
      </c>
      <c r="Z813" s="49">
        <f t="shared" si="91"/>
        <v>0</v>
      </c>
      <c r="AA813" s="49">
        <f t="shared" si="92"/>
        <v>0</v>
      </c>
      <c r="AB813" s="49">
        <f t="shared" si="93"/>
        <v>0</v>
      </c>
    </row>
    <row r="814" spans="1:28" x14ac:dyDescent="0.2">
      <c r="A814" s="4">
        <v>812</v>
      </c>
      <c r="B814" s="25">
        <f t="shared" si="89"/>
        <v>812</v>
      </c>
      <c r="D814" s="26" t="str">
        <f>IF($C814&gt;0,IF(COUNTIF(newValidID,$C814)&gt;0,VLOOKUP($C814,Νέα_Μητρώα!$A:$G,3,FALSE),IF(COUNTIF(ValidID,$C814)&gt;0,VLOOKUP($C814,Μητρώο!$A:$G,3,FALSE))),"")</f>
        <v/>
      </c>
      <c r="E814" s="27" t="str">
        <f>IF($C814&gt;0,IF(COUNTIF(newValidID,$C814)&gt;0,VLOOKUP($C814,Νέα_Μητρώα!$A:$G,5,FALSE),IF(COUNTIF(ValidID,$C814)&gt;0,VLOOKUP($C814,Μητρώο!$A:$G,5,FALSE))),"")</f>
        <v/>
      </c>
      <c r="F814" s="47"/>
      <c r="G814" s="47"/>
      <c r="H814" s="28"/>
      <c r="I814" s="29" t="str">
        <f>IF($C814&gt;0,IF(COUNTIF(newValidID,$C814)&gt;0,VLOOKUP($C814,Νέα_Μητρώα!$A:$G,4,FALSE),IF(COUNTIF(ValidID,$C814)&gt;0,VLOOKUP($C814,Μητρώο!$A:$G,4,FALSE))),"")</f>
        <v/>
      </c>
      <c r="J814" s="53" t="str">
        <f>IF(OR(AND(OR(LEFT(R814)="b",LEFT(T814)="b",LEFT(V814)="b"),IF($C814&gt;0,IF(COUNTIF(newValidID,$C814)&gt;0,VLOOKUP($C814,Νέα_Μητρώα!$A:$G,2,FALSE),IF(COUNTIF(ValidID,$C814)&gt;0,VLOOKUP($C814,Μητρώο!$A:$G,2,FALSE))),"")="Θ"),AND(OR(LEFT(R814)="g",LEFT(T814)="g",LEFT(V814)="g"),IF($C814&gt;0,IF(COUNTIF(newValidID,$C814)&gt;0,VLOOKUP($C814,Νέα_Μητρώα!$A:$G,2,FALSE),IF(COUNTIF(ValidID,$C814)&gt;0,VLOOKUP($C814,Μητρώο!$A:$G,2,FALSE))),"")="Α")),"error","")</f>
        <v/>
      </c>
      <c r="K814" s="29" t="str">
        <f t="shared" si="87"/>
        <v/>
      </c>
      <c r="L814" s="29">
        <f t="shared" si="88"/>
        <v>0</v>
      </c>
      <c r="M814" s="30"/>
      <c r="N814" s="30"/>
      <c r="O814" s="31" t="str">
        <f>IF($C814&gt;0,IF(COUNTIF(newValidID,$C814)&gt;0,VLOOKUP($C814,Νέα_Μητρώα!$A:$G,7,FALSE),IF(COUNTIF(ValidID,$C814)&gt;0,VLOOKUP($C814,Μητρώο!$A:$G,7,FALSE))),"")</f>
        <v/>
      </c>
      <c r="P814" s="25" t="str">
        <f t="shared" si="90"/>
        <v/>
      </c>
      <c r="Q814" s="6"/>
      <c r="S814" s="6"/>
      <c r="U814" s="6"/>
      <c r="W814" s="59" t="str">
        <f>IF(AND($W$1&gt;0,C814&gt;0),SUBSTITUTE(SUBSTITUTE(IF(COUNTIF(newValidID,$C814)&gt;0,VLOOKUP($C814,Νέα_Μητρώα!$A:$G,2,FALSE),IF(COUNTIF(ValidID,$C814)&gt;0,VLOOKUP($C814,Μητρώο!$A:$G,2,FALSE))),"Θ","g"),"Α","b")&amp;IF((TRUNC((((YEAR($C$1))-I814)+1)/2))*2&lt;12,12,(TRUNC((((YEAR($C$1))-I814)+1)/2))*2),"ω")</f>
        <v>ω</v>
      </c>
      <c r="Z814" s="49">
        <f t="shared" si="91"/>
        <v>0</v>
      </c>
      <c r="AA814" s="49">
        <f t="shared" si="92"/>
        <v>0</v>
      </c>
      <c r="AB814" s="49">
        <f t="shared" si="93"/>
        <v>0</v>
      </c>
    </row>
    <row r="815" spans="1:28" x14ac:dyDescent="0.2">
      <c r="A815" s="4">
        <v>813</v>
      </c>
      <c r="B815" s="25">
        <f t="shared" si="89"/>
        <v>813</v>
      </c>
      <c r="D815" s="26" t="str">
        <f>IF($C815&gt;0,IF(COUNTIF(newValidID,$C815)&gt;0,VLOOKUP($C815,Νέα_Μητρώα!$A:$G,3,FALSE),IF(COUNTIF(ValidID,$C815)&gt;0,VLOOKUP($C815,Μητρώο!$A:$G,3,FALSE))),"")</f>
        <v/>
      </c>
      <c r="E815" s="27" t="str">
        <f>IF($C815&gt;0,IF(COUNTIF(newValidID,$C815)&gt;0,VLOOKUP($C815,Νέα_Μητρώα!$A:$G,5,FALSE),IF(COUNTIF(ValidID,$C815)&gt;0,VLOOKUP($C815,Μητρώο!$A:$G,5,FALSE))),"")</f>
        <v/>
      </c>
      <c r="F815" s="47"/>
      <c r="G815" s="47"/>
      <c r="H815" s="28"/>
      <c r="I815" s="29" t="str">
        <f>IF($C815&gt;0,IF(COUNTIF(newValidID,$C815)&gt;0,VLOOKUP($C815,Νέα_Μητρώα!$A:$G,4,FALSE),IF(COUNTIF(ValidID,$C815)&gt;0,VLOOKUP($C815,Μητρώο!$A:$G,4,FALSE))),"")</f>
        <v/>
      </c>
      <c r="J815" s="53" t="str">
        <f>IF(OR(AND(OR(LEFT(R815)="b",LEFT(T815)="b",LEFT(V815)="b"),IF($C815&gt;0,IF(COUNTIF(newValidID,$C815)&gt;0,VLOOKUP($C815,Νέα_Μητρώα!$A:$G,2,FALSE),IF(COUNTIF(ValidID,$C815)&gt;0,VLOOKUP($C815,Μητρώο!$A:$G,2,FALSE))),"")="Θ"),AND(OR(LEFT(R815)="g",LEFT(T815)="g",LEFT(V815)="g"),IF($C815&gt;0,IF(COUNTIF(newValidID,$C815)&gt;0,VLOOKUP($C815,Νέα_Μητρώα!$A:$G,2,FALSE),IF(COUNTIF(ValidID,$C815)&gt;0,VLOOKUP($C815,Μητρώο!$A:$G,2,FALSE))),"")="Α")),"error","")</f>
        <v/>
      </c>
      <c r="K815" s="29" t="str">
        <f t="shared" si="87"/>
        <v/>
      </c>
      <c r="L815" s="29">
        <f t="shared" si="88"/>
        <v>0</v>
      </c>
      <c r="M815" s="30"/>
      <c r="N815" s="30"/>
      <c r="O815" s="31" t="str">
        <f>IF($C815&gt;0,IF(COUNTIF(newValidID,$C815)&gt;0,VLOOKUP($C815,Νέα_Μητρώα!$A:$G,7,FALSE),IF(COUNTIF(ValidID,$C815)&gt;0,VLOOKUP($C815,Μητρώο!$A:$G,7,FALSE))),"")</f>
        <v/>
      </c>
      <c r="P815" s="25" t="str">
        <f t="shared" si="90"/>
        <v/>
      </c>
      <c r="Q815" s="6"/>
      <c r="S815" s="6"/>
      <c r="U815" s="6"/>
      <c r="W815" s="59" t="str">
        <f>IF(AND($W$1&gt;0,C815&gt;0),SUBSTITUTE(SUBSTITUTE(IF(COUNTIF(newValidID,$C815)&gt;0,VLOOKUP($C815,Νέα_Μητρώα!$A:$G,2,FALSE),IF(COUNTIF(ValidID,$C815)&gt;0,VLOOKUP($C815,Μητρώο!$A:$G,2,FALSE))),"Θ","g"),"Α","b")&amp;IF((TRUNC((((YEAR($C$1))-I815)+1)/2))*2&lt;12,12,(TRUNC((((YEAR($C$1))-I815)+1)/2))*2),"ω")</f>
        <v>ω</v>
      </c>
      <c r="Z815" s="49">
        <f t="shared" si="91"/>
        <v>0</v>
      </c>
      <c r="AA815" s="49">
        <f t="shared" si="92"/>
        <v>0</v>
      </c>
      <c r="AB815" s="49">
        <f t="shared" si="93"/>
        <v>0</v>
      </c>
    </row>
    <row r="816" spans="1:28" x14ac:dyDescent="0.2">
      <c r="A816" s="4">
        <v>814</v>
      </c>
      <c r="B816" s="25">
        <f t="shared" si="89"/>
        <v>814</v>
      </c>
      <c r="D816" s="26" t="str">
        <f>IF($C816&gt;0,IF(COUNTIF(newValidID,$C816)&gt;0,VLOOKUP($C816,Νέα_Μητρώα!$A:$G,3,FALSE),IF(COUNTIF(ValidID,$C816)&gt;0,VLOOKUP($C816,Μητρώο!$A:$G,3,FALSE))),"")</f>
        <v/>
      </c>
      <c r="E816" s="27" t="str">
        <f>IF($C816&gt;0,IF(COUNTIF(newValidID,$C816)&gt;0,VLOOKUP($C816,Νέα_Μητρώα!$A:$G,5,FALSE),IF(COUNTIF(ValidID,$C816)&gt;0,VLOOKUP($C816,Μητρώο!$A:$G,5,FALSE))),"")</f>
        <v/>
      </c>
      <c r="F816" s="47"/>
      <c r="G816" s="47"/>
      <c r="H816" s="28"/>
      <c r="I816" s="29" t="str">
        <f>IF($C816&gt;0,IF(COUNTIF(newValidID,$C816)&gt;0,VLOOKUP($C816,Νέα_Μητρώα!$A:$G,4,FALSE),IF(COUNTIF(ValidID,$C816)&gt;0,VLOOKUP($C816,Μητρώο!$A:$G,4,FALSE))),"")</f>
        <v/>
      </c>
      <c r="J816" s="53" t="str">
        <f>IF(OR(AND(OR(LEFT(R816)="b",LEFT(T816)="b",LEFT(V816)="b"),IF($C816&gt;0,IF(COUNTIF(newValidID,$C816)&gt;0,VLOOKUP($C816,Νέα_Μητρώα!$A:$G,2,FALSE),IF(COUNTIF(ValidID,$C816)&gt;0,VLOOKUP($C816,Μητρώο!$A:$G,2,FALSE))),"")="Θ"),AND(OR(LEFT(R816)="g",LEFT(T816)="g",LEFT(V816)="g"),IF($C816&gt;0,IF(COUNTIF(newValidID,$C816)&gt;0,VLOOKUP($C816,Νέα_Μητρώα!$A:$G,2,FALSE),IF(COUNTIF(ValidID,$C816)&gt;0,VLOOKUP($C816,Μητρώο!$A:$G,2,FALSE))),"")="Α")),"error","")</f>
        <v/>
      </c>
      <c r="K816" s="29" t="str">
        <f t="shared" si="87"/>
        <v/>
      </c>
      <c r="L816" s="29">
        <f t="shared" si="88"/>
        <v>0</v>
      </c>
      <c r="M816" s="30"/>
      <c r="N816" s="30"/>
      <c r="O816" s="31" t="str">
        <f>IF($C816&gt;0,IF(COUNTIF(newValidID,$C816)&gt;0,VLOOKUP($C816,Νέα_Μητρώα!$A:$G,7,FALSE),IF(COUNTIF(ValidID,$C816)&gt;0,VLOOKUP($C816,Μητρώο!$A:$G,7,FALSE))),"")</f>
        <v/>
      </c>
      <c r="P816" s="25" t="str">
        <f t="shared" si="90"/>
        <v/>
      </c>
      <c r="Q816" s="6"/>
      <c r="S816" s="6"/>
      <c r="U816" s="6"/>
      <c r="W816" s="59" t="str">
        <f>IF(AND($W$1&gt;0,C816&gt;0),SUBSTITUTE(SUBSTITUTE(IF(COUNTIF(newValidID,$C816)&gt;0,VLOOKUP($C816,Νέα_Μητρώα!$A:$G,2,FALSE),IF(COUNTIF(ValidID,$C816)&gt;0,VLOOKUP($C816,Μητρώο!$A:$G,2,FALSE))),"Θ","g"),"Α","b")&amp;IF((TRUNC((((YEAR($C$1))-I816)+1)/2))*2&lt;12,12,(TRUNC((((YEAR($C$1))-I816)+1)/2))*2),"ω")</f>
        <v>ω</v>
      </c>
      <c r="Z816" s="49">
        <f t="shared" si="91"/>
        <v>0</v>
      </c>
      <c r="AA816" s="49">
        <f t="shared" si="92"/>
        <v>0</v>
      </c>
      <c r="AB816" s="49">
        <f t="shared" si="93"/>
        <v>0</v>
      </c>
    </row>
    <row r="817" spans="1:28" x14ac:dyDescent="0.2">
      <c r="A817" s="4">
        <v>815</v>
      </c>
      <c r="B817" s="25">
        <f t="shared" si="89"/>
        <v>815</v>
      </c>
      <c r="D817" s="26" t="str">
        <f>IF($C817&gt;0,IF(COUNTIF(newValidID,$C817)&gt;0,VLOOKUP($C817,Νέα_Μητρώα!$A:$G,3,FALSE),IF(COUNTIF(ValidID,$C817)&gt;0,VLOOKUP($C817,Μητρώο!$A:$G,3,FALSE))),"")</f>
        <v/>
      </c>
      <c r="E817" s="27" t="str">
        <f>IF($C817&gt;0,IF(COUNTIF(newValidID,$C817)&gt;0,VLOOKUP($C817,Νέα_Μητρώα!$A:$G,5,FALSE),IF(COUNTIF(ValidID,$C817)&gt;0,VLOOKUP($C817,Μητρώο!$A:$G,5,FALSE))),"")</f>
        <v/>
      </c>
      <c r="F817" s="47"/>
      <c r="G817" s="47"/>
      <c r="H817" s="28"/>
      <c r="I817" s="29" t="str">
        <f>IF($C817&gt;0,IF(COUNTIF(newValidID,$C817)&gt;0,VLOOKUP($C817,Νέα_Μητρώα!$A:$G,4,FALSE),IF(COUNTIF(ValidID,$C817)&gt;0,VLOOKUP($C817,Μητρώο!$A:$G,4,FALSE))),"")</f>
        <v/>
      </c>
      <c r="J817" s="53" t="str">
        <f>IF(OR(AND(OR(LEFT(R817)="b",LEFT(T817)="b",LEFT(V817)="b"),IF($C817&gt;0,IF(COUNTIF(newValidID,$C817)&gt;0,VLOOKUP($C817,Νέα_Μητρώα!$A:$G,2,FALSE),IF(COUNTIF(ValidID,$C817)&gt;0,VLOOKUP($C817,Μητρώο!$A:$G,2,FALSE))),"")="Θ"),AND(OR(LEFT(R817)="g",LEFT(T817)="g",LEFT(V817)="g"),IF($C817&gt;0,IF(COUNTIF(newValidID,$C817)&gt;0,VLOOKUP($C817,Νέα_Μητρώα!$A:$G,2,FALSE),IF(COUNTIF(ValidID,$C817)&gt;0,VLOOKUP($C817,Μητρώο!$A:$G,2,FALSE))),"")="Α")),"error","")</f>
        <v/>
      </c>
      <c r="K817" s="29" t="str">
        <f t="shared" si="87"/>
        <v/>
      </c>
      <c r="L817" s="29">
        <f t="shared" si="88"/>
        <v>0</v>
      </c>
      <c r="M817" s="30"/>
      <c r="N817" s="30"/>
      <c r="O817" s="31" t="str">
        <f>IF($C817&gt;0,IF(COUNTIF(newValidID,$C817)&gt;0,VLOOKUP($C817,Νέα_Μητρώα!$A:$G,7,FALSE),IF(COUNTIF(ValidID,$C817)&gt;0,VLOOKUP($C817,Μητρώο!$A:$G,7,FALSE))),"")</f>
        <v/>
      </c>
      <c r="P817" s="25" t="str">
        <f t="shared" si="90"/>
        <v/>
      </c>
      <c r="Q817" s="6"/>
      <c r="S817" s="6"/>
      <c r="U817" s="6"/>
      <c r="W817" s="59" t="str">
        <f>IF(AND($W$1&gt;0,C817&gt;0),SUBSTITUTE(SUBSTITUTE(IF(COUNTIF(newValidID,$C817)&gt;0,VLOOKUP($C817,Νέα_Μητρώα!$A:$G,2,FALSE),IF(COUNTIF(ValidID,$C817)&gt;0,VLOOKUP($C817,Μητρώο!$A:$G,2,FALSE))),"Θ","g"),"Α","b")&amp;IF((TRUNC((((YEAR($C$1))-I817)+1)/2))*2&lt;12,12,(TRUNC((((YEAR($C$1))-I817)+1)/2))*2),"ω")</f>
        <v>ω</v>
      </c>
      <c r="Z817" s="49">
        <f t="shared" si="91"/>
        <v>0</v>
      </c>
      <c r="AA817" s="49">
        <f t="shared" si="92"/>
        <v>0</v>
      </c>
      <c r="AB817" s="49">
        <f t="shared" si="93"/>
        <v>0</v>
      </c>
    </row>
    <row r="818" spans="1:28" x14ac:dyDescent="0.2">
      <c r="A818" s="4">
        <v>816</v>
      </c>
      <c r="B818" s="25">
        <f t="shared" si="89"/>
        <v>816</v>
      </c>
      <c r="D818" s="26" t="str">
        <f>IF($C818&gt;0,IF(COUNTIF(newValidID,$C818)&gt;0,VLOOKUP($C818,Νέα_Μητρώα!$A:$G,3,FALSE),IF(COUNTIF(ValidID,$C818)&gt;0,VLOOKUP($C818,Μητρώο!$A:$G,3,FALSE))),"")</f>
        <v/>
      </c>
      <c r="E818" s="27" t="str">
        <f>IF($C818&gt;0,IF(COUNTIF(newValidID,$C818)&gt;0,VLOOKUP($C818,Νέα_Μητρώα!$A:$G,5,FALSE),IF(COUNTIF(ValidID,$C818)&gt;0,VLOOKUP($C818,Μητρώο!$A:$G,5,FALSE))),"")</f>
        <v/>
      </c>
      <c r="F818" s="47"/>
      <c r="G818" s="47"/>
      <c r="H818" s="28"/>
      <c r="I818" s="29" t="str">
        <f>IF($C818&gt;0,IF(COUNTIF(newValidID,$C818)&gt;0,VLOOKUP($C818,Νέα_Μητρώα!$A:$G,4,FALSE),IF(COUNTIF(ValidID,$C818)&gt;0,VLOOKUP($C818,Μητρώο!$A:$G,4,FALSE))),"")</f>
        <v/>
      </c>
      <c r="J818" s="53" t="str">
        <f>IF(OR(AND(OR(LEFT(R818)="b",LEFT(T818)="b",LEFT(V818)="b"),IF($C818&gt;0,IF(COUNTIF(newValidID,$C818)&gt;0,VLOOKUP($C818,Νέα_Μητρώα!$A:$G,2,FALSE),IF(COUNTIF(ValidID,$C818)&gt;0,VLOOKUP($C818,Μητρώο!$A:$G,2,FALSE))),"")="Θ"),AND(OR(LEFT(R818)="g",LEFT(T818)="g",LEFT(V818)="g"),IF($C818&gt;0,IF(COUNTIF(newValidID,$C818)&gt;0,VLOOKUP($C818,Νέα_Μητρώα!$A:$G,2,FALSE),IF(COUNTIF(ValidID,$C818)&gt;0,VLOOKUP($C818,Μητρώο!$A:$G,2,FALSE))),"")="Α")),"error","")</f>
        <v/>
      </c>
      <c r="K818" s="29" t="str">
        <f t="shared" si="87"/>
        <v/>
      </c>
      <c r="L818" s="29">
        <f t="shared" si="88"/>
        <v>0</v>
      </c>
      <c r="M818" s="30"/>
      <c r="N818" s="30"/>
      <c r="O818" s="31" t="str">
        <f>IF($C818&gt;0,IF(COUNTIF(newValidID,$C818)&gt;0,VLOOKUP($C818,Νέα_Μητρώα!$A:$G,7,FALSE),IF(COUNTIF(ValidID,$C818)&gt;0,VLOOKUP($C818,Μητρώο!$A:$G,7,FALSE))),"")</f>
        <v/>
      </c>
      <c r="P818" s="25" t="str">
        <f t="shared" si="90"/>
        <v/>
      </c>
      <c r="Q818" s="6"/>
      <c r="S818" s="6"/>
      <c r="U818" s="6"/>
      <c r="W818" s="59" t="str">
        <f>IF(AND($W$1&gt;0,C818&gt;0),SUBSTITUTE(SUBSTITUTE(IF(COUNTIF(newValidID,$C818)&gt;0,VLOOKUP($C818,Νέα_Μητρώα!$A:$G,2,FALSE),IF(COUNTIF(ValidID,$C818)&gt;0,VLOOKUP($C818,Μητρώο!$A:$G,2,FALSE))),"Θ","g"),"Α","b")&amp;IF((TRUNC((((YEAR($C$1))-I818)+1)/2))*2&lt;12,12,(TRUNC((((YEAR($C$1))-I818)+1)/2))*2),"ω")</f>
        <v>ω</v>
      </c>
      <c r="Z818" s="49">
        <f t="shared" si="91"/>
        <v>0</v>
      </c>
      <c r="AA818" s="49">
        <f t="shared" si="92"/>
        <v>0</v>
      </c>
      <c r="AB818" s="49">
        <f t="shared" si="93"/>
        <v>0</v>
      </c>
    </row>
    <row r="819" spans="1:28" x14ac:dyDescent="0.2">
      <c r="A819" s="4">
        <v>817</v>
      </c>
      <c r="B819" s="25">
        <f t="shared" si="89"/>
        <v>817</v>
      </c>
      <c r="D819" s="26" t="str">
        <f>IF($C819&gt;0,IF(COUNTIF(newValidID,$C819)&gt;0,VLOOKUP($C819,Νέα_Μητρώα!$A:$G,3,FALSE),IF(COUNTIF(ValidID,$C819)&gt;0,VLOOKUP($C819,Μητρώο!$A:$G,3,FALSE))),"")</f>
        <v/>
      </c>
      <c r="E819" s="27" t="str">
        <f>IF($C819&gt;0,IF(COUNTIF(newValidID,$C819)&gt;0,VLOOKUP($C819,Νέα_Μητρώα!$A:$G,5,FALSE),IF(COUNTIF(ValidID,$C819)&gt;0,VLOOKUP($C819,Μητρώο!$A:$G,5,FALSE))),"")</f>
        <v/>
      </c>
      <c r="F819" s="47"/>
      <c r="G819" s="47"/>
      <c r="H819" s="28"/>
      <c r="I819" s="29" t="str">
        <f>IF($C819&gt;0,IF(COUNTIF(newValidID,$C819)&gt;0,VLOOKUP($C819,Νέα_Μητρώα!$A:$G,4,FALSE),IF(COUNTIF(ValidID,$C819)&gt;0,VLOOKUP($C819,Μητρώο!$A:$G,4,FALSE))),"")</f>
        <v/>
      </c>
      <c r="J819" s="53" t="str">
        <f>IF(OR(AND(OR(LEFT(R819)="b",LEFT(T819)="b",LEFT(V819)="b"),IF($C819&gt;0,IF(COUNTIF(newValidID,$C819)&gt;0,VLOOKUP($C819,Νέα_Μητρώα!$A:$G,2,FALSE),IF(COUNTIF(ValidID,$C819)&gt;0,VLOOKUP($C819,Μητρώο!$A:$G,2,FALSE))),"")="Θ"),AND(OR(LEFT(R819)="g",LEFT(T819)="g",LEFT(V819)="g"),IF($C819&gt;0,IF(COUNTIF(newValidID,$C819)&gt;0,VLOOKUP($C819,Νέα_Μητρώα!$A:$G,2,FALSE),IF(COUNTIF(ValidID,$C819)&gt;0,VLOOKUP($C819,Μητρώο!$A:$G,2,FALSE))),"")="Α")),"error","")</f>
        <v/>
      </c>
      <c r="K819" s="29" t="str">
        <f t="shared" si="87"/>
        <v/>
      </c>
      <c r="L819" s="29">
        <f t="shared" si="88"/>
        <v>0</v>
      </c>
      <c r="M819" s="30"/>
      <c r="N819" s="30"/>
      <c r="O819" s="31" t="str">
        <f>IF($C819&gt;0,IF(COUNTIF(newValidID,$C819)&gt;0,VLOOKUP($C819,Νέα_Μητρώα!$A:$G,7,FALSE),IF(COUNTIF(ValidID,$C819)&gt;0,VLOOKUP($C819,Μητρώο!$A:$G,7,FALSE))),"")</f>
        <v/>
      </c>
      <c r="P819" s="25" t="str">
        <f t="shared" si="90"/>
        <v/>
      </c>
      <c r="Q819" s="6"/>
      <c r="S819" s="6"/>
      <c r="U819" s="6"/>
      <c r="W819" s="59" t="str">
        <f>IF(AND($W$1&gt;0,C819&gt;0),SUBSTITUTE(SUBSTITUTE(IF(COUNTIF(newValidID,$C819)&gt;0,VLOOKUP($C819,Νέα_Μητρώα!$A:$G,2,FALSE),IF(COUNTIF(ValidID,$C819)&gt;0,VLOOKUP($C819,Μητρώο!$A:$G,2,FALSE))),"Θ","g"),"Α","b")&amp;IF((TRUNC((((YEAR($C$1))-I819)+1)/2))*2&lt;12,12,(TRUNC((((YEAR($C$1))-I819)+1)/2))*2),"ω")</f>
        <v>ω</v>
      </c>
      <c r="Z819" s="49">
        <f t="shared" si="91"/>
        <v>0</v>
      </c>
      <c r="AA819" s="49">
        <f t="shared" si="92"/>
        <v>0</v>
      </c>
      <c r="AB819" s="49">
        <f t="shared" si="93"/>
        <v>0</v>
      </c>
    </row>
    <row r="820" spans="1:28" x14ac:dyDescent="0.2">
      <c r="A820" s="4">
        <v>818</v>
      </c>
      <c r="B820" s="25">
        <f t="shared" si="89"/>
        <v>818</v>
      </c>
      <c r="D820" s="26" t="str">
        <f>IF($C820&gt;0,IF(COUNTIF(newValidID,$C820)&gt;0,VLOOKUP($C820,Νέα_Μητρώα!$A:$G,3,FALSE),IF(COUNTIF(ValidID,$C820)&gt;0,VLOOKUP($C820,Μητρώο!$A:$G,3,FALSE))),"")</f>
        <v/>
      </c>
      <c r="E820" s="27" t="str">
        <f>IF($C820&gt;0,IF(COUNTIF(newValidID,$C820)&gt;0,VLOOKUP($C820,Νέα_Μητρώα!$A:$G,5,FALSE),IF(COUNTIF(ValidID,$C820)&gt;0,VLOOKUP($C820,Μητρώο!$A:$G,5,FALSE))),"")</f>
        <v/>
      </c>
      <c r="F820" s="47"/>
      <c r="G820" s="47"/>
      <c r="H820" s="28"/>
      <c r="I820" s="29" t="str">
        <f>IF($C820&gt;0,IF(COUNTIF(newValidID,$C820)&gt;0,VLOOKUP($C820,Νέα_Μητρώα!$A:$G,4,FALSE),IF(COUNTIF(ValidID,$C820)&gt;0,VLOOKUP($C820,Μητρώο!$A:$G,4,FALSE))),"")</f>
        <v/>
      </c>
      <c r="J820" s="53" t="str">
        <f>IF(OR(AND(OR(LEFT(R820)="b",LEFT(T820)="b",LEFT(V820)="b"),IF($C820&gt;0,IF(COUNTIF(newValidID,$C820)&gt;0,VLOOKUP($C820,Νέα_Μητρώα!$A:$G,2,FALSE),IF(COUNTIF(ValidID,$C820)&gt;0,VLOOKUP($C820,Μητρώο!$A:$G,2,FALSE))),"")="Θ"),AND(OR(LEFT(R820)="g",LEFT(T820)="g",LEFT(V820)="g"),IF($C820&gt;0,IF(COUNTIF(newValidID,$C820)&gt;0,VLOOKUP($C820,Νέα_Μητρώα!$A:$G,2,FALSE),IF(COUNTIF(ValidID,$C820)&gt;0,VLOOKUP($C820,Μητρώο!$A:$G,2,FALSE))),"")="Α")),"error","")</f>
        <v/>
      </c>
      <c r="K820" s="29" t="str">
        <f t="shared" si="87"/>
        <v/>
      </c>
      <c r="L820" s="29">
        <f t="shared" si="88"/>
        <v>0</v>
      </c>
      <c r="M820" s="30"/>
      <c r="N820" s="30"/>
      <c r="O820" s="31" t="str">
        <f>IF($C820&gt;0,IF(COUNTIF(newValidID,$C820)&gt;0,VLOOKUP($C820,Νέα_Μητρώα!$A:$G,7,FALSE),IF(COUNTIF(ValidID,$C820)&gt;0,VLOOKUP($C820,Μητρώο!$A:$G,7,FALSE))),"")</f>
        <v/>
      </c>
      <c r="P820" s="25" t="str">
        <f t="shared" si="90"/>
        <v/>
      </c>
      <c r="Q820" s="6"/>
      <c r="S820" s="6"/>
      <c r="U820" s="6"/>
      <c r="W820" s="59" t="str">
        <f>IF(AND($W$1&gt;0,C820&gt;0),SUBSTITUTE(SUBSTITUTE(IF(COUNTIF(newValidID,$C820)&gt;0,VLOOKUP($C820,Νέα_Μητρώα!$A:$G,2,FALSE),IF(COUNTIF(ValidID,$C820)&gt;0,VLOOKUP($C820,Μητρώο!$A:$G,2,FALSE))),"Θ","g"),"Α","b")&amp;IF((TRUNC((((YEAR($C$1))-I820)+1)/2))*2&lt;12,12,(TRUNC((((YEAR($C$1))-I820)+1)/2))*2),"ω")</f>
        <v>ω</v>
      </c>
      <c r="Z820" s="49">
        <f t="shared" si="91"/>
        <v>0</v>
      </c>
      <c r="AA820" s="49">
        <f t="shared" si="92"/>
        <v>0</v>
      </c>
      <c r="AB820" s="49">
        <f t="shared" si="93"/>
        <v>0</v>
      </c>
    </row>
    <row r="821" spans="1:28" x14ac:dyDescent="0.2">
      <c r="A821" s="4">
        <v>819</v>
      </c>
      <c r="B821" s="25">
        <f t="shared" si="89"/>
        <v>819</v>
      </c>
      <c r="D821" s="26" t="str">
        <f>IF($C821&gt;0,IF(COUNTIF(newValidID,$C821)&gt;0,VLOOKUP($C821,Νέα_Μητρώα!$A:$G,3,FALSE),IF(COUNTIF(ValidID,$C821)&gt;0,VLOOKUP($C821,Μητρώο!$A:$G,3,FALSE))),"")</f>
        <v/>
      </c>
      <c r="E821" s="27" t="str">
        <f>IF($C821&gt;0,IF(COUNTIF(newValidID,$C821)&gt;0,VLOOKUP($C821,Νέα_Μητρώα!$A:$G,5,FALSE),IF(COUNTIF(ValidID,$C821)&gt;0,VLOOKUP($C821,Μητρώο!$A:$G,5,FALSE))),"")</f>
        <v/>
      </c>
      <c r="F821" s="47"/>
      <c r="G821" s="47"/>
      <c r="H821" s="28"/>
      <c r="I821" s="29" t="str">
        <f>IF($C821&gt;0,IF(COUNTIF(newValidID,$C821)&gt;0,VLOOKUP($C821,Νέα_Μητρώα!$A:$G,4,FALSE),IF(COUNTIF(ValidID,$C821)&gt;0,VLOOKUP($C821,Μητρώο!$A:$G,4,FALSE))),"")</f>
        <v/>
      </c>
      <c r="J821" s="53" t="str">
        <f>IF(OR(AND(OR(LEFT(R821)="b",LEFT(T821)="b",LEFT(V821)="b"),IF($C821&gt;0,IF(COUNTIF(newValidID,$C821)&gt;0,VLOOKUP($C821,Νέα_Μητρώα!$A:$G,2,FALSE),IF(COUNTIF(ValidID,$C821)&gt;0,VLOOKUP($C821,Μητρώο!$A:$G,2,FALSE))),"")="Θ"),AND(OR(LEFT(R821)="g",LEFT(T821)="g",LEFT(V821)="g"),IF($C821&gt;0,IF(COUNTIF(newValidID,$C821)&gt;0,VLOOKUP($C821,Νέα_Μητρώα!$A:$G,2,FALSE),IF(COUNTIF(ValidID,$C821)&gt;0,VLOOKUP($C821,Μητρώο!$A:$G,2,FALSE))),"")="Α")),"error","")</f>
        <v/>
      </c>
      <c r="K821" s="29" t="str">
        <f t="shared" si="87"/>
        <v/>
      </c>
      <c r="L821" s="29">
        <f t="shared" si="88"/>
        <v>0</v>
      </c>
      <c r="M821" s="30"/>
      <c r="N821" s="30"/>
      <c r="O821" s="31" t="str">
        <f>IF($C821&gt;0,IF(COUNTIF(newValidID,$C821)&gt;0,VLOOKUP($C821,Νέα_Μητρώα!$A:$G,7,FALSE),IF(COUNTIF(ValidID,$C821)&gt;0,VLOOKUP($C821,Μητρώο!$A:$G,7,FALSE))),"")</f>
        <v/>
      </c>
      <c r="P821" s="25" t="str">
        <f t="shared" si="90"/>
        <v/>
      </c>
      <c r="Q821" s="6"/>
      <c r="S821" s="6"/>
      <c r="U821" s="6"/>
      <c r="W821" s="59" t="str">
        <f>IF(AND($W$1&gt;0,C821&gt;0),SUBSTITUTE(SUBSTITUTE(IF(COUNTIF(newValidID,$C821)&gt;0,VLOOKUP($C821,Νέα_Μητρώα!$A:$G,2,FALSE),IF(COUNTIF(ValidID,$C821)&gt;0,VLOOKUP($C821,Μητρώο!$A:$G,2,FALSE))),"Θ","g"),"Α","b")&amp;IF((TRUNC((((YEAR($C$1))-I821)+1)/2))*2&lt;12,12,(TRUNC((((YEAR($C$1))-I821)+1)/2))*2),"ω")</f>
        <v>ω</v>
      </c>
      <c r="Z821" s="49">
        <f t="shared" si="91"/>
        <v>0</v>
      </c>
      <c r="AA821" s="49">
        <f t="shared" si="92"/>
        <v>0</v>
      </c>
      <c r="AB821" s="49">
        <f t="shared" si="93"/>
        <v>0</v>
      </c>
    </row>
    <row r="822" spans="1:28" x14ac:dyDescent="0.2">
      <c r="A822" s="4">
        <v>820</v>
      </c>
      <c r="B822" s="25">
        <f t="shared" si="89"/>
        <v>820</v>
      </c>
      <c r="D822" s="26" t="str">
        <f>IF($C822&gt;0,IF(COUNTIF(newValidID,$C822)&gt;0,VLOOKUP($C822,Νέα_Μητρώα!$A:$G,3,FALSE),IF(COUNTIF(ValidID,$C822)&gt;0,VLOOKUP($C822,Μητρώο!$A:$G,3,FALSE))),"")</f>
        <v/>
      </c>
      <c r="E822" s="27" t="str">
        <f>IF($C822&gt;0,IF(COUNTIF(newValidID,$C822)&gt;0,VLOOKUP($C822,Νέα_Μητρώα!$A:$G,5,FALSE),IF(COUNTIF(ValidID,$C822)&gt;0,VLOOKUP($C822,Μητρώο!$A:$G,5,FALSE))),"")</f>
        <v/>
      </c>
      <c r="F822" s="47"/>
      <c r="G822" s="47"/>
      <c r="H822" s="28"/>
      <c r="I822" s="29" t="str">
        <f>IF($C822&gt;0,IF(COUNTIF(newValidID,$C822)&gt;0,VLOOKUP($C822,Νέα_Μητρώα!$A:$G,4,FALSE),IF(COUNTIF(ValidID,$C822)&gt;0,VLOOKUP($C822,Μητρώο!$A:$G,4,FALSE))),"")</f>
        <v/>
      </c>
      <c r="J822" s="53" t="str">
        <f>IF(OR(AND(OR(LEFT(R822)="b",LEFT(T822)="b",LEFT(V822)="b"),IF($C822&gt;0,IF(COUNTIF(newValidID,$C822)&gt;0,VLOOKUP($C822,Νέα_Μητρώα!$A:$G,2,FALSE),IF(COUNTIF(ValidID,$C822)&gt;0,VLOOKUP($C822,Μητρώο!$A:$G,2,FALSE))),"")="Θ"),AND(OR(LEFT(R822)="g",LEFT(T822)="g",LEFT(V822)="g"),IF($C822&gt;0,IF(COUNTIF(newValidID,$C822)&gt;0,VLOOKUP($C822,Νέα_Μητρώα!$A:$G,2,FALSE),IF(COUNTIF(ValidID,$C822)&gt;0,VLOOKUP($C822,Μητρώο!$A:$G,2,FALSE))),"")="Α")),"error","")</f>
        <v/>
      </c>
      <c r="K822" s="29" t="str">
        <f t="shared" si="87"/>
        <v/>
      </c>
      <c r="L822" s="29">
        <f t="shared" si="88"/>
        <v>0</v>
      </c>
      <c r="M822" s="30"/>
      <c r="N822" s="30"/>
      <c r="O822" s="31" t="str">
        <f>IF($C822&gt;0,IF(COUNTIF(newValidID,$C822)&gt;0,VLOOKUP($C822,Νέα_Μητρώα!$A:$G,7,FALSE),IF(COUNTIF(ValidID,$C822)&gt;0,VLOOKUP($C822,Μητρώο!$A:$G,7,FALSE))),"")</f>
        <v/>
      </c>
      <c r="P822" s="25" t="str">
        <f t="shared" si="90"/>
        <v/>
      </c>
      <c r="Q822" s="6"/>
      <c r="S822" s="6"/>
      <c r="U822" s="6"/>
      <c r="W822" s="59" t="str">
        <f>IF(AND($W$1&gt;0,C822&gt;0),SUBSTITUTE(SUBSTITUTE(IF(COUNTIF(newValidID,$C822)&gt;0,VLOOKUP($C822,Νέα_Μητρώα!$A:$G,2,FALSE),IF(COUNTIF(ValidID,$C822)&gt;0,VLOOKUP($C822,Μητρώο!$A:$G,2,FALSE))),"Θ","g"),"Α","b")&amp;IF((TRUNC((((YEAR($C$1))-I822)+1)/2))*2&lt;12,12,(TRUNC((((YEAR($C$1))-I822)+1)/2))*2),"ω")</f>
        <v>ω</v>
      </c>
      <c r="Z822" s="49">
        <f t="shared" si="91"/>
        <v>0</v>
      </c>
      <c r="AA822" s="49">
        <f t="shared" si="92"/>
        <v>0</v>
      </c>
      <c r="AB822" s="49">
        <f t="shared" si="93"/>
        <v>0</v>
      </c>
    </row>
    <row r="823" spans="1:28" x14ac:dyDescent="0.2">
      <c r="A823" s="4">
        <v>821</v>
      </c>
      <c r="B823" s="25">
        <f t="shared" si="89"/>
        <v>821</v>
      </c>
      <c r="D823" s="26" t="str">
        <f>IF($C823&gt;0,IF(COUNTIF(newValidID,$C823)&gt;0,VLOOKUP($C823,Νέα_Μητρώα!$A:$G,3,FALSE),IF(COUNTIF(ValidID,$C823)&gt;0,VLOOKUP($C823,Μητρώο!$A:$G,3,FALSE))),"")</f>
        <v/>
      </c>
      <c r="E823" s="27" t="str">
        <f>IF($C823&gt;0,IF(COUNTIF(newValidID,$C823)&gt;0,VLOOKUP($C823,Νέα_Μητρώα!$A:$G,5,FALSE),IF(COUNTIF(ValidID,$C823)&gt;0,VLOOKUP($C823,Μητρώο!$A:$G,5,FALSE))),"")</f>
        <v/>
      </c>
      <c r="F823" s="47"/>
      <c r="G823" s="47"/>
      <c r="H823" s="28"/>
      <c r="I823" s="29" t="str">
        <f>IF($C823&gt;0,IF(COUNTIF(newValidID,$C823)&gt;0,VLOOKUP($C823,Νέα_Μητρώα!$A:$G,4,FALSE),IF(COUNTIF(ValidID,$C823)&gt;0,VLOOKUP($C823,Μητρώο!$A:$G,4,FALSE))),"")</f>
        <v/>
      </c>
      <c r="J823" s="53" t="str">
        <f>IF(OR(AND(OR(LEFT(R823)="b",LEFT(T823)="b",LEFT(V823)="b"),IF($C823&gt;0,IF(COUNTIF(newValidID,$C823)&gt;0,VLOOKUP($C823,Νέα_Μητρώα!$A:$G,2,FALSE),IF(COUNTIF(ValidID,$C823)&gt;0,VLOOKUP($C823,Μητρώο!$A:$G,2,FALSE))),"")="Θ"),AND(OR(LEFT(R823)="g",LEFT(T823)="g",LEFT(V823)="g"),IF($C823&gt;0,IF(COUNTIF(newValidID,$C823)&gt;0,VLOOKUP($C823,Νέα_Μητρώα!$A:$G,2,FALSE),IF(COUNTIF(ValidID,$C823)&gt;0,VLOOKUP($C823,Μητρώο!$A:$G,2,FALSE))),"")="Α")),"error","")</f>
        <v/>
      </c>
      <c r="K823" s="29" t="str">
        <f t="shared" si="87"/>
        <v/>
      </c>
      <c r="L823" s="29">
        <f t="shared" si="88"/>
        <v>0</v>
      </c>
      <c r="M823" s="30"/>
      <c r="N823" s="30"/>
      <c r="O823" s="31" t="str">
        <f>IF($C823&gt;0,IF(COUNTIF(newValidID,$C823)&gt;0,VLOOKUP($C823,Νέα_Μητρώα!$A:$G,7,FALSE),IF(COUNTIF(ValidID,$C823)&gt;0,VLOOKUP($C823,Μητρώο!$A:$G,7,FALSE))),"")</f>
        <v/>
      </c>
      <c r="P823" s="25" t="str">
        <f t="shared" si="90"/>
        <v/>
      </c>
      <c r="Q823" s="6"/>
      <c r="S823" s="6"/>
      <c r="U823" s="6"/>
      <c r="W823" s="59" t="str">
        <f>IF(AND($W$1&gt;0,C823&gt;0),SUBSTITUTE(SUBSTITUTE(IF(COUNTIF(newValidID,$C823)&gt;0,VLOOKUP($C823,Νέα_Μητρώα!$A:$G,2,FALSE),IF(COUNTIF(ValidID,$C823)&gt;0,VLOOKUP($C823,Μητρώο!$A:$G,2,FALSE))),"Θ","g"),"Α","b")&amp;IF((TRUNC((((YEAR($C$1))-I823)+1)/2))*2&lt;12,12,(TRUNC((((YEAR($C$1))-I823)+1)/2))*2),"ω")</f>
        <v>ω</v>
      </c>
      <c r="Z823" s="49">
        <f t="shared" si="91"/>
        <v>0</v>
      </c>
      <c r="AA823" s="49">
        <f t="shared" si="92"/>
        <v>0</v>
      </c>
      <c r="AB823" s="49">
        <f t="shared" si="93"/>
        <v>0</v>
      </c>
    </row>
    <row r="824" spans="1:28" x14ac:dyDescent="0.2">
      <c r="A824" s="4">
        <v>822</v>
      </c>
      <c r="B824" s="25">
        <f t="shared" si="89"/>
        <v>822</v>
      </c>
      <c r="D824" s="26" t="str">
        <f>IF($C824&gt;0,IF(COUNTIF(newValidID,$C824)&gt;0,VLOOKUP($C824,Νέα_Μητρώα!$A:$G,3,FALSE),IF(COUNTIF(ValidID,$C824)&gt;0,VLOOKUP($C824,Μητρώο!$A:$G,3,FALSE))),"")</f>
        <v/>
      </c>
      <c r="E824" s="27" t="str">
        <f>IF($C824&gt;0,IF(COUNTIF(newValidID,$C824)&gt;0,VLOOKUP($C824,Νέα_Μητρώα!$A:$G,5,FALSE),IF(COUNTIF(ValidID,$C824)&gt;0,VLOOKUP($C824,Μητρώο!$A:$G,5,FALSE))),"")</f>
        <v/>
      </c>
      <c r="F824" s="47"/>
      <c r="G824" s="47"/>
      <c r="H824" s="28"/>
      <c r="I824" s="29" t="str">
        <f>IF($C824&gt;0,IF(COUNTIF(newValidID,$C824)&gt;0,VLOOKUP($C824,Νέα_Μητρώα!$A:$G,4,FALSE),IF(COUNTIF(ValidID,$C824)&gt;0,VLOOKUP($C824,Μητρώο!$A:$G,4,FALSE))),"")</f>
        <v/>
      </c>
      <c r="J824" s="53" t="str">
        <f>IF(OR(AND(OR(LEFT(R824)="b",LEFT(T824)="b",LEFT(V824)="b"),IF($C824&gt;0,IF(COUNTIF(newValidID,$C824)&gt;0,VLOOKUP($C824,Νέα_Μητρώα!$A:$G,2,FALSE),IF(COUNTIF(ValidID,$C824)&gt;0,VLOOKUP($C824,Μητρώο!$A:$G,2,FALSE))),"")="Θ"),AND(OR(LEFT(R824)="g",LEFT(T824)="g",LEFT(V824)="g"),IF($C824&gt;0,IF(COUNTIF(newValidID,$C824)&gt;0,VLOOKUP($C824,Νέα_Μητρώα!$A:$G,2,FALSE),IF(COUNTIF(ValidID,$C824)&gt;0,VLOOKUP($C824,Μητρώο!$A:$G,2,FALSE))),"")="Α")),"error","")</f>
        <v/>
      </c>
      <c r="K824" s="29" t="str">
        <f t="shared" si="87"/>
        <v/>
      </c>
      <c r="L824" s="29">
        <f t="shared" si="88"/>
        <v>0</v>
      </c>
      <c r="M824" s="30"/>
      <c r="N824" s="30"/>
      <c r="O824" s="31" t="str">
        <f>IF($C824&gt;0,IF(COUNTIF(newValidID,$C824)&gt;0,VLOOKUP($C824,Νέα_Μητρώα!$A:$G,7,FALSE),IF(COUNTIF(ValidID,$C824)&gt;0,VLOOKUP($C824,Μητρώο!$A:$G,7,FALSE))),"")</f>
        <v/>
      </c>
      <c r="P824" s="25" t="str">
        <f t="shared" si="90"/>
        <v/>
      </c>
      <c r="Q824" s="6"/>
      <c r="S824" s="6"/>
      <c r="U824" s="6"/>
      <c r="W824" s="59" t="str">
        <f>IF(AND($W$1&gt;0,C824&gt;0),SUBSTITUTE(SUBSTITUTE(IF(COUNTIF(newValidID,$C824)&gt;0,VLOOKUP($C824,Νέα_Μητρώα!$A:$G,2,FALSE),IF(COUNTIF(ValidID,$C824)&gt;0,VLOOKUP($C824,Μητρώο!$A:$G,2,FALSE))),"Θ","g"),"Α","b")&amp;IF((TRUNC((((YEAR($C$1))-I824)+1)/2))*2&lt;12,12,(TRUNC((((YEAR($C$1))-I824)+1)/2))*2),"ω")</f>
        <v>ω</v>
      </c>
      <c r="Z824" s="49">
        <f t="shared" si="91"/>
        <v>0</v>
      </c>
      <c r="AA824" s="49">
        <f t="shared" si="92"/>
        <v>0</v>
      </c>
      <c r="AB824" s="49">
        <f t="shared" si="93"/>
        <v>0</v>
      </c>
    </row>
    <row r="825" spans="1:28" x14ac:dyDescent="0.2">
      <c r="A825" s="4">
        <v>823</v>
      </c>
      <c r="B825" s="25">
        <f t="shared" si="89"/>
        <v>823</v>
      </c>
      <c r="D825" s="26" t="str">
        <f>IF($C825&gt;0,IF(COUNTIF(newValidID,$C825)&gt;0,VLOOKUP($C825,Νέα_Μητρώα!$A:$G,3,FALSE),IF(COUNTIF(ValidID,$C825)&gt;0,VLOOKUP($C825,Μητρώο!$A:$G,3,FALSE))),"")</f>
        <v/>
      </c>
      <c r="E825" s="27" t="str">
        <f>IF($C825&gt;0,IF(COUNTIF(newValidID,$C825)&gt;0,VLOOKUP($C825,Νέα_Μητρώα!$A:$G,5,FALSE),IF(COUNTIF(ValidID,$C825)&gt;0,VLOOKUP($C825,Μητρώο!$A:$G,5,FALSE))),"")</f>
        <v/>
      </c>
      <c r="F825" s="47"/>
      <c r="G825" s="47"/>
      <c r="H825" s="28"/>
      <c r="I825" s="29" t="str">
        <f>IF($C825&gt;0,IF(COUNTIF(newValidID,$C825)&gt;0,VLOOKUP($C825,Νέα_Μητρώα!$A:$G,4,FALSE),IF(COUNTIF(ValidID,$C825)&gt;0,VLOOKUP($C825,Μητρώο!$A:$G,4,FALSE))),"")</f>
        <v/>
      </c>
      <c r="J825" s="53" t="str">
        <f>IF(OR(AND(OR(LEFT(R825)="b",LEFT(T825)="b",LEFT(V825)="b"),IF($C825&gt;0,IF(COUNTIF(newValidID,$C825)&gt;0,VLOOKUP($C825,Νέα_Μητρώα!$A:$G,2,FALSE),IF(COUNTIF(ValidID,$C825)&gt;0,VLOOKUP($C825,Μητρώο!$A:$G,2,FALSE))),"")="Θ"),AND(OR(LEFT(R825)="g",LEFT(T825)="g",LEFT(V825)="g"),IF($C825&gt;0,IF(COUNTIF(newValidID,$C825)&gt;0,VLOOKUP($C825,Νέα_Μητρώα!$A:$G,2,FALSE),IF(COUNTIF(ValidID,$C825)&gt;0,VLOOKUP($C825,Μητρώο!$A:$G,2,FALSE))),"")="Α")),"error","")</f>
        <v/>
      </c>
      <c r="K825" s="29" t="str">
        <f t="shared" si="87"/>
        <v/>
      </c>
      <c r="L825" s="29">
        <f t="shared" si="88"/>
        <v>0</v>
      </c>
      <c r="M825" s="30"/>
      <c r="N825" s="30"/>
      <c r="O825" s="31" t="str">
        <f>IF($C825&gt;0,IF(COUNTIF(newValidID,$C825)&gt;0,VLOOKUP($C825,Νέα_Μητρώα!$A:$G,7,FALSE),IF(COUNTIF(ValidID,$C825)&gt;0,VLOOKUP($C825,Μητρώο!$A:$G,7,FALSE))),"")</f>
        <v/>
      </c>
      <c r="P825" s="25" t="str">
        <f t="shared" si="90"/>
        <v/>
      </c>
      <c r="Q825" s="6"/>
      <c r="S825" s="6"/>
      <c r="U825" s="6"/>
      <c r="W825" s="59" t="str">
        <f>IF(AND($W$1&gt;0,C825&gt;0),SUBSTITUTE(SUBSTITUTE(IF(COUNTIF(newValidID,$C825)&gt;0,VLOOKUP($C825,Νέα_Μητρώα!$A:$G,2,FALSE),IF(COUNTIF(ValidID,$C825)&gt;0,VLOOKUP($C825,Μητρώο!$A:$G,2,FALSE))),"Θ","g"),"Α","b")&amp;IF((TRUNC((((YEAR($C$1))-I825)+1)/2))*2&lt;12,12,(TRUNC((((YEAR($C$1))-I825)+1)/2))*2),"ω")</f>
        <v>ω</v>
      </c>
      <c r="Z825" s="49">
        <f t="shared" si="91"/>
        <v>0</v>
      </c>
      <c r="AA825" s="49">
        <f t="shared" si="92"/>
        <v>0</v>
      </c>
      <c r="AB825" s="49">
        <f t="shared" si="93"/>
        <v>0</v>
      </c>
    </row>
    <row r="826" spans="1:28" x14ac:dyDescent="0.2">
      <c r="A826" s="4">
        <v>824</v>
      </c>
      <c r="B826" s="25">
        <f t="shared" si="89"/>
        <v>824</v>
      </c>
      <c r="D826" s="26" t="str">
        <f>IF($C826&gt;0,IF(COUNTIF(newValidID,$C826)&gt;0,VLOOKUP($C826,Νέα_Μητρώα!$A:$G,3,FALSE),IF(COUNTIF(ValidID,$C826)&gt;0,VLOOKUP($C826,Μητρώο!$A:$G,3,FALSE))),"")</f>
        <v/>
      </c>
      <c r="E826" s="27" t="str">
        <f>IF($C826&gt;0,IF(COUNTIF(newValidID,$C826)&gt;0,VLOOKUP($C826,Νέα_Μητρώα!$A:$G,5,FALSE),IF(COUNTIF(ValidID,$C826)&gt;0,VLOOKUP($C826,Μητρώο!$A:$G,5,FALSE))),"")</f>
        <v/>
      </c>
      <c r="F826" s="47"/>
      <c r="G826" s="47"/>
      <c r="H826" s="28"/>
      <c r="I826" s="29" t="str">
        <f>IF($C826&gt;0,IF(COUNTIF(newValidID,$C826)&gt;0,VLOOKUP($C826,Νέα_Μητρώα!$A:$G,4,FALSE),IF(COUNTIF(ValidID,$C826)&gt;0,VLOOKUP($C826,Μητρώο!$A:$G,4,FALSE))),"")</f>
        <v/>
      </c>
      <c r="J826" s="53" t="str">
        <f>IF(OR(AND(OR(LEFT(R826)="b",LEFT(T826)="b",LEFT(V826)="b"),IF($C826&gt;0,IF(COUNTIF(newValidID,$C826)&gt;0,VLOOKUP($C826,Νέα_Μητρώα!$A:$G,2,FALSE),IF(COUNTIF(ValidID,$C826)&gt;0,VLOOKUP($C826,Μητρώο!$A:$G,2,FALSE))),"")="Θ"),AND(OR(LEFT(R826)="g",LEFT(T826)="g",LEFT(V826)="g"),IF($C826&gt;0,IF(COUNTIF(newValidID,$C826)&gt;0,VLOOKUP($C826,Νέα_Μητρώα!$A:$G,2,FALSE),IF(COUNTIF(ValidID,$C826)&gt;0,VLOOKUP($C826,Μητρώο!$A:$G,2,FALSE))),"")="Α")),"error","")</f>
        <v/>
      </c>
      <c r="K826" s="29" t="str">
        <f t="shared" si="87"/>
        <v/>
      </c>
      <c r="L826" s="29">
        <f t="shared" si="88"/>
        <v>0</v>
      </c>
      <c r="M826" s="30"/>
      <c r="N826" s="30"/>
      <c r="O826" s="31" t="str">
        <f>IF($C826&gt;0,IF(COUNTIF(newValidID,$C826)&gt;0,VLOOKUP($C826,Νέα_Μητρώα!$A:$G,7,FALSE),IF(COUNTIF(ValidID,$C826)&gt;0,VLOOKUP($C826,Μητρώο!$A:$G,7,FALSE))),"")</f>
        <v/>
      </c>
      <c r="P826" s="25" t="str">
        <f t="shared" si="90"/>
        <v/>
      </c>
      <c r="Q826" s="6"/>
      <c r="S826" s="6"/>
      <c r="U826" s="6"/>
      <c r="W826" s="59" t="str">
        <f>IF(AND($W$1&gt;0,C826&gt;0),SUBSTITUTE(SUBSTITUTE(IF(COUNTIF(newValidID,$C826)&gt;0,VLOOKUP($C826,Νέα_Μητρώα!$A:$G,2,FALSE),IF(COUNTIF(ValidID,$C826)&gt;0,VLOOKUP($C826,Μητρώο!$A:$G,2,FALSE))),"Θ","g"),"Α","b")&amp;IF((TRUNC((((YEAR($C$1))-I826)+1)/2))*2&lt;12,12,(TRUNC((((YEAR($C$1))-I826)+1)/2))*2),"ω")</f>
        <v>ω</v>
      </c>
      <c r="Z826" s="49">
        <f t="shared" si="91"/>
        <v>0</v>
      </c>
      <c r="AA826" s="49">
        <f t="shared" si="92"/>
        <v>0</v>
      </c>
      <c r="AB826" s="49">
        <f t="shared" si="93"/>
        <v>0</v>
      </c>
    </row>
    <row r="827" spans="1:28" x14ac:dyDescent="0.2">
      <c r="A827" s="4">
        <v>825</v>
      </c>
      <c r="B827" s="25">
        <f t="shared" si="89"/>
        <v>825</v>
      </c>
      <c r="D827" s="26" t="str">
        <f>IF($C827&gt;0,IF(COUNTIF(newValidID,$C827)&gt;0,VLOOKUP($C827,Νέα_Μητρώα!$A:$G,3,FALSE),IF(COUNTIF(ValidID,$C827)&gt;0,VLOOKUP($C827,Μητρώο!$A:$G,3,FALSE))),"")</f>
        <v/>
      </c>
      <c r="E827" s="27" t="str">
        <f>IF($C827&gt;0,IF(COUNTIF(newValidID,$C827)&gt;0,VLOOKUP($C827,Νέα_Μητρώα!$A:$G,5,FALSE),IF(COUNTIF(ValidID,$C827)&gt;0,VLOOKUP($C827,Μητρώο!$A:$G,5,FALSE))),"")</f>
        <v/>
      </c>
      <c r="F827" s="47"/>
      <c r="G827" s="47"/>
      <c r="H827" s="28"/>
      <c r="I827" s="29" t="str">
        <f>IF($C827&gt;0,IF(COUNTIF(newValidID,$C827)&gt;0,VLOOKUP($C827,Νέα_Μητρώα!$A:$G,4,FALSE),IF(COUNTIF(ValidID,$C827)&gt;0,VLOOKUP($C827,Μητρώο!$A:$G,4,FALSE))),"")</f>
        <v/>
      </c>
      <c r="J827" s="53" t="str">
        <f>IF(OR(AND(OR(LEFT(R827)="b",LEFT(T827)="b",LEFT(V827)="b"),IF($C827&gt;0,IF(COUNTIF(newValidID,$C827)&gt;0,VLOOKUP($C827,Νέα_Μητρώα!$A:$G,2,FALSE),IF(COUNTIF(ValidID,$C827)&gt;0,VLOOKUP($C827,Μητρώο!$A:$G,2,FALSE))),"")="Θ"),AND(OR(LEFT(R827)="g",LEFT(T827)="g",LEFT(V827)="g"),IF($C827&gt;0,IF(COUNTIF(newValidID,$C827)&gt;0,VLOOKUP($C827,Νέα_Μητρώα!$A:$G,2,FALSE),IF(COUNTIF(ValidID,$C827)&gt;0,VLOOKUP($C827,Μητρώο!$A:$G,2,FALSE))),"")="Α")),"error","")</f>
        <v/>
      </c>
      <c r="K827" s="29" t="str">
        <f t="shared" si="87"/>
        <v/>
      </c>
      <c r="L827" s="29">
        <f t="shared" si="88"/>
        <v>0</v>
      </c>
      <c r="M827" s="30"/>
      <c r="N827" s="30"/>
      <c r="O827" s="31" t="str">
        <f>IF($C827&gt;0,IF(COUNTIF(newValidID,$C827)&gt;0,VLOOKUP($C827,Νέα_Μητρώα!$A:$G,7,FALSE),IF(COUNTIF(ValidID,$C827)&gt;0,VLOOKUP($C827,Μητρώο!$A:$G,7,FALSE))),"")</f>
        <v/>
      </c>
      <c r="P827" s="25" t="str">
        <f t="shared" si="90"/>
        <v/>
      </c>
      <c r="Q827" s="6"/>
      <c r="S827" s="6"/>
      <c r="U827" s="6"/>
      <c r="W827" s="59" t="str">
        <f>IF(AND($W$1&gt;0,C827&gt;0),SUBSTITUTE(SUBSTITUTE(IF(COUNTIF(newValidID,$C827)&gt;0,VLOOKUP($C827,Νέα_Μητρώα!$A:$G,2,FALSE),IF(COUNTIF(ValidID,$C827)&gt;0,VLOOKUP($C827,Μητρώο!$A:$G,2,FALSE))),"Θ","g"),"Α","b")&amp;IF((TRUNC((((YEAR($C$1))-I827)+1)/2))*2&lt;12,12,(TRUNC((((YEAR($C$1))-I827)+1)/2))*2),"ω")</f>
        <v>ω</v>
      </c>
      <c r="Z827" s="49">
        <f t="shared" si="91"/>
        <v>0</v>
      </c>
      <c r="AA827" s="49">
        <f t="shared" si="92"/>
        <v>0</v>
      </c>
      <c r="AB827" s="49">
        <f t="shared" si="93"/>
        <v>0</v>
      </c>
    </row>
    <row r="828" spans="1:28" x14ac:dyDescent="0.2">
      <c r="A828" s="4">
        <v>826</v>
      </c>
      <c r="B828" s="25">
        <f t="shared" si="89"/>
        <v>826</v>
      </c>
      <c r="D828" s="26" t="str">
        <f>IF($C828&gt;0,IF(COUNTIF(newValidID,$C828)&gt;0,VLOOKUP($C828,Νέα_Μητρώα!$A:$G,3,FALSE),IF(COUNTIF(ValidID,$C828)&gt;0,VLOOKUP($C828,Μητρώο!$A:$G,3,FALSE))),"")</f>
        <v/>
      </c>
      <c r="E828" s="27" t="str">
        <f>IF($C828&gt;0,IF(COUNTIF(newValidID,$C828)&gt;0,VLOOKUP($C828,Νέα_Μητρώα!$A:$G,5,FALSE),IF(COUNTIF(ValidID,$C828)&gt;0,VLOOKUP($C828,Μητρώο!$A:$G,5,FALSE))),"")</f>
        <v/>
      </c>
      <c r="F828" s="47"/>
      <c r="G828" s="47"/>
      <c r="H828" s="28"/>
      <c r="I828" s="29" t="str">
        <f>IF($C828&gt;0,IF(COUNTIF(newValidID,$C828)&gt;0,VLOOKUP($C828,Νέα_Μητρώα!$A:$G,4,FALSE),IF(COUNTIF(ValidID,$C828)&gt;0,VLOOKUP($C828,Μητρώο!$A:$G,4,FALSE))),"")</f>
        <v/>
      </c>
      <c r="J828" s="53" t="str">
        <f>IF(OR(AND(OR(LEFT(R828)="b",LEFT(T828)="b",LEFT(V828)="b"),IF($C828&gt;0,IF(COUNTIF(newValidID,$C828)&gt;0,VLOOKUP($C828,Νέα_Μητρώα!$A:$G,2,FALSE),IF(COUNTIF(ValidID,$C828)&gt;0,VLOOKUP($C828,Μητρώο!$A:$G,2,FALSE))),"")="Θ"),AND(OR(LEFT(R828)="g",LEFT(T828)="g",LEFT(V828)="g"),IF($C828&gt;0,IF(COUNTIF(newValidID,$C828)&gt;0,VLOOKUP($C828,Νέα_Μητρώα!$A:$G,2,FALSE),IF(COUNTIF(ValidID,$C828)&gt;0,VLOOKUP($C828,Μητρώο!$A:$G,2,FALSE))),"")="Α")),"error","")</f>
        <v/>
      </c>
      <c r="K828" s="29" t="str">
        <f t="shared" si="87"/>
        <v/>
      </c>
      <c r="L828" s="29">
        <f t="shared" si="88"/>
        <v>0</v>
      </c>
      <c r="M828" s="30"/>
      <c r="N828" s="30"/>
      <c r="O828" s="31" t="str">
        <f>IF($C828&gt;0,IF(COUNTIF(newValidID,$C828)&gt;0,VLOOKUP($C828,Νέα_Μητρώα!$A:$G,7,FALSE),IF(COUNTIF(ValidID,$C828)&gt;0,VLOOKUP($C828,Μητρώο!$A:$G,7,FALSE))),"")</f>
        <v/>
      </c>
      <c r="P828" s="25" t="str">
        <f t="shared" si="90"/>
        <v/>
      </c>
      <c r="Q828" s="6"/>
      <c r="S828" s="6"/>
      <c r="U828" s="6"/>
      <c r="W828" s="59" t="str">
        <f>IF(AND($W$1&gt;0,C828&gt;0),SUBSTITUTE(SUBSTITUTE(IF(COUNTIF(newValidID,$C828)&gt;0,VLOOKUP($C828,Νέα_Μητρώα!$A:$G,2,FALSE),IF(COUNTIF(ValidID,$C828)&gt;0,VLOOKUP($C828,Μητρώο!$A:$G,2,FALSE))),"Θ","g"),"Α","b")&amp;IF((TRUNC((((YEAR($C$1))-I828)+1)/2))*2&lt;12,12,(TRUNC((((YEAR($C$1))-I828)+1)/2))*2),"ω")</f>
        <v>ω</v>
      </c>
      <c r="Z828" s="49">
        <f t="shared" si="91"/>
        <v>0</v>
      </c>
      <c r="AA828" s="49">
        <f t="shared" si="92"/>
        <v>0</v>
      </c>
      <c r="AB828" s="49">
        <f t="shared" si="93"/>
        <v>0</v>
      </c>
    </row>
    <row r="829" spans="1:28" x14ac:dyDescent="0.2">
      <c r="A829" s="4">
        <v>827</v>
      </c>
      <c r="B829" s="25">
        <f t="shared" si="89"/>
        <v>827</v>
      </c>
      <c r="D829" s="26" t="str">
        <f>IF($C829&gt;0,IF(COUNTIF(newValidID,$C829)&gt;0,VLOOKUP($C829,Νέα_Μητρώα!$A:$G,3,FALSE),IF(COUNTIF(ValidID,$C829)&gt;0,VLOOKUP($C829,Μητρώο!$A:$G,3,FALSE))),"")</f>
        <v/>
      </c>
      <c r="E829" s="27" t="str">
        <f>IF($C829&gt;0,IF(COUNTIF(newValidID,$C829)&gt;0,VLOOKUP($C829,Νέα_Μητρώα!$A:$G,5,FALSE),IF(COUNTIF(ValidID,$C829)&gt;0,VLOOKUP($C829,Μητρώο!$A:$G,5,FALSE))),"")</f>
        <v/>
      </c>
      <c r="F829" s="47"/>
      <c r="G829" s="47"/>
      <c r="H829" s="28"/>
      <c r="I829" s="29" t="str">
        <f>IF($C829&gt;0,IF(COUNTIF(newValidID,$C829)&gt;0,VLOOKUP($C829,Νέα_Μητρώα!$A:$G,4,FALSE),IF(COUNTIF(ValidID,$C829)&gt;0,VLOOKUP($C829,Μητρώο!$A:$G,4,FALSE))),"")</f>
        <v/>
      </c>
      <c r="J829" s="53" t="str">
        <f>IF(OR(AND(OR(LEFT(R829)="b",LEFT(T829)="b",LEFT(V829)="b"),IF($C829&gt;0,IF(COUNTIF(newValidID,$C829)&gt;0,VLOOKUP($C829,Νέα_Μητρώα!$A:$G,2,FALSE),IF(COUNTIF(ValidID,$C829)&gt;0,VLOOKUP($C829,Μητρώο!$A:$G,2,FALSE))),"")="Θ"),AND(OR(LEFT(R829)="g",LEFT(T829)="g",LEFT(V829)="g"),IF($C829&gt;0,IF(COUNTIF(newValidID,$C829)&gt;0,VLOOKUP($C829,Νέα_Μητρώα!$A:$G,2,FALSE),IF(COUNTIF(ValidID,$C829)&gt;0,VLOOKUP($C829,Μητρώο!$A:$G,2,FALSE))),"")="Α")),"error","")</f>
        <v/>
      </c>
      <c r="K829" s="29" t="str">
        <f t="shared" si="87"/>
        <v/>
      </c>
      <c r="L829" s="29">
        <f t="shared" si="88"/>
        <v>0</v>
      </c>
      <c r="M829" s="30"/>
      <c r="N829" s="30"/>
      <c r="O829" s="31" t="str">
        <f>IF($C829&gt;0,IF(COUNTIF(newValidID,$C829)&gt;0,VLOOKUP($C829,Νέα_Μητρώα!$A:$G,7,FALSE),IF(COUNTIF(ValidID,$C829)&gt;0,VLOOKUP($C829,Μητρώο!$A:$G,7,FALSE))),"")</f>
        <v/>
      </c>
      <c r="P829" s="25" t="str">
        <f t="shared" si="90"/>
        <v/>
      </c>
      <c r="Q829" s="6"/>
      <c r="S829" s="6"/>
      <c r="U829" s="6"/>
      <c r="W829" s="59" t="str">
        <f>IF(AND($W$1&gt;0,C829&gt;0),SUBSTITUTE(SUBSTITUTE(IF(COUNTIF(newValidID,$C829)&gt;0,VLOOKUP($C829,Νέα_Μητρώα!$A:$G,2,FALSE),IF(COUNTIF(ValidID,$C829)&gt;0,VLOOKUP($C829,Μητρώο!$A:$G,2,FALSE))),"Θ","g"),"Α","b")&amp;IF((TRUNC((((YEAR($C$1))-I829)+1)/2))*2&lt;12,12,(TRUNC((((YEAR($C$1))-I829)+1)/2))*2),"ω")</f>
        <v>ω</v>
      </c>
      <c r="Z829" s="49">
        <f t="shared" si="91"/>
        <v>0</v>
      </c>
      <c r="AA829" s="49">
        <f t="shared" si="92"/>
        <v>0</v>
      </c>
      <c r="AB829" s="49">
        <f t="shared" si="93"/>
        <v>0</v>
      </c>
    </row>
    <row r="830" spans="1:28" x14ac:dyDescent="0.2">
      <c r="A830" s="4">
        <v>828</v>
      </c>
      <c r="B830" s="25">
        <f t="shared" si="89"/>
        <v>828</v>
      </c>
      <c r="D830" s="26" t="str">
        <f>IF($C830&gt;0,IF(COUNTIF(newValidID,$C830)&gt;0,VLOOKUP($C830,Νέα_Μητρώα!$A:$G,3,FALSE),IF(COUNTIF(ValidID,$C830)&gt;0,VLOOKUP($C830,Μητρώο!$A:$G,3,FALSE))),"")</f>
        <v/>
      </c>
      <c r="E830" s="27" t="str">
        <f>IF($C830&gt;0,IF(COUNTIF(newValidID,$C830)&gt;0,VLOOKUP($C830,Νέα_Μητρώα!$A:$G,5,FALSE),IF(COUNTIF(ValidID,$C830)&gt;0,VLOOKUP($C830,Μητρώο!$A:$G,5,FALSE))),"")</f>
        <v/>
      </c>
      <c r="F830" s="47"/>
      <c r="G830" s="47"/>
      <c r="H830" s="28"/>
      <c r="I830" s="29" t="str">
        <f>IF($C830&gt;0,IF(COUNTIF(newValidID,$C830)&gt;0,VLOOKUP($C830,Νέα_Μητρώα!$A:$G,4,FALSE),IF(COUNTIF(ValidID,$C830)&gt;0,VLOOKUP($C830,Μητρώο!$A:$G,4,FALSE))),"")</f>
        <v/>
      </c>
      <c r="J830" s="53" t="str">
        <f>IF(OR(AND(OR(LEFT(R830)="b",LEFT(T830)="b",LEFT(V830)="b"),IF($C830&gt;0,IF(COUNTIF(newValidID,$C830)&gt;0,VLOOKUP($C830,Νέα_Μητρώα!$A:$G,2,FALSE),IF(COUNTIF(ValidID,$C830)&gt;0,VLOOKUP($C830,Μητρώο!$A:$G,2,FALSE))),"")="Θ"),AND(OR(LEFT(R830)="g",LEFT(T830)="g",LEFT(V830)="g"),IF($C830&gt;0,IF(COUNTIF(newValidID,$C830)&gt;0,VLOOKUP($C830,Νέα_Μητρώα!$A:$G,2,FALSE),IF(COUNTIF(ValidID,$C830)&gt;0,VLOOKUP($C830,Μητρώο!$A:$G,2,FALSE))),"")="Α")),"error","")</f>
        <v/>
      </c>
      <c r="K830" s="29" t="str">
        <f t="shared" si="87"/>
        <v/>
      </c>
      <c r="L830" s="29">
        <f t="shared" si="88"/>
        <v>0</v>
      </c>
      <c r="M830" s="30"/>
      <c r="N830" s="30"/>
      <c r="O830" s="31" t="str">
        <f>IF($C830&gt;0,IF(COUNTIF(newValidID,$C830)&gt;0,VLOOKUP($C830,Νέα_Μητρώα!$A:$G,7,FALSE),IF(COUNTIF(ValidID,$C830)&gt;0,VLOOKUP($C830,Μητρώο!$A:$G,7,FALSE))),"")</f>
        <v/>
      </c>
      <c r="P830" s="25" t="str">
        <f t="shared" si="90"/>
        <v/>
      </c>
      <c r="Q830" s="6"/>
      <c r="S830" s="6"/>
      <c r="U830" s="6"/>
      <c r="W830" s="59" t="str">
        <f>IF(AND($W$1&gt;0,C830&gt;0),SUBSTITUTE(SUBSTITUTE(IF(COUNTIF(newValidID,$C830)&gt;0,VLOOKUP($C830,Νέα_Μητρώα!$A:$G,2,FALSE),IF(COUNTIF(ValidID,$C830)&gt;0,VLOOKUP($C830,Μητρώο!$A:$G,2,FALSE))),"Θ","g"),"Α","b")&amp;IF((TRUNC((((YEAR($C$1))-I830)+1)/2))*2&lt;12,12,(TRUNC((((YEAR($C$1))-I830)+1)/2))*2),"ω")</f>
        <v>ω</v>
      </c>
      <c r="Z830" s="49">
        <f t="shared" si="91"/>
        <v>0</v>
      </c>
      <c r="AA830" s="49">
        <f t="shared" si="92"/>
        <v>0</v>
      </c>
      <c r="AB830" s="49">
        <f t="shared" si="93"/>
        <v>0</v>
      </c>
    </row>
    <row r="831" spans="1:28" x14ac:dyDescent="0.2">
      <c r="A831" s="4">
        <v>829</v>
      </c>
      <c r="B831" s="25">
        <f t="shared" si="89"/>
        <v>829</v>
      </c>
      <c r="D831" s="26" t="str">
        <f>IF($C831&gt;0,IF(COUNTIF(newValidID,$C831)&gt;0,VLOOKUP($C831,Νέα_Μητρώα!$A:$G,3,FALSE),IF(COUNTIF(ValidID,$C831)&gt;0,VLOOKUP($C831,Μητρώο!$A:$G,3,FALSE))),"")</f>
        <v/>
      </c>
      <c r="E831" s="27" t="str">
        <f>IF($C831&gt;0,IF(COUNTIF(newValidID,$C831)&gt;0,VLOOKUP($C831,Νέα_Μητρώα!$A:$G,5,FALSE),IF(COUNTIF(ValidID,$C831)&gt;0,VLOOKUP($C831,Μητρώο!$A:$G,5,FALSE))),"")</f>
        <v/>
      </c>
      <c r="F831" s="47"/>
      <c r="G831" s="47"/>
      <c r="H831" s="28"/>
      <c r="I831" s="29" t="str">
        <f>IF($C831&gt;0,IF(COUNTIF(newValidID,$C831)&gt;0,VLOOKUP($C831,Νέα_Μητρώα!$A:$G,4,FALSE),IF(COUNTIF(ValidID,$C831)&gt;0,VLOOKUP($C831,Μητρώο!$A:$G,4,FALSE))),"")</f>
        <v/>
      </c>
      <c r="J831" s="53" t="str">
        <f>IF(OR(AND(OR(LEFT(R831)="b",LEFT(T831)="b",LEFT(V831)="b"),IF($C831&gt;0,IF(COUNTIF(newValidID,$C831)&gt;0,VLOOKUP($C831,Νέα_Μητρώα!$A:$G,2,FALSE),IF(COUNTIF(ValidID,$C831)&gt;0,VLOOKUP($C831,Μητρώο!$A:$G,2,FALSE))),"")="Θ"),AND(OR(LEFT(R831)="g",LEFT(T831)="g",LEFT(V831)="g"),IF($C831&gt;0,IF(COUNTIF(newValidID,$C831)&gt;0,VLOOKUP($C831,Νέα_Μητρώα!$A:$G,2,FALSE),IF(COUNTIF(ValidID,$C831)&gt;0,VLOOKUP($C831,Μητρώο!$A:$G,2,FALSE))),"")="Α")),"error","")</f>
        <v/>
      </c>
      <c r="K831" s="29" t="str">
        <f t="shared" si="87"/>
        <v/>
      </c>
      <c r="L831" s="29">
        <f t="shared" si="88"/>
        <v>0</v>
      </c>
      <c r="M831" s="30"/>
      <c r="N831" s="30"/>
      <c r="O831" s="31" t="str">
        <f>IF($C831&gt;0,IF(COUNTIF(newValidID,$C831)&gt;0,VLOOKUP($C831,Νέα_Μητρώα!$A:$G,7,FALSE),IF(COUNTIF(ValidID,$C831)&gt;0,VLOOKUP($C831,Μητρώο!$A:$G,7,FALSE))),"")</f>
        <v/>
      </c>
      <c r="P831" s="25" t="str">
        <f t="shared" si="90"/>
        <v/>
      </c>
      <c r="Q831" s="6"/>
      <c r="S831" s="6"/>
      <c r="U831" s="6"/>
      <c r="W831" s="59" t="str">
        <f>IF(AND($W$1&gt;0,C831&gt;0),SUBSTITUTE(SUBSTITUTE(IF(COUNTIF(newValidID,$C831)&gt;0,VLOOKUP($C831,Νέα_Μητρώα!$A:$G,2,FALSE),IF(COUNTIF(ValidID,$C831)&gt;0,VLOOKUP($C831,Μητρώο!$A:$G,2,FALSE))),"Θ","g"),"Α","b")&amp;IF((TRUNC((((YEAR($C$1))-I831)+1)/2))*2&lt;12,12,(TRUNC((((YEAR($C$1))-I831)+1)/2))*2),"ω")</f>
        <v>ω</v>
      </c>
      <c r="Z831" s="49">
        <f t="shared" si="91"/>
        <v>0</v>
      </c>
      <c r="AA831" s="49">
        <f t="shared" si="92"/>
        <v>0</v>
      </c>
      <c r="AB831" s="49">
        <f t="shared" si="93"/>
        <v>0</v>
      </c>
    </row>
    <row r="832" spans="1:28" x14ac:dyDescent="0.2">
      <c r="A832" s="4">
        <v>830</v>
      </c>
      <c r="B832" s="25">
        <f t="shared" si="89"/>
        <v>830</v>
      </c>
      <c r="D832" s="26" t="str">
        <f>IF($C832&gt;0,IF(COUNTIF(newValidID,$C832)&gt;0,VLOOKUP($C832,Νέα_Μητρώα!$A:$G,3,FALSE),IF(COUNTIF(ValidID,$C832)&gt;0,VLOOKUP($C832,Μητρώο!$A:$G,3,FALSE))),"")</f>
        <v/>
      </c>
      <c r="E832" s="27" t="str">
        <f>IF($C832&gt;0,IF(COUNTIF(newValidID,$C832)&gt;0,VLOOKUP($C832,Νέα_Μητρώα!$A:$G,5,FALSE),IF(COUNTIF(ValidID,$C832)&gt;0,VLOOKUP($C832,Μητρώο!$A:$G,5,FALSE))),"")</f>
        <v/>
      </c>
      <c r="F832" s="47"/>
      <c r="G832" s="47"/>
      <c r="H832" s="28"/>
      <c r="I832" s="29" t="str">
        <f>IF($C832&gt;0,IF(COUNTIF(newValidID,$C832)&gt;0,VLOOKUP($C832,Νέα_Μητρώα!$A:$G,4,FALSE),IF(COUNTIF(ValidID,$C832)&gt;0,VLOOKUP($C832,Μητρώο!$A:$G,4,FALSE))),"")</f>
        <v/>
      </c>
      <c r="J832" s="53" t="str">
        <f>IF(OR(AND(OR(LEFT(R832)="b",LEFT(T832)="b",LEFT(V832)="b"),IF($C832&gt;0,IF(COUNTIF(newValidID,$C832)&gt;0,VLOOKUP($C832,Νέα_Μητρώα!$A:$G,2,FALSE),IF(COUNTIF(ValidID,$C832)&gt;0,VLOOKUP($C832,Μητρώο!$A:$G,2,FALSE))),"")="Θ"),AND(OR(LEFT(R832)="g",LEFT(T832)="g",LEFT(V832)="g"),IF($C832&gt;0,IF(COUNTIF(newValidID,$C832)&gt;0,VLOOKUP($C832,Νέα_Μητρώα!$A:$G,2,FALSE),IF(COUNTIF(ValidID,$C832)&gt;0,VLOOKUP($C832,Μητρώο!$A:$G,2,FALSE))),"")="Α")),"error","")</f>
        <v/>
      </c>
      <c r="K832" s="29" t="str">
        <f t="shared" si="87"/>
        <v/>
      </c>
      <c r="L832" s="29">
        <f t="shared" si="88"/>
        <v>0</v>
      </c>
      <c r="M832" s="30"/>
      <c r="N832" s="30"/>
      <c r="O832" s="31" t="str">
        <f>IF($C832&gt;0,IF(COUNTIF(newValidID,$C832)&gt;0,VLOOKUP($C832,Νέα_Μητρώα!$A:$G,7,FALSE),IF(COUNTIF(ValidID,$C832)&gt;0,VLOOKUP($C832,Μητρώο!$A:$G,7,FALSE))),"")</f>
        <v/>
      </c>
      <c r="P832" s="25" t="str">
        <f t="shared" si="90"/>
        <v/>
      </c>
      <c r="Q832" s="6"/>
      <c r="S832" s="6"/>
      <c r="U832" s="6"/>
      <c r="W832" s="59" t="str">
        <f>IF(AND($W$1&gt;0,C832&gt;0),SUBSTITUTE(SUBSTITUTE(IF(COUNTIF(newValidID,$C832)&gt;0,VLOOKUP($C832,Νέα_Μητρώα!$A:$G,2,FALSE),IF(COUNTIF(ValidID,$C832)&gt;0,VLOOKUP($C832,Μητρώο!$A:$G,2,FALSE))),"Θ","g"),"Α","b")&amp;IF((TRUNC((((YEAR($C$1))-I832)+1)/2))*2&lt;12,12,(TRUNC((((YEAR($C$1))-I832)+1)/2))*2),"ω")</f>
        <v>ω</v>
      </c>
      <c r="Z832" s="49">
        <f t="shared" si="91"/>
        <v>0</v>
      </c>
      <c r="AA832" s="49">
        <f t="shared" si="92"/>
        <v>0</v>
      </c>
      <c r="AB832" s="49">
        <f t="shared" si="93"/>
        <v>0</v>
      </c>
    </row>
    <row r="833" spans="1:28" x14ac:dyDescent="0.2">
      <c r="A833" s="4">
        <v>831</v>
      </c>
      <c r="B833" s="25">
        <f t="shared" si="89"/>
        <v>831</v>
      </c>
      <c r="D833" s="26" t="str">
        <f>IF($C833&gt;0,IF(COUNTIF(newValidID,$C833)&gt;0,VLOOKUP($C833,Νέα_Μητρώα!$A:$G,3,FALSE),IF(COUNTIF(ValidID,$C833)&gt;0,VLOOKUP($C833,Μητρώο!$A:$G,3,FALSE))),"")</f>
        <v/>
      </c>
      <c r="E833" s="27" t="str">
        <f>IF($C833&gt;0,IF(COUNTIF(newValidID,$C833)&gt;0,VLOOKUP($C833,Νέα_Μητρώα!$A:$G,5,FALSE),IF(COUNTIF(ValidID,$C833)&gt;0,VLOOKUP($C833,Μητρώο!$A:$G,5,FALSE))),"")</f>
        <v/>
      </c>
      <c r="F833" s="47"/>
      <c r="G833" s="47"/>
      <c r="H833" s="28"/>
      <c r="I833" s="29" t="str">
        <f>IF($C833&gt;0,IF(COUNTIF(newValidID,$C833)&gt;0,VLOOKUP($C833,Νέα_Μητρώα!$A:$G,4,FALSE),IF(COUNTIF(ValidID,$C833)&gt;0,VLOOKUP($C833,Μητρώο!$A:$G,4,FALSE))),"")</f>
        <v/>
      </c>
      <c r="J833" s="53" t="str">
        <f>IF(OR(AND(OR(LEFT(R833)="b",LEFT(T833)="b",LEFT(V833)="b"),IF($C833&gt;0,IF(COUNTIF(newValidID,$C833)&gt;0,VLOOKUP($C833,Νέα_Μητρώα!$A:$G,2,FALSE),IF(COUNTIF(ValidID,$C833)&gt;0,VLOOKUP($C833,Μητρώο!$A:$G,2,FALSE))),"")="Θ"),AND(OR(LEFT(R833)="g",LEFT(T833)="g",LEFT(V833)="g"),IF($C833&gt;0,IF(COUNTIF(newValidID,$C833)&gt;0,VLOOKUP($C833,Νέα_Μητρώα!$A:$G,2,FALSE),IF(COUNTIF(ValidID,$C833)&gt;0,VLOOKUP($C833,Μητρώο!$A:$G,2,FALSE))),"")="Α")),"error","")</f>
        <v/>
      </c>
      <c r="K833" s="29" t="str">
        <f t="shared" si="87"/>
        <v/>
      </c>
      <c r="L833" s="29">
        <f t="shared" si="88"/>
        <v>0</v>
      </c>
      <c r="M833" s="30"/>
      <c r="N833" s="30"/>
      <c r="O833" s="31" t="str">
        <f>IF($C833&gt;0,IF(COUNTIF(newValidID,$C833)&gt;0,VLOOKUP($C833,Νέα_Μητρώα!$A:$G,7,FALSE),IF(COUNTIF(ValidID,$C833)&gt;0,VLOOKUP($C833,Μητρώο!$A:$G,7,FALSE))),"")</f>
        <v/>
      </c>
      <c r="P833" s="25" t="str">
        <f t="shared" si="90"/>
        <v/>
      </c>
      <c r="Q833" s="6"/>
      <c r="S833" s="6"/>
      <c r="U833" s="6"/>
      <c r="W833" s="59" t="str">
        <f>IF(AND($W$1&gt;0,C833&gt;0),SUBSTITUTE(SUBSTITUTE(IF(COUNTIF(newValidID,$C833)&gt;0,VLOOKUP($C833,Νέα_Μητρώα!$A:$G,2,FALSE),IF(COUNTIF(ValidID,$C833)&gt;0,VLOOKUP($C833,Μητρώο!$A:$G,2,FALSE))),"Θ","g"),"Α","b")&amp;IF((TRUNC((((YEAR($C$1))-I833)+1)/2))*2&lt;12,12,(TRUNC((((YEAR($C$1))-I833)+1)/2))*2),"ω")</f>
        <v>ω</v>
      </c>
      <c r="Z833" s="49">
        <f t="shared" si="91"/>
        <v>0</v>
      </c>
      <c r="AA833" s="49">
        <f t="shared" si="92"/>
        <v>0</v>
      </c>
      <c r="AB833" s="49">
        <f t="shared" si="93"/>
        <v>0</v>
      </c>
    </row>
    <row r="834" spans="1:28" x14ac:dyDescent="0.2">
      <c r="A834" s="4">
        <v>832</v>
      </c>
      <c r="B834" s="25">
        <f t="shared" si="89"/>
        <v>832</v>
      </c>
      <c r="D834" s="26" t="str">
        <f>IF($C834&gt;0,IF(COUNTIF(newValidID,$C834)&gt;0,VLOOKUP($C834,Νέα_Μητρώα!$A:$G,3,FALSE),IF(COUNTIF(ValidID,$C834)&gt;0,VLOOKUP($C834,Μητρώο!$A:$G,3,FALSE))),"")</f>
        <v/>
      </c>
      <c r="E834" s="27" t="str">
        <f>IF($C834&gt;0,IF(COUNTIF(newValidID,$C834)&gt;0,VLOOKUP($C834,Νέα_Μητρώα!$A:$G,5,FALSE),IF(COUNTIF(ValidID,$C834)&gt;0,VLOOKUP($C834,Μητρώο!$A:$G,5,FALSE))),"")</f>
        <v/>
      </c>
      <c r="F834" s="47"/>
      <c r="G834" s="47"/>
      <c r="H834" s="28"/>
      <c r="I834" s="29" t="str">
        <f>IF($C834&gt;0,IF(COUNTIF(newValidID,$C834)&gt;0,VLOOKUP($C834,Νέα_Μητρώα!$A:$G,4,FALSE),IF(COUNTIF(ValidID,$C834)&gt;0,VLOOKUP($C834,Μητρώο!$A:$G,4,FALSE))),"")</f>
        <v/>
      </c>
      <c r="J834" s="53" t="str">
        <f>IF(OR(AND(OR(LEFT(R834)="b",LEFT(T834)="b",LEFT(V834)="b"),IF($C834&gt;0,IF(COUNTIF(newValidID,$C834)&gt;0,VLOOKUP($C834,Νέα_Μητρώα!$A:$G,2,FALSE),IF(COUNTIF(ValidID,$C834)&gt;0,VLOOKUP($C834,Μητρώο!$A:$G,2,FALSE))),"")="Θ"),AND(OR(LEFT(R834)="g",LEFT(T834)="g",LEFT(V834)="g"),IF($C834&gt;0,IF(COUNTIF(newValidID,$C834)&gt;0,VLOOKUP($C834,Νέα_Μητρώα!$A:$G,2,FALSE),IF(COUNTIF(ValidID,$C834)&gt;0,VLOOKUP($C834,Μητρώο!$A:$G,2,FALSE))),"")="Α")),"error","")</f>
        <v/>
      </c>
      <c r="K834" s="29" t="str">
        <f t="shared" si="87"/>
        <v/>
      </c>
      <c r="L834" s="29">
        <f t="shared" si="88"/>
        <v>0</v>
      </c>
      <c r="M834" s="30"/>
      <c r="N834" s="30"/>
      <c r="O834" s="31" t="str">
        <f>IF($C834&gt;0,IF(COUNTIF(newValidID,$C834)&gt;0,VLOOKUP($C834,Νέα_Μητρώα!$A:$G,7,FALSE),IF(COUNTIF(ValidID,$C834)&gt;0,VLOOKUP($C834,Μητρώο!$A:$G,7,FALSE))),"")</f>
        <v/>
      </c>
      <c r="P834" s="25" t="str">
        <f t="shared" si="90"/>
        <v/>
      </c>
      <c r="Q834" s="6"/>
      <c r="S834" s="6"/>
      <c r="U834" s="6"/>
      <c r="W834" s="59" t="str">
        <f>IF(AND($W$1&gt;0,C834&gt;0),SUBSTITUTE(SUBSTITUTE(IF(COUNTIF(newValidID,$C834)&gt;0,VLOOKUP($C834,Νέα_Μητρώα!$A:$G,2,FALSE),IF(COUNTIF(ValidID,$C834)&gt;0,VLOOKUP($C834,Μητρώο!$A:$G,2,FALSE))),"Θ","g"),"Α","b")&amp;IF((TRUNC((((YEAR($C$1))-I834)+1)/2))*2&lt;12,12,(TRUNC((((YEAR($C$1))-I834)+1)/2))*2),"ω")</f>
        <v>ω</v>
      </c>
      <c r="Z834" s="49">
        <f t="shared" si="91"/>
        <v>0</v>
      </c>
      <c r="AA834" s="49">
        <f t="shared" si="92"/>
        <v>0</v>
      </c>
      <c r="AB834" s="49">
        <f t="shared" si="93"/>
        <v>0</v>
      </c>
    </row>
    <row r="835" spans="1:28" x14ac:dyDescent="0.2">
      <c r="A835" s="4">
        <v>833</v>
      </c>
      <c r="B835" s="25">
        <f t="shared" si="89"/>
        <v>833</v>
      </c>
      <c r="D835" s="26" t="str">
        <f>IF($C835&gt;0,IF(COUNTIF(newValidID,$C835)&gt;0,VLOOKUP($C835,Νέα_Μητρώα!$A:$G,3,FALSE),IF(COUNTIF(ValidID,$C835)&gt;0,VLOOKUP($C835,Μητρώο!$A:$G,3,FALSE))),"")</f>
        <v/>
      </c>
      <c r="E835" s="27" t="str">
        <f>IF($C835&gt;0,IF(COUNTIF(newValidID,$C835)&gt;0,VLOOKUP($C835,Νέα_Μητρώα!$A:$G,5,FALSE),IF(COUNTIF(ValidID,$C835)&gt;0,VLOOKUP($C835,Μητρώο!$A:$G,5,FALSE))),"")</f>
        <v/>
      </c>
      <c r="F835" s="47"/>
      <c r="G835" s="47"/>
      <c r="H835" s="28"/>
      <c r="I835" s="29" t="str">
        <f>IF($C835&gt;0,IF(COUNTIF(newValidID,$C835)&gt;0,VLOOKUP($C835,Νέα_Μητρώα!$A:$G,4,FALSE),IF(COUNTIF(ValidID,$C835)&gt;0,VLOOKUP($C835,Μητρώο!$A:$G,4,FALSE))),"")</f>
        <v/>
      </c>
      <c r="J835" s="53" t="str">
        <f>IF(OR(AND(OR(LEFT(R835)="b",LEFT(T835)="b",LEFT(V835)="b"),IF($C835&gt;0,IF(COUNTIF(newValidID,$C835)&gt;0,VLOOKUP($C835,Νέα_Μητρώα!$A:$G,2,FALSE),IF(COUNTIF(ValidID,$C835)&gt;0,VLOOKUP($C835,Μητρώο!$A:$G,2,FALSE))),"")="Θ"),AND(OR(LEFT(R835)="g",LEFT(T835)="g",LEFT(V835)="g"),IF($C835&gt;0,IF(COUNTIF(newValidID,$C835)&gt;0,VLOOKUP($C835,Νέα_Μητρώα!$A:$G,2,FALSE),IF(COUNTIF(ValidID,$C835)&gt;0,VLOOKUP($C835,Μητρώο!$A:$G,2,FALSE))),"")="Α")),"error","")</f>
        <v/>
      </c>
      <c r="K835" s="29" t="str">
        <f t="shared" ref="K835:K898" si="94">IF(R835&gt;" ",IF(VALUE(RIGHT(R835,2))=10,IF(YEAR($C$1)-I835&gt;10,"error","ok"),IF(VALUE(RIGHT(R835,2))=12,IF(OR(YEAR($C$1)-I835&gt;12,YEAR($C$1)-I835&lt;9),"error","ok"),IF(VALUE(RIGHT(R835,2))=14,IF(OR(YEAR($C$1)-I835&gt;14,YEAR($C$1)-I835&lt;9),"error","ok"),IF(VALUE(RIGHT(R835,2))=16,IF(OR(YEAR($C$1)-I835&gt;16,YEAR($C$1)-I835&lt;13),"error","ok"),IF(VALUE(RIGHT(R835,2))=18,IF(OR(YEAR($C$1)-I835&gt;18,YEAR($C$1)-I835&lt;13),"error","ok"),"x"))))),"")</f>
        <v/>
      </c>
      <c r="L835" s="29">
        <f t="shared" ref="L835:L898" si="95">COUNTIF(C:C,C835)</f>
        <v>0</v>
      </c>
      <c r="M835" s="30"/>
      <c r="N835" s="30"/>
      <c r="O835" s="31" t="str">
        <f>IF($C835&gt;0,IF(COUNTIF(newValidID,$C835)&gt;0,VLOOKUP($C835,Νέα_Μητρώα!$A:$G,7,FALSE),IF(COUNTIF(ValidID,$C835)&gt;0,VLOOKUP($C835,Μητρώο!$A:$G,7,FALSE))),"")</f>
        <v/>
      </c>
      <c r="P835" s="25" t="str">
        <f t="shared" si="90"/>
        <v/>
      </c>
      <c r="Q835" s="6"/>
      <c r="S835" s="6"/>
      <c r="U835" s="6"/>
      <c r="W835" s="59" t="str">
        <f>IF(AND($W$1&gt;0,C835&gt;0),SUBSTITUTE(SUBSTITUTE(IF(COUNTIF(newValidID,$C835)&gt;0,VLOOKUP($C835,Νέα_Μητρώα!$A:$G,2,FALSE),IF(COUNTIF(ValidID,$C835)&gt;0,VLOOKUP($C835,Μητρώο!$A:$G,2,FALSE))),"Θ","g"),"Α","b")&amp;IF((TRUNC((((YEAR($C$1))-I835)+1)/2))*2&lt;12,12,(TRUNC((((YEAR($C$1))-I835)+1)/2))*2),"ω")</f>
        <v>ω</v>
      </c>
      <c r="Z835" s="49">
        <f t="shared" si="91"/>
        <v>0</v>
      </c>
      <c r="AA835" s="49">
        <f t="shared" si="92"/>
        <v>0</v>
      </c>
      <c r="AB835" s="49">
        <f t="shared" si="93"/>
        <v>0</v>
      </c>
    </row>
    <row r="836" spans="1:28" x14ac:dyDescent="0.2">
      <c r="A836" s="4">
        <v>834</v>
      </c>
      <c r="B836" s="25">
        <f t="shared" ref="B836:B899" si="96">IF(Q836&amp;R836&amp;W836=Q835&amp;R835&amp;W835,B835+1,1)</f>
        <v>834</v>
      </c>
      <c r="D836" s="26" t="str">
        <f>IF($C836&gt;0,IF(COUNTIF(newValidID,$C836)&gt;0,VLOOKUP($C836,Νέα_Μητρώα!$A:$G,3,FALSE),IF(COUNTIF(ValidID,$C836)&gt;0,VLOOKUP($C836,Μητρώο!$A:$G,3,FALSE))),"")</f>
        <v/>
      </c>
      <c r="E836" s="27" t="str">
        <f>IF($C836&gt;0,IF(COUNTIF(newValidID,$C836)&gt;0,VLOOKUP($C836,Νέα_Μητρώα!$A:$G,5,FALSE),IF(COUNTIF(ValidID,$C836)&gt;0,VLOOKUP($C836,Μητρώο!$A:$G,5,FALSE))),"")</f>
        <v/>
      </c>
      <c r="F836" s="47"/>
      <c r="G836" s="47"/>
      <c r="H836" s="28"/>
      <c r="I836" s="29" t="str">
        <f>IF($C836&gt;0,IF(COUNTIF(newValidID,$C836)&gt;0,VLOOKUP($C836,Νέα_Μητρώα!$A:$G,4,FALSE),IF(COUNTIF(ValidID,$C836)&gt;0,VLOOKUP($C836,Μητρώο!$A:$G,4,FALSE))),"")</f>
        <v/>
      </c>
      <c r="J836" s="53" t="str">
        <f>IF(OR(AND(OR(LEFT(R836)="b",LEFT(T836)="b",LEFT(V836)="b"),IF($C836&gt;0,IF(COUNTIF(newValidID,$C836)&gt;0,VLOOKUP($C836,Νέα_Μητρώα!$A:$G,2,FALSE),IF(COUNTIF(ValidID,$C836)&gt;0,VLOOKUP($C836,Μητρώο!$A:$G,2,FALSE))),"")="Θ"),AND(OR(LEFT(R836)="g",LEFT(T836)="g",LEFT(V836)="g"),IF($C836&gt;0,IF(COUNTIF(newValidID,$C836)&gt;0,VLOOKUP($C836,Νέα_Μητρώα!$A:$G,2,FALSE),IF(COUNTIF(ValidID,$C836)&gt;0,VLOOKUP($C836,Μητρώο!$A:$G,2,FALSE))),"")="Α")),"error","")</f>
        <v/>
      </c>
      <c r="K836" s="29" t="str">
        <f t="shared" si="94"/>
        <v/>
      </c>
      <c r="L836" s="29">
        <f t="shared" si="95"/>
        <v>0</v>
      </c>
      <c r="M836" s="30"/>
      <c r="N836" s="30"/>
      <c r="O836" s="31" t="str">
        <f>IF($C836&gt;0,IF(COUNTIF(newValidID,$C836)&gt;0,VLOOKUP($C836,Νέα_Μητρώα!$A:$G,7,FALSE),IF(COUNTIF(ValidID,$C836)&gt;0,VLOOKUP($C836,Μητρώο!$A:$G,7,FALSE))),"")</f>
        <v/>
      </c>
      <c r="P836" s="25" t="str">
        <f t="shared" ref="P836:P899" si="97">IF(AND($C836&gt;1,$O836&lt;$C$1),"Κ","")</f>
        <v/>
      </c>
      <c r="Q836" s="6"/>
      <c r="S836" s="6"/>
      <c r="U836" s="6"/>
      <c r="W836" s="59" t="str">
        <f>IF(AND($W$1&gt;0,C836&gt;0),SUBSTITUTE(SUBSTITUTE(IF(COUNTIF(newValidID,$C836)&gt;0,VLOOKUP($C836,Νέα_Μητρώα!$A:$G,2,FALSE),IF(COUNTIF(ValidID,$C836)&gt;0,VLOOKUP($C836,Μητρώο!$A:$G,2,FALSE))),"Θ","g"),"Α","b")&amp;IF((TRUNC((((YEAR($C$1))-I836)+1)/2))*2&lt;12,12,(TRUNC((((YEAR($C$1))-I836)+1)/2))*2),"ω")</f>
        <v>ω</v>
      </c>
      <c r="Z836" s="49">
        <f t="shared" ref="Z836:Z899" si="98">COUNTIF(CityGroup,Q836&amp;"-"&amp;R836)</f>
        <v>0</v>
      </c>
      <c r="AA836" s="49">
        <f t="shared" ref="AA836:AA899" si="99">COUNTIF(CityGroup,S836&amp;"-"&amp;T836)</f>
        <v>0</v>
      </c>
      <c r="AB836" s="49">
        <f t="shared" ref="AB836:AB899" si="100">COUNTIF(CityGroup,U836&amp;"-"&amp;V836)</f>
        <v>0</v>
      </c>
    </row>
    <row r="837" spans="1:28" x14ac:dyDescent="0.2">
      <c r="A837" s="4">
        <v>835</v>
      </c>
      <c r="B837" s="25">
        <f t="shared" si="96"/>
        <v>835</v>
      </c>
      <c r="D837" s="26" t="str">
        <f>IF($C837&gt;0,IF(COUNTIF(newValidID,$C837)&gt;0,VLOOKUP($C837,Νέα_Μητρώα!$A:$G,3,FALSE),IF(COUNTIF(ValidID,$C837)&gt;0,VLOOKUP($C837,Μητρώο!$A:$G,3,FALSE))),"")</f>
        <v/>
      </c>
      <c r="E837" s="27" t="str">
        <f>IF($C837&gt;0,IF(COUNTIF(newValidID,$C837)&gt;0,VLOOKUP($C837,Νέα_Μητρώα!$A:$G,5,FALSE),IF(COUNTIF(ValidID,$C837)&gt;0,VLOOKUP($C837,Μητρώο!$A:$G,5,FALSE))),"")</f>
        <v/>
      </c>
      <c r="F837" s="47"/>
      <c r="G837" s="47"/>
      <c r="H837" s="28"/>
      <c r="I837" s="29" t="str">
        <f>IF($C837&gt;0,IF(COUNTIF(newValidID,$C837)&gt;0,VLOOKUP($C837,Νέα_Μητρώα!$A:$G,4,FALSE),IF(COUNTIF(ValidID,$C837)&gt;0,VLOOKUP($C837,Μητρώο!$A:$G,4,FALSE))),"")</f>
        <v/>
      </c>
      <c r="J837" s="53" t="str">
        <f>IF(OR(AND(OR(LEFT(R837)="b",LEFT(T837)="b",LEFT(V837)="b"),IF($C837&gt;0,IF(COUNTIF(newValidID,$C837)&gt;0,VLOOKUP($C837,Νέα_Μητρώα!$A:$G,2,FALSE),IF(COUNTIF(ValidID,$C837)&gt;0,VLOOKUP($C837,Μητρώο!$A:$G,2,FALSE))),"")="Θ"),AND(OR(LEFT(R837)="g",LEFT(T837)="g",LEFT(V837)="g"),IF($C837&gt;0,IF(COUNTIF(newValidID,$C837)&gt;0,VLOOKUP($C837,Νέα_Μητρώα!$A:$G,2,FALSE),IF(COUNTIF(ValidID,$C837)&gt;0,VLOOKUP($C837,Μητρώο!$A:$G,2,FALSE))),"")="Α")),"error","")</f>
        <v/>
      </c>
      <c r="K837" s="29" t="str">
        <f t="shared" si="94"/>
        <v/>
      </c>
      <c r="L837" s="29">
        <f t="shared" si="95"/>
        <v>0</v>
      </c>
      <c r="M837" s="30"/>
      <c r="N837" s="30"/>
      <c r="O837" s="31" t="str">
        <f>IF($C837&gt;0,IF(COUNTIF(newValidID,$C837)&gt;0,VLOOKUP($C837,Νέα_Μητρώα!$A:$G,7,FALSE),IF(COUNTIF(ValidID,$C837)&gt;0,VLOOKUP($C837,Μητρώο!$A:$G,7,FALSE))),"")</f>
        <v/>
      </c>
      <c r="P837" s="25" t="str">
        <f t="shared" si="97"/>
        <v/>
      </c>
      <c r="Q837" s="6"/>
      <c r="S837" s="6"/>
      <c r="U837" s="6"/>
      <c r="W837" s="59" t="str">
        <f>IF(AND($W$1&gt;0,C837&gt;0),SUBSTITUTE(SUBSTITUTE(IF(COUNTIF(newValidID,$C837)&gt;0,VLOOKUP($C837,Νέα_Μητρώα!$A:$G,2,FALSE),IF(COUNTIF(ValidID,$C837)&gt;0,VLOOKUP($C837,Μητρώο!$A:$G,2,FALSE))),"Θ","g"),"Α","b")&amp;IF((TRUNC((((YEAR($C$1))-I837)+1)/2))*2&lt;12,12,(TRUNC((((YEAR($C$1))-I837)+1)/2))*2),"ω")</f>
        <v>ω</v>
      </c>
      <c r="Z837" s="49">
        <f t="shared" si="98"/>
        <v>0</v>
      </c>
      <c r="AA837" s="49">
        <f t="shared" si="99"/>
        <v>0</v>
      </c>
      <c r="AB837" s="49">
        <f t="shared" si="100"/>
        <v>0</v>
      </c>
    </row>
    <row r="838" spans="1:28" x14ac:dyDescent="0.2">
      <c r="A838" s="4">
        <v>836</v>
      </c>
      <c r="B838" s="25">
        <f t="shared" si="96"/>
        <v>836</v>
      </c>
      <c r="D838" s="26" t="str">
        <f>IF($C838&gt;0,IF(COUNTIF(newValidID,$C838)&gt;0,VLOOKUP($C838,Νέα_Μητρώα!$A:$G,3,FALSE),IF(COUNTIF(ValidID,$C838)&gt;0,VLOOKUP($C838,Μητρώο!$A:$G,3,FALSE))),"")</f>
        <v/>
      </c>
      <c r="E838" s="27" t="str">
        <f>IF($C838&gt;0,IF(COUNTIF(newValidID,$C838)&gt;0,VLOOKUP($C838,Νέα_Μητρώα!$A:$G,5,FALSE),IF(COUNTIF(ValidID,$C838)&gt;0,VLOOKUP($C838,Μητρώο!$A:$G,5,FALSE))),"")</f>
        <v/>
      </c>
      <c r="F838" s="47"/>
      <c r="G838" s="47"/>
      <c r="H838" s="28"/>
      <c r="I838" s="29" t="str">
        <f>IF($C838&gt;0,IF(COUNTIF(newValidID,$C838)&gt;0,VLOOKUP($C838,Νέα_Μητρώα!$A:$G,4,FALSE),IF(COUNTIF(ValidID,$C838)&gt;0,VLOOKUP($C838,Μητρώο!$A:$G,4,FALSE))),"")</f>
        <v/>
      </c>
      <c r="J838" s="53" t="str">
        <f>IF(OR(AND(OR(LEFT(R838)="b",LEFT(T838)="b",LEFT(V838)="b"),IF($C838&gt;0,IF(COUNTIF(newValidID,$C838)&gt;0,VLOOKUP($C838,Νέα_Μητρώα!$A:$G,2,FALSE),IF(COUNTIF(ValidID,$C838)&gt;0,VLOOKUP($C838,Μητρώο!$A:$G,2,FALSE))),"")="Θ"),AND(OR(LEFT(R838)="g",LEFT(T838)="g",LEFT(V838)="g"),IF($C838&gt;0,IF(COUNTIF(newValidID,$C838)&gt;0,VLOOKUP($C838,Νέα_Μητρώα!$A:$G,2,FALSE),IF(COUNTIF(ValidID,$C838)&gt;0,VLOOKUP($C838,Μητρώο!$A:$G,2,FALSE))),"")="Α")),"error","")</f>
        <v/>
      </c>
      <c r="K838" s="29" t="str">
        <f t="shared" si="94"/>
        <v/>
      </c>
      <c r="L838" s="29">
        <f t="shared" si="95"/>
        <v>0</v>
      </c>
      <c r="M838" s="30"/>
      <c r="N838" s="30"/>
      <c r="O838" s="31" t="str">
        <f>IF($C838&gt;0,IF(COUNTIF(newValidID,$C838)&gt;0,VLOOKUP($C838,Νέα_Μητρώα!$A:$G,7,FALSE),IF(COUNTIF(ValidID,$C838)&gt;0,VLOOKUP($C838,Μητρώο!$A:$G,7,FALSE))),"")</f>
        <v/>
      </c>
      <c r="P838" s="25" t="str">
        <f t="shared" si="97"/>
        <v/>
      </c>
      <c r="Q838" s="6"/>
      <c r="S838" s="6"/>
      <c r="U838" s="6"/>
      <c r="W838" s="59" t="str">
        <f>IF(AND($W$1&gt;0,C838&gt;0),SUBSTITUTE(SUBSTITUTE(IF(COUNTIF(newValidID,$C838)&gt;0,VLOOKUP($C838,Νέα_Μητρώα!$A:$G,2,FALSE),IF(COUNTIF(ValidID,$C838)&gt;0,VLOOKUP($C838,Μητρώο!$A:$G,2,FALSE))),"Θ","g"),"Α","b")&amp;IF((TRUNC((((YEAR($C$1))-I838)+1)/2))*2&lt;12,12,(TRUNC((((YEAR($C$1))-I838)+1)/2))*2),"ω")</f>
        <v>ω</v>
      </c>
      <c r="Z838" s="49">
        <f t="shared" si="98"/>
        <v>0</v>
      </c>
      <c r="AA838" s="49">
        <f t="shared" si="99"/>
        <v>0</v>
      </c>
      <c r="AB838" s="49">
        <f t="shared" si="100"/>
        <v>0</v>
      </c>
    </row>
    <row r="839" spans="1:28" x14ac:dyDescent="0.2">
      <c r="A839" s="4">
        <v>837</v>
      </c>
      <c r="B839" s="25">
        <f t="shared" si="96"/>
        <v>837</v>
      </c>
      <c r="D839" s="26" t="str">
        <f>IF($C839&gt;0,IF(COUNTIF(newValidID,$C839)&gt;0,VLOOKUP($C839,Νέα_Μητρώα!$A:$G,3,FALSE),IF(COUNTIF(ValidID,$C839)&gt;0,VLOOKUP($C839,Μητρώο!$A:$G,3,FALSE))),"")</f>
        <v/>
      </c>
      <c r="E839" s="27" t="str">
        <f>IF($C839&gt;0,IF(COUNTIF(newValidID,$C839)&gt;0,VLOOKUP($C839,Νέα_Μητρώα!$A:$G,5,FALSE),IF(COUNTIF(ValidID,$C839)&gt;0,VLOOKUP($C839,Μητρώο!$A:$G,5,FALSE))),"")</f>
        <v/>
      </c>
      <c r="F839" s="47"/>
      <c r="G839" s="47"/>
      <c r="H839" s="28"/>
      <c r="I839" s="29" t="str">
        <f>IF($C839&gt;0,IF(COUNTIF(newValidID,$C839)&gt;0,VLOOKUP($C839,Νέα_Μητρώα!$A:$G,4,FALSE),IF(COUNTIF(ValidID,$C839)&gt;0,VLOOKUP($C839,Μητρώο!$A:$G,4,FALSE))),"")</f>
        <v/>
      </c>
      <c r="J839" s="53" t="str">
        <f>IF(OR(AND(OR(LEFT(R839)="b",LEFT(T839)="b",LEFT(V839)="b"),IF($C839&gt;0,IF(COUNTIF(newValidID,$C839)&gt;0,VLOOKUP($C839,Νέα_Μητρώα!$A:$G,2,FALSE),IF(COUNTIF(ValidID,$C839)&gt;0,VLOOKUP($C839,Μητρώο!$A:$G,2,FALSE))),"")="Θ"),AND(OR(LEFT(R839)="g",LEFT(T839)="g",LEFT(V839)="g"),IF($C839&gt;0,IF(COUNTIF(newValidID,$C839)&gt;0,VLOOKUP($C839,Νέα_Μητρώα!$A:$G,2,FALSE),IF(COUNTIF(ValidID,$C839)&gt;0,VLOOKUP($C839,Μητρώο!$A:$G,2,FALSE))),"")="Α")),"error","")</f>
        <v/>
      </c>
      <c r="K839" s="29" t="str">
        <f t="shared" si="94"/>
        <v/>
      </c>
      <c r="L839" s="29">
        <f t="shared" si="95"/>
        <v>0</v>
      </c>
      <c r="M839" s="30"/>
      <c r="N839" s="30"/>
      <c r="O839" s="31" t="str">
        <f>IF($C839&gt;0,IF(COUNTIF(newValidID,$C839)&gt;0,VLOOKUP($C839,Νέα_Μητρώα!$A:$G,7,FALSE),IF(COUNTIF(ValidID,$C839)&gt;0,VLOOKUP($C839,Μητρώο!$A:$G,7,FALSE))),"")</f>
        <v/>
      </c>
      <c r="P839" s="25" t="str">
        <f t="shared" si="97"/>
        <v/>
      </c>
      <c r="Q839" s="6"/>
      <c r="S839" s="6"/>
      <c r="U839" s="6"/>
      <c r="W839" s="59" t="str">
        <f>IF(AND($W$1&gt;0,C839&gt;0),SUBSTITUTE(SUBSTITUTE(IF(COUNTIF(newValidID,$C839)&gt;0,VLOOKUP($C839,Νέα_Μητρώα!$A:$G,2,FALSE),IF(COUNTIF(ValidID,$C839)&gt;0,VLOOKUP($C839,Μητρώο!$A:$G,2,FALSE))),"Θ","g"),"Α","b")&amp;IF((TRUNC((((YEAR($C$1))-I839)+1)/2))*2&lt;12,12,(TRUNC((((YEAR($C$1))-I839)+1)/2))*2),"ω")</f>
        <v>ω</v>
      </c>
      <c r="Z839" s="49">
        <f t="shared" si="98"/>
        <v>0</v>
      </c>
      <c r="AA839" s="49">
        <f t="shared" si="99"/>
        <v>0</v>
      </c>
      <c r="AB839" s="49">
        <f t="shared" si="100"/>
        <v>0</v>
      </c>
    </row>
    <row r="840" spans="1:28" x14ac:dyDescent="0.2">
      <c r="A840" s="4">
        <v>838</v>
      </c>
      <c r="B840" s="25">
        <f t="shared" si="96"/>
        <v>838</v>
      </c>
      <c r="D840" s="26" t="str">
        <f>IF($C840&gt;0,IF(COUNTIF(newValidID,$C840)&gt;0,VLOOKUP($C840,Νέα_Μητρώα!$A:$G,3,FALSE),IF(COUNTIF(ValidID,$C840)&gt;0,VLOOKUP($C840,Μητρώο!$A:$G,3,FALSE))),"")</f>
        <v/>
      </c>
      <c r="E840" s="27" t="str">
        <f>IF($C840&gt;0,IF(COUNTIF(newValidID,$C840)&gt;0,VLOOKUP($C840,Νέα_Μητρώα!$A:$G,5,FALSE),IF(COUNTIF(ValidID,$C840)&gt;0,VLOOKUP($C840,Μητρώο!$A:$G,5,FALSE))),"")</f>
        <v/>
      </c>
      <c r="F840" s="47"/>
      <c r="G840" s="47"/>
      <c r="H840" s="28"/>
      <c r="I840" s="29" t="str">
        <f>IF($C840&gt;0,IF(COUNTIF(newValidID,$C840)&gt;0,VLOOKUP($C840,Νέα_Μητρώα!$A:$G,4,FALSE),IF(COUNTIF(ValidID,$C840)&gt;0,VLOOKUP($C840,Μητρώο!$A:$G,4,FALSE))),"")</f>
        <v/>
      </c>
      <c r="J840" s="53" t="str">
        <f>IF(OR(AND(OR(LEFT(R840)="b",LEFT(T840)="b",LEFT(V840)="b"),IF($C840&gt;0,IF(COUNTIF(newValidID,$C840)&gt;0,VLOOKUP($C840,Νέα_Μητρώα!$A:$G,2,FALSE),IF(COUNTIF(ValidID,$C840)&gt;0,VLOOKUP($C840,Μητρώο!$A:$G,2,FALSE))),"")="Θ"),AND(OR(LEFT(R840)="g",LEFT(T840)="g",LEFT(V840)="g"),IF($C840&gt;0,IF(COUNTIF(newValidID,$C840)&gt;0,VLOOKUP($C840,Νέα_Μητρώα!$A:$G,2,FALSE),IF(COUNTIF(ValidID,$C840)&gt;0,VLOOKUP($C840,Μητρώο!$A:$G,2,FALSE))),"")="Α")),"error","")</f>
        <v/>
      </c>
      <c r="K840" s="29" t="str">
        <f t="shared" si="94"/>
        <v/>
      </c>
      <c r="L840" s="29">
        <f t="shared" si="95"/>
        <v>0</v>
      </c>
      <c r="M840" s="30"/>
      <c r="N840" s="30"/>
      <c r="O840" s="31" t="str">
        <f>IF($C840&gt;0,IF(COUNTIF(newValidID,$C840)&gt;0,VLOOKUP($C840,Νέα_Μητρώα!$A:$G,7,FALSE),IF(COUNTIF(ValidID,$C840)&gt;0,VLOOKUP($C840,Μητρώο!$A:$G,7,FALSE))),"")</f>
        <v/>
      </c>
      <c r="P840" s="25" t="str">
        <f t="shared" si="97"/>
        <v/>
      </c>
      <c r="Q840" s="6"/>
      <c r="S840" s="6"/>
      <c r="U840" s="6"/>
      <c r="W840" s="59" t="str">
        <f>IF(AND($W$1&gt;0,C840&gt;0),SUBSTITUTE(SUBSTITUTE(IF(COUNTIF(newValidID,$C840)&gt;0,VLOOKUP($C840,Νέα_Μητρώα!$A:$G,2,FALSE),IF(COUNTIF(ValidID,$C840)&gt;0,VLOOKUP($C840,Μητρώο!$A:$G,2,FALSE))),"Θ","g"),"Α","b")&amp;IF((TRUNC((((YEAR($C$1))-I840)+1)/2))*2&lt;12,12,(TRUNC((((YEAR($C$1))-I840)+1)/2))*2),"ω")</f>
        <v>ω</v>
      </c>
      <c r="Z840" s="49">
        <f t="shared" si="98"/>
        <v>0</v>
      </c>
      <c r="AA840" s="49">
        <f t="shared" si="99"/>
        <v>0</v>
      </c>
      <c r="AB840" s="49">
        <f t="shared" si="100"/>
        <v>0</v>
      </c>
    </row>
    <row r="841" spans="1:28" x14ac:dyDescent="0.2">
      <c r="A841" s="4">
        <v>839</v>
      </c>
      <c r="B841" s="25">
        <f t="shared" si="96"/>
        <v>839</v>
      </c>
      <c r="D841" s="26" t="str">
        <f>IF($C841&gt;0,IF(COUNTIF(newValidID,$C841)&gt;0,VLOOKUP($C841,Νέα_Μητρώα!$A:$G,3,FALSE),IF(COUNTIF(ValidID,$C841)&gt;0,VLOOKUP($C841,Μητρώο!$A:$G,3,FALSE))),"")</f>
        <v/>
      </c>
      <c r="E841" s="27" t="str">
        <f>IF($C841&gt;0,IF(COUNTIF(newValidID,$C841)&gt;0,VLOOKUP($C841,Νέα_Μητρώα!$A:$G,5,FALSE),IF(COUNTIF(ValidID,$C841)&gt;0,VLOOKUP($C841,Μητρώο!$A:$G,5,FALSE))),"")</f>
        <v/>
      </c>
      <c r="F841" s="47"/>
      <c r="G841" s="47"/>
      <c r="H841" s="28"/>
      <c r="I841" s="29" t="str">
        <f>IF($C841&gt;0,IF(COUNTIF(newValidID,$C841)&gt;0,VLOOKUP($C841,Νέα_Μητρώα!$A:$G,4,FALSE),IF(COUNTIF(ValidID,$C841)&gt;0,VLOOKUP($C841,Μητρώο!$A:$G,4,FALSE))),"")</f>
        <v/>
      </c>
      <c r="J841" s="53" t="str">
        <f>IF(OR(AND(OR(LEFT(R841)="b",LEFT(T841)="b",LEFT(V841)="b"),IF($C841&gt;0,IF(COUNTIF(newValidID,$C841)&gt;0,VLOOKUP($C841,Νέα_Μητρώα!$A:$G,2,FALSE),IF(COUNTIF(ValidID,$C841)&gt;0,VLOOKUP($C841,Μητρώο!$A:$G,2,FALSE))),"")="Θ"),AND(OR(LEFT(R841)="g",LEFT(T841)="g",LEFT(V841)="g"),IF($C841&gt;0,IF(COUNTIF(newValidID,$C841)&gt;0,VLOOKUP($C841,Νέα_Μητρώα!$A:$G,2,FALSE),IF(COUNTIF(ValidID,$C841)&gt;0,VLOOKUP($C841,Μητρώο!$A:$G,2,FALSE))),"")="Α")),"error","")</f>
        <v/>
      </c>
      <c r="K841" s="29" t="str">
        <f t="shared" si="94"/>
        <v/>
      </c>
      <c r="L841" s="29">
        <f t="shared" si="95"/>
        <v>0</v>
      </c>
      <c r="M841" s="30"/>
      <c r="N841" s="30"/>
      <c r="O841" s="31" t="str">
        <f>IF($C841&gt;0,IF(COUNTIF(newValidID,$C841)&gt;0,VLOOKUP($C841,Νέα_Μητρώα!$A:$G,7,FALSE),IF(COUNTIF(ValidID,$C841)&gt;0,VLOOKUP($C841,Μητρώο!$A:$G,7,FALSE))),"")</f>
        <v/>
      </c>
      <c r="P841" s="25" t="str">
        <f t="shared" si="97"/>
        <v/>
      </c>
      <c r="Q841" s="6"/>
      <c r="S841" s="6"/>
      <c r="U841" s="6"/>
      <c r="W841" s="59" t="str">
        <f>IF(AND($W$1&gt;0,C841&gt;0),SUBSTITUTE(SUBSTITUTE(IF(COUNTIF(newValidID,$C841)&gt;0,VLOOKUP($C841,Νέα_Μητρώα!$A:$G,2,FALSE),IF(COUNTIF(ValidID,$C841)&gt;0,VLOOKUP($C841,Μητρώο!$A:$G,2,FALSE))),"Θ","g"),"Α","b")&amp;IF((TRUNC((((YEAR($C$1))-I841)+1)/2))*2&lt;12,12,(TRUNC((((YEAR($C$1))-I841)+1)/2))*2),"ω")</f>
        <v>ω</v>
      </c>
      <c r="Z841" s="49">
        <f t="shared" si="98"/>
        <v>0</v>
      </c>
      <c r="AA841" s="49">
        <f t="shared" si="99"/>
        <v>0</v>
      </c>
      <c r="AB841" s="49">
        <f t="shared" si="100"/>
        <v>0</v>
      </c>
    </row>
    <row r="842" spans="1:28" x14ac:dyDescent="0.2">
      <c r="A842" s="4">
        <v>840</v>
      </c>
      <c r="B842" s="25">
        <f t="shared" si="96"/>
        <v>840</v>
      </c>
      <c r="D842" s="26" t="str">
        <f>IF($C842&gt;0,IF(COUNTIF(newValidID,$C842)&gt;0,VLOOKUP($C842,Νέα_Μητρώα!$A:$G,3,FALSE),IF(COUNTIF(ValidID,$C842)&gt;0,VLOOKUP($C842,Μητρώο!$A:$G,3,FALSE))),"")</f>
        <v/>
      </c>
      <c r="E842" s="27" t="str">
        <f>IF($C842&gt;0,IF(COUNTIF(newValidID,$C842)&gt;0,VLOOKUP($C842,Νέα_Μητρώα!$A:$G,5,FALSE),IF(COUNTIF(ValidID,$C842)&gt;0,VLOOKUP($C842,Μητρώο!$A:$G,5,FALSE))),"")</f>
        <v/>
      </c>
      <c r="F842" s="47"/>
      <c r="G842" s="47"/>
      <c r="H842" s="28"/>
      <c r="I842" s="29" t="str">
        <f>IF($C842&gt;0,IF(COUNTIF(newValidID,$C842)&gt;0,VLOOKUP($C842,Νέα_Μητρώα!$A:$G,4,FALSE),IF(COUNTIF(ValidID,$C842)&gt;0,VLOOKUP($C842,Μητρώο!$A:$G,4,FALSE))),"")</f>
        <v/>
      </c>
      <c r="J842" s="53" t="str">
        <f>IF(OR(AND(OR(LEFT(R842)="b",LEFT(T842)="b",LEFT(V842)="b"),IF($C842&gt;0,IF(COUNTIF(newValidID,$C842)&gt;0,VLOOKUP($C842,Νέα_Μητρώα!$A:$G,2,FALSE),IF(COUNTIF(ValidID,$C842)&gt;0,VLOOKUP($C842,Μητρώο!$A:$G,2,FALSE))),"")="Θ"),AND(OR(LEFT(R842)="g",LEFT(T842)="g",LEFT(V842)="g"),IF($C842&gt;0,IF(COUNTIF(newValidID,$C842)&gt;0,VLOOKUP($C842,Νέα_Μητρώα!$A:$G,2,FALSE),IF(COUNTIF(ValidID,$C842)&gt;0,VLOOKUP($C842,Μητρώο!$A:$G,2,FALSE))),"")="Α")),"error","")</f>
        <v/>
      </c>
      <c r="K842" s="29" t="str">
        <f t="shared" si="94"/>
        <v/>
      </c>
      <c r="L842" s="29">
        <f t="shared" si="95"/>
        <v>0</v>
      </c>
      <c r="M842" s="30"/>
      <c r="N842" s="30"/>
      <c r="O842" s="31" t="str">
        <f>IF($C842&gt;0,IF(COUNTIF(newValidID,$C842)&gt;0,VLOOKUP($C842,Νέα_Μητρώα!$A:$G,7,FALSE),IF(COUNTIF(ValidID,$C842)&gt;0,VLOOKUP($C842,Μητρώο!$A:$G,7,FALSE))),"")</f>
        <v/>
      </c>
      <c r="P842" s="25" t="str">
        <f t="shared" si="97"/>
        <v/>
      </c>
      <c r="Q842" s="6"/>
      <c r="S842" s="6"/>
      <c r="U842" s="6"/>
      <c r="W842" s="59" t="str">
        <f>IF(AND($W$1&gt;0,C842&gt;0),SUBSTITUTE(SUBSTITUTE(IF(COUNTIF(newValidID,$C842)&gt;0,VLOOKUP($C842,Νέα_Μητρώα!$A:$G,2,FALSE),IF(COUNTIF(ValidID,$C842)&gt;0,VLOOKUP($C842,Μητρώο!$A:$G,2,FALSE))),"Θ","g"),"Α","b")&amp;IF((TRUNC((((YEAR($C$1))-I842)+1)/2))*2&lt;12,12,(TRUNC((((YEAR($C$1))-I842)+1)/2))*2),"ω")</f>
        <v>ω</v>
      </c>
      <c r="Z842" s="49">
        <f t="shared" si="98"/>
        <v>0</v>
      </c>
      <c r="AA842" s="49">
        <f t="shared" si="99"/>
        <v>0</v>
      </c>
      <c r="AB842" s="49">
        <f t="shared" si="100"/>
        <v>0</v>
      </c>
    </row>
    <row r="843" spans="1:28" x14ac:dyDescent="0.2">
      <c r="A843" s="4">
        <v>841</v>
      </c>
      <c r="B843" s="25">
        <f t="shared" si="96"/>
        <v>841</v>
      </c>
      <c r="D843" s="26" t="str">
        <f>IF($C843&gt;0,IF(COUNTIF(newValidID,$C843)&gt;0,VLOOKUP($C843,Νέα_Μητρώα!$A:$G,3,FALSE),IF(COUNTIF(ValidID,$C843)&gt;0,VLOOKUP($C843,Μητρώο!$A:$G,3,FALSE))),"")</f>
        <v/>
      </c>
      <c r="E843" s="27" t="str">
        <f>IF($C843&gt;0,IF(COUNTIF(newValidID,$C843)&gt;0,VLOOKUP($C843,Νέα_Μητρώα!$A:$G,5,FALSE),IF(COUNTIF(ValidID,$C843)&gt;0,VLOOKUP($C843,Μητρώο!$A:$G,5,FALSE))),"")</f>
        <v/>
      </c>
      <c r="F843" s="47"/>
      <c r="G843" s="47"/>
      <c r="H843" s="28"/>
      <c r="I843" s="29" t="str">
        <f>IF($C843&gt;0,IF(COUNTIF(newValidID,$C843)&gt;0,VLOOKUP($C843,Νέα_Μητρώα!$A:$G,4,FALSE),IF(COUNTIF(ValidID,$C843)&gt;0,VLOOKUP($C843,Μητρώο!$A:$G,4,FALSE))),"")</f>
        <v/>
      </c>
      <c r="J843" s="53" t="str">
        <f>IF(OR(AND(OR(LEFT(R843)="b",LEFT(T843)="b",LEFT(V843)="b"),IF($C843&gt;0,IF(COUNTIF(newValidID,$C843)&gt;0,VLOOKUP($C843,Νέα_Μητρώα!$A:$G,2,FALSE),IF(COUNTIF(ValidID,$C843)&gt;0,VLOOKUP($C843,Μητρώο!$A:$G,2,FALSE))),"")="Θ"),AND(OR(LEFT(R843)="g",LEFT(T843)="g",LEFT(V843)="g"),IF($C843&gt;0,IF(COUNTIF(newValidID,$C843)&gt;0,VLOOKUP($C843,Νέα_Μητρώα!$A:$G,2,FALSE),IF(COUNTIF(ValidID,$C843)&gt;0,VLOOKUP($C843,Μητρώο!$A:$G,2,FALSE))),"")="Α")),"error","")</f>
        <v/>
      </c>
      <c r="K843" s="29" t="str">
        <f t="shared" si="94"/>
        <v/>
      </c>
      <c r="L843" s="29">
        <f t="shared" si="95"/>
        <v>0</v>
      </c>
      <c r="M843" s="30"/>
      <c r="N843" s="30"/>
      <c r="O843" s="31" t="str">
        <f>IF($C843&gt;0,IF(COUNTIF(newValidID,$C843)&gt;0,VLOOKUP($C843,Νέα_Μητρώα!$A:$G,7,FALSE),IF(COUNTIF(ValidID,$C843)&gt;0,VLOOKUP($C843,Μητρώο!$A:$G,7,FALSE))),"")</f>
        <v/>
      </c>
      <c r="P843" s="25" t="str">
        <f t="shared" si="97"/>
        <v/>
      </c>
      <c r="Q843" s="6"/>
      <c r="S843" s="6"/>
      <c r="U843" s="6"/>
      <c r="W843" s="59" t="str">
        <f>IF(AND($W$1&gt;0,C843&gt;0),SUBSTITUTE(SUBSTITUTE(IF(COUNTIF(newValidID,$C843)&gt;0,VLOOKUP($C843,Νέα_Μητρώα!$A:$G,2,FALSE),IF(COUNTIF(ValidID,$C843)&gt;0,VLOOKUP($C843,Μητρώο!$A:$G,2,FALSE))),"Θ","g"),"Α","b")&amp;IF((TRUNC((((YEAR($C$1))-I843)+1)/2))*2&lt;12,12,(TRUNC((((YEAR($C$1))-I843)+1)/2))*2),"ω")</f>
        <v>ω</v>
      </c>
      <c r="Z843" s="49">
        <f t="shared" si="98"/>
        <v>0</v>
      </c>
      <c r="AA843" s="49">
        <f t="shared" si="99"/>
        <v>0</v>
      </c>
      <c r="AB843" s="49">
        <f t="shared" si="100"/>
        <v>0</v>
      </c>
    </row>
    <row r="844" spans="1:28" x14ac:dyDescent="0.2">
      <c r="A844" s="4">
        <v>842</v>
      </c>
      <c r="B844" s="25">
        <f t="shared" si="96"/>
        <v>842</v>
      </c>
      <c r="D844" s="26" t="str">
        <f>IF($C844&gt;0,IF(COUNTIF(newValidID,$C844)&gt;0,VLOOKUP($C844,Νέα_Μητρώα!$A:$G,3,FALSE),IF(COUNTIF(ValidID,$C844)&gt;0,VLOOKUP($C844,Μητρώο!$A:$G,3,FALSE))),"")</f>
        <v/>
      </c>
      <c r="E844" s="27" t="str">
        <f>IF($C844&gt;0,IF(COUNTIF(newValidID,$C844)&gt;0,VLOOKUP($C844,Νέα_Μητρώα!$A:$G,5,FALSE),IF(COUNTIF(ValidID,$C844)&gt;0,VLOOKUP($C844,Μητρώο!$A:$G,5,FALSE))),"")</f>
        <v/>
      </c>
      <c r="F844" s="47"/>
      <c r="G844" s="47"/>
      <c r="H844" s="28"/>
      <c r="I844" s="29" t="str">
        <f>IF($C844&gt;0,IF(COUNTIF(newValidID,$C844)&gt;0,VLOOKUP($C844,Νέα_Μητρώα!$A:$G,4,FALSE),IF(COUNTIF(ValidID,$C844)&gt;0,VLOOKUP($C844,Μητρώο!$A:$G,4,FALSE))),"")</f>
        <v/>
      </c>
      <c r="J844" s="53" t="str">
        <f>IF(OR(AND(OR(LEFT(R844)="b",LEFT(T844)="b",LEFT(V844)="b"),IF($C844&gt;0,IF(COUNTIF(newValidID,$C844)&gt;0,VLOOKUP($C844,Νέα_Μητρώα!$A:$G,2,FALSE),IF(COUNTIF(ValidID,$C844)&gt;0,VLOOKUP($C844,Μητρώο!$A:$G,2,FALSE))),"")="Θ"),AND(OR(LEFT(R844)="g",LEFT(T844)="g",LEFT(V844)="g"),IF($C844&gt;0,IF(COUNTIF(newValidID,$C844)&gt;0,VLOOKUP($C844,Νέα_Μητρώα!$A:$G,2,FALSE),IF(COUNTIF(ValidID,$C844)&gt;0,VLOOKUP($C844,Μητρώο!$A:$G,2,FALSE))),"")="Α")),"error","")</f>
        <v/>
      </c>
      <c r="K844" s="29" t="str">
        <f t="shared" si="94"/>
        <v/>
      </c>
      <c r="L844" s="29">
        <f t="shared" si="95"/>
        <v>0</v>
      </c>
      <c r="M844" s="30"/>
      <c r="N844" s="30"/>
      <c r="O844" s="31" t="str">
        <f>IF($C844&gt;0,IF(COUNTIF(newValidID,$C844)&gt;0,VLOOKUP($C844,Νέα_Μητρώα!$A:$G,7,FALSE),IF(COUNTIF(ValidID,$C844)&gt;0,VLOOKUP($C844,Μητρώο!$A:$G,7,FALSE))),"")</f>
        <v/>
      </c>
      <c r="P844" s="25" t="str">
        <f t="shared" si="97"/>
        <v/>
      </c>
      <c r="Q844" s="6"/>
      <c r="S844" s="6"/>
      <c r="U844" s="6"/>
      <c r="W844" s="59" t="str">
        <f>IF(AND($W$1&gt;0,C844&gt;0),SUBSTITUTE(SUBSTITUTE(IF(COUNTIF(newValidID,$C844)&gt;0,VLOOKUP($C844,Νέα_Μητρώα!$A:$G,2,FALSE),IF(COUNTIF(ValidID,$C844)&gt;0,VLOOKUP($C844,Μητρώο!$A:$G,2,FALSE))),"Θ","g"),"Α","b")&amp;IF((TRUNC((((YEAR($C$1))-I844)+1)/2))*2&lt;12,12,(TRUNC((((YEAR($C$1))-I844)+1)/2))*2),"ω")</f>
        <v>ω</v>
      </c>
      <c r="Z844" s="49">
        <f t="shared" si="98"/>
        <v>0</v>
      </c>
      <c r="AA844" s="49">
        <f t="shared" si="99"/>
        <v>0</v>
      </c>
      <c r="AB844" s="49">
        <f t="shared" si="100"/>
        <v>0</v>
      </c>
    </row>
    <row r="845" spans="1:28" x14ac:dyDescent="0.2">
      <c r="A845" s="4">
        <v>843</v>
      </c>
      <c r="B845" s="25">
        <f t="shared" si="96"/>
        <v>843</v>
      </c>
      <c r="D845" s="26" t="str">
        <f>IF($C845&gt;0,IF(COUNTIF(newValidID,$C845)&gt;0,VLOOKUP($C845,Νέα_Μητρώα!$A:$G,3,FALSE),IF(COUNTIF(ValidID,$C845)&gt;0,VLOOKUP($C845,Μητρώο!$A:$G,3,FALSE))),"")</f>
        <v/>
      </c>
      <c r="E845" s="27" t="str">
        <f>IF($C845&gt;0,IF(COUNTIF(newValidID,$C845)&gt;0,VLOOKUP($C845,Νέα_Μητρώα!$A:$G,5,FALSE),IF(COUNTIF(ValidID,$C845)&gt;0,VLOOKUP($C845,Μητρώο!$A:$G,5,FALSE))),"")</f>
        <v/>
      </c>
      <c r="F845" s="47"/>
      <c r="G845" s="47"/>
      <c r="H845" s="28"/>
      <c r="I845" s="29" t="str">
        <f>IF($C845&gt;0,IF(COUNTIF(newValidID,$C845)&gt;0,VLOOKUP($C845,Νέα_Μητρώα!$A:$G,4,FALSE),IF(COUNTIF(ValidID,$C845)&gt;0,VLOOKUP($C845,Μητρώο!$A:$G,4,FALSE))),"")</f>
        <v/>
      </c>
      <c r="J845" s="53" t="str">
        <f>IF(OR(AND(OR(LEFT(R845)="b",LEFT(T845)="b",LEFT(V845)="b"),IF($C845&gt;0,IF(COUNTIF(newValidID,$C845)&gt;0,VLOOKUP($C845,Νέα_Μητρώα!$A:$G,2,FALSE),IF(COUNTIF(ValidID,$C845)&gt;0,VLOOKUP($C845,Μητρώο!$A:$G,2,FALSE))),"")="Θ"),AND(OR(LEFT(R845)="g",LEFT(T845)="g",LEFT(V845)="g"),IF($C845&gt;0,IF(COUNTIF(newValidID,$C845)&gt;0,VLOOKUP($C845,Νέα_Μητρώα!$A:$G,2,FALSE),IF(COUNTIF(ValidID,$C845)&gt;0,VLOOKUP($C845,Μητρώο!$A:$G,2,FALSE))),"")="Α")),"error","")</f>
        <v/>
      </c>
      <c r="K845" s="29" t="str">
        <f t="shared" si="94"/>
        <v/>
      </c>
      <c r="L845" s="29">
        <f t="shared" si="95"/>
        <v>0</v>
      </c>
      <c r="M845" s="30"/>
      <c r="N845" s="30"/>
      <c r="O845" s="31" t="str">
        <f>IF($C845&gt;0,IF(COUNTIF(newValidID,$C845)&gt;0,VLOOKUP($C845,Νέα_Μητρώα!$A:$G,7,FALSE),IF(COUNTIF(ValidID,$C845)&gt;0,VLOOKUP($C845,Μητρώο!$A:$G,7,FALSE))),"")</f>
        <v/>
      </c>
      <c r="P845" s="25" t="str">
        <f t="shared" si="97"/>
        <v/>
      </c>
      <c r="Q845" s="6"/>
      <c r="S845" s="6"/>
      <c r="U845" s="6"/>
      <c r="W845" s="59" t="str">
        <f>IF(AND($W$1&gt;0,C845&gt;0),SUBSTITUTE(SUBSTITUTE(IF(COUNTIF(newValidID,$C845)&gt;0,VLOOKUP($C845,Νέα_Μητρώα!$A:$G,2,FALSE),IF(COUNTIF(ValidID,$C845)&gt;0,VLOOKUP($C845,Μητρώο!$A:$G,2,FALSE))),"Θ","g"),"Α","b")&amp;IF((TRUNC((((YEAR($C$1))-I845)+1)/2))*2&lt;12,12,(TRUNC((((YEAR($C$1))-I845)+1)/2))*2),"ω")</f>
        <v>ω</v>
      </c>
      <c r="Z845" s="49">
        <f t="shared" si="98"/>
        <v>0</v>
      </c>
      <c r="AA845" s="49">
        <f t="shared" si="99"/>
        <v>0</v>
      </c>
      <c r="AB845" s="49">
        <f t="shared" si="100"/>
        <v>0</v>
      </c>
    </row>
    <row r="846" spans="1:28" x14ac:dyDescent="0.2">
      <c r="A846" s="4">
        <v>844</v>
      </c>
      <c r="B846" s="25">
        <f t="shared" si="96"/>
        <v>844</v>
      </c>
      <c r="D846" s="26" t="str">
        <f>IF($C846&gt;0,IF(COUNTIF(newValidID,$C846)&gt;0,VLOOKUP($C846,Νέα_Μητρώα!$A:$G,3,FALSE),IF(COUNTIF(ValidID,$C846)&gt;0,VLOOKUP($C846,Μητρώο!$A:$G,3,FALSE))),"")</f>
        <v/>
      </c>
      <c r="E846" s="27" t="str">
        <f>IF($C846&gt;0,IF(COUNTIF(newValidID,$C846)&gt;0,VLOOKUP($C846,Νέα_Μητρώα!$A:$G,5,FALSE),IF(COUNTIF(ValidID,$C846)&gt;0,VLOOKUP($C846,Μητρώο!$A:$G,5,FALSE))),"")</f>
        <v/>
      </c>
      <c r="F846" s="47"/>
      <c r="G846" s="47"/>
      <c r="H846" s="28"/>
      <c r="I846" s="29" t="str">
        <f>IF($C846&gt;0,IF(COUNTIF(newValidID,$C846)&gt;0,VLOOKUP($C846,Νέα_Μητρώα!$A:$G,4,FALSE),IF(COUNTIF(ValidID,$C846)&gt;0,VLOOKUP($C846,Μητρώο!$A:$G,4,FALSE))),"")</f>
        <v/>
      </c>
      <c r="J846" s="53" t="str">
        <f>IF(OR(AND(OR(LEFT(R846)="b",LEFT(T846)="b",LEFT(V846)="b"),IF($C846&gt;0,IF(COUNTIF(newValidID,$C846)&gt;0,VLOOKUP($C846,Νέα_Μητρώα!$A:$G,2,FALSE),IF(COUNTIF(ValidID,$C846)&gt;0,VLOOKUP($C846,Μητρώο!$A:$G,2,FALSE))),"")="Θ"),AND(OR(LEFT(R846)="g",LEFT(T846)="g",LEFT(V846)="g"),IF($C846&gt;0,IF(COUNTIF(newValidID,$C846)&gt;0,VLOOKUP($C846,Νέα_Μητρώα!$A:$G,2,FALSE),IF(COUNTIF(ValidID,$C846)&gt;0,VLOOKUP($C846,Μητρώο!$A:$G,2,FALSE))),"")="Α")),"error","")</f>
        <v/>
      </c>
      <c r="K846" s="29" t="str">
        <f t="shared" si="94"/>
        <v/>
      </c>
      <c r="L846" s="29">
        <f t="shared" si="95"/>
        <v>0</v>
      </c>
      <c r="M846" s="30"/>
      <c r="N846" s="30"/>
      <c r="O846" s="31" t="str">
        <f>IF($C846&gt;0,IF(COUNTIF(newValidID,$C846)&gt;0,VLOOKUP($C846,Νέα_Μητρώα!$A:$G,7,FALSE),IF(COUNTIF(ValidID,$C846)&gt;0,VLOOKUP($C846,Μητρώο!$A:$G,7,FALSE))),"")</f>
        <v/>
      </c>
      <c r="P846" s="25" t="str">
        <f t="shared" si="97"/>
        <v/>
      </c>
      <c r="Q846" s="6"/>
      <c r="S846" s="6"/>
      <c r="U846" s="6"/>
      <c r="W846" s="59" t="str">
        <f>IF(AND($W$1&gt;0,C846&gt;0),SUBSTITUTE(SUBSTITUTE(IF(COUNTIF(newValidID,$C846)&gt;0,VLOOKUP($C846,Νέα_Μητρώα!$A:$G,2,FALSE),IF(COUNTIF(ValidID,$C846)&gt;0,VLOOKUP($C846,Μητρώο!$A:$G,2,FALSE))),"Θ","g"),"Α","b")&amp;IF((TRUNC((((YEAR($C$1))-I846)+1)/2))*2&lt;12,12,(TRUNC((((YEAR($C$1))-I846)+1)/2))*2),"ω")</f>
        <v>ω</v>
      </c>
      <c r="Z846" s="49">
        <f t="shared" si="98"/>
        <v>0</v>
      </c>
      <c r="AA846" s="49">
        <f t="shared" si="99"/>
        <v>0</v>
      </c>
      <c r="AB846" s="49">
        <f t="shared" si="100"/>
        <v>0</v>
      </c>
    </row>
    <row r="847" spans="1:28" x14ac:dyDescent="0.2">
      <c r="A847" s="4">
        <v>845</v>
      </c>
      <c r="B847" s="25">
        <f t="shared" si="96"/>
        <v>845</v>
      </c>
      <c r="D847" s="26" t="str">
        <f>IF($C847&gt;0,IF(COUNTIF(newValidID,$C847)&gt;0,VLOOKUP($C847,Νέα_Μητρώα!$A:$G,3,FALSE),IF(COUNTIF(ValidID,$C847)&gt;0,VLOOKUP($C847,Μητρώο!$A:$G,3,FALSE))),"")</f>
        <v/>
      </c>
      <c r="E847" s="27" t="str">
        <f>IF($C847&gt;0,IF(COUNTIF(newValidID,$C847)&gt;0,VLOOKUP($C847,Νέα_Μητρώα!$A:$G,5,FALSE),IF(COUNTIF(ValidID,$C847)&gt;0,VLOOKUP($C847,Μητρώο!$A:$G,5,FALSE))),"")</f>
        <v/>
      </c>
      <c r="F847" s="47"/>
      <c r="G847" s="47"/>
      <c r="H847" s="28"/>
      <c r="I847" s="29" t="str">
        <f>IF($C847&gt;0,IF(COUNTIF(newValidID,$C847)&gt;0,VLOOKUP($C847,Νέα_Μητρώα!$A:$G,4,FALSE),IF(COUNTIF(ValidID,$C847)&gt;0,VLOOKUP($C847,Μητρώο!$A:$G,4,FALSE))),"")</f>
        <v/>
      </c>
      <c r="J847" s="53" t="str">
        <f>IF(OR(AND(OR(LEFT(R847)="b",LEFT(T847)="b",LEFT(V847)="b"),IF($C847&gt;0,IF(COUNTIF(newValidID,$C847)&gt;0,VLOOKUP($C847,Νέα_Μητρώα!$A:$G,2,FALSE),IF(COUNTIF(ValidID,$C847)&gt;0,VLOOKUP($C847,Μητρώο!$A:$G,2,FALSE))),"")="Θ"),AND(OR(LEFT(R847)="g",LEFT(T847)="g",LEFT(V847)="g"),IF($C847&gt;0,IF(COUNTIF(newValidID,$C847)&gt;0,VLOOKUP($C847,Νέα_Μητρώα!$A:$G,2,FALSE),IF(COUNTIF(ValidID,$C847)&gt;0,VLOOKUP($C847,Μητρώο!$A:$G,2,FALSE))),"")="Α")),"error","")</f>
        <v/>
      </c>
      <c r="K847" s="29" t="str">
        <f t="shared" si="94"/>
        <v/>
      </c>
      <c r="L847" s="29">
        <f t="shared" si="95"/>
        <v>0</v>
      </c>
      <c r="M847" s="30"/>
      <c r="N847" s="30"/>
      <c r="O847" s="31" t="str">
        <f>IF($C847&gt;0,IF(COUNTIF(newValidID,$C847)&gt;0,VLOOKUP($C847,Νέα_Μητρώα!$A:$G,7,FALSE),IF(COUNTIF(ValidID,$C847)&gt;0,VLOOKUP($C847,Μητρώο!$A:$G,7,FALSE))),"")</f>
        <v/>
      </c>
      <c r="P847" s="25" t="str">
        <f t="shared" si="97"/>
        <v/>
      </c>
      <c r="Q847" s="6"/>
      <c r="S847" s="6"/>
      <c r="U847" s="6"/>
      <c r="W847" s="59" t="str">
        <f>IF(AND($W$1&gt;0,C847&gt;0),SUBSTITUTE(SUBSTITUTE(IF(COUNTIF(newValidID,$C847)&gt;0,VLOOKUP($C847,Νέα_Μητρώα!$A:$G,2,FALSE),IF(COUNTIF(ValidID,$C847)&gt;0,VLOOKUP($C847,Μητρώο!$A:$G,2,FALSE))),"Θ","g"),"Α","b")&amp;IF((TRUNC((((YEAR($C$1))-I847)+1)/2))*2&lt;12,12,(TRUNC((((YEAR($C$1))-I847)+1)/2))*2),"ω")</f>
        <v>ω</v>
      </c>
      <c r="Z847" s="49">
        <f t="shared" si="98"/>
        <v>0</v>
      </c>
      <c r="AA847" s="49">
        <f t="shared" si="99"/>
        <v>0</v>
      </c>
      <c r="AB847" s="49">
        <f t="shared" si="100"/>
        <v>0</v>
      </c>
    </row>
    <row r="848" spans="1:28" x14ac:dyDescent="0.2">
      <c r="A848" s="4">
        <v>846</v>
      </c>
      <c r="B848" s="25">
        <f t="shared" si="96"/>
        <v>846</v>
      </c>
      <c r="D848" s="26" t="str">
        <f>IF($C848&gt;0,IF(COUNTIF(newValidID,$C848)&gt;0,VLOOKUP($C848,Νέα_Μητρώα!$A:$G,3,FALSE),IF(COUNTIF(ValidID,$C848)&gt;0,VLOOKUP($C848,Μητρώο!$A:$G,3,FALSE))),"")</f>
        <v/>
      </c>
      <c r="E848" s="27" t="str">
        <f>IF($C848&gt;0,IF(COUNTIF(newValidID,$C848)&gt;0,VLOOKUP($C848,Νέα_Μητρώα!$A:$G,5,FALSE),IF(COUNTIF(ValidID,$C848)&gt;0,VLOOKUP($C848,Μητρώο!$A:$G,5,FALSE))),"")</f>
        <v/>
      </c>
      <c r="F848" s="47"/>
      <c r="G848" s="47"/>
      <c r="H848" s="28"/>
      <c r="I848" s="29" t="str">
        <f>IF($C848&gt;0,IF(COUNTIF(newValidID,$C848)&gt;0,VLOOKUP($C848,Νέα_Μητρώα!$A:$G,4,FALSE),IF(COUNTIF(ValidID,$C848)&gt;0,VLOOKUP($C848,Μητρώο!$A:$G,4,FALSE))),"")</f>
        <v/>
      </c>
      <c r="J848" s="53" t="str">
        <f>IF(OR(AND(OR(LEFT(R848)="b",LEFT(T848)="b",LEFT(V848)="b"),IF($C848&gt;0,IF(COUNTIF(newValidID,$C848)&gt;0,VLOOKUP($C848,Νέα_Μητρώα!$A:$G,2,FALSE),IF(COUNTIF(ValidID,$C848)&gt;0,VLOOKUP($C848,Μητρώο!$A:$G,2,FALSE))),"")="Θ"),AND(OR(LEFT(R848)="g",LEFT(T848)="g",LEFT(V848)="g"),IF($C848&gt;0,IF(COUNTIF(newValidID,$C848)&gt;0,VLOOKUP($C848,Νέα_Μητρώα!$A:$G,2,FALSE),IF(COUNTIF(ValidID,$C848)&gt;0,VLOOKUP($C848,Μητρώο!$A:$G,2,FALSE))),"")="Α")),"error","")</f>
        <v/>
      </c>
      <c r="K848" s="29" t="str">
        <f t="shared" si="94"/>
        <v/>
      </c>
      <c r="L848" s="29">
        <f t="shared" si="95"/>
        <v>0</v>
      </c>
      <c r="M848" s="30"/>
      <c r="N848" s="30"/>
      <c r="O848" s="31" t="str">
        <f>IF($C848&gt;0,IF(COUNTIF(newValidID,$C848)&gt;0,VLOOKUP($C848,Νέα_Μητρώα!$A:$G,7,FALSE),IF(COUNTIF(ValidID,$C848)&gt;0,VLOOKUP($C848,Μητρώο!$A:$G,7,FALSE))),"")</f>
        <v/>
      </c>
      <c r="P848" s="25" t="str">
        <f t="shared" si="97"/>
        <v/>
      </c>
      <c r="Q848" s="6"/>
      <c r="S848" s="6"/>
      <c r="U848" s="6"/>
      <c r="W848" s="59" t="str">
        <f>IF(AND($W$1&gt;0,C848&gt;0),SUBSTITUTE(SUBSTITUTE(IF(COUNTIF(newValidID,$C848)&gt;0,VLOOKUP($C848,Νέα_Μητρώα!$A:$G,2,FALSE),IF(COUNTIF(ValidID,$C848)&gt;0,VLOOKUP($C848,Μητρώο!$A:$G,2,FALSE))),"Θ","g"),"Α","b")&amp;IF((TRUNC((((YEAR($C$1))-I848)+1)/2))*2&lt;12,12,(TRUNC((((YEAR($C$1))-I848)+1)/2))*2),"ω")</f>
        <v>ω</v>
      </c>
      <c r="Z848" s="49">
        <f t="shared" si="98"/>
        <v>0</v>
      </c>
      <c r="AA848" s="49">
        <f t="shared" si="99"/>
        <v>0</v>
      </c>
      <c r="AB848" s="49">
        <f t="shared" si="100"/>
        <v>0</v>
      </c>
    </row>
    <row r="849" spans="1:28" x14ac:dyDescent="0.2">
      <c r="A849" s="4">
        <v>847</v>
      </c>
      <c r="B849" s="25">
        <f t="shared" si="96"/>
        <v>847</v>
      </c>
      <c r="D849" s="26" t="str">
        <f>IF($C849&gt;0,IF(COUNTIF(newValidID,$C849)&gt;0,VLOOKUP($C849,Νέα_Μητρώα!$A:$G,3,FALSE),IF(COUNTIF(ValidID,$C849)&gt;0,VLOOKUP($C849,Μητρώο!$A:$G,3,FALSE))),"")</f>
        <v/>
      </c>
      <c r="E849" s="27" t="str">
        <f>IF($C849&gt;0,IF(COUNTIF(newValidID,$C849)&gt;0,VLOOKUP($C849,Νέα_Μητρώα!$A:$G,5,FALSE),IF(COUNTIF(ValidID,$C849)&gt;0,VLOOKUP($C849,Μητρώο!$A:$G,5,FALSE))),"")</f>
        <v/>
      </c>
      <c r="F849" s="47"/>
      <c r="G849" s="47"/>
      <c r="H849" s="28"/>
      <c r="I849" s="29" t="str">
        <f>IF($C849&gt;0,IF(COUNTIF(newValidID,$C849)&gt;0,VLOOKUP($C849,Νέα_Μητρώα!$A:$G,4,FALSE),IF(COUNTIF(ValidID,$C849)&gt;0,VLOOKUP($C849,Μητρώο!$A:$G,4,FALSE))),"")</f>
        <v/>
      </c>
      <c r="J849" s="53" t="str">
        <f>IF(OR(AND(OR(LEFT(R849)="b",LEFT(T849)="b",LEFT(V849)="b"),IF($C849&gt;0,IF(COUNTIF(newValidID,$C849)&gt;0,VLOOKUP($C849,Νέα_Μητρώα!$A:$G,2,FALSE),IF(COUNTIF(ValidID,$C849)&gt;0,VLOOKUP($C849,Μητρώο!$A:$G,2,FALSE))),"")="Θ"),AND(OR(LEFT(R849)="g",LEFT(T849)="g",LEFT(V849)="g"),IF($C849&gt;0,IF(COUNTIF(newValidID,$C849)&gt;0,VLOOKUP($C849,Νέα_Μητρώα!$A:$G,2,FALSE),IF(COUNTIF(ValidID,$C849)&gt;0,VLOOKUP($C849,Μητρώο!$A:$G,2,FALSE))),"")="Α")),"error","")</f>
        <v/>
      </c>
      <c r="K849" s="29" t="str">
        <f t="shared" si="94"/>
        <v/>
      </c>
      <c r="L849" s="29">
        <f t="shared" si="95"/>
        <v>0</v>
      </c>
      <c r="M849" s="30"/>
      <c r="N849" s="30"/>
      <c r="O849" s="31" t="str">
        <f>IF($C849&gt;0,IF(COUNTIF(newValidID,$C849)&gt;0,VLOOKUP($C849,Νέα_Μητρώα!$A:$G,7,FALSE),IF(COUNTIF(ValidID,$C849)&gt;0,VLOOKUP($C849,Μητρώο!$A:$G,7,FALSE))),"")</f>
        <v/>
      </c>
      <c r="P849" s="25" t="str">
        <f t="shared" si="97"/>
        <v/>
      </c>
      <c r="Q849" s="6"/>
      <c r="S849" s="6"/>
      <c r="U849" s="6"/>
      <c r="W849" s="59" t="str">
        <f>IF(AND($W$1&gt;0,C849&gt;0),SUBSTITUTE(SUBSTITUTE(IF(COUNTIF(newValidID,$C849)&gt;0,VLOOKUP($C849,Νέα_Μητρώα!$A:$G,2,FALSE),IF(COUNTIF(ValidID,$C849)&gt;0,VLOOKUP($C849,Μητρώο!$A:$G,2,FALSE))),"Θ","g"),"Α","b")&amp;IF((TRUNC((((YEAR($C$1))-I849)+1)/2))*2&lt;12,12,(TRUNC((((YEAR($C$1))-I849)+1)/2))*2),"ω")</f>
        <v>ω</v>
      </c>
      <c r="Z849" s="49">
        <f t="shared" si="98"/>
        <v>0</v>
      </c>
      <c r="AA849" s="49">
        <f t="shared" si="99"/>
        <v>0</v>
      </c>
      <c r="AB849" s="49">
        <f t="shared" si="100"/>
        <v>0</v>
      </c>
    </row>
    <row r="850" spans="1:28" x14ac:dyDescent="0.2">
      <c r="A850" s="4">
        <v>848</v>
      </c>
      <c r="B850" s="25">
        <f t="shared" si="96"/>
        <v>848</v>
      </c>
      <c r="D850" s="26" t="str">
        <f>IF($C850&gt;0,IF(COUNTIF(newValidID,$C850)&gt;0,VLOOKUP($C850,Νέα_Μητρώα!$A:$G,3,FALSE),IF(COUNTIF(ValidID,$C850)&gt;0,VLOOKUP($C850,Μητρώο!$A:$G,3,FALSE))),"")</f>
        <v/>
      </c>
      <c r="E850" s="27" t="str">
        <f>IF($C850&gt;0,IF(COUNTIF(newValidID,$C850)&gt;0,VLOOKUP($C850,Νέα_Μητρώα!$A:$G,5,FALSE),IF(COUNTIF(ValidID,$C850)&gt;0,VLOOKUP($C850,Μητρώο!$A:$G,5,FALSE))),"")</f>
        <v/>
      </c>
      <c r="F850" s="47"/>
      <c r="G850" s="47"/>
      <c r="H850" s="28"/>
      <c r="I850" s="29" t="str">
        <f>IF($C850&gt;0,IF(COUNTIF(newValidID,$C850)&gt;0,VLOOKUP($C850,Νέα_Μητρώα!$A:$G,4,FALSE),IF(COUNTIF(ValidID,$C850)&gt;0,VLOOKUP($C850,Μητρώο!$A:$G,4,FALSE))),"")</f>
        <v/>
      </c>
      <c r="J850" s="53" t="str">
        <f>IF(OR(AND(OR(LEFT(R850)="b",LEFT(T850)="b",LEFT(V850)="b"),IF($C850&gt;0,IF(COUNTIF(newValidID,$C850)&gt;0,VLOOKUP($C850,Νέα_Μητρώα!$A:$G,2,FALSE),IF(COUNTIF(ValidID,$C850)&gt;0,VLOOKUP($C850,Μητρώο!$A:$G,2,FALSE))),"")="Θ"),AND(OR(LEFT(R850)="g",LEFT(T850)="g",LEFT(V850)="g"),IF($C850&gt;0,IF(COUNTIF(newValidID,$C850)&gt;0,VLOOKUP($C850,Νέα_Μητρώα!$A:$G,2,FALSE),IF(COUNTIF(ValidID,$C850)&gt;0,VLOOKUP($C850,Μητρώο!$A:$G,2,FALSE))),"")="Α")),"error","")</f>
        <v/>
      </c>
      <c r="K850" s="29" t="str">
        <f t="shared" si="94"/>
        <v/>
      </c>
      <c r="L850" s="29">
        <f t="shared" si="95"/>
        <v>0</v>
      </c>
      <c r="M850" s="30"/>
      <c r="N850" s="30"/>
      <c r="O850" s="31" t="str">
        <f>IF($C850&gt;0,IF(COUNTIF(newValidID,$C850)&gt;0,VLOOKUP($C850,Νέα_Μητρώα!$A:$G,7,FALSE),IF(COUNTIF(ValidID,$C850)&gt;0,VLOOKUP($C850,Μητρώο!$A:$G,7,FALSE))),"")</f>
        <v/>
      </c>
      <c r="P850" s="25" t="str">
        <f t="shared" si="97"/>
        <v/>
      </c>
      <c r="Q850" s="6"/>
      <c r="S850" s="6"/>
      <c r="U850" s="6"/>
      <c r="W850" s="59" t="str">
        <f>IF(AND($W$1&gt;0,C850&gt;0),SUBSTITUTE(SUBSTITUTE(IF(COUNTIF(newValidID,$C850)&gt;0,VLOOKUP($C850,Νέα_Μητρώα!$A:$G,2,FALSE),IF(COUNTIF(ValidID,$C850)&gt;0,VLOOKUP($C850,Μητρώο!$A:$G,2,FALSE))),"Θ","g"),"Α","b")&amp;IF((TRUNC((((YEAR($C$1))-I850)+1)/2))*2&lt;12,12,(TRUNC((((YEAR($C$1))-I850)+1)/2))*2),"ω")</f>
        <v>ω</v>
      </c>
      <c r="Z850" s="49">
        <f t="shared" si="98"/>
        <v>0</v>
      </c>
      <c r="AA850" s="49">
        <f t="shared" si="99"/>
        <v>0</v>
      </c>
      <c r="AB850" s="49">
        <f t="shared" si="100"/>
        <v>0</v>
      </c>
    </row>
    <row r="851" spans="1:28" x14ac:dyDescent="0.2">
      <c r="A851" s="4">
        <v>849</v>
      </c>
      <c r="B851" s="25">
        <f t="shared" si="96"/>
        <v>849</v>
      </c>
      <c r="D851" s="26" t="str">
        <f>IF($C851&gt;0,IF(COUNTIF(newValidID,$C851)&gt;0,VLOOKUP($C851,Νέα_Μητρώα!$A:$G,3,FALSE),IF(COUNTIF(ValidID,$C851)&gt;0,VLOOKUP($C851,Μητρώο!$A:$G,3,FALSE))),"")</f>
        <v/>
      </c>
      <c r="E851" s="27" t="str">
        <f>IF($C851&gt;0,IF(COUNTIF(newValidID,$C851)&gt;0,VLOOKUP($C851,Νέα_Μητρώα!$A:$G,5,FALSE),IF(COUNTIF(ValidID,$C851)&gt;0,VLOOKUP($C851,Μητρώο!$A:$G,5,FALSE))),"")</f>
        <v/>
      </c>
      <c r="F851" s="47"/>
      <c r="G851" s="47"/>
      <c r="H851" s="28"/>
      <c r="I851" s="29" t="str">
        <f>IF($C851&gt;0,IF(COUNTIF(newValidID,$C851)&gt;0,VLOOKUP($C851,Νέα_Μητρώα!$A:$G,4,FALSE),IF(COUNTIF(ValidID,$C851)&gt;0,VLOOKUP($C851,Μητρώο!$A:$G,4,FALSE))),"")</f>
        <v/>
      </c>
      <c r="J851" s="53" t="str">
        <f>IF(OR(AND(OR(LEFT(R851)="b",LEFT(T851)="b",LEFT(V851)="b"),IF($C851&gt;0,IF(COUNTIF(newValidID,$C851)&gt;0,VLOOKUP($C851,Νέα_Μητρώα!$A:$G,2,FALSE),IF(COUNTIF(ValidID,$C851)&gt;0,VLOOKUP($C851,Μητρώο!$A:$G,2,FALSE))),"")="Θ"),AND(OR(LEFT(R851)="g",LEFT(T851)="g",LEFT(V851)="g"),IF($C851&gt;0,IF(COUNTIF(newValidID,$C851)&gt;0,VLOOKUP($C851,Νέα_Μητρώα!$A:$G,2,FALSE),IF(COUNTIF(ValidID,$C851)&gt;0,VLOOKUP($C851,Μητρώο!$A:$G,2,FALSE))),"")="Α")),"error","")</f>
        <v/>
      </c>
      <c r="K851" s="29" t="str">
        <f t="shared" si="94"/>
        <v/>
      </c>
      <c r="L851" s="29">
        <f t="shared" si="95"/>
        <v>0</v>
      </c>
      <c r="M851" s="30"/>
      <c r="N851" s="30"/>
      <c r="O851" s="31" t="str">
        <f>IF($C851&gt;0,IF(COUNTIF(newValidID,$C851)&gt;0,VLOOKUP($C851,Νέα_Μητρώα!$A:$G,7,FALSE),IF(COUNTIF(ValidID,$C851)&gt;0,VLOOKUP($C851,Μητρώο!$A:$G,7,FALSE))),"")</f>
        <v/>
      </c>
      <c r="P851" s="25" t="str">
        <f t="shared" si="97"/>
        <v/>
      </c>
      <c r="Q851" s="6"/>
      <c r="S851" s="6"/>
      <c r="U851" s="6"/>
      <c r="W851" s="59" t="str">
        <f>IF(AND($W$1&gt;0,C851&gt;0),SUBSTITUTE(SUBSTITUTE(IF(COUNTIF(newValidID,$C851)&gt;0,VLOOKUP($C851,Νέα_Μητρώα!$A:$G,2,FALSE),IF(COUNTIF(ValidID,$C851)&gt;0,VLOOKUP($C851,Μητρώο!$A:$G,2,FALSE))),"Θ","g"),"Α","b")&amp;IF((TRUNC((((YEAR($C$1))-I851)+1)/2))*2&lt;12,12,(TRUNC((((YEAR($C$1))-I851)+1)/2))*2),"ω")</f>
        <v>ω</v>
      </c>
      <c r="Z851" s="49">
        <f t="shared" si="98"/>
        <v>0</v>
      </c>
      <c r="AA851" s="49">
        <f t="shared" si="99"/>
        <v>0</v>
      </c>
      <c r="AB851" s="49">
        <f t="shared" si="100"/>
        <v>0</v>
      </c>
    </row>
    <row r="852" spans="1:28" x14ac:dyDescent="0.2">
      <c r="A852" s="4">
        <v>850</v>
      </c>
      <c r="B852" s="25">
        <f t="shared" si="96"/>
        <v>850</v>
      </c>
      <c r="D852" s="26" t="str">
        <f>IF($C852&gt;0,IF(COUNTIF(newValidID,$C852)&gt;0,VLOOKUP($C852,Νέα_Μητρώα!$A:$G,3,FALSE),IF(COUNTIF(ValidID,$C852)&gt;0,VLOOKUP($C852,Μητρώο!$A:$G,3,FALSE))),"")</f>
        <v/>
      </c>
      <c r="E852" s="27" t="str">
        <f>IF($C852&gt;0,IF(COUNTIF(newValidID,$C852)&gt;0,VLOOKUP($C852,Νέα_Μητρώα!$A:$G,5,FALSE),IF(COUNTIF(ValidID,$C852)&gt;0,VLOOKUP($C852,Μητρώο!$A:$G,5,FALSE))),"")</f>
        <v/>
      </c>
      <c r="F852" s="47"/>
      <c r="G852" s="47"/>
      <c r="H852" s="28"/>
      <c r="I852" s="29" t="str">
        <f>IF($C852&gt;0,IF(COUNTIF(newValidID,$C852)&gt;0,VLOOKUP($C852,Νέα_Μητρώα!$A:$G,4,FALSE),IF(COUNTIF(ValidID,$C852)&gt;0,VLOOKUP($C852,Μητρώο!$A:$G,4,FALSE))),"")</f>
        <v/>
      </c>
      <c r="J852" s="53" t="str">
        <f>IF(OR(AND(OR(LEFT(R852)="b",LEFT(T852)="b",LEFT(V852)="b"),IF($C852&gt;0,IF(COUNTIF(newValidID,$C852)&gt;0,VLOOKUP($C852,Νέα_Μητρώα!$A:$G,2,FALSE),IF(COUNTIF(ValidID,$C852)&gt;0,VLOOKUP($C852,Μητρώο!$A:$G,2,FALSE))),"")="Θ"),AND(OR(LEFT(R852)="g",LEFT(T852)="g",LEFT(V852)="g"),IF($C852&gt;0,IF(COUNTIF(newValidID,$C852)&gt;0,VLOOKUP($C852,Νέα_Μητρώα!$A:$G,2,FALSE),IF(COUNTIF(ValidID,$C852)&gt;0,VLOOKUP($C852,Μητρώο!$A:$G,2,FALSE))),"")="Α")),"error","")</f>
        <v/>
      </c>
      <c r="K852" s="29" t="str">
        <f t="shared" si="94"/>
        <v/>
      </c>
      <c r="L852" s="29">
        <f t="shared" si="95"/>
        <v>0</v>
      </c>
      <c r="M852" s="30"/>
      <c r="N852" s="30"/>
      <c r="O852" s="31" t="str">
        <f>IF($C852&gt;0,IF(COUNTIF(newValidID,$C852)&gt;0,VLOOKUP($C852,Νέα_Μητρώα!$A:$G,7,FALSE),IF(COUNTIF(ValidID,$C852)&gt;0,VLOOKUP($C852,Μητρώο!$A:$G,7,FALSE))),"")</f>
        <v/>
      </c>
      <c r="P852" s="25" t="str">
        <f t="shared" si="97"/>
        <v/>
      </c>
      <c r="Q852" s="6"/>
      <c r="S852" s="6"/>
      <c r="U852" s="6"/>
      <c r="W852" s="59" t="str">
        <f>IF(AND($W$1&gt;0,C852&gt;0),SUBSTITUTE(SUBSTITUTE(IF(COUNTIF(newValidID,$C852)&gt;0,VLOOKUP($C852,Νέα_Μητρώα!$A:$G,2,FALSE),IF(COUNTIF(ValidID,$C852)&gt;0,VLOOKUP($C852,Μητρώο!$A:$G,2,FALSE))),"Θ","g"),"Α","b")&amp;IF((TRUNC((((YEAR($C$1))-I852)+1)/2))*2&lt;12,12,(TRUNC((((YEAR($C$1))-I852)+1)/2))*2),"ω")</f>
        <v>ω</v>
      </c>
      <c r="Z852" s="49">
        <f t="shared" si="98"/>
        <v>0</v>
      </c>
      <c r="AA852" s="49">
        <f t="shared" si="99"/>
        <v>0</v>
      </c>
      <c r="AB852" s="49">
        <f t="shared" si="100"/>
        <v>0</v>
      </c>
    </row>
    <row r="853" spans="1:28" x14ac:dyDescent="0.2">
      <c r="A853" s="4">
        <v>851</v>
      </c>
      <c r="B853" s="25">
        <f t="shared" si="96"/>
        <v>851</v>
      </c>
      <c r="D853" s="26" t="str">
        <f>IF($C853&gt;0,IF(COUNTIF(newValidID,$C853)&gt;0,VLOOKUP($C853,Νέα_Μητρώα!$A:$G,3,FALSE),IF(COUNTIF(ValidID,$C853)&gt;0,VLOOKUP($C853,Μητρώο!$A:$G,3,FALSE))),"")</f>
        <v/>
      </c>
      <c r="E853" s="27" t="str">
        <f>IF($C853&gt;0,IF(COUNTIF(newValidID,$C853)&gt;0,VLOOKUP($C853,Νέα_Μητρώα!$A:$G,5,FALSE),IF(COUNTIF(ValidID,$C853)&gt;0,VLOOKUP($C853,Μητρώο!$A:$G,5,FALSE))),"")</f>
        <v/>
      </c>
      <c r="F853" s="47"/>
      <c r="G853" s="47"/>
      <c r="H853" s="28"/>
      <c r="I853" s="29" t="str">
        <f>IF($C853&gt;0,IF(COUNTIF(newValidID,$C853)&gt;0,VLOOKUP($C853,Νέα_Μητρώα!$A:$G,4,FALSE),IF(COUNTIF(ValidID,$C853)&gt;0,VLOOKUP($C853,Μητρώο!$A:$G,4,FALSE))),"")</f>
        <v/>
      </c>
      <c r="J853" s="53" t="str">
        <f>IF(OR(AND(OR(LEFT(R853)="b",LEFT(T853)="b",LEFT(V853)="b"),IF($C853&gt;0,IF(COUNTIF(newValidID,$C853)&gt;0,VLOOKUP($C853,Νέα_Μητρώα!$A:$G,2,FALSE),IF(COUNTIF(ValidID,$C853)&gt;0,VLOOKUP($C853,Μητρώο!$A:$G,2,FALSE))),"")="Θ"),AND(OR(LEFT(R853)="g",LEFT(T853)="g",LEFT(V853)="g"),IF($C853&gt;0,IF(COUNTIF(newValidID,$C853)&gt;0,VLOOKUP($C853,Νέα_Μητρώα!$A:$G,2,FALSE),IF(COUNTIF(ValidID,$C853)&gt;0,VLOOKUP($C853,Μητρώο!$A:$G,2,FALSE))),"")="Α")),"error","")</f>
        <v/>
      </c>
      <c r="K853" s="29" t="str">
        <f t="shared" si="94"/>
        <v/>
      </c>
      <c r="L853" s="29">
        <f t="shared" si="95"/>
        <v>0</v>
      </c>
      <c r="M853" s="30"/>
      <c r="N853" s="30"/>
      <c r="O853" s="31" t="str">
        <f>IF($C853&gt;0,IF(COUNTIF(newValidID,$C853)&gt;0,VLOOKUP($C853,Νέα_Μητρώα!$A:$G,7,FALSE),IF(COUNTIF(ValidID,$C853)&gt;0,VLOOKUP($C853,Μητρώο!$A:$G,7,FALSE))),"")</f>
        <v/>
      </c>
      <c r="P853" s="25" t="str">
        <f t="shared" si="97"/>
        <v/>
      </c>
      <c r="Q853" s="6"/>
      <c r="S853" s="6"/>
      <c r="U853" s="6"/>
      <c r="W853" s="59" t="str">
        <f>IF(AND($W$1&gt;0,C853&gt;0),SUBSTITUTE(SUBSTITUTE(IF(COUNTIF(newValidID,$C853)&gt;0,VLOOKUP($C853,Νέα_Μητρώα!$A:$G,2,FALSE),IF(COUNTIF(ValidID,$C853)&gt;0,VLOOKUP($C853,Μητρώο!$A:$G,2,FALSE))),"Θ","g"),"Α","b")&amp;IF((TRUNC((((YEAR($C$1))-I853)+1)/2))*2&lt;12,12,(TRUNC((((YEAR($C$1))-I853)+1)/2))*2),"ω")</f>
        <v>ω</v>
      </c>
      <c r="Z853" s="49">
        <f t="shared" si="98"/>
        <v>0</v>
      </c>
      <c r="AA853" s="49">
        <f t="shared" si="99"/>
        <v>0</v>
      </c>
      <c r="AB853" s="49">
        <f t="shared" si="100"/>
        <v>0</v>
      </c>
    </row>
    <row r="854" spans="1:28" x14ac:dyDescent="0.2">
      <c r="A854" s="4">
        <v>852</v>
      </c>
      <c r="B854" s="25">
        <f t="shared" si="96"/>
        <v>852</v>
      </c>
      <c r="D854" s="26" t="str">
        <f>IF($C854&gt;0,IF(COUNTIF(newValidID,$C854)&gt;0,VLOOKUP($C854,Νέα_Μητρώα!$A:$G,3,FALSE),IF(COUNTIF(ValidID,$C854)&gt;0,VLOOKUP($C854,Μητρώο!$A:$G,3,FALSE))),"")</f>
        <v/>
      </c>
      <c r="E854" s="27" t="str">
        <f>IF($C854&gt;0,IF(COUNTIF(newValidID,$C854)&gt;0,VLOOKUP($C854,Νέα_Μητρώα!$A:$G,5,FALSE),IF(COUNTIF(ValidID,$C854)&gt;0,VLOOKUP($C854,Μητρώο!$A:$G,5,FALSE))),"")</f>
        <v/>
      </c>
      <c r="F854" s="47"/>
      <c r="G854" s="47"/>
      <c r="H854" s="28"/>
      <c r="I854" s="29" t="str">
        <f>IF($C854&gt;0,IF(COUNTIF(newValidID,$C854)&gt;0,VLOOKUP($C854,Νέα_Μητρώα!$A:$G,4,FALSE),IF(COUNTIF(ValidID,$C854)&gt;0,VLOOKUP($C854,Μητρώο!$A:$G,4,FALSE))),"")</f>
        <v/>
      </c>
      <c r="J854" s="53" t="str">
        <f>IF(OR(AND(OR(LEFT(R854)="b",LEFT(T854)="b",LEFT(V854)="b"),IF($C854&gt;0,IF(COUNTIF(newValidID,$C854)&gt;0,VLOOKUP($C854,Νέα_Μητρώα!$A:$G,2,FALSE),IF(COUNTIF(ValidID,$C854)&gt;0,VLOOKUP($C854,Μητρώο!$A:$G,2,FALSE))),"")="Θ"),AND(OR(LEFT(R854)="g",LEFT(T854)="g",LEFT(V854)="g"),IF($C854&gt;0,IF(COUNTIF(newValidID,$C854)&gt;0,VLOOKUP($C854,Νέα_Μητρώα!$A:$G,2,FALSE),IF(COUNTIF(ValidID,$C854)&gt;0,VLOOKUP($C854,Μητρώο!$A:$G,2,FALSE))),"")="Α")),"error","")</f>
        <v/>
      </c>
      <c r="K854" s="29" t="str">
        <f t="shared" si="94"/>
        <v/>
      </c>
      <c r="L854" s="29">
        <f t="shared" si="95"/>
        <v>0</v>
      </c>
      <c r="M854" s="30"/>
      <c r="N854" s="30"/>
      <c r="O854" s="31" t="str">
        <f>IF($C854&gt;0,IF(COUNTIF(newValidID,$C854)&gt;0,VLOOKUP($C854,Νέα_Μητρώα!$A:$G,7,FALSE),IF(COUNTIF(ValidID,$C854)&gt;0,VLOOKUP($C854,Μητρώο!$A:$G,7,FALSE))),"")</f>
        <v/>
      </c>
      <c r="P854" s="25" t="str">
        <f t="shared" si="97"/>
        <v/>
      </c>
      <c r="Q854" s="6"/>
      <c r="S854" s="6"/>
      <c r="U854" s="6"/>
      <c r="W854" s="59" t="str">
        <f>IF(AND($W$1&gt;0,C854&gt;0),SUBSTITUTE(SUBSTITUTE(IF(COUNTIF(newValidID,$C854)&gt;0,VLOOKUP($C854,Νέα_Μητρώα!$A:$G,2,FALSE),IF(COUNTIF(ValidID,$C854)&gt;0,VLOOKUP($C854,Μητρώο!$A:$G,2,FALSE))),"Θ","g"),"Α","b")&amp;IF((TRUNC((((YEAR($C$1))-I854)+1)/2))*2&lt;12,12,(TRUNC((((YEAR($C$1))-I854)+1)/2))*2),"ω")</f>
        <v>ω</v>
      </c>
      <c r="Z854" s="49">
        <f t="shared" si="98"/>
        <v>0</v>
      </c>
      <c r="AA854" s="49">
        <f t="shared" si="99"/>
        <v>0</v>
      </c>
      <c r="AB854" s="49">
        <f t="shared" si="100"/>
        <v>0</v>
      </c>
    </row>
    <row r="855" spans="1:28" x14ac:dyDescent="0.2">
      <c r="A855" s="4">
        <v>853</v>
      </c>
      <c r="B855" s="25">
        <f t="shared" si="96"/>
        <v>853</v>
      </c>
      <c r="D855" s="26" t="str">
        <f>IF($C855&gt;0,IF(COUNTIF(newValidID,$C855)&gt;0,VLOOKUP($C855,Νέα_Μητρώα!$A:$G,3,FALSE),IF(COUNTIF(ValidID,$C855)&gt;0,VLOOKUP($C855,Μητρώο!$A:$G,3,FALSE))),"")</f>
        <v/>
      </c>
      <c r="E855" s="27" t="str">
        <f>IF($C855&gt;0,IF(COUNTIF(newValidID,$C855)&gt;0,VLOOKUP($C855,Νέα_Μητρώα!$A:$G,5,FALSE),IF(COUNTIF(ValidID,$C855)&gt;0,VLOOKUP($C855,Μητρώο!$A:$G,5,FALSE))),"")</f>
        <v/>
      </c>
      <c r="F855" s="47"/>
      <c r="G855" s="47"/>
      <c r="H855" s="28"/>
      <c r="I855" s="29" t="str">
        <f>IF($C855&gt;0,IF(COUNTIF(newValidID,$C855)&gt;0,VLOOKUP($C855,Νέα_Μητρώα!$A:$G,4,FALSE),IF(COUNTIF(ValidID,$C855)&gt;0,VLOOKUP($C855,Μητρώο!$A:$G,4,FALSE))),"")</f>
        <v/>
      </c>
      <c r="J855" s="53" t="str">
        <f>IF(OR(AND(OR(LEFT(R855)="b",LEFT(T855)="b",LEFT(V855)="b"),IF($C855&gt;0,IF(COUNTIF(newValidID,$C855)&gt;0,VLOOKUP($C855,Νέα_Μητρώα!$A:$G,2,FALSE),IF(COUNTIF(ValidID,$C855)&gt;0,VLOOKUP($C855,Μητρώο!$A:$G,2,FALSE))),"")="Θ"),AND(OR(LEFT(R855)="g",LEFT(T855)="g",LEFT(V855)="g"),IF($C855&gt;0,IF(COUNTIF(newValidID,$C855)&gt;0,VLOOKUP($C855,Νέα_Μητρώα!$A:$G,2,FALSE),IF(COUNTIF(ValidID,$C855)&gt;0,VLOOKUP($C855,Μητρώο!$A:$G,2,FALSE))),"")="Α")),"error","")</f>
        <v/>
      </c>
      <c r="K855" s="29" t="str">
        <f t="shared" si="94"/>
        <v/>
      </c>
      <c r="L855" s="29">
        <f t="shared" si="95"/>
        <v>0</v>
      </c>
      <c r="M855" s="30"/>
      <c r="N855" s="30"/>
      <c r="O855" s="31" t="str">
        <f>IF($C855&gt;0,IF(COUNTIF(newValidID,$C855)&gt;0,VLOOKUP($C855,Νέα_Μητρώα!$A:$G,7,FALSE),IF(COUNTIF(ValidID,$C855)&gt;0,VLOOKUP($C855,Μητρώο!$A:$G,7,FALSE))),"")</f>
        <v/>
      </c>
      <c r="P855" s="25" t="str">
        <f t="shared" si="97"/>
        <v/>
      </c>
      <c r="Q855" s="6"/>
      <c r="S855" s="6"/>
      <c r="U855" s="6"/>
      <c r="W855" s="59" t="str">
        <f>IF(AND($W$1&gt;0,C855&gt;0),SUBSTITUTE(SUBSTITUTE(IF(COUNTIF(newValidID,$C855)&gt;0,VLOOKUP($C855,Νέα_Μητρώα!$A:$G,2,FALSE),IF(COUNTIF(ValidID,$C855)&gt;0,VLOOKUP($C855,Μητρώο!$A:$G,2,FALSE))),"Θ","g"),"Α","b")&amp;IF((TRUNC((((YEAR($C$1))-I855)+1)/2))*2&lt;12,12,(TRUNC((((YEAR($C$1))-I855)+1)/2))*2),"ω")</f>
        <v>ω</v>
      </c>
      <c r="Z855" s="49">
        <f t="shared" si="98"/>
        <v>0</v>
      </c>
      <c r="AA855" s="49">
        <f t="shared" si="99"/>
        <v>0</v>
      </c>
      <c r="AB855" s="49">
        <f t="shared" si="100"/>
        <v>0</v>
      </c>
    </row>
    <row r="856" spans="1:28" x14ac:dyDescent="0.2">
      <c r="A856" s="4">
        <v>854</v>
      </c>
      <c r="B856" s="25">
        <f t="shared" si="96"/>
        <v>854</v>
      </c>
      <c r="D856" s="26" t="str">
        <f>IF($C856&gt;0,IF(COUNTIF(newValidID,$C856)&gt;0,VLOOKUP($C856,Νέα_Μητρώα!$A:$G,3,FALSE),IF(COUNTIF(ValidID,$C856)&gt;0,VLOOKUP($C856,Μητρώο!$A:$G,3,FALSE))),"")</f>
        <v/>
      </c>
      <c r="E856" s="27" t="str">
        <f>IF($C856&gt;0,IF(COUNTIF(newValidID,$C856)&gt;0,VLOOKUP($C856,Νέα_Μητρώα!$A:$G,5,FALSE),IF(COUNTIF(ValidID,$C856)&gt;0,VLOOKUP($C856,Μητρώο!$A:$G,5,FALSE))),"")</f>
        <v/>
      </c>
      <c r="F856" s="47"/>
      <c r="G856" s="47"/>
      <c r="H856" s="28"/>
      <c r="I856" s="29" t="str">
        <f>IF($C856&gt;0,IF(COUNTIF(newValidID,$C856)&gt;0,VLOOKUP($C856,Νέα_Μητρώα!$A:$G,4,FALSE),IF(COUNTIF(ValidID,$C856)&gt;0,VLOOKUP($C856,Μητρώο!$A:$G,4,FALSE))),"")</f>
        <v/>
      </c>
      <c r="J856" s="53" t="str">
        <f>IF(OR(AND(OR(LEFT(R856)="b",LEFT(T856)="b",LEFT(V856)="b"),IF($C856&gt;0,IF(COUNTIF(newValidID,$C856)&gt;0,VLOOKUP($C856,Νέα_Μητρώα!$A:$G,2,FALSE),IF(COUNTIF(ValidID,$C856)&gt;0,VLOOKUP($C856,Μητρώο!$A:$G,2,FALSE))),"")="Θ"),AND(OR(LEFT(R856)="g",LEFT(T856)="g",LEFT(V856)="g"),IF($C856&gt;0,IF(COUNTIF(newValidID,$C856)&gt;0,VLOOKUP($C856,Νέα_Μητρώα!$A:$G,2,FALSE),IF(COUNTIF(ValidID,$C856)&gt;0,VLOOKUP($C856,Μητρώο!$A:$G,2,FALSE))),"")="Α")),"error","")</f>
        <v/>
      </c>
      <c r="K856" s="29" t="str">
        <f t="shared" si="94"/>
        <v/>
      </c>
      <c r="L856" s="29">
        <f t="shared" si="95"/>
        <v>0</v>
      </c>
      <c r="M856" s="30"/>
      <c r="N856" s="30"/>
      <c r="O856" s="31" t="str">
        <f>IF($C856&gt;0,IF(COUNTIF(newValidID,$C856)&gt;0,VLOOKUP($C856,Νέα_Μητρώα!$A:$G,7,FALSE),IF(COUNTIF(ValidID,$C856)&gt;0,VLOOKUP($C856,Μητρώο!$A:$G,7,FALSE))),"")</f>
        <v/>
      </c>
      <c r="P856" s="25" t="str">
        <f t="shared" si="97"/>
        <v/>
      </c>
      <c r="Q856" s="6"/>
      <c r="S856" s="6"/>
      <c r="U856" s="6"/>
      <c r="W856" s="59" t="str">
        <f>IF(AND($W$1&gt;0,C856&gt;0),SUBSTITUTE(SUBSTITUTE(IF(COUNTIF(newValidID,$C856)&gt;0,VLOOKUP($C856,Νέα_Μητρώα!$A:$G,2,FALSE),IF(COUNTIF(ValidID,$C856)&gt;0,VLOOKUP($C856,Μητρώο!$A:$G,2,FALSE))),"Θ","g"),"Α","b")&amp;IF((TRUNC((((YEAR($C$1))-I856)+1)/2))*2&lt;12,12,(TRUNC((((YEAR($C$1))-I856)+1)/2))*2),"ω")</f>
        <v>ω</v>
      </c>
      <c r="Z856" s="49">
        <f t="shared" si="98"/>
        <v>0</v>
      </c>
      <c r="AA856" s="49">
        <f t="shared" si="99"/>
        <v>0</v>
      </c>
      <c r="AB856" s="49">
        <f t="shared" si="100"/>
        <v>0</v>
      </c>
    </row>
    <row r="857" spans="1:28" x14ac:dyDescent="0.2">
      <c r="A857" s="4">
        <v>855</v>
      </c>
      <c r="B857" s="25">
        <f t="shared" si="96"/>
        <v>855</v>
      </c>
      <c r="D857" s="26" t="str">
        <f>IF($C857&gt;0,IF(COUNTIF(newValidID,$C857)&gt;0,VLOOKUP($C857,Νέα_Μητρώα!$A:$G,3,FALSE),IF(COUNTIF(ValidID,$C857)&gt;0,VLOOKUP($C857,Μητρώο!$A:$G,3,FALSE))),"")</f>
        <v/>
      </c>
      <c r="E857" s="27" t="str">
        <f>IF($C857&gt;0,IF(COUNTIF(newValidID,$C857)&gt;0,VLOOKUP($C857,Νέα_Μητρώα!$A:$G,5,FALSE),IF(COUNTIF(ValidID,$C857)&gt;0,VLOOKUP($C857,Μητρώο!$A:$G,5,FALSE))),"")</f>
        <v/>
      </c>
      <c r="F857" s="47"/>
      <c r="G857" s="47"/>
      <c r="H857" s="28"/>
      <c r="I857" s="29" t="str">
        <f>IF($C857&gt;0,IF(COUNTIF(newValidID,$C857)&gt;0,VLOOKUP($C857,Νέα_Μητρώα!$A:$G,4,FALSE),IF(COUNTIF(ValidID,$C857)&gt;0,VLOOKUP($C857,Μητρώο!$A:$G,4,FALSE))),"")</f>
        <v/>
      </c>
      <c r="J857" s="53" t="str">
        <f>IF(OR(AND(OR(LEFT(R857)="b",LEFT(T857)="b",LEFT(V857)="b"),IF($C857&gt;0,IF(COUNTIF(newValidID,$C857)&gt;0,VLOOKUP($C857,Νέα_Μητρώα!$A:$G,2,FALSE),IF(COUNTIF(ValidID,$C857)&gt;0,VLOOKUP($C857,Μητρώο!$A:$G,2,FALSE))),"")="Θ"),AND(OR(LEFT(R857)="g",LEFT(T857)="g",LEFT(V857)="g"),IF($C857&gt;0,IF(COUNTIF(newValidID,$C857)&gt;0,VLOOKUP($C857,Νέα_Μητρώα!$A:$G,2,FALSE),IF(COUNTIF(ValidID,$C857)&gt;0,VLOOKUP($C857,Μητρώο!$A:$G,2,FALSE))),"")="Α")),"error","")</f>
        <v/>
      </c>
      <c r="K857" s="29" t="str">
        <f t="shared" si="94"/>
        <v/>
      </c>
      <c r="L857" s="29">
        <f t="shared" si="95"/>
        <v>0</v>
      </c>
      <c r="M857" s="30"/>
      <c r="N857" s="30"/>
      <c r="O857" s="31" t="str">
        <f>IF($C857&gt;0,IF(COUNTIF(newValidID,$C857)&gt;0,VLOOKUP($C857,Νέα_Μητρώα!$A:$G,7,FALSE),IF(COUNTIF(ValidID,$C857)&gt;0,VLOOKUP($C857,Μητρώο!$A:$G,7,FALSE))),"")</f>
        <v/>
      </c>
      <c r="P857" s="25" t="str">
        <f t="shared" si="97"/>
        <v/>
      </c>
      <c r="Q857" s="6"/>
      <c r="S857" s="6"/>
      <c r="U857" s="6"/>
      <c r="W857" s="59" t="str">
        <f>IF(AND($W$1&gt;0,C857&gt;0),SUBSTITUTE(SUBSTITUTE(IF(COUNTIF(newValidID,$C857)&gt;0,VLOOKUP($C857,Νέα_Μητρώα!$A:$G,2,FALSE),IF(COUNTIF(ValidID,$C857)&gt;0,VLOOKUP($C857,Μητρώο!$A:$G,2,FALSE))),"Θ","g"),"Α","b")&amp;IF((TRUNC((((YEAR($C$1))-I857)+1)/2))*2&lt;12,12,(TRUNC((((YEAR($C$1))-I857)+1)/2))*2),"ω")</f>
        <v>ω</v>
      </c>
      <c r="Z857" s="49">
        <f t="shared" si="98"/>
        <v>0</v>
      </c>
      <c r="AA857" s="49">
        <f t="shared" si="99"/>
        <v>0</v>
      </c>
      <c r="AB857" s="49">
        <f t="shared" si="100"/>
        <v>0</v>
      </c>
    </row>
    <row r="858" spans="1:28" x14ac:dyDescent="0.2">
      <c r="A858" s="4">
        <v>856</v>
      </c>
      <c r="B858" s="25">
        <f t="shared" si="96"/>
        <v>856</v>
      </c>
      <c r="D858" s="26" t="str">
        <f>IF($C858&gt;0,IF(COUNTIF(newValidID,$C858)&gt;0,VLOOKUP($C858,Νέα_Μητρώα!$A:$G,3,FALSE),IF(COUNTIF(ValidID,$C858)&gt;0,VLOOKUP($C858,Μητρώο!$A:$G,3,FALSE))),"")</f>
        <v/>
      </c>
      <c r="E858" s="27" t="str">
        <f>IF($C858&gt;0,IF(COUNTIF(newValidID,$C858)&gt;0,VLOOKUP($C858,Νέα_Μητρώα!$A:$G,5,FALSE),IF(COUNTIF(ValidID,$C858)&gt;0,VLOOKUP($C858,Μητρώο!$A:$G,5,FALSE))),"")</f>
        <v/>
      </c>
      <c r="F858" s="47"/>
      <c r="G858" s="47"/>
      <c r="H858" s="28"/>
      <c r="I858" s="29" t="str">
        <f>IF($C858&gt;0,IF(COUNTIF(newValidID,$C858)&gt;0,VLOOKUP($C858,Νέα_Μητρώα!$A:$G,4,FALSE),IF(COUNTIF(ValidID,$C858)&gt;0,VLOOKUP($C858,Μητρώο!$A:$G,4,FALSE))),"")</f>
        <v/>
      </c>
      <c r="J858" s="53" t="str">
        <f>IF(OR(AND(OR(LEFT(R858)="b",LEFT(T858)="b",LEFT(V858)="b"),IF($C858&gt;0,IF(COUNTIF(newValidID,$C858)&gt;0,VLOOKUP($C858,Νέα_Μητρώα!$A:$G,2,FALSE),IF(COUNTIF(ValidID,$C858)&gt;0,VLOOKUP($C858,Μητρώο!$A:$G,2,FALSE))),"")="Θ"),AND(OR(LEFT(R858)="g",LEFT(T858)="g",LEFT(V858)="g"),IF($C858&gt;0,IF(COUNTIF(newValidID,$C858)&gt;0,VLOOKUP($C858,Νέα_Μητρώα!$A:$G,2,FALSE),IF(COUNTIF(ValidID,$C858)&gt;0,VLOOKUP($C858,Μητρώο!$A:$G,2,FALSE))),"")="Α")),"error","")</f>
        <v/>
      </c>
      <c r="K858" s="29" t="str">
        <f t="shared" si="94"/>
        <v/>
      </c>
      <c r="L858" s="29">
        <f t="shared" si="95"/>
        <v>0</v>
      </c>
      <c r="M858" s="30"/>
      <c r="N858" s="30"/>
      <c r="O858" s="31" t="str">
        <f>IF($C858&gt;0,IF(COUNTIF(newValidID,$C858)&gt;0,VLOOKUP($C858,Νέα_Μητρώα!$A:$G,7,FALSE),IF(COUNTIF(ValidID,$C858)&gt;0,VLOOKUP($C858,Μητρώο!$A:$G,7,FALSE))),"")</f>
        <v/>
      </c>
      <c r="P858" s="25" t="str">
        <f t="shared" si="97"/>
        <v/>
      </c>
      <c r="Q858" s="6"/>
      <c r="S858" s="6"/>
      <c r="U858" s="6"/>
      <c r="W858" s="59" t="str">
        <f>IF(AND($W$1&gt;0,C858&gt;0),SUBSTITUTE(SUBSTITUTE(IF(COUNTIF(newValidID,$C858)&gt;0,VLOOKUP($C858,Νέα_Μητρώα!$A:$G,2,FALSE),IF(COUNTIF(ValidID,$C858)&gt;0,VLOOKUP($C858,Μητρώο!$A:$G,2,FALSE))),"Θ","g"),"Α","b")&amp;IF((TRUNC((((YEAR($C$1))-I858)+1)/2))*2&lt;12,12,(TRUNC((((YEAR($C$1))-I858)+1)/2))*2),"ω")</f>
        <v>ω</v>
      </c>
      <c r="Z858" s="49">
        <f t="shared" si="98"/>
        <v>0</v>
      </c>
      <c r="AA858" s="49">
        <f t="shared" si="99"/>
        <v>0</v>
      </c>
      <c r="AB858" s="49">
        <f t="shared" si="100"/>
        <v>0</v>
      </c>
    </row>
    <row r="859" spans="1:28" x14ac:dyDescent="0.2">
      <c r="A859" s="4">
        <v>857</v>
      </c>
      <c r="B859" s="25">
        <f t="shared" si="96"/>
        <v>857</v>
      </c>
      <c r="D859" s="26" t="str">
        <f>IF($C859&gt;0,IF(COUNTIF(newValidID,$C859)&gt;0,VLOOKUP($C859,Νέα_Μητρώα!$A:$G,3,FALSE),IF(COUNTIF(ValidID,$C859)&gt;0,VLOOKUP($C859,Μητρώο!$A:$G,3,FALSE))),"")</f>
        <v/>
      </c>
      <c r="E859" s="27" t="str">
        <f>IF($C859&gt;0,IF(COUNTIF(newValidID,$C859)&gt;0,VLOOKUP($C859,Νέα_Μητρώα!$A:$G,5,FALSE),IF(COUNTIF(ValidID,$C859)&gt;0,VLOOKUP($C859,Μητρώο!$A:$G,5,FALSE))),"")</f>
        <v/>
      </c>
      <c r="F859" s="47"/>
      <c r="G859" s="47"/>
      <c r="H859" s="28"/>
      <c r="I859" s="29" t="str">
        <f>IF($C859&gt;0,IF(COUNTIF(newValidID,$C859)&gt;0,VLOOKUP($C859,Νέα_Μητρώα!$A:$G,4,FALSE),IF(COUNTIF(ValidID,$C859)&gt;0,VLOOKUP($C859,Μητρώο!$A:$G,4,FALSE))),"")</f>
        <v/>
      </c>
      <c r="J859" s="53" t="str">
        <f>IF(OR(AND(OR(LEFT(R859)="b",LEFT(T859)="b",LEFT(V859)="b"),IF($C859&gt;0,IF(COUNTIF(newValidID,$C859)&gt;0,VLOOKUP($C859,Νέα_Μητρώα!$A:$G,2,FALSE),IF(COUNTIF(ValidID,$C859)&gt;0,VLOOKUP($C859,Μητρώο!$A:$G,2,FALSE))),"")="Θ"),AND(OR(LEFT(R859)="g",LEFT(T859)="g",LEFT(V859)="g"),IF($C859&gt;0,IF(COUNTIF(newValidID,$C859)&gt;0,VLOOKUP($C859,Νέα_Μητρώα!$A:$G,2,FALSE),IF(COUNTIF(ValidID,$C859)&gt;0,VLOOKUP($C859,Μητρώο!$A:$G,2,FALSE))),"")="Α")),"error","")</f>
        <v/>
      </c>
      <c r="K859" s="29" t="str">
        <f t="shared" si="94"/>
        <v/>
      </c>
      <c r="L859" s="29">
        <f t="shared" si="95"/>
        <v>0</v>
      </c>
      <c r="M859" s="30"/>
      <c r="N859" s="30"/>
      <c r="O859" s="31" t="str">
        <f>IF($C859&gt;0,IF(COUNTIF(newValidID,$C859)&gt;0,VLOOKUP($C859,Νέα_Μητρώα!$A:$G,7,FALSE),IF(COUNTIF(ValidID,$C859)&gt;0,VLOOKUP($C859,Μητρώο!$A:$G,7,FALSE))),"")</f>
        <v/>
      </c>
      <c r="P859" s="25" t="str">
        <f t="shared" si="97"/>
        <v/>
      </c>
      <c r="Q859" s="6"/>
      <c r="S859" s="6"/>
      <c r="U859" s="6"/>
      <c r="W859" s="59" t="str">
        <f>IF(AND($W$1&gt;0,C859&gt;0),SUBSTITUTE(SUBSTITUTE(IF(COUNTIF(newValidID,$C859)&gt;0,VLOOKUP($C859,Νέα_Μητρώα!$A:$G,2,FALSE),IF(COUNTIF(ValidID,$C859)&gt;0,VLOOKUP($C859,Μητρώο!$A:$G,2,FALSE))),"Θ","g"),"Α","b")&amp;IF((TRUNC((((YEAR($C$1))-I859)+1)/2))*2&lt;12,12,(TRUNC((((YEAR($C$1))-I859)+1)/2))*2),"ω")</f>
        <v>ω</v>
      </c>
      <c r="Z859" s="49">
        <f t="shared" si="98"/>
        <v>0</v>
      </c>
      <c r="AA859" s="49">
        <f t="shared" si="99"/>
        <v>0</v>
      </c>
      <c r="AB859" s="49">
        <f t="shared" si="100"/>
        <v>0</v>
      </c>
    </row>
    <row r="860" spans="1:28" x14ac:dyDescent="0.2">
      <c r="A860" s="4">
        <v>858</v>
      </c>
      <c r="B860" s="25">
        <f t="shared" si="96"/>
        <v>858</v>
      </c>
      <c r="D860" s="26" t="str">
        <f>IF($C860&gt;0,IF(COUNTIF(newValidID,$C860)&gt;0,VLOOKUP($C860,Νέα_Μητρώα!$A:$G,3,FALSE),IF(COUNTIF(ValidID,$C860)&gt;0,VLOOKUP($C860,Μητρώο!$A:$G,3,FALSE))),"")</f>
        <v/>
      </c>
      <c r="E860" s="27" t="str">
        <f>IF($C860&gt;0,IF(COUNTIF(newValidID,$C860)&gt;0,VLOOKUP($C860,Νέα_Μητρώα!$A:$G,5,FALSE),IF(COUNTIF(ValidID,$C860)&gt;0,VLOOKUP($C860,Μητρώο!$A:$G,5,FALSE))),"")</f>
        <v/>
      </c>
      <c r="F860" s="47"/>
      <c r="G860" s="47"/>
      <c r="H860" s="28"/>
      <c r="I860" s="29" t="str">
        <f>IF($C860&gt;0,IF(COUNTIF(newValidID,$C860)&gt;0,VLOOKUP($C860,Νέα_Μητρώα!$A:$G,4,FALSE),IF(COUNTIF(ValidID,$C860)&gt;0,VLOOKUP($C860,Μητρώο!$A:$G,4,FALSE))),"")</f>
        <v/>
      </c>
      <c r="J860" s="53" t="str">
        <f>IF(OR(AND(OR(LEFT(R860)="b",LEFT(T860)="b",LEFT(V860)="b"),IF($C860&gt;0,IF(COUNTIF(newValidID,$C860)&gt;0,VLOOKUP($C860,Νέα_Μητρώα!$A:$G,2,FALSE),IF(COUNTIF(ValidID,$C860)&gt;0,VLOOKUP($C860,Μητρώο!$A:$G,2,FALSE))),"")="Θ"),AND(OR(LEFT(R860)="g",LEFT(T860)="g",LEFT(V860)="g"),IF($C860&gt;0,IF(COUNTIF(newValidID,$C860)&gt;0,VLOOKUP($C860,Νέα_Μητρώα!$A:$G,2,FALSE),IF(COUNTIF(ValidID,$C860)&gt;0,VLOOKUP($C860,Μητρώο!$A:$G,2,FALSE))),"")="Α")),"error","")</f>
        <v/>
      </c>
      <c r="K860" s="29" t="str">
        <f t="shared" si="94"/>
        <v/>
      </c>
      <c r="L860" s="29">
        <f t="shared" si="95"/>
        <v>0</v>
      </c>
      <c r="M860" s="30"/>
      <c r="N860" s="30"/>
      <c r="O860" s="31" t="str">
        <f>IF($C860&gt;0,IF(COUNTIF(newValidID,$C860)&gt;0,VLOOKUP($C860,Νέα_Μητρώα!$A:$G,7,FALSE),IF(COUNTIF(ValidID,$C860)&gt;0,VLOOKUP($C860,Μητρώο!$A:$G,7,FALSE))),"")</f>
        <v/>
      </c>
      <c r="P860" s="25" t="str">
        <f t="shared" si="97"/>
        <v/>
      </c>
      <c r="Q860" s="6"/>
      <c r="S860" s="6"/>
      <c r="U860" s="6"/>
      <c r="W860" s="59" t="str">
        <f>IF(AND($W$1&gt;0,C860&gt;0),SUBSTITUTE(SUBSTITUTE(IF(COUNTIF(newValidID,$C860)&gt;0,VLOOKUP($C860,Νέα_Μητρώα!$A:$G,2,FALSE),IF(COUNTIF(ValidID,$C860)&gt;0,VLOOKUP($C860,Μητρώο!$A:$G,2,FALSE))),"Θ","g"),"Α","b")&amp;IF((TRUNC((((YEAR($C$1))-I860)+1)/2))*2&lt;12,12,(TRUNC((((YEAR($C$1))-I860)+1)/2))*2),"ω")</f>
        <v>ω</v>
      </c>
      <c r="Z860" s="49">
        <f t="shared" si="98"/>
        <v>0</v>
      </c>
      <c r="AA860" s="49">
        <f t="shared" si="99"/>
        <v>0</v>
      </c>
      <c r="AB860" s="49">
        <f t="shared" si="100"/>
        <v>0</v>
      </c>
    </row>
    <row r="861" spans="1:28" x14ac:dyDescent="0.2">
      <c r="A861" s="4">
        <v>859</v>
      </c>
      <c r="B861" s="25">
        <f t="shared" si="96"/>
        <v>859</v>
      </c>
      <c r="D861" s="26" t="str">
        <f>IF($C861&gt;0,IF(COUNTIF(newValidID,$C861)&gt;0,VLOOKUP($C861,Νέα_Μητρώα!$A:$G,3,FALSE),IF(COUNTIF(ValidID,$C861)&gt;0,VLOOKUP($C861,Μητρώο!$A:$G,3,FALSE))),"")</f>
        <v/>
      </c>
      <c r="E861" s="27" t="str">
        <f>IF($C861&gt;0,IF(COUNTIF(newValidID,$C861)&gt;0,VLOOKUP($C861,Νέα_Μητρώα!$A:$G,5,FALSE),IF(COUNTIF(ValidID,$C861)&gt;0,VLOOKUP($C861,Μητρώο!$A:$G,5,FALSE))),"")</f>
        <v/>
      </c>
      <c r="F861" s="47"/>
      <c r="G861" s="47"/>
      <c r="H861" s="28"/>
      <c r="I861" s="29" t="str">
        <f>IF($C861&gt;0,IF(COUNTIF(newValidID,$C861)&gt;0,VLOOKUP($C861,Νέα_Μητρώα!$A:$G,4,FALSE),IF(COUNTIF(ValidID,$C861)&gt;0,VLOOKUP($C861,Μητρώο!$A:$G,4,FALSE))),"")</f>
        <v/>
      </c>
      <c r="J861" s="53" t="str">
        <f>IF(OR(AND(OR(LEFT(R861)="b",LEFT(T861)="b",LEFT(V861)="b"),IF($C861&gt;0,IF(COUNTIF(newValidID,$C861)&gt;0,VLOOKUP($C861,Νέα_Μητρώα!$A:$G,2,FALSE),IF(COUNTIF(ValidID,$C861)&gt;0,VLOOKUP($C861,Μητρώο!$A:$G,2,FALSE))),"")="Θ"),AND(OR(LEFT(R861)="g",LEFT(T861)="g",LEFT(V861)="g"),IF($C861&gt;0,IF(COUNTIF(newValidID,$C861)&gt;0,VLOOKUP($C861,Νέα_Μητρώα!$A:$G,2,FALSE),IF(COUNTIF(ValidID,$C861)&gt;0,VLOOKUP($C861,Μητρώο!$A:$G,2,FALSE))),"")="Α")),"error","")</f>
        <v/>
      </c>
      <c r="K861" s="29" t="str">
        <f t="shared" si="94"/>
        <v/>
      </c>
      <c r="L861" s="29">
        <f t="shared" si="95"/>
        <v>0</v>
      </c>
      <c r="M861" s="30"/>
      <c r="N861" s="30"/>
      <c r="O861" s="31" t="str">
        <f>IF($C861&gt;0,IF(COUNTIF(newValidID,$C861)&gt;0,VLOOKUP($C861,Νέα_Μητρώα!$A:$G,7,FALSE),IF(COUNTIF(ValidID,$C861)&gt;0,VLOOKUP($C861,Μητρώο!$A:$G,7,FALSE))),"")</f>
        <v/>
      </c>
      <c r="P861" s="25" t="str">
        <f t="shared" si="97"/>
        <v/>
      </c>
      <c r="Q861" s="6"/>
      <c r="S861" s="6"/>
      <c r="U861" s="6"/>
      <c r="W861" s="59" t="str">
        <f>IF(AND($W$1&gt;0,C861&gt;0),SUBSTITUTE(SUBSTITUTE(IF(COUNTIF(newValidID,$C861)&gt;0,VLOOKUP($C861,Νέα_Μητρώα!$A:$G,2,FALSE),IF(COUNTIF(ValidID,$C861)&gt;0,VLOOKUP($C861,Μητρώο!$A:$G,2,FALSE))),"Θ","g"),"Α","b")&amp;IF((TRUNC((((YEAR($C$1))-I861)+1)/2))*2&lt;12,12,(TRUNC((((YEAR($C$1))-I861)+1)/2))*2),"ω")</f>
        <v>ω</v>
      </c>
      <c r="Z861" s="49">
        <f t="shared" si="98"/>
        <v>0</v>
      </c>
      <c r="AA861" s="49">
        <f t="shared" si="99"/>
        <v>0</v>
      </c>
      <c r="AB861" s="49">
        <f t="shared" si="100"/>
        <v>0</v>
      </c>
    </row>
    <row r="862" spans="1:28" x14ac:dyDescent="0.2">
      <c r="A862" s="4">
        <v>860</v>
      </c>
      <c r="B862" s="25">
        <f t="shared" si="96"/>
        <v>860</v>
      </c>
      <c r="D862" s="26" t="str">
        <f>IF($C862&gt;0,IF(COUNTIF(newValidID,$C862)&gt;0,VLOOKUP($C862,Νέα_Μητρώα!$A:$G,3,FALSE),IF(COUNTIF(ValidID,$C862)&gt;0,VLOOKUP($C862,Μητρώο!$A:$G,3,FALSE))),"")</f>
        <v/>
      </c>
      <c r="E862" s="27" t="str">
        <f>IF($C862&gt;0,IF(COUNTIF(newValidID,$C862)&gt;0,VLOOKUP($C862,Νέα_Μητρώα!$A:$G,5,FALSE),IF(COUNTIF(ValidID,$C862)&gt;0,VLOOKUP($C862,Μητρώο!$A:$G,5,FALSE))),"")</f>
        <v/>
      </c>
      <c r="F862" s="47"/>
      <c r="G862" s="47"/>
      <c r="H862" s="28"/>
      <c r="I862" s="29" t="str">
        <f>IF($C862&gt;0,IF(COUNTIF(newValidID,$C862)&gt;0,VLOOKUP($C862,Νέα_Μητρώα!$A:$G,4,FALSE),IF(COUNTIF(ValidID,$C862)&gt;0,VLOOKUP($C862,Μητρώο!$A:$G,4,FALSE))),"")</f>
        <v/>
      </c>
      <c r="J862" s="53" t="str">
        <f>IF(OR(AND(OR(LEFT(R862)="b",LEFT(T862)="b",LEFT(V862)="b"),IF($C862&gt;0,IF(COUNTIF(newValidID,$C862)&gt;0,VLOOKUP($C862,Νέα_Μητρώα!$A:$G,2,FALSE),IF(COUNTIF(ValidID,$C862)&gt;0,VLOOKUP($C862,Μητρώο!$A:$G,2,FALSE))),"")="Θ"),AND(OR(LEFT(R862)="g",LEFT(T862)="g",LEFT(V862)="g"),IF($C862&gt;0,IF(COUNTIF(newValidID,$C862)&gt;0,VLOOKUP($C862,Νέα_Μητρώα!$A:$G,2,FALSE),IF(COUNTIF(ValidID,$C862)&gt;0,VLOOKUP($C862,Μητρώο!$A:$G,2,FALSE))),"")="Α")),"error","")</f>
        <v/>
      </c>
      <c r="K862" s="29" t="str">
        <f t="shared" si="94"/>
        <v/>
      </c>
      <c r="L862" s="29">
        <f t="shared" si="95"/>
        <v>0</v>
      </c>
      <c r="M862" s="30"/>
      <c r="N862" s="30"/>
      <c r="O862" s="31" t="str">
        <f>IF($C862&gt;0,IF(COUNTIF(newValidID,$C862)&gt;0,VLOOKUP($C862,Νέα_Μητρώα!$A:$G,7,FALSE),IF(COUNTIF(ValidID,$C862)&gt;0,VLOOKUP($C862,Μητρώο!$A:$G,7,FALSE))),"")</f>
        <v/>
      </c>
      <c r="P862" s="25" t="str">
        <f t="shared" si="97"/>
        <v/>
      </c>
      <c r="Q862" s="6"/>
      <c r="S862" s="6"/>
      <c r="U862" s="6"/>
      <c r="W862" s="59" t="str">
        <f>IF(AND($W$1&gt;0,C862&gt;0),SUBSTITUTE(SUBSTITUTE(IF(COUNTIF(newValidID,$C862)&gt;0,VLOOKUP($C862,Νέα_Μητρώα!$A:$G,2,FALSE),IF(COUNTIF(ValidID,$C862)&gt;0,VLOOKUP($C862,Μητρώο!$A:$G,2,FALSE))),"Θ","g"),"Α","b")&amp;IF((TRUNC((((YEAR($C$1))-I862)+1)/2))*2&lt;12,12,(TRUNC((((YEAR($C$1))-I862)+1)/2))*2),"ω")</f>
        <v>ω</v>
      </c>
      <c r="Z862" s="49">
        <f t="shared" si="98"/>
        <v>0</v>
      </c>
      <c r="AA862" s="49">
        <f t="shared" si="99"/>
        <v>0</v>
      </c>
      <c r="AB862" s="49">
        <f t="shared" si="100"/>
        <v>0</v>
      </c>
    </row>
    <row r="863" spans="1:28" x14ac:dyDescent="0.2">
      <c r="A863" s="4">
        <v>861</v>
      </c>
      <c r="B863" s="25">
        <f t="shared" si="96"/>
        <v>861</v>
      </c>
      <c r="D863" s="26" t="str">
        <f>IF($C863&gt;0,IF(COUNTIF(newValidID,$C863)&gt;0,VLOOKUP($C863,Νέα_Μητρώα!$A:$G,3,FALSE),IF(COUNTIF(ValidID,$C863)&gt;0,VLOOKUP($C863,Μητρώο!$A:$G,3,FALSE))),"")</f>
        <v/>
      </c>
      <c r="E863" s="27" t="str">
        <f>IF($C863&gt;0,IF(COUNTIF(newValidID,$C863)&gt;0,VLOOKUP($C863,Νέα_Μητρώα!$A:$G,5,FALSE),IF(COUNTIF(ValidID,$C863)&gt;0,VLOOKUP($C863,Μητρώο!$A:$G,5,FALSE))),"")</f>
        <v/>
      </c>
      <c r="F863" s="47"/>
      <c r="G863" s="47"/>
      <c r="H863" s="28"/>
      <c r="I863" s="29" t="str">
        <f>IF($C863&gt;0,IF(COUNTIF(newValidID,$C863)&gt;0,VLOOKUP($C863,Νέα_Μητρώα!$A:$G,4,FALSE),IF(COUNTIF(ValidID,$C863)&gt;0,VLOOKUP($C863,Μητρώο!$A:$G,4,FALSE))),"")</f>
        <v/>
      </c>
      <c r="J863" s="53" t="str">
        <f>IF(OR(AND(OR(LEFT(R863)="b",LEFT(T863)="b",LEFT(V863)="b"),IF($C863&gt;0,IF(COUNTIF(newValidID,$C863)&gt;0,VLOOKUP($C863,Νέα_Μητρώα!$A:$G,2,FALSE),IF(COUNTIF(ValidID,$C863)&gt;0,VLOOKUP($C863,Μητρώο!$A:$G,2,FALSE))),"")="Θ"),AND(OR(LEFT(R863)="g",LEFT(T863)="g",LEFT(V863)="g"),IF($C863&gt;0,IF(COUNTIF(newValidID,$C863)&gt;0,VLOOKUP($C863,Νέα_Μητρώα!$A:$G,2,FALSE),IF(COUNTIF(ValidID,$C863)&gt;0,VLOOKUP($C863,Μητρώο!$A:$G,2,FALSE))),"")="Α")),"error","")</f>
        <v/>
      </c>
      <c r="K863" s="29" t="str">
        <f t="shared" si="94"/>
        <v/>
      </c>
      <c r="L863" s="29">
        <f t="shared" si="95"/>
        <v>0</v>
      </c>
      <c r="M863" s="30"/>
      <c r="N863" s="30"/>
      <c r="O863" s="31" t="str">
        <f>IF($C863&gt;0,IF(COUNTIF(newValidID,$C863)&gt;0,VLOOKUP($C863,Νέα_Μητρώα!$A:$G,7,FALSE),IF(COUNTIF(ValidID,$C863)&gt;0,VLOOKUP($C863,Μητρώο!$A:$G,7,FALSE))),"")</f>
        <v/>
      </c>
      <c r="P863" s="25" t="str">
        <f t="shared" si="97"/>
        <v/>
      </c>
      <c r="Q863" s="6"/>
      <c r="S863" s="6"/>
      <c r="U863" s="6"/>
      <c r="W863" s="59" t="str">
        <f>IF(AND($W$1&gt;0,C863&gt;0),SUBSTITUTE(SUBSTITUTE(IF(COUNTIF(newValidID,$C863)&gt;0,VLOOKUP($C863,Νέα_Μητρώα!$A:$G,2,FALSE),IF(COUNTIF(ValidID,$C863)&gt;0,VLOOKUP($C863,Μητρώο!$A:$G,2,FALSE))),"Θ","g"),"Α","b")&amp;IF((TRUNC((((YEAR($C$1))-I863)+1)/2))*2&lt;12,12,(TRUNC((((YEAR($C$1))-I863)+1)/2))*2),"ω")</f>
        <v>ω</v>
      </c>
      <c r="Z863" s="49">
        <f t="shared" si="98"/>
        <v>0</v>
      </c>
      <c r="AA863" s="49">
        <f t="shared" si="99"/>
        <v>0</v>
      </c>
      <c r="AB863" s="49">
        <f t="shared" si="100"/>
        <v>0</v>
      </c>
    </row>
    <row r="864" spans="1:28" x14ac:dyDescent="0.2">
      <c r="A864" s="4">
        <v>862</v>
      </c>
      <c r="B864" s="25">
        <f t="shared" si="96"/>
        <v>862</v>
      </c>
      <c r="D864" s="26" t="str">
        <f>IF($C864&gt;0,IF(COUNTIF(newValidID,$C864)&gt;0,VLOOKUP($C864,Νέα_Μητρώα!$A:$G,3,FALSE),IF(COUNTIF(ValidID,$C864)&gt;0,VLOOKUP($C864,Μητρώο!$A:$G,3,FALSE))),"")</f>
        <v/>
      </c>
      <c r="E864" s="27" t="str">
        <f>IF($C864&gt;0,IF(COUNTIF(newValidID,$C864)&gt;0,VLOOKUP($C864,Νέα_Μητρώα!$A:$G,5,FALSE),IF(COUNTIF(ValidID,$C864)&gt;0,VLOOKUP($C864,Μητρώο!$A:$G,5,FALSE))),"")</f>
        <v/>
      </c>
      <c r="F864" s="47"/>
      <c r="G864" s="47"/>
      <c r="H864" s="28"/>
      <c r="I864" s="29" t="str">
        <f>IF($C864&gt;0,IF(COUNTIF(newValidID,$C864)&gt;0,VLOOKUP($C864,Νέα_Μητρώα!$A:$G,4,FALSE),IF(COUNTIF(ValidID,$C864)&gt;0,VLOOKUP($C864,Μητρώο!$A:$G,4,FALSE))),"")</f>
        <v/>
      </c>
      <c r="J864" s="53" t="str">
        <f>IF(OR(AND(OR(LEFT(R864)="b",LEFT(T864)="b",LEFT(V864)="b"),IF($C864&gt;0,IF(COUNTIF(newValidID,$C864)&gt;0,VLOOKUP($C864,Νέα_Μητρώα!$A:$G,2,FALSE),IF(COUNTIF(ValidID,$C864)&gt;0,VLOOKUP($C864,Μητρώο!$A:$G,2,FALSE))),"")="Θ"),AND(OR(LEFT(R864)="g",LEFT(T864)="g",LEFT(V864)="g"),IF($C864&gt;0,IF(COUNTIF(newValidID,$C864)&gt;0,VLOOKUP($C864,Νέα_Μητρώα!$A:$G,2,FALSE),IF(COUNTIF(ValidID,$C864)&gt;0,VLOOKUP($C864,Μητρώο!$A:$G,2,FALSE))),"")="Α")),"error","")</f>
        <v/>
      </c>
      <c r="K864" s="29" t="str">
        <f t="shared" si="94"/>
        <v/>
      </c>
      <c r="L864" s="29">
        <f t="shared" si="95"/>
        <v>0</v>
      </c>
      <c r="M864" s="30"/>
      <c r="N864" s="30"/>
      <c r="O864" s="31" t="str">
        <f>IF($C864&gt;0,IF(COUNTIF(newValidID,$C864)&gt;0,VLOOKUP($C864,Νέα_Μητρώα!$A:$G,7,FALSE),IF(COUNTIF(ValidID,$C864)&gt;0,VLOOKUP($C864,Μητρώο!$A:$G,7,FALSE))),"")</f>
        <v/>
      </c>
      <c r="P864" s="25" t="str">
        <f t="shared" si="97"/>
        <v/>
      </c>
      <c r="Q864" s="6"/>
      <c r="S864" s="6"/>
      <c r="U864" s="6"/>
      <c r="W864" s="59" t="str">
        <f>IF(AND($W$1&gt;0,C864&gt;0),SUBSTITUTE(SUBSTITUTE(IF(COUNTIF(newValidID,$C864)&gt;0,VLOOKUP($C864,Νέα_Μητρώα!$A:$G,2,FALSE),IF(COUNTIF(ValidID,$C864)&gt;0,VLOOKUP($C864,Μητρώο!$A:$G,2,FALSE))),"Θ","g"),"Α","b")&amp;IF((TRUNC((((YEAR($C$1))-I864)+1)/2))*2&lt;12,12,(TRUNC((((YEAR($C$1))-I864)+1)/2))*2),"ω")</f>
        <v>ω</v>
      </c>
      <c r="Z864" s="49">
        <f t="shared" si="98"/>
        <v>0</v>
      </c>
      <c r="AA864" s="49">
        <f t="shared" si="99"/>
        <v>0</v>
      </c>
      <c r="AB864" s="49">
        <f t="shared" si="100"/>
        <v>0</v>
      </c>
    </row>
    <row r="865" spans="1:28" x14ac:dyDescent="0.2">
      <c r="A865" s="4">
        <v>863</v>
      </c>
      <c r="B865" s="25">
        <f t="shared" si="96"/>
        <v>863</v>
      </c>
      <c r="D865" s="26" t="str">
        <f>IF($C865&gt;0,IF(COUNTIF(newValidID,$C865)&gt;0,VLOOKUP($C865,Νέα_Μητρώα!$A:$G,3,FALSE),IF(COUNTIF(ValidID,$C865)&gt;0,VLOOKUP($C865,Μητρώο!$A:$G,3,FALSE))),"")</f>
        <v/>
      </c>
      <c r="E865" s="27" t="str">
        <f>IF($C865&gt;0,IF(COUNTIF(newValidID,$C865)&gt;0,VLOOKUP($C865,Νέα_Μητρώα!$A:$G,5,FALSE),IF(COUNTIF(ValidID,$C865)&gt;0,VLOOKUP($C865,Μητρώο!$A:$G,5,FALSE))),"")</f>
        <v/>
      </c>
      <c r="F865" s="47"/>
      <c r="G865" s="47"/>
      <c r="H865" s="28"/>
      <c r="I865" s="29" t="str">
        <f>IF($C865&gt;0,IF(COUNTIF(newValidID,$C865)&gt;0,VLOOKUP($C865,Νέα_Μητρώα!$A:$G,4,FALSE),IF(COUNTIF(ValidID,$C865)&gt;0,VLOOKUP($C865,Μητρώο!$A:$G,4,FALSE))),"")</f>
        <v/>
      </c>
      <c r="J865" s="53" t="str">
        <f>IF(OR(AND(OR(LEFT(R865)="b",LEFT(T865)="b",LEFT(V865)="b"),IF($C865&gt;0,IF(COUNTIF(newValidID,$C865)&gt;0,VLOOKUP($C865,Νέα_Μητρώα!$A:$G,2,FALSE),IF(COUNTIF(ValidID,$C865)&gt;0,VLOOKUP($C865,Μητρώο!$A:$G,2,FALSE))),"")="Θ"),AND(OR(LEFT(R865)="g",LEFT(T865)="g",LEFT(V865)="g"),IF($C865&gt;0,IF(COUNTIF(newValidID,$C865)&gt;0,VLOOKUP($C865,Νέα_Μητρώα!$A:$G,2,FALSE),IF(COUNTIF(ValidID,$C865)&gt;0,VLOOKUP($C865,Μητρώο!$A:$G,2,FALSE))),"")="Α")),"error","")</f>
        <v/>
      </c>
      <c r="K865" s="29" t="str">
        <f t="shared" si="94"/>
        <v/>
      </c>
      <c r="L865" s="29">
        <f t="shared" si="95"/>
        <v>0</v>
      </c>
      <c r="M865" s="30"/>
      <c r="N865" s="30"/>
      <c r="O865" s="31" t="str">
        <f>IF($C865&gt;0,IF(COUNTIF(newValidID,$C865)&gt;0,VLOOKUP($C865,Νέα_Μητρώα!$A:$G,7,FALSE),IF(COUNTIF(ValidID,$C865)&gt;0,VLOOKUP($C865,Μητρώο!$A:$G,7,FALSE))),"")</f>
        <v/>
      </c>
      <c r="P865" s="25" t="str">
        <f t="shared" si="97"/>
        <v/>
      </c>
      <c r="Q865" s="6"/>
      <c r="S865" s="6"/>
      <c r="U865" s="6"/>
      <c r="W865" s="59" t="str">
        <f>IF(AND($W$1&gt;0,C865&gt;0),SUBSTITUTE(SUBSTITUTE(IF(COUNTIF(newValidID,$C865)&gt;0,VLOOKUP($C865,Νέα_Μητρώα!$A:$G,2,FALSE),IF(COUNTIF(ValidID,$C865)&gt;0,VLOOKUP($C865,Μητρώο!$A:$G,2,FALSE))),"Θ","g"),"Α","b")&amp;IF((TRUNC((((YEAR($C$1))-I865)+1)/2))*2&lt;12,12,(TRUNC((((YEAR($C$1))-I865)+1)/2))*2),"ω")</f>
        <v>ω</v>
      </c>
      <c r="Z865" s="49">
        <f t="shared" si="98"/>
        <v>0</v>
      </c>
      <c r="AA865" s="49">
        <f t="shared" si="99"/>
        <v>0</v>
      </c>
      <c r="AB865" s="49">
        <f t="shared" si="100"/>
        <v>0</v>
      </c>
    </row>
    <row r="866" spans="1:28" x14ac:dyDescent="0.2">
      <c r="A866" s="4">
        <v>864</v>
      </c>
      <c r="B866" s="25">
        <f t="shared" si="96"/>
        <v>864</v>
      </c>
      <c r="D866" s="26" t="str">
        <f>IF($C866&gt;0,IF(COUNTIF(newValidID,$C866)&gt;0,VLOOKUP($C866,Νέα_Μητρώα!$A:$G,3,FALSE),IF(COUNTIF(ValidID,$C866)&gt;0,VLOOKUP($C866,Μητρώο!$A:$G,3,FALSE))),"")</f>
        <v/>
      </c>
      <c r="E866" s="27" t="str">
        <f>IF($C866&gt;0,IF(COUNTIF(newValidID,$C866)&gt;0,VLOOKUP($C866,Νέα_Μητρώα!$A:$G,5,FALSE),IF(COUNTIF(ValidID,$C866)&gt;0,VLOOKUP($C866,Μητρώο!$A:$G,5,FALSE))),"")</f>
        <v/>
      </c>
      <c r="F866" s="47"/>
      <c r="G866" s="47"/>
      <c r="H866" s="28"/>
      <c r="I866" s="29" t="str">
        <f>IF($C866&gt;0,IF(COUNTIF(newValidID,$C866)&gt;0,VLOOKUP($C866,Νέα_Μητρώα!$A:$G,4,FALSE),IF(COUNTIF(ValidID,$C866)&gt;0,VLOOKUP($C866,Μητρώο!$A:$G,4,FALSE))),"")</f>
        <v/>
      </c>
      <c r="J866" s="53" t="str">
        <f>IF(OR(AND(OR(LEFT(R866)="b",LEFT(T866)="b",LEFT(V866)="b"),IF($C866&gt;0,IF(COUNTIF(newValidID,$C866)&gt;0,VLOOKUP($C866,Νέα_Μητρώα!$A:$G,2,FALSE),IF(COUNTIF(ValidID,$C866)&gt;0,VLOOKUP($C866,Μητρώο!$A:$G,2,FALSE))),"")="Θ"),AND(OR(LEFT(R866)="g",LEFT(T866)="g",LEFT(V866)="g"),IF($C866&gt;0,IF(COUNTIF(newValidID,$C866)&gt;0,VLOOKUP($C866,Νέα_Μητρώα!$A:$G,2,FALSE),IF(COUNTIF(ValidID,$C866)&gt;0,VLOOKUP($C866,Μητρώο!$A:$G,2,FALSE))),"")="Α")),"error","")</f>
        <v/>
      </c>
      <c r="K866" s="29" t="str">
        <f t="shared" si="94"/>
        <v/>
      </c>
      <c r="L866" s="29">
        <f t="shared" si="95"/>
        <v>0</v>
      </c>
      <c r="M866" s="30"/>
      <c r="N866" s="30"/>
      <c r="O866" s="31" t="str">
        <f>IF($C866&gt;0,IF(COUNTIF(newValidID,$C866)&gt;0,VLOOKUP($C866,Νέα_Μητρώα!$A:$G,7,FALSE),IF(COUNTIF(ValidID,$C866)&gt;0,VLOOKUP($C866,Μητρώο!$A:$G,7,FALSE))),"")</f>
        <v/>
      </c>
      <c r="P866" s="25" t="str">
        <f t="shared" si="97"/>
        <v/>
      </c>
      <c r="Q866" s="6"/>
      <c r="S866" s="6"/>
      <c r="U866" s="6"/>
      <c r="W866" s="59" t="str">
        <f>IF(AND($W$1&gt;0,C866&gt;0),SUBSTITUTE(SUBSTITUTE(IF(COUNTIF(newValidID,$C866)&gt;0,VLOOKUP($C866,Νέα_Μητρώα!$A:$G,2,FALSE),IF(COUNTIF(ValidID,$C866)&gt;0,VLOOKUP($C866,Μητρώο!$A:$G,2,FALSE))),"Θ","g"),"Α","b")&amp;IF((TRUNC((((YEAR($C$1))-I866)+1)/2))*2&lt;12,12,(TRUNC((((YEAR($C$1))-I866)+1)/2))*2),"ω")</f>
        <v>ω</v>
      </c>
      <c r="Z866" s="49">
        <f t="shared" si="98"/>
        <v>0</v>
      </c>
      <c r="AA866" s="49">
        <f t="shared" si="99"/>
        <v>0</v>
      </c>
      <c r="AB866" s="49">
        <f t="shared" si="100"/>
        <v>0</v>
      </c>
    </row>
    <row r="867" spans="1:28" x14ac:dyDescent="0.2">
      <c r="A867" s="4">
        <v>865</v>
      </c>
      <c r="B867" s="25">
        <f t="shared" si="96"/>
        <v>865</v>
      </c>
      <c r="D867" s="26" t="str">
        <f>IF($C867&gt;0,IF(COUNTIF(newValidID,$C867)&gt;0,VLOOKUP($C867,Νέα_Μητρώα!$A:$G,3,FALSE),IF(COUNTIF(ValidID,$C867)&gt;0,VLOOKUP($C867,Μητρώο!$A:$G,3,FALSE))),"")</f>
        <v/>
      </c>
      <c r="E867" s="27" t="str">
        <f>IF($C867&gt;0,IF(COUNTIF(newValidID,$C867)&gt;0,VLOOKUP($C867,Νέα_Μητρώα!$A:$G,5,FALSE),IF(COUNTIF(ValidID,$C867)&gt;0,VLOOKUP($C867,Μητρώο!$A:$G,5,FALSE))),"")</f>
        <v/>
      </c>
      <c r="F867" s="47"/>
      <c r="G867" s="47"/>
      <c r="H867" s="28"/>
      <c r="I867" s="29" t="str">
        <f>IF($C867&gt;0,IF(COUNTIF(newValidID,$C867)&gt;0,VLOOKUP($C867,Νέα_Μητρώα!$A:$G,4,FALSE),IF(COUNTIF(ValidID,$C867)&gt;0,VLOOKUP($C867,Μητρώο!$A:$G,4,FALSE))),"")</f>
        <v/>
      </c>
      <c r="J867" s="53" t="str">
        <f>IF(OR(AND(OR(LEFT(R867)="b",LEFT(T867)="b",LEFT(V867)="b"),IF($C867&gt;0,IF(COUNTIF(newValidID,$C867)&gt;0,VLOOKUP($C867,Νέα_Μητρώα!$A:$G,2,FALSE),IF(COUNTIF(ValidID,$C867)&gt;0,VLOOKUP($C867,Μητρώο!$A:$G,2,FALSE))),"")="Θ"),AND(OR(LEFT(R867)="g",LEFT(T867)="g",LEFT(V867)="g"),IF($C867&gt;0,IF(COUNTIF(newValidID,$C867)&gt;0,VLOOKUP($C867,Νέα_Μητρώα!$A:$G,2,FALSE),IF(COUNTIF(ValidID,$C867)&gt;0,VLOOKUP($C867,Μητρώο!$A:$G,2,FALSE))),"")="Α")),"error","")</f>
        <v/>
      </c>
      <c r="K867" s="29" t="str">
        <f t="shared" si="94"/>
        <v/>
      </c>
      <c r="L867" s="29">
        <f t="shared" si="95"/>
        <v>0</v>
      </c>
      <c r="M867" s="30"/>
      <c r="N867" s="30"/>
      <c r="O867" s="31" t="str">
        <f>IF($C867&gt;0,IF(COUNTIF(newValidID,$C867)&gt;0,VLOOKUP($C867,Νέα_Μητρώα!$A:$G,7,FALSE),IF(COUNTIF(ValidID,$C867)&gt;0,VLOOKUP($C867,Μητρώο!$A:$G,7,FALSE))),"")</f>
        <v/>
      </c>
      <c r="P867" s="25" t="str">
        <f t="shared" si="97"/>
        <v/>
      </c>
      <c r="Q867" s="6"/>
      <c r="S867" s="6"/>
      <c r="U867" s="6"/>
      <c r="W867" s="59" t="str">
        <f>IF(AND($W$1&gt;0,C867&gt;0),SUBSTITUTE(SUBSTITUTE(IF(COUNTIF(newValidID,$C867)&gt;0,VLOOKUP($C867,Νέα_Μητρώα!$A:$G,2,FALSE),IF(COUNTIF(ValidID,$C867)&gt;0,VLOOKUP($C867,Μητρώο!$A:$G,2,FALSE))),"Θ","g"),"Α","b")&amp;IF((TRUNC((((YEAR($C$1))-I867)+1)/2))*2&lt;12,12,(TRUNC((((YEAR($C$1))-I867)+1)/2))*2),"ω")</f>
        <v>ω</v>
      </c>
      <c r="Z867" s="49">
        <f t="shared" si="98"/>
        <v>0</v>
      </c>
      <c r="AA867" s="49">
        <f t="shared" si="99"/>
        <v>0</v>
      </c>
      <c r="AB867" s="49">
        <f t="shared" si="100"/>
        <v>0</v>
      </c>
    </row>
    <row r="868" spans="1:28" x14ac:dyDescent="0.2">
      <c r="A868" s="4">
        <v>866</v>
      </c>
      <c r="B868" s="25">
        <f t="shared" si="96"/>
        <v>866</v>
      </c>
      <c r="D868" s="26" t="str">
        <f>IF($C868&gt;0,IF(COUNTIF(newValidID,$C868)&gt;0,VLOOKUP($C868,Νέα_Μητρώα!$A:$G,3,FALSE),IF(COUNTIF(ValidID,$C868)&gt;0,VLOOKUP($C868,Μητρώο!$A:$G,3,FALSE))),"")</f>
        <v/>
      </c>
      <c r="E868" s="27" t="str">
        <f>IF($C868&gt;0,IF(COUNTIF(newValidID,$C868)&gt;0,VLOOKUP($C868,Νέα_Μητρώα!$A:$G,5,FALSE),IF(COUNTIF(ValidID,$C868)&gt;0,VLOOKUP($C868,Μητρώο!$A:$G,5,FALSE))),"")</f>
        <v/>
      </c>
      <c r="F868" s="47"/>
      <c r="G868" s="47"/>
      <c r="H868" s="28"/>
      <c r="I868" s="29" t="str">
        <f>IF($C868&gt;0,IF(COUNTIF(newValidID,$C868)&gt;0,VLOOKUP($C868,Νέα_Μητρώα!$A:$G,4,FALSE),IF(COUNTIF(ValidID,$C868)&gt;0,VLOOKUP($C868,Μητρώο!$A:$G,4,FALSE))),"")</f>
        <v/>
      </c>
      <c r="J868" s="53" t="str">
        <f>IF(OR(AND(OR(LEFT(R868)="b",LEFT(T868)="b",LEFT(V868)="b"),IF($C868&gt;0,IF(COUNTIF(newValidID,$C868)&gt;0,VLOOKUP($C868,Νέα_Μητρώα!$A:$G,2,FALSE),IF(COUNTIF(ValidID,$C868)&gt;0,VLOOKUP($C868,Μητρώο!$A:$G,2,FALSE))),"")="Θ"),AND(OR(LEFT(R868)="g",LEFT(T868)="g",LEFT(V868)="g"),IF($C868&gt;0,IF(COUNTIF(newValidID,$C868)&gt;0,VLOOKUP($C868,Νέα_Μητρώα!$A:$G,2,FALSE),IF(COUNTIF(ValidID,$C868)&gt;0,VLOOKUP($C868,Μητρώο!$A:$G,2,FALSE))),"")="Α")),"error","")</f>
        <v/>
      </c>
      <c r="K868" s="29" t="str">
        <f t="shared" si="94"/>
        <v/>
      </c>
      <c r="L868" s="29">
        <f t="shared" si="95"/>
        <v>0</v>
      </c>
      <c r="M868" s="30"/>
      <c r="N868" s="30"/>
      <c r="O868" s="31" t="str">
        <f>IF($C868&gt;0,IF(COUNTIF(newValidID,$C868)&gt;0,VLOOKUP($C868,Νέα_Μητρώα!$A:$G,7,FALSE),IF(COUNTIF(ValidID,$C868)&gt;0,VLOOKUP($C868,Μητρώο!$A:$G,7,FALSE))),"")</f>
        <v/>
      </c>
      <c r="P868" s="25" t="str">
        <f t="shared" si="97"/>
        <v/>
      </c>
      <c r="Q868" s="6"/>
      <c r="S868" s="6"/>
      <c r="U868" s="6"/>
      <c r="W868" s="59" t="str">
        <f>IF(AND($W$1&gt;0,C868&gt;0),SUBSTITUTE(SUBSTITUTE(IF(COUNTIF(newValidID,$C868)&gt;0,VLOOKUP($C868,Νέα_Μητρώα!$A:$G,2,FALSE),IF(COUNTIF(ValidID,$C868)&gt;0,VLOOKUP($C868,Μητρώο!$A:$G,2,FALSE))),"Θ","g"),"Α","b")&amp;IF((TRUNC((((YEAR($C$1))-I868)+1)/2))*2&lt;12,12,(TRUNC((((YEAR($C$1))-I868)+1)/2))*2),"ω")</f>
        <v>ω</v>
      </c>
      <c r="Z868" s="49">
        <f t="shared" si="98"/>
        <v>0</v>
      </c>
      <c r="AA868" s="49">
        <f t="shared" si="99"/>
        <v>0</v>
      </c>
      <c r="AB868" s="49">
        <f t="shared" si="100"/>
        <v>0</v>
      </c>
    </row>
    <row r="869" spans="1:28" x14ac:dyDescent="0.2">
      <c r="A869" s="4">
        <v>867</v>
      </c>
      <c r="B869" s="25">
        <f t="shared" si="96"/>
        <v>867</v>
      </c>
      <c r="D869" s="26" t="str">
        <f>IF($C869&gt;0,IF(COUNTIF(newValidID,$C869)&gt;0,VLOOKUP($C869,Νέα_Μητρώα!$A:$G,3,FALSE),IF(COUNTIF(ValidID,$C869)&gt;0,VLOOKUP($C869,Μητρώο!$A:$G,3,FALSE))),"")</f>
        <v/>
      </c>
      <c r="E869" s="27" t="str">
        <f>IF($C869&gt;0,IF(COUNTIF(newValidID,$C869)&gt;0,VLOOKUP($C869,Νέα_Μητρώα!$A:$G,5,FALSE),IF(COUNTIF(ValidID,$C869)&gt;0,VLOOKUP($C869,Μητρώο!$A:$G,5,FALSE))),"")</f>
        <v/>
      </c>
      <c r="F869" s="47"/>
      <c r="G869" s="47"/>
      <c r="H869" s="28"/>
      <c r="I869" s="29" t="str">
        <f>IF($C869&gt;0,IF(COUNTIF(newValidID,$C869)&gt;0,VLOOKUP($C869,Νέα_Μητρώα!$A:$G,4,FALSE),IF(COUNTIF(ValidID,$C869)&gt;0,VLOOKUP($C869,Μητρώο!$A:$G,4,FALSE))),"")</f>
        <v/>
      </c>
      <c r="J869" s="53" t="str">
        <f>IF(OR(AND(OR(LEFT(R869)="b",LEFT(T869)="b",LEFT(V869)="b"),IF($C869&gt;0,IF(COUNTIF(newValidID,$C869)&gt;0,VLOOKUP($C869,Νέα_Μητρώα!$A:$G,2,FALSE),IF(COUNTIF(ValidID,$C869)&gt;0,VLOOKUP($C869,Μητρώο!$A:$G,2,FALSE))),"")="Θ"),AND(OR(LEFT(R869)="g",LEFT(T869)="g",LEFT(V869)="g"),IF($C869&gt;0,IF(COUNTIF(newValidID,$C869)&gt;0,VLOOKUP($C869,Νέα_Μητρώα!$A:$G,2,FALSE),IF(COUNTIF(ValidID,$C869)&gt;0,VLOOKUP($C869,Μητρώο!$A:$G,2,FALSE))),"")="Α")),"error","")</f>
        <v/>
      </c>
      <c r="K869" s="29" t="str">
        <f t="shared" si="94"/>
        <v/>
      </c>
      <c r="L869" s="29">
        <f t="shared" si="95"/>
        <v>0</v>
      </c>
      <c r="M869" s="30"/>
      <c r="N869" s="30"/>
      <c r="O869" s="31" t="str">
        <f>IF($C869&gt;0,IF(COUNTIF(newValidID,$C869)&gt;0,VLOOKUP($C869,Νέα_Μητρώα!$A:$G,7,FALSE),IF(COUNTIF(ValidID,$C869)&gt;0,VLOOKUP($C869,Μητρώο!$A:$G,7,FALSE))),"")</f>
        <v/>
      </c>
      <c r="P869" s="25" t="str">
        <f t="shared" si="97"/>
        <v/>
      </c>
      <c r="Q869" s="6"/>
      <c r="S869" s="6"/>
      <c r="U869" s="6"/>
      <c r="W869" s="59" t="str">
        <f>IF(AND($W$1&gt;0,C869&gt;0),SUBSTITUTE(SUBSTITUTE(IF(COUNTIF(newValidID,$C869)&gt;0,VLOOKUP($C869,Νέα_Μητρώα!$A:$G,2,FALSE),IF(COUNTIF(ValidID,$C869)&gt;0,VLOOKUP($C869,Μητρώο!$A:$G,2,FALSE))),"Θ","g"),"Α","b")&amp;IF((TRUNC((((YEAR($C$1))-I869)+1)/2))*2&lt;12,12,(TRUNC((((YEAR($C$1))-I869)+1)/2))*2),"ω")</f>
        <v>ω</v>
      </c>
      <c r="Z869" s="49">
        <f t="shared" si="98"/>
        <v>0</v>
      </c>
      <c r="AA869" s="49">
        <f t="shared" si="99"/>
        <v>0</v>
      </c>
      <c r="AB869" s="49">
        <f t="shared" si="100"/>
        <v>0</v>
      </c>
    </row>
    <row r="870" spans="1:28" x14ac:dyDescent="0.2">
      <c r="A870" s="4">
        <v>868</v>
      </c>
      <c r="B870" s="25">
        <f t="shared" si="96"/>
        <v>868</v>
      </c>
      <c r="D870" s="26" t="str">
        <f>IF($C870&gt;0,IF(COUNTIF(newValidID,$C870)&gt;0,VLOOKUP($C870,Νέα_Μητρώα!$A:$G,3,FALSE),IF(COUNTIF(ValidID,$C870)&gt;0,VLOOKUP($C870,Μητρώο!$A:$G,3,FALSE))),"")</f>
        <v/>
      </c>
      <c r="E870" s="27" t="str">
        <f>IF($C870&gt;0,IF(COUNTIF(newValidID,$C870)&gt;0,VLOOKUP($C870,Νέα_Μητρώα!$A:$G,5,FALSE),IF(COUNTIF(ValidID,$C870)&gt;0,VLOOKUP($C870,Μητρώο!$A:$G,5,FALSE))),"")</f>
        <v/>
      </c>
      <c r="F870" s="47"/>
      <c r="G870" s="47"/>
      <c r="H870" s="28"/>
      <c r="I870" s="29" t="str">
        <f>IF($C870&gt;0,IF(COUNTIF(newValidID,$C870)&gt;0,VLOOKUP($C870,Νέα_Μητρώα!$A:$G,4,FALSE),IF(COUNTIF(ValidID,$C870)&gt;0,VLOOKUP($C870,Μητρώο!$A:$G,4,FALSE))),"")</f>
        <v/>
      </c>
      <c r="J870" s="53" t="str">
        <f>IF(OR(AND(OR(LEFT(R870)="b",LEFT(T870)="b",LEFT(V870)="b"),IF($C870&gt;0,IF(COUNTIF(newValidID,$C870)&gt;0,VLOOKUP($C870,Νέα_Μητρώα!$A:$G,2,FALSE),IF(COUNTIF(ValidID,$C870)&gt;0,VLOOKUP($C870,Μητρώο!$A:$G,2,FALSE))),"")="Θ"),AND(OR(LEFT(R870)="g",LEFT(T870)="g",LEFT(V870)="g"),IF($C870&gt;0,IF(COUNTIF(newValidID,$C870)&gt;0,VLOOKUP($C870,Νέα_Μητρώα!$A:$G,2,FALSE),IF(COUNTIF(ValidID,$C870)&gt;0,VLOOKUP($C870,Μητρώο!$A:$G,2,FALSE))),"")="Α")),"error","")</f>
        <v/>
      </c>
      <c r="K870" s="29" t="str">
        <f t="shared" si="94"/>
        <v/>
      </c>
      <c r="L870" s="29">
        <f t="shared" si="95"/>
        <v>0</v>
      </c>
      <c r="M870" s="30"/>
      <c r="N870" s="30"/>
      <c r="O870" s="31" t="str">
        <f>IF($C870&gt;0,IF(COUNTIF(newValidID,$C870)&gt;0,VLOOKUP($C870,Νέα_Μητρώα!$A:$G,7,FALSE),IF(COUNTIF(ValidID,$C870)&gt;0,VLOOKUP($C870,Μητρώο!$A:$G,7,FALSE))),"")</f>
        <v/>
      </c>
      <c r="P870" s="25" t="str">
        <f t="shared" si="97"/>
        <v/>
      </c>
      <c r="Q870" s="6"/>
      <c r="S870" s="6"/>
      <c r="U870" s="6"/>
      <c r="W870" s="59" t="str">
        <f>IF(AND($W$1&gt;0,C870&gt;0),SUBSTITUTE(SUBSTITUTE(IF(COUNTIF(newValidID,$C870)&gt;0,VLOOKUP($C870,Νέα_Μητρώα!$A:$G,2,FALSE),IF(COUNTIF(ValidID,$C870)&gt;0,VLOOKUP($C870,Μητρώο!$A:$G,2,FALSE))),"Θ","g"),"Α","b")&amp;IF((TRUNC((((YEAR($C$1))-I870)+1)/2))*2&lt;12,12,(TRUNC((((YEAR($C$1))-I870)+1)/2))*2),"ω")</f>
        <v>ω</v>
      </c>
      <c r="Z870" s="49">
        <f t="shared" si="98"/>
        <v>0</v>
      </c>
      <c r="AA870" s="49">
        <f t="shared" si="99"/>
        <v>0</v>
      </c>
      <c r="AB870" s="49">
        <f t="shared" si="100"/>
        <v>0</v>
      </c>
    </row>
    <row r="871" spans="1:28" x14ac:dyDescent="0.2">
      <c r="A871" s="4">
        <v>869</v>
      </c>
      <c r="B871" s="25">
        <f t="shared" si="96"/>
        <v>869</v>
      </c>
      <c r="D871" s="26" t="str">
        <f>IF($C871&gt;0,IF(COUNTIF(newValidID,$C871)&gt;0,VLOOKUP($C871,Νέα_Μητρώα!$A:$G,3,FALSE),IF(COUNTIF(ValidID,$C871)&gt;0,VLOOKUP($C871,Μητρώο!$A:$G,3,FALSE))),"")</f>
        <v/>
      </c>
      <c r="E871" s="27" t="str">
        <f>IF($C871&gt;0,IF(COUNTIF(newValidID,$C871)&gt;0,VLOOKUP($C871,Νέα_Μητρώα!$A:$G,5,FALSE),IF(COUNTIF(ValidID,$C871)&gt;0,VLOOKUP($C871,Μητρώο!$A:$G,5,FALSE))),"")</f>
        <v/>
      </c>
      <c r="F871" s="47"/>
      <c r="G871" s="47"/>
      <c r="H871" s="28"/>
      <c r="I871" s="29" t="str">
        <f>IF($C871&gt;0,IF(COUNTIF(newValidID,$C871)&gt;0,VLOOKUP($C871,Νέα_Μητρώα!$A:$G,4,FALSE),IF(COUNTIF(ValidID,$C871)&gt;0,VLOOKUP($C871,Μητρώο!$A:$G,4,FALSE))),"")</f>
        <v/>
      </c>
      <c r="J871" s="53" t="str">
        <f>IF(OR(AND(OR(LEFT(R871)="b",LEFT(T871)="b",LEFT(V871)="b"),IF($C871&gt;0,IF(COUNTIF(newValidID,$C871)&gt;0,VLOOKUP($C871,Νέα_Μητρώα!$A:$G,2,FALSE),IF(COUNTIF(ValidID,$C871)&gt;0,VLOOKUP($C871,Μητρώο!$A:$G,2,FALSE))),"")="Θ"),AND(OR(LEFT(R871)="g",LEFT(T871)="g",LEFT(V871)="g"),IF($C871&gt;0,IF(COUNTIF(newValidID,$C871)&gt;0,VLOOKUP($C871,Νέα_Μητρώα!$A:$G,2,FALSE),IF(COUNTIF(ValidID,$C871)&gt;0,VLOOKUP($C871,Μητρώο!$A:$G,2,FALSE))),"")="Α")),"error","")</f>
        <v/>
      </c>
      <c r="K871" s="29" t="str">
        <f t="shared" si="94"/>
        <v/>
      </c>
      <c r="L871" s="29">
        <f t="shared" si="95"/>
        <v>0</v>
      </c>
      <c r="M871" s="30"/>
      <c r="N871" s="30"/>
      <c r="O871" s="31" t="str">
        <f>IF($C871&gt;0,IF(COUNTIF(newValidID,$C871)&gt;0,VLOOKUP($C871,Νέα_Μητρώα!$A:$G,7,FALSE),IF(COUNTIF(ValidID,$C871)&gt;0,VLOOKUP($C871,Μητρώο!$A:$G,7,FALSE))),"")</f>
        <v/>
      </c>
      <c r="P871" s="25" t="str">
        <f t="shared" si="97"/>
        <v/>
      </c>
      <c r="Q871" s="6"/>
      <c r="S871" s="6"/>
      <c r="U871" s="6"/>
      <c r="W871" s="59" t="str">
        <f>IF(AND($W$1&gt;0,C871&gt;0),SUBSTITUTE(SUBSTITUTE(IF(COUNTIF(newValidID,$C871)&gt;0,VLOOKUP($C871,Νέα_Μητρώα!$A:$G,2,FALSE),IF(COUNTIF(ValidID,$C871)&gt;0,VLOOKUP($C871,Μητρώο!$A:$G,2,FALSE))),"Θ","g"),"Α","b")&amp;IF((TRUNC((((YEAR($C$1))-I871)+1)/2))*2&lt;12,12,(TRUNC((((YEAR($C$1))-I871)+1)/2))*2),"ω")</f>
        <v>ω</v>
      </c>
      <c r="Z871" s="49">
        <f t="shared" si="98"/>
        <v>0</v>
      </c>
      <c r="AA871" s="49">
        <f t="shared" si="99"/>
        <v>0</v>
      </c>
      <c r="AB871" s="49">
        <f t="shared" si="100"/>
        <v>0</v>
      </c>
    </row>
    <row r="872" spans="1:28" x14ac:dyDescent="0.2">
      <c r="A872" s="4">
        <v>870</v>
      </c>
      <c r="B872" s="25">
        <f t="shared" si="96"/>
        <v>870</v>
      </c>
      <c r="D872" s="26" t="str">
        <f>IF($C872&gt;0,IF(COUNTIF(newValidID,$C872)&gt;0,VLOOKUP($C872,Νέα_Μητρώα!$A:$G,3,FALSE),IF(COUNTIF(ValidID,$C872)&gt;0,VLOOKUP($C872,Μητρώο!$A:$G,3,FALSE))),"")</f>
        <v/>
      </c>
      <c r="E872" s="27" t="str">
        <f>IF($C872&gt;0,IF(COUNTIF(newValidID,$C872)&gt;0,VLOOKUP($C872,Νέα_Μητρώα!$A:$G,5,FALSE),IF(COUNTIF(ValidID,$C872)&gt;0,VLOOKUP($C872,Μητρώο!$A:$G,5,FALSE))),"")</f>
        <v/>
      </c>
      <c r="F872" s="47"/>
      <c r="G872" s="47"/>
      <c r="H872" s="28"/>
      <c r="I872" s="29" t="str">
        <f>IF($C872&gt;0,IF(COUNTIF(newValidID,$C872)&gt;0,VLOOKUP($C872,Νέα_Μητρώα!$A:$G,4,FALSE),IF(COUNTIF(ValidID,$C872)&gt;0,VLOOKUP($C872,Μητρώο!$A:$G,4,FALSE))),"")</f>
        <v/>
      </c>
      <c r="J872" s="53" t="str">
        <f>IF(OR(AND(OR(LEFT(R872)="b",LEFT(T872)="b",LEFT(V872)="b"),IF($C872&gt;0,IF(COUNTIF(newValidID,$C872)&gt;0,VLOOKUP($C872,Νέα_Μητρώα!$A:$G,2,FALSE),IF(COUNTIF(ValidID,$C872)&gt;0,VLOOKUP($C872,Μητρώο!$A:$G,2,FALSE))),"")="Θ"),AND(OR(LEFT(R872)="g",LEFT(T872)="g",LEFT(V872)="g"),IF($C872&gt;0,IF(COUNTIF(newValidID,$C872)&gt;0,VLOOKUP($C872,Νέα_Μητρώα!$A:$G,2,FALSE),IF(COUNTIF(ValidID,$C872)&gt;0,VLOOKUP($C872,Μητρώο!$A:$G,2,FALSE))),"")="Α")),"error","")</f>
        <v/>
      </c>
      <c r="K872" s="29" t="str">
        <f t="shared" si="94"/>
        <v/>
      </c>
      <c r="L872" s="29">
        <f t="shared" si="95"/>
        <v>0</v>
      </c>
      <c r="M872" s="30"/>
      <c r="N872" s="30"/>
      <c r="O872" s="31" t="str">
        <f>IF($C872&gt;0,IF(COUNTIF(newValidID,$C872)&gt;0,VLOOKUP($C872,Νέα_Μητρώα!$A:$G,7,FALSE),IF(COUNTIF(ValidID,$C872)&gt;0,VLOOKUP($C872,Μητρώο!$A:$G,7,FALSE))),"")</f>
        <v/>
      </c>
      <c r="P872" s="25" t="str">
        <f t="shared" si="97"/>
        <v/>
      </c>
      <c r="Q872" s="6"/>
      <c r="S872" s="6"/>
      <c r="U872" s="6"/>
      <c r="W872" s="59" t="str">
        <f>IF(AND($W$1&gt;0,C872&gt;0),SUBSTITUTE(SUBSTITUTE(IF(COUNTIF(newValidID,$C872)&gt;0,VLOOKUP($C872,Νέα_Μητρώα!$A:$G,2,FALSE),IF(COUNTIF(ValidID,$C872)&gt;0,VLOOKUP($C872,Μητρώο!$A:$G,2,FALSE))),"Θ","g"),"Α","b")&amp;IF((TRUNC((((YEAR($C$1))-I872)+1)/2))*2&lt;12,12,(TRUNC((((YEAR($C$1))-I872)+1)/2))*2),"ω")</f>
        <v>ω</v>
      </c>
      <c r="Z872" s="49">
        <f t="shared" si="98"/>
        <v>0</v>
      </c>
      <c r="AA872" s="49">
        <f t="shared" si="99"/>
        <v>0</v>
      </c>
      <c r="AB872" s="49">
        <f t="shared" si="100"/>
        <v>0</v>
      </c>
    </row>
    <row r="873" spans="1:28" x14ac:dyDescent="0.2">
      <c r="A873" s="4">
        <v>871</v>
      </c>
      <c r="B873" s="25">
        <f t="shared" si="96"/>
        <v>871</v>
      </c>
      <c r="D873" s="26" t="str">
        <f>IF($C873&gt;0,IF(COUNTIF(newValidID,$C873)&gt;0,VLOOKUP($C873,Νέα_Μητρώα!$A:$G,3,FALSE),IF(COUNTIF(ValidID,$C873)&gt;0,VLOOKUP($C873,Μητρώο!$A:$G,3,FALSE))),"")</f>
        <v/>
      </c>
      <c r="E873" s="27" t="str">
        <f>IF($C873&gt;0,IF(COUNTIF(newValidID,$C873)&gt;0,VLOOKUP($C873,Νέα_Μητρώα!$A:$G,5,FALSE),IF(COUNTIF(ValidID,$C873)&gt;0,VLOOKUP($C873,Μητρώο!$A:$G,5,FALSE))),"")</f>
        <v/>
      </c>
      <c r="F873" s="47"/>
      <c r="G873" s="47"/>
      <c r="H873" s="28"/>
      <c r="I873" s="29" t="str">
        <f>IF($C873&gt;0,IF(COUNTIF(newValidID,$C873)&gt;0,VLOOKUP($C873,Νέα_Μητρώα!$A:$G,4,FALSE),IF(COUNTIF(ValidID,$C873)&gt;0,VLOOKUP($C873,Μητρώο!$A:$G,4,FALSE))),"")</f>
        <v/>
      </c>
      <c r="J873" s="53" t="str">
        <f>IF(OR(AND(OR(LEFT(R873)="b",LEFT(T873)="b",LEFT(V873)="b"),IF($C873&gt;0,IF(COUNTIF(newValidID,$C873)&gt;0,VLOOKUP($C873,Νέα_Μητρώα!$A:$G,2,FALSE),IF(COUNTIF(ValidID,$C873)&gt;0,VLOOKUP($C873,Μητρώο!$A:$G,2,FALSE))),"")="Θ"),AND(OR(LEFT(R873)="g",LEFT(T873)="g",LEFT(V873)="g"),IF($C873&gt;0,IF(COUNTIF(newValidID,$C873)&gt;0,VLOOKUP($C873,Νέα_Μητρώα!$A:$G,2,FALSE),IF(COUNTIF(ValidID,$C873)&gt;0,VLOOKUP($C873,Μητρώο!$A:$G,2,FALSE))),"")="Α")),"error","")</f>
        <v/>
      </c>
      <c r="K873" s="29" t="str">
        <f t="shared" si="94"/>
        <v/>
      </c>
      <c r="L873" s="29">
        <f t="shared" si="95"/>
        <v>0</v>
      </c>
      <c r="M873" s="30"/>
      <c r="N873" s="30"/>
      <c r="O873" s="31" t="str">
        <f>IF($C873&gt;0,IF(COUNTIF(newValidID,$C873)&gt;0,VLOOKUP($C873,Νέα_Μητρώα!$A:$G,7,FALSE),IF(COUNTIF(ValidID,$C873)&gt;0,VLOOKUP($C873,Μητρώο!$A:$G,7,FALSE))),"")</f>
        <v/>
      </c>
      <c r="P873" s="25" t="str">
        <f t="shared" si="97"/>
        <v/>
      </c>
      <c r="Q873" s="6"/>
      <c r="S873" s="6"/>
      <c r="U873" s="6"/>
      <c r="W873" s="59" t="str">
        <f>IF(AND($W$1&gt;0,C873&gt;0),SUBSTITUTE(SUBSTITUTE(IF(COUNTIF(newValidID,$C873)&gt;0,VLOOKUP($C873,Νέα_Μητρώα!$A:$G,2,FALSE),IF(COUNTIF(ValidID,$C873)&gt;0,VLOOKUP($C873,Μητρώο!$A:$G,2,FALSE))),"Θ","g"),"Α","b")&amp;IF((TRUNC((((YEAR($C$1))-I873)+1)/2))*2&lt;12,12,(TRUNC((((YEAR($C$1))-I873)+1)/2))*2),"ω")</f>
        <v>ω</v>
      </c>
      <c r="Z873" s="49">
        <f t="shared" si="98"/>
        <v>0</v>
      </c>
      <c r="AA873" s="49">
        <f t="shared" si="99"/>
        <v>0</v>
      </c>
      <c r="AB873" s="49">
        <f t="shared" si="100"/>
        <v>0</v>
      </c>
    </row>
    <row r="874" spans="1:28" x14ac:dyDescent="0.2">
      <c r="A874" s="4">
        <v>872</v>
      </c>
      <c r="B874" s="25">
        <f t="shared" si="96"/>
        <v>872</v>
      </c>
      <c r="D874" s="26" t="str">
        <f>IF($C874&gt;0,IF(COUNTIF(newValidID,$C874)&gt;0,VLOOKUP($C874,Νέα_Μητρώα!$A:$G,3,FALSE),IF(COUNTIF(ValidID,$C874)&gt;0,VLOOKUP($C874,Μητρώο!$A:$G,3,FALSE))),"")</f>
        <v/>
      </c>
      <c r="E874" s="27" t="str">
        <f>IF($C874&gt;0,IF(COUNTIF(newValidID,$C874)&gt;0,VLOOKUP($C874,Νέα_Μητρώα!$A:$G,5,FALSE),IF(COUNTIF(ValidID,$C874)&gt;0,VLOOKUP($C874,Μητρώο!$A:$G,5,FALSE))),"")</f>
        <v/>
      </c>
      <c r="F874" s="47"/>
      <c r="G874" s="47"/>
      <c r="H874" s="28"/>
      <c r="I874" s="29" t="str">
        <f>IF($C874&gt;0,IF(COUNTIF(newValidID,$C874)&gt;0,VLOOKUP($C874,Νέα_Μητρώα!$A:$G,4,FALSE),IF(COUNTIF(ValidID,$C874)&gt;0,VLOOKUP($C874,Μητρώο!$A:$G,4,FALSE))),"")</f>
        <v/>
      </c>
      <c r="J874" s="53" t="str">
        <f>IF(OR(AND(OR(LEFT(R874)="b",LEFT(T874)="b",LEFT(V874)="b"),IF($C874&gt;0,IF(COUNTIF(newValidID,$C874)&gt;0,VLOOKUP($C874,Νέα_Μητρώα!$A:$G,2,FALSE),IF(COUNTIF(ValidID,$C874)&gt;0,VLOOKUP($C874,Μητρώο!$A:$G,2,FALSE))),"")="Θ"),AND(OR(LEFT(R874)="g",LEFT(T874)="g",LEFT(V874)="g"),IF($C874&gt;0,IF(COUNTIF(newValidID,$C874)&gt;0,VLOOKUP($C874,Νέα_Μητρώα!$A:$G,2,FALSE),IF(COUNTIF(ValidID,$C874)&gt;0,VLOOKUP($C874,Μητρώο!$A:$G,2,FALSE))),"")="Α")),"error","")</f>
        <v/>
      </c>
      <c r="K874" s="29" t="str">
        <f t="shared" si="94"/>
        <v/>
      </c>
      <c r="L874" s="29">
        <f t="shared" si="95"/>
        <v>0</v>
      </c>
      <c r="M874" s="30"/>
      <c r="N874" s="30"/>
      <c r="O874" s="31" t="str">
        <f>IF($C874&gt;0,IF(COUNTIF(newValidID,$C874)&gt;0,VLOOKUP($C874,Νέα_Μητρώα!$A:$G,7,FALSE),IF(COUNTIF(ValidID,$C874)&gt;0,VLOOKUP($C874,Μητρώο!$A:$G,7,FALSE))),"")</f>
        <v/>
      </c>
      <c r="P874" s="25" t="str">
        <f t="shared" si="97"/>
        <v/>
      </c>
      <c r="Q874" s="6"/>
      <c r="S874" s="6"/>
      <c r="U874" s="6"/>
      <c r="W874" s="59" t="str">
        <f>IF(AND($W$1&gt;0,C874&gt;0),SUBSTITUTE(SUBSTITUTE(IF(COUNTIF(newValidID,$C874)&gt;0,VLOOKUP($C874,Νέα_Μητρώα!$A:$G,2,FALSE),IF(COUNTIF(ValidID,$C874)&gt;0,VLOOKUP($C874,Μητρώο!$A:$G,2,FALSE))),"Θ","g"),"Α","b")&amp;IF((TRUNC((((YEAR($C$1))-I874)+1)/2))*2&lt;12,12,(TRUNC((((YEAR($C$1))-I874)+1)/2))*2),"ω")</f>
        <v>ω</v>
      </c>
      <c r="Z874" s="49">
        <f t="shared" si="98"/>
        <v>0</v>
      </c>
      <c r="AA874" s="49">
        <f t="shared" si="99"/>
        <v>0</v>
      </c>
      <c r="AB874" s="49">
        <f t="shared" si="100"/>
        <v>0</v>
      </c>
    </row>
    <row r="875" spans="1:28" x14ac:dyDescent="0.2">
      <c r="A875" s="4">
        <v>873</v>
      </c>
      <c r="B875" s="25">
        <f t="shared" si="96"/>
        <v>873</v>
      </c>
      <c r="D875" s="26" t="str">
        <f>IF($C875&gt;0,IF(COUNTIF(newValidID,$C875)&gt;0,VLOOKUP($C875,Νέα_Μητρώα!$A:$G,3,FALSE),IF(COUNTIF(ValidID,$C875)&gt;0,VLOOKUP($C875,Μητρώο!$A:$G,3,FALSE))),"")</f>
        <v/>
      </c>
      <c r="E875" s="27" t="str">
        <f>IF($C875&gt;0,IF(COUNTIF(newValidID,$C875)&gt;0,VLOOKUP($C875,Νέα_Μητρώα!$A:$G,5,FALSE),IF(COUNTIF(ValidID,$C875)&gt;0,VLOOKUP($C875,Μητρώο!$A:$G,5,FALSE))),"")</f>
        <v/>
      </c>
      <c r="F875" s="47"/>
      <c r="G875" s="47"/>
      <c r="H875" s="28"/>
      <c r="I875" s="29" t="str">
        <f>IF($C875&gt;0,IF(COUNTIF(newValidID,$C875)&gt;0,VLOOKUP($C875,Νέα_Μητρώα!$A:$G,4,FALSE),IF(COUNTIF(ValidID,$C875)&gt;0,VLOOKUP($C875,Μητρώο!$A:$G,4,FALSE))),"")</f>
        <v/>
      </c>
      <c r="J875" s="53" t="str">
        <f>IF(OR(AND(OR(LEFT(R875)="b",LEFT(T875)="b",LEFT(V875)="b"),IF($C875&gt;0,IF(COUNTIF(newValidID,$C875)&gt;0,VLOOKUP($C875,Νέα_Μητρώα!$A:$G,2,FALSE),IF(COUNTIF(ValidID,$C875)&gt;0,VLOOKUP($C875,Μητρώο!$A:$G,2,FALSE))),"")="Θ"),AND(OR(LEFT(R875)="g",LEFT(T875)="g",LEFT(V875)="g"),IF($C875&gt;0,IF(COUNTIF(newValidID,$C875)&gt;0,VLOOKUP($C875,Νέα_Μητρώα!$A:$G,2,FALSE),IF(COUNTIF(ValidID,$C875)&gt;0,VLOOKUP($C875,Μητρώο!$A:$G,2,FALSE))),"")="Α")),"error","")</f>
        <v/>
      </c>
      <c r="K875" s="29" t="str">
        <f t="shared" si="94"/>
        <v/>
      </c>
      <c r="L875" s="29">
        <f t="shared" si="95"/>
        <v>0</v>
      </c>
      <c r="M875" s="30"/>
      <c r="N875" s="30"/>
      <c r="O875" s="31" t="str">
        <f>IF($C875&gt;0,IF(COUNTIF(newValidID,$C875)&gt;0,VLOOKUP($C875,Νέα_Μητρώα!$A:$G,7,FALSE),IF(COUNTIF(ValidID,$C875)&gt;0,VLOOKUP($C875,Μητρώο!$A:$G,7,FALSE))),"")</f>
        <v/>
      </c>
      <c r="P875" s="25" t="str">
        <f t="shared" si="97"/>
        <v/>
      </c>
      <c r="Q875" s="6"/>
      <c r="S875" s="6"/>
      <c r="U875" s="6"/>
      <c r="W875" s="59" t="str">
        <f>IF(AND($W$1&gt;0,C875&gt;0),SUBSTITUTE(SUBSTITUTE(IF(COUNTIF(newValidID,$C875)&gt;0,VLOOKUP($C875,Νέα_Μητρώα!$A:$G,2,FALSE),IF(COUNTIF(ValidID,$C875)&gt;0,VLOOKUP($C875,Μητρώο!$A:$G,2,FALSE))),"Θ","g"),"Α","b")&amp;IF((TRUNC((((YEAR($C$1))-I875)+1)/2))*2&lt;12,12,(TRUNC((((YEAR($C$1))-I875)+1)/2))*2),"ω")</f>
        <v>ω</v>
      </c>
      <c r="Z875" s="49">
        <f t="shared" si="98"/>
        <v>0</v>
      </c>
      <c r="AA875" s="49">
        <f t="shared" si="99"/>
        <v>0</v>
      </c>
      <c r="AB875" s="49">
        <f t="shared" si="100"/>
        <v>0</v>
      </c>
    </row>
    <row r="876" spans="1:28" x14ac:dyDescent="0.2">
      <c r="A876" s="4">
        <v>874</v>
      </c>
      <c r="B876" s="25">
        <f t="shared" si="96"/>
        <v>874</v>
      </c>
      <c r="D876" s="26" t="str">
        <f>IF($C876&gt;0,IF(COUNTIF(newValidID,$C876)&gt;0,VLOOKUP($C876,Νέα_Μητρώα!$A:$G,3,FALSE),IF(COUNTIF(ValidID,$C876)&gt;0,VLOOKUP($C876,Μητρώο!$A:$G,3,FALSE))),"")</f>
        <v/>
      </c>
      <c r="E876" s="27" t="str">
        <f>IF($C876&gt;0,IF(COUNTIF(newValidID,$C876)&gt;0,VLOOKUP($C876,Νέα_Μητρώα!$A:$G,5,FALSE),IF(COUNTIF(ValidID,$C876)&gt;0,VLOOKUP($C876,Μητρώο!$A:$G,5,FALSE))),"")</f>
        <v/>
      </c>
      <c r="F876" s="47"/>
      <c r="G876" s="47"/>
      <c r="H876" s="28"/>
      <c r="I876" s="29" t="str">
        <f>IF($C876&gt;0,IF(COUNTIF(newValidID,$C876)&gt;0,VLOOKUP($C876,Νέα_Μητρώα!$A:$G,4,FALSE),IF(COUNTIF(ValidID,$C876)&gt;0,VLOOKUP($C876,Μητρώο!$A:$G,4,FALSE))),"")</f>
        <v/>
      </c>
      <c r="J876" s="53" t="str">
        <f>IF(OR(AND(OR(LEFT(R876)="b",LEFT(T876)="b",LEFT(V876)="b"),IF($C876&gt;0,IF(COUNTIF(newValidID,$C876)&gt;0,VLOOKUP($C876,Νέα_Μητρώα!$A:$G,2,FALSE),IF(COUNTIF(ValidID,$C876)&gt;0,VLOOKUP($C876,Μητρώο!$A:$G,2,FALSE))),"")="Θ"),AND(OR(LEFT(R876)="g",LEFT(T876)="g",LEFT(V876)="g"),IF($C876&gt;0,IF(COUNTIF(newValidID,$C876)&gt;0,VLOOKUP($C876,Νέα_Μητρώα!$A:$G,2,FALSE),IF(COUNTIF(ValidID,$C876)&gt;0,VLOOKUP($C876,Μητρώο!$A:$G,2,FALSE))),"")="Α")),"error","")</f>
        <v/>
      </c>
      <c r="K876" s="29" t="str">
        <f t="shared" si="94"/>
        <v/>
      </c>
      <c r="L876" s="29">
        <f t="shared" si="95"/>
        <v>0</v>
      </c>
      <c r="M876" s="30"/>
      <c r="N876" s="30"/>
      <c r="O876" s="31" t="str">
        <f>IF($C876&gt;0,IF(COUNTIF(newValidID,$C876)&gt;0,VLOOKUP($C876,Νέα_Μητρώα!$A:$G,7,FALSE),IF(COUNTIF(ValidID,$C876)&gt;0,VLOOKUP($C876,Μητρώο!$A:$G,7,FALSE))),"")</f>
        <v/>
      </c>
      <c r="P876" s="25" t="str">
        <f t="shared" si="97"/>
        <v/>
      </c>
      <c r="Q876" s="6"/>
      <c r="S876" s="6"/>
      <c r="U876" s="6"/>
      <c r="W876" s="59" t="str">
        <f>IF(AND($W$1&gt;0,C876&gt;0),SUBSTITUTE(SUBSTITUTE(IF(COUNTIF(newValidID,$C876)&gt;0,VLOOKUP($C876,Νέα_Μητρώα!$A:$G,2,FALSE),IF(COUNTIF(ValidID,$C876)&gt;0,VLOOKUP($C876,Μητρώο!$A:$G,2,FALSE))),"Θ","g"),"Α","b")&amp;IF((TRUNC((((YEAR($C$1))-I876)+1)/2))*2&lt;12,12,(TRUNC((((YEAR($C$1))-I876)+1)/2))*2),"ω")</f>
        <v>ω</v>
      </c>
      <c r="Z876" s="49">
        <f t="shared" si="98"/>
        <v>0</v>
      </c>
      <c r="AA876" s="49">
        <f t="shared" si="99"/>
        <v>0</v>
      </c>
      <c r="AB876" s="49">
        <f t="shared" si="100"/>
        <v>0</v>
      </c>
    </row>
    <row r="877" spans="1:28" x14ac:dyDescent="0.2">
      <c r="A877" s="4">
        <v>875</v>
      </c>
      <c r="B877" s="25">
        <f t="shared" si="96"/>
        <v>875</v>
      </c>
      <c r="D877" s="26" t="str">
        <f>IF($C877&gt;0,IF(COUNTIF(newValidID,$C877)&gt;0,VLOOKUP($C877,Νέα_Μητρώα!$A:$G,3,FALSE),IF(COUNTIF(ValidID,$C877)&gt;0,VLOOKUP($C877,Μητρώο!$A:$G,3,FALSE))),"")</f>
        <v/>
      </c>
      <c r="E877" s="27" t="str">
        <f>IF($C877&gt;0,IF(COUNTIF(newValidID,$C877)&gt;0,VLOOKUP($C877,Νέα_Μητρώα!$A:$G,5,FALSE),IF(COUNTIF(ValidID,$C877)&gt;0,VLOOKUP($C877,Μητρώο!$A:$G,5,FALSE))),"")</f>
        <v/>
      </c>
      <c r="F877" s="47"/>
      <c r="G877" s="47"/>
      <c r="H877" s="28"/>
      <c r="I877" s="29" t="str">
        <f>IF($C877&gt;0,IF(COUNTIF(newValidID,$C877)&gt;0,VLOOKUP($C877,Νέα_Μητρώα!$A:$G,4,FALSE),IF(COUNTIF(ValidID,$C877)&gt;0,VLOOKUP($C877,Μητρώο!$A:$G,4,FALSE))),"")</f>
        <v/>
      </c>
      <c r="J877" s="53" t="str">
        <f>IF(OR(AND(OR(LEFT(R877)="b",LEFT(T877)="b",LEFT(V877)="b"),IF($C877&gt;0,IF(COUNTIF(newValidID,$C877)&gt;0,VLOOKUP($C877,Νέα_Μητρώα!$A:$G,2,FALSE),IF(COUNTIF(ValidID,$C877)&gt;0,VLOOKUP($C877,Μητρώο!$A:$G,2,FALSE))),"")="Θ"),AND(OR(LEFT(R877)="g",LEFT(T877)="g",LEFT(V877)="g"),IF($C877&gt;0,IF(COUNTIF(newValidID,$C877)&gt;0,VLOOKUP($C877,Νέα_Μητρώα!$A:$G,2,FALSE),IF(COUNTIF(ValidID,$C877)&gt;0,VLOOKUP($C877,Μητρώο!$A:$G,2,FALSE))),"")="Α")),"error","")</f>
        <v/>
      </c>
      <c r="K877" s="29" t="str">
        <f t="shared" si="94"/>
        <v/>
      </c>
      <c r="L877" s="29">
        <f t="shared" si="95"/>
        <v>0</v>
      </c>
      <c r="M877" s="30"/>
      <c r="N877" s="30"/>
      <c r="O877" s="31" t="str">
        <f>IF($C877&gt;0,IF(COUNTIF(newValidID,$C877)&gt;0,VLOOKUP($C877,Νέα_Μητρώα!$A:$G,7,FALSE),IF(COUNTIF(ValidID,$C877)&gt;0,VLOOKUP($C877,Μητρώο!$A:$G,7,FALSE))),"")</f>
        <v/>
      </c>
      <c r="P877" s="25" t="str">
        <f t="shared" si="97"/>
        <v/>
      </c>
      <c r="Q877" s="6"/>
      <c r="S877" s="6"/>
      <c r="U877" s="6"/>
      <c r="W877" s="59" t="str">
        <f>IF(AND($W$1&gt;0,C877&gt;0),SUBSTITUTE(SUBSTITUTE(IF(COUNTIF(newValidID,$C877)&gt;0,VLOOKUP($C877,Νέα_Μητρώα!$A:$G,2,FALSE),IF(COUNTIF(ValidID,$C877)&gt;0,VLOOKUP($C877,Μητρώο!$A:$G,2,FALSE))),"Θ","g"),"Α","b")&amp;IF((TRUNC((((YEAR($C$1))-I877)+1)/2))*2&lt;12,12,(TRUNC((((YEAR($C$1))-I877)+1)/2))*2),"ω")</f>
        <v>ω</v>
      </c>
      <c r="Z877" s="49">
        <f t="shared" si="98"/>
        <v>0</v>
      </c>
      <c r="AA877" s="49">
        <f t="shared" si="99"/>
        <v>0</v>
      </c>
      <c r="AB877" s="49">
        <f t="shared" si="100"/>
        <v>0</v>
      </c>
    </row>
    <row r="878" spans="1:28" x14ac:dyDescent="0.2">
      <c r="A878" s="4">
        <v>876</v>
      </c>
      <c r="B878" s="25">
        <f t="shared" si="96"/>
        <v>876</v>
      </c>
      <c r="D878" s="26" t="str">
        <f>IF($C878&gt;0,IF(COUNTIF(newValidID,$C878)&gt;0,VLOOKUP($C878,Νέα_Μητρώα!$A:$G,3,FALSE),IF(COUNTIF(ValidID,$C878)&gt;0,VLOOKUP($C878,Μητρώο!$A:$G,3,FALSE))),"")</f>
        <v/>
      </c>
      <c r="E878" s="27" t="str">
        <f>IF($C878&gt;0,IF(COUNTIF(newValidID,$C878)&gt;0,VLOOKUP($C878,Νέα_Μητρώα!$A:$G,5,FALSE),IF(COUNTIF(ValidID,$C878)&gt;0,VLOOKUP($C878,Μητρώο!$A:$G,5,FALSE))),"")</f>
        <v/>
      </c>
      <c r="F878" s="47"/>
      <c r="G878" s="47"/>
      <c r="H878" s="28"/>
      <c r="I878" s="29" t="str">
        <f>IF($C878&gt;0,IF(COUNTIF(newValidID,$C878)&gt;0,VLOOKUP($C878,Νέα_Μητρώα!$A:$G,4,FALSE),IF(COUNTIF(ValidID,$C878)&gt;0,VLOOKUP($C878,Μητρώο!$A:$G,4,FALSE))),"")</f>
        <v/>
      </c>
      <c r="J878" s="53" t="str">
        <f>IF(OR(AND(OR(LEFT(R878)="b",LEFT(T878)="b",LEFT(V878)="b"),IF($C878&gt;0,IF(COUNTIF(newValidID,$C878)&gt;0,VLOOKUP($C878,Νέα_Μητρώα!$A:$G,2,FALSE),IF(COUNTIF(ValidID,$C878)&gt;0,VLOOKUP($C878,Μητρώο!$A:$G,2,FALSE))),"")="Θ"),AND(OR(LEFT(R878)="g",LEFT(T878)="g",LEFT(V878)="g"),IF($C878&gt;0,IF(COUNTIF(newValidID,$C878)&gt;0,VLOOKUP($C878,Νέα_Μητρώα!$A:$G,2,FALSE),IF(COUNTIF(ValidID,$C878)&gt;0,VLOOKUP($C878,Μητρώο!$A:$G,2,FALSE))),"")="Α")),"error","")</f>
        <v/>
      </c>
      <c r="K878" s="29" t="str">
        <f t="shared" si="94"/>
        <v/>
      </c>
      <c r="L878" s="29">
        <f t="shared" si="95"/>
        <v>0</v>
      </c>
      <c r="M878" s="30"/>
      <c r="N878" s="30"/>
      <c r="O878" s="31" t="str">
        <f>IF($C878&gt;0,IF(COUNTIF(newValidID,$C878)&gt;0,VLOOKUP($C878,Νέα_Μητρώα!$A:$G,7,FALSE),IF(COUNTIF(ValidID,$C878)&gt;0,VLOOKUP($C878,Μητρώο!$A:$G,7,FALSE))),"")</f>
        <v/>
      </c>
      <c r="P878" s="25" t="str">
        <f t="shared" si="97"/>
        <v/>
      </c>
      <c r="Q878" s="6"/>
      <c r="S878" s="6"/>
      <c r="U878" s="6"/>
      <c r="W878" s="59" t="str">
        <f>IF(AND($W$1&gt;0,C878&gt;0),SUBSTITUTE(SUBSTITUTE(IF(COUNTIF(newValidID,$C878)&gt;0,VLOOKUP($C878,Νέα_Μητρώα!$A:$G,2,FALSE),IF(COUNTIF(ValidID,$C878)&gt;0,VLOOKUP($C878,Μητρώο!$A:$G,2,FALSE))),"Θ","g"),"Α","b")&amp;IF((TRUNC((((YEAR($C$1))-I878)+1)/2))*2&lt;12,12,(TRUNC((((YEAR($C$1))-I878)+1)/2))*2),"ω")</f>
        <v>ω</v>
      </c>
      <c r="Z878" s="49">
        <f t="shared" si="98"/>
        <v>0</v>
      </c>
      <c r="AA878" s="49">
        <f t="shared" si="99"/>
        <v>0</v>
      </c>
      <c r="AB878" s="49">
        <f t="shared" si="100"/>
        <v>0</v>
      </c>
    </row>
    <row r="879" spans="1:28" x14ac:dyDescent="0.2">
      <c r="A879" s="4">
        <v>877</v>
      </c>
      <c r="B879" s="25">
        <f t="shared" si="96"/>
        <v>877</v>
      </c>
      <c r="D879" s="26" t="str">
        <f>IF($C879&gt;0,IF(COUNTIF(newValidID,$C879)&gt;0,VLOOKUP($C879,Νέα_Μητρώα!$A:$G,3,FALSE),IF(COUNTIF(ValidID,$C879)&gt;0,VLOOKUP($C879,Μητρώο!$A:$G,3,FALSE))),"")</f>
        <v/>
      </c>
      <c r="E879" s="27" t="str">
        <f>IF($C879&gt;0,IF(COUNTIF(newValidID,$C879)&gt;0,VLOOKUP($C879,Νέα_Μητρώα!$A:$G,5,FALSE),IF(COUNTIF(ValidID,$C879)&gt;0,VLOOKUP($C879,Μητρώο!$A:$G,5,FALSE))),"")</f>
        <v/>
      </c>
      <c r="F879" s="47"/>
      <c r="G879" s="47"/>
      <c r="H879" s="28"/>
      <c r="I879" s="29" t="str">
        <f>IF($C879&gt;0,IF(COUNTIF(newValidID,$C879)&gt;0,VLOOKUP($C879,Νέα_Μητρώα!$A:$G,4,FALSE),IF(COUNTIF(ValidID,$C879)&gt;0,VLOOKUP($C879,Μητρώο!$A:$G,4,FALSE))),"")</f>
        <v/>
      </c>
      <c r="J879" s="53" t="str">
        <f>IF(OR(AND(OR(LEFT(R879)="b",LEFT(T879)="b",LEFT(V879)="b"),IF($C879&gt;0,IF(COUNTIF(newValidID,$C879)&gt;0,VLOOKUP($C879,Νέα_Μητρώα!$A:$G,2,FALSE),IF(COUNTIF(ValidID,$C879)&gt;0,VLOOKUP($C879,Μητρώο!$A:$G,2,FALSE))),"")="Θ"),AND(OR(LEFT(R879)="g",LEFT(T879)="g",LEFT(V879)="g"),IF($C879&gt;0,IF(COUNTIF(newValidID,$C879)&gt;0,VLOOKUP($C879,Νέα_Μητρώα!$A:$G,2,FALSE),IF(COUNTIF(ValidID,$C879)&gt;0,VLOOKUP($C879,Μητρώο!$A:$G,2,FALSE))),"")="Α")),"error","")</f>
        <v/>
      </c>
      <c r="K879" s="29" t="str">
        <f t="shared" si="94"/>
        <v/>
      </c>
      <c r="L879" s="29">
        <f t="shared" si="95"/>
        <v>0</v>
      </c>
      <c r="M879" s="30"/>
      <c r="N879" s="30"/>
      <c r="O879" s="31" t="str">
        <f>IF($C879&gt;0,IF(COUNTIF(newValidID,$C879)&gt;0,VLOOKUP($C879,Νέα_Μητρώα!$A:$G,7,FALSE),IF(COUNTIF(ValidID,$C879)&gt;0,VLOOKUP($C879,Μητρώο!$A:$G,7,FALSE))),"")</f>
        <v/>
      </c>
      <c r="P879" s="25" t="str">
        <f t="shared" si="97"/>
        <v/>
      </c>
      <c r="Q879" s="6"/>
      <c r="S879" s="6"/>
      <c r="U879" s="6"/>
      <c r="W879" s="59" t="str">
        <f>IF(AND($W$1&gt;0,C879&gt;0),SUBSTITUTE(SUBSTITUTE(IF(COUNTIF(newValidID,$C879)&gt;0,VLOOKUP($C879,Νέα_Μητρώα!$A:$G,2,FALSE),IF(COUNTIF(ValidID,$C879)&gt;0,VLOOKUP($C879,Μητρώο!$A:$G,2,FALSE))),"Θ","g"),"Α","b")&amp;IF((TRUNC((((YEAR($C$1))-I879)+1)/2))*2&lt;12,12,(TRUNC((((YEAR($C$1))-I879)+1)/2))*2),"ω")</f>
        <v>ω</v>
      </c>
      <c r="Z879" s="49">
        <f t="shared" si="98"/>
        <v>0</v>
      </c>
      <c r="AA879" s="49">
        <f t="shared" si="99"/>
        <v>0</v>
      </c>
      <c r="AB879" s="49">
        <f t="shared" si="100"/>
        <v>0</v>
      </c>
    </row>
    <row r="880" spans="1:28" x14ac:dyDescent="0.2">
      <c r="A880" s="4">
        <v>878</v>
      </c>
      <c r="B880" s="25">
        <f t="shared" si="96"/>
        <v>878</v>
      </c>
      <c r="D880" s="26" t="str">
        <f>IF($C880&gt;0,IF(COUNTIF(newValidID,$C880)&gt;0,VLOOKUP($C880,Νέα_Μητρώα!$A:$G,3,FALSE),IF(COUNTIF(ValidID,$C880)&gt;0,VLOOKUP($C880,Μητρώο!$A:$G,3,FALSE))),"")</f>
        <v/>
      </c>
      <c r="E880" s="27" t="str">
        <f>IF($C880&gt;0,IF(COUNTIF(newValidID,$C880)&gt;0,VLOOKUP($C880,Νέα_Μητρώα!$A:$G,5,FALSE),IF(COUNTIF(ValidID,$C880)&gt;0,VLOOKUP($C880,Μητρώο!$A:$G,5,FALSE))),"")</f>
        <v/>
      </c>
      <c r="F880" s="47"/>
      <c r="G880" s="47"/>
      <c r="H880" s="28"/>
      <c r="I880" s="29" t="str">
        <f>IF($C880&gt;0,IF(COUNTIF(newValidID,$C880)&gt;0,VLOOKUP($C880,Νέα_Μητρώα!$A:$G,4,FALSE),IF(COUNTIF(ValidID,$C880)&gt;0,VLOOKUP($C880,Μητρώο!$A:$G,4,FALSE))),"")</f>
        <v/>
      </c>
      <c r="J880" s="53" t="str">
        <f>IF(OR(AND(OR(LEFT(R880)="b",LEFT(T880)="b",LEFT(V880)="b"),IF($C880&gt;0,IF(COUNTIF(newValidID,$C880)&gt;0,VLOOKUP($C880,Νέα_Μητρώα!$A:$G,2,FALSE),IF(COUNTIF(ValidID,$C880)&gt;0,VLOOKUP($C880,Μητρώο!$A:$G,2,FALSE))),"")="Θ"),AND(OR(LEFT(R880)="g",LEFT(T880)="g",LEFT(V880)="g"),IF($C880&gt;0,IF(COUNTIF(newValidID,$C880)&gt;0,VLOOKUP($C880,Νέα_Μητρώα!$A:$G,2,FALSE),IF(COUNTIF(ValidID,$C880)&gt;0,VLOOKUP($C880,Μητρώο!$A:$G,2,FALSE))),"")="Α")),"error","")</f>
        <v/>
      </c>
      <c r="K880" s="29" t="str">
        <f t="shared" si="94"/>
        <v/>
      </c>
      <c r="L880" s="29">
        <f t="shared" si="95"/>
        <v>0</v>
      </c>
      <c r="M880" s="30"/>
      <c r="N880" s="30"/>
      <c r="O880" s="31" t="str">
        <f>IF($C880&gt;0,IF(COUNTIF(newValidID,$C880)&gt;0,VLOOKUP($C880,Νέα_Μητρώα!$A:$G,7,FALSE),IF(COUNTIF(ValidID,$C880)&gt;0,VLOOKUP($C880,Μητρώο!$A:$G,7,FALSE))),"")</f>
        <v/>
      </c>
      <c r="P880" s="25" t="str">
        <f t="shared" si="97"/>
        <v/>
      </c>
      <c r="Q880" s="6"/>
      <c r="S880" s="6"/>
      <c r="U880" s="6"/>
      <c r="W880" s="59" t="str">
        <f>IF(AND($W$1&gt;0,C880&gt;0),SUBSTITUTE(SUBSTITUTE(IF(COUNTIF(newValidID,$C880)&gt;0,VLOOKUP($C880,Νέα_Μητρώα!$A:$G,2,FALSE),IF(COUNTIF(ValidID,$C880)&gt;0,VLOOKUP($C880,Μητρώο!$A:$G,2,FALSE))),"Θ","g"),"Α","b")&amp;IF((TRUNC((((YEAR($C$1))-I880)+1)/2))*2&lt;12,12,(TRUNC((((YEAR($C$1))-I880)+1)/2))*2),"ω")</f>
        <v>ω</v>
      </c>
      <c r="Z880" s="49">
        <f t="shared" si="98"/>
        <v>0</v>
      </c>
      <c r="AA880" s="49">
        <f t="shared" si="99"/>
        <v>0</v>
      </c>
      <c r="AB880" s="49">
        <f t="shared" si="100"/>
        <v>0</v>
      </c>
    </row>
    <row r="881" spans="1:28" x14ac:dyDescent="0.2">
      <c r="A881" s="4">
        <v>879</v>
      </c>
      <c r="B881" s="25">
        <f t="shared" si="96"/>
        <v>879</v>
      </c>
      <c r="D881" s="26" t="str">
        <f>IF($C881&gt;0,IF(COUNTIF(newValidID,$C881)&gt;0,VLOOKUP($C881,Νέα_Μητρώα!$A:$G,3,FALSE),IF(COUNTIF(ValidID,$C881)&gt;0,VLOOKUP($C881,Μητρώο!$A:$G,3,FALSE))),"")</f>
        <v/>
      </c>
      <c r="E881" s="27" t="str">
        <f>IF($C881&gt;0,IF(COUNTIF(newValidID,$C881)&gt;0,VLOOKUP($C881,Νέα_Μητρώα!$A:$G,5,FALSE),IF(COUNTIF(ValidID,$C881)&gt;0,VLOOKUP($C881,Μητρώο!$A:$G,5,FALSE))),"")</f>
        <v/>
      </c>
      <c r="F881" s="47"/>
      <c r="G881" s="47"/>
      <c r="H881" s="28"/>
      <c r="I881" s="29" t="str">
        <f>IF($C881&gt;0,IF(COUNTIF(newValidID,$C881)&gt;0,VLOOKUP($C881,Νέα_Μητρώα!$A:$G,4,FALSE),IF(COUNTIF(ValidID,$C881)&gt;0,VLOOKUP($C881,Μητρώο!$A:$G,4,FALSE))),"")</f>
        <v/>
      </c>
      <c r="J881" s="53" t="str">
        <f>IF(OR(AND(OR(LEFT(R881)="b",LEFT(T881)="b",LEFT(V881)="b"),IF($C881&gt;0,IF(COUNTIF(newValidID,$C881)&gt;0,VLOOKUP($C881,Νέα_Μητρώα!$A:$G,2,FALSE),IF(COUNTIF(ValidID,$C881)&gt;0,VLOOKUP($C881,Μητρώο!$A:$G,2,FALSE))),"")="Θ"),AND(OR(LEFT(R881)="g",LEFT(T881)="g",LEFT(V881)="g"),IF($C881&gt;0,IF(COUNTIF(newValidID,$C881)&gt;0,VLOOKUP($C881,Νέα_Μητρώα!$A:$G,2,FALSE),IF(COUNTIF(ValidID,$C881)&gt;0,VLOOKUP($C881,Μητρώο!$A:$G,2,FALSE))),"")="Α")),"error","")</f>
        <v/>
      </c>
      <c r="K881" s="29" t="str">
        <f t="shared" si="94"/>
        <v/>
      </c>
      <c r="L881" s="29">
        <f t="shared" si="95"/>
        <v>0</v>
      </c>
      <c r="M881" s="30"/>
      <c r="N881" s="30"/>
      <c r="O881" s="31" t="str">
        <f>IF($C881&gt;0,IF(COUNTIF(newValidID,$C881)&gt;0,VLOOKUP($C881,Νέα_Μητρώα!$A:$G,7,FALSE),IF(COUNTIF(ValidID,$C881)&gt;0,VLOOKUP($C881,Μητρώο!$A:$G,7,FALSE))),"")</f>
        <v/>
      </c>
      <c r="P881" s="25" t="str">
        <f t="shared" si="97"/>
        <v/>
      </c>
      <c r="Q881" s="6"/>
      <c r="S881" s="6"/>
      <c r="U881" s="6"/>
      <c r="W881" s="59" t="str">
        <f>IF(AND($W$1&gt;0,C881&gt;0),SUBSTITUTE(SUBSTITUTE(IF(COUNTIF(newValidID,$C881)&gt;0,VLOOKUP($C881,Νέα_Μητρώα!$A:$G,2,FALSE),IF(COUNTIF(ValidID,$C881)&gt;0,VLOOKUP($C881,Μητρώο!$A:$G,2,FALSE))),"Θ","g"),"Α","b")&amp;IF((TRUNC((((YEAR($C$1))-I881)+1)/2))*2&lt;12,12,(TRUNC((((YEAR($C$1))-I881)+1)/2))*2),"ω")</f>
        <v>ω</v>
      </c>
      <c r="Z881" s="49">
        <f t="shared" si="98"/>
        <v>0</v>
      </c>
      <c r="AA881" s="49">
        <f t="shared" si="99"/>
        <v>0</v>
      </c>
      <c r="AB881" s="49">
        <f t="shared" si="100"/>
        <v>0</v>
      </c>
    </row>
    <row r="882" spans="1:28" x14ac:dyDescent="0.2">
      <c r="A882" s="4">
        <v>880</v>
      </c>
      <c r="B882" s="25">
        <f t="shared" si="96"/>
        <v>880</v>
      </c>
      <c r="D882" s="26" t="str">
        <f>IF($C882&gt;0,IF(COUNTIF(newValidID,$C882)&gt;0,VLOOKUP($C882,Νέα_Μητρώα!$A:$G,3,FALSE),IF(COUNTIF(ValidID,$C882)&gt;0,VLOOKUP($C882,Μητρώο!$A:$G,3,FALSE))),"")</f>
        <v/>
      </c>
      <c r="E882" s="27" t="str">
        <f>IF($C882&gt;0,IF(COUNTIF(newValidID,$C882)&gt;0,VLOOKUP($C882,Νέα_Μητρώα!$A:$G,5,FALSE),IF(COUNTIF(ValidID,$C882)&gt;0,VLOOKUP($C882,Μητρώο!$A:$G,5,FALSE))),"")</f>
        <v/>
      </c>
      <c r="F882" s="47"/>
      <c r="G882" s="47"/>
      <c r="H882" s="28"/>
      <c r="I882" s="29" t="str">
        <f>IF($C882&gt;0,IF(COUNTIF(newValidID,$C882)&gt;0,VLOOKUP($C882,Νέα_Μητρώα!$A:$G,4,FALSE),IF(COUNTIF(ValidID,$C882)&gt;0,VLOOKUP($C882,Μητρώο!$A:$G,4,FALSE))),"")</f>
        <v/>
      </c>
      <c r="J882" s="53" t="str">
        <f>IF(OR(AND(OR(LEFT(R882)="b",LEFT(T882)="b",LEFT(V882)="b"),IF($C882&gt;0,IF(COUNTIF(newValidID,$C882)&gt;0,VLOOKUP($C882,Νέα_Μητρώα!$A:$G,2,FALSE),IF(COUNTIF(ValidID,$C882)&gt;0,VLOOKUP($C882,Μητρώο!$A:$G,2,FALSE))),"")="Θ"),AND(OR(LEFT(R882)="g",LEFT(T882)="g",LEFT(V882)="g"),IF($C882&gt;0,IF(COUNTIF(newValidID,$C882)&gt;0,VLOOKUP($C882,Νέα_Μητρώα!$A:$G,2,FALSE),IF(COUNTIF(ValidID,$C882)&gt;0,VLOOKUP($C882,Μητρώο!$A:$G,2,FALSE))),"")="Α")),"error","")</f>
        <v/>
      </c>
      <c r="K882" s="29" t="str">
        <f t="shared" si="94"/>
        <v/>
      </c>
      <c r="L882" s="29">
        <f t="shared" si="95"/>
        <v>0</v>
      </c>
      <c r="M882" s="30"/>
      <c r="N882" s="30"/>
      <c r="O882" s="31" t="str">
        <f>IF($C882&gt;0,IF(COUNTIF(newValidID,$C882)&gt;0,VLOOKUP($C882,Νέα_Μητρώα!$A:$G,7,FALSE),IF(COUNTIF(ValidID,$C882)&gt;0,VLOOKUP($C882,Μητρώο!$A:$G,7,FALSE))),"")</f>
        <v/>
      </c>
      <c r="P882" s="25" t="str">
        <f t="shared" si="97"/>
        <v/>
      </c>
      <c r="Q882" s="6"/>
      <c r="S882" s="6"/>
      <c r="U882" s="6"/>
      <c r="W882" s="59" t="str">
        <f>IF(AND($W$1&gt;0,C882&gt;0),SUBSTITUTE(SUBSTITUTE(IF(COUNTIF(newValidID,$C882)&gt;0,VLOOKUP($C882,Νέα_Μητρώα!$A:$G,2,FALSE),IF(COUNTIF(ValidID,$C882)&gt;0,VLOOKUP($C882,Μητρώο!$A:$G,2,FALSE))),"Θ","g"),"Α","b")&amp;IF((TRUNC((((YEAR($C$1))-I882)+1)/2))*2&lt;12,12,(TRUNC((((YEAR($C$1))-I882)+1)/2))*2),"ω")</f>
        <v>ω</v>
      </c>
      <c r="Z882" s="49">
        <f t="shared" si="98"/>
        <v>0</v>
      </c>
      <c r="AA882" s="49">
        <f t="shared" si="99"/>
        <v>0</v>
      </c>
      <c r="AB882" s="49">
        <f t="shared" si="100"/>
        <v>0</v>
      </c>
    </row>
    <row r="883" spans="1:28" x14ac:dyDescent="0.2">
      <c r="A883" s="4">
        <v>881</v>
      </c>
      <c r="B883" s="25">
        <f t="shared" si="96"/>
        <v>881</v>
      </c>
      <c r="D883" s="26" t="str">
        <f>IF($C883&gt;0,IF(COUNTIF(newValidID,$C883)&gt;0,VLOOKUP($C883,Νέα_Μητρώα!$A:$G,3,FALSE),IF(COUNTIF(ValidID,$C883)&gt;0,VLOOKUP($C883,Μητρώο!$A:$G,3,FALSE))),"")</f>
        <v/>
      </c>
      <c r="E883" s="27" t="str">
        <f>IF($C883&gt;0,IF(COUNTIF(newValidID,$C883)&gt;0,VLOOKUP($C883,Νέα_Μητρώα!$A:$G,5,FALSE),IF(COUNTIF(ValidID,$C883)&gt;0,VLOOKUP($C883,Μητρώο!$A:$G,5,FALSE))),"")</f>
        <v/>
      </c>
      <c r="F883" s="47"/>
      <c r="G883" s="47"/>
      <c r="H883" s="28"/>
      <c r="I883" s="29" t="str">
        <f>IF($C883&gt;0,IF(COUNTIF(newValidID,$C883)&gt;0,VLOOKUP($C883,Νέα_Μητρώα!$A:$G,4,FALSE),IF(COUNTIF(ValidID,$C883)&gt;0,VLOOKUP($C883,Μητρώο!$A:$G,4,FALSE))),"")</f>
        <v/>
      </c>
      <c r="J883" s="53" t="str">
        <f>IF(OR(AND(OR(LEFT(R883)="b",LEFT(T883)="b",LEFT(V883)="b"),IF($C883&gt;0,IF(COUNTIF(newValidID,$C883)&gt;0,VLOOKUP($C883,Νέα_Μητρώα!$A:$G,2,FALSE),IF(COUNTIF(ValidID,$C883)&gt;0,VLOOKUP($C883,Μητρώο!$A:$G,2,FALSE))),"")="Θ"),AND(OR(LEFT(R883)="g",LEFT(T883)="g",LEFT(V883)="g"),IF($C883&gt;0,IF(COUNTIF(newValidID,$C883)&gt;0,VLOOKUP($C883,Νέα_Μητρώα!$A:$G,2,FALSE),IF(COUNTIF(ValidID,$C883)&gt;0,VLOOKUP($C883,Μητρώο!$A:$G,2,FALSE))),"")="Α")),"error","")</f>
        <v/>
      </c>
      <c r="K883" s="29" t="str">
        <f t="shared" si="94"/>
        <v/>
      </c>
      <c r="L883" s="29">
        <f t="shared" si="95"/>
        <v>0</v>
      </c>
      <c r="M883" s="30"/>
      <c r="N883" s="30"/>
      <c r="O883" s="31" t="str">
        <f>IF($C883&gt;0,IF(COUNTIF(newValidID,$C883)&gt;0,VLOOKUP($C883,Νέα_Μητρώα!$A:$G,7,FALSE),IF(COUNTIF(ValidID,$C883)&gt;0,VLOOKUP($C883,Μητρώο!$A:$G,7,FALSE))),"")</f>
        <v/>
      </c>
      <c r="P883" s="25" t="str">
        <f t="shared" si="97"/>
        <v/>
      </c>
      <c r="Q883" s="6"/>
      <c r="S883" s="6"/>
      <c r="U883" s="6"/>
      <c r="W883" s="59" t="str">
        <f>IF(AND($W$1&gt;0,C883&gt;0),SUBSTITUTE(SUBSTITUTE(IF(COUNTIF(newValidID,$C883)&gt;0,VLOOKUP($C883,Νέα_Μητρώα!$A:$G,2,FALSE),IF(COUNTIF(ValidID,$C883)&gt;0,VLOOKUP($C883,Μητρώο!$A:$G,2,FALSE))),"Θ","g"),"Α","b")&amp;IF((TRUNC((((YEAR($C$1))-I883)+1)/2))*2&lt;12,12,(TRUNC((((YEAR($C$1))-I883)+1)/2))*2),"ω")</f>
        <v>ω</v>
      </c>
      <c r="Z883" s="49">
        <f t="shared" si="98"/>
        <v>0</v>
      </c>
      <c r="AA883" s="49">
        <f t="shared" si="99"/>
        <v>0</v>
      </c>
      <c r="AB883" s="49">
        <f t="shared" si="100"/>
        <v>0</v>
      </c>
    </row>
    <row r="884" spans="1:28" x14ac:dyDescent="0.2">
      <c r="A884" s="4">
        <v>882</v>
      </c>
      <c r="B884" s="25">
        <f t="shared" si="96"/>
        <v>882</v>
      </c>
      <c r="D884" s="26" t="str">
        <f>IF($C884&gt;0,IF(COUNTIF(newValidID,$C884)&gt;0,VLOOKUP($C884,Νέα_Μητρώα!$A:$G,3,FALSE),IF(COUNTIF(ValidID,$C884)&gt;0,VLOOKUP($C884,Μητρώο!$A:$G,3,FALSE))),"")</f>
        <v/>
      </c>
      <c r="E884" s="27" t="str">
        <f>IF($C884&gt;0,IF(COUNTIF(newValidID,$C884)&gt;0,VLOOKUP($C884,Νέα_Μητρώα!$A:$G,5,FALSE),IF(COUNTIF(ValidID,$C884)&gt;0,VLOOKUP($C884,Μητρώο!$A:$G,5,FALSE))),"")</f>
        <v/>
      </c>
      <c r="F884" s="47"/>
      <c r="G884" s="47"/>
      <c r="H884" s="28"/>
      <c r="I884" s="29" t="str">
        <f>IF($C884&gt;0,IF(COUNTIF(newValidID,$C884)&gt;0,VLOOKUP($C884,Νέα_Μητρώα!$A:$G,4,FALSE),IF(COUNTIF(ValidID,$C884)&gt;0,VLOOKUP($C884,Μητρώο!$A:$G,4,FALSE))),"")</f>
        <v/>
      </c>
      <c r="J884" s="53" t="str">
        <f>IF(OR(AND(OR(LEFT(R884)="b",LEFT(T884)="b",LEFT(V884)="b"),IF($C884&gt;0,IF(COUNTIF(newValidID,$C884)&gt;0,VLOOKUP($C884,Νέα_Μητρώα!$A:$G,2,FALSE),IF(COUNTIF(ValidID,$C884)&gt;0,VLOOKUP($C884,Μητρώο!$A:$G,2,FALSE))),"")="Θ"),AND(OR(LEFT(R884)="g",LEFT(T884)="g",LEFT(V884)="g"),IF($C884&gt;0,IF(COUNTIF(newValidID,$C884)&gt;0,VLOOKUP($C884,Νέα_Μητρώα!$A:$G,2,FALSE),IF(COUNTIF(ValidID,$C884)&gt;0,VLOOKUP($C884,Μητρώο!$A:$G,2,FALSE))),"")="Α")),"error","")</f>
        <v/>
      </c>
      <c r="K884" s="29" t="str">
        <f t="shared" si="94"/>
        <v/>
      </c>
      <c r="L884" s="29">
        <f t="shared" si="95"/>
        <v>0</v>
      </c>
      <c r="M884" s="30"/>
      <c r="N884" s="30"/>
      <c r="O884" s="31" t="str">
        <f>IF($C884&gt;0,IF(COUNTIF(newValidID,$C884)&gt;0,VLOOKUP($C884,Νέα_Μητρώα!$A:$G,7,FALSE),IF(COUNTIF(ValidID,$C884)&gt;0,VLOOKUP($C884,Μητρώο!$A:$G,7,FALSE))),"")</f>
        <v/>
      </c>
      <c r="P884" s="25" t="str">
        <f t="shared" si="97"/>
        <v/>
      </c>
      <c r="Q884" s="6"/>
      <c r="S884" s="6"/>
      <c r="U884" s="6"/>
      <c r="W884" s="59" t="str">
        <f>IF(AND($W$1&gt;0,C884&gt;0),SUBSTITUTE(SUBSTITUTE(IF(COUNTIF(newValidID,$C884)&gt;0,VLOOKUP($C884,Νέα_Μητρώα!$A:$G,2,FALSE),IF(COUNTIF(ValidID,$C884)&gt;0,VLOOKUP($C884,Μητρώο!$A:$G,2,FALSE))),"Θ","g"),"Α","b")&amp;IF((TRUNC((((YEAR($C$1))-I884)+1)/2))*2&lt;12,12,(TRUNC((((YEAR($C$1))-I884)+1)/2))*2),"ω")</f>
        <v>ω</v>
      </c>
      <c r="Z884" s="49">
        <f t="shared" si="98"/>
        <v>0</v>
      </c>
      <c r="AA884" s="49">
        <f t="shared" si="99"/>
        <v>0</v>
      </c>
      <c r="AB884" s="49">
        <f t="shared" si="100"/>
        <v>0</v>
      </c>
    </row>
    <row r="885" spans="1:28" x14ac:dyDescent="0.2">
      <c r="A885" s="4">
        <v>883</v>
      </c>
      <c r="B885" s="25">
        <f t="shared" si="96"/>
        <v>883</v>
      </c>
      <c r="D885" s="26" t="str">
        <f>IF($C885&gt;0,IF(COUNTIF(newValidID,$C885)&gt;0,VLOOKUP($C885,Νέα_Μητρώα!$A:$G,3,FALSE),IF(COUNTIF(ValidID,$C885)&gt;0,VLOOKUP($C885,Μητρώο!$A:$G,3,FALSE))),"")</f>
        <v/>
      </c>
      <c r="E885" s="27" t="str">
        <f>IF($C885&gt;0,IF(COUNTIF(newValidID,$C885)&gt;0,VLOOKUP($C885,Νέα_Μητρώα!$A:$G,5,FALSE),IF(COUNTIF(ValidID,$C885)&gt;0,VLOOKUP($C885,Μητρώο!$A:$G,5,FALSE))),"")</f>
        <v/>
      </c>
      <c r="F885" s="47"/>
      <c r="G885" s="47"/>
      <c r="H885" s="28"/>
      <c r="I885" s="29" t="str">
        <f>IF($C885&gt;0,IF(COUNTIF(newValidID,$C885)&gt;0,VLOOKUP($C885,Νέα_Μητρώα!$A:$G,4,FALSE),IF(COUNTIF(ValidID,$C885)&gt;0,VLOOKUP($C885,Μητρώο!$A:$G,4,FALSE))),"")</f>
        <v/>
      </c>
      <c r="J885" s="53" t="str">
        <f>IF(OR(AND(OR(LEFT(R885)="b",LEFT(T885)="b",LEFT(V885)="b"),IF($C885&gt;0,IF(COUNTIF(newValidID,$C885)&gt;0,VLOOKUP($C885,Νέα_Μητρώα!$A:$G,2,FALSE),IF(COUNTIF(ValidID,$C885)&gt;0,VLOOKUP($C885,Μητρώο!$A:$G,2,FALSE))),"")="Θ"),AND(OR(LEFT(R885)="g",LEFT(T885)="g",LEFT(V885)="g"),IF($C885&gt;0,IF(COUNTIF(newValidID,$C885)&gt;0,VLOOKUP($C885,Νέα_Μητρώα!$A:$G,2,FALSE),IF(COUNTIF(ValidID,$C885)&gt;0,VLOOKUP($C885,Μητρώο!$A:$G,2,FALSE))),"")="Α")),"error","")</f>
        <v/>
      </c>
      <c r="K885" s="29" t="str">
        <f t="shared" si="94"/>
        <v/>
      </c>
      <c r="L885" s="29">
        <f t="shared" si="95"/>
        <v>0</v>
      </c>
      <c r="M885" s="30"/>
      <c r="N885" s="30"/>
      <c r="O885" s="31" t="str">
        <f>IF($C885&gt;0,IF(COUNTIF(newValidID,$C885)&gt;0,VLOOKUP($C885,Νέα_Μητρώα!$A:$G,7,FALSE),IF(COUNTIF(ValidID,$C885)&gt;0,VLOOKUP($C885,Μητρώο!$A:$G,7,FALSE))),"")</f>
        <v/>
      </c>
      <c r="P885" s="25" t="str">
        <f t="shared" si="97"/>
        <v/>
      </c>
      <c r="Q885" s="6"/>
      <c r="S885" s="6"/>
      <c r="U885" s="6"/>
      <c r="W885" s="59" t="str">
        <f>IF(AND($W$1&gt;0,C885&gt;0),SUBSTITUTE(SUBSTITUTE(IF(COUNTIF(newValidID,$C885)&gt;0,VLOOKUP($C885,Νέα_Μητρώα!$A:$G,2,FALSE),IF(COUNTIF(ValidID,$C885)&gt;0,VLOOKUP($C885,Μητρώο!$A:$G,2,FALSE))),"Θ","g"),"Α","b")&amp;IF((TRUNC((((YEAR($C$1))-I885)+1)/2))*2&lt;12,12,(TRUNC((((YEAR($C$1))-I885)+1)/2))*2),"ω")</f>
        <v>ω</v>
      </c>
      <c r="Z885" s="49">
        <f t="shared" si="98"/>
        <v>0</v>
      </c>
      <c r="AA885" s="49">
        <f t="shared" si="99"/>
        <v>0</v>
      </c>
      <c r="AB885" s="49">
        <f t="shared" si="100"/>
        <v>0</v>
      </c>
    </row>
    <row r="886" spans="1:28" x14ac:dyDescent="0.2">
      <c r="A886" s="4">
        <v>884</v>
      </c>
      <c r="B886" s="25">
        <f t="shared" si="96"/>
        <v>884</v>
      </c>
      <c r="D886" s="26" t="str">
        <f>IF($C886&gt;0,IF(COUNTIF(newValidID,$C886)&gt;0,VLOOKUP($C886,Νέα_Μητρώα!$A:$G,3,FALSE),IF(COUNTIF(ValidID,$C886)&gt;0,VLOOKUP($C886,Μητρώο!$A:$G,3,FALSE))),"")</f>
        <v/>
      </c>
      <c r="E886" s="27" t="str">
        <f>IF($C886&gt;0,IF(COUNTIF(newValidID,$C886)&gt;0,VLOOKUP($C886,Νέα_Μητρώα!$A:$G,5,FALSE),IF(COUNTIF(ValidID,$C886)&gt;0,VLOOKUP($C886,Μητρώο!$A:$G,5,FALSE))),"")</f>
        <v/>
      </c>
      <c r="F886" s="47"/>
      <c r="G886" s="47"/>
      <c r="H886" s="28"/>
      <c r="I886" s="29" t="str">
        <f>IF($C886&gt;0,IF(COUNTIF(newValidID,$C886)&gt;0,VLOOKUP($C886,Νέα_Μητρώα!$A:$G,4,FALSE),IF(COUNTIF(ValidID,$C886)&gt;0,VLOOKUP($C886,Μητρώο!$A:$G,4,FALSE))),"")</f>
        <v/>
      </c>
      <c r="J886" s="53" t="str">
        <f>IF(OR(AND(OR(LEFT(R886)="b",LEFT(T886)="b",LEFT(V886)="b"),IF($C886&gt;0,IF(COUNTIF(newValidID,$C886)&gt;0,VLOOKUP($C886,Νέα_Μητρώα!$A:$G,2,FALSE),IF(COUNTIF(ValidID,$C886)&gt;0,VLOOKUP($C886,Μητρώο!$A:$G,2,FALSE))),"")="Θ"),AND(OR(LEFT(R886)="g",LEFT(T886)="g",LEFT(V886)="g"),IF($C886&gt;0,IF(COUNTIF(newValidID,$C886)&gt;0,VLOOKUP($C886,Νέα_Μητρώα!$A:$G,2,FALSE),IF(COUNTIF(ValidID,$C886)&gt;0,VLOOKUP($C886,Μητρώο!$A:$G,2,FALSE))),"")="Α")),"error","")</f>
        <v/>
      </c>
      <c r="K886" s="29" t="str">
        <f t="shared" si="94"/>
        <v/>
      </c>
      <c r="L886" s="29">
        <f t="shared" si="95"/>
        <v>0</v>
      </c>
      <c r="M886" s="30"/>
      <c r="N886" s="30"/>
      <c r="O886" s="31" t="str">
        <f>IF($C886&gt;0,IF(COUNTIF(newValidID,$C886)&gt;0,VLOOKUP($C886,Νέα_Μητρώα!$A:$G,7,FALSE),IF(COUNTIF(ValidID,$C886)&gt;0,VLOOKUP($C886,Μητρώο!$A:$G,7,FALSE))),"")</f>
        <v/>
      </c>
      <c r="P886" s="25" t="str">
        <f t="shared" si="97"/>
        <v/>
      </c>
      <c r="Q886" s="6"/>
      <c r="S886" s="6"/>
      <c r="U886" s="6"/>
      <c r="W886" s="59" t="str">
        <f>IF(AND($W$1&gt;0,C886&gt;0),SUBSTITUTE(SUBSTITUTE(IF(COUNTIF(newValidID,$C886)&gt;0,VLOOKUP($C886,Νέα_Μητρώα!$A:$G,2,FALSE),IF(COUNTIF(ValidID,$C886)&gt;0,VLOOKUP($C886,Μητρώο!$A:$G,2,FALSE))),"Θ","g"),"Α","b")&amp;IF((TRUNC((((YEAR($C$1))-I886)+1)/2))*2&lt;12,12,(TRUNC((((YEAR($C$1))-I886)+1)/2))*2),"ω")</f>
        <v>ω</v>
      </c>
      <c r="Z886" s="49">
        <f t="shared" si="98"/>
        <v>0</v>
      </c>
      <c r="AA886" s="49">
        <f t="shared" si="99"/>
        <v>0</v>
      </c>
      <c r="AB886" s="49">
        <f t="shared" si="100"/>
        <v>0</v>
      </c>
    </row>
    <row r="887" spans="1:28" x14ac:dyDescent="0.2">
      <c r="A887" s="4">
        <v>885</v>
      </c>
      <c r="B887" s="25">
        <f t="shared" si="96"/>
        <v>885</v>
      </c>
      <c r="D887" s="26" t="str">
        <f>IF($C887&gt;0,IF(COUNTIF(newValidID,$C887)&gt;0,VLOOKUP($C887,Νέα_Μητρώα!$A:$G,3,FALSE),IF(COUNTIF(ValidID,$C887)&gt;0,VLOOKUP($C887,Μητρώο!$A:$G,3,FALSE))),"")</f>
        <v/>
      </c>
      <c r="E887" s="27" t="str">
        <f>IF($C887&gt;0,IF(COUNTIF(newValidID,$C887)&gt;0,VLOOKUP($C887,Νέα_Μητρώα!$A:$G,5,FALSE),IF(COUNTIF(ValidID,$C887)&gt;0,VLOOKUP($C887,Μητρώο!$A:$G,5,FALSE))),"")</f>
        <v/>
      </c>
      <c r="F887" s="47"/>
      <c r="G887" s="47"/>
      <c r="H887" s="28"/>
      <c r="I887" s="29" t="str">
        <f>IF($C887&gt;0,IF(COUNTIF(newValidID,$C887)&gt;0,VLOOKUP($C887,Νέα_Μητρώα!$A:$G,4,FALSE),IF(COUNTIF(ValidID,$C887)&gt;0,VLOOKUP($C887,Μητρώο!$A:$G,4,FALSE))),"")</f>
        <v/>
      </c>
      <c r="J887" s="53" t="str">
        <f>IF(OR(AND(OR(LEFT(R887)="b",LEFT(T887)="b",LEFT(V887)="b"),IF($C887&gt;0,IF(COUNTIF(newValidID,$C887)&gt;0,VLOOKUP($C887,Νέα_Μητρώα!$A:$G,2,FALSE),IF(COUNTIF(ValidID,$C887)&gt;0,VLOOKUP($C887,Μητρώο!$A:$G,2,FALSE))),"")="Θ"),AND(OR(LEFT(R887)="g",LEFT(T887)="g",LEFT(V887)="g"),IF($C887&gt;0,IF(COUNTIF(newValidID,$C887)&gt;0,VLOOKUP($C887,Νέα_Μητρώα!$A:$G,2,FALSE),IF(COUNTIF(ValidID,$C887)&gt;0,VLOOKUP($C887,Μητρώο!$A:$G,2,FALSE))),"")="Α")),"error","")</f>
        <v/>
      </c>
      <c r="K887" s="29" t="str">
        <f t="shared" si="94"/>
        <v/>
      </c>
      <c r="L887" s="29">
        <f t="shared" si="95"/>
        <v>0</v>
      </c>
      <c r="M887" s="30"/>
      <c r="N887" s="30"/>
      <c r="O887" s="31" t="str">
        <f>IF($C887&gt;0,IF(COUNTIF(newValidID,$C887)&gt;0,VLOOKUP($C887,Νέα_Μητρώα!$A:$G,7,FALSE),IF(COUNTIF(ValidID,$C887)&gt;0,VLOOKUP($C887,Μητρώο!$A:$G,7,FALSE))),"")</f>
        <v/>
      </c>
      <c r="P887" s="25" t="str">
        <f t="shared" si="97"/>
        <v/>
      </c>
      <c r="Q887" s="6"/>
      <c r="S887" s="6"/>
      <c r="U887" s="6"/>
      <c r="W887" s="59" t="str">
        <f>IF(AND($W$1&gt;0,C887&gt;0),SUBSTITUTE(SUBSTITUTE(IF(COUNTIF(newValidID,$C887)&gt;0,VLOOKUP($C887,Νέα_Μητρώα!$A:$G,2,FALSE),IF(COUNTIF(ValidID,$C887)&gt;0,VLOOKUP($C887,Μητρώο!$A:$G,2,FALSE))),"Θ","g"),"Α","b")&amp;IF((TRUNC((((YEAR($C$1))-I887)+1)/2))*2&lt;12,12,(TRUNC((((YEAR($C$1))-I887)+1)/2))*2),"ω")</f>
        <v>ω</v>
      </c>
      <c r="Z887" s="49">
        <f t="shared" si="98"/>
        <v>0</v>
      </c>
      <c r="AA887" s="49">
        <f t="shared" si="99"/>
        <v>0</v>
      </c>
      <c r="AB887" s="49">
        <f t="shared" si="100"/>
        <v>0</v>
      </c>
    </row>
    <row r="888" spans="1:28" x14ac:dyDescent="0.2">
      <c r="A888" s="4">
        <v>886</v>
      </c>
      <c r="B888" s="25">
        <f t="shared" si="96"/>
        <v>886</v>
      </c>
      <c r="D888" s="26" t="str">
        <f>IF($C888&gt;0,IF(COUNTIF(newValidID,$C888)&gt;0,VLOOKUP($C888,Νέα_Μητρώα!$A:$G,3,FALSE),IF(COUNTIF(ValidID,$C888)&gt;0,VLOOKUP($C888,Μητρώο!$A:$G,3,FALSE))),"")</f>
        <v/>
      </c>
      <c r="E888" s="27" t="str">
        <f>IF($C888&gt;0,IF(COUNTIF(newValidID,$C888)&gt;0,VLOOKUP($C888,Νέα_Μητρώα!$A:$G,5,FALSE),IF(COUNTIF(ValidID,$C888)&gt;0,VLOOKUP($C888,Μητρώο!$A:$G,5,FALSE))),"")</f>
        <v/>
      </c>
      <c r="F888" s="47"/>
      <c r="G888" s="47"/>
      <c r="H888" s="28"/>
      <c r="I888" s="29" t="str">
        <f>IF($C888&gt;0,IF(COUNTIF(newValidID,$C888)&gt;0,VLOOKUP($C888,Νέα_Μητρώα!$A:$G,4,FALSE),IF(COUNTIF(ValidID,$C888)&gt;0,VLOOKUP($C888,Μητρώο!$A:$G,4,FALSE))),"")</f>
        <v/>
      </c>
      <c r="J888" s="53" t="str">
        <f>IF(OR(AND(OR(LEFT(R888)="b",LEFT(T888)="b",LEFT(V888)="b"),IF($C888&gt;0,IF(COUNTIF(newValidID,$C888)&gt;0,VLOOKUP($C888,Νέα_Μητρώα!$A:$G,2,FALSE),IF(COUNTIF(ValidID,$C888)&gt;0,VLOOKUP($C888,Μητρώο!$A:$G,2,FALSE))),"")="Θ"),AND(OR(LEFT(R888)="g",LEFT(T888)="g",LEFT(V888)="g"),IF($C888&gt;0,IF(COUNTIF(newValidID,$C888)&gt;0,VLOOKUP($C888,Νέα_Μητρώα!$A:$G,2,FALSE),IF(COUNTIF(ValidID,$C888)&gt;0,VLOOKUP($C888,Μητρώο!$A:$G,2,FALSE))),"")="Α")),"error","")</f>
        <v/>
      </c>
      <c r="K888" s="29" t="str">
        <f t="shared" si="94"/>
        <v/>
      </c>
      <c r="L888" s="29">
        <f t="shared" si="95"/>
        <v>0</v>
      </c>
      <c r="M888" s="30"/>
      <c r="N888" s="30"/>
      <c r="O888" s="31" t="str">
        <f>IF($C888&gt;0,IF(COUNTIF(newValidID,$C888)&gt;0,VLOOKUP($C888,Νέα_Μητρώα!$A:$G,7,FALSE),IF(COUNTIF(ValidID,$C888)&gt;0,VLOOKUP($C888,Μητρώο!$A:$G,7,FALSE))),"")</f>
        <v/>
      </c>
      <c r="P888" s="25" t="str">
        <f t="shared" si="97"/>
        <v/>
      </c>
      <c r="Q888" s="6"/>
      <c r="S888" s="6"/>
      <c r="U888" s="6"/>
      <c r="W888" s="59" t="str">
        <f>IF(AND($W$1&gt;0,C888&gt;0),SUBSTITUTE(SUBSTITUTE(IF(COUNTIF(newValidID,$C888)&gt;0,VLOOKUP($C888,Νέα_Μητρώα!$A:$G,2,FALSE),IF(COUNTIF(ValidID,$C888)&gt;0,VLOOKUP($C888,Μητρώο!$A:$G,2,FALSE))),"Θ","g"),"Α","b")&amp;IF((TRUNC((((YEAR($C$1))-I888)+1)/2))*2&lt;12,12,(TRUNC((((YEAR($C$1))-I888)+1)/2))*2),"ω")</f>
        <v>ω</v>
      </c>
      <c r="Z888" s="49">
        <f t="shared" si="98"/>
        <v>0</v>
      </c>
      <c r="AA888" s="49">
        <f t="shared" si="99"/>
        <v>0</v>
      </c>
      <c r="AB888" s="49">
        <f t="shared" si="100"/>
        <v>0</v>
      </c>
    </row>
    <row r="889" spans="1:28" x14ac:dyDescent="0.2">
      <c r="A889" s="4">
        <v>887</v>
      </c>
      <c r="B889" s="25">
        <f t="shared" si="96"/>
        <v>887</v>
      </c>
      <c r="D889" s="26" t="str">
        <f>IF($C889&gt;0,IF(COUNTIF(newValidID,$C889)&gt;0,VLOOKUP($C889,Νέα_Μητρώα!$A:$G,3,FALSE),IF(COUNTIF(ValidID,$C889)&gt;0,VLOOKUP($C889,Μητρώο!$A:$G,3,FALSE))),"")</f>
        <v/>
      </c>
      <c r="E889" s="27" t="str">
        <f>IF($C889&gt;0,IF(COUNTIF(newValidID,$C889)&gt;0,VLOOKUP($C889,Νέα_Μητρώα!$A:$G,5,FALSE),IF(COUNTIF(ValidID,$C889)&gt;0,VLOOKUP($C889,Μητρώο!$A:$G,5,FALSE))),"")</f>
        <v/>
      </c>
      <c r="F889" s="47"/>
      <c r="G889" s="47"/>
      <c r="H889" s="28"/>
      <c r="I889" s="29" t="str">
        <f>IF($C889&gt;0,IF(COUNTIF(newValidID,$C889)&gt;0,VLOOKUP($C889,Νέα_Μητρώα!$A:$G,4,FALSE),IF(COUNTIF(ValidID,$C889)&gt;0,VLOOKUP($C889,Μητρώο!$A:$G,4,FALSE))),"")</f>
        <v/>
      </c>
      <c r="J889" s="53" t="str">
        <f>IF(OR(AND(OR(LEFT(R889)="b",LEFT(T889)="b",LEFT(V889)="b"),IF($C889&gt;0,IF(COUNTIF(newValidID,$C889)&gt;0,VLOOKUP($C889,Νέα_Μητρώα!$A:$G,2,FALSE),IF(COUNTIF(ValidID,$C889)&gt;0,VLOOKUP($C889,Μητρώο!$A:$G,2,FALSE))),"")="Θ"),AND(OR(LEFT(R889)="g",LEFT(T889)="g",LEFT(V889)="g"),IF($C889&gt;0,IF(COUNTIF(newValidID,$C889)&gt;0,VLOOKUP($C889,Νέα_Μητρώα!$A:$G,2,FALSE),IF(COUNTIF(ValidID,$C889)&gt;0,VLOOKUP($C889,Μητρώο!$A:$G,2,FALSE))),"")="Α")),"error","")</f>
        <v/>
      </c>
      <c r="K889" s="29" t="str">
        <f t="shared" si="94"/>
        <v/>
      </c>
      <c r="L889" s="29">
        <f t="shared" si="95"/>
        <v>0</v>
      </c>
      <c r="M889" s="30"/>
      <c r="N889" s="30"/>
      <c r="O889" s="31" t="str">
        <f>IF($C889&gt;0,IF(COUNTIF(newValidID,$C889)&gt;0,VLOOKUP($C889,Νέα_Μητρώα!$A:$G,7,FALSE),IF(COUNTIF(ValidID,$C889)&gt;0,VLOOKUP($C889,Μητρώο!$A:$G,7,FALSE))),"")</f>
        <v/>
      </c>
      <c r="P889" s="25" t="str">
        <f t="shared" si="97"/>
        <v/>
      </c>
      <c r="Q889" s="6"/>
      <c r="S889" s="6"/>
      <c r="U889" s="6"/>
      <c r="W889" s="59" t="str">
        <f>IF(AND($W$1&gt;0,C889&gt;0),SUBSTITUTE(SUBSTITUTE(IF(COUNTIF(newValidID,$C889)&gt;0,VLOOKUP($C889,Νέα_Μητρώα!$A:$G,2,FALSE),IF(COUNTIF(ValidID,$C889)&gt;0,VLOOKUP($C889,Μητρώο!$A:$G,2,FALSE))),"Θ","g"),"Α","b")&amp;IF((TRUNC((((YEAR($C$1))-I889)+1)/2))*2&lt;12,12,(TRUNC((((YEAR($C$1))-I889)+1)/2))*2),"ω")</f>
        <v>ω</v>
      </c>
      <c r="Z889" s="49">
        <f t="shared" si="98"/>
        <v>0</v>
      </c>
      <c r="AA889" s="49">
        <f t="shared" si="99"/>
        <v>0</v>
      </c>
      <c r="AB889" s="49">
        <f t="shared" si="100"/>
        <v>0</v>
      </c>
    </row>
    <row r="890" spans="1:28" x14ac:dyDescent="0.2">
      <c r="A890" s="4">
        <v>888</v>
      </c>
      <c r="B890" s="25">
        <f t="shared" si="96"/>
        <v>888</v>
      </c>
      <c r="D890" s="26" t="str">
        <f>IF($C890&gt;0,IF(COUNTIF(newValidID,$C890)&gt;0,VLOOKUP($C890,Νέα_Μητρώα!$A:$G,3,FALSE),IF(COUNTIF(ValidID,$C890)&gt;0,VLOOKUP($C890,Μητρώο!$A:$G,3,FALSE))),"")</f>
        <v/>
      </c>
      <c r="E890" s="27" t="str">
        <f>IF($C890&gt;0,IF(COUNTIF(newValidID,$C890)&gt;0,VLOOKUP($C890,Νέα_Μητρώα!$A:$G,5,FALSE),IF(COUNTIF(ValidID,$C890)&gt;0,VLOOKUP($C890,Μητρώο!$A:$G,5,FALSE))),"")</f>
        <v/>
      </c>
      <c r="F890" s="47"/>
      <c r="G890" s="47"/>
      <c r="H890" s="28"/>
      <c r="I890" s="29" t="str">
        <f>IF($C890&gt;0,IF(COUNTIF(newValidID,$C890)&gt;0,VLOOKUP($C890,Νέα_Μητρώα!$A:$G,4,FALSE),IF(COUNTIF(ValidID,$C890)&gt;0,VLOOKUP($C890,Μητρώο!$A:$G,4,FALSE))),"")</f>
        <v/>
      </c>
      <c r="J890" s="53" t="str">
        <f>IF(OR(AND(OR(LEFT(R890)="b",LEFT(T890)="b",LEFT(V890)="b"),IF($C890&gt;0,IF(COUNTIF(newValidID,$C890)&gt;0,VLOOKUP($C890,Νέα_Μητρώα!$A:$G,2,FALSE),IF(COUNTIF(ValidID,$C890)&gt;0,VLOOKUP($C890,Μητρώο!$A:$G,2,FALSE))),"")="Θ"),AND(OR(LEFT(R890)="g",LEFT(T890)="g",LEFT(V890)="g"),IF($C890&gt;0,IF(COUNTIF(newValidID,$C890)&gt;0,VLOOKUP($C890,Νέα_Μητρώα!$A:$G,2,FALSE),IF(COUNTIF(ValidID,$C890)&gt;0,VLOOKUP($C890,Μητρώο!$A:$G,2,FALSE))),"")="Α")),"error","")</f>
        <v/>
      </c>
      <c r="K890" s="29" t="str">
        <f t="shared" si="94"/>
        <v/>
      </c>
      <c r="L890" s="29">
        <f t="shared" si="95"/>
        <v>0</v>
      </c>
      <c r="M890" s="30"/>
      <c r="N890" s="30"/>
      <c r="O890" s="31" t="str">
        <f>IF($C890&gt;0,IF(COUNTIF(newValidID,$C890)&gt;0,VLOOKUP($C890,Νέα_Μητρώα!$A:$G,7,FALSE),IF(COUNTIF(ValidID,$C890)&gt;0,VLOOKUP($C890,Μητρώο!$A:$G,7,FALSE))),"")</f>
        <v/>
      </c>
      <c r="P890" s="25" t="str">
        <f t="shared" si="97"/>
        <v/>
      </c>
      <c r="Q890" s="6"/>
      <c r="S890" s="6"/>
      <c r="U890" s="6"/>
      <c r="W890" s="59" t="str">
        <f>IF(AND($W$1&gt;0,C890&gt;0),SUBSTITUTE(SUBSTITUTE(IF(COUNTIF(newValidID,$C890)&gt;0,VLOOKUP($C890,Νέα_Μητρώα!$A:$G,2,FALSE),IF(COUNTIF(ValidID,$C890)&gt;0,VLOOKUP($C890,Μητρώο!$A:$G,2,FALSE))),"Θ","g"),"Α","b")&amp;IF((TRUNC((((YEAR($C$1))-I890)+1)/2))*2&lt;12,12,(TRUNC((((YEAR($C$1))-I890)+1)/2))*2),"ω")</f>
        <v>ω</v>
      </c>
      <c r="Z890" s="49">
        <f t="shared" si="98"/>
        <v>0</v>
      </c>
      <c r="AA890" s="49">
        <f t="shared" si="99"/>
        <v>0</v>
      </c>
      <c r="AB890" s="49">
        <f t="shared" si="100"/>
        <v>0</v>
      </c>
    </row>
    <row r="891" spans="1:28" x14ac:dyDescent="0.2">
      <c r="A891" s="4">
        <v>889</v>
      </c>
      <c r="B891" s="25">
        <f t="shared" si="96"/>
        <v>889</v>
      </c>
      <c r="D891" s="26" t="str">
        <f>IF($C891&gt;0,IF(COUNTIF(newValidID,$C891)&gt;0,VLOOKUP($C891,Νέα_Μητρώα!$A:$G,3,FALSE),IF(COUNTIF(ValidID,$C891)&gt;0,VLOOKUP($C891,Μητρώο!$A:$G,3,FALSE))),"")</f>
        <v/>
      </c>
      <c r="E891" s="27" t="str">
        <f>IF($C891&gt;0,IF(COUNTIF(newValidID,$C891)&gt;0,VLOOKUP($C891,Νέα_Μητρώα!$A:$G,5,FALSE),IF(COUNTIF(ValidID,$C891)&gt;0,VLOOKUP($C891,Μητρώο!$A:$G,5,FALSE))),"")</f>
        <v/>
      </c>
      <c r="F891" s="47"/>
      <c r="G891" s="47"/>
      <c r="H891" s="28"/>
      <c r="I891" s="29" t="str">
        <f>IF($C891&gt;0,IF(COUNTIF(newValidID,$C891)&gt;0,VLOOKUP($C891,Νέα_Μητρώα!$A:$G,4,FALSE),IF(COUNTIF(ValidID,$C891)&gt;0,VLOOKUP($C891,Μητρώο!$A:$G,4,FALSE))),"")</f>
        <v/>
      </c>
      <c r="J891" s="53" t="str">
        <f>IF(OR(AND(OR(LEFT(R891)="b",LEFT(T891)="b",LEFT(V891)="b"),IF($C891&gt;0,IF(COUNTIF(newValidID,$C891)&gt;0,VLOOKUP($C891,Νέα_Μητρώα!$A:$G,2,FALSE),IF(COUNTIF(ValidID,$C891)&gt;0,VLOOKUP($C891,Μητρώο!$A:$G,2,FALSE))),"")="Θ"),AND(OR(LEFT(R891)="g",LEFT(T891)="g",LEFT(V891)="g"),IF($C891&gt;0,IF(COUNTIF(newValidID,$C891)&gt;0,VLOOKUP($C891,Νέα_Μητρώα!$A:$G,2,FALSE),IF(COUNTIF(ValidID,$C891)&gt;0,VLOOKUP($C891,Μητρώο!$A:$G,2,FALSE))),"")="Α")),"error","")</f>
        <v/>
      </c>
      <c r="K891" s="29" t="str">
        <f t="shared" si="94"/>
        <v/>
      </c>
      <c r="L891" s="29">
        <f t="shared" si="95"/>
        <v>0</v>
      </c>
      <c r="M891" s="30"/>
      <c r="N891" s="30"/>
      <c r="O891" s="31" t="str">
        <f>IF($C891&gt;0,IF(COUNTIF(newValidID,$C891)&gt;0,VLOOKUP($C891,Νέα_Μητρώα!$A:$G,7,FALSE),IF(COUNTIF(ValidID,$C891)&gt;0,VLOOKUP($C891,Μητρώο!$A:$G,7,FALSE))),"")</f>
        <v/>
      </c>
      <c r="P891" s="25" t="str">
        <f t="shared" si="97"/>
        <v/>
      </c>
      <c r="Q891" s="6"/>
      <c r="S891" s="6"/>
      <c r="U891" s="6"/>
      <c r="W891" s="59" t="str">
        <f>IF(AND($W$1&gt;0,C891&gt;0),SUBSTITUTE(SUBSTITUTE(IF(COUNTIF(newValidID,$C891)&gt;0,VLOOKUP($C891,Νέα_Μητρώα!$A:$G,2,FALSE),IF(COUNTIF(ValidID,$C891)&gt;0,VLOOKUP($C891,Μητρώο!$A:$G,2,FALSE))),"Θ","g"),"Α","b")&amp;IF((TRUNC((((YEAR($C$1))-I891)+1)/2))*2&lt;12,12,(TRUNC((((YEAR($C$1))-I891)+1)/2))*2),"ω")</f>
        <v>ω</v>
      </c>
      <c r="Z891" s="49">
        <f t="shared" si="98"/>
        <v>0</v>
      </c>
      <c r="AA891" s="49">
        <f t="shared" si="99"/>
        <v>0</v>
      </c>
      <c r="AB891" s="49">
        <f t="shared" si="100"/>
        <v>0</v>
      </c>
    </row>
    <row r="892" spans="1:28" x14ac:dyDescent="0.2">
      <c r="A892" s="4">
        <v>890</v>
      </c>
      <c r="B892" s="25">
        <f t="shared" si="96"/>
        <v>890</v>
      </c>
      <c r="D892" s="26" t="str">
        <f>IF($C892&gt;0,IF(COUNTIF(newValidID,$C892)&gt;0,VLOOKUP($C892,Νέα_Μητρώα!$A:$G,3,FALSE),IF(COUNTIF(ValidID,$C892)&gt;0,VLOOKUP($C892,Μητρώο!$A:$G,3,FALSE))),"")</f>
        <v/>
      </c>
      <c r="E892" s="27" t="str">
        <f>IF($C892&gt;0,IF(COUNTIF(newValidID,$C892)&gt;0,VLOOKUP($C892,Νέα_Μητρώα!$A:$G,5,FALSE),IF(COUNTIF(ValidID,$C892)&gt;0,VLOOKUP($C892,Μητρώο!$A:$G,5,FALSE))),"")</f>
        <v/>
      </c>
      <c r="F892" s="47"/>
      <c r="G892" s="47"/>
      <c r="H892" s="28"/>
      <c r="I892" s="29" t="str">
        <f>IF($C892&gt;0,IF(COUNTIF(newValidID,$C892)&gt;0,VLOOKUP($C892,Νέα_Μητρώα!$A:$G,4,FALSE),IF(COUNTIF(ValidID,$C892)&gt;0,VLOOKUP($C892,Μητρώο!$A:$G,4,FALSE))),"")</f>
        <v/>
      </c>
      <c r="J892" s="53" t="str">
        <f>IF(OR(AND(OR(LEFT(R892)="b",LEFT(T892)="b",LEFT(V892)="b"),IF($C892&gt;0,IF(COUNTIF(newValidID,$C892)&gt;0,VLOOKUP($C892,Νέα_Μητρώα!$A:$G,2,FALSE),IF(COUNTIF(ValidID,$C892)&gt;0,VLOOKUP($C892,Μητρώο!$A:$G,2,FALSE))),"")="Θ"),AND(OR(LEFT(R892)="g",LEFT(T892)="g",LEFT(V892)="g"),IF($C892&gt;0,IF(COUNTIF(newValidID,$C892)&gt;0,VLOOKUP($C892,Νέα_Μητρώα!$A:$G,2,FALSE),IF(COUNTIF(ValidID,$C892)&gt;0,VLOOKUP($C892,Μητρώο!$A:$G,2,FALSE))),"")="Α")),"error","")</f>
        <v/>
      </c>
      <c r="K892" s="29" t="str">
        <f t="shared" si="94"/>
        <v/>
      </c>
      <c r="L892" s="29">
        <f t="shared" si="95"/>
        <v>0</v>
      </c>
      <c r="M892" s="30"/>
      <c r="N892" s="30"/>
      <c r="O892" s="31" t="str">
        <f>IF($C892&gt;0,IF(COUNTIF(newValidID,$C892)&gt;0,VLOOKUP($C892,Νέα_Μητρώα!$A:$G,7,FALSE),IF(COUNTIF(ValidID,$C892)&gt;0,VLOOKUP($C892,Μητρώο!$A:$G,7,FALSE))),"")</f>
        <v/>
      </c>
      <c r="P892" s="25" t="str">
        <f t="shared" si="97"/>
        <v/>
      </c>
      <c r="Q892" s="6"/>
      <c r="S892" s="6"/>
      <c r="U892" s="6"/>
      <c r="W892" s="59" t="str">
        <f>IF(AND($W$1&gt;0,C892&gt;0),SUBSTITUTE(SUBSTITUTE(IF(COUNTIF(newValidID,$C892)&gt;0,VLOOKUP($C892,Νέα_Μητρώα!$A:$G,2,FALSE),IF(COUNTIF(ValidID,$C892)&gt;0,VLOOKUP($C892,Μητρώο!$A:$G,2,FALSE))),"Θ","g"),"Α","b")&amp;IF((TRUNC((((YEAR($C$1))-I892)+1)/2))*2&lt;12,12,(TRUNC((((YEAR($C$1))-I892)+1)/2))*2),"ω")</f>
        <v>ω</v>
      </c>
      <c r="Z892" s="49">
        <f t="shared" si="98"/>
        <v>0</v>
      </c>
      <c r="AA892" s="49">
        <f t="shared" si="99"/>
        <v>0</v>
      </c>
      <c r="AB892" s="49">
        <f t="shared" si="100"/>
        <v>0</v>
      </c>
    </row>
    <row r="893" spans="1:28" x14ac:dyDescent="0.2">
      <c r="A893" s="4">
        <v>891</v>
      </c>
      <c r="B893" s="25">
        <f t="shared" si="96"/>
        <v>891</v>
      </c>
      <c r="D893" s="26" t="str">
        <f>IF($C893&gt;0,IF(COUNTIF(newValidID,$C893)&gt;0,VLOOKUP($C893,Νέα_Μητρώα!$A:$G,3,FALSE),IF(COUNTIF(ValidID,$C893)&gt;0,VLOOKUP($C893,Μητρώο!$A:$G,3,FALSE))),"")</f>
        <v/>
      </c>
      <c r="E893" s="27" t="str">
        <f>IF($C893&gt;0,IF(COUNTIF(newValidID,$C893)&gt;0,VLOOKUP($C893,Νέα_Μητρώα!$A:$G,5,FALSE),IF(COUNTIF(ValidID,$C893)&gt;0,VLOOKUP($C893,Μητρώο!$A:$G,5,FALSE))),"")</f>
        <v/>
      </c>
      <c r="F893" s="47"/>
      <c r="G893" s="47"/>
      <c r="H893" s="28"/>
      <c r="I893" s="29" t="str">
        <f>IF($C893&gt;0,IF(COUNTIF(newValidID,$C893)&gt;0,VLOOKUP($C893,Νέα_Μητρώα!$A:$G,4,FALSE),IF(COUNTIF(ValidID,$C893)&gt;0,VLOOKUP($C893,Μητρώο!$A:$G,4,FALSE))),"")</f>
        <v/>
      </c>
      <c r="J893" s="53" t="str">
        <f>IF(OR(AND(OR(LEFT(R893)="b",LEFT(T893)="b",LEFT(V893)="b"),IF($C893&gt;0,IF(COUNTIF(newValidID,$C893)&gt;0,VLOOKUP($C893,Νέα_Μητρώα!$A:$G,2,FALSE),IF(COUNTIF(ValidID,$C893)&gt;0,VLOOKUP($C893,Μητρώο!$A:$G,2,FALSE))),"")="Θ"),AND(OR(LEFT(R893)="g",LEFT(T893)="g",LEFT(V893)="g"),IF($C893&gt;0,IF(COUNTIF(newValidID,$C893)&gt;0,VLOOKUP($C893,Νέα_Μητρώα!$A:$G,2,FALSE),IF(COUNTIF(ValidID,$C893)&gt;0,VLOOKUP($C893,Μητρώο!$A:$G,2,FALSE))),"")="Α")),"error","")</f>
        <v/>
      </c>
      <c r="K893" s="29" t="str">
        <f t="shared" si="94"/>
        <v/>
      </c>
      <c r="L893" s="29">
        <f t="shared" si="95"/>
        <v>0</v>
      </c>
      <c r="M893" s="30"/>
      <c r="N893" s="30"/>
      <c r="O893" s="31" t="str">
        <f>IF($C893&gt;0,IF(COUNTIF(newValidID,$C893)&gt;0,VLOOKUP($C893,Νέα_Μητρώα!$A:$G,7,FALSE),IF(COUNTIF(ValidID,$C893)&gt;0,VLOOKUP($C893,Μητρώο!$A:$G,7,FALSE))),"")</f>
        <v/>
      </c>
      <c r="P893" s="25" t="str">
        <f t="shared" si="97"/>
        <v/>
      </c>
      <c r="Q893" s="6"/>
      <c r="S893" s="6"/>
      <c r="U893" s="6"/>
      <c r="W893" s="59" t="str">
        <f>IF(AND($W$1&gt;0,C893&gt;0),SUBSTITUTE(SUBSTITUTE(IF(COUNTIF(newValidID,$C893)&gt;0,VLOOKUP($C893,Νέα_Μητρώα!$A:$G,2,FALSE),IF(COUNTIF(ValidID,$C893)&gt;0,VLOOKUP($C893,Μητρώο!$A:$G,2,FALSE))),"Θ","g"),"Α","b")&amp;IF((TRUNC((((YEAR($C$1))-I893)+1)/2))*2&lt;12,12,(TRUNC((((YEAR($C$1))-I893)+1)/2))*2),"ω")</f>
        <v>ω</v>
      </c>
      <c r="Z893" s="49">
        <f t="shared" si="98"/>
        <v>0</v>
      </c>
      <c r="AA893" s="49">
        <f t="shared" si="99"/>
        <v>0</v>
      </c>
      <c r="AB893" s="49">
        <f t="shared" si="100"/>
        <v>0</v>
      </c>
    </row>
    <row r="894" spans="1:28" x14ac:dyDescent="0.2">
      <c r="A894" s="4">
        <v>892</v>
      </c>
      <c r="B894" s="25">
        <f t="shared" si="96"/>
        <v>892</v>
      </c>
      <c r="D894" s="26" t="str">
        <f>IF($C894&gt;0,IF(COUNTIF(newValidID,$C894)&gt;0,VLOOKUP($C894,Νέα_Μητρώα!$A:$G,3,FALSE),IF(COUNTIF(ValidID,$C894)&gt;0,VLOOKUP($C894,Μητρώο!$A:$G,3,FALSE))),"")</f>
        <v/>
      </c>
      <c r="E894" s="27" t="str">
        <f>IF($C894&gt;0,IF(COUNTIF(newValidID,$C894)&gt;0,VLOOKUP($C894,Νέα_Μητρώα!$A:$G,5,FALSE),IF(COUNTIF(ValidID,$C894)&gt;0,VLOOKUP($C894,Μητρώο!$A:$G,5,FALSE))),"")</f>
        <v/>
      </c>
      <c r="F894" s="47"/>
      <c r="G894" s="47"/>
      <c r="H894" s="28"/>
      <c r="I894" s="29" t="str">
        <f>IF($C894&gt;0,IF(COUNTIF(newValidID,$C894)&gt;0,VLOOKUP($C894,Νέα_Μητρώα!$A:$G,4,FALSE),IF(COUNTIF(ValidID,$C894)&gt;0,VLOOKUP($C894,Μητρώο!$A:$G,4,FALSE))),"")</f>
        <v/>
      </c>
      <c r="J894" s="53" t="str">
        <f>IF(OR(AND(OR(LEFT(R894)="b",LEFT(T894)="b",LEFT(V894)="b"),IF($C894&gt;0,IF(COUNTIF(newValidID,$C894)&gt;0,VLOOKUP($C894,Νέα_Μητρώα!$A:$G,2,FALSE),IF(COUNTIF(ValidID,$C894)&gt;0,VLOOKUP($C894,Μητρώο!$A:$G,2,FALSE))),"")="Θ"),AND(OR(LEFT(R894)="g",LEFT(T894)="g",LEFT(V894)="g"),IF($C894&gt;0,IF(COUNTIF(newValidID,$C894)&gt;0,VLOOKUP($C894,Νέα_Μητρώα!$A:$G,2,FALSE),IF(COUNTIF(ValidID,$C894)&gt;0,VLOOKUP($C894,Μητρώο!$A:$G,2,FALSE))),"")="Α")),"error","")</f>
        <v/>
      </c>
      <c r="K894" s="29" t="str">
        <f t="shared" si="94"/>
        <v/>
      </c>
      <c r="L894" s="29">
        <f t="shared" si="95"/>
        <v>0</v>
      </c>
      <c r="M894" s="30"/>
      <c r="N894" s="30"/>
      <c r="O894" s="31" t="str">
        <f>IF($C894&gt;0,IF(COUNTIF(newValidID,$C894)&gt;0,VLOOKUP($C894,Νέα_Μητρώα!$A:$G,7,FALSE),IF(COUNTIF(ValidID,$C894)&gt;0,VLOOKUP($C894,Μητρώο!$A:$G,7,FALSE))),"")</f>
        <v/>
      </c>
      <c r="P894" s="25" t="str">
        <f t="shared" si="97"/>
        <v/>
      </c>
      <c r="Q894" s="6"/>
      <c r="S894" s="6"/>
      <c r="U894" s="6"/>
      <c r="W894" s="59" t="str">
        <f>IF(AND($W$1&gt;0,C894&gt;0),SUBSTITUTE(SUBSTITUTE(IF(COUNTIF(newValidID,$C894)&gt;0,VLOOKUP($C894,Νέα_Μητρώα!$A:$G,2,FALSE),IF(COUNTIF(ValidID,$C894)&gt;0,VLOOKUP($C894,Μητρώο!$A:$G,2,FALSE))),"Θ","g"),"Α","b")&amp;IF((TRUNC((((YEAR($C$1))-I894)+1)/2))*2&lt;12,12,(TRUNC((((YEAR($C$1))-I894)+1)/2))*2),"ω")</f>
        <v>ω</v>
      </c>
      <c r="Z894" s="49">
        <f t="shared" si="98"/>
        <v>0</v>
      </c>
      <c r="AA894" s="49">
        <f t="shared" si="99"/>
        <v>0</v>
      </c>
      <c r="AB894" s="49">
        <f t="shared" si="100"/>
        <v>0</v>
      </c>
    </row>
    <row r="895" spans="1:28" x14ac:dyDescent="0.2">
      <c r="A895" s="4">
        <v>893</v>
      </c>
      <c r="B895" s="25">
        <f t="shared" si="96"/>
        <v>893</v>
      </c>
      <c r="D895" s="26" t="str">
        <f>IF($C895&gt;0,IF(COUNTIF(newValidID,$C895)&gt;0,VLOOKUP($C895,Νέα_Μητρώα!$A:$G,3,FALSE),IF(COUNTIF(ValidID,$C895)&gt;0,VLOOKUP($C895,Μητρώο!$A:$G,3,FALSE))),"")</f>
        <v/>
      </c>
      <c r="E895" s="27" t="str">
        <f>IF($C895&gt;0,IF(COUNTIF(newValidID,$C895)&gt;0,VLOOKUP($C895,Νέα_Μητρώα!$A:$G,5,FALSE),IF(COUNTIF(ValidID,$C895)&gt;0,VLOOKUP($C895,Μητρώο!$A:$G,5,FALSE))),"")</f>
        <v/>
      </c>
      <c r="F895" s="47"/>
      <c r="G895" s="47"/>
      <c r="H895" s="28"/>
      <c r="I895" s="29" t="str">
        <f>IF($C895&gt;0,IF(COUNTIF(newValidID,$C895)&gt;0,VLOOKUP($C895,Νέα_Μητρώα!$A:$G,4,FALSE),IF(COUNTIF(ValidID,$C895)&gt;0,VLOOKUP($C895,Μητρώο!$A:$G,4,FALSE))),"")</f>
        <v/>
      </c>
      <c r="J895" s="53" t="str">
        <f>IF(OR(AND(OR(LEFT(R895)="b",LEFT(T895)="b",LEFT(V895)="b"),IF($C895&gt;0,IF(COUNTIF(newValidID,$C895)&gt;0,VLOOKUP($C895,Νέα_Μητρώα!$A:$G,2,FALSE),IF(COUNTIF(ValidID,$C895)&gt;0,VLOOKUP($C895,Μητρώο!$A:$G,2,FALSE))),"")="Θ"),AND(OR(LEFT(R895)="g",LEFT(T895)="g",LEFT(V895)="g"),IF($C895&gt;0,IF(COUNTIF(newValidID,$C895)&gt;0,VLOOKUP($C895,Νέα_Μητρώα!$A:$G,2,FALSE),IF(COUNTIF(ValidID,$C895)&gt;0,VLOOKUP($C895,Μητρώο!$A:$G,2,FALSE))),"")="Α")),"error","")</f>
        <v/>
      </c>
      <c r="K895" s="29" t="str">
        <f t="shared" si="94"/>
        <v/>
      </c>
      <c r="L895" s="29">
        <f t="shared" si="95"/>
        <v>0</v>
      </c>
      <c r="M895" s="30"/>
      <c r="N895" s="30"/>
      <c r="O895" s="31" t="str">
        <f>IF($C895&gt;0,IF(COUNTIF(newValidID,$C895)&gt;0,VLOOKUP($C895,Νέα_Μητρώα!$A:$G,7,FALSE),IF(COUNTIF(ValidID,$C895)&gt;0,VLOOKUP($C895,Μητρώο!$A:$G,7,FALSE))),"")</f>
        <v/>
      </c>
      <c r="P895" s="25" t="str">
        <f t="shared" si="97"/>
        <v/>
      </c>
      <c r="Q895" s="6"/>
      <c r="S895" s="6"/>
      <c r="U895" s="6"/>
      <c r="W895" s="59" t="str">
        <f>IF(AND($W$1&gt;0,C895&gt;0),SUBSTITUTE(SUBSTITUTE(IF(COUNTIF(newValidID,$C895)&gt;0,VLOOKUP($C895,Νέα_Μητρώα!$A:$G,2,FALSE),IF(COUNTIF(ValidID,$C895)&gt;0,VLOOKUP($C895,Μητρώο!$A:$G,2,FALSE))),"Θ","g"),"Α","b")&amp;IF((TRUNC((((YEAR($C$1))-I895)+1)/2))*2&lt;12,12,(TRUNC((((YEAR($C$1))-I895)+1)/2))*2),"ω")</f>
        <v>ω</v>
      </c>
      <c r="Z895" s="49">
        <f t="shared" si="98"/>
        <v>0</v>
      </c>
      <c r="AA895" s="49">
        <f t="shared" si="99"/>
        <v>0</v>
      </c>
      <c r="AB895" s="49">
        <f t="shared" si="100"/>
        <v>0</v>
      </c>
    </row>
    <row r="896" spans="1:28" x14ac:dyDescent="0.2">
      <c r="A896" s="4">
        <v>894</v>
      </c>
      <c r="B896" s="25">
        <f t="shared" si="96"/>
        <v>894</v>
      </c>
      <c r="D896" s="26" t="str">
        <f>IF($C896&gt;0,IF(COUNTIF(newValidID,$C896)&gt;0,VLOOKUP($C896,Νέα_Μητρώα!$A:$G,3,FALSE),IF(COUNTIF(ValidID,$C896)&gt;0,VLOOKUP($C896,Μητρώο!$A:$G,3,FALSE))),"")</f>
        <v/>
      </c>
      <c r="E896" s="27" t="str">
        <f>IF($C896&gt;0,IF(COUNTIF(newValidID,$C896)&gt;0,VLOOKUP($C896,Νέα_Μητρώα!$A:$G,5,FALSE),IF(COUNTIF(ValidID,$C896)&gt;0,VLOOKUP($C896,Μητρώο!$A:$G,5,FALSE))),"")</f>
        <v/>
      </c>
      <c r="F896" s="47"/>
      <c r="G896" s="47"/>
      <c r="H896" s="28"/>
      <c r="I896" s="29" t="str">
        <f>IF($C896&gt;0,IF(COUNTIF(newValidID,$C896)&gt;0,VLOOKUP($C896,Νέα_Μητρώα!$A:$G,4,FALSE),IF(COUNTIF(ValidID,$C896)&gt;0,VLOOKUP($C896,Μητρώο!$A:$G,4,FALSE))),"")</f>
        <v/>
      </c>
      <c r="J896" s="53" t="str">
        <f>IF(OR(AND(OR(LEFT(R896)="b",LEFT(T896)="b",LEFT(V896)="b"),IF($C896&gt;0,IF(COUNTIF(newValidID,$C896)&gt;0,VLOOKUP($C896,Νέα_Μητρώα!$A:$G,2,FALSE),IF(COUNTIF(ValidID,$C896)&gt;0,VLOOKUP($C896,Μητρώο!$A:$G,2,FALSE))),"")="Θ"),AND(OR(LEFT(R896)="g",LEFT(T896)="g",LEFT(V896)="g"),IF($C896&gt;0,IF(COUNTIF(newValidID,$C896)&gt;0,VLOOKUP($C896,Νέα_Μητρώα!$A:$G,2,FALSE),IF(COUNTIF(ValidID,$C896)&gt;0,VLOOKUP($C896,Μητρώο!$A:$G,2,FALSE))),"")="Α")),"error","")</f>
        <v/>
      </c>
      <c r="K896" s="29" t="str">
        <f t="shared" si="94"/>
        <v/>
      </c>
      <c r="L896" s="29">
        <f t="shared" si="95"/>
        <v>0</v>
      </c>
      <c r="M896" s="30"/>
      <c r="N896" s="30"/>
      <c r="O896" s="31" t="str">
        <f>IF($C896&gt;0,IF(COUNTIF(newValidID,$C896)&gt;0,VLOOKUP($C896,Νέα_Μητρώα!$A:$G,7,FALSE),IF(COUNTIF(ValidID,$C896)&gt;0,VLOOKUP($C896,Μητρώο!$A:$G,7,FALSE))),"")</f>
        <v/>
      </c>
      <c r="P896" s="25" t="str">
        <f t="shared" si="97"/>
        <v/>
      </c>
      <c r="Q896" s="6"/>
      <c r="S896" s="6"/>
      <c r="U896" s="6"/>
      <c r="W896" s="59" t="str">
        <f>IF(AND($W$1&gt;0,C896&gt;0),SUBSTITUTE(SUBSTITUTE(IF(COUNTIF(newValidID,$C896)&gt;0,VLOOKUP($C896,Νέα_Μητρώα!$A:$G,2,FALSE),IF(COUNTIF(ValidID,$C896)&gt;0,VLOOKUP($C896,Μητρώο!$A:$G,2,FALSE))),"Θ","g"),"Α","b")&amp;IF((TRUNC((((YEAR($C$1))-I896)+1)/2))*2&lt;12,12,(TRUNC((((YEAR($C$1))-I896)+1)/2))*2),"ω")</f>
        <v>ω</v>
      </c>
      <c r="Z896" s="49">
        <f t="shared" si="98"/>
        <v>0</v>
      </c>
      <c r="AA896" s="49">
        <f t="shared" si="99"/>
        <v>0</v>
      </c>
      <c r="AB896" s="49">
        <f t="shared" si="100"/>
        <v>0</v>
      </c>
    </row>
    <row r="897" spans="1:28" x14ac:dyDescent="0.2">
      <c r="A897" s="4">
        <v>895</v>
      </c>
      <c r="B897" s="25">
        <f t="shared" si="96"/>
        <v>895</v>
      </c>
      <c r="D897" s="26" t="str">
        <f>IF($C897&gt;0,IF(COUNTIF(newValidID,$C897)&gt;0,VLOOKUP($C897,Νέα_Μητρώα!$A:$G,3,FALSE),IF(COUNTIF(ValidID,$C897)&gt;0,VLOOKUP($C897,Μητρώο!$A:$G,3,FALSE))),"")</f>
        <v/>
      </c>
      <c r="E897" s="27" t="str">
        <f>IF($C897&gt;0,IF(COUNTIF(newValidID,$C897)&gt;0,VLOOKUP($C897,Νέα_Μητρώα!$A:$G,5,FALSE),IF(COUNTIF(ValidID,$C897)&gt;0,VLOOKUP($C897,Μητρώο!$A:$G,5,FALSE))),"")</f>
        <v/>
      </c>
      <c r="F897" s="47"/>
      <c r="G897" s="47"/>
      <c r="H897" s="28"/>
      <c r="I897" s="29" t="str">
        <f>IF($C897&gt;0,IF(COUNTIF(newValidID,$C897)&gt;0,VLOOKUP($C897,Νέα_Μητρώα!$A:$G,4,FALSE),IF(COUNTIF(ValidID,$C897)&gt;0,VLOOKUP($C897,Μητρώο!$A:$G,4,FALSE))),"")</f>
        <v/>
      </c>
      <c r="J897" s="53" t="str">
        <f>IF(OR(AND(OR(LEFT(R897)="b",LEFT(T897)="b",LEFT(V897)="b"),IF($C897&gt;0,IF(COUNTIF(newValidID,$C897)&gt;0,VLOOKUP($C897,Νέα_Μητρώα!$A:$G,2,FALSE),IF(COUNTIF(ValidID,$C897)&gt;0,VLOOKUP($C897,Μητρώο!$A:$G,2,FALSE))),"")="Θ"),AND(OR(LEFT(R897)="g",LEFT(T897)="g",LEFT(V897)="g"),IF($C897&gt;0,IF(COUNTIF(newValidID,$C897)&gt;0,VLOOKUP($C897,Νέα_Μητρώα!$A:$G,2,FALSE),IF(COUNTIF(ValidID,$C897)&gt;0,VLOOKUP($C897,Μητρώο!$A:$G,2,FALSE))),"")="Α")),"error","")</f>
        <v/>
      </c>
      <c r="K897" s="29" t="str">
        <f t="shared" si="94"/>
        <v/>
      </c>
      <c r="L897" s="29">
        <f t="shared" si="95"/>
        <v>0</v>
      </c>
      <c r="M897" s="30"/>
      <c r="N897" s="30"/>
      <c r="O897" s="31" t="str">
        <f>IF($C897&gt;0,IF(COUNTIF(newValidID,$C897)&gt;0,VLOOKUP($C897,Νέα_Μητρώα!$A:$G,7,FALSE),IF(COUNTIF(ValidID,$C897)&gt;0,VLOOKUP($C897,Μητρώο!$A:$G,7,FALSE))),"")</f>
        <v/>
      </c>
      <c r="P897" s="25" t="str">
        <f t="shared" si="97"/>
        <v/>
      </c>
      <c r="Q897" s="6"/>
      <c r="S897" s="6"/>
      <c r="U897" s="6"/>
      <c r="W897" s="59" t="str">
        <f>IF(AND($W$1&gt;0,C897&gt;0),SUBSTITUTE(SUBSTITUTE(IF(COUNTIF(newValidID,$C897)&gt;0,VLOOKUP($C897,Νέα_Μητρώα!$A:$G,2,FALSE),IF(COUNTIF(ValidID,$C897)&gt;0,VLOOKUP($C897,Μητρώο!$A:$G,2,FALSE))),"Θ","g"),"Α","b")&amp;IF((TRUNC((((YEAR($C$1))-I897)+1)/2))*2&lt;12,12,(TRUNC((((YEAR($C$1))-I897)+1)/2))*2),"ω")</f>
        <v>ω</v>
      </c>
      <c r="Z897" s="49">
        <f t="shared" si="98"/>
        <v>0</v>
      </c>
      <c r="AA897" s="49">
        <f t="shared" si="99"/>
        <v>0</v>
      </c>
      <c r="AB897" s="49">
        <f t="shared" si="100"/>
        <v>0</v>
      </c>
    </row>
    <row r="898" spans="1:28" x14ac:dyDescent="0.2">
      <c r="A898" s="4">
        <v>896</v>
      </c>
      <c r="B898" s="25">
        <f t="shared" si="96"/>
        <v>896</v>
      </c>
      <c r="D898" s="26" t="str">
        <f>IF($C898&gt;0,IF(COUNTIF(newValidID,$C898)&gt;0,VLOOKUP($C898,Νέα_Μητρώα!$A:$G,3,FALSE),IF(COUNTIF(ValidID,$C898)&gt;0,VLOOKUP($C898,Μητρώο!$A:$G,3,FALSE))),"")</f>
        <v/>
      </c>
      <c r="E898" s="27" t="str">
        <f>IF($C898&gt;0,IF(COUNTIF(newValidID,$C898)&gt;0,VLOOKUP($C898,Νέα_Μητρώα!$A:$G,5,FALSE),IF(COUNTIF(ValidID,$C898)&gt;0,VLOOKUP($C898,Μητρώο!$A:$G,5,FALSE))),"")</f>
        <v/>
      </c>
      <c r="F898" s="47"/>
      <c r="G898" s="47"/>
      <c r="H898" s="28"/>
      <c r="I898" s="29" t="str">
        <f>IF($C898&gt;0,IF(COUNTIF(newValidID,$C898)&gt;0,VLOOKUP($C898,Νέα_Μητρώα!$A:$G,4,FALSE),IF(COUNTIF(ValidID,$C898)&gt;0,VLOOKUP($C898,Μητρώο!$A:$G,4,FALSE))),"")</f>
        <v/>
      </c>
      <c r="J898" s="53" t="str">
        <f>IF(OR(AND(OR(LEFT(R898)="b",LEFT(T898)="b",LEFT(V898)="b"),IF($C898&gt;0,IF(COUNTIF(newValidID,$C898)&gt;0,VLOOKUP($C898,Νέα_Μητρώα!$A:$G,2,FALSE),IF(COUNTIF(ValidID,$C898)&gt;0,VLOOKUP($C898,Μητρώο!$A:$G,2,FALSE))),"")="Θ"),AND(OR(LEFT(R898)="g",LEFT(T898)="g",LEFT(V898)="g"),IF($C898&gt;0,IF(COUNTIF(newValidID,$C898)&gt;0,VLOOKUP($C898,Νέα_Μητρώα!$A:$G,2,FALSE),IF(COUNTIF(ValidID,$C898)&gt;0,VLOOKUP($C898,Μητρώο!$A:$G,2,FALSE))),"")="Α")),"error","")</f>
        <v/>
      </c>
      <c r="K898" s="29" t="str">
        <f t="shared" si="94"/>
        <v/>
      </c>
      <c r="L898" s="29">
        <f t="shared" si="95"/>
        <v>0</v>
      </c>
      <c r="M898" s="30"/>
      <c r="N898" s="30"/>
      <c r="O898" s="31" t="str">
        <f>IF($C898&gt;0,IF(COUNTIF(newValidID,$C898)&gt;0,VLOOKUP($C898,Νέα_Μητρώα!$A:$G,7,FALSE),IF(COUNTIF(ValidID,$C898)&gt;0,VLOOKUP($C898,Μητρώο!$A:$G,7,FALSE))),"")</f>
        <v/>
      </c>
      <c r="P898" s="25" t="str">
        <f t="shared" si="97"/>
        <v/>
      </c>
      <c r="Q898" s="6"/>
      <c r="S898" s="6"/>
      <c r="U898" s="6"/>
      <c r="W898" s="59" t="str">
        <f>IF(AND($W$1&gt;0,C898&gt;0),SUBSTITUTE(SUBSTITUTE(IF(COUNTIF(newValidID,$C898)&gt;0,VLOOKUP($C898,Νέα_Μητρώα!$A:$G,2,FALSE),IF(COUNTIF(ValidID,$C898)&gt;0,VLOOKUP($C898,Μητρώο!$A:$G,2,FALSE))),"Θ","g"),"Α","b")&amp;IF((TRUNC((((YEAR($C$1))-I898)+1)/2))*2&lt;12,12,(TRUNC((((YEAR($C$1))-I898)+1)/2))*2),"ω")</f>
        <v>ω</v>
      </c>
      <c r="Z898" s="49">
        <f t="shared" si="98"/>
        <v>0</v>
      </c>
      <c r="AA898" s="49">
        <f t="shared" si="99"/>
        <v>0</v>
      </c>
      <c r="AB898" s="49">
        <f t="shared" si="100"/>
        <v>0</v>
      </c>
    </row>
    <row r="899" spans="1:28" x14ac:dyDescent="0.2">
      <c r="A899" s="4">
        <v>897</v>
      </c>
      <c r="B899" s="25">
        <f t="shared" si="96"/>
        <v>897</v>
      </c>
      <c r="D899" s="26" t="str">
        <f>IF($C899&gt;0,IF(COUNTIF(newValidID,$C899)&gt;0,VLOOKUP($C899,Νέα_Μητρώα!$A:$G,3,FALSE),IF(COUNTIF(ValidID,$C899)&gt;0,VLOOKUP($C899,Μητρώο!$A:$G,3,FALSE))),"")</f>
        <v/>
      </c>
      <c r="E899" s="27" t="str">
        <f>IF($C899&gt;0,IF(COUNTIF(newValidID,$C899)&gt;0,VLOOKUP($C899,Νέα_Μητρώα!$A:$G,5,FALSE),IF(COUNTIF(ValidID,$C899)&gt;0,VLOOKUP($C899,Μητρώο!$A:$G,5,FALSE))),"")</f>
        <v/>
      </c>
      <c r="F899" s="47"/>
      <c r="G899" s="47"/>
      <c r="H899" s="28"/>
      <c r="I899" s="29" t="str">
        <f>IF($C899&gt;0,IF(COUNTIF(newValidID,$C899)&gt;0,VLOOKUP($C899,Νέα_Μητρώα!$A:$G,4,FALSE),IF(COUNTIF(ValidID,$C899)&gt;0,VLOOKUP($C899,Μητρώο!$A:$G,4,FALSE))),"")</f>
        <v/>
      </c>
      <c r="J899" s="53" t="str">
        <f>IF(OR(AND(OR(LEFT(R899)="b",LEFT(T899)="b",LEFT(V899)="b"),IF($C899&gt;0,IF(COUNTIF(newValidID,$C899)&gt;0,VLOOKUP($C899,Νέα_Μητρώα!$A:$G,2,FALSE),IF(COUNTIF(ValidID,$C899)&gt;0,VLOOKUP($C899,Μητρώο!$A:$G,2,FALSE))),"")="Θ"),AND(OR(LEFT(R899)="g",LEFT(T899)="g",LEFT(V899)="g"),IF($C899&gt;0,IF(COUNTIF(newValidID,$C899)&gt;0,VLOOKUP($C899,Νέα_Μητρώα!$A:$G,2,FALSE),IF(COUNTIF(ValidID,$C899)&gt;0,VLOOKUP($C899,Μητρώο!$A:$G,2,FALSE))),"")="Α")),"error","")</f>
        <v/>
      </c>
      <c r="K899" s="29" t="str">
        <f t="shared" ref="K899:K962" si="101">IF(R899&gt;" ",IF(VALUE(RIGHT(R899,2))=10,IF(YEAR($C$1)-I899&gt;10,"error","ok"),IF(VALUE(RIGHT(R899,2))=12,IF(OR(YEAR($C$1)-I899&gt;12,YEAR($C$1)-I899&lt;9),"error","ok"),IF(VALUE(RIGHT(R899,2))=14,IF(OR(YEAR($C$1)-I899&gt;14,YEAR($C$1)-I899&lt;9),"error","ok"),IF(VALUE(RIGHT(R899,2))=16,IF(OR(YEAR($C$1)-I899&gt;16,YEAR($C$1)-I899&lt;13),"error","ok"),IF(VALUE(RIGHT(R899,2))=18,IF(OR(YEAR($C$1)-I899&gt;18,YEAR($C$1)-I899&lt;13),"error","ok"),"x"))))),"")</f>
        <v/>
      </c>
      <c r="L899" s="29">
        <f t="shared" ref="L899:L962" si="102">COUNTIF(C:C,C899)</f>
        <v>0</v>
      </c>
      <c r="M899" s="30"/>
      <c r="N899" s="30"/>
      <c r="O899" s="31" t="str">
        <f>IF($C899&gt;0,IF(COUNTIF(newValidID,$C899)&gt;0,VLOOKUP($C899,Νέα_Μητρώα!$A:$G,7,FALSE),IF(COUNTIF(ValidID,$C899)&gt;0,VLOOKUP($C899,Μητρώο!$A:$G,7,FALSE))),"")</f>
        <v/>
      </c>
      <c r="P899" s="25" t="str">
        <f t="shared" si="97"/>
        <v/>
      </c>
      <c r="Q899" s="6"/>
      <c r="S899" s="6"/>
      <c r="U899" s="6"/>
      <c r="W899" s="59" t="str">
        <f>IF(AND($W$1&gt;0,C899&gt;0),SUBSTITUTE(SUBSTITUTE(IF(COUNTIF(newValidID,$C899)&gt;0,VLOOKUP($C899,Νέα_Μητρώα!$A:$G,2,FALSE),IF(COUNTIF(ValidID,$C899)&gt;0,VLOOKUP($C899,Μητρώο!$A:$G,2,FALSE))),"Θ","g"),"Α","b")&amp;IF((TRUNC((((YEAR($C$1))-I899)+1)/2))*2&lt;12,12,(TRUNC((((YEAR($C$1))-I899)+1)/2))*2),"ω")</f>
        <v>ω</v>
      </c>
      <c r="Z899" s="49">
        <f t="shared" si="98"/>
        <v>0</v>
      </c>
      <c r="AA899" s="49">
        <f t="shared" si="99"/>
        <v>0</v>
      </c>
      <c r="AB899" s="49">
        <f t="shared" si="100"/>
        <v>0</v>
      </c>
    </row>
    <row r="900" spans="1:28" x14ac:dyDescent="0.2">
      <c r="A900" s="4">
        <v>898</v>
      </c>
      <c r="B900" s="25">
        <f t="shared" ref="B900:B963" si="103">IF(Q900&amp;R900&amp;W900=Q899&amp;R899&amp;W899,B899+1,1)</f>
        <v>898</v>
      </c>
      <c r="D900" s="26" t="str">
        <f>IF($C900&gt;0,IF(COUNTIF(newValidID,$C900)&gt;0,VLOOKUP($C900,Νέα_Μητρώα!$A:$G,3,FALSE),IF(COUNTIF(ValidID,$C900)&gt;0,VLOOKUP($C900,Μητρώο!$A:$G,3,FALSE))),"")</f>
        <v/>
      </c>
      <c r="E900" s="27" t="str">
        <f>IF($C900&gt;0,IF(COUNTIF(newValidID,$C900)&gt;0,VLOOKUP($C900,Νέα_Μητρώα!$A:$G,5,FALSE),IF(COUNTIF(ValidID,$C900)&gt;0,VLOOKUP($C900,Μητρώο!$A:$G,5,FALSE))),"")</f>
        <v/>
      </c>
      <c r="F900" s="47"/>
      <c r="G900" s="47"/>
      <c r="H900" s="28"/>
      <c r="I900" s="29" t="str">
        <f>IF($C900&gt;0,IF(COUNTIF(newValidID,$C900)&gt;0,VLOOKUP($C900,Νέα_Μητρώα!$A:$G,4,FALSE),IF(COUNTIF(ValidID,$C900)&gt;0,VLOOKUP($C900,Μητρώο!$A:$G,4,FALSE))),"")</f>
        <v/>
      </c>
      <c r="J900" s="53" t="str">
        <f>IF(OR(AND(OR(LEFT(R900)="b",LEFT(T900)="b",LEFT(V900)="b"),IF($C900&gt;0,IF(COUNTIF(newValidID,$C900)&gt;0,VLOOKUP($C900,Νέα_Μητρώα!$A:$G,2,FALSE),IF(COUNTIF(ValidID,$C900)&gt;0,VLOOKUP($C900,Μητρώο!$A:$G,2,FALSE))),"")="Θ"),AND(OR(LEFT(R900)="g",LEFT(T900)="g",LEFT(V900)="g"),IF($C900&gt;0,IF(COUNTIF(newValidID,$C900)&gt;0,VLOOKUP($C900,Νέα_Μητρώα!$A:$G,2,FALSE),IF(COUNTIF(ValidID,$C900)&gt;0,VLOOKUP($C900,Μητρώο!$A:$G,2,FALSE))),"")="Α")),"error","")</f>
        <v/>
      </c>
      <c r="K900" s="29" t="str">
        <f t="shared" si="101"/>
        <v/>
      </c>
      <c r="L900" s="29">
        <f t="shared" si="102"/>
        <v>0</v>
      </c>
      <c r="M900" s="30"/>
      <c r="N900" s="30"/>
      <c r="O900" s="31" t="str">
        <f>IF($C900&gt;0,IF(COUNTIF(newValidID,$C900)&gt;0,VLOOKUP($C900,Νέα_Μητρώα!$A:$G,7,FALSE),IF(COUNTIF(ValidID,$C900)&gt;0,VLOOKUP($C900,Μητρώο!$A:$G,7,FALSE))),"")</f>
        <v/>
      </c>
      <c r="P900" s="25" t="str">
        <f t="shared" ref="P900:P963" si="104">IF(AND($C900&gt;1,$O900&lt;$C$1),"Κ","")</f>
        <v/>
      </c>
      <c r="Q900" s="6"/>
      <c r="S900" s="6"/>
      <c r="U900" s="6"/>
      <c r="W900" s="59" t="str">
        <f>IF(AND($W$1&gt;0,C900&gt;0),SUBSTITUTE(SUBSTITUTE(IF(COUNTIF(newValidID,$C900)&gt;0,VLOOKUP($C900,Νέα_Μητρώα!$A:$G,2,FALSE),IF(COUNTIF(ValidID,$C900)&gt;0,VLOOKUP($C900,Μητρώο!$A:$G,2,FALSE))),"Θ","g"),"Α","b")&amp;IF((TRUNC((((YEAR($C$1))-I900)+1)/2))*2&lt;12,12,(TRUNC((((YEAR($C$1))-I900)+1)/2))*2),"ω")</f>
        <v>ω</v>
      </c>
      <c r="Z900" s="49">
        <f t="shared" ref="Z900:Z963" si="105">COUNTIF(CityGroup,Q900&amp;"-"&amp;R900)</f>
        <v>0</v>
      </c>
      <c r="AA900" s="49">
        <f t="shared" ref="AA900:AA963" si="106">COUNTIF(CityGroup,S900&amp;"-"&amp;T900)</f>
        <v>0</v>
      </c>
      <c r="AB900" s="49">
        <f t="shared" ref="AB900:AB963" si="107">COUNTIF(CityGroup,U900&amp;"-"&amp;V900)</f>
        <v>0</v>
      </c>
    </row>
    <row r="901" spans="1:28" x14ac:dyDescent="0.2">
      <c r="A901" s="4">
        <v>899</v>
      </c>
      <c r="B901" s="25">
        <f t="shared" si="103"/>
        <v>899</v>
      </c>
      <c r="D901" s="26" t="str">
        <f>IF($C901&gt;0,IF(COUNTIF(newValidID,$C901)&gt;0,VLOOKUP($C901,Νέα_Μητρώα!$A:$G,3,FALSE),IF(COUNTIF(ValidID,$C901)&gt;0,VLOOKUP($C901,Μητρώο!$A:$G,3,FALSE))),"")</f>
        <v/>
      </c>
      <c r="E901" s="27" t="str">
        <f>IF($C901&gt;0,IF(COUNTIF(newValidID,$C901)&gt;0,VLOOKUP($C901,Νέα_Μητρώα!$A:$G,5,FALSE),IF(COUNTIF(ValidID,$C901)&gt;0,VLOOKUP($C901,Μητρώο!$A:$G,5,FALSE))),"")</f>
        <v/>
      </c>
      <c r="F901" s="47"/>
      <c r="G901" s="47"/>
      <c r="H901" s="28"/>
      <c r="I901" s="29" t="str">
        <f>IF($C901&gt;0,IF(COUNTIF(newValidID,$C901)&gt;0,VLOOKUP($C901,Νέα_Μητρώα!$A:$G,4,FALSE),IF(COUNTIF(ValidID,$C901)&gt;0,VLOOKUP($C901,Μητρώο!$A:$G,4,FALSE))),"")</f>
        <v/>
      </c>
      <c r="J901" s="53" t="str">
        <f>IF(OR(AND(OR(LEFT(R901)="b",LEFT(T901)="b",LEFT(V901)="b"),IF($C901&gt;0,IF(COUNTIF(newValidID,$C901)&gt;0,VLOOKUP($C901,Νέα_Μητρώα!$A:$G,2,FALSE),IF(COUNTIF(ValidID,$C901)&gt;0,VLOOKUP($C901,Μητρώο!$A:$G,2,FALSE))),"")="Θ"),AND(OR(LEFT(R901)="g",LEFT(T901)="g",LEFT(V901)="g"),IF($C901&gt;0,IF(COUNTIF(newValidID,$C901)&gt;0,VLOOKUP($C901,Νέα_Μητρώα!$A:$G,2,FALSE),IF(COUNTIF(ValidID,$C901)&gt;0,VLOOKUP($C901,Μητρώο!$A:$G,2,FALSE))),"")="Α")),"error","")</f>
        <v/>
      </c>
      <c r="K901" s="29" t="str">
        <f t="shared" si="101"/>
        <v/>
      </c>
      <c r="L901" s="29">
        <f t="shared" si="102"/>
        <v>0</v>
      </c>
      <c r="M901" s="30"/>
      <c r="N901" s="30"/>
      <c r="O901" s="31" t="str">
        <f>IF($C901&gt;0,IF(COUNTIF(newValidID,$C901)&gt;0,VLOOKUP($C901,Νέα_Μητρώα!$A:$G,7,FALSE),IF(COUNTIF(ValidID,$C901)&gt;0,VLOOKUP($C901,Μητρώο!$A:$G,7,FALSE))),"")</f>
        <v/>
      </c>
      <c r="P901" s="25" t="str">
        <f t="shared" si="104"/>
        <v/>
      </c>
      <c r="Q901" s="6"/>
      <c r="S901" s="6"/>
      <c r="U901" s="6"/>
      <c r="W901" s="59" t="str">
        <f>IF(AND($W$1&gt;0,C901&gt;0),SUBSTITUTE(SUBSTITUTE(IF(COUNTIF(newValidID,$C901)&gt;0,VLOOKUP($C901,Νέα_Μητρώα!$A:$G,2,FALSE),IF(COUNTIF(ValidID,$C901)&gt;0,VLOOKUP($C901,Μητρώο!$A:$G,2,FALSE))),"Θ","g"),"Α","b")&amp;IF((TRUNC((((YEAR($C$1))-I901)+1)/2))*2&lt;12,12,(TRUNC((((YEAR($C$1))-I901)+1)/2))*2),"ω")</f>
        <v>ω</v>
      </c>
      <c r="Z901" s="49">
        <f t="shared" si="105"/>
        <v>0</v>
      </c>
      <c r="AA901" s="49">
        <f t="shared" si="106"/>
        <v>0</v>
      </c>
      <c r="AB901" s="49">
        <f t="shared" si="107"/>
        <v>0</v>
      </c>
    </row>
    <row r="902" spans="1:28" x14ac:dyDescent="0.2">
      <c r="A902" s="4">
        <v>900</v>
      </c>
      <c r="B902" s="25">
        <f t="shared" si="103"/>
        <v>900</v>
      </c>
      <c r="D902" s="26" t="str">
        <f>IF($C902&gt;0,IF(COUNTIF(newValidID,$C902)&gt;0,VLOOKUP($C902,Νέα_Μητρώα!$A:$G,3,FALSE),IF(COUNTIF(ValidID,$C902)&gt;0,VLOOKUP($C902,Μητρώο!$A:$G,3,FALSE))),"")</f>
        <v/>
      </c>
      <c r="E902" s="27" t="str">
        <f>IF($C902&gt;0,IF(COUNTIF(newValidID,$C902)&gt;0,VLOOKUP($C902,Νέα_Μητρώα!$A:$G,5,FALSE),IF(COUNTIF(ValidID,$C902)&gt;0,VLOOKUP($C902,Μητρώο!$A:$G,5,FALSE))),"")</f>
        <v/>
      </c>
      <c r="F902" s="47"/>
      <c r="G902" s="47"/>
      <c r="H902" s="28"/>
      <c r="I902" s="29" t="str">
        <f>IF($C902&gt;0,IF(COUNTIF(newValidID,$C902)&gt;0,VLOOKUP($C902,Νέα_Μητρώα!$A:$G,4,FALSE),IF(COUNTIF(ValidID,$C902)&gt;0,VLOOKUP($C902,Μητρώο!$A:$G,4,FALSE))),"")</f>
        <v/>
      </c>
      <c r="J902" s="53" t="str">
        <f>IF(OR(AND(OR(LEFT(R902)="b",LEFT(T902)="b",LEFT(V902)="b"),IF($C902&gt;0,IF(COUNTIF(newValidID,$C902)&gt;0,VLOOKUP($C902,Νέα_Μητρώα!$A:$G,2,FALSE),IF(COUNTIF(ValidID,$C902)&gt;0,VLOOKUP($C902,Μητρώο!$A:$G,2,FALSE))),"")="Θ"),AND(OR(LEFT(R902)="g",LEFT(T902)="g",LEFT(V902)="g"),IF($C902&gt;0,IF(COUNTIF(newValidID,$C902)&gt;0,VLOOKUP($C902,Νέα_Μητρώα!$A:$G,2,FALSE),IF(COUNTIF(ValidID,$C902)&gt;0,VLOOKUP($C902,Μητρώο!$A:$G,2,FALSE))),"")="Α")),"error","")</f>
        <v/>
      </c>
      <c r="K902" s="29" t="str">
        <f t="shared" si="101"/>
        <v/>
      </c>
      <c r="L902" s="29">
        <f t="shared" si="102"/>
        <v>0</v>
      </c>
      <c r="M902" s="30"/>
      <c r="N902" s="30"/>
      <c r="O902" s="31" t="str">
        <f>IF($C902&gt;0,IF(COUNTIF(newValidID,$C902)&gt;0,VLOOKUP($C902,Νέα_Μητρώα!$A:$G,7,FALSE),IF(COUNTIF(ValidID,$C902)&gt;0,VLOOKUP($C902,Μητρώο!$A:$G,7,FALSE))),"")</f>
        <v/>
      </c>
      <c r="P902" s="25" t="str">
        <f t="shared" si="104"/>
        <v/>
      </c>
      <c r="Q902" s="6"/>
      <c r="S902" s="6"/>
      <c r="U902" s="6"/>
      <c r="W902" s="59" t="str">
        <f>IF(AND($W$1&gt;0,C902&gt;0),SUBSTITUTE(SUBSTITUTE(IF(COUNTIF(newValidID,$C902)&gt;0,VLOOKUP($C902,Νέα_Μητρώα!$A:$G,2,FALSE),IF(COUNTIF(ValidID,$C902)&gt;0,VLOOKUP($C902,Μητρώο!$A:$G,2,FALSE))),"Θ","g"),"Α","b")&amp;IF((TRUNC((((YEAR($C$1))-I902)+1)/2))*2&lt;12,12,(TRUNC((((YEAR($C$1))-I902)+1)/2))*2),"ω")</f>
        <v>ω</v>
      </c>
      <c r="Z902" s="49">
        <f t="shared" si="105"/>
        <v>0</v>
      </c>
      <c r="AA902" s="49">
        <f t="shared" si="106"/>
        <v>0</v>
      </c>
      <c r="AB902" s="49">
        <f t="shared" si="107"/>
        <v>0</v>
      </c>
    </row>
    <row r="903" spans="1:28" x14ac:dyDescent="0.2">
      <c r="A903" s="4">
        <v>901</v>
      </c>
      <c r="B903" s="25">
        <f t="shared" si="103"/>
        <v>901</v>
      </c>
      <c r="D903" s="26" t="str">
        <f>IF($C903&gt;0,IF(COUNTIF(newValidID,$C903)&gt;0,VLOOKUP($C903,Νέα_Μητρώα!$A:$G,3,FALSE),IF(COUNTIF(ValidID,$C903)&gt;0,VLOOKUP($C903,Μητρώο!$A:$G,3,FALSE))),"")</f>
        <v/>
      </c>
      <c r="E903" s="27" t="str">
        <f>IF($C903&gt;0,IF(COUNTIF(newValidID,$C903)&gt;0,VLOOKUP($C903,Νέα_Μητρώα!$A:$G,5,FALSE),IF(COUNTIF(ValidID,$C903)&gt;0,VLOOKUP($C903,Μητρώο!$A:$G,5,FALSE))),"")</f>
        <v/>
      </c>
      <c r="F903" s="47"/>
      <c r="G903" s="47"/>
      <c r="H903" s="28"/>
      <c r="I903" s="29" t="str">
        <f>IF($C903&gt;0,IF(COUNTIF(newValidID,$C903)&gt;0,VLOOKUP($C903,Νέα_Μητρώα!$A:$G,4,FALSE),IF(COUNTIF(ValidID,$C903)&gt;0,VLOOKUP($C903,Μητρώο!$A:$G,4,FALSE))),"")</f>
        <v/>
      </c>
      <c r="J903" s="53" t="str">
        <f>IF(OR(AND(OR(LEFT(R903)="b",LEFT(T903)="b",LEFT(V903)="b"),IF($C903&gt;0,IF(COUNTIF(newValidID,$C903)&gt;0,VLOOKUP($C903,Νέα_Μητρώα!$A:$G,2,FALSE),IF(COUNTIF(ValidID,$C903)&gt;0,VLOOKUP($C903,Μητρώο!$A:$G,2,FALSE))),"")="Θ"),AND(OR(LEFT(R903)="g",LEFT(T903)="g",LEFT(V903)="g"),IF($C903&gt;0,IF(COUNTIF(newValidID,$C903)&gt;0,VLOOKUP($C903,Νέα_Μητρώα!$A:$G,2,FALSE),IF(COUNTIF(ValidID,$C903)&gt;0,VLOOKUP($C903,Μητρώο!$A:$G,2,FALSE))),"")="Α")),"error","")</f>
        <v/>
      </c>
      <c r="K903" s="29" t="str">
        <f t="shared" si="101"/>
        <v/>
      </c>
      <c r="L903" s="29">
        <f t="shared" si="102"/>
        <v>0</v>
      </c>
      <c r="M903" s="30"/>
      <c r="N903" s="30"/>
      <c r="O903" s="31" t="str">
        <f>IF($C903&gt;0,IF(COUNTIF(newValidID,$C903)&gt;0,VLOOKUP($C903,Νέα_Μητρώα!$A:$G,7,FALSE),IF(COUNTIF(ValidID,$C903)&gt;0,VLOOKUP($C903,Μητρώο!$A:$G,7,FALSE))),"")</f>
        <v/>
      </c>
      <c r="P903" s="25" t="str">
        <f t="shared" si="104"/>
        <v/>
      </c>
      <c r="Q903" s="6"/>
      <c r="S903" s="6"/>
      <c r="U903" s="6"/>
      <c r="W903" s="59" t="str">
        <f>IF(AND($W$1&gt;0,C903&gt;0),SUBSTITUTE(SUBSTITUTE(IF(COUNTIF(newValidID,$C903)&gt;0,VLOOKUP($C903,Νέα_Μητρώα!$A:$G,2,FALSE),IF(COUNTIF(ValidID,$C903)&gt;0,VLOOKUP($C903,Μητρώο!$A:$G,2,FALSE))),"Θ","g"),"Α","b")&amp;IF((TRUNC((((YEAR($C$1))-I903)+1)/2))*2&lt;12,12,(TRUNC((((YEAR($C$1))-I903)+1)/2))*2),"ω")</f>
        <v>ω</v>
      </c>
      <c r="Z903" s="49">
        <f t="shared" si="105"/>
        <v>0</v>
      </c>
      <c r="AA903" s="49">
        <f t="shared" si="106"/>
        <v>0</v>
      </c>
      <c r="AB903" s="49">
        <f t="shared" si="107"/>
        <v>0</v>
      </c>
    </row>
    <row r="904" spans="1:28" x14ac:dyDescent="0.2">
      <c r="A904" s="4">
        <v>902</v>
      </c>
      <c r="B904" s="25">
        <f t="shared" si="103"/>
        <v>902</v>
      </c>
      <c r="D904" s="26" t="str">
        <f>IF($C904&gt;0,IF(COUNTIF(newValidID,$C904)&gt;0,VLOOKUP($C904,Νέα_Μητρώα!$A:$G,3,FALSE),IF(COUNTIF(ValidID,$C904)&gt;0,VLOOKUP($C904,Μητρώο!$A:$G,3,FALSE))),"")</f>
        <v/>
      </c>
      <c r="E904" s="27" t="str">
        <f>IF($C904&gt;0,IF(COUNTIF(newValidID,$C904)&gt;0,VLOOKUP($C904,Νέα_Μητρώα!$A:$G,5,FALSE),IF(COUNTIF(ValidID,$C904)&gt;0,VLOOKUP($C904,Μητρώο!$A:$G,5,FALSE))),"")</f>
        <v/>
      </c>
      <c r="F904" s="47"/>
      <c r="G904" s="47"/>
      <c r="H904" s="28"/>
      <c r="I904" s="29" t="str">
        <f>IF($C904&gt;0,IF(COUNTIF(newValidID,$C904)&gt;0,VLOOKUP($C904,Νέα_Μητρώα!$A:$G,4,FALSE),IF(COUNTIF(ValidID,$C904)&gt;0,VLOOKUP($C904,Μητρώο!$A:$G,4,FALSE))),"")</f>
        <v/>
      </c>
      <c r="J904" s="53" t="str">
        <f>IF(OR(AND(OR(LEFT(R904)="b",LEFT(T904)="b",LEFT(V904)="b"),IF($C904&gt;0,IF(COUNTIF(newValidID,$C904)&gt;0,VLOOKUP($C904,Νέα_Μητρώα!$A:$G,2,FALSE),IF(COUNTIF(ValidID,$C904)&gt;0,VLOOKUP($C904,Μητρώο!$A:$G,2,FALSE))),"")="Θ"),AND(OR(LEFT(R904)="g",LEFT(T904)="g",LEFT(V904)="g"),IF($C904&gt;0,IF(COUNTIF(newValidID,$C904)&gt;0,VLOOKUP($C904,Νέα_Μητρώα!$A:$G,2,FALSE),IF(COUNTIF(ValidID,$C904)&gt;0,VLOOKUP($C904,Μητρώο!$A:$G,2,FALSE))),"")="Α")),"error","")</f>
        <v/>
      </c>
      <c r="K904" s="29" t="str">
        <f t="shared" si="101"/>
        <v/>
      </c>
      <c r="L904" s="29">
        <f t="shared" si="102"/>
        <v>0</v>
      </c>
      <c r="M904" s="30"/>
      <c r="N904" s="30"/>
      <c r="O904" s="31" t="str">
        <f>IF($C904&gt;0,IF(COUNTIF(newValidID,$C904)&gt;0,VLOOKUP($C904,Νέα_Μητρώα!$A:$G,7,FALSE),IF(COUNTIF(ValidID,$C904)&gt;0,VLOOKUP($C904,Μητρώο!$A:$G,7,FALSE))),"")</f>
        <v/>
      </c>
      <c r="P904" s="25" t="str">
        <f t="shared" si="104"/>
        <v/>
      </c>
      <c r="Q904" s="6"/>
      <c r="S904" s="6"/>
      <c r="U904" s="6"/>
      <c r="W904" s="59" t="str">
        <f>IF(AND($W$1&gt;0,C904&gt;0),SUBSTITUTE(SUBSTITUTE(IF(COUNTIF(newValidID,$C904)&gt;0,VLOOKUP($C904,Νέα_Μητρώα!$A:$G,2,FALSE),IF(COUNTIF(ValidID,$C904)&gt;0,VLOOKUP($C904,Μητρώο!$A:$G,2,FALSE))),"Θ","g"),"Α","b")&amp;IF((TRUNC((((YEAR($C$1))-I904)+1)/2))*2&lt;12,12,(TRUNC((((YEAR($C$1))-I904)+1)/2))*2),"ω")</f>
        <v>ω</v>
      </c>
      <c r="Z904" s="49">
        <f t="shared" si="105"/>
        <v>0</v>
      </c>
      <c r="AA904" s="49">
        <f t="shared" si="106"/>
        <v>0</v>
      </c>
      <c r="AB904" s="49">
        <f t="shared" si="107"/>
        <v>0</v>
      </c>
    </row>
    <row r="905" spans="1:28" x14ac:dyDescent="0.2">
      <c r="A905" s="4">
        <v>903</v>
      </c>
      <c r="B905" s="25">
        <f t="shared" si="103"/>
        <v>903</v>
      </c>
      <c r="D905" s="26" t="str">
        <f>IF($C905&gt;0,IF(COUNTIF(newValidID,$C905)&gt;0,VLOOKUP($C905,Νέα_Μητρώα!$A:$G,3,FALSE),IF(COUNTIF(ValidID,$C905)&gt;0,VLOOKUP($C905,Μητρώο!$A:$G,3,FALSE))),"")</f>
        <v/>
      </c>
      <c r="E905" s="27" t="str">
        <f>IF($C905&gt;0,IF(COUNTIF(newValidID,$C905)&gt;0,VLOOKUP($C905,Νέα_Μητρώα!$A:$G,5,FALSE),IF(COUNTIF(ValidID,$C905)&gt;0,VLOOKUP($C905,Μητρώο!$A:$G,5,FALSE))),"")</f>
        <v/>
      </c>
      <c r="F905" s="47"/>
      <c r="G905" s="47"/>
      <c r="H905" s="28"/>
      <c r="I905" s="29" t="str">
        <f>IF($C905&gt;0,IF(COUNTIF(newValidID,$C905)&gt;0,VLOOKUP($C905,Νέα_Μητρώα!$A:$G,4,FALSE),IF(COUNTIF(ValidID,$C905)&gt;0,VLOOKUP($C905,Μητρώο!$A:$G,4,FALSE))),"")</f>
        <v/>
      </c>
      <c r="J905" s="53" t="str">
        <f>IF(OR(AND(OR(LEFT(R905)="b",LEFT(T905)="b",LEFT(V905)="b"),IF($C905&gt;0,IF(COUNTIF(newValidID,$C905)&gt;0,VLOOKUP($C905,Νέα_Μητρώα!$A:$G,2,FALSE),IF(COUNTIF(ValidID,$C905)&gt;0,VLOOKUP($C905,Μητρώο!$A:$G,2,FALSE))),"")="Θ"),AND(OR(LEFT(R905)="g",LEFT(T905)="g",LEFT(V905)="g"),IF($C905&gt;0,IF(COUNTIF(newValidID,$C905)&gt;0,VLOOKUP($C905,Νέα_Μητρώα!$A:$G,2,FALSE),IF(COUNTIF(ValidID,$C905)&gt;0,VLOOKUP($C905,Μητρώο!$A:$G,2,FALSE))),"")="Α")),"error","")</f>
        <v/>
      </c>
      <c r="K905" s="29" t="str">
        <f t="shared" si="101"/>
        <v/>
      </c>
      <c r="L905" s="29">
        <f t="shared" si="102"/>
        <v>0</v>
      </c>
      <c r="M905" s="30"/>
      <c r="N905" s="30"/>
      <c r="O905" s="31" t="str">
        <f>IF($C905&gt;0,IF(COUNTIF(newValidID,$C905)&gt;0,VLOOKUP($C905,Νέα_Μητρώα!$A:$G,7,FALSE),IF(COUNTIF(ValidID,$C905)&gt;0,VLOOKUP($C905,Μητρώο!$A:$G,7,FALSE))),"")</f>
        <v/>
      </c>
      <c r="P905" s="25" t="str">
        <f t="shared" si="104"/>
        <v/>
      </c>
      <c r="Q905" s="6"/>
      <c r="S905" s="6"/>
      <c r="U905" s="6"/>
      <c r="W905" s="59" t="str">
        <f>IF(AND($W$1&gt;0,C905&gt;0),SUBSTITUTE(SUBSTITUTE(IF(COUNTIF(newValidID,$C905)&gt;0,VLOOKUP($C905,Νέα_Μητρώα!$A:$G,2,FALSE),IF(COUNTIF(ValidID,$C905)&gt;0,VLOOKUP($C905,Μητρώο!$A:$G,2,FALSE))),"Θ","g"),"Α","b")&amp;IF((TRUNC((((YEAR($C$1))-I905)+1)/2))*2&lt;12,12,(TRUNC((((YEAR($C$1))-I905)+1)/2))*2),"ω")</f>
        <v>ω</v>
      </c>
      <c r="Z905" s="49">
        <f t="shared" si="105"/>
        <v>0</v>
      </c>
      <c r="AA905" s="49">
        <f t="shared" si="106"/>
        <v>0</v>
      </c>
      <c r="AB905" s="49">
        <f t="shared" si="107"/>
        <v>0</v>
      </c>
    </row>
    <row r="906" spans="1:28" x14ac:dyDescent="0.2">
      <c r="A906" s="4">
        <v>904</v>
      </c>
      <c r="B906" s="25">
        <f t="shared" si="103"/>
        <v>904</v>
      </c>
      <c r="D906" s="26" t="str">
        <f>IF($C906&gt;0,IF(COUNTIF(newValidID,$C906)&gt;0,VLOOKUP($C906,Νέα_Μητρώα!$A:$G,3,FALSE),IF(COUNTIF(ValidID,$C906)&gt;0,VLOOKUP($C906,Μητρώο!$A:$G,3,FALSE))),"")</f>
        <v/>
      </c>
      <c r="E906" s="27" t="str">
        <f>IF($C906&gt;0,IF(COUNTIF(newValidID,$C906)&gt;0,VLOOKUP($C906,Νέα_Μητρώα!$A:$G,5,FALSE),IF(COUNTIF(ValidID,$C906)&gt;0,VLOOKUP($C906,Μητρώο!$A:$G,5,FALSE))),"")</f>
        <v/>
      </c>
      <c r="F906" s="47"/>
      <c r="G906" s="47"/>
      <c r="H906" s="28"/>
      <c r="I906" s="29" t="str">
        <f>IF($C906&gt;0,IF(COUNTIF(newValidID,$C906)&gt;0,VLOOKUP($C906,Νέα_Μητρώα!$A:$G,4,FALSE),IF(COUNTIF(ValidID,$C906)&gt;0,VLOOKUP($C906,Μητρώο!$A:$G,4,FALSE))),"")</f>
        <v/>
      </c>
      <c r="J906" s="53" t="str">
        <f>IF(OR(AND(OR(LEFT(R906)="b",LEFT(T906)="b",LEFT(V906)="b"),IF($C906&gt;0,IF(COUNTIF(newValidID,$C906)&gt;0,VLOOKUP($C906,Νέα_Μητρώα!$A:$G,2,FALSE),IF(COUNTIF(ValidID,$C906)&gt;0,VLOOKUP($C906,Μητρώο!$A:$G,2,FALSE))),"")="Θ"),AND(OR(LEFT(R906)="g",LEFT(T906)="g",LEFT(V906)="g"),IF($C906&gt;0,IF(COUNTIF(newValidID,$C906)&gt;0,VLOOKUP($C906,Νέα_Μητρώα!$A:$G,2,FALSE),IF(COUNTIF(ValidID,$C906)&gt;0,VLOOKUP($C906,Μητρώο!$A:$G,2,FALSE))),"")="Α")),"error","")</f>
        <v/>
      </c>
      <c r="K906" s="29" t="str">
        <f t="shared" si="101"/>
        <v/>
      </c>
      <c r="L906" s="29">
        <f t="shared" si="102"/>
        <v>0</v>
      </c>
      <c r="M906" s="30"/>
      <c r="N906" s="30"/>
      <c r="O906" s="31" t="str">
        <f>IF($C906&gt;0,IF(COUNTIF(newValidID,$C906)&gt;0,VLOOKUP($C906,Νέα_Μητρώα!$A:$G,7,FALSE),IF(COUNTIF(ValidID,$C906)&gt;0,VLOOKUP($C906,Μητρώο!$A:$G,7,FALSE))),"")</f>
        <v/>
      </c>
      <c r="P906" s="25" t="str">
        <f t="shared" si="104"/>
        <v/>
      </c>
      <c r="Q906" s="6"/>
      <c r="S906" s="6"/>
      <c r="U906" s="6"/>
      <c r="W906" s="59" t="str">
        <f>IF(AND($W$1&gt;0,C906&gt;0),SUBSTITUTE(SUBSTITUTE(IF(COUNTIF(newValidID,$C906)&gt;0,VLOOKUP($C906,Νέα_Μητρώα!$A:$G,2,FALSE),IF(COUNTIF(ValidID,$C906)&gt;0,VLOOKUP($C906,Μητρώο!$A:$G,2,FALSE))),"Θ","g"),"Α","b")&amp;IF((TRUNC((((YEAR($C$1))-I906)+1)/2))*2&lt;12,12,(TRUNC((((YEAR($C$1))-I906)+1)/2))*2),"ω")</f>
        <v>ω</v>
      </c>
      <c r="Z906" s="49">
        <f t="shared" si="105"/>
        <v>0</v>
      </c>
      <c r="AA906" s="49">
        <f t="shared" si="106"/>
        <v>0</v>
      </c>
      <c r="AB906" s="49">
        <f t="shared" si="107"/>
        <v>0</v>
      </c>
    </row>
    <row r="907" spans="1:28" x14ac:dyDescent="0.2">
      <c r="A907" s="4">
        <v>905</v>
      </c>
      <c r="B907" s="25">
        <f t="shared" si="103"/>
        <v>905</v>
      </c>
      <c r="D907" s="26" t="str">
        <f>IF($C907&gt;0,IF(COUNTIF(newValidID,$C907)&gt;0,VLOOKUP($C907,Νέα_Μητρώα!$A:$G,3,FALSE),IF(COUNTIF(ValidID,$C907)&gt;0,VLOOKUP($C907,Μητρώο!$A:$G,3,FALSE))),"")</f>
        <v/>
      </c>
      <c r="E907" s="27" t="str">
        <f>IF($C907&gt;0,IF(COUNTIF(newValidID,$C907)&gt;0,VLOOKUP($C907,Νέα_Μητρώα!$A:$G,5,FALSE),IF(COUNTIF(ValidID,$C907)&gt;0,VLOOKUP($C907,Μητρώο!$A:$G,5,FALSE))),"")</f>
        <v/>
      </c>
      <c r="F907" s="47"/>
      <c r="G907" s="47"/>
      <c r="H907" s="28"/>
      <c r="I907" s="29" t="str">
        <f>IF($C907&gt;0,IF(COUNTIF(newValidID,$C907)&gt;0,VLOOKUP($C907,Νέα_Μητρώα!$A:$G,4,FALSE),IF(COUNTIF(ValidID,$C907)&gt;0,VLOOKUP($C907,Μητρώο!$A:$G,4,FALSE))),"")</f>
        <v/>
      </c>
      <c r="J907" s="53" t="str">
        <f>IF(OR(AND(OR(LEFT(R907)="b",LEFT(T907)="b",LEFT(V907)="b"),IF($C907&gt;0,IF(COUNTIF(newValidID,$C907)&gt;0,VLOOKUP($C907,Νέα_Μητρώα!$A:$G,2,FALSE),IF(COUNTIF(ValidID,$C907)&gt;0,VLOOKUP($C907,Μητρώο!$A:$G,2,FALSE))),"")="Θ"),AND(OR(LEFT(R907)="g",LEFT(T907)="g",LEFT(V907)="g"),IF($C907&gt;0,IF(COUNTIF(newValidID,$C907)&gt;0,VLOOKUP($C907,Νέα_Μητρώα!$A:$G,2,FALSE),IF(COUNTIF(ValidID,$C907)&gt;0,VLOOKUP($C907,Μητρώο!$A:$G,2,FALSE))),"")="Α")),"error","")</f>
        <v/>
      </c>
      <c r="K907" s="29" t="str">
        <f t="shared" si="101"/>
        <v/>
      </c>
      <c r="L907" s="29">
        <f t="shared" si="102"/>
        <v>0</v>
      </c>
      <c r="M907" s="30"/>
      <c r="N907" s="30"/>
      <c r="O907" s="31" t="str">
        <f>IF($C907&gt;0,IF(COUNTIF(newValidID,$C907)&gt;0,VLOOKUP($C907,Νέα_Μητρώα!$A:$G,7,FALSE),IF(COUNTIF(ValidID,$C907)&gt;0,VLOOKUP($C907,Μητρώο!$A:$G,7,FALSE))),"")</f>
        <v/>
      </c>
      <c r="P907" s="25" t="str">
        <f t="shared" si="104"/>
        <v/>
      </c>
      <c r="Q907" s="6"/>
      <c r="S907" s="6"/>
      <c r="U907" s="6"/>
      <c r="W907" s="59" t="str">
        <f>IF(AND($W$1&gt;0,C907&gt;0),SUBSTITUTE(SUBSTITUTE(IF(COUNTIF(newValidID,$C907)&gt;0,VLOOKUP($C907,Νέα_Μητρώα!$A:$G,2,FALSE),IF(COUNTIF(ValidID,$C907)&gt;0,VLOOKUP($C907,Μητρώο!$A:$G,2,FALSE))),"Θ","g"),"Α","b")&amp;IF((TRUNC((((YEAR($C$1))-I907)+1)/2))*2&lt;12,12,(TRUNC((((YEAR($C$1))-I907)+1)/2))*2),"ω")</f>
        <v>ω</v>
      </c>
      <c r="Z907" s="49">
        <f t="shared" si="105"/>
        <v>0</v>
      </c>
      <c r="AA907" s="49">
        <f t="shared" si="106"/>
        <v>0</v>
      </c>
      <c r="AB907" s="49">
        <f t="shared" si="107"/>
        <v>0</v>
      </c>
    </row>
    <row r="908" spans="1:28" x14ac:dyDescent="0.2">
      <c r="A908" s="4">
        <v>906</v>
      </c>
      <c r="B908" s="25">
        <f t="shared" si="103"/>
        <v>906</v>
      </c>
      <c r="D908" s="26" t="str">
        <f>IF($C908&gt;0,IF(COUNTIF(newValidID,$C908)&gt;0,VLOOKUP($C908,Νέα_Μητρώα!$A:$G,3,FALSE),IF(COUNTIF(ValidID,$C908)&gt;0,VLOOKUP($C908,Μητρώο!$A:$G,3,FALSE))),"")</f>
        <v/>
      </c>
      <c r="E908" s="27" t="str">
        <f>IF($C908&gt;0,IF(COUNTIF(newValidID,$C908)&gt;0,VLOOKUP($C908,Νέα_Μητρώα!$A:$G,5,FALSE),IF(COUNTIF(ValidID,$C908)&gt;0,VLOOKUP($C908,Μητρώο!$A:$G,5,FALSE))),"")</f>
        <v/>
      </c>
      <c r="F908" s="47"/>
      <c r="G908" s="47"/>
      <c r="H908" s="28"/>
      <c r="I908" s="29" t="str">
        <f>IF($C908&gt;0,IF(COUNTIF(newValidID,$C908)&gt;0,VLOOKUP($C908,Νέα_Μητρώα!$A:$G,4,FALSE),IF(COUNTIF(ValidID,$C908)&gt;0,VLOOKUP($C908,Μητρώο!$A:$G,4,FALSE))),"")</f>
        <v/>
      </c>
      <c r="J908" s="53" t="str">
        <f>IF(OR(AND(OR(LEFT(R908)="b",LEFT(T908)="b",LEFT(V908)="b"),IF($C908&gt;0,IF(COUNTIF(newValidID,$C908)&gt;0,VLOOKUP($C908,Νέα_Μητρώα!$A:$G,2,FALSE),IF(COUNTIF(ValidID,$C908)&gt;0,VLOOKUP($C908,Μητρώο!$A:$G,2,FALSE))),"")="Θ"),AND(OR(LEFT(R908)="g",LEFT(T908)="g",LEFT(V908)="g"),IF($C908&gt;0,IF(COUNTIF(newValidID,$C908)&gt;0,VLOOKUP($C908,Νέα_Μητρώα!$A:$G,2,FALSE),IF(COUNTIF(ValidID,$C908)&gt;0,VLOOKUP($C908,Μητρώο!$A:$G,2,FALSE))),"")="Α")),"error","")</f>
        <v/>
      </c>
      <c r="K908" s="29" t="str">
        <f t="shared" si="101"/>
        <v/>
      </c>
      <c r="L908" s="29">
        <f t="shared" si="102"/>
        <v>0</v>
      </c>
      <c r="M908" s="30"/>
      <c r="N908" s="30"/>
      <c r="O908" s="31" t="str">
        <f>IF($C908&gt;0,IF(COUNTIF(newValidID,$C908)&gt;0,VLOOKUP($C908,Νέα_Μητρώα!$A:$G,7,FALSE),IF(COUNTIF(ValidID,$C908)&gt;0,VLOOKUP($C908,Μητρώο!$A:$G,7,FALSE))),"")</f>
        <v/>
      </c>
      <c r="P908" s="25" t="str">
        <f t="shared" si="104"/>
        <v/>
      </c>
      <c r="Q908" s="6"/>
      <c r="S908" s="6"/>
      <c r="U908" s="6"/>
      <c r="W908" s="59" t="str">
        <f>IF(AND($W$1&gt;0,C908&gt;0),SUBSTITUTE(SUBSTITUTE(IF(COUNTIF(newValidID,$C908)&gt;0,VLOOKUP($C908,Νέα_Μητρώα!$A:$G,2,FALSE),IF(COUNTIF(ValidID,$C908)&gt;0,VLOOKUP($C908,Μητρώο!$A:$G,2,FALSE))),"Θ","g"),"Α","b")&amp;IF((TRUNC((((YEAR($C$1))-I908)+1)/2))*2&lt;12,12,(TRUNC((((YEAR($C$1))-I908)+1)/2))*2),"ω")</f>
        <v>ω</v>
      </c>
      <c r="Z908" s="49">
        <f t="shared" si="105"/>
        <v>0</v>
      </c>
      <c r="AA908" s="49">
        <f t="shared" si="106"/>
        <v>0</v>
      </c>
      <c r="AB908" s="49">
        <f t="shared" si="107"/>
        <v>0</v>
      </c>
    </row>
    <row r="909" spans="1:28" x14ac:dyDescent="0.2">
      <c r="A909" s="4">
        <v>907</v>
      </c>
      <c r="B909" s="25">
        <f t="shared" si="103"/>
        <v>907</v>
      </c>
      <c r="D909" s="26" t="str">
        <f>IF($C909&gt;0,IF(COUNTIF(newValidID,$C909)&gt;0,VLOOKUP($C909,Νέα_Μητρώα!$A:$G,3,FALSE),IF(COUNTIF(ValidID,$C909)&gt;0,VLOOKUP($C909,Μητρώο!$A:$G,3,FALSE))),"")</f>
        <v/>
      </c>
      <c r="E909" s="27" t="str">
        <f>IF($C909&gt;0,IF(COUNTIF(newValidID,$C909)&gt;0,VLOOKUP($C909,Νέα_Μητρώα!$A:$G,5,FALSE),IF(COUNTIF(ValidID,$C909)&gt;0,VLOOKUP($C909,Μητρώο!$A:$G,5,FALSE))),"")</f>
        <v/>
      </c>
      <c r="F909" s="47"/>
      <c r="G909" s="47"/>
      <c r="H909" s="28"/>
      <c r="I909" s="29" t="str">
        <f>IF($C909&gt;0,IF(COUNTIF(newValidID,$C909)&gt;0,VLOOKUP($C909,Νέα_Μητρώα!$A:$G,4,FALSE),IF(COUNTIF(ValidID,$C909)&gt;0,VLOOKUP($C909,Μητρώο!$A:$G,4,FALSE))),"")</f>
        <v/>
      </c>
      <c r="J909" s="53" t="str">
        <f>IF(OR(AND(OR(LEFT(R909)="b",LEFT(T909)="b",LEFT(V909)="b"),IF($C909&gt;0,IF(COUNTIF(newValidID,$C909)&gt;0,VLOOKUP($C909,Νέα_Μητρώα!$A:$G,2,FALSE),IF(COUNTIF(ValidID,$C909)&gt;0,VLOOKUP($C909,Μητρώο!$A:$G,2,FALSE))),"")="Θ"),AND(OR(LEFT(R909)="g",LEFT(T909)="g",LEFT(V909)="g"),IF($C909&gt;0,IF(COUNTIF(newValidID,$C909)&gt;0,VLOOKUP($C909,Νέα_Μητρώα!$A:$G,2,FALSE),IF(COUNTIF(ValidID,$C909)&gt;0,VLOOKUP($C909,Μητρώο!$A:$G,2,FALSE))),"")="Α")),"error","")</f>
        <v/>
      </c>
      <c r="K909" s="29" t="str">
        <f t="shared" si="101"/>
        <v/>
      </c>
      <c r="L909" s="29">
        <f t="shared" si="102"/>
        <v>0</v>
      </c>
      <c r="M909" s="30"/>
      <c r="N909" s="30"/>
      <c r="O909" s="31" t="str">
        <f>IF($C909&gt;0,IF(COUNTIF(newValidID,$C909)&gt;0,VLOOKUP($C909,Νέα_Μητρώα!$A:$G,7,FALSE),IF(COUNTIF(ValidID,$C909)&gt;0,VLOOKUP($C909,Μητρώο!$A:$G,7,FALSE))),"")</f>
        <v/>
      </c>
      <c r="P909" s="25" t="str">
        <f t="shared" si="104"/>
        <v/>
      </c>
      <c r="Q909" s="6"/>
      <c r="S909" s="6"/>
      <c r="U909" s="6"/>
      <c r="W909" s="59" t="str">
        <f>IF(AND($W$1&gt;0,C909&gt;0),SUBSTITUTE(SUBSTITUTE(IF(COUNTIF(newValidID,$C909)&gt;0,VLOOKUP($C909,Νέα_Μητρώα!$A:$G,2,FALSE),IF(COUNTIF(ValidID,$C909)&gt;0,VLOOKUP($C909,Μητρώο!$A:$G,2,FALSE))),"Θ","g"),"Α","b")&amp;IF((TRUNC((((YEAR($C$1))-I909)+1)/2))*2&lt;12,12,(TRUNC((((YEAR($C$1))-I909)+1)/2))*2),"ω")</f>
        <v>ω</v>
      </c>
      <c r="Z909" s="49">
        <f t="shared" si="105"/>
        <v>0</v>
      </c>
      <c r="AA909" s="49">
        <f t="shared" si="106"/>
        <v>0</v>
      </c>
      <c r="AB909" s="49">
        <f t="shared" si="107"/>
        <v>0</v>
      </c>
    </row>
    <row r="910" spans="1:28" x14ac:dyDescent="0.2">
      <c r="A910" s="4">
        <v>908</v>
      </c>
      <c r="B910" s="25">
        <f t="shared" si="103"/>
        <v>908</v>
      </c>
      <c r="D910" s="26" t="str">
        <f>IF($C910&gt;0,IF(COUNTIF(newValidID,$C910)&gt;0,VLOOKUP($C910,Νέα_Μητρώα!$A:$G,3,FALSE),IF(COUNTIF(ValidID,$C910)&gt;0,VLOOKUP($C910,Μητρώο!$A:$G,3,FALSE))),"")</f>
        <v/>
      </c>
      <c r="E910" s="27" t="str">
        <f>IF($C910&gt;0,IF(COUNTIF(newValidID,$C910)&gt;0,VLOOKUP($C910,Νέα_Μητρώα!$A:$G,5,FALSE),IF(COUNTIF(ValidID,$C910)&gt;0,VLOOKUP($C910,Μητρώο!$A:$G,5,FALSE))),"")</f>
        <v/>
      </c>
      <c r="F910" s="47"/>
      <c r="G910" s="47"/>
      <c r="H910" s="28"/>
      <c r="I910" s="29" t="str">
        <f>IF($C910&gt;0,IF(COUNTIF(newValidID,$C910)&gt;0,VLOOKUP($C910,Νέα_Μητρώα!$A:$G,4,FALSE),IF(COUNTIF(ValidID,$C910)&gt;0,VLOOKUP($C910,Μητρώο!$A:$G,4,FALSE))),"")</f>
        <v/>
      </c>
      <c r="J910" s="53" t="str">
        <f>IF(OR(AND(OR(LEFT(R910)="b",LEFT(T910)="b",LEFT(V910)="b"),IF($C910&gt;0,IF(COUNTIF(newValidID,$C910)&gt;0,VLOOKUP($C910,Νέα_Μητρώα!$A:$G,2,FALSE),IF(COUNTIF(ValidID,$C910)&gt;0,VLOOKUP($C910,Μητρώο!$A:$G,2,FALSE))),"")="Θ"),AND(OR(LEFT(R910)="g",LEFT(T910)="g",LEFT(V910)="g"),IF($C910&gt;0,IF(COUNTIF(newValidID,$C910)&gt;0,VLOOKUP($C910,Νέα_Μητρώα!$A:$G,2,FALSE),IF(COUNTIF(ValidID,$C910)&gt;0,VLOOKUP($C910,Μητρώο!$A:$G,2,FALSE))),"")="Α")),"error","")</f>
        <v/>
      </c>
      <c r="K910" s="29" t="str">
        <f t="shared" si="101"/>
        <v/>
      </c>
      <c r="L910" s="29">
        <f t="shared" si="102"/>
        <v>0</v>
      </c>
      <c r="M910" s="30"/>
      <c r="N910" s="30"/>
      <c r="O910" s="31" t="str">
        <f>IF($C910&gt;0,IF(COUNTIF(newValidID,$C910)&gt;0,VLOOKUP($C910,Νέα_Μητρώα!$A:$G,7,FALSE),IF(COUNTIF(ValidID,$C910)&gt;0,VLOOKUP($C910,Μητρώο!$A:$G,7,FALSE))),"")</f>
        <v/>
      </c>
      <c r="P910" s="25" t="str">
        <f t="shared" si="104"/>
        <v/>
      </c>
      <c r="Q910" s="6"/>
      <c r="S910" s="6"/>
      <c r="U910" s="6"/>
      <c r="W910" s="59" t="str">
        <f>IF(AND($W$1&gt;0,C910&gt;0),SUBSTITUTE(SUBSTITUTE(IF(COUNTIF(newValidID,$C910)&gt;0,VLOOKUP($C910,Νέα_Μητρώα!$A:$G,2,FALSE),IF(COUNTIF(ValidID,$C910)&gt;0,VLOOKUP($C910,Μητρώο!$A:$G,2,FALSE))),"Θ","g"),"Α","b")&amp;IF((TRUNC((((YEAR($C$1))-I910)+1)/2))*2&lt;12,12,(TRUNC((((YEAR($C$1))-I910)+1)/2))*2),"ω")</f>
        <v>ω</v>
      </c>
      <c r="Z910" s="49">
        <f t="shared" si="105"/>
        <v>0</v>
      </c>
      <c r="AA910" s="49">
        <f t="shared" si="106"/>
        <v>0</v>
      </c>
      <c r="AB910" s="49">
        <f t="shared" si="107"/>
        <v>0</v>
      </c>
    </row>
    <row r="911" spans="1:28" x14ac:dyDescent="0.2">
      <c r="A911" s="4">
        <v>909</v>
      </c>
      <c r="B911" s="25">
        <f t="shared" si="103"/>
        <v>909</v>
      </c>
      <c r="D911" s="26" t="str">
        <f>IF($C911&gt;0,IF(COUNTIF(newValidID,$C911)&gt;0,VLOOKUP($C911,Νέα_Μητρώα!$A:$G,3,FALSE),IF(COUNTIF(ValidID,$C911)&gt;0,VLOOKUP($C911,Μητρώο!$A:$G,3,FALSE))),"")</f>
        <v/>
      </c>
      <c r="E911" s="27" t="str">
        <f>IF($C911&gt;0,IF(COUNTIF(newValidID,$C911)&gt;0,VLOOKUP($C911,Νέα_Μητρώα!$A:$G,5,FALSE),IF(COUNTIF(ValidID,$C911)&gt;0,VLOOKUP($C911,Μητρώο!$A:$G,5,FALSE))),"")</f>
        <v/>
      </c>
      <c r="F911" s="47"/>
      <c r="G911" s="47"/>
      <c r="H911" s="28"/>
      <c r="I911" s="29" t="str">
        <f>IF($C911&gt;0,IF(COUNTIF(newValidID,$C911)&gt;0,VLOOKUP($C911,Νέα_Μητρώα!$A:$G,4,FALSE),IF(COUNTIF(ValidID,$C911)&gt;0,VLOOKUP($C911,Μητρώο!$A:$G,4,FALSE))),"")</f>
        <v/>
      </c>
      <c r="J911" s="53" t="str">
        <f>IF(OR(AND(OR(LEFT(R911)="b",LEFT(T911)="b",LEFT(V911)="b"),IF($C911&gt;0,IF(COUNTIF(newValidID,$C911)&gt;0,VLOOKUP($C911,Νέα_Μητρώα!$A:$G,2,FALSE),IF(COUNTIF(ValidID,$C911)&gt;0,VLOOKUP($C911,Μητρώο!$A:$G,2,FALSE))),"")="Θ"),AND(OR(LEFT(R911)="g",LEFT(T911)="g",LEFT(V911)="g"),IF($C911&gt;0,IF(COUNTIF(newValidID,$C911)&gt;0,VLOOKUP($C911,Νέα_Μητρώα!$A:$G,2,FALSE),IF(COUNTIF(ValidID,$C911)&gt;0,VLOOKUP($C911,Μητρώο!$A:$G,2,FALSE))),"")="Α")),"error","")</f>
        <v/>
      </c>
      <c r="K911" s="29" t="str">
        <f t="shared" si="101"/>
        <v/>
      </c>
      <c r="L911" s="29">
        <f t="shared" si="102"/>
        <v>0</v>
      </c>
      <c r="M911" s="30"/>
      <c r="N911" s="30"/>
      <c r="O911" s="31" t="str">
        <f>IF($C911&gt;0,IF(COUNTIF(newValidID,$C911)&gt;0,VLOOKUP($C911,Νέα_Μητρώα!$A:$G,7,FALSE),IF(COUNTIF(ValidID,$C911)&gt;0,VLOOKUP($C911,Μητρώο!$A:$G,7,FALSE))),"")</f>
        <v/>
      </c>
      <c r="P911" s="25" t="str">
        <f t="shared" si="104"/>
        <v/>
      </c>
      <c r="Q911" s="6"/>
      <c r="S911" s="6"/>
      <c r="U911" s="6"/>
      <c r="W911" s="59" t="str">
        <f>IF(AND($W$1&gt;0,C911&gt;0),SUBSTITUTE(SUBSTITUTE(IF(COUNTIF(newValidID,$C911)&gt;0,VLOOKUP($C911,Νέα_Μητρώα!$A:$G,2,FALSE),IF(COUNTIF(ValidID,$C911)&gt;0,VLOOKUP($C911,Μητρώο!$A:$G,2,FALSE))),"Θ","g"),"Α","b")&amp;IF((TRUNC((((YEAR($C$1))-I911)+1)/2))*2&lt;12,12,(TRUNC((((YEAR($C$1))-I911)+1)/2))*2),"ω")</f>
        <v>ω</v>
      </c>
      <c r="Z911" s="49">
        <f t="shared" si="105"/>
        <v>0</v>
      </c>
      <c r="AA911" s="49">
        <f t="shared" si="106"/>
        <v>0</v>
      </c>
      <c r="AB911" s="49">
        <f t="shared" si="107"/>
        <v>0</v>
      </c>
    </row>
    <row r="912" spans="1:28" x14ac:dyDescent="0.2">
      <c r="A912" s="4">
        <v>910</v>
      </c>
      <c r="B912" s="25">
        <f t="shared" si="103"/>
        <v>910</v>
      </c>
      <c r="D912" s="26" t="str">
        <f>IF($C912&gt;0,IF(COUNTIF(newValidID,$C912)&gt;0,VLOOKUP($C912,Νέα_Μητρώα!$A:$G,3,FALSE),IF(COUNTIF(ValidID,$C912)&gt;0,VLOOKUP($C912,Μητρώο!$A:$G,3,FALSE))),"")</f>
        <v/>
      </c>
      <c r="E912" s="27" t="str">
        <f>IF($C912&gt;0,IF(COUNTIF(newValidID,$C912)&gt;0,VLOOKUP($C912,Νέα_Μητρώα!$A:$G,5,FALSE),IF(COUNTIF(ValidID,$C912)&gt;0,VLOOKUP($C912,Μητρώο!$A:$G,5,FALSE))),"")</f>
        <v/>
      </c>
      <c r="F912" s="47"/>
      <c r="G912" s="47"/>
      <c r="H912" s="28"/>
      <c r="I912" s="29" t="str">
        <f>IF($C912&gt;0,IF(COUNTIF(newValidID,$C912)&gt;0,VLOOKUP($C912,Νέα_Μητρώα!$A:$G,4,FALSE),IF(COUNTIF(ValidID,$C912)&gt;0,VLOOKUP($C912,Μητρώο!$A:$G,4,FALSE))),"")</f>
        <v/>
      </c>
      <c r="J912" s="53" t="str">
        <f>IF(OR(AND(OR(LEFT(R912)="b",LEFT(T912)="b",LEFT(V912)="b"),IF($C912&gt;0,IF(COUNTIF(newValidID,$C912)&gt;0,VLOOKUP($C912,Νέα_Μητρώα!$A:$G,2,FALSE),IF(COUNTIF(ValidID,$C912)&gt;0,VLOOKUP($C912,Μητρώο!$A:$G,2,FALSE))),"")="Θ"),AND(OR(LEFT(R912)="g",LEFT(T912)="g",LEFT(V912)="g"),IF($C912&gt;0,IF(COUNTIF(newValidID,$C912)&gt;0,VLOOKUP($C912,Νέα_Μητρώα!$A:$G,2,FALSE),IF(COUNTIF(ValidID,$C912)&gt;0,VLOOKUP($C912,Μητρώο!$A:$G,2,FALSE))),"")="Α")),"error","")</f>
        <v/>
      </c>
      <c r="K912" s="29" t="str">
        <f t="shared" si="101"/>
        <v/>
      </c>
      <c r="L912" s="29">
        <f t="shared" si="102"/>
        <v>0</v>
      </c>
      <c r="M912" s="30"/>
      <c r="N912" s="30"/>
      <c r="O912" s="31" t="str">
        <f>IF($C912&gt;0,IF(COUNTIF(newValidID,$C912)&gt;0,VLOOKUP($C912,Νέα_Μητρώα!$A:$G,7,FALSE),IF(COUNTIF(ValidID,$C912)&gt;0,VLOOKUP($C912,Μητρώο!$A:$G,7,FALSE))),"")</f>
        <v/>
      </c>
      <c r="P912" s="25" t="str">
        <f t="shared" si="104"/>
        <v/>
      </c>
      <c r="Q912" s="6"/>
      <c r="S912" s="6"/>
      <c r="U912" s="6"/>
      <c r="W912" s="59" t="str">
        <f>IF(AND($W$1&gt;0,C912&gt;0),SUBSTITUTE(SUBSTITUTE(IF(COUNTIF(newValidID,$C912)&gt;0,VLOOKUP($C912,Νέα_Μητρώα!$A:$G,2,FALSE),IF(COUNTIF(ValidID,$C912)&gt;0,VLOOKUP($C912,Μητρώο!$A:$G,2,FALSE))),"Θ","g"),"Α","b")&amp;IF((TRUNC((((YEAR($C$1))-I912)+1)/2))*2&lt;12,12,(TRUNC((((YEAR($C$1))-I912)+1)/2))*2),"ω")</f>
        <v>ω</v>
      </c>
      <c r="Z912" s="49">
        <f t="shared" si="105"/>
        <v>0</v>
      </c>
      <c r="AA912" s="49">
        <f t="shared" si="106"/>
        <v>0</v>
      </c>
      <c r="AB912" s="49">
        <f t="shared" si="107"/>
        <v>0</v>
      </c>
    </row>
    <row r="913" spans="1:28" x14ac:dyDescent="0.2">
      <c r="A913" s="4">
        <v>911</v>
      </c>
      <c r="B913" s="25">
        <f t="shared" si="103"/>
        <v>911</v>
      </c>
      <c r="D913" s="26" t="str">
        <f>IF($C913&gt;0,IF(COUNTIF(newValidID,$C913)&gt;0,VLOOKUP($C913,Νέα_Μητρώα!$A:$G,3,FALSE),IF(COUNTIF(ValidID,$C913)&gt;0,VLOOKUP($C913,Μητρώο!$A:$G,3,FALSE))),"")</f>
        <v/>
      </c>
      <c r="E913" s="27" t="str">
        <f>IF($C913&gt;0,IF(COUNTIF(newValidID,$C913)&gt;0,VLOOKUP($C913,Νέα_Μητρώα!$A:$G,5,FALSE),IF(COUNTIF(ValidID,$C913)&gt;0,VLOOKUP($C913,Μητρώο!$A:$G,5,FALSE))),"")</f>
        <v/>
      </c>
      <c r="F913" s="47"/>
      <c r="G913" s="47"/>
      <c r="H913" s="28"/>
      <c r="I913" s="29" t="str">
        <f>IF($C913&gt;0,IF(COUNTIF(newValidID,$C913)&gt;0,VLOOKUP($C913,Νέα_Μητρώα!$A:$G,4,FALSE),IF(COUNTIF(ValidID,$C913)&gt;0,VLOOKUP($C913,Μητρώο!$A:$G,4,FALSE))),"")</f>
        <v/>
      </c>
      <c r="J913" s="53" t="str">
        <f>IF(OR(AND(OR(LEFT(R913)="b",LEFT(T913)="b",LEFT(V913)="b"),IF($C913&gt;0,IF(COUNTIF(newValidID,$C913)&gt;0,VLOOKUP($C913,Νέα_Μητρώα!$A:$G,2,FALSE),IF(COUNTIF(ValidID,$C913)&gt;0,VLOOKUP($C913,Μητρώο!$A:$G,2,FALSE))),"")="Θ"),AND(OR(LEFT(R913)="g",LEFT(T913)="g",LEFT(V913)="g"),IF($C913&gt;0,IF(COUNTIF(newValidID,$C913)&gt;0,VLOOKUP($C913,Νέα_Μητρώα!$A:$G,2,FALSE),IF(COUNTIF(ValidID,$C913)&gt;0,VLOOKUP($C913,Μητρώο!$A:$G,2,FALSE))),"")="Α")),"error","")</f>
        <v/>
      </c>
      <c r="K913" s="29" t="str">
        <f t="shared" si="101"/>
        <v/>
      </c>
      <c r="L913" s="29">
        <f t="shared" si="102"/>
        <v>0</v>
      </c>
      <c r="M913" s="30"/>
      <c r="N913" s="30"/>
      <c r="O913" s="31" t="str">
        <f>IF($C913&gt;0,IF(COUNTIF(newValidID,$C913)&gt;0,VLOOKUP($C913,Νέα_Μητρώα!$A:$G,7,FALSE),IF(COUNTIF(ValidID,$C913)&gt;0,VLOOKUP($C913,Μητρώο!$A:$G,7,FALSE))),"")</f>
        <v/>
      </c>
      <c r="P913" s="25" t="str">
        <f t="shared" si="104"/>
        <v/>
      </c>
      <c r="Q913" s="6"/>
      <c r="S913" s="6"/>
      <c r="U913" s="6"/>
      <c r="W913" s="59" t="str">
        <f>IF(AND($W$1&gt;0,C913&gt;0),SUBSTITUTE(SUBSTITUTE(IF(COUNTIF(newValidID,$C913)&gt;0,VLOOKUP($C913,Νέα_Μητρώα!$A:$G,2,FALSE),IF(COUNTIF(ValidID,$C913)&gt;0,VLOOKUP($C913,Μητρώο!$A:$G,2,FALSE))),"Θ","g"),"Α","b")&amp;IF((TRUNC((((YEAR($C$1))-I913)+1)/2))*2&lt;12,12,(TRUNC((((YEAR($C$1))-I913)+1)/2))*2),"ω")</f>
        <v>ω</v>
      </c>
      <c r="Z913" s="49">
        <f t="shared" si="105"/>
        <v>0</v>
      </c>
      <c r="AA913" s="49">
        <f t="shared" si="106"/>
        <v>0</v>
      </c>
      <c r="AB913" s="49">
        <f t="shared" si="107"/>
        <v>0</v>
      </c>
    </row>
    <row r="914" spans="1:28" x14ac:dyDescent="0.2">
      <c r="A914" s="4">
        <v>912</v>
      </c>
      <c r="B914" s="25">
        <f t="shared" si="103"/>
        <v>912</v>
      </c>
      <c r="D914" s="26" t="str">
        <f>IF($C914&gt;0,IF(COUNTIF(newValidID,$C914)&gt;0,VLOOKUP($C914,Νέα_Μητρώα!$A:$G,3,FALSE),IF(COUNTIF(ValidID,$C914)&gt;0,VLOOKUP($C914,Μητρώο!$A:$G,3,FALSE))),"")</f>
        <v/>
      </c>
      <c r="E914" s="27" t="str">
        <f>IF($C914&gt;0,IF(COUNTIF(newValidID,$C914)&gt;0,VLOOKUP($C914,Νέα_Μητρώα!$A:$G,5,FALSE),IF(COUNTIF(ValidID,$C914)&gt;0,VLOOKUP($C914,Μητρώο!$A:$G,5,FALSE))),"")</f>
        <v/>
      </c>
      <c r="F914" s="47"/>
      <c r="G914" s="47"/>
      <c r="H914" s="28"/>
      <c r="I914" s="29" t="str">
        <f>IF($C914&gt;0,IF(COUNTIF(newValidID,$C914)&gt;0,VLOOKUP($C914,Νέα_Μητρώα!$A:$G,4,FALSE),IF(COUNTIF(ValidID,$C914)&gt;0,VLOOKUP($C914,Μητρώο!$A:$G,4,FALSE))),"")</f>
        <v/>
      </c>
      <c r="J914" s="53" t="str">
        <f>IF(OR(AND(OR(LEFT(R914)="b",LEFT(T914)="b",LEFT(V914)="b"),IF($C914&gt;0,IF(COUNTIF(newValidID,$C914)&gt;0,VLOOKUP($C914,Νέα_Μητρώα!$A:$G,2,FALSE),IF(COUNTIF(ValidID,$C914)&gt;0,VLOOKUP($C914,Μητρώο!$A:$G,2,FALSE))),"")="Θ"),AND(OR(LEFT(R914)="g",LEFT(T914)="g",LEFT(V914)="g"),IF($C914&gt;0,IF(COUNTIF(newValidID,$C914)&gt;0,VLOOKUP($C914,Νέα_Μητρώα!$A:$G,2,FALSE),IF(COUNTIF(ValidID,$C914)&gt;0,VLOOKUP($C914,Μητρώο!$A:$G,2,FALSE))),"")="Α")),"error","")</f>
        <v/>
      </c>
      <c r="K914" s="29" t="str">
        <f t="shared" si="101"/>
        <v/>
      </c>
      <c r="L914" s="29">
        <f t="shared" si="102"/>
        <v>0</v>
      </c>
      <c r="M914" s="30"/>
      <c r="N914" s="30"/>
      <c r="O914" s="31" t="str">
        <f>IF($C914&gt;0,IF(COUNTIF(newValidID,$C914)&gt;0,VLOOKUP($C914,Νέα_Μητρώα!$A:$G,7,FALSE),IF(COUNTIF(ValidID,$C914)&gt;0,VLOOKUP($C914,Μητρώο!$A:$G,7,FALSE))),"")</f>
        <v/>
      </c>
      <c r="P914" s="25" t="str">
        <f t="shared" si="104"/>
        <v/>
      </c>
      <c r="Q914" s="6"/>
      <c r="S914" s="6"/>
      <c r="U914" s="6"/>
      <c r="W914" s="59" t="str">
        <f>IF(AND($W$1&gt;0,C914&gt;0),SUBSTITUTE(SUBSTITUTE(IF(COUNTIF(newValidID,$C914)&gt;0,VLOOKUP($C914,Νέα_Μητρώα!$A:$G,2,FALSE),IF(COUNTIF(ValidID,$C914)&gt;0,VLOOKUP($C914,Μητρώο!$A:$G,2,FALSE))),"Θ","g"),"Α","b")&amp;IF((TRUNC((((YEAR($C$1))-I914)+1)/2))*2&lt;12,12,(TRUNC((((YEAR($C$1))-I914)+1)/2))*2),"ω")</f>
        <v>ω</v>
      </c>
      <c r="Z914" s="49">
        <f t="shared" si="105"/>
        <v>0</v>
      </c>
      <c r="AA914" s="49">
        <f t="shared" si="106"/>
        <v>0</v>
      </c>
      <c r="AB914" s="49">
        <f t="shared" si="107"/>
        <v>0</v>
      </c>
    </row>
    <row r="915" spans="1:28" x14ac:dyDescent="0.2">
      <c r="A915" s="4">
        <v>913</v>
      </c>
      <c r="B915" s="25">
        <f t="shared" si="103"/>
        <v>913</v>
      </c>
      <c r="D915" s="26" t="str">
        <f>IF($C915&gt;0,IF(COUNTIF(newValidID,$C915)&gt;0,VLOOKUP($C915,Νέα_Μητρώα!$A:$G,3,FALSE),IF(COUNTIF(ValidID,$C915)&gt;0,VLOOKUP($C915,Μητρώο!$A:$G,3,FALSE))),"")</f>
        <v/>
      </c>
      <c r="E915" s="27" t="str">
        <f>IF($C915&gt;0,IF(COUNTIF(newValidID,$C915)&gt;0,VLOOKUP($C915,Νέα_Μητρώα!$A:$G,5,FALSE),IF(COUNTIF(ValidID,$C915)&gt;0,VLOOKUP($C915,Μητρώο!$A:$G,5,FALSE))),"")</f>
        <v/>
      </c>
      <c r="F915" s="47"/>
      <c r="G915" s="47"/>
      <c r="H915" s="28"/>
      <c r="I915" s="29" t="str">
        <f>IF($C915&gt;0,IF(COUNTIF(newValidID,$C915)&gt;0,VLOOKUP($C915,Νέα_Μητρώα!$A:$G,4,FALSE),IF(COUNTIF(ValidID,$C915)&gt;0,VLOOKUP($C915,Μητρώο!$A:$G,4,FALSE))),"")</f>
        <v/>
      </c>
      <c r="J915" s="53" t="str">
        <f>IF(OR(AND(OR(LEFT(R915)="b",LEFT(T915)="b",LEFT(V915)="b"),IF($C915&gt;0,IF(COUNTIF(newValidID,$C915)&gt;0,VLOOKUP($C915,Νέα_Μητρώα!$A:$G,2,FALSE),IF(COUNTIF(ValidID,$C915)&gt;0,VLOOKUP($C915,Μητρώο!$A:$G,2,FALSE))),"")="Θ"),AND(OR(LEFT(R915)="g",LEFT(T915)="g",LEFT(V915)="g"),IF($C915&gt;0,IF(COUNTIF(newValidID,$C915)&gt;0,VLOOKUP($C915,Νέα_Μητρώα!$A:$G,2,FALSE),IF(COUNTIF(ValidID,$C915)&gt;0,VLOOKUP($C915,Μητρώο!$A:$G,2,FALSE))),"")="Α")),"error","")</f>
        <v/>
      </c>
      <c r="K915" s="29" t="str">
        <f t="shared" si="101"/>
        <v/>
      </c>
      <c r="L915" s="29">
        <f t="shared" si="102"/>
        <v>0</v>
      </c>
      <c r="M915" s="30"/>
      <c r="N915" s="30"/>
      <c r="O915" s="31" t="str">
        <f>IF($C915&gt;0,IF(COUNTIF(newValidID,$C915)&gt;0,VLOOKUP($C915,Νέα_Μητρώα!$A:$G,7,FALSE),IF(COUNTIF(ValidID,$C915)&gt;0,VLOOKUP($C915,Μητρώο!$A:$G,7,FALSE))),"")</f>
        <v/>
      </c>
      <c r="P915" s="25" t="str">
        <f t="shared" si="104"/>
        <v/>
      </c>
      <c r="Q915" s="6"/>
      <c r="S915" s="6"/>
      <c r="U915" s="6"/>
      <c r="W915" s="59" t="str">
        <f>IF(AND($W$1&gt;0,C915&gt;0),SUBSTITUTE(SUBSTITUTE(IF(COUNTIF(newValidID,$C915)&gt;0,VLOOKUP($C915,Νέα_Μητρώα!$A:$G,2,FALSE),IF(COUNTIF(ValidID,$C915)&gt;0,VLOOKUP($C915,Μητρώο!$A:$G,2,FALSE))),"Θ","g"),"Α","b")&amp;IF((TRUNC((((YEAR($C$1))-I915)+1)/2))*2&lt;12,12,(TRUNC((((YEAR($C$1))-I915)+1)/2))*2),"ω")</f>
        <v>ω</v>
      </c>
      <c r="Z915" s="49">
        <f t="shared" si="105"/>
        <v>0</v>
      </c>
      <c r="AA915" s="49">
        <f t="shared" si="106"/>
        <v>0</v>
      </c>
      <c r="AB915" s="49">
        <f t="shared" si="107"/>
        <v>0</v>
      </c>
    </row>
    <row r="916" spans="1:28" x14ac:dyDescent="0.2">
      <c r="A916" s="4">
        <v>914</v>
      </c>
      <c r="B916" s="25">
        <f t="shared" si="103"/>
        <v>914</v>
      </c>
      <c r="D916" s="26" t="str">
        <f>IF($C916&gt;0,IF(COUNTIF(newValidID,$C916)&gt;0,VLOOKUP($C916,Νέα_Μητρώα!$A:$G,3,FALSE),IF(COUNTIF(ValidID,$C916)&gt;0,VLOOKUP($C916,Μητρώο!$A:$G,3,FALSE))),"")</f>
        <v/>
      </c>
      <c r="E916" s="27" t="str">
        <f>IF($C916&gt;0,IF(COUNTIF(newValidID,$C916)&gt;0,VLOOKUP($C916,Νέα_Μητρώα!$A:$G,5,FALSE),IF(COUNTIF(ValidID,$C916)&gt;0,VLOOKUP($C916,Μητρώο!$A:$G,5,FALSE))),"")</f>
        <v/>
      </c>
      <c r="F916" s="47"/>
      <c r="G916" s="47"/>
      <c r="H916" s="28"/>
      <c r="I916" s="29" t="str">
        <f>IF($C916&gt;0,IF(COUNTIF(newValidID,$C916)&gt;0,VLOOKUP($C916,Νέα_Μητρώα!$A:$G,4,FALSE),IF(COUNTIF(ValidID,$C916)&gt;0,VLOOKUP($C916,Μητρώο!$A:$G,4,FALSE))),"")</f>
        <v/>
      </c>
      <c r="J916" s="53" t="str">
        <f>IF(OR(AND(OR(LEFT(R916)="b",LEFT(T916)="b",LEFT(V916)="b"),IF($C916&gt;0,IF(COUNTIF(newValidID,$C916)&gt;0,VLOOKUP($C916,Νέα_Μητρώα!$A:$G,2,FALSE),IF(COUNTIF(ValidID,$C916)&gt;0,VLOOKUP($C916,Μητρώο!$A:$G,2,FALSE))),"")="Θ"),AND(OR(LEFT(R916)="g",LEFT(T916)="g",LEFT(V916)="g"),IF($C916&gt;0,IF(COUNTIF(newValidID,$C916)&gt;0,VLOOKUP($C916,Νέα_Μητρώα!$A:$G,2,FALSE),IF(COUNTIF(ValidID,$C916)&gt;0,VLOOKUP($C916,Μητρώο!$A:$G,2,FALSE))),"")="Α")),"error","")</f>
        <v/>
      </c>
      <c r="K916" s="29" t="str">
        <f t="shared" si="101"/>
        <v/>
      </c>
      <c r="L916" s="29">
        <f t="shared" si="102"/>
        <v>0</v>
      </c>
      <c r="M916" s="30"/>
      <c r="N916" s="30"/>
      <c r="O916" s="31" t="str">
        <f>IF($C916&gt;0,IF(COUNTIF(newValidID,$C916)&gt;0,VLOOKUP($C916,Νέα_Μητρώα!$A:$G,7,FALSE),IF(COUNTIF(ValidID,$C916)&gt;0,VLOOKUP($C916,Μητρώο!$A:$G,7,FALSE))),"")</f>
        <v/>
      </c>
      <c r="P916" s="25" t="str">
        <f t="shared" si="104"/>
        <v/>
      </c>
      <c r="Q916" s="6"/>
      <c r="S916" s="6"/>
      <c r="U916" s="6"/>
      <c r="W916" s="59" t="str">
        <f>IF(AND($W$1&gt;0,C916&gt;0),SUBSTITUTE(SUBSTITUTE(IF(COUNTIF(newValidID,$C916)&gt;0,VLOOKUP($C916,Νέα_Μητρώα!$A:$G,2,FALSE),IF(COUNTIF(ValidID,$C916)&gt;0,VLOOKUP($C916,Μητρώο!$A:$G,2,FALSE))),"Θ","g"),"Α","b")&amp;IF((TRUNC((((YEAR($C$1))-I916)+1)/2))*2&lt;12,12,(TRUNC((((YEAR($C$1))-I916)+1)/2))*2),"ω")</f>
        <v>ω</v>
      </c>
      <c r="Z916" s="49">
        <f t="shared" si="105"/>
        <v>0</v>
      </c>
      <c r="AA916" s="49">
        <f t="shared" si="106"/>
        <v>0</v>
      </c>
      <c r="AB916" s="49">
        <f t="shared" si="107"/>
        <v>0</v>
      </c>
    </row>
    <row r="917" spans="1:28" x14ac:dyDescent="0.2">
      <c r="A917" s="4">
        <v>915</v>
      </c>
      <c r="B917" s="25">
        <f t="shared" si="103"/>
        <v>915</v>
      </c>
      <c r="D917" s="26" t="str">
        <f>IF($C917&gt;0,IF(COUNTIF(newValidID,$C917)&gt;0,VLOOKUP($C917,Νέα_Μητρώα!$A:$G,3,FALSE),IF(COUNTIF(ValidID,$C917)&gt;0,VLOOKUP($C917,Μητρώο!$A:$G,3,FALSE))),"")</f>
        <v/>
      </c>
      <c r="E917" s="27" t="str">
        <f>IF($C917&gt;0,IF(COUNTIF(newValidID,$C917)&gt;0,VLOOKUP($C917,Νέα_Μητρώα!$A:$G,5,FALSE),IF(COUNTIF(ValidID,$C917)&gt;0,VLOOKUP($C917,Μητρώο!$A:$G,5,FALSE))),"")</f>
        <v/>
      </c>
      <c r="F917" s="47"/>
      <c r="G917" s="47"/>
      <c r="H917" s="28"/>
      <c r="I917" s="29" t="str">
        <f>IF($C917&gt;0,IF(COUNTIF(newValidID,$C917)&gt;0,VLOOKUP($C917,Νέα_Μητρώα!$A:$G,4,FALSE),IF(COUNTIF(ValidID,$C917)&gt;0,VLOOKUP($C917,Μητρώο!$A:$G,4,FALSE))),"")</f>
        <v/>
      </c>
      <c r="J917" s="53" t="str">
        <f>IF(OR(AND(OR(LEFT(R917)="b",LEFT(T917)="b",LEFT(V917)="b"),IF($C917&gt;0,IF(COUNTIF(newValidID,$C917)&gt;0,VLOOKUP($C917,Νέα_Μητρώα!$A:$G,2,FALSE),IF(COUNTIF(ValidID,$C917)&gt;0,VLOOKUP($C917,Μητρώο!$A:$G,2,FALSE))),"")="Θ"),AND(OR(LEFT(R917)="g",LEFT(T917)="g",LEFT(V917)="g"),IF($C917&gt;0,IF(COUNTIF(newValidID,$C917)&gt;0,VLOOKUP($C917,Νέα_Μητρώα!$A:$G,2,FALSE),IF(COUNTIF(ValidID,$C917)&gt;0,VLOOKUP($C917,Μητρώο!$A:$G,2,FALSE))),"")="Α")),"error","")</f>
        <v/>
      </c>
      <c r="K917" s="29" t="str">
        <f t="shared" si="101"/>
        <v/>
      </c>
      <c r="L917" s="29">
        <f t="shared" si="102"/>
        <v>0</v>
      </c>
      <c r="M917" s="30"/>
      <c r="N917" s="30"/>
      <c r="O917" s="31" t="str">
        <f>IF($C917&gt;0,IF(COUNTIF(newValidID,$C917)&gt;0,VLOOKUP($C917,Νέα_Μητρώα!$A:$G,7,FALSE),IF(COUNTIF(ValidID,$C917)&gt;0,VLOOKUP($C917,Μητρώο!$A:$G,7,FALSE))),"")</f>
        <v/>
      </c>
      <c r="P917" s="25" t="str">
        <f t="shared" si="104"/>
        <v/>
      </c>
      <c r="Q917" s="6"/>
      <c r="S917" s="6"/>
      <c r="U917" s="6"/>
      <c r="W917" s="59" t="str">
        <f>IF(AND($W$1&gt;0,C917&gt;0),SUBSTITUTE(SUBSTITUTE(IF(COUNTIF(newValidID,$C917)&gt;0,VLOOKUP($C917,Νέα_Μητρώα!$A:$G,2,FALSE),IF(COUNTIF(ValidID,$C917)&gt;0,VLOOKUP($C917,Μητρώο!$A:$G,2,FALSE))),"Θ","g"),"Α","b")&amp;IF((TRUNC((((YEAR($C$1))-I917)+1)/2))*2&lt;12,12,(TRUNC((((YEAR($C$1))-I917)+1)/2))*2),"ω")</f>
        <v>ω</v>
      </c>
      <c r="Z917" s="49">
        <f t="shared" si="105"/>
        <v>0</v>
      </c>
      <c r="AA917" s="49">
        <f t="shared" si="106"/>
        <v>0</v>
      </c>
      <c r="AB917" s="49">
        <f t="shared" si="107"/>
        <v>0</v>
      </c>
    </row>
    <row r="918" spans="1:28" x14ac:dyDescent="0.2">
      <c r="A918" s="4">
        <v>916</v>
      </c>
      <c r="B918" s="25">
        <f t="shared" si="103"/>
        <v>916</v>
      </c>
      <c r="D918" s="26" t="str">
        <f>IF($C918&gt;0,IF(COUNTIF(newValidID,$C918)&gt;0,VLOOKUP($C918,Νέα_Μητρώα!$A:$G,3,FALSE),IF(COUNTIF(ValidID,$C918)&gt;0,VLOOKUP($C918,Μητρώο!$A:$G,3,FALSE))),"")</f>
        <v/>
      </c>
      <c r="E918" s="27" t="str">
        <f>IF($C918&gt;0,IF(COUNTIF(newValidID,$C918)&gt;0,VLOOKUP($C918,Νέα_Μητρώα!$A:$G,5,FALSE),IF(COUNTIF(ValidID,$C918)&gt;0,VLOOKUP($C918,Μητρώο!$A:$G,5,FALSE))),"")</f>
        <v/>
      </c>
      <c r="F918" s="47"/>
      <c r="G918" s="47"/>
      <c r="H918" s="28"/>
      <c r="I918" s="29" t="str">
        <f>IF($C918&gt;0,IF(COUNTIF(newValidID,$C918)&gt;0,VLOOKUP($C918,Νέα_Μητρώα!$A:$G,4,FALSE),IF(COUNTIF(ValidID,$C918)&gt;0,VLOOKUP($C918,Μητρώο!$A:$G,4,FALSE))),"")</f>
        <v/>
      </c>
      <c r="J918" s="53" t="str">
        <f>IF(OR(AND(OR(LEFT(R918)="b",LEFT(T918)="b",LEFT(V918)="b"),IF($C918&gt;0,IF(COUNTIF(newValidID,$C918)&gt;0,VLOOKUP($C918,Νέα_Μητρώα!$A:$G,2,FALSE),IF(COUNTIF(ValidID,$C918)&gt;0,VLOOKUP($C918,Μητρώο!$A:$G,2,FALSE))),"")="Θ"),AND(OR(LEFT(R918)="g",LEFT(T918)="g",LEFT(V918)="g"),IF($C918&gt;0,IF(COUNTIF(newValidID,$C918)&gt;0,VLOOKUP($C918,Νέα_Μητρώα!$A:$G,2,FALSE),IF(COUNTIF(ValidID,$C918)&gt;0,VLOOKUP($C918,Μητρώο!$A:$G,2,FALSE))),"")="Α")),"error","")</f>
        <v/>
      </c>
      <c r="K918" s="29" t="str">
        <f t="shared" si="101"/>
        <v/>
      </c>
      <c r="L918" s="29">
        <f t="shared" si="102"/>
        <v>0</v>
      </c>
      <c r="M918" s="30"/>
      <c r="N918" s="30"/>
      <c r="O918" s="31" t="str">
        <f>IF($C918&gt;0,IF(COUNTIF(newValidID,$C918)&gt;0,VLOOKUP($C918,Νέα_Μητρώα!$A:$G,7,FALSE),IF(COUNTIF(ValidID,$C918)&gt;0,VLOOKUP($C918,Μητρώο!$A:$G,7,FALSE))),"")</f>
        <v/>
      </c>
      <c r="P918" s="25" t="str">
        <f t="shared" si="104"/>
        <v/>
      </c>
      <c r="Q918" s="6"/>
      <c r="S918" s="6"/>
      <c r="U918" s="6"/>
      <c r="W918" s="59" t="str">
        <f>IF(AND($W$1&gt;0,C918&gt;0),SUBSTITUTE(SUBSTITUTE(IF(COUNTIF(newValidID,$C918)&gt;0,VLOOKUP($C918,Νέα_Μητρώα!$A:$G,2,FALSE),IF(COUNTIF(ValidID,$C918)&gt;0,VLOOKUP($C918,Μητρώο!$A:$G,2,FALSE))),"Θ","g"),"Α","b")&amp;IF((TRUNC((((YEAR($C$1))-I918)+1)/2))*2&lt;12,12,(TRUNC((((YEAR($C$1))-I918)+1)/2))*2),"ω")</f>
        <v>ω</v>
      </c>
      <c r="Z918" s="49">
        <f t="shared" si="105"/>
        <v>0</v>
      </c>
      <c r="AA918" s="49">
        <f t="shared" si="106"/>
        <v>0</v>
      </c>
      <c r="AB918" s="49">
        <f t="shared" si="107"/>
        <v>0</v>
      </c>
    </row>
    <row r="919" spans="1:28" x14ac:dyDescent="0.2">
      <c r="A919" s="4">
        <v>917</v>
      </c>
      <c r="B919" s="25">
        <f t="shared" si="103"/>
        <v>917</v>
      </c>
      <c r="D919" s="26" t="str">
        <f>IF($C919&gt;0,IF(COUNTIF(newValidID,$C919)&gt;0,VLOOKUP($C919,Νέα_Μητρώα!$A:$G,3,FALSE),IF(COUNTIF(ValidID,$C919)&gt;0,VLOOKUP($C919,Μητρώο!$A:$G,3,FALSE))),"")</f>
        <v/>
      </c>
      <c r="E919" s="27" t="str">
        <f>IF($C919&gt;0,IF(COUNTIF(newValidID,$C919)&gt;0,VLOOKUP($C919,Νέα_Μητρώα!$A:$G,5,FALSE),IF(COUNTIF(ValidID,$C919)&gt;0,VLOOKUP($C919,Μητρώο!$A:$G,5,FALSE))),"")</f>
        <v/>
      </c>
      <c r="F919" s="47"/>
      <c r="G919" s="47"/>
      <c r="H919" s="28"/>
      <c r="I919" s="29" t="str">
        <f>IF($C919&gt;0,IF(COUNTIF(newValidID,$C919)&gt;0,VLOOKUP($C919,Νέα_Μητρώα!$A:$G,4,FALSE),IF(COUNTIF(ValidID,$C919)&gt;0,VLOOKUP($C919,Μητρώο!$A:$G,4,FALSE))),"")</f>
        <v/>
      </c>
      <c r="J919" s="53" t="str">
        <f>IF(OR(AND(OR(LEFT(R919)="b",LEFT(T919)="b",LEFT(V919)="b"),IF($C919&gt;0,IF(COUNTIF(newValidID,$C919)&gt;0,VLOOKUP($C919,Νέα_Μητρώα!$A:$G,2,FALSE),IF(COUNTIF(ValidID,$C919)&gt;0,VLOOKUP($C919,Μητρώο!$A:$G,2,FALSE))),"")="Θ"),AND(OR(LEFT(R919)="g",LEFT(T919)="g",LEFT(V919)="g"),IF($C919&gt;0,IF(COUNTIF(newValidID,$C919)&gt;0,VLOOKUP($C919,Νέα_Μητρώα!$A:$G,2,FALSE),IF(COUNTIF(ValidID,$C919)&gt;0,VLOOKUP($C919,Μητρώο!$A:$G,2,FALSE))),"")="Α")),"error","")</f>
        <v/>
      </c>
      <c r="K919" s="29" t="str">
        <f t="shared" si="101"/>
        <v/>
      </c>
      <c r="L919" s="29">
        <f t="shared" si="102"/>
        <v>0</v>
      </c>
      <c r="M919" s="30"/>
      <c r="N919" s="30"/>
      <c r="O919" s="31" t="str">
        <f>IF($C919&gt;0,IF(COUNTIF(newValidID,$C919)&gt;0,VLOOKUP($C919,Νέα_Μητρώα!$A:$G,7,FALSE),IF(COUNTIF(ValidID,$C919)&gt;0,VLOOKUP($C919,Μητρώο!$A:$G,7,FALSE))),"")</f>
        <v/>
      </c>
      <c r="P919" s="25" t="str">
        <f t="shared" si="104"/>
        <v/>
      </c>
      <c r="Q919" s="6"/>
      <c r="S919" s="6"/>
      <c r="U919" s="6"/>
      <c r="W919" s="59" t="str">
        <f>IF(AND($W$1&gt;0,C919&gt;0),SUBSTITUTE(SUBSTITUTE(IF(COUNTIF(newValidID,$C919)&gt;0,VLOOKUP($C919,Νέα_Μητρώα!$A:$G,2,FALSE),IF(COUNTIF(ValidID,$C919)&gt;0,VLOOKUP($C919,Μητρώο!$A:$G,2,FALSE))),"Θ","g"),"Α","b")&amp;IF((TRUNC((((YEAR($C$1))-I919)+1)/2))*2&lt;12,12,(TRUNC((((YEAR($C$1))-I919)+1)/2))*2),"ω")</f>
        <v>ω</v>
      </c>
      <c r="Z919" s="49">
        <f t="shared" si="105"/>
        <v>0</v>
      </c>
      <c r="AA919" s="49">
        <f t="shared" si="106"/>
        <v>0</v>
      </c>
      <c r="AB919" s="49">
        <f t="shared" si="107"/>
        <v>0</v>
      </c>
    </row>
    <row r="920" spans="1:28" x14ac:dyDescent="0.2">
      <c r="A920" s="4">
        <v>918</v>
      </c>
      <c r="B920" s="25">
        <f t="shared" si="103"/>
        <v>918</v>
      </c>
      <c r="D920" s="26" t="str">
        <f>IF($C920&gt;0,IF(COUNTIF(newValidID,$C920)&gt;0,VLOOKUP($C920,Νέα_Μητρώα!$A:$G,3,FALSE),IF(COUNTIF(ValidID,$C920)&gt;0,VLOOKUP($C920,Μητρώο!$A:$G,3,FALSE))),"")</f>
        <v/>
      </c>
      <c r="E920" s="27" t="str">
        <f>IF($C920&gt;0,IF(COUNTIF(newValidID,$C920)&gt;0,VLOOKUP($C920,Νέα_Μητρώα!$A:$G,5,FALSE),IF(COUNTIF(ValidID,$C920)&gt;0,VLOOKUP($C920,Μητρώο!$A:$G,5,FALSE))),"")</f>
        <v/>
      </c>
      <c r="F920" s="47"/>
      <c r="G920" s="47"/>
      <c r="H920" s="28"/>
      <c r="I920" s="29" t="str">
        <f>IF($C920&gt;0,IF(COUNTIF(newValidID,$C920)&gt;0,VLOOKUP($C920,Νέα_Μητρώα!$A:$G,4,FALSE),IF(COUNTIF(ValidID,$C920)&gt;0,VLOOKUP($C920,Μητρώο!$A:$G,4,FALSE))),"")</f>
        <v/>
      </c>
      <c r="J920" s="53" t="str">
        <f>IF(OR(AND(OR(LEFT(R920)="b",LEFT(T920)="b",LEFT(V920)="b"),IF($C920&gt;0,IF(COUNTIF(newValidID,$C920)&gt;0,VLOOKUP($C920,Νέα_Μητρώα!$A:$G,2,FALSE),IF(COUNTIF(ValidID,$C920)&gt;0,VLOOKUP($C920,Μητρώο!$A:$G,2,FALSE))),"")="Θ"),AND(OR(LEFT(R920)="g",LEFT(T920)="g",LEFT(V920)="g"),IF($C920&gt;0,IF(COUNTIF(newValidID,$C920)&gt;0,VLOOKUP($C920,Νέα_Μητρώα!$A:$G,2,FALSE),IF(COUNTIF(ValidID,$C920)&gt;0,VLOOKUP($C920,Μητρώο!$A:$G,2,FALSE))),"")="Α")),"error","")</f>
        <v/>
      </c>
      <c r="K920" s="29" t="str">
        <f t="shared" si="101"/>
        <v/>
      </c>
      <c r="L920" s="29">
        <f t="shared" si="102"/>
        <v>0</v>
      </c>
      <c r="M920" s="30"/>
      <c r="N920" s="30"/>
      <c r="O920" s="31" t="str">
        <f>IF($C920&gt;0,IF(COUNTIF(newValidID,$C920)&gt;0,VLOOKUP($C920,Νέα_Μητρώα!$A:$G,7,FALSE),IF(COUNTIF(ValidID,$C920)&gt;0,VLOOKUP($C920,Μητρώο!$A:$G,7,FALSE))),"")</f>
        <v/>
      </c>
      <c r="P920" s="25" t="str">
        <f t="shared" si="104"/>
        <v/>
      </c>
      <c r="Q920" s="6"/>
      <c r="S920" s="6"/>
      <c r="U920" s="6"/>
      <c r="W920" s="59" t="str">
        <f>IF(AND($W$1&gt;0,C920&gt;0),SUBSTITUTE(SUBSTITUTE(IF(COUNTIF(newValidID,$C920)&gt;0,VLOOKUP($C920,Νέα_Μητρώα!$A:$G,2,FALSE),IF(COUNTIF(ValidID,$C920)&gt;0,VLOOKUP($C920,Μητρώο!$A:$G,2,FALSE))),"Θ","g"),"Α","b")&amp;IF((TRUNC((((YEAR($C$1))-I920)+1)/2))*2&lt;12,12,(TRUNC((((YEAR($C$1))-I920)+1)/2))*2),"ω")</f>
        <v>ω</v>
      </c>
      <c r="Z920" s="49">
        <f t="shared" si="105"/>
        <v>0</v>
      </c>
      <c r="AA920" s="49">
        <f t="shared" si="106"/>
        <v>0</v>
      </c>
      <c r="AB920" s="49">
        <f t="shared" si="107"/>
        <v>0</v>
      </c>
    </row>
    <row r="921" spans="1:28" x14ac:dyDescent="0.2">
      <c r="A921" s="4">
        <v>919</v>
      </c>
      <c r="B921" s="25">
        <f t="shared" si="103"/>
        <v>919</v>
      </c>
      <c r="D921" s="26" t="str">
        <f>IF($C921&gt;0,IF(COUNTIF(newValidID,$C921)&gt;0,VLOOKUP($C921,Νέα_Μητρώα!$A:$G,3,FALSE),IF(COUNTIF(ValidID,$C921)&gt;0,VLOOKUP($C921,Μητρώο!$A:$G,3,FALSE))),"")</f>
        <v/>
      </c>
      <c r="E921" s="27" t="str">
        <f>IF($C921&gt;0,IF(COUNTIF(newValidID,$C921)&gt;0,VLOOKUP($C921,Νέα_Μητρώα!$A:$G,5,FALSE),IF(COUNTIF(ValidID,$C921)&gt;0,VLOOKUP($C921,Μητρώο!$A:$G,5,FALSE))),"")</f>
        <v/>
      </c>
      <c r="F921" s="47"/>
      <c r="G921" s="47"/>
      <c r="H921" s="28"/>
      <c r="I921" s="29" t="str">
        <f>IF($C921&gt;0,IF(COUNTIF(newValidID,$C921)&gt;0,VLOOKUP($C921,Νέα_Μητρώα!$A:$G,4,FALSE),IF(COUNTIF(ValidID,$C921)&gt;0,VLOOKUP($C921,Μητρώο!$A:$G,4,FALSE))),"")</f>
        <v/>
      </c>
      <c r="J921" s="53" t="str">
        <f>IF(OR(AND(OR(LEFT(R921)="b",LEFT(T921)="b",LEFT(V921)="b"),IF($C921&gt;0,IF(COUNTIF(newValidID,$C921)&gt;0,VLOOKUP($C921,Νέα_Μητρώα!$A:$G,2,FALSE),IF(COUNTIF(ValidID,$C921)&gt;0,VLOOKUP($C921,Μητρώο!$A:$G,2,FALSE))),"")="Θ"),AND(OR(LEFT(R921)="g",LEFT(T921)="g",LEFT(V921)="g"),IF($C921&gt;0,IF(COUNTIF(newValidID,$C921)&gt;0,VLOOKUP($C921,Νέα_Μητρώα!$A:$G,2,FALSE),IF(COUNTIF(ValidID,$C921)&gt;0,VLOOKUP($C921,Μητρώο!$A:$G,2,FALSE))),"")="Α")),"error","")</f>
        <v/>
      </c>
      <c r="K921" s="29" t="str">
        <f t="shared" si="101"/>
        <v/>
      </c>
      <c r="L921" s="29">
        <f t="shared" si="102"/>
        <v>0</v>
      </c>
      <c r="M921" s="30"/>
      <c r="N921" s="30"/>
      <c r="O921" s="31" t="str">
        <f>IF($C921&gt;0,IF(COUNTIF(newValidID,$C921)&gt;0,VLOOKUP($C921,Νέα_Μητρώα!$A:$G,7,FALSE),IF(COUNTIF(ValidID,$C921)&gt;0,VLOOKUP($C921,Μητρώο!$A:$G,7,FALSE))),"")</f>
        <v/>
      </c>
      <c r="P921" s="25" t="str">
        <f t="shared" si="104"/>
        <v/>
      </c>
      <c r="Q921" s="6"/>
      <c r="S921" s="6"/>
      <c r="U921" s="6"/>
      <c r="W921" s="59" t="str">
        <f>IF(AND($W$1&gt;0,C921&gt;0),SUBSTITUTE(SUBSTITUTE(IF(COUNTIF(newValidID,$C921)&gt;0,VLOOKUP($C921,Νέα_Μητρώα!$A:$G,2,FALSE),IF(COUNTIF(ValidID,$C921)&gt;0,VLOOKUP($C921,Μητρώο!$A:$G,2,FALSE))),"Θ","g"),"Α","b")&amp;IF((TRUNC((((YEAR($C$1))-I921)+1)/2))*2&lt;12,12,(TRUNC((((YEAR($C$1))-I921)+1)/2))*2),"ω")</f>
        <v>ω</v>
      </c>
      <c r="Z921" s="49">
        <f t="shared" si="105"/>
        <v>0</v>
      </c>
      <c r="AA921" s="49">
        <f t="shared" si="106"/>
        <v>0</v>
      </c>
      <c r="AB921" s="49">
        <f t="shared" si="107"/>
        <v>0</v>
      </c>
    </row>
    <row r="922" spans="1:28" x14ac:dyDescent="0.2">
      <c r="A922" s="4">
        <v>920</v>
      </c>
      <c r="B922" s="25">
        <f t="shared" si="103"/>
        <v>920</v>
      </c>
      <c r="D922" s="26" t="str">
        <f>IF($C922&gt;0,IF(COUNTIF(newValidID,$C922)&gt;0,VLOOKUP($C922,Νέα_Μητρώα!$A:$G,3,FALSE),IF(COUNTIF(ValidID,$C922)&gt;0,VLOOKUP($C922,Μητρώο!$A:$G,3,FALSE))),"")</f>
        <v/>
      </c>
      <c r="E922" s="27" t="str">
        <f>IF($C922&gt;0,IF(COUNTIF(newValidID,$C922)&gt;0,VLOOKUP($C922,Νέα_Μητρώα!$A:$G,5,FALSE),IF(COUNTIF(ValidID,$C922)&gt;0,VLOOKUP($C922,Μητρώο!$A:$G,5,FALSE))),"")</f>
        <v/>
      </c>
      <c r="F922" s="47"/>
      <c r="G922" s="47"/>
      <c r="H922" s="28"/>
      <c r="I922" s="29" t="str">
        <f>IF($C922&gt;0,IF(COUNTIF(newValidID,$C922)&gt;0,VLOOKUP($C922,Νέα_Μητρώα!$A:$G,4,FALSE),IF(COUNTIF(ValidID,$C922)&gt;0,VLOOKUP($C922,Μητρώο!$A:$G,4,FALSE))),"")</f>
        <v/>
      </c>
      <c r="J922" s="53" t="str">
        <f>IF(OR(AND(OR(LEFT(R922)="b",LEFT(T922)="b",LEFT(V922)="b"),IF($C922&gt;0,IF(COUNTIF(newValidID,$C922)&gt;0,VLOOKUP($C922,Νέα_Μητρώα!$A:$G,2,FALSE),IF(COUNTIF(ValidID,$C922)&gt;0,VLOOKUP($C922,Μητρώο!$A:$G,2,FALSE))),"")="Θ"),AND(OR(LEFT(R922)="g",LEFT(T922)="g",LEFT(V922)="g"),IF($C922&gt;0,IF(COUNTIF(newValidID,$C922)&gt;0,VLOOKUP($C922,Νέα_Μητρώα!$A:$G,2,FALSE),IF(COUNTIF(ValidID,$C922)&gt;0,VLOOKUP($C922,Μητρώο!$A:$G,2,FALSE))),"")="Α")),"error","")</f>
        <v/>
      </c>
      <c r="K922" s="29" t="str">
        <f t="shared" si="101"/>
        <v/>
      </c>
      <c r="L922" s="29">
        <f t="shared" si="102"/>
        <v>0</v>
      </c>
      <c r="M922" s="30"/>
      <c r="N922" s="30"/>
      <c r="O922" s="31" t="str">
        <f>IF($C922&gt;0,IF(COUNTIF(newValidID,$C922)&gt;0,VLOOKUP($C922,Νέα_Μητρώα!$A:$G,7,FALSE),IF(COUNTIF(ValidID,$C922)&gt;0,VLOOKUP($C922,Μητρώο!$A:$G,7,FALSE))),"")</f>
        <v/>
      </c>
      <c r="P922" s="25" t="str">
        <f t="shared" si="104"/>
        <v/>
      </c>
      <c r="Q922" s="6"/>
      <c r="S922" s="6"/>
      <c r="U922" s="6"/>
      <c r="W922" s="59" t="str">
        <f>IF(AND($W$1&gt;0,C922&gt;0),SUBSTITUTE(SUBSTITUTE(IF(COUNTIF(newValidID,$C922)&gt;0,VLOOKUP($C922,Νέα_Μητρώα!$A:$G,2,FALSE),IF(COUNTIF(ValidID,$C922)&gt;0,VLOOKUP($C922,Μητρώο!$A:$G,2,FALSE))),"Θ","g"),"Α","b")&amp;IF((TRUNC((((YEAR($C$1))-I922)+1)/2))*2&lt;12,12,(TRUNC((((YEAR($C$1))-I922)+1)/2))*2),"ω")</f>
        <v>ω</v>
      </c>
      <c r="Z922" s="49">
        <f t="shared" si="105"/>
        <v>0</v>
      </c>
      <c r="AA922" s="49">
        <f t="shared" si="106"/>
        <v>0</v>
      </c>
      <c r="AB922" s="49">
        <f t="shared" si="107"/>
        <v>0</v>
      </c>
    </row>
    <row r="923" spans="1:28" x14ac:dyDescent="0.2">
      <c r="A923" s="4">
        <v>921</v>
      </c>
      <c r="B923" s="25">
        <f t="shared" si="103"/>
        <v>921</v>
      </c>
      <c r="D923" s="26" t="str">
        <f>IF($C923&gt;0,IF(COUNTIF(newValidID,$C923)&gt;0,VLOOKUP($C923,Νέα_Μητρώα!$A:$G,3,FALSE),IF(COUNTIF(ValidID,$C923)&gt;0,VLOOKUP($C923,Μητρώο!$A:$G,3,FALSE))),"")</f>
        <v/>
      </c>
      <c r="E923" s="27" t="str">
        <f>IF($C923&gt;0,IF(COUNTIF(newValidID,$C923)&gt;0,VLOOKUP($C923,Νέα_Μητρώα!$A:$G,5,FALSE),IF(COUNTIF(ValidID,$C923)&gt;0,VLOOKUP($C923,Μητρώο!$A:$G,5,FALSE))),"")</f>
        <v/>
      </c>
      <c r="F923" s="47"/>
      <c r="G923" s="47"/>
      <c r="H923" s="28"/>
      <c r="I923" s="29" t="str">
        <f>IF($C923&gt;0,IF(COUNTIF(newValidID,$C923)&gt;0,VLOOKUP($C923,Νέα_Μητρώα!$A:$G,4,FALSE),IF(COUNTIF(ValidID,$C923)&gt;0,VLOOKUP($C923,Μητρώο!$A:$G,4,FALSE))),"")</f>
        <v/>
      </c>
      <c r="J923" s="53" t="str">
        <f>IF(OR(AND(OR(LEFT(R923)="b",LEFT(T923)="b",LEFT(V923)="b"),IF($C923&gt;0,IF(COUNTIF(newValidID,$C923)&gt;0,VLOOKUP($C923,Νέα_Μητρώα!$A:$G,2,FALSE),IF(COUNTIF(ValidID,$C923)&gt;0,VLOOKUP($C923,Μητρώο!$A:$G,2,FALSE))),"")="Θ"),AND(OR(LEFT(R923)="g",LEFT(T923)="g",LEFT(V923)="g"),IF($C923&gt;0,IF(COUNTIF(newValidID,$C923)&gt;0,VLOOKUP($C923,Νέα_Μητρώα!$A:$G,2,FALSE),IF(COUNTIF(ValidID,$C923)&gt;0,VLOOKUP($C923,Μητρώο!$A:$G,2,FALSE))),"")="Α")),"error","")</f>
        <v/>
      </c>
      <c r="K923" s="29" t="str">
        <f t="shared" si="101"/>
        <v/>
      </c>
      <c r="L923" s="29">
        <f t="shared" si="102"/>
        <v>0</v>
      </c>
      <c r="M923" s="30"/>
      <c r="N923" s="30"/>
      <c r="O923" s="31" t="str">
        <f>IF($C923&gt;0,IF(COUNTIF(newValidID,$C923)&gt;0,VLOOKUP($C923,Νέα_Μητρώα!$A:$G,7,FALSE),IF(COUNTIF(ValidID,$C923)&gt;0,VLOOKUP($C923,Μητρώο!$A:$G,7,FALSE))),"")</f>
        <v/>
      </c>
      <c r="P923" s="25" t="str">
        <f t="shared" si="104"/>
        <v/>
      </c>
      <c r="Q923" s="6"/>
      <c r="S923" s="6"/>
      <c r="U923" s="6"/>
      <c r="W923" s="59" t="str">
        <f>IF(AND($W$1&gt;0,C923&gt;0),SUBSTITUTE(SUBSTITUTE(IF(COUNTIF(newValidID,$C923)&gt;0,VLOOKUP($C923,Νέα_Μητρώα!$A:$G,2,FALSE),IF(COUNTIF(ValidID,$C923)&gt;0,VLOOKUP($C923,Μητρώο!$A:$G,2,FALSE))),"Θ","g"),"Α","b")&amp;IF((TRUNC((((YEAR($C$1))-I923)+1)/2))*2&lt;12,12,(TRUNC((((YEAR($C$1))-I923)+1)/2))*2),"ω")</f>
        <v>ω</v>
      </c>
      <c r="Z923" s="49">
        <f t="shared" si="105"/>
        <v>0</v>
      </c>
      <c r="AA923" s="49">
        <f t="shared" si="106"/>
        <v>0</v>
      </c>
      <c r="AB923" s="49">
        <f t="shared" si="107"/>
        <v>0</v>
      </c>
    </row>
    <row r="924" spans="1:28" x14ac:dyDescent="0.2">
      <c r="A924" s="4">
        <v>922</v>
      </c>
      <c r="B924" s="25">
        <f t="shared" si="103"/>
        <v>922</v>
      </c>
      <c r="D924" s="26" t="str">
        <f>IF($C924&gt;0,IF(COUNTIF(newValidID,$C924)&gt;0,VLOOKUP($C924,Νέα_Μητρώα!$A:$G,3,FALSE),IF(COUNTIF(ValidID,$C924)&gt;0,VLOOKUP($C924,Μητρώο!$A:$G,3,FALSE))),"")</f>
        <v/>
      </c>
      <c r="E924" s="27" t="str">
        <f>IF($C924&gt;0,IF(COUNTIF(newValidID,$C924)&gt;0,VLOOKUP($C924,Νέα_Μητρώα!$A:$G,5,FALSE),IF(COUNTIF(ValidID,$C924)&gt;0,VLOOKUP($C924,Μητρώο!$A:$G,5,FALSE))),"")</f>
        <v/>
      </c>
      <c r="F924" s="47"/>
      <c r="G924" s="47"/>
      <c r="H924" s="28"/>
      <c r="I924" s="29" t="str">
        <f>IF($C924&gt;0,IF(COUNTIF(newValidID,$C924)&gt;0,VLOOKUP($C924,Νέα_Μητρώα!$A:$G,4,FALSE),IF(COUNTIF(ValidID,$C924)&gt;0,VLOOKUP($C924,Μητρώο!$A:$G,4,FALSE))),"")</f>
        <v/>
      </c>
      <c r="J924" s="53" t="str">
        <f>IF(OR(AND(OR(LEFT(R924)="b",LEFT(T924)="b",LEFT(V924)="b"),IF($C924&gt;0,IF(COUNTIF(newValidID,$C924)&gt;0,VLOOKUP($C924,Νέα_Μητρώα!$A:$G,2,FALSE),IF(COUNTIF(ValidID,$C924)&gt;0,VLOOKUP($C924,Μητρώο!$A:$G,2,FALSE))),"")="Θ"),AND(OR(LEFT(R924)="g",LEFT(T924)="g",LEFT(V924)="g"),IF($C924&gt;0,IF(COUNTIF(newValidID,$C924)&gt;0,VLOOKUP($C924,Νέα_Μητρώα!$A:$G,2,FALSE),IF(COUNTIF(ValidID,$C924)&gt;0,VLOOKUP($C924,Μητρώο!$A:$G,2,FALSE))),"")="Α")),"error","")</f>
        <v/>
      </c>
      <c r="K924" s="29" t="str">
        <f t="shared" si="101"/>
        <v/>
      </c>
      <c r="L924" s="29">
        <f t="shared" si="102"/>
        <v>0</v>
      </c>
      <c r="M924" s="30"/>
      <c r="N924" s="30"/>
      <c r="O924" s="31" t="str">
        <f>IF($C924&gt;0,IF(COUNTIF(newValidID,$C924)&gt;0,VLOOKUP($C924,Νέα_Μητρώα!$A:$G,7,FALSE),IF(COUNTIF(ValidID,$C924)&gt;0,VLOOKUP($C924,Μητρώο!$A:$G,7,FALSE))),"")</f>
        <v/>
      </c>
      <c r="P924" s="25" t="str">
        <f t="shared" si="104"/>
        <v/>
      </c>
      <c r="Q924" s="6"/>
      <c r="S924" s="6"/>
      <c r="U924" s="6"/>
      <c r="W924" s="59" t="str">
        <f>IF(AND($W$1&gt;0,C924&gt;0),SUBSTITUTE(SUBSTITUTE(IF(COUNTIF(newValidID,$C924)&gt;0,VLOOKUP($C924,Νέα_Μητρώα!$A:$G,2,FALSE),IF(COUNTIF(ValidID,$C924)&gt;0,VLOOKUP($C924,Μητρώο!$A:$G,2,FALSE))),"Θ","g"),"Α","b")&amp;IF((TRUNC((((YEAR($C$1))-I924)+1)/2))*2&lt;12,12,(TRUNC((((YEAR($C$1))-I924)+1)/2))*2),"ω")</f>
        <v>ω</v>
      </c>
      <c r="Z924" s="49">
        <f t="shared" si="105"/>
        <v>0</v>
      </c>
      <c r="AA924" s="49">
        <f t="shared" si="106"/>
        <v>0</v>
      </c>
      <c r="AB924" s="49">
        <f t="shared" si="107"/>
        <v>0</v>
      </c>
    </row>
    <row r="925" spans="1:28" x14ac:dyDescent="0.2">
      <c r="A925" s="4">
        <v>923</v>
      </c>
      <c r="B925" s="25">
        <f t="shared" si="103"/>
        <v>923</v>
      </c>
      <c r="D925" s="26" t="str">
        <f>IF($C925&gt;0,IF(COUNTIF(newValidID,$C925)&gt;0,VLOOKUP($C925,Νέα_Μητρώα!$A:$G,3,FALSE),IF(COUNTIF(ValidID,$C925)&gt;0,VLOOKUP($C925,Μητρώο!$A:$G,3,FALSE))),"")</f>
        <v/>
      </c>
      <c r="E925" s="27" t="str">
        <f>IF($C925&gt;0,IF(COUNTIF(newValidID,$C925)&gt;0,VLOOKUP($C925,Νέα_Μητρώα!$A:$G,5,FALSE),IF(COUNTIF(ValidID,$C925)&gt;0,VLOOKUP($C925,Μητρώο!$A:$G,5,FALSE))),"")</f>
        <v/>
      </c>
      <c r="F925" s="47"/>
      <c r="G925" s="47"/>
      <c r="H925" s="28"/>
      <c r="I925" s="29" t="str">
        <f>IF($C925&gt;0,IF(COUNTIF(newValidID,$C925)&gt;0,VLOOKUP($C925,Νέα_Μητρώα!$A:$G,4,FALSE),IF(COUNTIF(ValidID,$C925)&gt;0,VLOOKUP($C925,Μητρώο!$A:$G,4,FALSE))),"")</f>
        <v/>
      </c>
      <c r="J925" s="53" t="str">
        <f>IF(OR(AND(OR(LEFT(R925)="b",LEFT(T925)="b",LEFT(V925)="b"),IF($C925&gt;0,IF(COUNTIF(newValidID,$C925)&gt;0,VLOOKUP($C925,Νέα_Μητρώα!$A:$G,2,FALSE),IF(COUNTIF(ValidID,$C925)&gt;0,VLOOKUP($C925,Μητρώο!$A:$G,2,FALSE))),"")="Θ"),AND(OR(LEFT(R925)="g",LEFT(T925)="g",LEFT(V925)="g"),IF($C925&gt;0,IF(COUNTIF(newValidID,$C925)&gt;0,VLOOKUP($C925,Νέα_Μητρώα!$A:$G,2,FALSE),IF(COUNTIF(ValidID,$C925)&gt;0,VLOOKUP($C925,Μητρώο!$A:$G,2,FALSE))),"")="Α")),"error","")</f>
        <v/>
      </c>
      <c r="K925" s="29" t="str">
        <f t="shared" si="101"/>
        <v/>
      </c>
      <c r="L925" s="29">
        <f t="shared" si="102"/>
        <v>0</v>
      </c>
      <c r="M925" s="30"/>
      <c r="N925" s="30"/>
      <c r="O925" s="31" t="str">
        <f>IF($C925&gt;0,IF(COUNTIF(newValidID,$C925)&gt;0,VLOOKUP($C925,Νέα_Μητρώα!$A:$G,7,FALSE),IF(COUNTIF(ValidID,$C925)&gt;0,VLOOKUP($C925,Μητρώο!$A:$G,7,FALSE))),"")</f>
        <v/>
      </c>
      <c r="P925" s="25" t="str">
        <f t="shared" si="104"/>
        <v/>
      </c>
      <c r="Q925" s="6"/>
      <c r="S925" s="6"/>
      <c r="U925" s="6"/>
      <c r="W925" s="59" t="str">
        <f>IF(AND($W$1&gt;0,C925&gt;0),SUBSTITUTE(SUBSTITUTE(IF(COUNTIF(newValidID,$C925)&gt;0,VLOOKUP($C925,Νέα_Μητρώα!$A:$G,2,FALSE),IF(COUNTIF(ValidID,$C925)&gt;0,VLOOKUP($C925,Μητρώο!$A:$G,2,FALSE))),"Θ","g"),"Α","b")&amp;IF((TRUNC((((YEAR($C$1))-I925)+1)/2))*2&lt;12,12,(TRUNC((((YEAR($C$1))-I925)+1)/2))*2),"ω")</f>
        <v>ω</v>
      </c>
      <c r="Z925" s="49">
        <f t="shared" si="105"/>
        <v>0</v>
      </c>
      <c r="AA925" s="49">
        <f t="shared" si="106"/>
        <v>0</v>
      </c>
      <c r="AB925" s="49">
        <f t="shared" si="107"/>
        <v>0</v>
      </c>
    </row>
    <row r="926" spans="1:28" x14ac:dyDescent="0.2">
      <c r="A926" s="4">
        <v>924</v>
      </c>
      <c r="B926" s="25">
        <f t="shared" si="103"/>
        <v>924</v>
      </c>
      <c r="D926" s="26" t="str">
        <f>IF($C926&gt;0,IF(COUNTIF(newValidID,$C926)&gt;0,VLOOKUP($C926,Νέα_Μητρώα!$A:$G,3,FALSE),IF(COUNTIF(ValidID,$C926)&gt;0,VLOOKUP($C926,Μητρώο!$A:$G,3,FALSE))),"")</f>
        <v/>
      </c>
      <c r="E926" s="27" t="str">
        <f>IF($C926&gt;0,IF(COUNTIF(newValidID,$C926)&gt;0,VLOOKUP($C926,Νέα_Μητρώα!$A:$G,5,FALSE),IF(COUNTIF(ValidID,$C926)&gt;0,VLOOKUP($C926,Μητρώο!$A:$G,5,FALSE))),"")</f>
        <v/>
      </c>
      <c r="F926" s="47"/>
      <c r="G926" s="47"/>
      <c r="H926" s="28"/>
      <c r="I926" s="29" t="str">
        <f>IF($C926&gt;0,IF(COUNTIF(newValidID,$C926)&gt;0,VLOOKUP($C926,Νέα_Μητρώα!$A:$G,4,FALSE),IF(COUNTIF(ValidID,$C926)&gt;0,VLOOKUP($C926,Μητρώο!$A:$G,4,FALSE))),"")</f>
        <v/>
      </c>
      <c r="J926" s="53" t="str">
        <f>IF(OR(AND(OR(LEFT(R926)="b",LEFT(T926)="b",LEFT(V926)="b"),IF($C926&gt;0,IF(COUNTIF(newValidID,$C926)&gt;0,VLOOKUP($C926,Νέα_Μητρώα!$A:$G,2,FALSE),IF(COUNTIF(ValidID,$C926)&gt;0,VLOOKUP($C926,Μητρώο!$A:$G,2,FALSE))),"")="Θ"),AND(OR(LEFT(R926)="g",LEFT(T926)="g",LEFT(V926)="g"),IF($C926&gt;0,IF(COUNTIF(newValidID,$C926)&gt;0,VLOOKUP($C926,Νέα_Μητρώα!$A:$G,2,FALSE),IF(COUNTIF(ValidID,$C926)&gt;0,VLOOKUP($C926,Μητρώο!$A:$G,2,FALSE))),"")="Α")),"error","")</f>
        <v/>
      </c>
      <c r="K926" s="29" t="str">
        <f t="shared" si="101"/>
        <v/>
      </c>
      <c r="L926" s="29">
        <f t="shared" si="102"/>
        <v>0</v>
      </c>
      <c r="M926" s="30"/>
      <c r="N926" s="30"/>
      <c r="O926" s="31" t="str">
        <f>IF($C926&gt;0,IF(COUNTIF(newValidID,$C926)&gt;0,VLOOKUP($C926,Νέα_Μητρώα!$A:$G,7,FALSE),IF(COUNTIF(ValidID,$C926)&gt;0,VLOOKUP($C926,Μητρώο!$A:$G,7,FALSE))),"")</f>
        <v/>
      </c>
      <c r="P926" s="25" t="str">
        <f t="shared" si="104"/>
        <v/>
      </c>
      <c r="Q926" s="6"/>
      <c r="S926" s="6"/>
      <c r="U926" s="6"/>
      <c r="W926" s="59" t="str">
        <f>IF(AND($W$1&gt;0,C926&gt;0),SUBSTITUTE(SUBSTITUTE(IF(COUNTIF(newValidID,$C926)&gt;0,VLOOKUP($C926,Νέα_Μητρώα!$A:$G,2,FALSE),IF(COUNTIF(ValidID,$C926)&gt;0,VLOOKUP($C926,Μητρώο!$A:$G,2,FALSE))),"Θ","g"),"Α","b")&amp;IF((TRUNC((((YEAR($C$1))-I926)+1)/2))*2&lt;12,12,(TRUNC((((YEAR($C$1))-I926)+1)/2))*2),"ω")</f>
        <v>ω</v>
      </c>
      <c r="Z926" s="49">
        <f t="shared" si="105"/>
        <v>0</v>
      </c>
      <c r="AA926" s="49">
        <f t="shared" si="106"/>
        <v>0</v>
      </c>
      <c r="AB926" s="49">
        <f t="shared" si="107"/>
        <v>0</v>
      </c>
    </row>
    <row r="927" spans="1:28" x14ac:dyDescent="0.2">
      <c r="A927" s="4">
        <v>925</v>
      </c>
      <c r="B927" s="25">
        <f t="shared" si="103"/>
        <v>925</v>
      </c>
      <c r="D927" s="26" t="str">
        <f>IF($C927&gt;0,IF(COUNTIF(newValidID,$C927)&gt;0,VLOOKUP($C927,Νέα_Μητρώα!$A:$G,3,FALSE),IF(COUNTIF(ValidID,$C927)&gt;0,VLOOKUP($C927,Μητρώο!$A:$G,3,FALSE))),"")</f>
        <v/>
      </c>
      <c r="E927" s="27" t="str">
        <f>IF($C927&gt;0,IF(COUNTIF(newValidID,$C927)&gt;0,VLOOKUP($C927,Νέα_Μητρώα!$A:$G,5,FALSE),IF(COUNTIF(ValidID,$C927)&gt;0,VLOOKUP($C927,Μητρώο!$A:$G,5,FALSE))),"")</f>
        <v/>
      </c>
      <c r="F927" s="47"/>
      <c r="G927" s="47"/>
      <c r="H927" s="28"/>
      <c r="I927" s="29" t="str">
        <f>IF($C927&gt;0,IF(COUNTIF(newValidID,$C927)&gt;0,VLOOKUP($C927,Νέα_Μητρώα!$A:$G,4,FALSE),IF(COUNTIF(ValidID,$C927)&gt;0,VLOOKUP($C927,Μητρώο!$A:$G,4,FALSE))),"")</f>
        <v/>
      </c>
      <c r="J927" s="53" t="str">
        <f>IF(OR(AND(OR(LEFT(R927)="b",LEFT(T927)="b",LEFT(V927)="b"),IF($C927&gt;0,IF(COUNTIF(newValidID,$C927)&gt;0,VLOOKUP($C927,Νέα_Μητρώα!$A:$G,2,FALSE),IF(COUNTIF(ValidID,$C927)&gt;0,VLOOKUP($C927,Μητρώο!$A:$G,2,FALSE))),"")="Θ"),AND(OR(LEFT(R927)="g",LEFT(T927)="g",LEFT(V927)="g"),IF($C927&gt;0,IF(COUNTIF(newValidID,$C927)&gt;0,VLOOKUP($C927,Νέα_Μητρώα!$A:$G,2,FALSE),IF(COUNTIF(ValidID,$C927)&gt;0,VLOOKUP($C927,Μητρώο!$A:$G,2,FALSE))),"")="Α")),"error","")</f>
        <v/>
      </c>
      <c r="K927" s="29" t="str">
        <f t="shared" si="101"/>
        <v/>
      </c>
      <c r="L927" s="29">
        <f t="shared" si="102"/>
        <v>0</v>
      </c>
      <c r="M927" s="30"/>
      <c r="N927" s="30"/>
      <c r="O927" s="31" t="str">
        <f>IF($C927&gt;0,IF(COUNTIF(newValidID,$C927)&gt;0,VLOOKUP($C927,Νέα_Μητρώα!$A:$G,7,FALSE),IF(COUNTIF(ValidID,$C927)&gt;0,VLOOKUP($C927,Μητρώο!$A:$G,7,FALSE))),"")</f>
        <v/>
      </c>
      <c r="P927" s="25" t="str">
        <f t="shared" si="104"/>
        <v/>
      </c>
      <c r="Q927" s="6"/>
      <c r="S927" s="6"/>
      <c r="U927" s="6"/>
      <c r="W927" s="59" t="str">
        <f>IF(AND($W$1&gt;0,C927&gt;0),SUBSTITUTE(SUBSTITUTE(IF(COUNTIF(newValidID,$C927)&gt;0,VLOOKUP($C927,Νέα_Μητρώα!$A:$G,2,FALSE),IF(COUNTIF(ValidID,$C927)&gt;0,VLOOKUP($C927,Μητρώο!$A:$G,2,FALSE))),"Θ","g"),"Α","b")&amp;IF((TRUNC((((YEAR($C$1))-I927)+1)/2))*2&lt;12,12,(TRUNC((((YEAR($C$1))-I927)+1)/2))*2),"ω")</f>
        <v>ω</v>
      </c>
      <c r="Z927" s="49">
        <f t="shared" si="105"/>
        <v>0</v>
      </c>
      <c r="AA927" s="49">
        <f t="shared" si="106"/>
        <v>0</v>
      </c>
      <c r="AB927" s="49">
        <f t="shared" si="107"/>
        <v>0</v>
      </c>
    </row>
    <row r="928" spans="1:28" x14ac:dyDescent="0.2">
      <c r="A928" s="4">
        <v>926</v>
      </c>
      <c r="B928" s="25">
        <f t="shared" si="103"/>
        <v>926</v>
      </c>
      <c r="D928" s="26" t="str">
        <f>IF($C928&gt;0,IF(COUNTIF(newValidID,$C928)&gt;0,VLOOKUP($C928,Νέα_Μητρώα!$A:$G,3,FALSE),IF(COUNTIF(ValidID,$C928)&gt;0,VLOOKUP($C928,Μητρώο!$A:$G,3,FALSE))),"")</f>
        <v/>
      </c>
      <c r="E928" s="27" t="str">
        <f>IF($C928&gt;0,IF(COUNTIF(newValidID,$C928)&gt;0,VLOOKUP($C928,Νέα_Μητρώα!$A:$G,5,FALSE),IF(COUNTIF(ValidID,$C928)&gt;0,VLOOKUP($C928,Μητρώο!$A:$G,5,FALSE))),"")</f>
        <v/>
      </c>
      <c r="F928" s="47"/>
      <c r="G928" s="47"/>
      <c r="H928" s="28"/>
      <c r="I928" s="29" t="str">
        <f>IF($C928&gt;0,IF(COUNTIF(newValidID,$C928)&gt;0,VLOOKUP($C928,Νέα_Μητρώα!$A:$G,4,FALSE),IF(COUNTIF(ValidID,$C928)&gt;0,VLOOKUP($C928,Μητρώο!$A:$G,4,FALSE))),"")</f>
        <v/>
      </c>
      <c r="J928" s="53" t="str">
        <f>IF(OR(AND(OR(LEFT(R928)="b",LEFT(T928)="b",LEFT(V928)="b"),IF($C928&gt;0,IF(COUNTIF(newValidID,$C928)&gt;0,VLOOKUP($C928,Νέα_Μητρώα!$A:$G,2,FALSE),IF(COUNTIF(ValidID,$C928)&gt;0,VLOOKUP($C928,Μητρώο!$A:$G,2,FALSE))),"")="Θ"),AND(OR(LEFT(R928)="g",LEFT(T928)="g",LEFT(V928)="g"),IF($C928&gt;0,IF(COUNTIF(newValidID,$C928)&gt;0,VLOOKUP($C928,Νέα_Μητρώα!$A:$G,2,FALSE),IF(COUNTIF(ValidID,$C928)&gt;0,VLOOKUP($C928,Μητρώο!$A:$G,2,FALSE))),"")="Α")),"error","")</f>
        <v/>
      </c>
      <c r="K928" s="29" t="str">
        <f t="shared" si="101"/>
        <v/>
      </c>
      <c r="L928" s="29">
        <f t="shared" si="102"/>
        <v>0</v>
      </c>
      <c r="M928" s="30"/>
      <c r="N928" s="30"/>
      <c r="O928" s="31" t="str">
        <f>IF($C928&gt;0,IF(COUNTIF(newValidID,$C928)&gt;0,VLOOKUP($C928,Νέα_Μητρώα!$A:$G,7,FALSE),IF(COUNTIF(ValidID,$C928)&gt;0,VLOOKUP($C928,Μητρώο!$A:$G,7,FALSE))),"")</f>
        <v/>
      </c>
      <c r="P928" s="25" t="str">
        <f t="shared" si="104"/>
        <v/>
      </c>
      <c r="Q928" s="6"/>
      <c r="S928" s="6"/>
      <c r="U928" s="6"/>
      <c r="W928" s="59" t="str">
        <f>IF(AND($W$1&gt;0,C928&gt;0),SUBSTITUTE(SUBSTITUTE(IF(COUNTIF(newValidID,$C928)&gt;0,VLOOKUP($C928,Νέα_Μητρώα!$A:$G,2,FALSE),IF(COUNTIF(ValidID,$C928)&gt;0,VLOOKUP($C928,Μητρώο!$A:$G,2,FALSE))),"Θ","g"),"Α","b")&amp;IF((TRUNC((((YEAR($C$1))-I928)+1)/2))*2&lt;12,12,(TRUNC((((YEAR($C$1))-I928)+1)/2))*2),"ω")</f>
        <v>ω</v>
      </c>
      <c r="Z928" s="49">
        <f t="shared" si="105"/>
        <v>0</v>
      </c>
      <c r="AA928" s="49">
        <f t="shared" si="106"/>
        <v>0</v>
      </c>
      <c r="AB928" s="49">
        <f t="shared" si="107"/>
        <v>0</v>
      </c>
    </row>
    <row r="929" spans="1:28" x14ac:dyDescent="0.2">
      <c r="A929" s="4">
        <v>927</v>
      </c>
      <c r="B929" s="25">
        <f t="shared" si="103"/>
        <v>927</v>
      </c>
      <c r="D929" s="26" t="str">
        <f>IF($C929&gt;0,IF(COUNTIF(newValidID,$C929)&gt;0,VLOOKUP($C929,Νέα_Μητρώα!$A:$G,3,FALSE),IF(COUNTIF(ValidID,$C929)&gt;0,VLOOKUP($C929,Μητρώο!$A:$G,3,FALSE))),"")</f>
        <v/>
      </c>
      <c r="E929" s="27" t="str">
        <f>IF($C929&gt;0,IF(COUNTIF(newValidID,$C929)&gt;0,VLOOKUP($C929,Νέα_Μητρώα!$A:$G,5,FALSE),IF(COUNTIF(ValidID,$C929)&gt;0,VLOOKUP($C929,Μητρώο!$A:$G,5,FALSE))),"")</f>
        <v/>
      </c>
      <c r="F929" s="47"/>
      <c r="G929" s="47"/>
      <c r="H929" s="28"/>
      <c r="I929" s="29" t="str">
        <f>IF($C929&gt;0,IF(COUNTIF(newValidID,$C929)&gt;0,VLOOKUP($C929,Νέα_Μητρώα!$A:$G,4,FALSE),IF(COUNTIF(ValidID,$C929)&gt;0,VLOOKUP($C929,Μητρώο!$A:$G,4,FALSE))),"")</f>
        <v/>
      </c>
      <c r="J929" s="53" t="str">
        <f>IF(OR(AND(OR(LEFT(R929)="b",LEFT(T929)="b",LEFT(V929)="b"),IF($C929&gt;0,IF(COUNTIF(newValidID,$C929)&gt;0,VLOOKUP($C929,Νέα_Μητρώα!$A:$G,2,FALSE),IF(COUNTIF(ValidID,$C929)&gt;0,VLOOKUP($C929,Μητρώο!$A:$G,2,FALSE))),"")="Θ"),AND(OR(LEFT(R929)="g",LEFT(T929)="g",LEFT(V929)="g"),IF($C929&gt;0,IF(COUNTIF(newValidID,$C929)&gt;0,VLOOKUP($C929,Νέα_Μητρώα!$A:$G,2,FALSE),IF(COUNTIF(ValidID,$C929)&gt;0,VLOOKUP($C929,Μητρώο!$A:$G,2,FALSE))),"")="Α")),"error","")</f>
        <v/>
      </c>
      <c r="K929" s="29" t="str">
        <f t="shared" si="101"/>
        <v/>
      </c>
      <c r="L929" s="29">
        <f t="shared" si="102"/>
        <v>0</v>
      </c>
      <c r="M929" s="30"/>
      <c r="N929" s="30"/>
      <c r="O929" s="31" t="str">
        <f>IF($C929&gt;0,IF(COUNTIF(newValidID,$C929)&gt;0,VLOOKUP($C929,Νέα_Μητρώα!$A:$G,7,FALSE),IF(COUNTIF(ValidID,$C929)&gt;0,VLOOKUP($C929,Μητρώο!$A:$G,7,FALSE))),"")</f>
        <v/>
      </c>
      <c r="P929" s="25" t="str">
        <f t="shared" si="104"/>
        <v/>
      </c>
      <c r="Q929" s="6"/>
      <c r="S929" s="6"/>
      <c r="U929" s="6"/>
      <c r="W929" s="59" t="str">
        <f>IF(AND($W$1&gt;0,C929&gt;0),SUBSTITUTE(SUBSTITUTE(IF(COUNTIF(newValidID,$C929)&gt;0,VLOOKUP($C929,Νέα_Μητρώα!$A:$G,2,FALSE),IF(COUNTIF(ValidID,$C929)&gt;0,VLOOKUP($C929,Μητρώο!$A:$G,2,FALSE))),"Θ","g"),"Α","b")&amp;IF((TRUNC((((YEAR($C$1))-I929)+1)/2))*2&lt;12,12,(TRUNC((((YEAR($C$1))-I929)+1)/2))*2),"ω")</f>
        <v>ω</v>
      </c>
      <c r="Z929" s="49">
        <f t="shared" si="105"/>
        <v>0</v>
      </c>
      <c r="AA929" s="49">
        <f t="shared" si="106"/>
        <v>0</v>
      </c>
      <c r="AB929" s="49">
        <f t="shared" si="107"/>
        <v>0</v>
      </c>
    </row>
    <row r="930" spans="1:28" x14ac:dyDescent="0.2">
      <c r="A930" s="4">
        <v>928</v>
      </c>
      <c r="B930" s="25">
        <f t="shared" si="103"/>
        <v>928</v>
      </c>
      <c r="D930" s="26" t="str">
        <f>IF($C930&gt;0,IF(COUNTIF(newValidID,$C930)&gt;0,VLOOKUP($C930,Νέα_Μητρώα!$A:$G,3,FALSE),IF(COUNTIF(ValidID,$C930)&gt;0,VLOOKUP($C930,Μητρώο!$A:$G,3,FALSE))),"")</f>
        <v/>
      </c>
      <c r="E930" s="27" t="str">
        <f>IF($C930&gt;0,IF(COUNTIF(newValidID,$C930)&gt;0,VLOOKUP($C930,Νέα_Μητρώα!$A:$G,5,FALSE),IF(COUNTIF(ValidID,$C930)&gt;0,VLOOKUP($C930,Μητρώο!$A:$G,5,FALSE))),"")</f>
        <v/>
      </c>
      <c r="F930" s="47"/>
      <c r="G930" s="47"/>
      <c r="H930" s="28"/>
      <c r="I930" s="29" t="str">
        <f>IF($C930&gt;0,IF(COUNTIF(newValidID,$C930)&gt;0,VLOOKUP($C930,Νέα_Μητρώα!$A:$G,4,FALSE),IF(COUNTIF(ValidID,$C930)&gt;0,VLOOKUP($C930,Μητρώο!$A:$G,4,FALSE))),"")</f>
        <v/>
      </c>
      <c r="J930" s="53" t="str">
        <f>IF(OR(AND(OR(LEFT(R930)="b",LEFT(T930)="b",LEFT(V930)="b"),IF($C930&gt;0,IF(COUNTIF(newValidID,$C930)&gt;0,VLOOKUP($C930,Νέα_Μητρώα!$A:$G,2,FALSE),IF(COUNTIF(ValidID,$C930)&gt;0,VLOOKUP($C930,Μητρώο!$A:$G,2,FALSE))),"")="Θ"),AND(OR(LEFT(R930)="g",LEFT(T930)="g",LEFT(V930)="g"),IF($C930&gt;0,IF(COUNTIF(newValidID,$C930)&gt;0,VLOOKUP($C930,Νέα_Μητρώα!$A:$G,2,FALSE),IF(COUNTIF(ValidID,$C930)&gt;0,VLOOKUP($C930,Μητρώο!$A:$G,2,FALSE))),"")="Α")),"error","")</f>
        <v/>
      </c>
      <c r="K930" s="29" t="str">
        <f t="shared" si="101"/>
        <v/>
      </c>
      <c r="L930" s="29">
        <f t="shared" si="102"/>
        <v>0</v>
      </c>
      <c r="M930" s="30"/>
      <c r="N930" s="30"/>
      <c r="O930" s="31" t="str">
        <f>IF($C930&gt;0,IF(COUNTIF(newValidID,$C930)&gt;0,VLOOKUP($C930,Νέα_Μητρώα!$A:$G,7,FALSE),IF(COUNTIF(ValidID,$C930)&gt;0,VLOOKUP($C930,Μητρώο!$A:$G,7,FALSE))),"")</f>
        <v/>
      </c>
      <c r="P930" s="25" t="str">
        <f t="shared" si="104"/>
        <v/>
      </c>
      <c r="Q930" s="6"/>
      <c r="S930" s="6"/>
      <c r="U930" s="6"/>
      <c r="W930" s="59" t="str">
        <f>IF(AND($W$1&gt;0,C930&gt;0),SUBSTITUTE(SUBSTITUTE(IF(COUNTIF(newValidID,$C930)&gt;0,VLOOKUP($C930,Νέα_Μητρώα!$A:$G,2,FALSE),IF(COUNTIF(ValidID,$C930)&gt;0,VLOOKUP($C930,Μητρώο!$A:$G,2,FALSE))),"Θ","g"),"Α","b")&amp;IF((TRUNC((((YEAR($C$1))-I930)+1)/2))*2&lt;12,12,(TRUNC((((YEAR($C$1))-I930)+1)/2))*2),"ω")</f>
        <v>ω</v>
      </c>
      <c r="Z930" s="49">
        <f t="shared" si="105"/>
        <v>0</v>
      </c>
      <c r="AA930" s="49">
        <f t="shared" si="106"/>
        <v>0</v>
      </c>
      <c r="AB930" s="49">
        <f t="shared" si="107"/>
        <v>0</v>
      </c>
    </row>
    <row r="931" spans="1:28" x14ac:dyDescent="0.2">
      <c r="A931" s="4">
        <v>929</v>
      </c>
      <c r="B931" s="25">
        <f t="shared" si="103"/>
        <v>929</v>
      </c>
      <c r="D931" s="26" t="str">
        <f>IF($C931&gt;0,IF(COUNTIF(newValidID,$C931)&gt;0,VLOOKUP($C931,Νέα_Μητρώα!$A:$G,3,FALSE),IF(COUNTIF(ValidID,$C931)&gt;0,VLOOKUP($C931,Μητρώο!$A:$G,3,FALSE))),"")</f>
        <v/>
      </c>
      <c r="E931" s="27" t="str">
        <f>IF($C931&gt;0,IF(COUNTIF(newValidID,$C931)&gt;0,VLOOKUP($C931,Νέα_Μητρώα!$A:$G,5,FALSE),IF(COUNTIF(ValidID,$C931)&gt;0,VLOOKUP($C931,Μητρώο!$A:$G,5,FALSE))),"")</f>
        <v/>
      </c>
      <c r="F931" s="47"/>
      <c r="G931" s="47"/>
      <c r="H931" s="28"/>
      <c r="I931" s="29" t="str">
        <f>IF($C931&gt;0,IF(COUNTIF(newValidID,$C931)&gt;0,VLOOKUP($C931,Νέα_Μητρώα!$A:$G,4,FALSE),IF(COUNTIF(ValidID,$C931)&gt;0,VLOOKUP($C931,Μητρώο!$A:$G,4,FALSE))),"")</f>
        <v/>
      </c>
      <c r="J931" s="53" t="str">
        <f>IF(OR(AND(OR(LEFT(R931)="b",LEFT(T931)="b",LEFT(V931)="b"),IF($C931&gt;0,IF(COUNTIF(newValidID,$C931)&gt;0,VLOOKUP($C931,Νέα_Μητρώα!$A:$G,2,FALSE),IF(COUNTIF(ValidID,$C931)&gt;0,VLOOKUP($C931,Μητρώο!$A:$G,2,FALSE))),"")="Θ"),AND(OR(LEFT(R931)="g",LEFT(T931)="g",LEFT(V931)="g"),IF($C931&gt;0,IF(COUNTIF(newValidID,$C931)&gt;0,VLOOKUP($C931,Νέα_Μητρώα!$A:$G,2,FALSE),IF(COUNTIF(ValidID,$C931)&gt;0,VLOOKUP($C931,Μητρώο!$A:$G,2,FALSE))),"")="Α")),"error","")</f>
        <v/>
      </c>
      <c r="K931" s="29" t="str">
        <f t="shared" si="101"/>
        <v/>
      </c>
      <c r="L931" s="29">
        <f t="shared" si="102"/>
        <v>0</v>
      </c>
      <c r="M931" s="30"/>
      <c r="N931" s="30"/>
      <c r="O931" s="31" t="str">
        <f>IF($C931&gt;0,IF(COUNTIF(newValidID,$C931)&gt;0,VLOOKUP($C931,Νέα_Μητρώα!$A:$G,7,FALSE),IF(COUNTIF(ValidID,$C931)&gt;0,VLOOKUP($C931,Μητρώο!$A:$G,7,FALSE))),"")</f>
        <v/>
      </c>
      <c r="P931" s="25" t="str">
        <f t="shared" si="104"/>
        <v/>
      </c>
      <c r="Q931" s="6"/>
      <c r="S931" s="6"/>
      <c r="U931" s="6"/>
      <c r="W931" s="59" t="str">
        <f>IF(AND($W$1&gt;0,C931&gt;0),SUBSTITUTE(SUBSTITUTE(IF(COUNTIF(newValidID,$C931)&gt;0,VLOOKUP($C931,Νέα_Μητρώα!$A:$G,2,FALSE),IF(COUNTIF(ValidID,$C931)&gt;0,VLOOKUP($C931,Μητρώο!$A:$G,2,FALSE))),"Θ","g"),"Α","b")&amp;IF((TRUNC((((YEAR($C$1))-I931)+1)/2))*2&lt;12,12,(TRUNC((((YEAR($C$1))-I931)+1)/2))*2),"ω")</f>
        <v>ω</v>
      </c>
      <c r="Z931" s="49">
        <f t="shared" si="105"/>
        <v>0</v>
      </c>
      <c r="AA931" s="49">
        <f t="shared" si="106"/>
        <v>0</v>
      </c>
      <c r="AB931" s="49">
        <f t="shared" si="107"/>
        <v>0</v>
      </c>
    </row>
    <row r="932" spans="1:28" x14ac:dyDescent="0.2">
      <c r="A932" s="4">
        <v>930</v>
      </c>
      <c r="B932" s="25">
        <f t="shared" si="103"/>
        <v>930</v>
      </c>
      <c r="D932" s="26" t="str">
        <f>IF($C932&gt;0,IF(COUNTIF(newValidID,$C932)&gt;0,VLOOKUP($C932,Νέα_Μητρώα!$A:$G,3,FALSE),IF(COUNTIF(ValidID,$C932)&gt;0,VLOOKUP($C932,Μητρώο!$A:$G,3,FALSE))),"")</f>
        <v/>
      </c>
      <c r="E932" s="27" t="str">
        <f>IF($C932&gt;0,IF(COUNTIF(newValidID,$C932)&gt;0,VLOOKUP($C932,Νέα_Μητρώα!$A:$G,5,FALSE),IF(COUNTIF(ValidID,$C932)&gt;0,VLOOKUP($C932,Μητρώο!$A:$G,5,FALSE))),"")</f>
        <v/>
      </c>
      <c r="F932" s="47"/>
      <c r="G932" s="47"/>
      <c r="H932" s="28"/>
      <c r="I932" s="29" t="str">
        <f>IF($C932&gt;0,IF(COUNTIF(newValidID,$C932)&gt;0,VLOOKUP($C932,Νέα_Μητρώα!$A:$G,4,FALSE),IF(COUNTIF(ValidID,$C932)&gt;0,VLOOKUP($C932,Μητρώο!$A:$G,4,FALSE))),"")</f>
        <v/>
      </c>
      <c r="J932" s="53" t="str">
        <f>IF(OR(AND(OR(LEFT(R932)="b",LEFT(T932)="b",LEFT(V932)="b"),IF($C932&gt;0,IF(COUNTIF(newValidID,$C932)&gt;0,VLOOKUP($C932,Νέα_Μητρώα!$A:$G,2,FALSE),IF(COUNTIF(ValidID,$C932)&gt;0,VLOOKUP($C932,Μητρώο!$A:$G,2,FALSE))),"")="Θ"),AND(OR(LEFT(R932)="g",LEFT(T932)="g",LEFT(V932)="g"),IF($C932&gt;0,IF(COUNTIF(newValidID,$C932)&gt;0,VLOOKUP($C932,Νέα_Μητρώα!$A:$G,2,FALSE),IF(COUNTIF(ValidID,$C932)&gt;0,VLOOKUP($C932,Μητρώο!$A:$G,2,FALSE))),"")="Α")),"error","")</f>
        <v/>
      </c>
      <c r="K932" s="29" t="str">
        <f t="shared" si="101"/>
        <v/>
      </c>
      <c r="L932" s="29">
        <f t="shared" si="102"/>
        <v>0</v>
      </c>
      <c r="M932" s="30"/>
      <c r="N932" s="30"/>
      <c r="O932" s="31" t="str">
        <f>IF($C932&gt;0,IF(COUNTIF(newValidID,$C932)&gt;0,VLOOKUP($C932,Νέα_Μητρώα!$A:$G,7,FALSE),IF(COUNTIF(ValidID,$C932)&gt;0,VLOOKUP($C932,Μητρώο!$A:$G,7,FALSE))),"")</f>
        <v/>
      </c>
      <c r="P932" s="25" t="str">
        <f t="shared" si="104"/>
        <v/>
      </c>
      <c r="Q932" s="6"/>
      <c r="S932" s="6"/>
      <c r="U932" s="6"/>
      <c r="W932" s="59" t="str">
        <f>IF(AND($W$1&gt;0,C932&gt;0),SUBSTITUTE(SUBSTITUTE(IF(COUNTIF(newValidID,$C932)&gt;0,VLOOKUP($C932,Νέα_Μητρώα!$A:$G,2,FALSE),IF(COUNTIF(ValidID,$C932)&gt;0,VLOOKUP($C932,Μητρώο!$A:$G,2,FALSE))),"Θ","g"),"Α","b")&amp;IF((TRUNC((((YEAR($C$1))-I932)+1)/2))*2&lt;12,12,(TRUNC((((YEAR($C$1))-I932)+1)/2))*2),"ω")</f>
        <v>ω</v>
      </c>
      <c r="Z932" s="49">
        <f t="shared" si="105"/>
        <v>0</v>
      </c>
      <c r="AA932" s="49">
        <f t="shared" si="106"/>
        <v>0</v>
      </c>
      <c r="AB932" s="49">
        <f t="shared" si="107"/>
        <v>0</v>
      </c>
    </row>
    <row r="933" spans="1:28" x14ac:dyDescent="0.2">
      <c r="A933" s="4">
        <v>931</v>
      </c>
      <c r="B933" s="25">
        <f t="shared" si="103"/>
        <v>931</v>
      </c>
      <c r="D933" s="26" t="str">
        <f>IF($C933&gt;0,IF(COUNTIF(newValidID,$C933)&gt;0,VLOOKUP($C933,Νέα_Μητρώα!$A:$G,3,FALSE),IF(COUNTIF(ValidID,$C933)&gt;0,VLOOKUP($C933,Μητρώο!$A:$G,3,FALSE))),"")</f>
        <v/>
      </c>
      <c r="E933" s="27" t="str">
        <f>IF($C933&gt;0,IF(COUNTIF(newValidID,$C933)&gt;0,VLOOKUP($C933,Νέα_Μητρώα!$A:$G,5,FALSE),IF(COUNTIF(ValidID,$C933)&gt;0,VLOOKUP($C933,Μητρώο!$A:$G,5,FALSE))),"")</f>
        <v/>
      </c>
      <c r="F933" s="47"/>
      <c r="G933" s="47"/>
      <c r="H933" s="28"/>
      <c r="I933" s="29" t="str">
        <f>IF($C933&gt;0,IF(COUNTIF(newValidID,$C933)&gt;0,VLOOKUP($C933,Νέα_Μητρώα!$A:$G,4,FALSE),IF(COUNTIF(ValidID,$C933)&gt;0,VLOOKUP($C933,Μητρώο!$A:$G,4,FALSE))),"")</f>
        <v/>
      </c>
      <c r="J933" s="53" t="str">
        <f>IF(OR(AND(OR(LEFT(R933)="b",LEFT(T933)="b",LEFT(V933)="b"),IF($C933&gt;0,IF(COUNTIF(newValidID,$C933)&gt;0,VLOOKUP($C933,Νέα_Μητρώα!$A:$G,2,FALSE),IF(COUNTIF(ValidID,$C933)&gt;0,VLOOKUP($C933,Μητρώο!$A:$G,2,FALSE))),"")="Θ"),AND(OR(LEFT(R933)="g",LEFT(T933)="g",LEFT(V933)="g"),IF($C933&gt;0,IF(COUNTIF(newValidID,$C933)&gt;0,VLOOKUP($C933,Νέα_Μητρώα!$A:$G,2,FALSE),IF(COUNTIF(ValidID,$C933)&gt;0,VLOOKUP($C933,Μητρώο!$A:$G,2,FALSE))),"")="Α")),"error","")</f>
        <v/>
      </c>
      <c r="K933" s="29" t="str">
        <f t="shared" si="101"/>
        <v/>
      </c>
      <c r="L933" s="29">
        <f t="shared" si="102"/>
        <v>0</v>
      </c>
      <c r="M933" s="30"/>
      <c r="N933" s="30"/>
      <c r="O933" s="31" t="str">
        <f>IF($C933&gt;0,IF(COUNTIF(newValidID,$C933)&gt;0,VLOOKUP($C933,Νέα_Μητρώα!$A:$G,7,FALSE),IF(COUNTIF(ValidID,$C933)&gt;0,VLOOKUP($C933,Μητρώο!$A:$G,7,FALSE))),"")</f>
        <v/>
      </c>
      <c r="P933" s="25" t="str">
        <f t="shared" si="104"/>
        <v/>
      </c>
      <c r="Q933" s="6"/>
      <c r="S933" s="6"/>
      <c r="U933" s="6"/>
      <c r="W933" s="59" t="str">
        <f>IF(AND($W$1&gt;0,C933&gt;0),SUBSTITUTE(SUBSTITUTE(IF(COUNTIF(newValidID,$C933)&gt;0,VLOOKUP($C933,Νέα_Μητρώα!$A:$G,2,FALSE),IF(COUNTIF(ValidID,$C933)&gt;0,VLOOKUP($C933,Μητρώο!$A:$G,2,FALSE))),"Θ","g"),"Α","b")&amp;IF((TRUNC((((YEAR($C$1))-I933)+1)/2))*2&lt;12,12,(TRUNC((((YEAR($C$1))-I933)+1)/2))*2),"ω")</f>
        <v>ω</v>
      </c>
      <c r="Z933" s="49">
        <f t="shared" si="105"/>
        <v>0</v>
      </c>
      <c r="AA933" s="49">
        <f t="shared" si="106"/>
        <v>0</v>
      </c>
      <c r="AB933" s="49">
        <f t="shared" si="107"/>
        <v>0</v>
      </c>
    </row>
    <row r="934" spans="1:28" x14ac:dyDescent="0.2">
      <c r="A934" s="4">
        <v>932</v>
      </c>
      <c r="B934" s="25">
        <f t="shared" si="103"/>
        <v>932</v>
      </c>
      <c r="D934" s="26" t="str">
        <f>IF($C934&gt;0,IF(COUNTIF(newValidID,$C934)&gt;0,VLOOKUP($C934,Νέα_Μητρώα!$A:$G,3,FALSE),IF(COUNTIF(ValidID,$C934)&gt;0,VLOOKUP($C934,Μητρώο!$A:$G,3,FALSE))),"")</f>
        <v/>
      </c>
      <c r="E934" s="27" t="str">
        <f>IF($C934&gt;0,IF(COUNTIF(newValidID,$C934)&gt;0,VLOOKUP($C934,Νέα_Μητρώα!$A:$G,5,FALSE),IF(COUNTIF(ValidID,$C934)&gt;0,VLOOKUP($C934,Μητρώο!$A:$G,5,FALSE))),"")</f>
        <v/>
      </c>
      <c r="F934" s="47"/>
      <c r="G934" s="47"/>
      <c r="H934" s="28"/>
      <c r="I934" s="29" t="str">
        <f>IF($C934&gt;0,IF(COUNTIF(newValidID,$C934)&gt;0,VLOOKUP($C934,Νέα_Μητρώα!$A:$G,4,FALSE),IF(COUNTIF(ValidID,$C934)&gt;0,VLOOKUP($C934,Μητρώο!$A:$G,4,FALSE))),"")</f>
        <v/>
      </c>
      <c r="J934" s="53" t="str">
        <f>IF(OR(AND(OR(LEFT(R934)="b",LEFT(T934)="b",LEFT(V934)="b"),IF($C934&gt;0,IF(COUNTIF(newValidID,$C934)&gt;0,VLOOKUP($C934,Νέα_Μητρώα!$A:$G,2,FALSE),IF(COUNTIF(ValidID,$C934)&gt;0,VLOOKUP($C934,Μητρώο!$A:$G,2,FALSE))),"")="Θ"),AND(OR(LEFT(R934)="g",LEFT(T934)="g",LEFT(V934)="g"),IF($C934&gt;0,IF(COUNTIF(newValidID,$C934)&gt;0,VLOOKUP($C934,Νέα_Μητρώα!$A:$G,2,FALSE),IF(COUNTIF(ValidID,$C934)&gt;0,VLOOKUP($C934,Μητρώο!$A:$G,2,FALSE))),"")="Α")),"error","")</f>
        <v/>
      </c>
      <c r="K934" s="29" t="str">
        <f t="shared" si="101"/>
        <v/>
      </c>
      <c r="L934" s="29">
        <f t="shared" si="102"/>
        <v>0</v>
      </c>
      <c r="M934" s="30"/>
      <c r="N934" s="30"/>
      <c r="O934" s="31" t="str">
        <f>IF($C934&gt;0,IF(COUNTIF(newValidID,$C934)&gt;0,VLOOKUP($C934,Νέα_Μητρώα!$A:$G,7,FALSE),IF(COUNTIF(ValidID,$C934)&gt;0,VLOOKUP($C934,Μητρώο!$A:$G,7,FALSE))),"")</f>
        <v/>
      </c>
      <c r="P934" s="25" t="str">
        <f t="shared" si="104"/>
        <v/>
      </c>
      <c r="Q934" s="6"/>
      <c r="S934" s="6"/>
      <c r="U934" s="6"/>
      <c r="W934" s="59" t="str">
        <f>IF(AND($W$1&gt;0,C934&gt;0),SUBSTITUTE(SUBSTITUTE(IF(COUNTIF(newValidID,$C934)&gt;0,VLOOKUP($C934,Νέα_Μητρώα!$A:$G,2,FALSE),IF(COUNTIF(ValidID,$C934)&gt;0,VLOOKUP($C934,Μητρώο!$A:$G,2,FALSE))),"Θ","g"),"Α","b")&amp;IF((TRUNC((((YEAR($C$1))-I934)+1)/2))*2&lt;12,12,(TRUNC((((YEAR($C$1))-I934)+1)/2))*2),"ω")</f>
        <v>ω</v>
      </c>
      <c r="Z934" s="49">
        <f t="shared" si="105"/>
        <v>0</v>
      </c>
      <c r="AA934" s="49">
        <f t="shared" si="106"/>
        <v>0</v>
      </c>
      <c r="AB934" s="49">
        <f t="shared" si="107"/>
        <v>0</v>
      </c>
    </row>
    <row r="935" spans="1:28" x14ac:dyDescent="0.2">
      <c r="A935" s="4">
        <v>933</v>
      </c>
      <c r="B935" s="25">
        <f t="shared" si="103"/>
        <v>933</v>
      </c>
      <c r="D935" s="26" t="str">
        <f>IF($C935&gt;0,IF(COUNTIF(newValidID,$C935)&gt;0,VLOOKUP($C935,Νέα_Μητρώα!$A:$G,3,FALSE),IF(COUNTIF(ValidID,$C935)&gt;0,VLOOKUP($C935,Μητρώο!$A:$G,3,FALSE))),"")</f>
        <v/>
      </c>
      <c r="E935" s="27" t="str">
        <f>IF($C935&gt;0,IF(COUNTIF(newValidID,$C935)&gt;0,VLOOKUP($C935,Νέα_Μητρώα!$A:$G,5,FALSE),IF(COUNTIF(ValidID,$C935)&gt;0,VLOOKUP($C935,Μητρώο!$A:$G,5,FALSE))),"")</f>
        <v/>
      </c>
      <c r="F935" s="47"/>
      <c r="G935" s="47"/>
      <c r="H935" s="28"/>
      <c r="I935" s="29" t="str">
        <f>IF($C935&gt;0,IF(COUNTIF(newValidID,$C935)&gt;0,VLOOKUP($C935,Νέα_Μητρώα!$A:$G,4,FALSE),IF(COUNTIF(ValidID,$C935)&gt;0,VLOOKUP($C935,Μητρώο!$A:$G,4,FALSE))),"")</f>
        <v/>
      </c>
      <c r="J935" s="53" t="str">
        <f>IF(OR(AND(OR(LEFT(R935)="b",LEFT(T935)="b",LEFT(V935)="b"),IF($C935&gt;0,IF(COUNTIF(newValidID,$C935)&gt;0,VLOOKUP($C935,Νέα_Μητρώα!$A:$G,2,FALSE),IF(COUNTIF(ValidID,$C935)&gt;0,VLOOKUP($C935,Μητρώο!$A:$G,2,FALSE))),"")="Θ"),AND(OR(LEFT(R935)="g",LEFT(T935)="g",LEFT(V935)="g"),IF($C935&gt;0,IF(COUNTIF(newValidID,$C935)&gt;0,VLOOKUP($C935,Νέα_Μητρώα!$A:$G,2,FALSE),IF(COUNTIF(ValidID,$C935)&gt;0,VLOOKUP($C935,Μητρώο!$A:$G,2,FALSE))),"")="Α")),"error","")</f>
        <v/>
      </c>
      <c r="K935" s="29" t="str">
        <f t="shared" si="101"/>
        <v/>
      </c>
      <c r="L935" s="29">
        <f t="shared" si="102"/>
        <v>0</v>
      </c>
      <c r="M935" s="30"/>
      <c r="N935" s="30"/>
      <c r="O935" s="31" t="str">
        <f>IF($C935&gt;0,IF(COUNTIF(newValidID,$C935)&gt;0,VLOOKUP($C935,Νέα_Μητρώα!$A:$G,7,FALSE),IF(COUNTIF(ValidID,$C935)&gt;0,VLOOKUP($C935,Μητρώο!$A:$G,7,FALSE))),"")</f>
        <v/>
      </c>
      <c r="P935" s="25" t="str">
        <f t="shared" si="104"/>
        <v/>
      </c>
      <c r="Q935" s="6"/>
      <c r="S935" s="6"/>
      <c r="U935" s="6"/>
      <c r="W935" s="59" t="str">
        <f>IF(AND($W$1&gt;0,C935&gt;0),SUBSTITUTE(SUBSTITUTE(IF(COUNTIF(newValidID,$C935)&gt;0,VLOOKUP($C935,Νέα_Μητρώα!$A:$G,2,FALSE),IF(COUNTIF(ValidID,$C935)&gt;0,VLOOKUP($C935,Μητρώο!$A:$G,2,FALSE))),"Θ","g"),"Α","b")&amp;IF((TRUNC((((YEAR($C$1))-I935)+1)/2))*2&lt;12,12,(TRUNC((((YEAR($C$1))-I935)+1)/2))*2),"ω")</f>
        <v>ω</v>
      </c>
      <c r="Z935" s="49">
        <f t="shared" si="105"/>
        <v>0</v>
      </c>
      <c r="AA935" s="49">
        <f t="shared" si="106"/>
        <v>0</v>
      </c>
      <c r="AB935" s="49">
        <f t="shared" si="107"/>
        <v>0</v>
      </c>
    </row>
    <row r="936" spans="1:28" x14ac:dyDescent="0.2">
      <c r="A936" s="4">
        <v>934</v>
      </c>
      <c r="B936" s="25">
        <f t="shared" si="103"/>
        <v>934</v>
      </c>
      <c r="D936" s="26" t="str">
        <f>IF($C936&gt;0,IF(COUNTIF(newValidID,$C936)&gt;0,VLOOKUP($C936,Νέα_Μητρώα!$A:$G,3,FALSE),IF(COUNTIF(ValidID,$C936)&gt;0,VLOOKUP($C936,Μητρώο!$A:$G,3,FALSE))),"")</f>
        <v/>
      </c>
      <c r="E936" s="27" t="str">
        <f>IF($C936&gt;0,IF(COUNTIF(newValidID,$C936)&gt;0,VLOOKUP($C936,Νέα_Μητρώα!$A:$G,5,FALSE),IF(COUNTIF(ValidID,$C936)&gt;0,VLOOKUP($C936,Μητρώο!$A:$G,5,FALSE))),"")</f>
        <v/>
      </c>
      <c r="F936" s="47"/>
      <c r="G936" s="47"/>
      <c r="H936" s="28"/>
      <c r="I936" s="29" t="str">
        <f>IF($C936&gt;0,IF(COUNTIF(newValidID,$C936)&gt;0,VLOOKUP($C936,Νέα_Μητρώα!$A:$G,4,FALSE),IF(COUNTIF(ValidID,$C936)&gt;0,VLOOKUP($C936,Μητρώο!$A:$G,4,FALSE))),"")</f>
        <v/>
      </c>
      <c r="J936" s="53" t="str">
        <f>IF(OR(AND(OR(LEFT(R936)="b",LEFT(T936)="b",LEFT(V936)="b"),IF($C936&gt;0,IF(COUNTIF(newValidID,$C936)&gt;0,VLOOKUP($C936,Νέα_Μητρώα!$A:$G,2,FALSE),IF(COUNTIF(ValidID,$C936)&gt;0,VLOOKUP($C936,Μητρώο!$A:$G,2,FALSE))),"")="Θ"),AND(OR(LEFT(R936)="g",LEFT(T936)="g",LEFT(V936)="g"),IF($C936&gt;0,IF(COUNTIF(newValidID,$C936)&gt;0,VLOOKUP($C936,Νέα_Μητρώα!$A:$G,2,FALSE),IF(COUNTIF(ValidID,$C936)&gt;0,VLOOKUP($C936,Μητρώο!$A:$G,2,FALSE))),"")="Α")),"error","")</f>
        <v/>
      </c>
      <c r="K936" s="29" t="str">
        <f t="shared" si="101"/>
        <v/>
      </c>
      <c r="L936" s="29">
        <f t="shared" si="102"/>
        <v>0</v>
      </c>
      <c r="M936" s="30"/>
      <c r="N936" s="30"/>
      <c r="O936" s="31" t="str">
        <f>IF($C936&gt;0,IF(COUNTIF(newValidID,$C936)&gt;0,VLOOKUP($C936,Νέα_Μητρώα!$A:$G,7,FALSE),IF(COUNTIF(ValidID,$C936)&gt;0,VLOOKUP($C936,Μητρώο!$A:$G,7,FALSE))),"")</f>
        <v/>
      </c>
      <c r="P936" s="25" t="str">
        <f t="shared" si="104"/>
        <v/>
      </c>
      <c r="Q936" s="6"/>
      <c r="S936" s="6"/>
      <c r="U936" s="6"/>
      <c r="W936" s="59" t="str">
        <f>IF(AND($W$1&gt;0,C936&gt;0),SUBSTITUTE(SUBSTITUTE(IF(COUNTIF(newValidID,$C936)&gt;0,VLOOKUP($C936,Νέα_Μητρώα!$A:$G,2,FALSE),IF(COUNTIF(ValidID,$C936)&gt;0,VLOOKUP($C936,Μητρώο!$A:$G,2,FALSE))),"Θ","g"),"Α","b")&amp;IF((TRUNC((((YEAR($C$1))-I936)+1)/2))*2&lt;12,12,(TRUNC((((YEAR($C$1))-I936)+1)/2))*2),"ω")</f>
        <v>ω</v>
      </c>
      <c r="Z936" s="49">
        <f t="shared" si="105"/>
        <v>0</v>
      </c>
      <c r="AA936" s="49">
        <f t="shared" si="106"/>
        <v>0</v>
      </c>
      <c r="AB936" s="49">
        <f t="shared" si="107"/>
        <v>0</v>
      </c>
    </row>
    <row r="937" spans="1:28" x14ac:dyDescent="0.2">
      <c r="A937" s="4">
        <v>935</v>
      </c>
      <c r="B937" s="25">
        <f t="shared" si="103"/>
        <v>935</v>
      </c>
      <c r="D937" s="26" t="str">
        <f>IF($C937&gt;0,IF(COUNTIF(newValidID,$C937)&gt;0,VLOOKUP($C937,Νέα_Μητρώα!$A:$G,3,FALSE),IF(COUNTIF(ValidID,$C937)&gt;0,VLOOKUP($C937,Μητρώο!$A:$G,3,FALSE))),"")</f>
        <v/>
      </c>
      <c r="E937" s="27" t="str">
        <f>IF($C937&gt;0,IF(COUNTIF(newValidID,$C937)&gt;0,VLOOKUP($C937,Νέα_Μητρώα!$A:$G,5,FALSE),IF(COUNTIF(ValidID,$C937)&gt;0,VLOOKUP($C937,Μητρώο!$A:$G,5,FALSE))),"")</f>
        <v/>
      </c>
      <c r="F937" s="47"/>
      <c r="G937" s="47"/>
      <c r="H937" s="28"/>
      <c r="I937" s="29" t="str">
        <f>IF($C937&gt;0,IF(COUNTIF(newValidID,$C937)&gt;0,VLOOKUP($C937,Νέα_Μητρώα!$A:$G,4,FALSE),IF(COUNTIF(ValidID,$C937)&gt;0,VLOOKUP($C937,Μητρώο!$A:$G,4,FALSE))),"")</f>
        <v/>
      </c>
      <c r="J937" s="53" t="str">
        <f>IF(OR(AND(OR(LEFT(R937)="b",LEFT(T937)="b",LEFT(V937)="b"),IF($C937&gt;0,IF(COUNTIF(newValidID,$C937)&gt;0,VLOOKUP($C937,Νέα_Μητρώα!$A:$G,2,FALSE),IF(COUNTIF(ValidID,$C937)&gt;0,VLOOKUP($C937,Μητρώο!$A:$G,2,FALSE))),"")="Θ"),AND(OR(LEFT(R937)="g",LEFT(T937)="g",LEFT(V937)="g"),IF($C937&gt;0,IF(COUNTIF(newValidID,$C937)&gt;0,VLOOKUP($C937,Νέα_Μητρώα!$A:$G,2,FALSE),IF(COUNTIF(ValidID,$C937)&gt;0,VLOOKUP($C937,Μητρώο!$A:$G,2,FALSE))),"")="Α")),"error","")</f>
        <v/>
      </c>
      <c r="K937" s="29" t="str">
        <f t="shared" si="101"/>
        <v/>
      </c>
      <c r="L937" s="29">
        <f t="shared" si="102"/>
        <v>0</v>
      </c>
      <c r="M937" s="30"/>
      <c r="N937" s="30"/>
      <c r="O937" s="31" t="str">
        <f>IF($C937&gt;0,IF(COUNTIF(newValidID,$C937)&gt;0,VLOOKUP($C937,Νέα_Μητρώα!$A:$G,7,FALSE),IF(COUNTIF(ValidID,$C937)&gt;0,VLOOKUP($C937,Μητρώο!$A:$G,7,FALSE))),"")</f>
        <v/>
      </c>
      <c r="P937" s="25" t="str">
        <f t="shared" si="104"/>
        <v/>
      </c>
      <c r="Q937" s="6"/>
      <c r="S937" s="6"/>
      <c r="U937" s="6"/>
      <c r="W937" s="59" t="str">
        <f>IF(AND($W$1&gt;0,C937&gt;0),SUBSTITUTE(SUBSTITUTE(IF(COUNTIF(newValidID,$C937)&gt;0,VLOOKUP($C937,Νέα_Μητρώα!$A:$G,2,FALSE),IF(COUNTIF(ValidID,$C937)&gt;0,VLOOKUP($C937,Μητρώο!$A:$G,2,FALSE))),"Θ","g"),"Α","b")&amp;IF((TRUNC((((YEAR($C$1))-I937)+1)/2))*2&lt;12,12,(TRUNC((((YEAR($C$1))-I937)+1)/2))*2),"ω")</f>
        <v>ω</v>
      </c>
      <c r="Z937" s="49">
        <f t="shared" si="105"/>
        <v>0</v>
      </c>
      <c r="AA937" s="49">
        <f t="shared" si="106"/>
        <v>0</v>
      </c>
      <c r="AB937" s="49">
        <f t="shared" si="107"/>
        <v>0</v>
      </c>
    </row>
    <row r="938" spans="1:28" x14ac:dyDescent="0.2">
      <c r="A938" s="4">
        <v>936</v>
      </c>
      <c r="B938" s="25">
        <f t="shared" si="103"/>
        <v>936</v>
      </c>
      <c r="D938" s="26" t="str">
        <f>IF($C938&gt;0,IF(COUNTIF(newValidID,$C938)&gt;0,VLOOKUP($C938,Νέα_Μητρώα!$A:$G,3,FALSE),IF(COUNTIF(ValidID,$C938)&gt;0,VLOOKUP($C938,Μητρώο!$A:$G,3,FALSE))),"")</f>
        <v/>
      </c>
      <c r="E938" s="27" t="str">
        <f>IF($C938&gt;0,IF(COUNTIF(newValidID,$C938)&gt;0,VLOOKUP($C938,Νέα_Μητρώα!$A:$G,5,FALSE),IF(COUNTIF(ValidID,$C938)&gt;0,VLOOKUP($C938,Μητρώο!$A:$G,5,FALSE))),"")</f>
        <v/>
      </c>
      <c r="F938" s="47"/>
      <c r="G938" s="47"/>
      <c r="H938" s="28"/>
      <c r="I938" s="29" t="str">
        <f>IF($C938&gt;0,IF(COUNTIF(newValidID,$C938)&gt;0,VLOOKUP($C938,Νέα_Μητρώα!$A:$G,4,FALSE),IF(COUNTIF(ValidID,$C938)&gt;0,VLOOKUP($C938,Μητρώο!$A:$G,4,FALSE))),"")</f>
        <v/>
      </c>
      <c r="J938" s="53" t="str">
        <f>IF(OR(AND(OR(LEFT(R938)="b",LEFT(T938)="b",LEFT(V938)="b"),IF($C938&gt;0,IF(COUNTIF(newValidID,$C938)&gt;0,VLOOKUP($C938,Νέα_Μητρώα!$A:$G,2,FALSE),IF(COUNTIF(ValidID,$C938)&gt;0,VLOOKUP($C938,Μητρώο!$A:$G,2,FALSE))),"")="Θ"),AND(OR(LEFT(R938)="g",LEFT(T938)="g",LEFT(V938)="g"),IF($C938&gt;0,IF(COUNTIF(newValidID,$C938)&gt;0,VLOOKUP($C938,Νέα_Μητρώα!$A:$G,2,FALSE),IF(COUNTIF(ValidID,$C938)&gt;0,VLOOKUP($C938,Μητρώο!$A:$G,2,FALSE))),"")="Α")),"error","")</f>
        <v/>
      </c>
      <c r="K938" s="29" t="str">
        <f t="shared" si="101"/>
        <v/>
      </c>
      <c r="L938" s="29">
        <f t="shared" si="102"/>
        <v>0</v>
      </c>
      <c r="M938" s="30"/>
      <c r="N938" s="30"/>
      <c r="O938" s="31" t="str">
        <f>IF($C938&gt;0,IF(COUNTIF(newValidID,$C938)&gt;0,VLOOKUP($C938,Νέα_Μητρώα!$A:$G,7,FALSE),IF(COUNTIF(ValidID,$C938)&gt;0,VLOOKUP($C938,Μητρώο!$A:$G,7,FALSE))),"")</f>
        <v/>
      </c>
      <c r="P938" s="25" t="str">
        <f t="shared" si="104"/>
        <v/>
      </c>
      <c r="Q938" s="6"/>
      <c r="S938" s="6"/>
      <c r="U938" s="6"/>
      <c r="W938" s="59" t="str">
        <f>IF(AND($W$1&gt;0,C938&gt;0),SUBSTITUTE(SUBSTITUTE(IF(COUNTIF(newValidID,$C938)&gt;0,VLOOKUP($C938,Νέα_Μητρώα!$A:$G,2,FALSE),IF(COUNTIF(ValidID,$C938)&gt;0,VLOOKUP($C938,Μητρώο!$A:$G,2,FALSE))),"Θ","g"),"Α","b")&amp;IF((TRUNC((((YEAR($C$1))-I938)+1)/2))*2&lt;12,12,(TRUNC((((YEAR($C$1))-I938)+1)/2))*2),"ω")</f>
        <v>ω</v>
      </c>
      <c r="Z938" s="49">
        <f t="shared" si="105"/>
        <v>0</v>
      </c>
      <c r="AA938" s="49">
        <f t="shared" si="106"/>
        <v>0</v>
      </c>
      <c r="AB938" s="49">
        <f t="shared" si="107"/>
        <v>0</v>
      </c>
    </row>
    <row r="939" spans="1:28" x14ac:dyDescent="0.2">
      <c r="A939" s="4">
        <v>937</v>
      </c>
      <c r="B939" s="25">
        <f t="shared" si="103"/>
        <v>937</v>
      </c>
      <c r="D939" s="26" t="str">
        <f>IF($C939&gt;0,IF(COUNTIF(newValidID,$C939)&gt;0,VLOOKUP($C939,Νέα_Μητρώα!$A:$G,3,FALSE),IF(COUNTIF(ValidID,$C939)&gt;0,VLOOKUP($C939,Μητρώο!$A:$G,3,FALSE))),"")</f>
        <v/>
      </c>
      <c r="E939" s="27" t="str">
        <f>IF($C939&gt;0,IF(COUNTIF(newValidID,$C939)&gt;0,VLOOKUP($C939,Νέα_Μητρώα!$A:$G,5,FALSE),IF(COUNTIF(ValidID,$C939)&gt;0,VLOOKUP($C939,Μητρώο!$A:$G,5,FALSE))),"")</f>
        <v/>
      </c>
      <c r="F939" s="47"/>
      <c r="G939" s="47"/>
      <c r="H939" s="28"/>
      <c r="I939" s="29" t="str">
        <f>IF($C939&gt;0,IF(COUNTIF(newValidID,$C939)&gt;0,VLOOKUP($C939,Νέα_Μητρώα!$A:$G,4,FALSE),IF(COUNTIF(ValidID,$C939)&gt;0,VLOOKUP($C939,Μητρώο!$A:$G,4,FALSE))),"")</f>
        <v/>
      </c>
      <c r="J939" s="53" t="str">
        <f>IF(OR(AND(OR(LEFT(R939)="b",LEFT(T939)="b",LEFT(V939)="b"),IF($C939&gt;0,IF(COUNTIF(newValidID,$C939)&gt;0,VLOOKUP($C939,Νέα_Μητρώα!$A:$G,2,FALSE),IF(COUNTIF(ValidID,$C939)&gt;0,VLOOKUP($C939,Μητρώο!$A:$G,2,FALSE))),"")="Θ"),AND(OR(LEFT(R939)="g",LEFT(T939)="g",LEFT(V939)="g"),IF($C939&gt;0,IF(COUNTIF(newValidID,$C939)&gt;0,VLOOKUP($C939,Νέα_Μητρώα!$A:$G,2,FALSE),IF(COUNTIF(ValidID,$C939)&gt;0,VLOOKUP($C939,Μητρώο!$A:$G,2,FALSE))),"")="Α")),"error","")</f>
        <v/>
      </c>
      <c r="K939" s="29" t="str">
        <f t="shared" si="101"/>
        <v/>
      </c>
      <c r="L939" s="29">
        <f t="shared" si="102"/>
        <v>0</v>
      </c>
      <c r="M939" s="30"/>
      <c r="N939" s="30"/>
      <c r="O939" s="31" t="str">
        <f>IF($C939&gt;0,IF(COUNTIF(newValidID,$C939)&gt;0,VLOOKUP($C939,Νέα_Μητρώα!$A:$G,7,FALSE),IF(COUNTIF(ValidID,$C939)&gt;0,VLOOKUP($C939,Μητρώο!$A:$G,7,FALSE))),"")</f>
        <v/>
      </c>
      <c r="P939" s="25" t="str">
        <f t="shared" si="104"/>
        <v/>
      </c>
      <c r="Q939" s="6"/>
      <c r="S939" s="6"/>
      <c r="U939" s="6"/>
      <c r="W939" s="59" t="str">
        <f>IF(AND($W$1&gt;0,C939&gt;0),SUBSTITUTE(SUBSTITUTE(IF(COUNTIF(newValidID,$C939)&gt;0,VLOOKUP($C939,Νέα_Μητρώα!$A:$G,2,FALSE),IF(COUNTIF(ValidID,$C939)&gt;0,VLOOKUP($C939,Μητρώο!$A:$G,2,FALSE))),"Θ","g"),"Α","b")&amp;IF((TRUNC((((YEAR($C$1))-I939)+1)/2))*2&lt;12,12,(TRUNC((((YEAR($C$1))-I939)+1)/2))*2),"ω")</f>
        <v>ω</v>
      </c>
      <c r="Z939" s="49">
        <f t="shared" si="105"/>
        <v>0</v>
      </c>
      <c r="AA939" s="49">
        <f t="shared" si="106"/>
        <v>0</v>
      </c>
      <c r="AB939" s="49">
        <f t="shared" si="107"/>
        <v>0</v>
      </c>
    </row>
    <row r="940" spans="1:28" x14ac:dyDescent="0.2">
      <c r="A940" s="4">
        <v>938</v>
      </c>
      <c r="B940" s="25">
        <f t="shared" si="103"/>
        <v>938</v>
      </c>
      <c r="D940" s="26" t="str">
        <f>IF($C940&gt;0,IF(COUNTIF(newValidID,$C940)&gt;0,VLOOKUP($C940,Νέα_Μητρώα!$A:$G,3,FALSE),IF(COUNTIF(ValidID,$C940)&gt;0,VLOOKUP($C940,Μητρώο!$A:$G,3,FALSE))),"")</f>
        <v/>
      </c>
      <c r="E940" s="27" t="str">
        <f>IF($C940&gt;0,IF(COUNTIF(newValidID,$C940)&gt;0,VLOOKUP($C940,Νέα_Μητρώα!$A:$G,5,FALSE),IF(COUNTIF(ValidID,$C940)&gt;0,VLOOKUP($C940,Μητρώο!$A:$G,5,FALSE))),"")</f>
        <v/>
      </c>
      <c r="F940" s="47"/>
      <c r="G940" s="47"/>
      <c r="H940" s="28"/>
      <c r="I940" s="29" t="str">
        <f>IF($C940&gt;0,IF(COUNTIF(newValidID,$C940)&gt;0,VLOOKUP($C940,Νέα_Μητρώα!$A:$G,4,FALSE),IF(COUNTIF(ValidID,$C940)&gt;0,VLOOKUP($C940,Μητρώο!$A:$G,4,FALSE))),"")</f>
        <v/>
      </c>
      <c r="J940" s="53" t="str">
        <f>IF(OR(AND(OR(LEFT(R940)="b",LEFT(T940)="b",LEFT(V940)="b"),IF($C940&gt;0,IF(COUNTIF(newValidID,$C940)&gt;0,VLOOKUP($C940,Νέα_Μητρώα!$A:$G,2,FALSE),IF(COUNTIF(ValidID,$C940)&gt;0,VLOOKUP($C940,Μητρώο!$A:$G,2,FALSE))),"")="Θ"),AND(OR(LEFT(R940)="g",LEFT(T940)="g",LEFT(V940)="g"),IF($C940&gt;0,IF(COUNTIF(newValidID,$C940)&gt;0,VLOOKUP($C940,Νέα_Μητρώα!$A:$G,2,FALSE),IF(COUNTIF(ValidID,$C940)&gt;0,VLOOKUP($C940,Μητρώο!$A:$G,2,FALSE))),"")="Α")),"error","")</f>
        <v/>
      </c>
      <c r="K940" s="29" t="str">
        <f t="shared" si="101"/>
        <v/>
      </c>
      <c r="L940" s="29">
        <f t="shared" si="102"/>
        <v>0</v>
      </c>
      <c r="M940" s="30"/>
      <c r="N940" s="30"/>
      <c r="O940" s="31" t="str">
        <f>IF($C940&gt;0,IF(COUNTIF(newValidID,$C940)&gt;0,VLOOKUP($C940,Νέα_Μητρώα!$A:$G,7,FALSE),IF(COUNTIF(ValidID,$C940)&gt;0,VLOOKUP($C940,Μητρώο!$A:$G,7,FALSE))),"")</f>
        <v/>
      </c>
      <c r="P940" s="25" t="str">
        <f t="shared" si="104"/>
        <v/>
      </c>
      <c r="Q940" s="6"/>
      <c r="S940" s="6"/>
      <c r="U940" s="6"/>
      <c r="W940" s="59" t="str">
        <f>IF(AND($W$1&gt;0,C940&gt;0),SUBSTITUTE(SUBSTITUTE(IF(COUNTIF(newValidID,$C940)&gt;0,VLOOKUP($C940,Νέα_Μητρώα!$A:$G,2,FALSE),IF(COUNTIF(ValidID,$C940)&gt;0,VLOOKUP($C940,Μητρώο!$A:$G,2,FALSE))),"Θ","g"),"Α","b")&amp;IF((TRUNC((((YEAR($C$1))-I940)+1)/2))*2&lt;12,12,(TRUNC((((YEAR($C$1))-I940)+1)/2))*2),"ω")</f>
        <v>ω</v>
      </c>
      <c r="Z940" s="49">
        <f t="shared" si="105"/>
        <v>0</v>
      </c>
      <c r="AA940" s="49">
        <f t="shared" si="106"/>
        <v>0</v>
      </c>
      <c r="AB940" s="49">
        <f t="shared" si="107"/>
        <v>0</v>
      </c>
    </row>
    <row r="941" spans="1:28" x14ac:dyDescent="0.2">
      <c r="A941" s="4">
        <v>939</v>
      </c>
      <c r="B941" s="25">
        <f t="shared" si="103"/>
        <v>939</v>
      </c>
      <c r="D941" s="26" t="str">
        <f>IF($C941&gt;0,IF(COUNTIF(newValidID,$C941)&gt;0,VLOOKUP($C941,Νέα_Μητρώα!$A:$G,3,FALSE),IF(COUNTIF(ValidID,$C941)&gt;0,VLOOKUP($C941,Μητρώο!$A:$G,3,FALSE))),"")</f>
        <v/>
      </c>
      <c r="E941" s="27" t="str">
        <f>IF($C941&gt;0,IF(COUNTIF(newValidID,$C941)&gt;0,VLOOKUP($C941,Νέα_Μητρώα!$A:$G,5,FALSE),IF(COUNTIF(ValidID,$C941)&gt;0,VLOOKUP($C941,Μητρώο!$A:$G,5,FALSE))),"")</f>
        <v/>
      </c>
      <c r="F941" s="47"/>
      <c r="G941" s="47"/>
      <c r="H941" s="28"/>
      <c r="I941" s="29" t="str">
        <f>IF($C941&gt;0,IF(COUNTIF(newValidID,$C941)&gt;0,VLOOKUP($C941,Νέα_Μητρώα!$A:$G,4,FALSE),IF(COUNTIF(ValidID,$C941)&gt;0,VLOOKUP($C941,Μητρώο!$A:$G,4,FALSE))),"")</f>
        <v/>
      </c>
      <c r="J941" s="53" t="str">
        <f>IF(OR(AND(OR(LEFT(R941)="b",LEFT(T941)="b",LEFT(V941)="b"),IF($C941&gt;0,IF(COUNTIF(newValidID,$C941)&gt;0,VLOOKUP($C941,Νέα_Μητρώα!$A:$G,2,FALSE),IF(COUNTIF(ValidID,$C941)&gt;0,VLOOKUP($C941,Μητρώο!$A:$G,2,FALSE))),"")="Θ"),AND(OR(LEFT(R941)="g",LEFT(T941)="g",LEFT(V941)="g"),IF($C941&gt;0,IF(COUNTIF(newValidID,$C941)&gt;0,VLOOKUP($C941,Νέα_Μητρώα!$A:$G,2,FALSE),IF(COUNTIF(ValidID,$C941)&gt;0,VLOOKUP($C941,Μητρώο!$A:$G,2,FALSE))),"")="Α")),"error","")</f>
        <v/>
      </c>
      <c r="K941" s="29" t="str">
        <f t="shared" si="101"/>
        <v/>
      </c>
      <c r="L941" s="29">
        <f t="shared" si="102"/>
        <v>0</v>
      </c>
      <c r="M941" s="30"/>
      <c r="N941" s="30"/>
      <c r="O941" s="31" t="str">
        <f>IF($C941&gt;0,IF(COUNTIF(newValidID,$C941)&gt;0,VLOOKUP($C941,Νέα_Μητρώα!$A:$G,7,FALSE),IF(COUNTIF(ValidID,$C941)&gt;0,VLOOKUP($C941,Μητρώο!$A:$G,7,FALSE))),"")</f>
        <v/>
      </c>
      <c r="P941" s="25" t="str">
        <f t="shared" si="104"/>
        <v/>
      </c>
      <c r="Q941" s="6"/>
      <c r="S941" s="6"/>
      <c r="U941" s="6"/>
      <c r="W941" s="59" t="str">
        <f>IF(AND($W$1&gt;0,C941&gt;0),SUBSTITUTE(SUBSTITUTE(IF(COUNTIF(newValidID,$C941)&gt;0,VLOOKUP($C941,Νέα_Μητρώα!$A:$G,2,FALSE),IF(COUNTIF(ValidID,$C941)&gt;0,VLOOKUP($C941,Μητρώο!$A:$G,2,FALSE))),"Θ","g"),"Α","b")&amp;IF((TRUNC((((YEAR($C$1))-I941)+1)/2))*2&lt;12,12,(TRUNC((((YEAR($C$1))-I941)+1)/2))*2),"ω")</f>
        <v>ω</v>
      </c>
      <c r="Z941" s="49">
        <f t="shared" si="105"/>
        <v>0</v>
      </c>
      <c r="AA941" s="49">
        <f t="shared" si="106"/>
        <v>0</v>
      </c>
      <c r="AB941" s="49">
        <f t="shared" si="107"/>
        <v>0</v>
      </c>
    </row>
    <row r="942" spans="1:28" x14ac:dyDescent="0.2">
      <c r="A942" s="4">
        <v>940</v>
      </c>
      <c r="B942" s="25">
        <f t="shared" si="103"/>
        <v>940</v>
      </c>
      <c r="D942" s="26" t="str">
        <f>IF($C942&gt;0,IF(COUNTIF(newValidID,$C942)&gt;0,VLOOKUP($C942,Νέα_Μητρώα!$A:$G,3,FALSE),IF(COUNTIF(ValidID,$C942)&gt;0,VLOOKUP($C942,Μητρώο!$A:$G,3,FALSE))),"")</f>
        <v/>
      </c>
      <c r="E942" s="27" t="str">
        <f>IF($C942&gt;0,IF(COUNTIF(newValidID,$C942)&gt;0,VLOOKUP($C942,Νέα_Μητρώα!$A:$G,5,FALSE),IF(COUNTIF(ValidID,$C942)&gt;0,VLOOKUP($C942,Μητρώο!$A:$G,5,FALSE))),"")</f>
        <v/>
      </c>
      <c r="F942" s="47"/>
      <c r="G942" s="47"/>
      <c r="H942" s="28"/>
      <c r="I942" s="29" t="str">
        <f>IF($C942&gt;0,IF(COUNTIF(newValidID,$C942)&gt;0,VLOOKUP($C942,Νέα_Μητρώα!$A:$G,4,FALSE),IF(COUNTIF(ValidID,$C942)&gt;0,VLOOKUP($C942,Μητρώο!$A:$G,4,FALSE))),"")</f>
        <v/>
      </c>
      <c r="J942" s="53" t="str">
        <f>IF(OR(AND(OR(LEFT(R942)="b",LEFT(T942)="b",LEFT(V942)="b"),IF($C942&gt;0,IF(COUNTIF(newValidID,$C942)&gt;0,VLOOKUP($C942,Νέα_Μητρώα!$A:$G,2,FALSE),IF(COUNTIF(ValidID,$C942)&gt;0,VLOOKUP($C942,Μητρώο!$A:$G,2,FALSE))),"")="Θ"),AND(OR(LEFT(R942)="g",LEFT(T942)="g",LEFT(V942)="g"),IF($C942&gt;0,IF(COUNTIF(newValidID,$C942)&gt;0,VLOOKUP($C942,Νέα_Μητρώα!$A:$G,2,FALSE),IF(COUNTIF(ValidID,$C942)&gt;0,VLOOKUP($C942,Μητρώο!$A:$G,2,FALSE))),"")="Α")),"error","")</f>
        <v/>
      </c>
      <c r="K942" s="29" t="str">
        <f t="shared" si="101"/>
        <v/>
      </c>
      <c r="L942" s="29">
        <f t="shared" si="102"/>
        <v>0</v>
      </c>
      <c r="M942" s="30"/>
      <c r="N942" s="30"/>
      <c r="O942" s="31" t="str">
        <f>IF($C942&gt;0,IF(COUNTIF(newValidID,$C942)&gt;0,VLOOKUP($C942,Νέα_Μητρώα!$A:$G,7,FALSE),IF(COUNTIF(ValidID,$C942)&gt;0,VLOOKUP($C942,Μητρώο!$A:$G,7,FALSE))),"")</f>
        <v/>
      </c>
      <c r="P942" s="25" t="str">
        <f t="shared" si="104"/>
        <v/>
      </c>
      <c r="Q942" s="6"/>
      <c r="S942" s="6"/>
      <c r="U942" s="6"/>
      <c r="W942" s="59" t="str">
        <f>IF(AND($W$1&gt;0,C942&gt;0),SUBSTITUTE(SUBSTITUTE(IF(COUNTIF(newValidID,$C942)&gt;0,VLOOKUP($C942,Νέα_Μητρώα!$A:$G,2,FALSE),IF(COUNTIF(ValidID,$C942)&gt;0,VLOOKUP($C942,Μητρώο!$A:$G,2,FALSE))),"Θ","g"),"Α","b")&amp;IF((TRUNC((((YEAR($C$1))-I942)+1)/2))*2&lt;12,12,(TRUNC((((YEAR($C$1))-I942)+1)/2))*2),"ω")</f>
        <v>ω</v>
      </c>
      <c r="Z942" s="49">
        <f t="shared" si="105"/>
        <v>0</v>
      </c>
      <c r="AA942" s="49">
        <f t="shared" si="106"/>
        <v>0</v>
      </c>
      <c r="AB942" s="49">
        <f t="shared" si="107"/>
        <v>0</v>
      </c>
    </row>
    <row r="943" spans="1:28" x14ac:dyDescent="0.2">
      <c r="A943" s="4">
        <v>941</v>
      </c>
      <c r="B943" s="25">
        <f t="shared" si="103"/>
        <v>941</v>
      </c>
      <c r="D943" s="26" t="str">
        <f>IF($C943&gt;0,IF(COUNTIF(newValidID,$C943)&gt;0,VLOOKUP($C943,Νέα_Μητρώα!$A:$G,3,FALSE),IF(COUNTIF(ValidID,$C943)&gt;0,VLOOKUP($C943,Μητρώο!$A:$G,3,FALSE))),"")</f>
        <v/>
      </c>
      <c r="E943" s="27" t="str">
        <f>IF($C943&gt;0,IF(COUNTIF(newValidID,$C943)&gt;0,VLOOKUP($C943,Νέα_Μητρώα!$A:$G,5,FALSE),IF(COUNTIF(ValidID,$C943)&gt;0,VLOOKUP($C943,Μητρώο!$A:$G,5,FALSE))),"")</f>
        <v/>
      </c>
      <c r="F943" s="47"/>
      <c r="G943" s="47"/>
      <c r="H943" s="28"/>
      <c r="I943" s="29" t="str">
        <f>IF($C943&gt;0,IF(COUNTIF(newValidID,$C943)&gt;0,VLOOKUP($C943,Νέα_Μητρώα!$A:$G,4,FALSE),IF(COUNTIF(ValidID,$C943)&gt;0,VLOOKUP($C943,Μητρώο!$A:$G,4,FALSE))),"")</f>
        <v/>
      </c>
      <c r="J943" s="53" t="str">
        <f>IF(OR(AND(OR(LEFT(R943)="b",LEFT(T943)="b",LEFT(V943)="b"),IF($C943&gt;0,IF(COUNTIF(newValidID,$C943)&gt;0,VLOOKUP($C943,Νέα_Μητρώα!$A:$G,2,FALSE),IF(COUNTIF(ValidID,$C943)&gt;0,VLOOKUP($C943,Μητρώο!$A:$G,2,FALSE))),"")="Θ"),AND(OR(LEFT(R943)="g",LEFT(T943)="g",LEFT(V943)="g"),IF($C943&gt;0,IF(COUNTIF(newValidID,$C943)&gt;0,VLOOKUP($C943,Νέα_Μητρώα!$A:$G,2,FALSE),IF(COUNTIF(ValidID,$C943)&gt;0,VLOOKUP($C943,Μητρώο!$A:$G,2,FALSE))),"")="Α")),"error","")</f>
        <v/>
      </c>
      <c r="K943" s="29" t="str">
        <f t="shared" si="101"/>
        <v/>
      </c>
      <c r="L943" s="29">
        <f t="shared" si="102"/>
        <v>0</v>
      </c>
      <c r="M943" s="30"/>
      <c r="N943" s="30"/>
      <c r="O943" s="31" t="str">
        <f>IF($C943&gt;0,IF(COUNTIF(newValidID,$C943)&gt;0,VLOOKUP($C943,Νέα_Μητρώα!$A:$G,7,FALSE),IF(COUNTIF(ValidID,$C943)&gt;0,VLOOKUP($C943,Μητρώο!$A:$G,7,FALSE))),"")</f>
        <v/>
      </c>
      <c r="P943" s="25" t="str">
        <f t="shared" si="104"/>
        <v/>
      </c>
      <c r="Q943" s="6"/>
      <c r="S943" s="6"/>
      <c r="U943" s="6"/>
      <c r="W943" s="59" t="str">
        <f>IF(AND($W$1&gt;0,C943&gt;0),SUBSTITUTE(SUBSTITUTE(IF(COUNTIF(newValidID,$C943)&gt;0,VLOOKUP($C943,Νέα_Μητρώα!$A:$G,2,FALSE),IF(COUNTIF(ValidID,$C943)&gt;0,VLOOKUP($C943,Μητρώο!$A:$G,2,FALSE))),"Θ","g"),"Α","b")&amp;IF((TRUNC((((YEAR($C$1))-I943)+1)/2))*2&lt;12,12,(TRUNC((((YEAR($C$1))-I943)+1)/2))*2),"ω")</f>
        <v>ω</v>
      </c>
      <c r="Z943" s="49">
        <f t="shared" si="105"/>
        <v>0</v>
      </c>
      <c r="AA943" s="49">
        <f t="shared" si="106"/>
        <v>0</v>
      </c>
      <c r="AB943" s="49">
        <f t="shared" si="107"/>
        <v>0</v>
      </c>
    </row>
    <row r="944" spans="1:28" x14ac:dyDescent="0.2">
      <c r="A944" s="4">
        <v>942</v>
      </c>
      <c r="B944" s="25">
        <f t="shared" si="103"/>
        <v>942</v>
      </c>
      <c r="D944" s="26" t="str">
        <f>IF($C944&gt;0,IF(COUNTIF(newValidID,$C944)&gt;0,VLOOKUP($C944,Νέα_Μητρώα!$A:$G,3,FALSE),IF(COUNTIF(ValidID,$C944)&gt;0,VLOOKUP($C944,Μητρώο!$A:$G,3,FALSE))),"")</f>
        <v/>
      </c>
      <c r="E944" s="27" t="str">
        <f>IF($C944&gt;0,IF(COUNTIF(newValidID,$C944)&gt;0,VLOOKUP($C944,Νέα_Μητρώα!$A:$G,5,FALSE),IF(COUNTIF(ValidID,$C944)&gt;0,VLOOKUP($C944,Μητρώο!$A:$G,5,FALSE))),"")</f>
        <v/>
      </c>
      <c r="F944" s="47"/>
      <c r="G944" s="47"/>
      <c r="H944" s="28"/>
      <c r="I944" s="29" t="str">
        <f>IF($C944&gt;0,IF(COUNTIF(newValidID,$C944)&gt;0,VLOOKUP($C944,Νέα_Μητρώα!$A:$G,4,FALSE),IF(COUNTIF(ValidID,$C944)&gt;0,VLOOKUP($C944,Μητρώο!$A:$G,4,FALSE))),"")</f>
        <v/>
      </c>
      <c r="J944" s="53" t="str">
        <f>IF(OR(AND(OR(LEFT(R944)="b",LEFT(T944)="b",LEFT(V944)="b"),IF($C944&gt;0,IF(COUNTIF(newValidID,$C944)&gt;0,VLOOKUP($C944,Νέα_Μητρώα!$A:$G,2,FALSE),IF(COUNTIF(ValidID,$C944)&gt;0,VLOOKUP($C944,Μητρώο!$A:$G,2,FALSE))),"")="Θ"),AND(OR(LEFT(R944)="g",LEFT(T944)="g",LEFT(V944)="g"),IF($C944&gt;0,IF(COUNTIF(newValidID,$C944)&gt;0,VLOOKUP($C944,Νέα_Μητρώα!$A:$G,2,FALSE),IF(COUNTIF(ValidID,$C944)&gt;0,VLOOKUP($C944,Μητρώο!$A:$G,2,FALSE))),"")="Α")),"error","")</f>
        <v/>
      </c>
      <c r="K944" s="29" t="str">
        <f t="shared" si="101"/>
        <v/>
      </c>
      <c r="L944" s="29">
        <f t="shared" si="102"/>
        <v>0</v>
      </c>
      <c r="M944" s="30"/>
      <c r="N944" s="30"/>
      <c r="O944" s="31" t="str">
        <f>IF($C944&gt;0,IF(COUNTIF(newValidID,$C944)&gt;0,VLOOKUP($C944,Νέα_Μητρώα!$A:$G,7,FALSE),IF(COUNTIF(ValidID,$C944)&gt;0,VLOOKUP($C944,Μητρώο!$A:$G,7,FALSE))),"")</f>
        <v/>
      </c>
      <c r="P944" s="25" t="str">
        <f t="shared" si="104"/>
        <v/>
      </c>
      <c r="Q944" s="6"/>
      <c r="S944" s="6"/>
      <c r="U944" s="6"/>
      <c r="W944" s="59" t="str">
        <f>IF(AND($W$1&gt;0,C944&gt;0),SUBSTITUTE(SUBSTITUTE(IF(COUNTIF(newValidID,$C944)&gt;0,VLOOKUP($C944,Νέα_Μητρώα!$A:$G,2,FALSE),IF(COUNTIF(ValidID,$C944)&gt;0,VLOOKUP($C944,Μητρώο!$A:$G,2,FALSE))),"Θ","g"),"Α","b")&amp;IF((TRUNC((((YEAR($C$1))-I944)+1)/2))*2&lt;12,12,(TRUNC((((YEAR($C$1))-I944)+1)/2))*2),"ω")</f>
        <v>ω</v>
      </c>
      <c r="Z944" s="49">
        <f t="shared" si="105"/>
        <v>0</v>
      </c>
      <c r="AA944" s="49">
        <f t="shared" si="106"/>
        <v>0</v>
      </c>
      <c r="AB944" s="49">
        <f t="shared" si="107"/>
        <v>0</v>
      </c>
    </row>
    <row r="945" spans="1:28" x14ac:dyDescent="0.2">
      <c r="A945" s="4">
        <v>943</v>
      </c>
      <c r="B945" s="25">
        <f t="shared" si="103"/>
        <v>943</v>
      </c>
      <c r="D945" s="26" t="str">
        <f>IF($C945&gt;0,IF(COUNTIF(newValidID,$C945)&gt;0,VLOOKUP($C945,Νέα_Μητρώα!$A:$G,3,FALSE),IF(COUNTIF(ValidID,$C945)&gt;0,VLOOKUP($C945,Μητρώο!$A:$G,3,FALSE))),"")</f>
        <v/>
      </c>
      <c r="E945" s="27" t="str">
        <f>IF($C945&gt;0,IF(COUNTIF(newValidID,$C945)&gt;0,VLOOKUP($C945,Νέα_Μητρώα!$A:$G,5,FALSE),IF(COUNTIF(ValidID,$C945)&gt;0,VLOOKUP($C945,Μητρώο!$A:$G,5,FALSE))),"")</f>
        <v/>
      </c>
      <c r="F945" s="47"/>
      <c r="G945" s="47"/>
      <c r="H945" s="28"/>
      <c r="I945" s="29" t="str">
        <f>IF($C945&gt;0,IF(COUNTIF(newValidID,$C945)&gt;0,VLOOKUP($C945,Νέα_Μητρώα!$A:$G,4,FALSE),IF(COUNTIF(ValidID,$C945)&gt;0,VLOOKUP($C945,Μητρώο!$A:$G,4,FALSE))),"")</f>
        <v/>
      </c>
      <c r="J945" s="53" t="str">
        <f>IF(OR(AND(OR(LEFT(R945)="b",LEFT(T945)="b",LEFT(V945)="b"),IF($C945&gt;0,IF(COUNTIF(newValidID,$C945)&gt;0,VLOOKUP($C945,Νέα_Μητρώα!$A:$G,2,FALSE),IF(COUNTIF(ValidID,$C945)&gt;0,VLOOKUP($C945,Μητρώο!$A:$G,2,FALSE))),"")="Θ"),AND(OR(LEFT(R945)="g",LEFT(T945)="g",LEFT(V945)="g"),IF($C945&gt;0,IF(COUNTIF(newValidID,$C945)&gt;0,VLOOKUP($C945,Νέα_Μητρώα!$A:$G,2,FALSE),IF(COUNTIF(ValidID,$C945)&gt;0,VLOOKUP($C945,Μητρώο!$A:$G,2,FALSE))),"")="Α")),"error","")</f>
        <v/>
      </c>
      <c r="K945" s="29" t="str">
        <f t="shared" si="101"/>
        <v/>
      </c>
      <c r="L945" s="29">
        <f t="shared" si="102"/>
        <v>0</v>
      </c>
      <c r="M945" s="30"/>
      <c r="N945" s="30"/>
      <c r="O945" s="31" t="str">
        <f>IF($C945&gt;0,IF(COUNTIF(newValidID,$C945)&gt;0,VLOOKUP($C945,Νέα_Μητρώα!$A:$G,7,FALSE),IF(COUNTIF(ValidID,$C945)&gt;0,VLOOKUP($C945,Μητρώο!$A:$G,7,FALSE))),"")</f>
        <v/>
      </c>
      <c r="P945" s="25" t="str">
        <f t="shared" si="104"/>
        <v/>
      </c>
      <c r="Q945" s="6"/>
      <c r="S945" s="6"/>
      <c r="U945" s="6"/>
      <c r="W945" s="59" t="str">
        <f>IF(AND($W$1&gt;0,C945&gt;0),SUBSTITUTE(SUBSTITUTE(IF(COUNTIF(newValidID,$C945)&gt;0,VLOOKUP($C945,Νέα_Μητρώα!$A:$G,2,FALSE),IF(COUNTIF(ValidID,$C945)&gt;0,VLOOKUP($C945,Μητρώο!$A:$G,2,FALSE))),"Θ","g"),"Α","b")&amp;IF((TRUNC((((YEAR($C$1))-I945)+1)/2))*2&lt;12,12,(TRUNC((((YEAR($C$1))-I945)+1)/2))*2),"ω")</f>
        <v>ω</v>
      </c>
      <c r="Z945" s="49">
        <f t="shared" si="105"/>
        <v>0</v>
      </c>
      <c r="AA945" s="49">
        <f t="shared" si="106"/>
        <v>0</v>
      </c>
      <c r="AB945" s="49">
        <f t="shared" si="107"/>
        <v>0</v>
      </c>
    </row>
    <row r="946" spans="1:28" x14ac:dyDescent="0.2">
      <c r="A946" s="4">
        <v>944</v>
      </c>
      <c r="B946" s="25">
        <f t="shared" si="103"/>
        <v>944</v>
      </c>
      <c r="D946" s="26" t="str">
        <f>IF($C946&gt;0,IF(COUNTIF(newValidID,$C946)&gt;0,VLOOKUP($C946,Νέα_Μητρώα!$A:$G,3,FALSE),IF(COUNTIF(ValidID,$C946)&gt;0,VLOOKUP($C946,Μητρώο!$A:$G,3,FALSE))),"")</f>
        <v/>
      </c>
      <c r="E946" s="27" t="str">
        <f>IF($C946&gt;0,IF(COUNTIF(newValidID,$C946)&gt;0,VLOOKUP($C946,Νέα_Μητρώα!$A:$G,5,FALSE),IF(COUNTIF(ValidID,$C946)&gt;0,VLOOKUP($C946,Μητρώο!$A:$G,5,FALSE))),"")</f>
        <v/>
      </c>
      <c r="F946" s="47"/>
      <c r="G946" s="47"/>
      <c r="H946" s="28"/>
      <c r="I946" s="29" t="str">
        <f>IF($C946&gt;0,IF(COUNTIF(newValidID,$C946)&gt;0,VLOOKUP($C946,Νέα_Μητρώα!$A:$G,4,FALSE),IF(COUNTIF(ValidID,$C946)&gt;0,VLOOKUP($C946,Μητρώο!$A:$G,4,FALSE))),"")</f>
        <v/>
      </c>
      <c r="J946" s="53" t="str">
        <f>IF(OR(AND(OR(LEFT(R946)="b",LEFT(T946)="b",LEFT(V946)="b"),IF($C946&gt;0,IF(COUNTIF(newValidID,$C946)&gt;0,VLOOKUP($C946,Νέα_Μητρώα!$A:$G,2,FALSE),IF(COUNTIF(ValidID,$C946)&gt;0,VLOOKUP($C946,Μητρώο!$A:$G,2,FALSE))),"")="Θ"),AND(OR(LEFT(R946)="g",LEFT(T946)="g",LEFT(V946)="g"),IF($C946&gt;0,IF(COUNTIF(newValidID,$C946)&gt;0,VLOOKUP($C946,Νέα_Μητρώα!$A:$G,2,FALSE),IF(COUNTIF(ValidID,$C946)&gt;0,VLOOKUP($C946,Μητρώο!$A:$G,2,FALSE))),"")="Α")),"error","")</f>
        <v/>
      </c>
      <c r="K946" s="29" t="str">
        <f t="shared" si="101"/>
        <v/>
      </c>
      <c r="L946" s="29">
        <f t="shared" si="102"/>
        <v>0</v>
      </c>
      <c r="M946" s="30"/>
      <c r="N946" s="30"/>
      <c r="O946" s="31" t="str">
        <f>IF($C946&gt;0,IF(COUNTIF(newValidID,$C946)&gt;0,VLOOKUP($C946,Νέα_Μητρώα!$A:$G,7,FALSE),IF(COUNTIF(ValidID,$C946)&gt;0,VLOOKUP($C946,Μητρώο!$A:$G,7,FALSE))),"")</f>
        <v/>
      </c>
      <c r="P946" s="25" t="str">
        <f t="shared" si="104"/>
        <v/>
      </c>
      <c r="Q946" s="6"/>
      <c r="S946" s="6"/>
      <c r="U946" s="6"/>
      <c r="W946" s="59" t="str">
        <f>IF(AND($W$1&gt;0,C946&gt;0),SUBSTITUTE(SUBSTITUTE(IF(COUNTIF(newValidID,$C946)&gt;0,VLOOKUP($C946,Νέα_Μητρώα!$A:$G,2,FALSE),IF(COUNTIF(ValidID,$C946)&gt;0,VLOOKUP($C946,Μητρώο!$A:$G,2,FALSE))),"Θ","g"),"Α","b")&amp;IF((TRUNC((((YEAR($C$1))-I946)+1)/2))*2&lt;12,12,(TRUNC((((YEAR($C$1))-I946)+1)/2))*2),"ω")</f>
        <v>ω</v>
      </c>
      <c r="Z946" s="49">
        <f t="shared" si="105"/>
        <v>0</v>
      </c>
      <c r="AA946" s="49">
        <f t="shared" si="106"/>
        <v>0</v>
      </c>
      <c r="AB946" s="49">
        <f t="shared" si="107"/>
        <v>0</v>
      </c>
    </row>
    <row r="947" spans="1:28" x14ac:dyDescent="0.2">
      <c r="A947" s="4">
        <v>945</v>
      </c>
      <c r="B947" s="25">
        <f t="shared" si="103"/>
        <v>945</v>
      </c>
      <c r="D947" s="26" t="str">
        <f>IF($C947&gt;0,IF(COUNTIF(newValidID,$C947)&gt;0,VLOOKUP($C947,Νέα_Μητρώα!$A:$G,3,FALSE),IF(COUNTIF(ValidID,$C947)&gt;0,VLOOKUP($C947,Μητρώο!$A:$G,3,FALSE))),"")</f>
        <v/>
      </c>
      <c r="E947" s="27" t="str">
        <f>IF($C947&gt;0,IF(COUNTIF(newValidID,$C947)&gt;0,VLOOKUP($C947,Νέα_Μητρώα!$A:$G,5,FALSE),IF(COUNTIF(ValidID,$C947)&gt;0,VLOOKUP($C947,Μητρώο!$A:$G,5,FALSE))),"")</f>
        <v/>
      </c>
      <c r="F947" s="47"/>
      <c r="G947" s="47"/>
      <c r="H947" s="28"/>
      <c r="I947" s="29" t="str">
        <f>IF($C947&gt;0,IF(COUNTIF(newValidID,$C947)&gt;0,VLOOKUP($C947,Νέα_Μητρώα!$A:$G,4,FALSE),IF(COUNTIF(ValidID,$C947)&gt;0,VLOOKUP($C947,Μητρώο!$A:$G,4,FALSE))),"")</f>
        <v/>
      </c>
      <c r="J947" s="53" t="str">
        <f>IF(OR(AND(OR(LEFT(R947)="b",LEFT(T947)="b",LEFT(V947)="b"),IF($C947&gt;0,IF(COUNTIF(newValidID,$C947)&gt;0,VLOOKUP($C947,Νέα_Μητρώα!$A:$G,2,FALSE),IF(COUNTIF(ValidID,$C947)&gt;0,VLOOKUP($C947,Μητρώο!$A:$G,2,FALSE))),"")="Θ"),AND(OR(LEFT(R947)="g",LEFT(T947)="g",LEFT(V947)="g"),IF($C947&gt;0,IF(COUNTIF(newValidID,$C947)&gt;0,VLOOKUP($C947,Νέα_Μητρώα!$A:$G,2,FALSE),IF(COUNTIF(ValidID,$C947)&gt;0,VLOOKUP($C947,Μητρώο!$A:$G,2,FALSE))),"")="Α")),"error","")</f>
        <v/>
      </c>
      <c r="K947" s="29" t="str">
        <f t="shared" si="101"/>
        <v/>
      </c>
      <c r="L947" s="29">
        <f t="shared" si="102"/>
        <v>0</v>
      </c>
      <c r="M947" s="30"/>
      <c r="N947" s="30"/>
      <c r="O947" s="31" t="str">
        <f>IF($C947&gt;0,IF(COUNTIF(newValidID,$C947)&gt;0,VLOOKUP($C947,Νέα_Μητρώα!$A:$G,7,FALSE),IF(COUNTIF(ValidID,$C947)&gt;0,VLOOKUP($C947,Μητρώο!$A:$G,7,FALSE))),"")</f>
        <v/>
      </c>
      <c r="P947" s="25" t="str">
        <f t="shared" si="104"/>
        <v/>
      </c>
      <c r="Q947" s="6"/>
      <c r="S947" s="6"/>
      <c r="U947" s="6"/>
      <c r="W947" s="59" t="str">
        <f>IF(AND($W$1&gt;0,C947&gt;0),SUBSTITUTE(SUBSTITUTE(IF(COUNTIF(newValidID,$C947)&gt;0,VLOOKUP($C947,Νέα_Μητρώα!$A:$G,2,FALSE),IF(COUNTIF(ValidID,$C947)&gt;0,VLOOKUP($C947,Μητρώο!$A:$G,2,FALSE))),"Θ","g"),"Α","b")&amp;IF((TRUNC((((YEAR($C$1))-I947)+1)/2))*2&lt;12,12,(TRUNC((((YEAR($C$1))-I947)+1)/2))*2),"ω")</f>
        <v>ω</v>
      </c>
      <c r="Z947" s="49">
        <f t="shared" si="105"/>
        <v>0</v>
      </c>
      <c r="AA947" s="49">
        <f t="shared" si="106"/>
        <v>0</v>
      </c>
      <c r="AB947" s="49">
        <f t="shared" si="107"/>
        <v>0</v>
      </c>
    </row>
    <row r="948" spans="1:28" x14ac:dyDescent="0.2">
      <c r="A948" s="4">
        <v>946</v>
      </c>
      <c r="B948" s="25">
        <f t="shared" si="103"/>
        <v>946</v>
      </c>
      <c r="D948" s="26" t="str">
        <f>IF($C948&gt;0,IF(COUNTIF(newValidID,$C948)&gt;0,VLOOKUP($C948,Νέα_Μητρώα!$A:$G,3,FALSE),IF(COUNTIF(ValidID,$C948)&gt;0,VLOOKUP($C948,Μητρώο!$A:$G,3,FALSE))),"")</f>
        <v/>
      </c>
      <c r="E948" s="27" t="str">
        <f>IF($C948&gt;0,IF(COUNTIF(newValidID,$C948)&gt;0,VLOOKUP($C948,Νέα_Μητρώα!$A:$G,5,FALSE),IF(COUNTIF(ValidID,$C948)&gt;0,VLOOKUP($C948,Μητρώο!$A:$G,5,FALSE))),"")</f>
        <v/>
      </c>
      <c r="F948" s="47"/>
      <c r="G948" s="47"/>
      <c r="H948" s="28"/>
      <c r="I948" s="29" t="str">
        <f>IF($C948&gt;0,IF(COUNTIF(newValidID,$C948)&gt;0,VLOOKUP($C948,Νέα_Μητρώα!$A:$G,4,FALSE),IF(COUNTIF(ValidID,$C948)&gt;0,VLOOKUP($C948,Μητρώο!$A:$G,4,FALSE))),"")</f>
        <v/>
      </c>
      <c r="J948" s="53" t="str">
        <f>IF(OR(AND(OR(LEFT(R948)="b",LEFT(T948)="b",LEFT(V948)="b"),IF($C948&gt;0,IF(COUNTIF(newValidID,$C948)&gt;0,VLOOKUP($C948,Νέα_Μητρώα!$A:$G,2,FALSE),IF(COUNTIF(ValidID,$C948)&gt;0,VLOOKUP($C948,Μητρώο!$A:$G,2,FALSE))),"")="Θ"),AND(OR(LEFT(R948)="g",LEFT(T948)="g",LEFT(V948)="g"),IF($C948&gt;0,IF(COUNTIF(newValidID,$C948)&gt;0,VLOOKUP($C948,Νέα_Μητρώα!$A:$G,2,FALSE),IF(COUNTIF(ValidID,$C948)&gt;0,VLOOKUP($C948,Μητρώο!$A:$G,2,FALSE))),"")="Α")),"error","")</f>
        <v/>
      </c>
      <c r="K948" s="29" t="str">
        <f t="shared" si="101"/>
        <v/>
      </c>
      <c r="L948" s="29">
        <f t="shared" si="102"/>
        <v>0</v>
      </c>
      <c r="M948" s="30"/>
      <c r="N948" s="30"/>
      <c r="O948" s="31" t="str">
        <f>IF($C948&gt;0,IF(COUNTIF(newValidID,$C948)&gt;0,VLOOKUP($C948,Νέα_Μητρώα!$A:$G,7,FALSE),IF(COUNTIF(ValidID,$C948)&gt;0,VLOOKUP($C948,Μητρώο!$A:$G,7,FALSE))),"")</f>
        <v/>
      </c>
      <c r="P948" s="25" t="str">
        <f t="shared" si="104"/>
        <v/>
      </c>
      <c r="Q948" s="6"/>
      <c r="S948" s="6"/>
      <c r="U948" s="6"/>
      <c r="W948" s="59" t="str">
        <f>IF(AND($W$1&gt;0,C948&gt;0),SUBSTITUTE(SUBSTITUTE(IF(COUNTIF(newValidID,$C948)&gt;0,VLOOKUP($C948,Νέα_Μητρώα!$A:$G,2,FALSE),IF(COUNTIF(ValidID,$C948)&gt;0,VLOOKUP($C948,Μητρώο!$A:$G,2,FALSE))),"Θ","g"),"Α","b")&amp;IF((TRUNC((((YEAR($C$1))-I948)+1)/2))*2&lt;12,12,(TRUNC((((YEAR($C$1))-I948)+1)/2))*2),"ω")</f>
        <v>ω</v>
      </c>
      <c r="Z948" s="49">
        <f t="shared" si="105"/>
        <v>0</v>
      </c>
      <c r="AA948" s="49">
        <f t="shared" si="106"/>
        <v>0</v>
      </c>
      <c r="AB948" s="49">
        <f t="shared" si="107"/>
        <v>0</v>
      </c>
    </row>
    <row r="949" spans="1:28" x14ac:dyDescent="0.2">
      <c r="A949" s="4">
        <v>947</v>
      </c>
      <c r="B949" s="25">
        <f t="shared" si="103"/>
        <v>947</v>
      </c>
      <c r="D949" s="26" t="str">
        <f>IF($C949&gt;0,IF(COUNTIF(newValidID,$C949)&gt;0,VLOOKUP($C949,Νέα_Μητρώα!$A:$G,3,FALSE),IF(COUNTIF(ValidID,$C949)&gt;0,VLOOKUP($C949,Μητρώο!$A:$G,3,FALSE))),"")</f>
        <v/>
      </c>
      <c r="E949" s="27" t="str">
        <f>IF($C949&gt;0,IF(COUNTIF(newValidID,$C949)&gt;0,VLOOKUP($C949,Νέα_Μητρώα!$A:$G,5,FALSE),IF(COUNTIF(ValidID,$C949)&gt;0,VLOOKUP($C949,Μητρώο!$A:$G,5,FALSE))),"")</f>
        <v/>
      </c>
      <c r="F949" s="47"/>
      <c r="G949" s="47"/>
      <c r="H949" s="28"/>
      <c r="I949" s="29" t="str">
        <f>IF($C949&gt;0,IF(COUNTIF(newValidID,$C949)&gt;0,VLOOKUP($C949,Νέα_Μητρώα!$A:$G,4,FALSE),IF(COUNTIF(ValidID,$C949)&gt;0,VLOOKUP($C949,Μητρώο!$A:$G,4,FALSE))),"")</f>
        <v/>
      </c>
      <c r="J949" s="53" t="str">
        <f>IF(OR(AND(OR(LEFT(R949)="b",LEFT(T949)="b",LEFT(V949)="b"),IF($C949&gt;0,IF(COUNTIF(newValidID,$C949)&gt;0,VLOOKUP($C949,Νέα_Μητρώα!$A:$G,2,FALSE),IF(COUNTIF(ValidID,$C949)&gt;0,VLOOKUP($C949,Μητρώο!$A:$G,2,FALSE))),"")="Θ"),AND(OR(LEFT(R949)="g",LEFT(T949)="g",LEFT(V949)="g"),IF($C949&gt;0,IF(COUNTIF(newValidID,$C949)&gt;0,VLOOKUP($C949,Νέα_Μητρώα!$A:$G,2,FALSE),IF(COUNTIF(ValidID,$C949)&gt;0,VLOOKUP($C949,Μητρώο!$A:$G,2,FALSE))),"")="Α")),"error","")</f>
        <v/>
      </c>
      <c r="K949" s="29" t="str">
        <f t="shared" si="101"/>
        <v/>
      </c>
      <c r="L949" s="29">
        <f t="shared" si="102"/>
        <v>0</v>
      </c>
      <c r="M949" s="30"/>
      <c r="N949" s="30"/>
      <c r="O949" s="31" t="str">
        <f>IF($C949&gt;0,IF(COUNTIF(newValidID,$C949)&gt;0,VLOOKUP($C949,Νέα_Μητρώα!$A:$G,7,FALSE),IF(COUNTIF(ValidID,$C949)&gt;0,VLOOKUP($C949,Μητρώο!$A:$G,7,FALSE))),"")</f>
        <v/>
      </c>
      <c r="P949" s="25" t="str">
        <f t="shared" si="104"/>
        <v/>
      </c>
      <c r="Q949" s="6"/>
      <c r="S949" s="6"/>
      <c r="U949" s="6"/>
      <c r="W949" s="59" t="str">
        <f>IF(AND($W$1&gt;0,C949&gt;0),SUBSTITUTE(SUBSTITUTE(IF(COUNTIF(newValidID,$C949)&gt;0,VLOOKUP($C949,Νέα_Μητρώα!$A:$G,2,FALSE),IF(COUNTIF(ValidID,$C949)&gt;0,VLOOKUP($C949,Μητρώο!$A:$G,2,FALSE))),"Θ","g"),"Α","b")&amp;IF((TRUNC((((YEAR($C$1))-I949)+1)/2))*2&lt;12,12,(TRUNC((((YEAR($C$1))-I949)+1)/2))*2),"ω")</f>
        <v>ω</v>
      </c>
      <c r="Z949" s="49">
        <f t="shared" si="105"/>
        <v>0</v>
      </c>
      <c r="AA949" s="49">
        <f t="shared" si="106"/>
        <v>0</v>
      </c>
      <c r="AB949" s="49">
        <f t="shared" si="107"/>
        <v>0</v>
      </c>
    </row>
    <row r="950" spans="1:28" x14ac:dyDescent="0.2">
      <c r="A950" s="4">
        <v>948</v>
      </c>
      <c r="B950" s="25">
        <f t="shared" si="103"/>
        <v>948</v>
      </c>
      <c r="D950" s="26" t="str">
        <f>IF($C950&gt;0,IF(COUNTIF(newValidID,$C950)&gt;0,VLOOKUP($C950,Νέα_Μητρώα!$A:$G,3,FALSE),IF(COUNTIF(ValidID,$C950)&gt;0,VLOOKUP($C950,Μητρώο!$A:$G,3,FALSE))),"")</f>
        <v/>
      </c>
      <c r="E950" s="27" t="str">
        <f>IF($C950&gt;0,IF(COUNTIF(newValidID,$C950)&gt;0,VLOOKUP($C950,Νέα_Μητρώα!$A:$G,5,FALSE),IF(COUNTIF(ValidID,$C950)&gt;0,VLOOKUP($C950,Μητρώο!$A:$G,5,FALSE))),"")</f>
        <v/>
      </c>
      <c r="F950" s="47"/>
      <c r="G950" s="47"/>
      <c r="H950" s="28"/>
      <c r="I950" s="29" t="str">
        <f>IF($C950&gt;0,IF(COUNTIF(newValidID,$C950)&gt;0,VLOOKUP($C950,Νέα_Μητρώα!$A:$G,4,FALSE),IF(COUNTIF(ValidID,$C950)&gt;0,VLOOKUP($C950,Μητρώο!$A:$G,4,FALSE))),"")</f>
        <v/>
      </c>
      <c r="J950" s="53" t="str">
        <f>IF(OR(AND(OR(LEFT(R950)="b",LEFT(T950)="b",LEFT(V950)="b"),IF($C950&gt;0,IF(COUNTIF(newValidID,$C950)&gt;0,VLOOKUP($C950,Νέα_Μητρώα!$A:$G,2,FALSE),IF(COUNTIF(ValidID,$C950)&gt;0,VLOOKUP($C950,Μητρώο!$A:$G,2,FALSE))),"")="Θ"),AND(OR(LEFT(R950)="g",LEFT(T950)="g",LEFT(V950)="g"),IF($C950&gt;0,IF(COUNTIF(newValidID,$C950)&gt;0,VLOOKUP($C950,Νέα_Μητρώα!$A:$G,2,FALSE),IF(COUNTIF(ValidID,$C950)&gt;0,VLOOKUP($C950,Μητρώο!$A:$G,2,FALSE))),"")="Α")),"error","")</f>
        <v/>
      </c>
      <c r="K950" s="29" t="str">
        <f t="shared" si="101"/>
        <v/>
      </c>
      <c r="L950" s="29">
        <f t="shared" si="102"/>
        <v>0</v>
      </c>
      <c r="M950" s="30"/>
      <c r="N950" s="30"/>
      <c r="O950" s="31" t="str">
        <f>IF($C950&gt;0,IF(COUNTIF(newValidID,$C950)&gt;0,VLOOKUP($C950,Νέα_Μητρώα!$A:$G,7,FALSE),IF(COUNTIF(ValidID,$C950)&gt;0,VLOOKUP($C950,Μητρώο!$A:$G,7,FALSE))),"")</f>
        <v/>
      </c>
      <c r="P950" s="25" t="str">
        <f t="shared" si="104"/>
        <v/>
      </c>
      <c r="Q950" s="6"/>
      <c r="S950" s="6"/>
      <c r="U950" s="6"/>
      <c r="W950" s="59" t="str">
        <f>IF(AND($W$1&gt;0,C950&gt;0),SUBSTITUTE(SUBSTITUTE(IF(COUNTIF(newValidID,$C950)&gt;0,VLOOKUP($C950,Νέα_Μητρώα!$A:$G,2,FALSE),IF(COUNTIF(ValidID,$C950)&gt;0,VLOOKUP($C950,Μητρώο!$A:$G,2,FALSE))),"Θ","g"),"Α","b")&amp;IF((TRUNC((((YEAR($C$1))-I950)+1)/2))*2&lt;12,12,(TRUNC((((YEAR($C$1))-I950)+1)/2))*2),"ω")</f>
        <v>ω</v>
      </c>
      <c r="Z950" s="49">
        <f t="shared" si="105"/>
        <v>0</v>
      </c>
      <c r="AA950" s="49">
        <f t="shared" si="106"/>
        <v>0</v>
      </c>
      <c r="AB950" s="49">
        <f t="shared" si="107"/>
        <v>0</v>
      </c>
    </row>
    <row r="951" spans="1:28" x14ac:dyDescent="0.2">
      <c r="A951" s="4">
        <v>949</v>
      </c>
      <c r="B951" s="25">
        <f t="shared" si="103"/>
        <v>949</v>
      </c>
      <c r="D951" s="26" t="str">
        <f>IF($C951&gt;0,IF(COUNTIF(newValidID,$C951)&gt;0,VLOOKUP($C951,Νέα_Μητρώα!$A:$G,3,FALSE),IF(COUNTIF(ValidID,$C951)&gt;0,VLOOKUP($C951,Μητρώο!$A:$G,3,FALSE))),"")</f>
        <v/>
      </c>
      <c r="E951" s="27" t="str">
        <f>IF($C951&gt;0,IF(COUNTIF(newValidID,$C951)&gt;0,VLOOKUP($C951,Νέα_Μητρώα!$A:$G,5,FALSE),IF(COUNTIF(ValidID,$C951)&gt;0,VLOOKUP($C951,Μητρώο!$A:$G,5,FALSE))),"")</f>
        <v/>
      </c>
      <c r="F951" s="47"/>
      <c r="G951" s="47"/>
      <c r="H951" s="28"/>
      <c r="I951" s="29" t="str">
        <f>IF($C951&gt;0,IF(COUNTIF(newValidID,$C951)&gt;0,VLOOKUP($C951,Νέα_Μητρώα!$A:$G,4,FALSE),IF(COUNTIF(ValidID,$C951)&gt;0,VLOOKUP($C951,Μητρώο!$A:$G,4,FALSE))),"")</f>
        <v/>
      </c>
      <c r="J951" s="53" t="str">
        <f>IF(OR(AND(OR(LEFT(R951)="b",LEFT(T951)="b",LEFT(V951)="b"),IF($C951&gt;0,IF(COUNTIF(newValidID,$C951)&gt;0,VLOOKUP($C951,Νέα_Μητρώα!$A:$G,2,FALSE),IF(COUNTIF(ValidID,$C951)&gt;0,VLOOKUP($C951,Μητρώο!$A:$G,2,FALSE))),"")="Θ"),AND(OR(LEFT(R951)="g",LEFT(T951)="g",LEFT(V951)="g"),IF($C951&gt;0,IF(COUNTIF(newValidID,$C951)&gt;0,VLOOKUP($C951,Νέα_Μητρώα!$A:$G,2,FALSE),IF(COUNTIF(ValidID,$C951)&gt;0,VLOOKUP($C951,Μητρώο!$A:$G,2,FALSE))),"")="Α")),"error","")</f>
        <v/>
      </c>
      <c r="K951" s="29" t="str">
        <f t="shared" si="101"/>
        <v/>
      </c>
      <c r="L951" s="29">
        <f t="shared" si="102"/>
        <v>0</v>
      </c>
      <c r="M951" s="30"/>
      <c r="N951" s="30"/>
      <c r="O951" s="31" t="str">
        <f>IF($C951&gt;0,IF(COUNTIF(newValidID,$C951)&gt;0,VLOOKUP($C951,Νέα_Μητρώα!$A:$G,7,FALSE),IF(COUNTIF(ValidID,$C951)&gt;0,VLOOKUP($C951,Μητρώο!$A:$G,7,FALSE))),"")</f>
        <v/>
      </c>
      <c r="P951" s="25" t="str">
        <f t="shared" si="104"/>
        <v/>
      </c>
      <c r="Q951" s="6"/>
      <c r="S951" s="6"/>
      <c r="U951" s="6"/>
      <c r="W951" s="59" t="str">
        <f>IF(AND($W$1&gt;0,C951&gt;0),SUBSTITUTE(SUBSTITUTE(IF(COUNTIF(newValidID,$C951)&gt;0,VLOOKUP($C951,Νέα_Μητρώα!$A:$G,2,FALSE),IF(COUNTIF(ValidID,$C951)&gt;0,VLOOKUP($C951,Μητρώο!$A:$G,2,FALSE))),"Θ","g"),"Α","b")&amp;IF((TRUNC((((YEAR($C$1))-I951)+1)/2))*2&lt;12,12,(TRUNC((((YEAR($C$1))-I951)+1)/2))*2),"ω")</f>
        <v>ω</v>
      </c>
      <c r="Z951" s="49">
        <f t="shared" si="105"/>
        <v>0</v>
      </c>
      <c r="AA951" s="49">
        <f t="shared" si="106"/>
        <v>0</v>
      </c>
      <c r="AB951" s="49">
        <f t="shared" si="107"/>
        <v>0</v>
      </c>
    </row>
    <row r="952" spans="1:28" x14ac:dyDescent="0.2">
      <c r="A952" s="4">
        <v>950</v>
      </c>
      <c r="B952" s="25">
        <f t="shared" si="103"/>
        <v>950</v>
      </c>
      <c r="D952" s="26" t="str">
        <f>IF($C952&gt;0,IF(COUNTIF(newValidID,$C952)&gt;0,VLOOKUP($C952,Νέα_Μητρώα!$A:$G,3,FALSE),IF(COUNTIF(ValidID,$C952)&gt;0,VLOOKUP($C952,Μητρώο!$A:$G,3,FALSE))),"")</f>
        <v/>
      </c>
      <c r="E952" s="27" t="str">
        <f>IF($C952&gt;0,IF(COUNTIF(newValidID,$C952)&gt;0,VLOOKUP($C952,Νέα_Μητρώα!$A:$G,5,FALSE),IF(COUNTIF(ValidID,$C952)&gt;0,VLOOKUP($C952,Μητρώο!$A:$G,5,FALSE))),"")</f>
        <v/>
      </c>
      <c r="F952" s="47"/>
      <c r="G952" s="47"/>
      <c r="H952" s="28"/>
      <c r="I952" s="29" t="str">
        <f>IF($C952&gt;0,IF(COUNTIF(newValidID,$C952)&gt;0,VLOOKUP($C952,Νέα_Μητρώα!$A:$G,4,FALSE),IF(COUNTIF(ValidID,$C952)&gt;0,VLOOKUP($C952,Μητρώο!$A:$G,4,FALSE))),"")</f>
        <v/>
      </c>
      <c r="J952" s="53" t="str">
        <f>IF(OR(AND(OR(LEFT(R952)="b",LEFT(T952)="b",LEFT(V952)="b"),IF($C952&gt;0,IF(COUNTIF(newValidID,$C952)&gt;0,VLOOKUP($C952,Νέα_Μητρώα!$A:$G,2,FALSE),IF(COUNTIF(ValidID,$C952)&gt;0,VLOOKUP($C952,Μητρώο!$A:$G,2,FALSE))),"")="Θ"),AND(OR(LEFT(R952)="g",LEFT(T952)="g",LEFT(V952)="g"),IF($C952&gt;0,IF(COUNTIF(newValidID,$C952)&gt;0,VLOOKUP($C952,Νέα_Μητρώα!$A:$G,2,FALSE),IF(COUNTIF(ValidID,$C952)&gt;0,VLOOKUP($C952,Μητρώο!$A:$G,2,FALSE))),"")="Α")),"error","")</f>
        <v/>
      </c>
      <c r="K952" s="29" t="str">
        <f t="shared" si="101"/>
        <v/>
      </c>
      <c r="L952" s="29">
        <f t="shared" si="102"/>
        <v>0</v>
      </c>
      <c r="M952" s="30"/>
      <c r="N952" s="30"/>
      <c r="O952" s="31" t="str">
        <f>IF($C952&gt;0,IF(COUNTIF(newValidID,$C952)&gt;0,VLOOKUP($C952,Νέα_Μητρώα!$A:$G,7,FALSE),IF(COUNTIF(ValidID,$C952)&gt;0,VLOOKUP($C952,Μητρώο!$A:$G,7,FALSE))),"")</f>
        <v/>
      </c>
      <c r="P952" s="25" t="str">
        <f t="shared" si="104"/>
        <v/>
      </c>
      <c r="Q952" s="6"/>
      <c r="S952" s="6"/>
      <c r="U952" s="6"/>
      <c r="W952" s="59" t="str">
        <f>IF(AND($W$1&gt;0,C952&gt;0),SUBSTITUTE(SUBSTITUTE(IF(COUNTIF(newValidID,$C952)&gt;0,VLOOKUP($C952,Νέα_Μητρώα!$A:$G,2,FALSE),IF(COUNTIF(ValidID,$C952)&gt;0,VLOOKUP($C952,Μητρώο!$A:$G,2,FALSE))),"Θ","g"),"Α","b")&amp;IF((TRUNC((((YEAR($C$1))-I952)+1)/2))*2&lt;12,12,(TRUNC((((YEAR($C$1))-I952)+1)/2))*2),"ω")</f>
        <v>ω</v>
      </c>
      <c r="Z952" s="49">
        <f t="shared" si="105"/>
        <v>0</v>
      </c>
      <c r="AA952" s="49">
        <f t="shared" si="106"/>
        <v>0</v>
      </c>
      <c r="AB952" s="49">
        <f t="shared" si="107"/>
        <v>0</v>
      </c>
    </row>
    <row r="953" spans="1:28" x14ac:dyDescent="0.2">
      <c r="A953" s="4">
        <v>951</v>
      </c>
      <c r="B953" s="25">
        <f t="shared" si="103"/>
        <v>951</v>
      </c>
      <c r="D953" s="26" t="str">
        <f>IF($C953&gt;0,IF(COUNTIF(newValidID,$C953)&gt;0,VLOOKUP($C953,Νέα_Μητρώα!$A:$G,3,FALSE),IF(COUNTIF(ValidID,$C953)&gt;0,VLOOKUP($C953,Μητρώο!$A:$G,3,FALSE))),"")</f>
        <v/>
      </c>
      <c r="E953" s="27" t="str">
        <f>IF($C953&gt;0,IF(COUNTIF(newValidID,$C953)&gt;0,VLOOKUP($C953,Νέα_Μητρώα!$A:$G,5,FALSE),IF(COUNTIF(ValidID,$C953)&gt;0,VLOOKUP($C953,Μητρώο!$A:$G,5,FALSE))),"")</f>
        <v/>
      </c>
      <c r="F953" s="47"/>
      <c r="G953" s="47"/>
      <c r="H953" s="28"/>
      <c r="I953" s="29" t="str">
        <f>IF($C953&gt;0,IF(COUNTIF(newValidID,$C953)&gt;0,VLOOKUP($C953,Νέα_Μητρώα!$A:$G,4,FALSE),IF(COUNTIF(ValidID,$C953)&gt;0,VLOOKUP($C953,Μητρώο!$A:$G,4,FALSE))),"")</f>
        <v/>
      </c>
      <c r="J953" s="53" t="str">
        <f>IF(OR(AND(OR(LEFT(R953)="b",LEFT(T953)="b",LEFT(V953)="b"),IF($C953&gt;0,IF(COUNTIF(newValidID,$C953)&gt;0,VLOOKUP($C953,Νέα_Μητρώα!$A:$G,2,FALSE),IF(COUNTIF(ValidID,$C953)&gt;0,VLOOKUP($C953,Μητρώο!$A:$G,2,FALSE))),"")="Θ"),AND(OR(LEFT(R953)="g",LEFT(T953)="g",LEFT(V953)="g"),IF($C953&gt;0,IF(COUNTIF(newValidID,$C953)&gt;0,VLOOKUP($C953,Νέα_Μητρώα!$A:$G,2,FALSE),IF(COUNTIF(ValidID,$C953)&gt;0,VLOOKUP($C953,Μητρώο!$A:$G,2,FALSE))),"")="Α")),"error","")</f>
        <v/>
      </c>
      <c r="K953" s="29" t="str">
        <f t="shared" si="101"/>
        <v/>
      </c>
      <c r="L953" s="29">
        <f t="shared" si="102"/>
        <v>0</v>
      </c>
      <c r="M953" s="30"/>
      <c r="N953" s="30"/>
      <c r="O953" s="31" t="str">
        <f>IF($C953&gt;0,IF(COUNTIF(newValidID,$C953)&gt;0,VLOOKUP($C953,Νέα_Μητρώα!$A:$G,7,FALSE),IF(COUNTIF(ValidID,$C953)&gt;0,VLOOKUP($C953,Μητρώο!$A:$G,7,FALSE))),"")</f>
        <v/>
      </c>
      <c r="P953" s="25" t="str">
        <f t="shared" si="104"/>
        <v/>
      </c>
      <c r="Q953" s="6"/>
      <c r="S953" s="6"/>
      <c r="U953" s="6"/>
      <c r="W953" s="59" t="str">
        <f>IF(AND($W$1&gt;0,C953&gt;0),SUBSTITUTE(SUBSTITUTE(IF(COUNTIF(newValidID,$C953)&gt;0,VLOOKUP($C953,Νέα_Μητρώα!$A:$G,2,FALSE),IF(COUNTIF(ValidID,$C953)&gt;0,VLOOKUP($C953,Μητρώο!$A:$G,2,FALSE))),"Θ","g"),"Α","b")&amp;IF((TRUNC((((YEAR($C$1))-I953)+1)/2))*2&lt;12,12,(TRUNC((((YEAR($C$1))-I953)+1)/2))*2),"ω")</f>
        <v>ω</v>
      </c>
      <c r="Z953" s="49">
        <f t="shared" si="105"/>
        <v>0</v>
      </c>
      <c r="AA953" s="49">
        <f t="shared" si="106"/>
        <v>0</v>
      </c>
      <c r="AB953" s="49">
        <f t="shared" si="107"/>
        <v>0</v>
      </c>
    </row>
    <row r="954" spans="1:28" x14ac:dyDescent="0.2">
      <c r="A954" s="4">
        <v>952</v>
      </c>
      <c r="B954" s="25">
        <f t="shared" si="103"/>
        <v>952</v>
      </c>
      <c r="D954" s="26" t="str">
        <f>IF($C954&gt;0,IF(COUNTIF(newValidID,$C954)&gt;0,VLOOKUP($C954,Νέα_Μητρώα!$A:$G,3,FALSE),IF(COUNTIF(ValidID,$C954)&gt;0,VLOOKUP($C954,Μητρώο!$A:$G,3,FALSE))),"")</f>
        <v/>
      </c>
      <c r="E954" s="27" t="str">
        <f>IF($C954&gt;0,IF(COUNTIF(newValidID,$C954)&gt;0,VLOOKUP($C954,Νέα_Μητρώα!$A:$G,5,FALSE),IF(COUNTIF(ValidID,$C954)&gt;0,VLOOKUP($C954,Μητρώο!$A:$G,5,FALSE))),"")</f>
        <v/>
      </c>
      <c r="F954" s="47"/>
      <c r="G954" s="47"/>
      <c r="H954" s="28"/>
      <c r="I954" s="29" t="str">
        <f>IF($C954&gt;0,IF(COUNTIF(newValidID,$C954)&gt;0,VLOOKUP($C954,Νέα_Μητρώα!$A:$G,4,FALSE),IF(COUNTIF(ValidID,$C954)&gt;0,VLOOKUP($C954,Μητρώο!$A:$G,4,FALSE))),"")</f>
        <v/>
      </c>
      <c r="J954" s="53" t="str">
        <f>IF(OR(AND(OR(LEFT(R954)="b",LEFT(T954)="b",LEFT(V954)="b"),IF($C954&gt;0,IF(COUNTIF(newValidID,$C954)&gt;0,VLOOKUP($C954,Νέα_Μητρώα!$A:$G,2,FALSE),IF(COUNTIF(ValidID,$C954)&gt;0,VLOOKUP($C954,Μητρώο!$A:$G,2,FALSE))),"")="Θ"),AND(OR(LEFT(R954)="g",LEFT(T954)="g",LEFT(V954)="g"),IF($C954&gt;0,IF(COUNTIF(newValidID,$C954)&gt;0,VLOOKUP($C954,Νέα_Μητρώα!$A:$G,2,FALSE),IF(COUNTIF(ValidID,$C954)&gt;0,VLOOKUP($C954,Μητρώο!$A:$G,2,FALSE))),"")="Α")),"error","")</f>
        <v/>
      </c>
      <c r="K954" s="29" t="str">
        <f t="shared" si="101"/>
        <v/>
      </c>
      <c r="L954" s="29">
        <f t="shared" si="102"/>
        <v>0</v>
      </c>
      <c r="M954" s="30"/>
      <c r="N954" s="30"/>
      <c r="O954" s="31" t="str">
        <f>IF($C954&gt;0,IF(COUNTIF(newValidID,$C954)&gt;0,VLOOKUP($C954,Νέα_Μητρώα!$A:$G,7,FALSE),IF(COUNTIF(ValidID,$C954)&gt;0,VLOOKUP($C954,Μητρώο!$A:$G,7,FALSE))),"")</f>
        <v/>
      </c>
      <c r="P954" s="25" t="str">
        <f t="shared" si="104"/>
        <v/>
      </c>
      <c r="Q954" s="6"/>
      <c r="S954" s="6"/>
      <c r="U954" s="6"/>
      <c r="W954" s="59" t="str">
        <f>IF(AND($W$1&gt;0,C954&gt;0),SUBSTITUTE(SUBSTITUTE(IF(COUNTIF(newValidID,$C954)&gt;0,VLOOKUP($C954,Νέα_Μητρώα!$A:$G,2,FALSE),IF(COUNTIF(ValidID,$C954)&gt;0,VLOOKUP($C954,Μητρώο!$A:$G,2,FALSE))),"Θ","g"),"Α","b")&amp;IF((TRUNC((((YEAR($C$1))-I954)+1)/2))*2&lt;12,12,(TRUNC((((YEAR($C$1))-I954)+1)/2))*2),"ω")</f>
        <v>ω</v>
      </c>
      <c r="Z954" s="49">
        <f t="shared" si="105"/>
        <v>0</v>
      </c>
      <c r="AA954" s="49">
        <f t="shared" si="106"/>
        <v>0</v>
      </c>
      <c r="AB954" s="49">
        <f t="shared" si="107"/>
        <v>0</v>
      </c>
    </row>
    <row r="955" spans="1:28" x14ac:dyDescent="0.2">
      <c r="A955" s="4">
        <v>953</v>
      </c>
      <c r="B955" s="25">
        <f t="shared" si="103"/>
        <v>953</v>
      </c>
      <c r="D955" s="26" t="str">
        <f>IF($C955&gt;0,IF(COUNTIF(newValidID,$C955)&gt;0,VLOOKUP($C955,Νέα_Μητρώα!$A:$G,3,FALSE),IF(COUNTIF(ValidID,$C955)&gt;0,VLOOKUP($C955,Μητρώο!$A:$G,3,FALSE))),"")</f>
        <v/>
      </c>
      <c r="E955" s="27" t="str">
        <f>IF($C955&gt;0,IF(COUNTIF(newValidID,$C955)&gt;0,VLOOKUP($C955,Νέα_Μητρώα!$A:$G,5,FALSE),IF(COUNTIF(ValidID,$C955)&gt;0,VLOOKUP($C955,Μητρώο!$A:$G,5,FALSE))),"")</f>
        <v/>
      </c>
      <c r="F955" s="47"/>
      <c r="G955" s="47"/>
      <c r="H955" s="28"/>
      <c r="I955" s="29" t="str">
        <f>IF($C955&gt;0,IF(COUNTIF(newValidID,$C955)&gt;0,VLOOKUP($C955,Νέα_Μητρώα!$A:$G,4,FALSE),IF(COUNTIF(ValidID,$C955)&gt;0,VLOOKUP($C955,Μητρώο!$A:$G,4,FALSE))),"")</f>
        <v/>
      </c>
      <c r="J955" s="53" t="str">
        <f>IF(OR(AND(OR(LEFT(R955)="b",LEFT(T955)="b",LEFT(V955)="b"),IF($C955&gt;0,IF(COUNTIF(newValidID,$C955)&gt;0,VLOOKUP($C955,Νέα_Μητρώα!$A:$G,2,FALSE),IF(COUNTIF(ValidID,$C955)&gt;0,VLOOKUP($C955,Μητρώο!$A:$G,2,FALSE))),"")="Θ"),AND(OR(LEFT(R955)="g",LEFT(T955)="g",LEFT(V955)="g"),IF($C955&gt;0,IF(COUNTIF(newValidID,$C955)&gt;0,VLOOKUP($C955,Νέα_Μητρώα!$A:$G,2,FALSE),IF(COUNTIF(ValidID,$C955)&gt;0,VLOOKUP($C955,Μητρώο!$A:$G,2,FALSE))),"")="Α")),"error","")</f>
        <v/>
      </c>
      <c r="K955" s="29" t="str">
        <f t="shared" si="101"/>
        <v/>
      </c>
      <c r="L955" s="29">
        <f t="shared" si="102"/>
        <v>0</v>
      </c>
      <c r="M955" s="30"/>
      <c r="N955" s="30"/>
      <c r="O955" s="31" t="str">
        <f>IF($C955&gt;0,IF(COUNTIF(newValidID,$C955)&gt;0,VLOOKUP($C955,Νέα_Μητρώα!$A:$G,7,FALSE),IF(COUNTIF(ValidID,$C955)&gt;0,VLOOKUP($C955,Μητρώο!$A:$G,7,FALSE))),"")</f>
        <v/>
      </c>
      <c r="P955" s="25" t="str">
        <f t="shared" si="104"/>
        <v/>
      </c>
      <c r="Q955" s="6"/>
      <c r="S955" s="6"/>
      <c r="U955" s="6"/>
      <c r="W955" s="59" t="str">
        <f>IF(AND($W$1&gt;0,C955&gt;0),SUBSTITUTE(SUBSTITUTE(IF(COUNTIF(newValidID,$C955)&gt;0,VLOOKUP($C955,Νέα_Μητρώα!$A:$G,2,FALSE),IF(COUNTIF(ValidID,$C955)&gt;0,VLOOKUP($C955,Μητρώο!$A:$G,2,FALSE))),"Θ","g"),"Α","b")&amp;IF((TRUNC((((YEAR($C$1))-I955)+1)/2))*2&lt;12,12,(TRUNC((((YEAR($C$1))-I955)+1)/2))*2),"ω")</f>
        <v>ω</v>
      </c>
      <c r="Z955" s="49">
        <f t="shared" si="105"/>
        <v>0</v>
      </c>
      <c r="AA955" s="49">
        <f t="shared" si="106"/>
        <v>0</v>
      </c>
      <c r="AB955" s="49">
        <f t="shared" si="107"/>
        <v>0</v>
      </c>
    </row>
    <row r="956" spans="1:28" x14ac:dyDescent="0.2">
      <c r="A956" s="4">
        <v>954</v>
      </c>
      <c r="B956" s="25">
        <f t="shared" si="103"/>
        <v>954</v>
      </c>
      <c r="D956" s="26" t="str">
        <f>IF($C956&gt;0,IF(COUNTIF(newValidID,$C956)&gt;0,VLOOKUP($C956,Νέα_Μητρώα!$A:$G,3,FALSE),IF(COUNTIF(ValidID,$C956)&gt;0,VLOOKUP($C956,Μητρώο!$A:$G,3,FALSE))),"")</f>
        <v/>
      </c>
      <c r="E956" s="27" t="str">
        <f>IF($C956&gt;0,IF(COUNTIF(newValidID,$C956)&gt;0,VLOOKUP($C956,Νέα_Μητρώα!$A:$G,5,FALSE),IF(COUNTIF(ValidID,$C956)&gt;0,VLOOKUP($C956,Μητρώο!$A:$G,5,FALSE))),"")</f>
        <v/>
      </c>
      <c r="F956" s="47"/>
      <c r="G956" s="47"/>
      <c r="H956" s="28"/>
      <c r="I956" s="29" t="str">
        <f>IF($C956&gt;0,IF(COUNTIF(newValidID,$C956)&gt;0,VLOOKUP($C956,Νέα_Μητρώα!$A:$G,4,FALSE),IF(COUNTIF(ValidID,$C956)&gt;0,VLOOKUP($C956,Μητρώο!$A:$G,4,FALSE))),"")</f>
        <v/>
      </c>
      <c r="J956" s="53" t="str">
        <f>IF(OR(AND(OR(LEFT(R956)="b",LEFT(T956)="b",LEFT(V956)="b"),IF($C956&gt;0,IF(COUNTIF(newValidID,$C956)&gt;0,VLOOKUP($C956,Νέα_Μητρώα!$A:$G,2,FALSE),IF(COUNTIF(ValidID,$C956)&gt;0,VLOOKUP($C956,Μητρώο!$A:$G,2,FALSE))),"")="Θ"),AND(OR(LEFT(R956)="g",LEFT(T956)="g",LEFT(V956)="g"),IF($C956&gt;0,IF(COUNTIF(newValidID,$C956)&gt;0,VLOOKUP($C956,Νέα_Μητρώα!$A:$G,2,FALSE),IF(COUNTIF(ValidID,$C956)&gt;0,VLOOKUP($C956,Μητρώο!$A:$G,2,FALSE))),"")="Α")),"error","")</f>
        <v/>
      </c>
      <c r="K956" s="29" t="str">
        <f t="shared" si="101"/>
        <v/>
      </c>
      <c r="L956" s="29">
        <f t="shared" si="102"/>
        <v>0</v>
      </c>
      <c r="M956" s="30"/>
      <c r="N956" s="30"/>
      <c r="O956" s="31" t="str">
        <f>IF($C956&gt;0,IF(COUNTIF(newValidID,$C956)&gt;0,VLOOKUP($C956,Νέα_Μητρώα!$A:$G,7,FALSE),IF(COUNTIF(ValidID,$C956)&gt;0,VLOOKUP($C956,Μητρώο!$A:$G,7,FALSE))),"")</f>
        <v/>
      </c>
      <c r="P956" s="25" t="str">
        <f t="shared" si="104"/>
        <v/>
      </c>
      <c r="Q956" s="6"/>
      <c r="S956" s="6"/>
      <c r="U956" s="6"/>
      <c r="W956" s="59" t="str">
        <f>IF(AND($W$1&gt;0,C956&gt;0),SUBSTITUTE(SUBSTITUTE(IF(COUNTIF(newValidID,$C956)&gt;0,VLOOKUP($C956,Νέα_Μητρώα!$A:$G,2,FALSE),IF(COUNTIF(ValidID,$C956)&gt;0,VLOOKUP($C956,Μητρώο!$A:$G,2,FALSE))),"Θ","g"),"Α","b")&amp;IF((TRUNC((((YEAR($C$1))-I956)+1)/2))*2&lt;12,12,(TRUNC((((YEAR($C$1))-I956)+1)/2))*2),"ω")</f>
        <v>ω</v>
      </c>
      <c r="Z956" s="49">
        <f t="shared" si="105"/>
        <v>0</v>
      </c>
      <c r="AA956" s="49">
        <f t="shared" si="106"/>
        <v>0</v>
      </c>
      <c r="AB956" s="49">
        <f t="shared" si="107"/>
        <v>0</v>
      </c>
    </row>
    <row r="957" spans="1:28" x14ac:dyDescent="0.2">
      <c r="A957" s="4">
        <v>955</v>
      </c>
      <c r="B957" s="25">
        <f t="shared" si="103"/>
        <v>955</v>
      </c>
      <c r="D957" s="26" t="str">
        <f>IF($C957&gt;0,IF(COUNTIF(newValidID,$C957)&gt;0,VLOOKUP($C957,Νέα_Μητρώα!$A:$G,3,FALSE),IF(COUNTIF(ValidID,$C957)&gt;0,VLOOKUP($C957,Μητρώο!$A:$G,3,FALSE))),"")</f>
        <v/>
      </c>
      <c r="E957" s="27" t="str">
        <f>IF($C957&gt;0,IF(COUNTIF(newValidID,$C957)&gt;0,VLOOKUP($C957,Νέα_Μητρώα!$A:$G,5,FALSE),IF(COUNTIF(ValidID,$C957)&gt;0,VLOOKUP($C957,Μητρώο!$A:$G,5,FALSE))),"")</f>
        <v/>
      </c>
      <c r="F957" s="47"/>
      <c r="G957" s="47"/>
      <c r="H957" s="28"/>
      <c r="I957" s="29" t="str">
        <f>IF($C957&gt;0,IF(COUNTIF(newValidID,$C957)&gt;0,VLOOKUP($C957,Νέα_Μητρώα!$A:$G,4,FALSE),IF(COUNTIF(ValidID,$C957)&gt;0,VLOOKUP($C957,Μητρώο!$A:$G,4,FALSE))),"")</f>
        <v/>
      </c>
      <c r="J957" s="53" t="str">
        <f>IF(OR(AND(OR(LEFT(R957)="b",LEFT(T957)="b",LEFT(V957)="b"),IF($C957&gt;0,IF(COUNTIF(newValidID,$C957)&gt;0,VLOOKUP($C957,Νέα_Μητρώα!$A:$G,2,FALSE),IF(COUNTIF(ValidID,$C957)&gt;0,VLOOKUP($C957,Μητρώο!$A:$G,2,FALSE))),"")="Θ"),AND(OR(LEFT(R957)="g",LEFT(T957)="g",LEFT(V957)="g"),IF($C957&gt;0,IF(COUNTIF(newValidID,$C957)&gt;0,VLOOKUP($C957,Νέα_Μητρώα!$A:$G,2,FALSE),IF(COUNTIF(ValidID,$C957)&gt;0,VLOOKUP($C957,Μητρώο!$A:$G,2,FALSE))),"")="Α")),"error","")</f>
        <v/>
      </c>
      <c r="K957" s="29" t="str">
        <f t="shared" si="101"/>
        <v/>
      </c>
      <c r="L957" s="29">
        <f t="shared" si="102"/>
        <v>0</v>
      </c>
      <c r="M957" s="30"/>
      <c r="N957" s="30"/>
      <c r="O957" s="31" t="str">
        <f>IF($C957&gt;0,IF(COUNTIF(newValidID,$C957)&gt;0,VLOOKUP($C957,Νέα_Μητρώα!$A:$G,7,FALSE),IF(COUNTIF(ValidID,$C957)&gt;0,VLOOKUP($C957,Μητρώο!$A:$G,7,FALSE))),"")</f>
        <v/>
      </c>
      <c r="P957" s="25" t="str">
        <f t="shared" si="104"/>
        <v/>
      </c>
      <c r="Q957" s="6"/>
      <c r="S957" s="6"/>
      <c r="U957" s="6"/>
      <c r="W957" s="59" t="str">
        <f>IF(AND($W$1&gt;0,C957&gt;0),SUBSTITUTE(SUBSTITUTE(IF(COUNTIF(newValidID,$C957)&gt;0,VLOOKUP($C957,Νέα_Μητρώα!$A:$G,2,FALSE),IF(COUNTIF(ValidID,$C957)&gt;0,VLOOKUP($C957,Μητρώο!$A:$G,2,FALSE))),"Θ","g"),"Α","b")&amp;IF((TRUNC((((YEAR($C$1))-I957)+1)/2))*2&lt;12,12,(TRUNC((((YEAR($C$1))-I957)+1)/2))*2),"ω")</f>
        <v>ω</v>
      </c>
      <c r="Z957" s="49">
        <f t="shared" si="105"/>
        <v>0</v>
      </c>
      <c r="AA957" s="49">
        <f t="shared" si="106"/>
        <v>0</v>
      </c>
      <c r="AB957" s="49">
        <f t="shared" si="107"/>
        <v>0</v>
      </c>
    </row>
    <row r="958" spans="1:28" x14ac:dyDescent="0.2">
      <c r="A958" s="4">
        <v>956</v>
      </c>
      <c r="B958" s="25">
        <f t="shared" si="103"/>
        <v>956</v>
      </c>
      <c r="D958" s="26" t="str">
        <f>IF($C958&gt;0,IF(COUNTIF(newValidID,$C958)&gt;0,VLOOKUP($C958,Νέα_Μητρώα!$A:$G,3,FALSE),IF(COUNTIF(ValidID,$C958)&gt;0,VLOOKUP($C958,Μητρώο!$A:$G,3,FALSE))),"")</f>
        <v/>
      </c>
      <c r="E958" s="27" t="str">
        <f>IF($C958&gt;0,IF(COUNTIF(newValidID,$C958)&gt;0,VLOOKUP($C958,Νέα_Μητρώα!$A:$G,5,FALSE),IF(COUNTIF(ValidID,$C958)&gt;0,VLOOKUP($C958,Μητρώο!$A:$G,5,FALSE))),"")</f>
        <v/>
      </c>
      <c r="F958" s="47"/>
      <c r="G958" s="47"/>
      <c r="H958" s="28"/>
      <c r="I958" s="29" t="str">
        <f>IF($C958&gt;0,IF(COUNTIF(newValidID,$C958)&gt;0,VLOOKUP($C958,Νέα_Μητρώα!$A:$G,4,FALSE),IF(COUNTIF(ValidID,$C958)&gt;0,VLOOKUP($C958,Μητρώο!$A:$G,4,FALSE))),"")</f>
        <v/>
      </c>
      <c r="J958" s="53" t="str">
        <f>IF(OR(AND(OR(LEFT(R958)="b",LEFT(T958)="b",LEFT(V958)="b"),IF($C958&gt;0,IF(COUNTIF(newValidID,$C958)&gt;0,VLOOKUP($C958,Νέα_Μητρώα!$A:$G,2,FALSE),IF(COUNTIF(ValidID,$C958)&gt;0,VLOOKUP($C958,Μητρώο!$A:$G,2,FALSE))),"")="Θ"),AND(OR(LEFT(R958)="g",LEFT(T958)="g",LEFT(V958)="g"),IF($C958&gt;0,IF(COUNTIF(newValidID,$C958)&gt;0,VLOOKUP($C958,Νέα_Μητρώα!$A:$G,2,FALSE),IF(COUNTIF(ValidID,$C958)&gt;0,VLOOKUP($C958,Μητρώο!$A:$G,2,FALSE))),"")="Α")),"error","")</f>
        <v/>
      </c>
      <c r="K958" s="29" t="str">
        <f t="shared" si="101"/>
        <v/>
      </c>
      <c r="L958" s="29">
        <f t="shared" si="102"/>
        <v>0</v>
      </c>
      <c r="M958" s="30"/>
      <c r="N958" s="30"/>
      <c r="O958" s="31" t="str">
        <f>IF($C958&gt;0,IF(COUNTIF(newValidID,$C958)&gt;0,VLOOKUP($C958,Νέα_Μητρώα!$A:$G,7,FALSE),IF(COUNTIF(ValidID,$C958)&gt;0,VLOOKUP($C958,Μητρώο!$A:$G,7,FALSE))),"")</f>
        <v/>
      </c>
      <c r="P958" s="25" t="str">
        <f t="shared" si="104"/>
        <v/>
      </c>
      <c r="Q958" s="6"/>
      <c r="S958" s="6"/>
      <c r="U958" s="6"/>
      <c r="W958" s="59" t="str">
        <f>IF(AND($W$1&gt;0,C958&gt;0),SUBSTITUTE(SUBSTITUTE(IF(COUNTIF(newValidID,$C958)&gt;0,VLOOKUP($C958,Νέα_Μητρώα!$A:$G,2,FALSE),IF(COUNTIF(ValidID,$C958)&gt;0,VLOOKUP($C958,Μητρώο!$A:$G,2,FALSE))),"Θ","g"),"Α","b")&amp;IF((TRUNC((((YEAR($C$1))-I958)+1)/2))*2&lt;12,12,(TRUNC((((YEAR($C$1))-I958)+1)/2))*2),"ω")</f>
        <v>ω</v>
      </c>
      <c r="Z958" s="49">
        <f t="shared" si="105"/>
        <v>0</v>
      </c>
      <c r="AA958" s="49">
        <f t="shared" si="106"/>
        <v>0</v>
      </c>
      <c r="AB958" s="49">
        <f t="shared" si="107"/>
        <v>0</v>
      </c>
    </row>
    <row r="959" spans="1:28" x14ac:dyDescent="0.2">
      <c r="A959" s="4">
        <v>957</v>
      </c>
      <c r="B959" s="25">
        <f t="shared" si="103"/>
        <v>957</v>
      </c>
      <c r="D959" s="26" t="str">
        <f>IF($C959&gt;0,IF(COUNTIF(newValidID,$C959)&gt;0,VLOOKUP($C959,Νέα_Μητρώα!$A:$G,3,FALSE),IF(COUNTIF(ValidID,$C959)&gt;0,VLOOKUP($C959,Μητρώο!$A:$G,3,FALSE))),"")</f>
        <v/>
      </c>
      <c r="E959" s="27" t="str">
        <f>IF($C959&gt;0,IF(COUNTIF(newValidID,$C959)&gt;0,VLOOKUP($C959,Νέα_Μητρώα!$A:$G,5,FALSE),IF(COUNTIF(ValidID,$C959)&gt;0,VLOOKUP($C959,Μητρώο!$A:$G,5,FALSE))),"")</f>
        <v/>
      </c>
      <c r="F959" s="47"/>
      <c r="G959" s="47"/>
      <c r="H959" s="28"/>
      <c r="I959" s="29" t="str">
        <f>IF($C959&gt;0,IF(COUNTIF(newValidID,$C959)&gt;0,VLOOKUP($C959,Νέα_Μητρώα!$A:$G,4,FALSE),IF(COUNTIF(ValidID,$C959)&gt;0,VLOOKUP($C959,Μητρώο!$A:$G,4,FALSE))),"")</f>
        <v/>
      </c>
      <c r="J959" s="53" t="str">
        <f>IF(OR(AND(OR(LEFT(R959)="b",LEFT(T959)="b",LEFT(V959)="b"),IF($C959&gt;0,IF(COUNTIF(newValidID,$C959)&gt;0,VLOOKUP($C959,Νέα_Μητρώα!$A:$G,2,FALSE),IF(COUNTIF(ValidID,$C959)&gt;0,VLOOKUP($C959,Μητρώο!$A:$G,2,FALSE))),"")="Θ"),AND(OR(LEFT(R959)="g",LEFT(T959)="g",LEFT(V959)="g"),IF($C959&gt;0,IF(COUNTIF(newValidID,$C959)&gt;0,VLOOKUP($C959,Νέα_Μητρώα!$A:$G,2,FALSE),IF(COUNTIF(ValidID,$C959)&gt;0,VLOOKUP($C959,Μητρώο!$A:$G,2,FALSE))),"")="Α")),"error","")</f>
        <v/>
      </c>
      <c r="K959" s="29" t="str">
        <f t="shared" si="101"/>
        <v/>
      </c>
      <c r="L959" s="29">
        <f t="shared" si="102"/>
        <v>0</v>
      </c>
      <c r="M959" s="30"/>
      <c r="N959" s="30"/>
      <c r="O959" s="31" t="str">
        <f>IF($C959&gt;0,IF(COUNTIF(newValidID,$C959)&gt;0,VLOOKUP($C959,Νέα_Μητρώα!$A:$G,7,FALSE),IF(COUNTIF(ValidID,$C959)&gt;0,VLOOKUP($C959,Μητρώο!$A:$G,7,FALSE))),"")</f>
        <v/>
      </c>
      <c r="P959" s="25" t="str">
        <f t="shared" si="104"/>
        <v/>
      </c>
      <c r="Q959" s="6"/>
      <c r="S959" s="6"/>
      <c r="U959" s="6"/>
      <c r="W959" s="59" t="str">
        <f>IF(AND($W$1&gt;0,C959&gt;0),SUBSTITUTE(SUBSTITUTE(IF(COUNTIF(newValidID,$C959)&gt;0,VLOOKUP($C959,Νέα_Μητρώα!$A:$G,2,FALSE),IF(COUNTIF(ValidID,$C959)&gt;0,VLOOKUP($C959,Μητρώο!$A:$G,2,FALSE))),"Θ","g"),"Α","b")&amp;IF((TRUNC((((YEAR($C$1))-I959)+1)/2))*2&lt;12,12,(TRUNC((((YEAR($C$1))-I959)+1)/2))*2),"ω")</f>
        <v>ω</v>
      </c>
      <c r="Z959" s="49">
        <f t="shared" si="105"/>
        <v>0</v>
      </c>
      <c r="AA959" s="49">
        <f t="shared" si="106"/>
        <v>0</v>
      </c>
      <c r="AB959" s="49">
        <f t="shared" si="107"/>
        <v>0</v>
      </c>
    </row>
    <row r="960" spans="1:28" x14ac:dyDescent="0.2">
      <c r="A960" s="4">
        <v>958</v>
      </c>
      <c r="B960" s="25">
        <f t="shared" si="103"/>
        <v>958</v>
      </c>
      <c r="D960" s="26" t="str">
        <f>IF($C960&gt;0,IF(COUNTIF(newValidID,$C960)&gt;0,VLOOKUP($C960,Νέα_Μητρώα!$A:$G,3,FALSE),IF(COUNTIF(ValidID,$C960)&gt;0,VLOOKUP($C960,Μητρώο!$A:$G,3,FALSE))),"")</f>
        <v/>
      </c>
      <c r="E960" s="27" t="str">
        <f>IF($C960&gt;0,IF(COUNTIF(newValidID,$C960)&gt;0,VLOOKUP($C960,Νέα_Μητρώα!$A:$G,5,FALSE),IF(COUNTIF(ValidID,$C960)&gt;0,VLOOKUP($C960,Μητρώο!$A:$G,5,FALSE))),"")</f>
        <v/>
      </c>
      <c r="F960" s="47"/>
      <c r="G960" s="47"/>
      <c r="H960" s="28"/>
      <c r="I960" s="29" t="str">
        <f>IF($C960&gt;0,IF(COUNTIF(newValidID,$C960)&gt;0,VLOOKUP($C960,Νέα_Μητρώα!$A:$G,4,FALSE),IF(COUNTIF(ValidID,$C960)&gt;0,VLOOKUP($C960,Μητρώο!$A:$G,4,FALSE))),"")</f>
        <v/>
      </c>
      <c r="J960" s="53" t="str">
        <f>IF(OR(AND(OR(LEFT(R960)="b",LEFT(T960)="b",LEFT(V960)="b"),IF($C960&gt;0,IF(COUNTIF(newValidID,$C960)&gt;0,VLOOKUP($C960,Νέα_Μητρώα!$A:$G,2,FALSE),IF(COUNTIF(ValidID,$C960)&gt;0,VLOOKUP($C960,Μητρώο!$A:$G,2,FALSE))),"")="Θ"),AND(OR(LEFT(R960)="g",LEFT(T960)="g",LEFT(V960)="g"),IF($C960&gt;0,IF(COUNTIF(newValidID,$C960)&gt;0,VLOOKUP($C960,Νέα_Μητρώα!$A:$G,2,FALSE),IF(COUNTIF(ValidID,$C960)&gt;0,VLOOKUP($C960,Μητρώο!$A:$G,2,FALSE))),"")="Α")),"error","")</f>
        <v/>
      </c>
      <c r="K960" s="29" t="str">
        <f t="shared" si="101"/>
        <v/>
      </c>
      <c r="L960" s="29">
        <f t="shared" si="102"/>
        <v>0</v>
      </c>
      <c r="M960" s="30"/>
      <c r="N960" s="30"/>
      <c r="O960" s="31" t="str">
        <f>IF($C960&gt;0,IF(COUNTIF(newValidID,$C960)&gt;0,VLOOKUP($C960,Νέα_Μητρώα!$A:$G,7,FALSE),IF(COUNTIF(ValidID,$C960)&gt;0,VLOOKUP($C960,Μητρώο!$A:$G,7,FALSE))),"")</f>
        <v/>
      </c>
      <c r="P960" s="25" t="str">
        <f t="shared" si="104"/>
        <v/>
      </c>
      <c r="Q960" s="6"/>
      <c r="S960" s="6"/>
      <c r="U960" s="6"/>
      <c r="W960" s="59" t="str">
        <f>IF(AND($W$1&gt;0,C960&gt;0),SUBSTITUTE(SUBSTITUTE(IF(COUNTIF(newValidID,$C960)&gt;0,VLOOKUP($C960,Νέα_Μητρώα!$A:$G,2,FALSE),IF(COUNTIF(ValidID,$C960)&gt;0,VLOOKUP($C960,Μητρώο!$A:$G,2,FALSE))),"Θ","g"),"Α","b")&amp;IF((TRUNC((((YEAR($C$1))-I960)+1)/2))*2&lt;12,12,(TRUNC((((YEAR($C$1))-I960)+1)/2))*2),"ω")</f>
        <v>ω</v>
      </c>
      <c r="Z960" s="49">
        <f t="shared" si="105"/>
        <v>0</v>
      </c>
      <c r="AA960" s="49">
        <f t="shared" si="106"/>
        <v>0</v>
      </c>
      <c r="AB960" s="49">
        <f t="shared" si="107"/>
        <v>0</v>
      </c>
    </row>
    <row r="961" spans="1:28" x14ac:dyDescent="0.2">
      <c r="A961" s="4">
        <v>959</v>
      </c>
      <c r="B961" s="25">
        <f t="shared" si="103"/>
        <v>959</v>
      </c>
      <c r="D961" s="26" t="str">
        <f>IF($C961&gt;0,IF(COUNTIF(newValidID,$C961)&gt;0,VLOOKUP($C961,Νέα_Μητρώα!$A:$G,3,FALSE),IF(COUNTIF(ValidID,$C961)&gt;0,VLOOKUP($C961,Μητρώο!$A:$G,3,FALSE))),"")</f>
        <v/>
      </c>
      <c r="E961" s="27" t="str">
        <f>IF($C961&gt;0,IF(COUNTIF(newValidID,$C961)&gt;0,VLOOKUP($C961,Νέα_Μητρώα!$A:$G,5,FALSE),IF(COUNTIF(ValidID,$C961)&gt;0,VLOOKUP($C961,Μητρώο!$A:$G,5,FALSE))),"")</f>
        <v/>
      </c>
      <c r="F961" s="47"/>
      <c r="G961" s="47"/>
      <c r="H961" s="28"/>
      <c r="I961" s="29" t="str">
        <f>IF($C961&gt;0,IF(COUNTIF(newValidID,$C961)&gt;0,VLOOKUP($C961,Νέα_Μητρώα!$A:$G,4,FALSE),IF(COUNTIF(ValidID,$C961)&gt;0,VLOOKUP($C961,Μητρώο!$A:$G,4,FALSE))),"")</f>
        <v/>
      </c>
      <c r="J961" s="53" t="str">
        <f>IF(OR(AND(OR(LEFT(R961)="b",LEFT(T961)="b",LEFT(V961)="b"),IF($C961&gt;0,IF(COUNTIF(newValidID,$C961)&gt;0,VLOOKUP($C961,Νέα_Μητρώα!$A:$G,2,FALSE),IF(COUNTIF(ValidID,$C961)&gt;0,VLOOKUP($C961,Μητρώο!$A:$G,2,FALSE))),"")="Θ"),AND(OR(LEFT(R961)="g",LEFT(T961)="g",LEFT(V961)="g"),IF($C961&gt;0,IF(COUNTIF(newValidID,$C961)&gt;0,VLOOKUP($C961,Νέα_Μητρώα!$A:$G,2,FALSE),IF(COUNTIF(ValidID,$C961)&gt;0,VLOOKUP($C961,Μητρώο!$A:$G,2,FALSE))),"")="Α")),"error","")</f>
        <v/>
      </c>
      <c r="K961" s="29" t="str">
        <f t="shared" si="101"/>
        <v/>
      </c>
      <c r="L961" s="29">
        <f t="shared" si="102"/>
        <v>0</v>
      </c>
      <c r="M961" s="30"/>
      <c r="N961" s="30"/>
      <c r="O961" s="31" t="str">
        <f>IF($C961&gt;0,IF(COUNTIF(newValidID,$C961)&gt;0,VLOOKUP($C961,Νέα_Μητρώα!$A:$G,7,FALSE),IF(COUNTIF(ValidID,$C961)&gt;0,VLOOKUP($C961,Μητρώο!$A:$G,7,FALSE))),"")</f>
        <v/>
      </c>
      <c r="P961" s="25" t="str">
        <f t="shared" si="104"/>
        <v/>
      </c>
      <c r="Q961" s="6"/>
      <c r="S961" s="6"/>
      <c r="U961" s="6"/>
      <c r="W961" s="59" t="str">
        <f>IF(AND($W$1&gt;0,C961&gt;0),SUBSTITUTE(SUBSTITUTE(IF(COUNTIF(newValidID,$C961)&gt;0,VLOOKUP($C961,Νέα_Μητρώα!$A:$G,2,FALSE),IF(COUNTIF(ValidID,$C961)&gt;0,VLOOKUP($C961,Μητρώο!$A:$G,2,FALSE))),"Θ","g"),"Α","b")&amp;IF((TRUNC((((YEAR($C$1))-I961)+1)/2))*2&lt;12,12,(TRUNC((((YEAR($C$1))-I961)+1)/2))*2),"ω")</f>
        <v>ω</v>
      </c>
      <c r="Z961" s="49">
        <f t="shared" si="105"/>
        <v>0</v>
      </c>
      <c r="AA961" s="49">
        <f t="shared" si="106"/>
        <v>0</v>
      </c>
      <c r="AB961" s="49">
        <f t="shared" si="107"/>
        <v>0</v>
      </c>
    </row>
    <row r="962" spans="1:28" x14ac:dyDescent="0.2">
      <c r="A962" s="4">
        <v>960</v>
      </c>
      <c r="B962" s="25">
        <f t="shared" si="103"/>
        <v>960</v>
      </c>
      <c r="D962" s="26" t="str">
        <f>IF($C962&gt;0,IF(COUNTIF(newValidID,$C962)&gt;0,VLOOKUP($C962,Νέα_Μητρώα!$A:$G,3,FALSE),IF(COUNTIF(ValidID,$C962)&gt;0,VLOOKUP($C962,Μητρώο!$A:$G,3,FALSE))),"")</f>
        <v/>
      </c>
      <c r="E962" s="27" t="str">
        <f>IF($C962&gt;0,IF(COUNTIF(newValidID,$C962)&gt;0,VLOOKUP($C962,Νέα_Μητρώα!$A:$G,5,FALSE),IF(COUNTIF(ValidID,$C962)&gt;0,VLOOKUP($C962,Μητρώο!$A:$G,5,FALSE))),"")</f>
        <v/>
      </c>
      <c r="F962" s="47"/>
      <c r="G962" s="47"/>
      <c r="H962" s="28"/>
      <c r="I962" s="29" t="str">
        <f>IF($C962&gt;0,IF(COUNTIF(newValidID,$C962)&gt;0,VLOOKUP($C962,Νέα_Μητρώα!$A:$G,4,FALSE),IF(COUNTIF(ValidID,$C962)&gt;0,VLOOKUP($C962,Μητρώο!$A:$G,4,FALSE))),"")</f>
        <v/>
      </c>
      <c r="J962" s="53" t="str">
        <f>IF(OR(AND(OR(LEFT(R962)="b",LEFT(T962)="b",LEFT(V962)="b"),IF($C962&gt;0,IF(COUNTIF(newValidID,$C962)&gt;0,VLOOKUP($C962,Νέα_Μητρώα!$A:$G,2,FALSE),IF(COUNTIF(ValidID,$C962)&gt;0,VLOOKUP($C962,Μητρώο!$A:$G,2,FALSE))),"")="Θ"),AND(OR(LEFT(R962)="g",LEFT(T962)="g",LEFT(V962)="g"),IF($C962&gt;0,IF(COUNTIF(newValidID,$C962)&gt;0,VLOOKUP($C962,Νέα_Μητρώα!$A:$G,2,FALSE),IF(COUNTIF(ValidID,$C962)&gt;0,VLOOKUP($C962,Μητρώο!$A:$G,2,FALSE))),"")="Α")),"error","")</f>
        <v/>
      </c>
      <c r="K962" s="29" t="str">
        <f t="shared" si="101"/>
        <v/>
      </c>
      <c r="L962" s="29">
        <f t="shared" si="102"/>
        <v>0</v>
      </c>
      <c r="M962" s="30"/>
      <c r="N962" s="30"/>
      <c r="O962" s="31" t="str">
        <f>IF($C962&gt;0,IF(COUNTIF(newValidID,$C962)&gt;0,VLOOKUP($C962,Νέα_Μητρώα!$A:$G,7,FALSE),IF(COUNTIF(ValidID,$C962)&gt;0,VLOOKUP($C962,Μητρώο!$A:$G,7,FALSE))),"")</f>
        <v/>
      </c>
      <c r="P962" s="25" t="str">
        <f t="shared" si="104"/>
        <v/>
      </c>
      <c r="Q962" s="6"/>
      <c r="S962" s="6"/>
      <c r="U962" s="6"/>
      <c r="W962" s="59" t="str">
        <f>IF(AND($W$1&gt;0,C962&gt;0),SUBSTITUTE(SUBSTITUTE(IF(COUNTIF(newValidID,$C962)&gt;0,VLOOKUP($C962,Νέα_Μητρώα!$A:$G,2,FALSE),IF(COUNTIF(ValidID,$C962)&gt;0,VLOOKUP($C962,Μητρώο!$A:$G,2,FALSE))),"Θ","g"),"Α","b")&amp;IF((TRUNC((((YEAR($C$1))-I962)+1)/2))*2&lt;12,12,(TRUNC((((YEAR($C$1))-I962)+1)/2))*2),"ω")</f>
        <v>ω</v>
      </c>
      <c r="Z962" s="49">
        <f t="shared" si="105"/>
        <v>0</v>
      </c>
      <c r="AA962" s="49">
        <f t="shared" si="106"/>
        <v>0</v>
      </c>
      <c r="AB962" s="49">
        <f t="shared" si="107"/>
        <v>0</v>
      </c>
    </row>
    <row r="963" spans="1:28" x14ac:dyDescent="0.2">
      <c r="A963" s="4">
        <v>961</v>
      </c>
      <c r="B963" s="25">
        <f t="shared" si="103"/>
        <v>961</v>
      </c>
      <c r="D963" s="26" t="str">
        <f>IF($C963&gt;0,IF(COUNTIF(newValidID,$C963)&gt;0,VLOOKUP($C963,Νέα_Μητρώα!$A:$G,3,FALSE),IF(COUNTIF(ValidID,$C963)&gt;0,VLOOKUP($C963,Μητρώο!$A:$G,3,FALSE))),"")</f>
        <v/>
      </c>
      <c r="E963" s="27" t="str">
        <f>IF($C963&gt;0,IF(COUNTIF(newValidID,$C963)&gt;0,VLOOKUP($C963,Νέα_Μητρώα!$A:$G,5,FALSE),IF(COUNTIF(ValidID,$C963)&gt;0,VLOOKUP($C963,Μητρώο!$A:$G,5,FALSE))),"")</f>
        <v/>
      </c>
      <c r="F963" s="47"/>
      <c r="G963" s="47"/>
      <c r="H963" s="28"/>
      <c r="I963" s="29" t="str">
        <f>IF($C963&gt;0,IF(COUNTIF(newValidID,$C963)&gt;0,VLOOKUP($C963,Νέα_Μητρώα!$A:$G,4,FALSE),IF(COUNTIF(ValidID,$C963)&gt;0,VLOOKUP($C963,Μητρώο!$A:$G,4,FALSE))),"")</f>
        <v/>
      </c>
      <c r="J963" s="53" t="str">
        <f>IF(OR(AND(OR(LEFT(R963)="b",LEFT(T963)="b",LEFT(V963)="b"),IF($C963&gt;0,IF(COUNTIF(newValidID,$C963)&gt;0,VLOOKUP($C963,Νέα_Μητρώα!$A:$G,2,FALSE),IF(COUNTIF(ValidID,$C963)&gt;0,VLOOKUP($C963,Μητρώο!$A:$G,2,FALSE))),"")="Θ"),AND(OR(LEFT(R963)="g",LEFT(T963)="g",LEFT(V963)="g"),IF($C963&gt;0,IF(COUNTIF(newValidID,$C963)&gt;0,VLOOKUP($C963,Νέα_Μητρώα!$A:$G,2,FALSE),IF(COUNTIF(ValidID,$C963)&gt;0,VLOOKUP($C963,Μητρώο!$A:$G,2,FALSE))),"")="Α")),"error","")</f>
        <v/>
      </c>
      <c r="K963" s="29" t="str">
        <f t="shared" ref="K963:K1026" si="108">IF(R963&gt;" ",IF(VALUE(RIGHT(R963,2))=10,IF(YEAR($C$1)-I963&gt;10,"error","ok"),IF(VALUE(RIGHT(R963,2))=12,IF(OR(YEAR($C$1)-I963&gt;12,YEAR($C$1)-I963&lt;9),"error","ok"),IF(VALUE(RIGHT(R963,2))=14,IF(OR(YEAR($C$1)-I963&gt;14,YEAR($C$1)-I963&lt;9),"error","ok"),IF(VALUE(RIGHT(R963,2))=16,IF(OR(YEAR($C$1)-I963&gt;16,YEAR($C$1)-I963&lt;13),"error","ok"),IF(VALUE(RIGHT(R963,2))=18,IF(OR(YEAR($C$1)-I963&gt;18,YEAR($C$1)-I963&lt;13),"error","ok"),"x"))))),"")</f>
        <v/>
      </c>
      <c r="L963" s="29">
        <f t="shared" ref="L963:L1026" si="109">COUNTIF(C:C,C963)</f>
        <v>0</v>
      </c>
      <c r="M963" s="30"/>
      <c r="N963" s="30"/>
      <c r="O963" s="31" t="str">
        <f>IF($C963&gt;0,IF(COUNTIF(newValidID,$C963)&gt;0,VLOOKUP($C963,Νέα_Μητρώα!$A:$G,7,FALSE),IF(COUNTIF(ValidID,$C963)&gt;0,VLOOKUP($C963,Μητρώο!$A:$G,7,FALSE))),"")</f>
        <v/>
      </c>
      <c r="P963" s="25" t="str">
        <f t="shared" si="104"/>
        <v/>
      </c>
      <c r="Q963" s="6"/>
      <c r="S963" s="6"/>
      <c r="U963" s="6"/>
      <c r="W963" s="59" t="str">
        <f>IF(AND($W$1&gt;0,C963&gt;0),SUBSTITUTE(SUBSTITUTE(IF(COUNTIF(newValidID,$C963)&gt;0,VLOOKUP($C963,Νέα_Μητρώα!$A:$G,2,FALSE),IF(COUNTIF(ValidID,$C963)&gt;0,VLOOKUP($C963,Μητρώο!$A:$G,2,FALSE))),"Θ","g"),"Α","b")&amp;IF((TRUNC((((YEAR($C$1))-I963)+1)/2))*2&lt;12,12,(TRUNC((((YEAR($C$1))-I963)+1)/2))*2),"ω")</f>
        <v>ω</v>
      </c>
      <c r="Z963" s="49">
        <f t="shared" si="105"/>
        <v>0</v>
      </c>
      <c r="AA963" s="49">
        <f t="shared" si="106"/>
        <v>0</v>
      </c>
      <c r="AB963" s="49">
        <f t="shared" si="107"/>
        <v>0</v>
      </c>
    </row>
    <row r="964" spans="1:28" x14ac:dyDescent="0.2">
      <c r="A964" s="4">
        <v>962</v>
      </c>
      <c r="B964" s="25">
        <f t="shared" ref="B964:B1027" si="110">IF(Q964&amp;R964&amp;W964=Q963&amp;R963&amp;W963,B963+1,1)</f>
        <v>962</v>
      </c>
      <c r="D964" s="26" t="str">
        <f>IF($C964&gt;0,IF(COUNTIF(newValidID,$C964)&gt;0,VLOOKUP($C964,Νέα_Μητρώα!$A:$G,3,FALSE),IF(COUNTIF(ValidID,$C964)&gt;0,VLOOKUP($C964,Μητρώο!$A:$G,3,FALSE))),"")</f>
        <v/>
      </c>
      <c r="E964" s="27" t="str">
        <f>IF($C964&gt;0,IF(COUNTIF(newValidID,$C964)&gt;0,VLOOKUP($C964,Νέα_Μητρώα!$A:$G,5,FALSE),IF(COUNTIF(ValidID,$C964)&gt;0,VLOOKUP($C964,Μητρώο!$A:$G,5,FALSE))),"")</f>
        <v/>
      </c>
      <c r="F964" s="47"/>
      <c r="G964" s="47"/>
      <c r="H964" s="28"/>
      <c r="I964" s="29" t="str">
        <f>IF($C964&gt;0,IF(COUNTIF(newValidID,$C964)&gt;0,VLOOKUP($C964,Νέα_Μητρώα!$A:$G,4,FALSE),IF(COUNTIF(ValidID,$C964)&gt;0,VLOOKUP($C964,Μητρώο!$A:$G,4,FALSE))),"")</f>
        <v/>
      </c>
      <c r="J964" s="53" t="str">
        <f>IF(OR(AND(OR(LEFT(R964)="b",LEFT(T964)="b",LEFT(V964)="b"),IF($C964&gt;0,IF(COUNTIF(newValidID,$C964)&gt;0,VLOOKUP($C964,Νέα_Μητρώα!$A:$G,2,FALSE),IF(COUNTIF(ValidID,$C964)&gt;0,VLOOKUP($C964,Μητρώο!$A:$G,2,FALSE))),"")="Θ"),AND(OR(LEFT(R964)="g",LEFT(T964)="g",LEFT(V964)="g"),IF($C964&gt;0,IF(COUNTIF(newValidID,$C964)&gt;0,VLOOKUP($C964,Νέα_Μητρώα!$A:$G,2,FALSE),IF(COUNTIF(ValidID,$C964)&gt;0,VLOOKUP($C964,Μητρώο!$A:$G,2,FALSE))),"")="Α")),"error","")</f>
        <v/>
      </c>
      <c r="K964" s="29" t="str">
        <f t="shared" si="108"/>
        <v/>
      </c>
      <c r="L964" s="29">
        <f t="shared" si="109"/>
        <v>0</v>
      </c>
      <c r="M964" s="30"/>
      <c r="N964" s="30"/>
      <c r="O964" s="31" t="str">
        <f>IF($C964&gt;0,IF(COUNTIF(newValidID,$C964)&gt;0,VLOOKUP($C964,Νέα_Μητρώα!$A:$G,7,FALSE),IF(COUNTIF(ValidID,$C964)&gt;0,VLOOKUP($C964,Μητρώο!$A:$G,7,FALSE))),"")</f>
        <v/>
      </c>
      <c r="P964" s="25" t="str">
        <f t="shared" ref="P964:P1027" si="111">IF(AND($C964&gt;1,$O964&lt;$C$1),"Κ","")</f>
        <v/>
      </c>
      <c r="Q964" s="6"/>
      <c r="S964" s="6"/>
      <c r="U964" s="6"/>
      <c r="W964" s="59" t="str">
        <f>IF(AND($W$1&gt;0,C964&gt;0),SUBSTITUTE(SUBSTITUTE(IF(COUNTIF(newValidID,$C964)&gt;0,VLOOKUP($C964,Νέα_Μητρώα!$A:$G,2,FALSE),IF(COUNTIF(ValidID,$C964)&gt;0,VLOOKUP($C964,Μητρώο!$A:$G,2,FALSE))),"Θ","g"),"Α","b")&amp;IF((TRUNC((((YEAR($C$1))-I964)+1)/2))*2&lt;12,12,(TRUNC((((YEAR($C$1))-I964)+1)/2))*2),"ω")</f>
        <v>ω</v>
      </c>
      <c r="Z964" s="49">
        <f t="shared" ref="Z964:Z1001" si="112">COUNTIF(CityGroup,Q964&amp;"-"&amp;R964)</f>
        <v>0</v>
      </c>
      <c r="AA964" s="49">
        <f t="shared" ref="AA964:AA1001" si="113">COUNTIF(CityGroup,S964&amp;"-"&amp;T964)</f>
        <v>0</v>
      </c>
      <c r="AB964" s="49">
        <f t="shared" ref="AB964:AB1001" si="114">COUNTIF(CityGroup,U964&amp;"-"&amp;V964)</f>
        <v>0</v>
      </c>
    </row>
    <row r="965" spans="1:28" x14ac:dyDescent="0.2">
      <c r="A965" s="4">
        <v>963</v>
      </c>
      <c r="B965" s="25">
        <f t="shared" si="110"/>
        <v>963</v>
      </c>
      <c r="D965" s="26" t="str">
        <f>IF($C965&gt;0,IF(COUNTIF(newValidID,$C965)&gt;0,VLOOKUP($C965,Νέα_Μητρώα!$A:$G,3,FALSE),IF(COUNTIF(ValidID,$C965)&gt;0,VLOOKUP($C965,Μητρώο!$A:$G,3,FALSE))),"")</f>
        <v/>
      </c>
      <c r="E965" s="27" t="str">
        <f>IF($C965&gt;0,IF(COUNTIF(newValidID,$C965)&gt;0,VLOOKUP($C965,Νέα_Μητρώα!$A:$G,5,FALSE),IF(COUNTIF(ValidID,$C965)&gt;0,VLOOKUP($C965,Μητρώο!$A:$G,5,FALSE))),"")</f>
        <v/>
      </c>
      <c r="F965" s="47"/>
      <c r="G965" s="47"/>
      <c r="H965" s="28"/>
      <c r="I965" s="29" t="str">
        <f>IF($C965&gt;0,IF(COUNTIF(newValidID,$C965)&gt;0,VLOOKUP($C965,Νέα_Μητρώα!$A:$G,4,FALSE),IF(COUNTIF(ValidID,$C965)&gt;0,VLOOKUP($C965,Μητρώο!$A:$G,4,FALSE))),"")</f>
        <v/>
      </c>
      <c r="J965" s="53" t="str">
        <f>IF(OR(AND(OR(LEFT(R965)="b",LEFT(T965)="b",LEFT(V965)="b"),IF($C965&gt;0,IF(COUNTIF(newValidID,$C965)&gt;0,VLOOKUP($C965,Νέα_Μητρώα!$A:$G,2,FALSE),IF(COUNTIF(ValidID,$C965)&gt;0,VLOOKUP($C965,Μητρώο!$A:$G,2,FALSE))),"")="Θ"),AND(OR(LEFT(R965)="g",LEFT(T965)="g",LEFT(V965)="g"),IF($C965&gt;0,IF(COUNTIF(newValidID,$C965)&gt;0,VLOOKUP($C965,Νέα_Μητρώα!$A:$G,2,FALSE),IF(COUNTIF(ValidID,$C965)&gt;0,VLOOKUP($C965,Μητρώο!$A:$G,2,FALSE))),"")="Α")),"error","")</f>
        <v/>
      </c>
      <c r="K965" s="29" t="str">
        <f t="shared" si="108"/>
        <v/>
      </c>
      <c r="L965" s="29">
        <f t="shared" si="109"/>
        <v>0</v>
      </c>
      <c r="M965" s="30"/>
      <c r="N965" s="30"/>
      <c r="O965" s="31" t="str">
        <f>IF($C965&gt;0,IF(COUNTIF(newValidID,$C965)&gt;0,VLOOKUP($C965,Νέα_Μητρώα!$A:$G,7,FALSE),IF(COUNTIF(ValidID,$C965)&gt;0,VLOOKUP($C965,Μητρώο!$A:$G,7,FALSE))),"")</f>
        <v/>
      </c>
      <c r="P965" s="25" t="str">
        <f t="shared" si="111"/>
        <v/>
      </c>
      <c r="Q965" s="6"/>
      <c r="S965" s="6"/>
      <c r="U965" s="6"/>
      <c r="W965" s="59" t="str">
        <f>IF(AND($W$1&gt;0,C965&gt;0),SUBSTITUTE(SUBSTITUTE(IF(COUNTIF(newValidID,$C965)&gt;0,VLOOKUP($C965,Νέα_Μητρώα!$A:$G,2,FALSE),IF(COUNTIF(ValidID,$C965)&gt;0,VLOOKUP($C965,Μητρώο!$A:$G,2,FALSE))),"Θ","g"),"Α","b")&amp;IF((TRUNC((((YEAR($C$1))-I965)+1)/2))*2&lt;12,12,(TRUNC((((YEAR($C$1))-I965)+1)/2))*2),"ω")</f>
        <v>ω</v>
      </c>
      <c r="Z965" s="49">
        <f t="shared" si="112"/>
        <v>0</v>
      </c>
      <c r="AA965" s="49">
        <f t="shared" si="113"/>
        <v>0</v>
      </c>
      <c r="AB965" s="49">
        <f t="shared" si="114"/>
        <v>0</v>
      </c>
    </row>
    <row r="966" spans="1:28" x14ac:dyDescent="0.2">
      <c r="A966" s="4">
        <v>964</v>
      </c>
      <c r="B966" s="25">
        <f t="shared" si="110"/>
        <v>964</v>
      </c>
      <c r="D966" s="26" t="str">
        <f>IF($C966&gt;0,IF(COUNTIF(newValidID,$C966)&gt;0,VLOOKUP($C966,Νέα_Μητρώα!$A:$G,3,FALSE),IF(COUNTIF(ValidID,$C966)&gt;0,VLOOKUP($C966,Μητρώο!$A:$G,3,FALSE))),"")</f>
        <v/>
      </c>
      <c r="E966" s="27" t="str">
        <f>IF($C966&gt;0,IF(COUNTIF(newValidID,$C966)&gt;0,VLOOKUP($C966,Νέα_Μητρώα!$A:$G,5,FALSE),IF(COUNTIF(ValidID,$C966)&gt;0,VLOOKUP($C966,Μητρώο!$A:$G,5,FALSE))),"")</f>
        <v/>
      </c>
      <c r="F966" s="47"/>
      <c r="G966" s="47"/>
      <c r="H966" s="28"/>
      <c r="I966" s="29" t="str">
        <f>IF($C966&gt;0,IF(COUNTIF(newValidID,$C966)&gt;0,VLOOKUP($C966,Νέα_Μητρώα!$A:$G,4,FALSE),IF(COUNTIF(ValidID,$C966)&gt;0,VLOOKUP($C966,Μητρώο!$A:$G,4,FALSE))),"")</f>
        <v/>
      </c>
      <c r="J966" s="53" t="str">
        <f>IF(OR(AND(OR(LEFT(R966)="b",LEFT(T966)="b",LEFT(V966)="b"),IF($C966&gt;0,IF(COUNTIF(newValidID,$C966)&gt;0,VLOOKUP($C966,Νέα_Μητρώα!$A:$G,2,FALSE),IF(COUNTIF(ValidID,$C966)&gt;0,VLOOKUP($C966,Μητρώο!$A:$G,2,FALSE))),"")="Θ"),AND(OR(LEFT(R966)="g",LEFT(T966)="g",LEFT(V966)="g"),IF($C966&gt;0,IF(COUNTIF(newValidID,$C966)&gt;0,VLOOKUP($C966,Νέα_Μητρώα!$A:$G,2,FALSE),IF(COUNTIF(ValidID,$C966)&gt;0,VLOOKUP($C966,Μητρώο!$A:$G,2,FALSE))),"")="Α")),"error","")</f>
        <v/>
      </c>
      <c r="K966" s="29" t="str">
        <f t="shared" si="108"/>
        <v/>
      </c>
      <c r="L966" s="29">
        <f t="shared" si="109"/>
        <v>0</v>
      </c>
      <c r="M966" s="30"/>
      <c r="N966" s="30"/>
      <c r="O966" s="31" t="str">
        <f>IF($C966&gt;0,IF(COUNTIF(newValidID,$C966)&gt;0,VLOOKUP($C966,Νέα_Μητρώα!$A:$G,7,FALSE),IF(COUNTIF(ValidID,$C966)&gt;0,VLOOKUP($C966,Μητρώο!$A:$G,7,FALSE))),"")</f>
        <v/>
      </c>
      <c r="P966" s="25" t="str">
        <f t="shared" si="111"/>
        <v/>
      </c>
      <c r="Q966" s="6"/>
      <c r="S966" s="6"/>
      <c r="U966" s="6"/>
      <c r="W966" s="59" t="str">
        <f>IF(AND($W$1&gt;0,C966&gt;0),SUBSTITUTE(SUBSTITUTE(IF(COUNTIF(newValidID,$C966)&gt;0,VLOOKUP($C966,Νέα_Μητρώα!$A:$G,2,FALSE),IF(COUNTIF(ValidID,$C966)&gt;0,VLOOKUP($C966,Μητρώο!$A:$G,2,FALSE))),"Θ","g"),"Α","b")&amp;IF((TRUNC((((YEAR($C$1))-I966)+1)/2))*2&lt;12,12,(TRUNC((((YEAR($C$1))-I966)+1)/2))*2),"ω")</f>
        <v>ω</v>
      </c>
      <c r="Z966" s="49">
        <f t="shared" si="112"/>
        <v>0</v>
      </c>
      <c r="AA966" s="49">
        <f t="shared" si="113"/>
        <v>0</v>
      </c>
      <c r="AB966" s="49">
        <f t="shared" si="114"/>
        <v>0</v>
      </c>
    </row>
    <row r="967" spans="1:28" x14ac:dyDescent="0.2">
      <c r="A967" s="4">
        <v>965</v>
      </c>
      <c r="B967" s="25">
        <f t="shared" si="110"/>
        <v>965</v>
      </c>
      <c r="D967" s="26" t="str">
        <f>IF($C967&gt;0,IF(COUNTIF(newValidID,$C967)&gt;0,VLOOKUP($C967,Νέα_Μητρώα!$A:$G,3,FALSE),IF(COUNTIF(ValidID,$C967)&gt;0,VLOOKUP($C967,Μητρώο!$A:$G,3,FALSE))),"")</f>
        <v/>
      </c>
      <c r="E967" s="27" t="str">
        <f>IF($C967&gt;0,IF(COUNTIF(newValidID,$C967)&gt;0,VLOOKUP($C967,Νέα_Μητρώα!$A:$G,5,FALSE),IF(COUNTIF(ValidID,$C967)&gt;0,VLOOKUP($C967,Μητρώο!$A:$G,5,FALSE))),"")</f>
        <v/>
      </c>
      <c r="F967" s="47"/>
      <c r="G967" s="47"/>
      <c r="H967" s="28"/>
      <c r="I967" s="29" t="str">
        <f>IF($C967&gt;0,IF(COUNTIF(newValidID,$C967)&gt;0,VLOOKUP($C967,Νέα_Μητρώα!$A:$G,4,FALSE),IF(COUNTIF(ValidID,$C967)&gt;0,VLOOKUP($C967,Μητρώο!$A:$G,4,FALSE))),"")</f>
        <v/>
      </c>
      <c r="J967" s="53" t="str">
        <f>IF(OR(AND(OR(LEFT(R967)="b",LEFT(T967)="b",LEFT(V967)="b"),IF($C967&gt;0,IF(COUNTIF(newValidID,$C967)&gt;0,VLOOKUP($C967,Νέα_Μητρώα!$A:$G,2,FALSE),IF(COUNTIF(ValidID,$C967)&gt;0,VLOOKUP($C967,Μητρώο!$A:$G,2,FALSE))),"")="Θ"),AND(OR(LEFT(R967)="g",LEFT(T967)="g",LEFT(V967)="g"),IF($C967&gt;0,IF(COUNTIF(newValidID,$C967)&gt;0,VLOOKUP($C967,Νέα_Μητρώα!$A:$G,2,FALSE),IF(COUNTIF(ValidID,$C967)&gt;0,VLOOKUP($C967,Μητρώο!$A:$G,2,FALSE))),"")="Α")),"error","")</f>
        <v/>
      </c>
      <c r="K967" s="29" t="str">
        <f t="shared" si="108"/>
        <v/>
      </c>
      <c r="L967" s="29">
        <f t="shared" si="109"/>
        <v>0</v>
      </c>
      <c r="M967" s="30"/>
      <c r="N967" s="30"/>
      <c r="O967" s="31" t="str">
        <f>IF($C967&gt;0,IF(COUNTIF(newValidID,$C967)&gt;0,VLOOKUP($C967,Νέα_Μητρώα!$A:$G,7,FALSE),IF(COUNTIF(ValidID,$C967)&gt;0,VLOOKUP($C967,Μητρώο!$A:$G,7,FALSE))),"")</f>
        <v/>
      </c>
      <c r="P967" s="25" t="str">
        <f t="shared" si="111"/>
        <v/>
      </c>
      <c r="Q967" s="6"/>
      <c r="S967" s="6"/>
      <c r="U967" s="6"/>
      <c r="W967" s="59" t="str">
        <f>IF(AND($W$1&gt;0,C967&gt;0),SUBSTITUTE(SUBSTITUTE(IF(COUNTIF(newValidID,$C967)&gt;0,VLOOKUP($C967,Νέα_Μητρώα!$A:$G,2,FALSE),IF(COUNTIF(ValidID,$C967)&gt;0,VLOOKUP($C967,Μητρώο!$A:$G,2,FALSE))),"Θ","g"),"Α","b")&amp;IF((TRUNC((((YEAR($C$1))-I967)+1)/2))*2&lt;12,12,(TRUNC((((YEAR($C$1))-I967)+1)/2))*2),"ω")</f>
        <v>ω</v>
      </c>
      <c r="Z967" s="49">
        <f t="shared" si="112"/>
        <v>0</v>
      </c>
      <c r="AA967" s="49">
        <f t="shared" si="113"/>
        <v>0</v>
      </c>
      <c r="AB967" s="49">
        <f t="shared" si="114"/>
        <v>0</v>
      </c>
    </row>
    <row r="968" spans="1:28" x14ac:dyDescent="0.2">
      <c r="A968" s="4">
        <v>966</v>
      </c>
      <c r="B968" s="25">
        <f t="shared" si="110"/>
        <v>966</v>
      </c>
      <c r="D968" s="26" t="str">
        <f>IF($C968&gt;0,IF(COUNTIF(newValidID,$C968)&gt;0,VLOOKUP($C968,Νέα_Μητρώα!$A:$G,3,FALSE),IF(COUNTIF(ValidID,$C968)&gt;0,VLOOKUP($C968,Μητρώο!$A:$G,3,FALSE))),"")</f>
        <v/>
      </c>
      <c r="E968" s="27" t="str">
        <f>IF($C968&gt;0,IF(COUNTIF(newValidID,$C968)&gt;0,VLOOKUP($C968,Νέα_Μητρώα!$A:$G,5,FALSE),IF(COUNTIF(ValidID,$C968)&gt;0,VLOOKUP($C968,Μητρώο!$A:$G,5,FALSE))),"")</f>
        <v/>
      </c>
      <c r="F968" s="47"/>
      <c r="G968" s="47"/>
      <c r="H968" s="28"/>
      <c r="I968" s="29" t="str">
        <f>IF($C968&gt;0,IF(COUNTIF(newValidID,$C968)&gt;0,VLOOKUP($C968,Νέα_Μητρώα!$A:$G,4,FALSE),IF(COUNTIF(ValidID,$C968)&gt;0,VLOOKUP($C968,Μητρώο!$A:$G,4,FALSE))),"")</f>
        <v/>
      </c>
      <c r="J968" s="53" t="str">
        <f>IF(OR(AND(OR(LEFT(R968)="b",LEFT(T968)="b",LEFT(V968)="b"),IF($C968&gt;0,IF(COUNTIF(newValidID,$C968)&gt;0,VLOOKUP($C968,Νέα_Μητρώα!$A:$G,2,FALSE),IF(COUNTIF(ValidID,$C968)&gt;0,VLOOKUP($C968,Μητρώο!$A:$G,2,FALSE))),"")="Θ"),AND(OR(LEFT(R968)="g",LEFT(T968)="g",LEFT(V968)="g"),IF($C968&gt;0,IF(COUNTIF(newValidID,$C968)&gt;0,VLOOKUP($C968,Νέα_Μητρώα!$A:$G,2,FALSE),IF(COUNTIF(ValidID,$C968)&gt;0,VLOOKUP($C968,Μητρώο!$A:$G,2,FALSE))),"")="Α")),"error","")</f>
        <v/>
      </c>
      <c r="K968" s="29" t="str">
        <f t="shared" si="108"/>
        <v/>
      </c>
      <c r="L968" s="29">
        <f t="shared" si="109"/>
        <v>0</v>
      </c>
      <c r="M968" s="30"/>
      <c r="N968" s="30"/>
      <c r="O968" s="31" t="str">
        <f>IF($C968&gt;0,IF(COUNTIF(newValidID,$C968)&gt;0,VLOOKUP($C968,Νέα_Μητρώα!$A:$G,7,FALSE),IF(COUNTIF(ValidID,$C968)&gt;0,VLOOKUP($C968,Μητρώο!$A:$G,7,FALSE))),"")</f>
        <v/>
      </c>
      <c r="P968" s="25" t="str">
        <f t="shared" si="111"/>
        <v/>
      </c>
      <c r="Q968" s="6"/>
      <c r="S968" s="6"/>
      <c r="U968" s="6"/>
      <c r="W968" s="59" t="str">
        <f>IF(AND($W$1&gt;0,C968&gt;0),SUBSTITUTE(SUBSTITUTE(IF(COUNTIF(newValidID,$C968)&gt;0,VLOOKUP($C968,Νέα_Μητρώα!$A:$G,2,FALSE),IF(COUNTIF(ValidID,$C968)&gt;0,VLOOKUP($C968,Μητρώο!$A:$G,2,FALSE))),"Θ","g"),"Α","b")&amp;IF((TRUNC((((YEAR($C$1))-I968)+1)/2))*2&lt;12,12,(TRUNC((((YEAR($C$1))-I968)+1)/2))*2),"ω")</f>
        <v>ω</v>
      </c>
      <c r="Z968" s="49">
        <f t="shared" si="112"/>
        <v>0</v>
      </c>
      <c r="AA968" s="49">
        <f t="shared" si="113"/>
        <v>0</v>
      </c>
      <c r="AB968" s="49">
        <f t="shared" si="114"/>
        <v>0</v>
      </c>
    </row>
    <row r="969" spans="1:28" x14ac:dyDescent="0.2">
      <c r="A969" s="4">
        <v>967</v>
      </c>
      <c r="B969" s="25">
        <f t="shared" si="110"/>
        <v>967</v>
      </c>
      <c r="D969" s="26" t="str">
        <f>IF($C969&gt;0,IF(COUNTIF(newValidID,$C969)&gt;0,VLOOKUP($C969,Νέα_Μητρώα!$A:$G,3,FALSE),IF(COUNTIF(ValidID,$C969)&gt;0,VLOOKUP($C969,Μητρώο!$A:$G,3,FALSE))),"")</f>
        <v/>
      </c>
      <c r="E969" s="27" t="str">
        <f>IF($C969&gt;0,IF(COUNTIF(newValidID,$C969)&gt;0,VLOOKUP($C969,Νέα_Μητρώα!$A:$G,5,FALSE),IF(COUNTIF(ValidID,$C969)&gt;0,VLOOKUP($C969,Μητρώο!$A:$G,5,FALSE))),"")</f>
        <v/>
      </c>
      <c r="F969" s="47"/>
      <c r="G969" s="47"/>
      <c r="H969" s="28"/>
      <c r="I969" s="29" t="str">
        <f>IF($C969&gt;0,IF(COUNTIF(newValidID,$C969)&gt;0,VLOOKUP($C969,Νέα_Μητρώα!$A:$G,4,FALSE),IF(COUNTIF(ValidID,$C969)&gt;0,VLOOKUP($C969,Μητρώο!$A:$G,4,FALSE))),"")</f>
        <v/>
      </c>
      <c r="J969" s="53" t="str">
        <f>IF(OR(AND(OR(LEFT(R969)="b",LEFT(T969)="b",LEFT(V969)="b"),IF($C969&gt;0,IF(COUNTIF(newValidID,$C969)&gt;0,VLOOKUP($C969,Νέα_Μητρώα!$A:$G,2,FALSE),IF(COUNTIF(ValidID,$C969)&gt;0,VLOOKUP($C969,Μητρώο!$A:$G,2,FALSE))),"")="Θ"),AND(OR(LEFT(R969)="g",LEFT(T969)="g",LEFT(V969)="g"),IF($C969&gt;0,IF(COUNTIF(newValidID,$C969)&gt;0,VLOOKUP($C969,Νέα_Μητρώα!$A:$G,2,FALSE),IF(COUNTIF(ValidID,$C969)&gt;0,VLOOKUP($C969,Μητρώο!$A:$G,2,FALSE))),"")="Α")),"error","")</f>
        <v/>
      </c>
      <c r="K969" s="29" t="str">
        <f t="shared" si="108"/>
        <v/>
      </c>
      <c r="L969" s="29">
        <f t="shared" si="109"/>
        <v>0</v>
      </c>
      <c r="M969" s="30"/>
      <c r="N969" s="30"/>
      <c r="O969" s="31" t="str">
        <f>IF($C969&gt;0,IF(COUNTIF(newValidID,$C969)&gt;0,VLOOKUP($C969,Νέα_Μητρώα!$A:$G,7,FALSE),IF(COUNTIF(ValidID,$C969)&gt;0,VLOOKUP($C969,Μητρώο!$A:$G,7,FALSE))),"")</f>
        <v/>
      </c>
      <c r="P969" s="25" t="str">
        <f t="shared" si="111"/>
        <v/>
      </c>
      <c r="Q969" s="6"/>
      <c r="S969" s="6"/>
      <c r="U969" s="6"/>
      <c r="W969" s="59" t="str">
        <f>IF(AND($W$1&gt;0,C969&gt;0),SUBSTITUTE(SUBSTITUTE(IF(COUNTIF(newValidID,$C969)&gt;0,VLOOKUP($C969,Νέα_Μητρώα!$A:$G,2,FALSE),IF(COUNTIF(ValidID,$C969)&gt;0,VLOOKUP($C969,Μητρώο!$A:$G,2,FALSE))),"Θ","g"),"Α","b")&amp;IF((TRUNC((((YEAR($C$1))-I969)+1)/2))*2&lt;12,12,(TRUNC((((YEAR($C$1))-I969)+1)/2))*2),"ω")</f>
        <v>ω</v>
      </c>
      <c r="Z969" s="49">
        <f t="shared" si="112"/>
        <v>0</v>
      </c>
      <c r="AA969" s="49">
        <f t="shared" si="113"/>
        <v>0</v>
      </c>
      <c r="AB969" s="49">
        <f t="shared" si="114"/>
        <v>0</v>
      </c>
    </row>
    <row r="970" spans="1:28" x14ac:dyDescent="0.2">
      <c r="A970" s="4">
        <v>968</v>
      </c>
      <c r="B970" s="25">
        <f t="shared" si="110"/>
        <v>968</v>
      </c>
      <c r="D970" s="26" t="str">
        <f>IF($C970&gt;0,IF(COUNTIF(newValidID,$C970)&gt;0,VLOOKUP($C970,Νέα_Μητρώα!$A:$G,3,FALSE),IF(COUNTIF(ValidID,$C970)&gt;0,VLOOKUP($C970,Μητρώο!$A:$G,3,FALSE))),"")</f>
        <v/>
      </c>
      <c r="E970" s="27" t="str">
        <f>IF($C970&gt;0,IF(COUNTIF(newValidID,$C970)&gt;0,VLOOKUP($C970,Νέα_Μητρώα!$A:$G,5,FALSE),IF(COUNTIF(ValidID,$C970)&gt;0,VLOOKUP($C970,Μητρώο!$A:$G,5,FALSE))),"")</f>
        <v/>
      </c>
      <c r="F970" s="47"/>
      <c r="G970" s="47"/>
      <c r="H970" s="28"/>
      <c r="I970" s="29" t="str">
        <f>IF($C970&gt;0,IF(COUNTIF(newValidID,$C970)&gt;0,VLOOKUP($C970,Νέα_Μητρώα!$A:$G,4,FALSE),IF(COUNTIF(ValidID,$C970)&gt;0,VLOOKUP($C970,Μητρώο!$A:$G,4,FALSE))),"")</f>
        <v/>
      </c>
      <c r="J970" s="53" t="str">
        <f>IF(OR(AND(OR(LEFT(R970)="b",LEFT(T970)="b",LEFT(V970)="b"),IF($C970&gt;0,IF(COUNTIF(newValidID,$C970)&gt;0,VLOOKUP($C970,Νέα_Μητρώα!$A:$G,2,FALSE),IF(COUNTIF(ValidID,$C970)&gt;0,VLOOKUP($C970,Μητρώο!$A:$G,2,FALSE))),"")="Θ"),AND(OR(LEFT(R970)="g",LEFT(T970)="g",LEFT(V970)="g"),IF($C970&gt;0,IF(COUNTIF(newValidID,$C970)&gt;0,VLOOKUP($C970,Νέα_Μητρώα!$A:$G,2,FALSE),IF(COUNTIF(ValidID,$C970)&gt;0,VLOOKUP($C970,Μητρώο!$A:$G,2,FALSE))),"")="Α")),"error","")</f>
        <v/>
      </c>
      <c r="K970" s="29" t="str">
        <f t="shared" si="108"/>
        <v/>
      </c>
      <c r="L970" s="29">
        <f t="shared" si="109"/>
        <v>0</v>
      </c>
      <c r="M970" s="30"/>
      <c r="N970" s="30"/>
      <c r="O970" s="31" t="str">
        <f>IF($C970&gt;0,IF(COUNTIF(newValidID,$C970)&gt;0,VLOOKUP($C970,Νέα_Μητρώα!$A:$G,7,FALSE),IF(COUNTIF(ValidID,$C970)&gt;0,VLOOKUP($C970,Μητρώο!$A:$G,7,FALSE))),"")</f>
        <v/>
      </c>
      <c r="P970" s="25" t="str">
        <f t="shared" si="111"/>
        <v/>
      </c>
      <c r="Q970" s="6"/>
      <c r="S970" s="6"/>
      <c r="U970" s="6"/>
      <c r="W970" s="59" t="str">
        <f>IF(AND($W$1&gt;0,C970&gt;0),SUBSTITUTE(SUBSTITUTE(IF(COUNTIF(newValidID,$C970)&gt;0,VLOOKUP($C970,Νέα_Μητρώα!$A:$G,2,FALSE),IF(COUNTIF(ValidID,$C970)&gt;0,VLOOKUP($C970,Μητρώο!$A:$G,2,FALSE))),"Θ","g"),"Α","b")&amp;IF((TRUNC((((YEAR($C$1))-I970)+1)/2))*2&lt;12,12,(TRUNC((((YEAR($C$1))-I970)+1)/2))*2),"ω")</f>
        <v>ω</v>
      </c>
      <c r="Z970" s="49">
        <f t="shared" si="112"/>
        <v>0</v>
      </c>
      <c r="AA970" s="49">
        <f t="shared" si="113"/>
        <v>0</v>
      </c>
      <c r="AB970" s="49">
        <f t="shared" si="114"/>
        <v>0</v>
      </c>
    </row>
    <row r="971" spans="1:28" x14ac:dyDescent="0.2">
      <c r="A971" s="4">
        <v>969</v>
      </c>
      <c r="B971" s="25">
        <f t="shared" si="110"/>
        <v>969</v>
      </c>
      <c r="D971" s="26" t="str">
        <f>IF($C971&gt;0,IF(COUNTIF(newValidID,$C971)&gt;0,VLOOKUP($C971,Νέα_Μητρώα!$A:$G,3,FALSE),IF(COUNTIF(ValidID,$C971)&gt;0,VLOOKUP($C971,Μητρώο!$A:$G,3,FALSE))),"")</f>
        <v/>
      </c>
      <c r="E971" s="27" t="str">
        <f>IF($C971&gt;0,IF(COUNTIF(newValidID,$C971)&gt;0,VLOOKUP($C971,Νέα_Μητρώα!$A:$G,5,FALSE),IF(COUNTIF(ValidID,$C971)&gt;0,VLOOKUP($C971,Μητρώο!$A:$G,5,FALSE))),"")</f>
        <v/>
      </c>
      <c r="F971" s="47"/>
      <c r="G971" s="47"/>
      <c r="H971" s="28"/>
      <c r="I971" s="29" t="str">
        <f>IF($C971&gt;0,IF(COUNTIF(newValidID,$C971)&gt;0,VLOOKUP($C971,Νέα_Μητρώα!$A:$G,4,FALSE),IF(COUNTIF(ValidID,$C971)&gt;0,VLOOKUP($C971,Μητρώο!$A:$G,4,FALSE))),"")</f>
        <v/>
      </c>
      <c r="J971" s="53" t="str">
        <f>IF(OR(AND(OR(LEFT(R971)="b",LEFT(T971)="b",LEFT(V971)="b"),IF($C971&gt;0,IF(COUNTIF(newValidID,$C971)&gt;0,VLOOKUP($C971,Νέα_Μητρώα!$A:$G,2,FALSE),IF(COUNTIF(ValidID,$C971)&gt;0,VLOOKUP($C971,Μητρώο!$A:$G,2,FALSE))),"")="Θ"),AND(OR(LEFT(R971)="g",LEFT(T971)="g",LEFT(V971)="g"),IF($C971&gt;0,IF(COUNTIF(newValidID,$C971)&gt;0,VLOOKUP($C971,Νέα_Μητρώα!$A:$G,2,FALSE),IF(COUNTIF(ValidID,$C971)&gt;0,VLOOKUP($C971,Μητρώο!$A:$G,2,FALSE))),"")="Α")),"error","")</f>
        <v/>
      </c>
      <c r="K971" s="29" t="str">
        <f t="shared" si="108"/>
        <v/>
      </c>
      <c r="L971" s="29">
        <f t="shared" si="109"/>
        <v>0</v>
      </c>
      <c r="M971" s="30"/>
      <c r="N971" s="30"/>
      <c r="O971" s="31" t="str">
        <f>IF($C971&gt;0,IF(COUNTIF(newValidID,$C971)&gt;0,VLOOKUP($C971,Νέα_Μητρώα!$A:$G,7,FALSE),IF(COUNTIF(ValidID,$C971)&gt;0,VLOOKUP($C971,Μητρώο!$A:$G,7,FALSE))),"")</f>
        <v/>
      </c>
      <c r="P971" s="25" t="str">
        <f t="shared" si="111"/>
        <v/>
      </c>
      <c r="Q971" s="6"/>
      <c r="S971" s="6"/>
      <c r="U971" s="6"/>
      <c r="W971" s="59" t="str">
        <f>IF(AND($W$1&gt;0,C971&gt;0),SUBSTITUTE(SUBSTITUTE(IF(COUNTIF(newValidID,$C971)&gt;0,VLOOKUP($C971,Νέα_Μητρώα!$A:$G,2,FALSE),IF(COUNTIF(ValidID,$C971)&gt;0,VLOOKUP($C971,Μητρώο!$A:$G,2,FALSE))),"Θ","g"),"Α","b")&amp;IF((TRUNC((((YEAR($C$1))-I971)+1)/2))*2&lt;12,12,(TRUNC((((YEAR($C$1))-I971)+1)/2))*2),"ω")</f>
        <v>ω</v>
      </c>
      <c r="Z971" s="49">
        <f t="shared" si="112"/>
        <v>0</v>
      </c>
      <c r="AA971" s="49">
        <f t="shared" si="113"/>
        <v>0</v>
      </c>
      <c r="AB971" s="49">
        <f t="shared" si="114"/>
        <v>0</v>
      </c>
    </row>
    <row r="972" spans="1:28" x14ac:dyDescent="0.2">
      <c r="A972" s="4">
        <v>970</v>
      </c>
      <c r="B972" s="25">
        <f t="shared" si="110"/>
        <v>970</v>
      </c>
      <c r="D972" s="26" t="str">
        <f>IF($C972&gt;0,IF(COUNTIF(newValidID,$C972)&gt;0,VLOOKUP($C972,Νέα_Μητρώα!$A:$G,3,FALSE),IF(COUNTIF(ValidID,$C972)&gt;0,VLOOKUP($C972,Μητρώο!$A:$G,3,FALSE))),"")</f>
        <v/>
      </c>
      <c r="E972" s="27" t="str">
        <f>IF($C972&gt;0,IF(COUNTIF(newValidID,$C972)&gt;0,VLOOKUP($C972,Νέα_Μητρώα!$A:$G,5,FALSE),IF(COUNTIF(ValidID,$C972)&gt;0,VLOOKUP($C972,Μητρώο!$A:$G,5,FALSE))),"")</f>
        <v/>
      </c>
      <c r="F972" s="47"/>
      <c r="G972" s="47"/>
      <c r="H972" s="28"/>
      <c r="I972" s="29" t="str">
        <f>IF($C972&gt;0,IF(COUNTIF(newValidID,$C972)&gt;0,VLOOKUP($C972,Νέα_Μητρώα!$A:$G,4,FALSE),IF(COUNTIF(ValidID,$C972)&gt;0,VLOOKUP($C972,Μητρώο!$A:$G,4,FALSE))),"")</f>
        <v/>
      </c>
      <c r="J972" s="53" t="str">
        <f>IF(OR(AND(OR(LEFT(R972)="b",LEFT(T972)="b",LEFT(V972)="b"),IF($C972&gt;0,IF(COUNTIF(newValidID,$C972)&gt;0,VLOOKUP($C972,Νέα_Μητρώα!$A:$G,2,FALSE),IF(COUNTIF(ValidID,$C972)&gt;0,VLOOKUP($C972,Μητρώο!$A:$G,2,FALSE))),"")="Θ"),AND(OR(LEFT(R972)="g",LEFT(T972)="g",LEFT(V972)="g"),IF($C972&gt;0,IF(COUNTIF(newValidID,$C972)&gt;0,VLOOKUP($C972,Νέα_Μητρώα!$A:$G,2,FALSE),IF(COUNTIF(ValidID,$C972)&gt;0,VLOOKUP($C972,Μητρώο!$A:$G,2,FALSE))),"")="Α")),"error","")</f>
        <v/>
      </c>
      <c r="K972" s="29" t="str">
        <f t="shared" si="108"/>
        <v/>
      </c>
      <c r="L972" s="29">
        <f t="shared" si="109"/>
        <v>0</v>
      </c>
      <c r="M972" s="30"/>
      <c r="N972" s="30"/>
      <c r="O972" s="31" t="str">
        <f>IF($C972&gt;0,IF(COUNTIF(newValidID,$C972)&gt;0,VLOOKUP($C972,Νέα_Μητρώα!$A:$G,7,FALSE),IF(COUNTIF(ValidID,$C972)&gt;0,VLOOKUP($C972,Μητρώο!$A:$G,7,FALSE))),"")</f>
        <v/>
      </c>
      <c r="P972" s="25" t="str">
        <f t="shared" si="111"/>
        <v/>
      </c>
      <c r="Q972" s="6"/>
      <c r="S972" s="6"/>
      <c r="U972" s="6"/>
      <c r="W972" s="59" t="str">
        <f>IF(AND($W$1&gt;0,C972&gt;0),SUBSTITUTE(SUBSTITUTE(IF(COUNTIF(newValidID,$C972)&gt;0,VLOOKUP($C972,Νέα_Μητρώα!$A:$G,2,FALSE),IF(COUNTIF(ValidID,$C972)&gt;0,VLOOKUP($C972,Μητρώο!$A:$G,2,FALSE))),"Θ","g"),"Α","b")&amp;IF((TRUNC((((YEAR($C$1))-I972)+1)/2))*2&lt;12,12,(TRUNC((((YEAR($C$1))-I972)+1)/2))*2),"ω")</f>
        <v>ω</v>
      </c>
      <c r="Z972" s="49">
        <f t="shared" si="112"/>
        <v>0</v>
      </c>
      <c r="AA972" s="49">
        <f t="shared" si="113"/>
        <v>0</v>
      </c>
      <c r="AB972" s="49">
        <f t="shared" si="114"/>
        <v>0</v>
      </c>
    </row>
    <row r="973" spans="1:28" x14ac:dyDescent="0.2">
      <c r="A973" s="4">
        <v>971</v>
      </c>
      <c r="B973" s="25">
        <f t="shared" si="110"/>
        <v>971</v>
      </c>
      <c r="D973" s="26" t="str">
        <f>IF($C973&gt;0,IF(COUNTIF(newValidID,$C973)&gt;0,VLOOKUP($C973,Νέα_Μητρώα!$A:$G,3,FALSE),IF(COUNTIF(ValidID,$C973)&gt;0,VLOOKUP($C973,Μητρώο!$A:$G,3,FALSE))),"")</f>
        <v/>
      </c>
      <c r="E973" s="27" t="str">
        <f>IF($C973&gt;0,IF(COUNTIF(newValidID,$C973)&gt;0,VLOOKUP($C973,Νέα_Μητρώα!$A:$G,5,FALSE),IF(COUNTIF(ValidID,$C973)&gt;0,VLOOKUP($C973,Μητρώο!$A:$G,5,FALSE))),"")</f>
        <v/>
      </c>
      <c r="F973" s="47"/>
      <c r="G973" s="47"/>
      <c r="H973" s="28"/>
      <c r="I973" s="29" t="str">
        <f>IF($C973&gt;0,IF(COUNTIF(newValidID,$C973)&gt;0,VLOOKUP($C973,Νέα_Μητρώα!$A:$G,4,FALSE),IF(COUNTIF(ValidID,$C973)&gt;0,VLOOKUP($C973,Μητρώο!$A:$G,4,FALSE))),"")</f>
        <v/>
      </c>
      <c r="J973" s="53" t="str">
        <f>IF(OR(AND(OR(LEFT(R973)="b",LEFT(T973)="b",LEFT(V973)="b"),IF($C973&gt;0,IF(COUNTIF(newValidID,$C973)&gt;0,VLOOKUP($C973,Νέα_Μητρώα!$A:$G,2,FALSE),IF(COUNTIF(ValidID,$C973)&gt;0,VLOOKUP($C973,Μητρώο!$A:$G,2,FALSE))),"")="Θ"),AND(OR(LEFT(R973)="g",LEFT(T973)="g",LEFT(V973)="g"),IF($C973&gt;0,IF(COUNTIF(newValidID,$C973)&gt;0,VLOOKUP($C973,Νέα_Μητρώα!$A:$G,2,FALSE),IF(COUNTIF(ValidID,$C973)&gt;0,VLOOKUP($C973,Μητρώο!$A:$G,2,FALSE))),"")="Α")),"error","")</f>
        <v/>
      </c>
      <c r="K973" s="29" t="str">
        <f t="shared" si="108"/>
        <v/>
      </c>
      <c r="L973" s="29">
        <f t="shared" si="109"/>
        <v>0</v>
      </c>
      <c r="M973" s="30"/>
      <c r="N973" s="30"/>
      <c r="O973" s="31" t="str">
        <f>IF($C973&gt;0,IF(COUNTIF(newValidID,$C973)&gt;0,VLOOKUP($C973,Νέα_Μητρώα!$A:$G,7,FALSE),IF(COUNTIF(ValidID,$C973)&gt;0,VLOOKUP($C973,Μητρώο!$A:$G,7,FALSE))),"")</f>
        <v/>
      </c>
      <c r="P973" s="25" t="str">
        <f t="shared" si="111"/>
        <v/>
      </c>
      <c r="Q973" s="6"/>
      <c r="S973" s="6"/>
      <c r="U973" s="6"/>
      <c r="W973" s="59" t="str">
        <f>IF(AND($W$1&gt;0,C973&gt;0),SUBSTITUTE(SUBSTITUTE(IF(COUNTIF(newValidID,$C973)&gt;0,VLOOKUP($C973,Νέα_Μητρώα!$A:$G,2,FALSE),IF(COUNTIF(ValidID,$C973)&gt;0,VLOOKUP($C973,Μητρώο!$A:$G,2,FALSE))),"Θ","g"),"Α","b")&amp;IF((TRUNC((((YEAR($C$1))-I973)+1)/2))*2&lt;12,12,(TRUNC((((YEAR($C$1))-I973)+1)/2))*2),"ω")</f>
        <v>ω</v>
      </c>
      <c r="Z973" s="49">
        <f t="shared" si="112"/>
        <v>0</v>
      </c>
      <c r="AA973" s="49">
        <f t="shared" si="113"/>
        <v>0</v>
      </c>
      <c r="AB973" s="49">
        <f t="shared" si="114"/>
        <v>0</v>
      </c>
    </row>
    <row r="974" spans="1:28" x14ac:dyDescent="0.2">
      <c r="A974" s="4">
        <v>972</v>
      </c>
      <c r="B974" s="25">
        <f t="shared" si="110"/>
        <v>972</v>
      </c>
      <c r="D974" s="26" t="str">
        <f>IF($C974&gt;0,IF(COUNTIF(newValidID,$C974)&gt;0,VLOOKUP($C974,Νέα_Μητρώα!$A:$G,3,FALSE),IF(COUNTIF(ValidID,$C974)&gt;0,VLOOKUP($C974,Μητρώο!$A:$G,3,FALSE))),"")</f>
        <v/>
      </c>
      <c r="E974" s="27" t="str">
        <f>IF($C974&gt;0,IF(COUNTIF(newValidID,$C974)&gt;0,VLOOKUP($C974,Νέα_Μητρώα!$A:$G,5,FALSE),IF(COUNTIF(ValidID,$C974)&gt;0,VLOOKUP($C974,Μητρώο!$A:$G,5,FALSE))),"")</f>
        <v/>
      </c>
      <c r="F974" s="47"/>
      <c r="G974" s="47"/>
      <c r="H974" s="28"/>
      <c r="I974" s="29" t="str">
        <f>IF($C974&gt;0,IF(COUNTIF(newValidID,$C974)&gt;0,VLOOKUP($C974,Νέα_Μητρώα!$A:$G,4,FALSE),IF(COUNTIF(ValidID,$C974)&gt;0,VLOOKUP($C974,Μητρώο!$A:$G,4,FALSE))),"")</f>
        <v/>
      </c>
      <c r="J974" s="53" t="str">
        <f>IF(OR(AND(OR(LEFT(R974)="b",LEFT(T974)="b",LEFT(V974)="b"),IF($C974&gt;0,IF(COUNTIF(newValidID,$C974)&gt;0,VLOOKUP($C974,Νέα_Μητρώα!$A:$G,2,FALSE),IF(COUNTIF(ValidID,$C974)&gt;0,VLOOKUP($C974,Μητρώο!$A:$G,2,FALSE))),"")="Θ"),AND(OR(LEFT(R974)="g",LEFT(T974)="g",LEFT(V974)="g"),IF($C974&gt;0,IF(COUNTIF(newValidID,$C974)&gt;0,VLOOKUP($C974,Νέα_Μητρώα!$A:$G,2,FALSE),IF(COUNTIF(ValidID,$C974)&gt;0,VLOOKUP($C974,Μητρώο!$A:$G,2,FALSE))),"")="Α")),"error","")</f>
        <v/>
      </c>
      <c r="K974" s="29" t="str">
        <f t="shared" si="108"/>
        <v/>
      </c>
      <c r="L974" s="29">
        <f t="shared" si="109"/>
        <v>0</v>
      </c>
      <c r="M974" s="30"/>
      <c r="N974" s="30"/>
      <c r="O974" s="31" t="str">
        <f>IF($C974&gt;0,IF(COUNTIF(newValidID,$C974)&gt;0,VLOOKUP($C974,Νέα_Μητρώα!$A:$G,7,FALSE),IF(COUNTIF(ValidID,$C974)&gt;0,VLOOKUP($C974,Μητρώο!$A:$G,7,FALSE))),"")</f>
        <v/>
      </c>
      <c r="P974" s="25" t="str">
        <f t="shared" si="111"/>
        <v/>
      </c>
      <c r="Q974" s="6"/>
      <c r="S974" s="6"/>
      <c r="U974" s="6"/>
      <c r="W974" s="59" t="str">
        <f>IF(AND($W$1&gt;0,C974&gt;0),SUBSTITUTE(SUBSTITUTE(IF(COUNTIF(newValidID,$C974)&gt;0,VLOOKUP($C974,Νέα_Μητρώα!$A:$G,2,FALSE),IF(COUNTIF(ValidID,$C974)&gt;0,VLOOKUP($C974,Μητρώο!$A:$G,2,FALSE))),"Θ","g"),"Α","b")&amp;IF((TRUNC((((YEAR($C$1))-I974)+1)/2))*2&lt;12,12,(TRUNC((((YEAR($C$1))-I974)+1)/2))*2),"ω")</f>
        <v>ω</v>
      </c>
      <c r="Z974" s="49">
        <f t="shared" si="112"/>
        <v>0</v>
      </c>
      <c r="AA974" s="49">
        <f t="shared" si="113"/>
        <v>0</v>
      </c>
      <c r="AB974" s="49">
        <f t="shared" si="114"/>
        <v>0</v>
      </c>
    </row>
    <row r="975" spans="1:28" x14ac:dyDescent="0.2">
      <c r="A975" s="4">
        <v>973</v>
      </c>
      <c r="B975" s="25">
        <f t="shared" si="110"/>
        <v>973</v>
      </c>
      <c r="D975" s="26" t="str">
        <f>IF($C975&gt;0,IF(COUNTIF(newValidID,$C975)&gt;0,VLOOKUP($C975,Νέα_Μητρώα!$A:$G,3,FALSE),IF(COUNTIF(ValidID,$C975)&gt;0,VLOOKUP($C975,Μητρώο!$A:$G,3,FALSE))),"")</f>
        <v/>
      </c>
      <c r="E975" s="27" t="str">
        <f>IF($C975&gt;0,IF(COUNTIF(newValidID,$C975)&gt;0,VLOOKUP($C975,Νέα_Μητρώα!$A:$G,5,FALSE),IF(COUNTIF(ValidID,$C975)&gt;0,VLOOKUP($C975,Μητρώο!$A:$G,5,FALSE))),"")</f>
        <v/>
      </c>
      <c r="F975" s="47"/>
      <c r="G975" s="47"/>
      <c r="H975" s="28"/>
      <c r="I975" s="29" t="str">
        <f>IF($C975&gt;0,IF(COUNTIF(newValidID,$C975)&gt;0,VLOOKUP($C975,Νέα_Μητρώα!$A:$G,4,FALSE),IF(COUNTIF(ValidID,$C975)&gt;0,VLOOKUP($C975,Μητρώο!$A:$G,4,FALSE))),"")</f>
        <v/>
      </c>
      <c r="J975" s="53" t="str">
        <f>IF(OR(AND(OR(LEFT(R975)="b",LEFT(T975)="b",LEFT(V975)="b"),IF($C975&gt;0,IF(COUNTIF(newValidID,$C975)&gt;0,VLOOKUP($C975,Νέα_Μητρώα!$A:$G,2,FALSE),IF(COUNTIF(ValidID,$C975)&gt;0,VLOOKUP($C975,Μητρώο!$A:$G,2,FALSE))),"")="Θ"),AND(OR(LEFT(R975)="g",LEFT(T975)="g",LEFT(V975)="g"),IF($C975&gt;0,IF(COUNTIF(newValidID,$C975)&gt;0,VLOOKUP($C975,Νέα_Μητρώα!$A:$G,2,FALSE),IF(COUNTIF(ValidID,$C975)&gt;0,VLOOKUP($C975,Μητρώο!$A:$G,2,FALSE))),"")="Α")),"error","")</f>
        <v/>
      </c>
      <c r="K975" s="29" t="str">
        <f t="shared" si="108"/>
        <v/>
      </c>
      <c r="L975" s="29">
        <f t="shared" si="109"/>
        <v>0</v>
      </c>
      <c r="M975" s="30"/>
      <c r="N975" s="30"/>
      <c r="O975" s="31" t="str">
        <f>IF($C975&gt;0,IF(COUNTIF(newValidID,$C975)&gt;0,VLOOKUP($C975,Νέα_Μητρώα!$A:$G,7,FALSE),IF(COUNTIF(ValidID,$C975)&gt;0,VLOOKUP($C975,Μητρώο!$A:$G,7,FALSE))),"")</f>
        <v/>
      </c>
      <c r="P975" s="25" t="str">
        <f t="shared" si="111"/>
        <v/>
      </c>
      <c r="Q975" s="6"/>
      <c r="S975" s="6"/>
      <c r="U975" s="6"/>
      <c r="W975" s="59" t="str">
        <f>IF(AND($W$1&gt;0,C975&gt;0),SUBSTITUTE(SUBSTITUTE(IF(COUNTIF(newValidID,$C975)&gt;0,VLOOKUP($C975,Νέα_Μητρώα!$A:$G,2,FALSE),IF(COUNTIF(ValidID,$C975)&gt;0,VLOOKUP($C975,Μητρώο!$A:$G,2,FALSE))),"Θ","g"),"Α","b")&amp;IF((TRUNC((((YEAR($C$1))-I975)+1)/2))*2&lt;12,12,(TRUNC((((YEAR($C$1))-I975)+1)/2))*2),"ω")</f>
        <v>ω</v>
      </c>
      <c r="Z975" s="49">
        <f t="shared" si="112"/>
        <v>0</v>
      </c>
      <c r="AA975" s="49">
        <f t="shared" si="113"/>
        <v>0</v>
      </c>
      <c r="AB975" s="49">
        <f t="shared" si="114"/>
        <v>0</v>
      </c>
    </row>
    <row r="976" spans="1:28" x14ac:dyDescent="0.2">
      <c r="A976" s="4">
        <v>974</v>
      </c>
      <c r="B976" s="25">
        <f t="shared" si="110"/>
        <v>974</v>
      </c>
      <c r="D976" s="26" t="str">
        <f>IF($C976&gt;0,IF(COUNTIF(newValidID,$C976)&gt;0,VLOOKUP($C976,Νέα_Μητρώα!$A:$G,3,FALSE),IF(COUNTIF(ValidID,$C976)&gt;0,VLOOKUP($C976,Μητρώο!$A:$G,3,FALSE))),"")</f>
        <v/>
      </c>
      <c r="E976" s="27" t="str">
        <f>IF($C976&gt;0,IF(COUNTIF(newValidID,$C976)&gt;0,VLOOKUP($C976,Νέα_Μητρώα!$A:$G,5,FALSE),IF(COUNTIF(ValidID,$C976)&gt;0,VLOOKUP($C976,Μητρώο!$A:$G,5,FALSE))),"")</f>
        <v/>
      </c>
      <c r="F976" s="47"/>
      <c r="G976" s="47"/>
      <c r="H976" s="28"/>
      <c r="I976" s="29" t="str">
        <f>IF($C976&gt;0,IF(COUNTIF(newValidID,$C976)&gt;0,VLOOKUP($C976,Νέα_Μητρώα!$A:$G,4,FALSE),IF(COUNTIF(ValidID,$C976)&gt;0,VLOOKUP($C976,Μητρώο!$A:$G,4,FALSE))),"")</f>
        <v/>
      </c>
      <c r="J976" s="53" t="str">
        <f>IF(OR(AND(OR(LEFT(R976)="b",LEFT(T976)="b",LEFT(V976)="b"),IF($C976&gt;0,IF(COUNTIF(newValidID,$C976)&gt;0,VLOOKUP($C976,Νέα_Μητρώα!$A:$G,2,FALSE),IF(COUNTIF(ValidID,$C976)&gt;0,VLOOKUP($C976,Μητρώο!$A:$G,2,FALSE))),"")="Θ"),AND(OR(LEFT(R976)="g",LEFT(T976)="g",LEFT(V976)="g"),IF($C976&gt;0,IF(COUNTIF(newValidID,$C976)&gt;0,VLOOKUP($C976,Νέα_Μητρώα!$A:$G,2,FALSE),IF(COUNTIF(ValidID,$C976)&gt;0,VLOOKUP($C976,Μητρώο!$A:$G,2,FALSE))),"")="Α")),"error","")</f>
        <v/>
      </c>
      <c r="K976" s="29" t="str">
        <f t="shared" si="108"/>
        <v/>
      </c>
      <c r="L976" s="29">
        <f t="shared" si="109"/>
        <v>0</v>
      </c>
      <c r="M976" s="30"/>
      <c r="N976" s="30"/>
      <c r="O976" s="31" t="str">
        <f>IF($C976&gt;0,IF(COUNTIF(newValidID,$C976)&gt;0,VLOOKUP($C976,Νέα_Μητρώα!$A:$G,7,FALSE),IF(COUNTIF(ValidID,$C976)&gt;0,VLOOKUP($C976,Μητρώο!$A:$G,7,FALSE))),"")</f>
        <v/>
      </c>
      <c r="P976" s="25" t="str">
        <f t="shared" si="111"/>
        <v/>
      </c>
      <c r="Q976" s="6"/>
      <c r="S976" s="6"/>
      <c r="U976" s="6"/>
      <c r="W976" s="59" t="str">
        <f>IF(AND($W$1&gt;0,C976&gt;0),SUBSTITUTE(SUBSTITUTE(IF(COUNTIF(newValidID,$C976)&gt;0,VLOOKUP($C976,Νέα_Μητρώα!$A:$G,2,FALSE),IF(COUNTIF(ValidID,$C976)&gt;0,VLOOKUP($C976,Μητρώο!$A:$G,2,FALSE))),"Θ","g"),"Α","b")&amp;IF((TRUNC((((YEAR($C$1))-I976)+1)/2))*2&lt;12,12,(TRUNC((((YEAR($C$1))-I976)+1)/2))*2),"ω")</f>
        <v>ω</v>
      </c>
      <c r="Z976" s="49">
        <f t="shared" si="112"/>
        <v>0</v>
      </c>
      <c r="AA976" s="49">
        <f t="shared" si="113"/>
        <v>0</v>
      </c>
      <c r="AB976" s="49">
        <f t="shared" si="114"/>
        <v>0</v>
      </c>
    </row>
    <row r="977" spans="1:28" x14ac:dyDescent="0.2">
      <c r="A977" s="4">
        <v>975</v>
      </c>
      <c r="B977" s="25">
        <f t="shared" si="110"/>
        <v>975</v>
      </c>
      <c r="D977" s="26" t="str">
        <f>IF($C977&gt;0,IF(COUNTIF(newValidID,$C977)&gt;0,VLOOKUP($C977,Νέα_Μητρώα!$A:$G,3,FALSE),IF(COUNTIF(ValidID,$C977)&gt;0,VLOOKUP($C977,Μητρώο!$A:$G,3,FALSE))),"")</f>
        <v/>
      </c>
      <c r="E977" s="27" t="str">
        <f>IF($C977&gt;0,IF(COUNTIF(newValidID,$C977)&gt;0,VLOOKUP($C977,Νέα_Μητρώα!$A:$G,5,FALSE),IF(COUNTIF(ValidID,$C977)&gt;0,VLOOKUP($C977,Μητρώο!$A:$G,5,FALSE))),"")</f>
        <v/>
      </c>
      <c r="F977" s="47"/>
      <c r="G977" s="47"/>
      <c r="H977" s="28"/>
      <c r="I977" s="29" t="str">
        <f>IF($C977&gt;0,IF(COUNTIF(newValidID,$C977)&gt;0,VLOOKUP($C977,Νέα_Μητρώα!$A:$G,4,FALSE),IF(COUNTIF(ValidID,$C977)&gt;0,VLOOKUP($C977,Μητρώο!$A:$G,4,FALSE))),"")</f>
        <v/>
      </c>
      <c r="J977" s="53" t="str">
        <f>IF(OR(AND(OR(LEFT(R977)="b",LEFT(T977)="b",LEFT(V977)="b"),IF($C977&gt;0,IF(COUNTIF(newValidID,$C977)&gt;0,VLOOKUP($C977,Νέα_Μητρώα!$A:$G,2,FALSE),IF(COUNTIF(ValidID,$C977)&gt;0,VLOOKUP($C977,Μητρώο!$A:$G,2,FALSE))),"")="Θ"),AND(OR(LEFT(R977)="g",LEFT(T977)="g",LEFT(V977)="g"),IF($C977&gt;0,IF(COUNTIF(newValidID,$C977)&gt;0,VLOOKUP($C977,Νέα_Μητρώα!$A:$G,2,FALSE),IF(COUNTIF(ValidID,$C977)&gt;0,VLOOKUP($C977,Μητρώο!$A:$G,2,FALSE))),"")="Α")),"error","")</f>
        <v/>
      </c>
      <c r="K977" s="29" t="str">
        <f t="shared" si="108"/>
        <v/>
      </c>
      <c r="L977" s="29">
        <f t="shared" si="109"/>
        <v>0</v>
      </c>
      <c r="M977" s="30"/>
      <c r="N977" s="30"/>
      <c r="O977" s="31" t="str">
        <f>IF($C977&gt;0,IF(COUNTIF(newValidID,$C977)&gt;0,VLOOKUP($C977,Νέα_Μητρώα!$A:$G,7,FALSE),IF(COUNTIF(ValidID,$C977)&gt;0,VLOOKUP($C977,Μητρώο!$A:$G,7,FALSE))),"")</f>
        <v/>
      </c>
      <c r="P977" s="25" t="str">
        <f t="shared" si="111"/>
        <v/>
      </c>
      <c r="Q977" s="6"/>
      <c r="S977" s="6"/>
      <c r="U977" s="6"/>
      <c r="W977" s="59" t="str">
        <f>IF(AND($W$1&gt;0,C977&gt;0),SUBSTITUTE(SUBSTITUTE(IF(COUNTIF(newValidID,$C977)&gt;0,VLOOKUP($C977,Νέα_Μητρώα!$A:$G,2,FALSE),IF(COUNTIF(ValidID,$C977)&gt;0,VLOOKUP($C977,Μητρώο!$A:$G,2,FALSE))),"Θ","g"),"Α","b")&amp;IF((TRUNC((((YEAR($C$1))-I977)+1)/2))*2&lt;12,12,(TRUNC((((YEAR($C$1))-I977)+1)/2))*2),"ω")</f>
        <v>ω</v>
      </c>
      <c r="Z977" s="49">
        <f t="shared" si="112"/>
        <v>0</v>
      </c>
      <c r="AA977" s="49">
        <f t="shared" si="113"/>
        <v>0</v>
      </c>
      <c r="AB977" s="49">
        <f t="shared" si="114"/>
        <v>0</v>
      </c>
    </row>
    <row r="978" spans="1:28" x14ac:dyDescent="0.2">
      <c r="A978" s="4">
        <v>976</v>
      </c>
      <c r="B978" s="25">
        <f t="shared" si="110"/>
        <v>976</v>
      </c>
      <c r="D978" s="26" t="str">
        <f>IF($C978&gt;0,IF(COUNTIF(newValidID,$C978)&gt;0,VLOOKUP($C978,Νέα_Μητρώα!$A:$G,3,FALSE),IF(COUNTIF(ValidID,$C978)&gt;0,VLOOKUP($C978,Μητρώο!$A:$G,3,FALSE))),"")</f>
        <v/>
      </c>
      <c r="E978" s="27" t="str">
        <f>IF($C978&gt;0,IF(COUNTIF(newValidID,$C978)&gt;0,VLOOKUP($C978,Νέα_Μητρώα!$A:$G,5,FALSE),IF(COUNTIF(ValidID,$C978)&gt;0,VLOOKUP($C978,Μητρώο!$A:$G,5,FALSE))),"")</f>
        <v/>
      </c>
      <c r="F978" s="47"/>
      <c r="G978" s="47"/>
      <c r="H978" s="28"/>
      <c r="I978" s="29" t="str">
        <f>IF($C978&gt;0,IF(COUNTIF(newValidID,$C978)&gt;0,VLOOKUP($C978,Νέα_Μητρώα!$A:$G,4,FALSE),IF(COUNTIF(ValidID,$C978)&gt;0,VLOOKUP($C978,Μητρώο!$A:$G,4,FALSE))),"")</f>
        <v/>
      </c>
      <c r="J978" s="53" t="str">
        <f>IF(OR(AND(OR(LEFT(R978)="b",LEFT(T978)="b",LEFT(V978)="b"),IF($C978&gt;0,IF(COUNTIF(newValidID,$C978)&gt;0,VLOOKUP($C978,Νέα_Μητρώα!$A:$G,2,FALSE),IF(COUNTIF(ValidID,$C978)&gt;0,VLOOKUP($C978,Μητρώο!$A:$G,2,FALSE))),"")="Θ"),AND(OR(LEFT(R978)="g",LEFT(T978)="g",LEFT(V978)="g"),IF($C978&gt;0,IF(COUNTIF(newValidID,$C978)&gt;0,VLOOKUP($C978,Νέα_Μητρώα!$A:$G,2,FALSE),IF(COUNTIF(ValidID,$C978)&gt;0,VLOOKUP($C978,Μητρώο!$A:$G,2,FALSE))),"")="Α")),"error","")</f>
        <v/>
      </c>
      <c r="K978" s="29" t="str">
        <f t="shared" si="108"/>
        <v/>
      </c>
      <c r="L978" s="29">
        <f t="shared" si="109"/>
        <v>0</v>
      </c>
      <c r="M978" s="30"/>
      <c r="N978" s="30"/>
      <c r="O978" s="31" t="str">
        <f>IF($C978&gt;0,IF(COUNTIF(newValidID,$C978)&gt;0,VLOOKUP($C978,Νέα_Μητρώα!$A:$G,7,FALSE),IF(COUNTIF(ValidID,$C978)&gt;0,VLOOKUP($C978,Μητρώο!$A:$G,7,FALSE))),"")</f>
        <v/>
      </c>
      <c r="P978" s="25" t="str">
        <f t="shared" si="111"/>
        <v/>
      </c>
      <c r="Q978" s="6"/>
      <c r="S978" s="6"/>
      <c r="U978" s="6"/>
      <c r="W978" s="59" t="str">
        <f>IF(AND($W$1&gt;0,C978&gt;0),SUBSTITUTE(SUBSTITUTE(IF(COUNTIF(newValidID,$C978)&gt;0,VLOOKUP($C978,Νέα_Μητρώα!$A:$G,2,FALSE),IF(COUNTIF(ValidID,$C978)&gt;0,VLOOKUP($C978,Μητρώο!$A:$G,2,FALSE))),"Θ","g"),"Α","b")&amp;IF((TRUNC((((YEAR($C$1))-I978)+1)/2))*2&lt;12,12,(TRUNC((((YEAR($C$1))-I978)+1)/2))*2),"ω")</f>
        <v>ω</v>
      </c>
      <c r="Z978" s="49">
        <f t="shared" si="112"/>
        <v>0</v>
      </c>
      <c r="AA978" s="49">
        <f t="shared" si="113"/>
        <v>0</v>
      </c>
      <c r="AB978" s="49">
        <f t="shared" si="114"/>
        <v>0</v>
      </c>
    </row>
    <row r="979" spans="1:28" x14ac:dyDescent="0.2">
      <c r="A979" s="4">
        <v>977</v>
      </c>
      <c r="B979" s="25">
        <f t="shared" si="110"/>
        <v>977</v>
      </c>
      <c r="D979" s="26" t="str">
        <f>IF($C979&gt;0,IF(COUNTIF(newValidID,$C979)&gt;0,VLOOKUP($C979,Νέα_Μητρώα!$A:$G,3,FALSE),IF(COUNTIF(ValidID,$C979)&gt;0,VLOOKUP($C979,Μητρώο!$A:$G,3,FALSE))),"")</f>
        <v/>
      </c>
      <c r="E979" s="27" t="str">
        <f>IF($C979&gt;0,IF(COUNTIF(newValidID,$C979)&gt;0,VLOOKUP($C979,Νέα_Μητρώα!$A:$G,5,FALSE),IF(COUNTIF(ValidID,$C979)&gt;0,VLOOKUP($C979,Μητρώο!$A:$G,5,FALSE))),"")</f>
        <v/>
      </c>
      <c r="F979" s="47"/>
      <c r="G979" s="47"/>
      <c r="H979" s="28"/>
      <c r="I979" s="29" t="str">
        <f>IF($C979&gt;0,IF(COUNTIF(newValidID,$C979)&gt;0,VLOOKUP($C979,Νέα_Μητρώα!$A:$G,4,FALSE),IF(COUNTIF(ValidID,$C979)&gt;0,VLOOKUP($C979,Μητρώο!$A:$G,4,FALSE))),"")</f>
        <v/>
      </c>
      <c r="J979" s="53" t="str">
        <f>IF(OR(AND(OR(LEFT(R979)="b",LEFT(T979)="b",LEFT(V979)="b"),IF($C979&gt;0,IF(COUNTIF(newValidID,$C979)&gt;0,VLOOKUP($C979,Νέα_Μητρώα!$A:$G,2,FALSE),IF(COUNTIF(ValidID,$C979)&gt;0,VLOOKUP($C979,Μητρώο!$A:$G,2,FALSE))),"")="Θ"),AND(OR(LEFT(R979)="g",LEFT(T979)="g",LEFT(V979)="g"),IF($C979&gt;0,IF(COUNTIF(newValidID,$C979)&gt;0,VLOOKUP($C979,Νέα_Μητρώα!$A:$G,2,FALSE),IF(COUNTIF(ValidID,$C979)&gt;0,VLOOKUP($C979,Μητρώο!$A:$G,2,FALSE))),"")="Α")),"error","")</f>
        <v/>
      </c>
      <c r="K979" s="29" t="str">
        <f t="shared" si="108"/>
        <v/>
      </c>
      <c r="L979" s="29">
        <f t="shared" si="109"/>
        <v>0</v>
      </c>
      <c r="M979" s="30"/>
      <c r="N979" s="30"/>
      <c r="O979" s="31" t="str">
        <f>IF($C979&gt;0,IF(COUNTIF(newValidID,$C979)&gt;0,VLOOKUP($C979,Νέα_Μητρώα!$A:$G,7,FALSE),IF(COUNTIF(ValidID,$C979)&gt;0,VLOOKUP($C979,Μητρώο!$A:$G,7,FALSE))),"")</f>
        <v/>
      </c>
      <c r="P979" s="25" t="str">
        <f t="shared" si="111"/>
        <v/>
      </c>
      <c r="Q979" s="6"/>
      <c r="S979" s="6"/>
      <c r="U979" s="6"/>
      <c r="W979" s="59" t="str">
        <f>IF(AND($W$1&gt;0,C979&gt;0),SUBSTITUTE(SUBSTITUTE(IF(COUNTIF(newValidID,$C979)&gt;0,VLOOKUP($C979,Νέα_Μητρώα!$A:$G,2,FALSE),IF(COUNTIF(ValidID,$C979)&gt;0,VLOOKUP($C979,Μητρώο!$A:$G,2,FALSE))),"Θ","g"),"Α","b")&amp;IF((TRUNC((((YEAR($C$1))-I979)+1)/2))*2&lt;12,12,(TRUNC((((YEAR($C$1))-I979)+1)/2))*2),"ω")</f>
        <v>ω</v>
      </c>
      <c r="Z979" s="49">
        <f t="shared" si="112"/>
        <v>0</v>
      </c>
      <c r="AA979" s="49">
        <f t="shared" si="113"/>
        <v>0</v>
      </c>
      <c r="AB979" s="49">
        <f t="shared" si="114"/>
        <v>0</v>
      </c>
    </row>
    <row r="980" spans="1:28" x14ac:dyDescent="0.2">
      <c r="A980" s="4">
        <v>978</v>
      </c>
      <c r="B980" s="25">
        <f t="shared" si="110"/>
        <v>978</v>
      </c>
      <c r="D980" s="26" t="str">
        <f>IF($C980&gt;0,IF(COUNTIF(newValidID,$C980)&gt;0,VLOOKUP($C980,Νέα_Μητρώα!$A:$G,3,FALSE),IF(COUNTIF(ValidID,$C980)&gt;0,VLOOKUP($C980,Μητρώο!$A:$G,3,FALSE))),"")</f>
        <v/>
      </c>
      <c r="E980" s="27" t="str">
        <f>IF($C980&gt;0,IF(COUNTIF(newValidID,$C980)&gt;0,VLOOKUP($C980,Νέα_Μητρώα!$A:$G,5,FALSE),IF(COUNTIF(ValidID,$C980)&gt;0,VLOOKUP($C980,Μητρώο!$A:$G,5,FALSE))),"")</f>
        <v/>
      </c>
      <c r="F980" s="47"/>
      <c r="G980" s="47"/>
      <c r="H980" s="28"/>
      <c r="I980" s="29" t="str">
        <f>IF($C980&gt;0,IF(COUNTIF(newValidID,$C980)&gt;0,VLOOKUP($C980,Νέα_Μητρώα!$A:$G,4,FALSE),IF(COUNTIF(ValidID,$C980)&gt;0,VLOOKUP($C980,Μητρώο!$A:$G,4,FALSE))),"")</f>
        <v/>
      </c>
      <c r="J980" s="53" t="str">
        <f>IF(OR(AND(OR(LEFT(R980)="b",LEFT(T980)="b",LEFT(V980)="b"),IF($C980&gt;0,IF(COUNTIF(newValidID,$C980)&gt;0,VLOOKUP($C980,Νέα_Μητρώα!$A:$G,2,FALSE),IF(COUNTIF(ValidID,$C980)&gt;0,VLOOKUP($C980,Μητρώο!$A:$G,2,FALSE))),"")="Θ"),AND(OR(LEFT(R980)="g",LEFT(T980)="g",LEFT(V980)="g"),IF($C980&gt;0,IF(COUNTIF(newValidID,$C980)&gt;0,VLOOKUP($C980,Νέα_Μητρώα!$A:$G,2,FALSE),IF(COUNTIF(ValidID,$C980)&gt;0,VLOOKUP($C980,Μητρώο!$A:$G,2,FALSE))),"")="Α")),"error","")</f>
        <v/>
      </c>
      <c r="K980" s="29" t="str">
        <f t="shared" si="108"/>
        <v/>
      </c>
      <c r="L980" s="29">
        <f t="shared" si="109"/>
        <v>0</v>
      </c>
      <c r="M980" s="30"/>
      <c r="N980" s="30"/>
      <c r="O980" s="31" t="str">
        <f>IF($C980&gt;0,IF(COUNTIF(newValidID,$C980)&gt;0,VLOOKUP($C980,Νέα_Μητρώα!$A:$G,7,FALSE),IF(COUNTIF(ValidID,$C980)&gt;0,VLOOKUP($C980,Μητρώο!$A:$G,7,FALSE))),"")</f>
        <v/>
      </c>
      <c r="P980" s="25" t="str">
        <f t="shared" si="111"/>
        <v/>
      </c>
      <c r="Q980" s="6"/>
      <c r="S980" s="6"/>
      <c r="U980" s="6"/>
      <c r="W980" s="59" t="str">
        <f>IF(AND($W$1&gt;0,C980&gt;0),SUBSTITUTE(SUBSTITUTE(IF(COUNTIF(newValidID,$C980)&gt;0,VLOOKUP($C980,Νέα_Μητρώα!$A:$G,2,FALSE),IF(COUNTIF(ValidID,$C980)&gt;0,VLOOKUP($C980,Μητρώο!$A:$G,2,FALSE))),"Θ","g"),"Α","b")&amp;IF((TRUNC((((YEAR($C$1))-I980)+1)/2))*2&lt;12,12,(TRUNC((((YEAR($C$1))-I980)+1)/2))*2),"ω")</f>
        <v>ω</v>
      </c>
      <c r="Z980" s="49">
        <f t="shared" si="112"/>
        <v>0</v>
      </c>
      <c r="AA980" s="49">
        <f t="shared" si="113"/>
        <v>0</v>
      </c>
      <c r="AB980" s="49">
        <f t="shared" si="114"/>
        <v>0</v>
      </c>
    </row>
    <row r="981" spans="1:28" x14ac:dyDescent="0.2">
      <c r="A981" s="4">
        <v>979</v>
      </c>
      <c r="B981" s="25">
        <f t="shared" si="110"/>
        <v>979</v>
      </c>
      <c r="D981" s="26" t="str">
        <f>IF($C981&gt;0,IF(COUNTIF(newValidID,$C981)&gt;0,VLOOKUP($C981,Νέα_Μητρώα!$A:$G,3,FALSE),IF(COUNTIF(ValidID,$C981)&gt;0,VLOOKUP($C981,Μητρώο!$A:$G,3,FALSE))),"")</f>
        <v/>
      </c>
      <c r="E981" s="27" t="str">
        <f>IF($C981&gt;0,IF(COUNTIF(newValidID,$C981)&gt;0,VLOOKUP($C981,Νέα_Μητρώα!$A:$G,5,FALSE),IF(COUNTIF(ValidID,$C981)&gt;0,VLOOKUP($C981,Μητρώο!$A:$G,5,FALSE))),"")</f>
        <v/>
      </c>
      <c r="F981" s="47"/>
      <c r="G981" s="47"/>
      <c r="H981" s="28"/>
      <c r="I981" s="29" t="str">
        <f>IF($C981&gt;0,IF(COUNTIF(newValidID,$C981)&gt;0,VLOOKUP($C981,Νέα_Μητρώα!$A:$G,4,FALSE),IF(COUNTIF(ValidID,$C981)&gt;0,VLOOKUP($C981,Μητρώο!$A:$G,4,FALSE))),"")</f>
        <v/>
      </c>
      <c r="J981" s="53" t="str">
        <f>IF(OR(AND(OR(LEFT(R981)="b",LEFT(T981)="b",LEFT(V981)="b"),IF($C981&gt;0,IF(COUNTIF(newValidID,$C981)&gt;0,VLOOKUP($C981,Νέα_Μητρώα!$A:$G,2,FALSE),IF(COUNTIF(ValidID,$C981)&gt;0,VLOOKUP($C981,Μητρώο!$A:$G,2,FALSE))),"")="Θ"),AND(OR(LEFT(R981)="g",LEFT(T981)="g",LEFT(V981)="g"),IF($C981&gt;0,IF(COUNTIF(newValidID,$C981)&gt;0,VLOOKUP($C981,Νέα_Μητρώα!$A:$G,2,FALSE),IF(COUNTIF(ValidID,$C981)&gt;0,VLOOKUP($C981,Μητρώο!$A:$G,2,FALSE))),"")="Α")),"error","")</f>
        <v/>
      </c>
      <c r="K981" s="29" t="str">
        <f t="shared" si="108"/>
        <v/>
      </c>
      <c r="L981" s="29">
        <f t="shared" si="109"/>
        <v>0</v>
      </c>
      <c r="M981" s="30"/>
      <c r="N981" s="30"/>
      <c r="O981" s="31" t="str">
        <f>IF($C981&gt;0,IF(COUNTIF(newValidID,$C981)&gt;0,VLOOKUP($C981,Νέα_Μητρώα!$A:$G,7,FALSE),IF(COUNTIF(ValidID,$C981)&gt;0,VLOOKUP($C981,Μητρώο!$A:$G,7,FALSE))),"")</f>
        <v/>
      </c>
      <c r="P981" s="25" t="str">
        <f t="shared" si="111"/>
        <v/>
      </c>
      <c r="Q981" s="6"/>
      <c r="S981" s="6"/>
      <c r="U981" s="6"/>
      <c r="W981" s="59" t="str">
        <f>IF(AND($W$1&gt;0,C981&gt;0),SUBSTITUTE(SUBSTITUTE(IF(COUNTIF(newValidID,$C981)&gt;0,VLOOKUP($C981,Νέα_Μητρώα!$A:$G,2,FALSE),IF(COUNTIF(ValidID,$C981)&gt;0,VLOOKUP($C981,Μητρώο!$A:$G,2,FALSE))),"Θ","g"),"Α","b")&amp;IF((TRUNC((((YEAR($C$1))-I981)+1)/2))*2&lt;12,12,(TRUNC((((YEAR($C$1))-I981)+1)/2))*2),"ω")</f>
        <v>ω</v>
      </c>
      <c r="Z981" s="49">
        <f t="shared" si="112"/>
        <v>0</v>
      </c>
      <c r="AA981" s="49">
        <f t="shared" si="113"/>
        <v>0</v>
      </c>
      <c r="AB981" s="49">
        <f t="shared" si="114"/>
        <v>0</v>
      </c>
    </row>
    <row r="982" spans="1:28" x14ac:dyDescent="0.2">
      <c r="A982" s="4">
        <v>980</v>
      </c>
      <c r="B982" s="25">
        <f t="shared" si="110"/>
        <v>980</v>
      </c>
      <c r="D982" s="26" t="str">
        <f>IF($C982&gt;0,IF(COUNTIF(newValidID,$C982)&gt;0,VLOOKUP($C982,Νέα_Μητρώα!$A:$G,3,FALSE),IF(COUNTIF(ValidID,$C982)&gt;0,VLOOKUP($C982,Μητρώο!$A:$G,3,FALSE))),"")</f>
        <v/>
      </c>
      <c r="E982" s="27" t="str">
        <f>IF($C982&gt;0,IF(COUNTIF(newValidID,$C982)&gt;0,VLOOKUP($C982,Νέα_Μητρώα!$A:$G,5,FALSE),IF(COUNTIF(ValidID,$C982)&gt;0,VLOOKUP($C982,Μητρώο!$A:$G,5,FALSE))),"")</f>
        <v/>
      </c>
      <c r="F982" s="47"/>
      <c r="G982" s="47"/>
      <c r="H982" s="28"/>
      <c r="I982" s="29" t="str">
        <f>IF($C982&gt;0,IF(COUNTIF(newValidID,$C982)&gt;0,VLOOKUP($C982,Νέα_Μητρώα!$A:$G,4,FALSE),IF(COUNTIF(ValidID,$C982)&gt;0,VLOOKUP($C982,Μητρώο!$A:$G,4,FALSE))),"")</f>
        <v/>
      </c>
      <c r="J982" s="53" t="str">
        <f>IF(OR(AND(OR(LEFT(R982)="b",LEFT(T982)="b",LEFT(V982)="b"),IF($C982&gt;0,IF(COUNTIF(newValidID,$C982)&gt;0,VLOOKUP($C982,Νέα_Μητρώα!$A:$G,2,FALSE),IF(COUNTIF(ValidID,$C982)&gt;0,VLOOKUP($C982,Μητρώο!$A:$G,2,FALSE))),"")="Θ"),AND(OR(LEFT(R982)="g",LEFT(T982)="g",LEFT(V982)="g"),IF($C982&gt;0,IF(COUNTIF(newValidID,$C982)&gt;0,VLOOKUP($C982,Νέα_Μητρώα!$A:$G,2,FALSE),IF(COUNTIF(ValidID,$C982)&gt;0,VLOOKUP($C982,Μητρώο!$A:$G,2,FALSE))),"")="Α")),"error","")</f>
        <v/>
      </c>
      <c r="K982" s="29" t="str">
        <f t="shared" si="108"/>
        <v/>
      </c>
      <c r="L982" s="29">
        <f t="shared" si="109"/>
        <v>0</v>
      </c>
      <c r="M982" s="30"/>
      <c r="N982" s="30"/>
      <c r="O982" s="31" t="str">
        <f>IF($C982&gt;0,IF(COUNTIF(newValidID,$C982)&gt;0,VLOOKUP($C982,Νέα_Μητρώα!$A:$G,7,FALSE),IF(COUNTIF(ValidID,$C982)&gt;0,VLOOKUP($C982,Μητρώο!$A:$G,7,FALSE))),"")</f>
        <v/>
      </c>
      <c r="P982" s="25" t="str">
        <f t="shared" si="111"/>
        <v/>
      </c>
      <c r="Q982" s="6"/>
      <c r="S982" s="6"/>
      <c r="U982" s="6"/>
      <c r="W982" s="59" t="str">
        <f>IF(AND($W$1&gt;0,C982&gt;0),SUBSTITUTE(SUBSTITUTE(IF(COUNTIF(newValidID,$C982)&gt;0,VLOOKUP($C982,Νέα_Μητρώα!$A:$G,2,FALSE),IF(COUNTIF(ValidID,$C982)&gt;0,VLOOKUP($C982,Μητρώο!$A:$G,2,FALSE))),"Θ","g"),"Α","b")&amp;IF((TRUNC((((YEAR($C$1))-I982)+1)/2))*2&lt;12,12,(TRUNC((((YEAR($C$1))-I982)+1)/2))*2),"ω")</f>
        <v>ω</v>
      </c>
      <c r="Z982" s="49">
        <f t="shared" si="112"/>
        <v>0</v>
      </c>
      <c r="AA982" s="49">
        <f t="shared" si="113"/>
        <v>0</v>
      </c>
      <c r="AB982" s="49">
        <f t="shared" si="114"/>
        <v>0</v>
      </c>
    </row>
    <row r="983" spans="1:28" x14ac:dyDescent="0.2">
      <c r="A983" s="4">
        <v>981</v>
      </c>
      <c r="B983" s="25">
        <f t="shared" si="110"/>
        <v>981</v>
      </c>
      <c r="D983" s="26" t="str">
        <f>IF($C983&gt;0,IF(COUNTIF(newValidID,$C983)&gt;0,VLOOKUP($C983,Νέα_Μητρώα!$A:$G,3,FALSE),IF(COUNTIF(ValidID,$C983)&gt;0,VLOOKUP($C983,Μητρώο!$A:$G,3,FALSE))),"")</f>
        <v/>
      </c>
      <c r="E983" s="27" t="str">
        <f>IF($C983&gt;0,IF(COUNTIF(newValidID,$C983)&gt;0,VLOOKUP($C983,Νέα_Μητρώα!$A:$G,5,FALSE),IF(COUNTIF(ValidID,$C983)&gt;0,VLOOKUP($C983,Μητρώο!$A:$G,5,FALSE))),"")</f>
        <v/>
      </c>
      <c r="F983" s="47"/>
      <c r="G983" s="47"/>
      <c r="H983" s="28"/>
      <c r="I983" s="29" t="str">
        <f>IF($C983&gt;0,IF(COUNTIF(newValidID,$C983)&gt;0,VLOOKUP($C983,Νέα_Μητρώα!$A:$G,4,FALSE),IF(COUNTIF(ValidID,$C983)&gt;0,VLOOKUP($C983,Μητρώο!$A:$G,4,FALSE))),"")</f>
        <v/>
      </c>
      <c r="J983" s="53" t="str">
        <f>IF(OR(AND(OR(LEFT(R983)="b",LEFT(T983)="b",LEFT(V983)="b"),IF($C983&gt;0,IF(COUNTIF(newValidID,$C983)&gt;0,VLOOKUP($C983,Νέα_Μητρώα!$A:$G,2,FALSE),IF(COUNTIF(ValidID,$C983)&gt;0,VLOOKUP($C983,Μητρώο!$A:$G,2,FALSE))),"")="Θ"),AND(OR(LEFT(R983)="g",LEFT(T983)="g",LEFT(V983)="g"),IF($C983&gt;0,IF(COUNTIF(newValidID,$C983)&gt;0,VLOOKUP($C983,Νέα_Μητρώα!$A:$G,2,FALSE),IF(COUNTIF(ValidID,$C983)&gt;0,VLOOKUP($C983,Μητρώο!$A:$G,2,FALSE))),"")="Α")),"error","")</f>
        <v/>
      </c>
      <c r="K983" s="29" t="str">
        <f t="shared" si="108"/>
        <v/>
      </c>
      <c r="L983" s="29">
        <f t="shared" si="109"/>
        <v>0</v>
      </c>
      <c r="M983" s="30"/>
      <c r="N983" s="30"/>
      <c r="O983" s="31" t="str">
        <f>IF($C983&gt;0,IF(COUNTIF(newValidID,$C983)&gt;0,VLOOKUP($C983,Νέα_Μητρώα!$A:$G,7,FALSE),IF(COUNTIF(ValidID,$C983)&gt;0,VLOOKUP($C983,Μητρώο!$A:$G,7,FALSE))),"")</f>
        <v/>
      </c>
      <c r="P983" s="25" t="str">
        <f t="shared" si="111"/>
        <v/>
      </c>
      <c r="Q983" s="6"/>
      <c r="S983" s="6"/>
      <c r="U983" s="6"/>
      <c r="W983" s="59" t="str">
        <f>IF(AND($W$1&gt;0,C983&gt;0),SUBSTITUTE(SUBSTITUTE(IF(COUNTIF(newValidID,$C983)&gt;0,VLOOKUP($C983,Νέα_Μητρώα!$A:$G,2,FALSE),IF(COUNTIF(ValidID,$C983)&gt;0,VLOOKUP($C983,Μητρώο!$A:$G,2,FALSE))),"Θ","g"),"Α","b")&amp;IF((TRUNC((((YEAR($C$1))-I983)+1)/2))*2&lt;12,12,(TRUNC((((YEAR($C$1))-I983)+1)/2))*2),"ω")</f>
        <v>ω</v>
      </c>
      <c r="Z983" s="49">
        <f t="shared" si="112"/>
        <v>0</v>
      </c>
      <c r="AA983" s="49">
        <f t="shared" si="113"/>
        <v>0</v>
      </c>
      <c r="AB983" s="49">
        <f t="shared" si="114"/>
        <v>0</v>
      </c>
    </row>
    <row r="984" spans="1:28" x14ac:dyDescent="0.2">
      <c r="A984" s="4">
        <v>982</v>
      </c>
      <c r="B984" s="25">
        <f t="shared" si="110"/>
        <v>982</v>
      </c>
      <c r="D984" s="26" t="str">
        <f>IF($C984&gt;0,IF(COUNTIF(newValidID,$C984)&gt;0,VLOOKUP($C984,Νέα_Μητρώα!$A:$G,3,FALSE),IF(COUNTIF(ValidID,$C984)&gt;0,VLOOKUP($C984,Μητρώο!$A:$G,3,FALSE))),"")</f>
        <v/>
      </c>
      <c r="E984" s="27" t="str">
        <f>IF($C984&gt;0,IF(COUNTIF(newValidID,$C984)&gt;0,VLOOKUP($C984,Νέα_Μητρώα!$A:$G,5,FALSE),IF(COUNTIF(ValidID,$C984)&gt;0,VLOOKUP($C984,Μητρώο!$A:$G,5,FALSE))),"")</f>
        <v/>
      </c>
      <c r="F984" s="47"/>
      <c r="G984" s="47"/>
      <c r="H984" s="28"/>
      <c r="I984" s="29" t="str">
        <f>IF($C984&gt;0,IF(COUNTIF(newValidID,$C984)&gt;0,VLOOKUP($C984,Νέα_Μητρώα!$A:$G,4,FALSE),IF(COUNTIF(ValidID,$C984)&gt;0,VLOOKUP($C984,Μητρώο!$A:$G,4,FALSE))),"")</f>
        <v/>
      </c>
      <c r="J984" s="53" t="str">
        <f>IF(OR(AND(OR(LEFT(R984)="b",LEFT(T984)="b",LEFT(V984)="b"),IF($C984&gt;0,IF(COUNTIF(newValidID,$C984)&gt;0,VLOOKUP($C984,Νέα_Μητρώα!$A:$G,2,FALSE),IF(COUNTIF(ValidID,$C984)&gt;0,VLOOKUP($C984,Μητρώο!$A:$G,2,FALSE))),"")="Θ"),AND(OR(LEFT(R984)="g",LEFT(T984)="g",LEFT(V984)="g"),IF($C984&gt;0,IF(COUNTIF(newValidID,$C984)&gt;0,VLOOKUP($C984,Νέα_Μητρώα!$A:$G,2,FALSE),IF(COUNTIF(ValidID,$C984)&gt;0,VLOOKUP($C984,Μητρώο!$A:$G,2,FALSE))),"")="Α")),"error","")</f>
        <v/>
      </c>
      <c r="K984" s="29" t="str">
        <f t="shared" si="108"/>
        <v/>
      </c>
      <c r="L984" s="29">
        <f t="shared" si="109"/>
        <v>0</v>
      </c>
      <c r="M984" s="30"/>
      <c r="N984" s="30"/>
      <c r="O984" s="31" t="str">
        <f>IF($C984&gt;0,IF(COUNTIF(newValidID,$C984)&gt;0,VLOOKUP($C984,Νέα_Μητρώα!$A:$G,7,FALSE),IF(COUNTIF(ValidID,$C984)&gt;0,VLOOKUP($C984,Μητρώο!$A:$G,7,FALSE))),"")</f>
        <v/>
      </c>
      <c r="P984" s="25" t="str">
        <f t="shared" si="111"/>
        <v/>
      </c>
      <c r="Q984" s="6"/>
      <c r="S984" s="6"/>
      <c r="U984" s="6"/>
      <c r="W984" s="59" t="str">
        <f>IF(AND($W$1&gt;0,C984&gt;0),SUBSTITUTE(SUBSTITUTE(IF(COUNTIF(newValidID,$C984)&gt;0,VLOOKUP($C984,Νέα_Μητρώα!$A:$G,2,FALSE),IF(COUNTIF(ValidID,$C984)&gt;0,VLOOKUP($C984,Μητρώο!$A:$G,2,FALSE))),"Θ","g"),"Α","b")&amp;IF((TRUNC((((YEAR($C$1))-I984)+1)/2))*2&lt;12,12,(TRUNC((((YEAR($C$1))-I984)+1)/2))*2),"ω")</f>
        <v>ω</v>
      </c>
      <c r="Z984" s="49">
        <f t="shared" si="112"/>
        <v>0</v>
      </c>
      <c r="AA984" s="49">
        <f t="shared" si="113"/>
        <v>0</v>
      </c>
      <c r="AB984" s="49">
        <f t="shared" si="114"/>
        <v>0</v>
      </c>
    </row>
    <row r="985" spans="1:28" x14ac:dyDescent="0.2">
      <c r="A985" s="4">
        <v>983</v>
      </c>
      <c r="B985" s="25">
        <f t="shared" si="110"/>
        <v>983</v>
      </c>
      <c r="D985" s="26" t="str">
        <f>IF($C985&gt;0,IF(COUNTIF(newValidID,$C985)&gt;0,VLOOKUP($C985,Νέα_Μητρώα!$A:$G,3,FALSE),IF(COUNTIF(ValidID,$C985)&gt;0,VLOOKUP($C985,Μητρώο!$A:$G,3,FALSE))),"")</f>
        <v/>
      </c>
      <c r="E985" s="27" t="str">
        <f>IF($C985&gt;0,IF(COUNTIF(newValidID,$C985)&gt;0,VLOOKUP($C985,Νέα_Μητρώα!$A:$G,5,FALSE),IF(COUNTIF(ValidID,$C985)&gt;0,VLOOKUP($C985,Μητρώο!$A:$G,5,FALSE))),"")</f>
        <v/>
      </c>
      <c r="F985" s="47"/>
      <c r="G985" s="47"/>
      <c r="H985" s="28"/>
      <c r="I985" s="29" t="str">
        <f>IF($C985&gt;0,IF(COUNTIF(newValidID,$C985)&gt;0,VLOOKUP($C985,Νέα_Μητρώα!$A:$G,4,FALSE),IF(COUNTIF(ValidID,$C985)&gt;0,VLOOKUP($C985,Μητρώο!$A:$G,4,FALSE))),"")</f>
        <v/>
      </c>
      <c r="J985" s="53" t="str">
        <f>IF(OR(AND(OR(LEFT(R985)="b",LEFT(T985)="b",LEFT(V985)="b"),IF($C985&gt;0,IF(COUNTIF(newValidID,$C985)&gt;0,VLOOKUP($C985,Νέα_Μητρώα!$A:$G,2,FALSE),IF(COUNTIF(ValidID,$C985)&gt;0,VLOOKUP($C985,Μητρώο!$A:$G,2,FALSE))),"")="Θ"),AND(OR(LEFT(R985)="g",LEFT(T985)="g",LEFT(V985)="g"),IF($C985&gt;0,IF(COUNTIF(newValidID,$C985)&gt;0,VLOOKUP($C985,Νέα_Μητρώα!$A:$G,2,FALSE),IF(COUNTIF(ValidID,$C985)&gt;0,VLOOKUP($C985,Μητρώο!$A:$G,2,FALSE))),"")="Α")),"error","")</f>
        <v/>
      </c>
      <c r="K985" s="29" t="str">
        <f t="shared" si="108"/>
        <v/>
      </c>
      <c r="L985" s="29">
        <f t="shared" si="109"/>
        <v>0</v>
      </c>
      <c r="M985" s="30"/>
      <c r="N985" s="30"/>
      <c r="O985" s="31" t="str">
        <f>IF($C985&gt;0,IF(COUNTIF(newValidID,$C985)&gt;0,VLOOKUP($C985,Νέα_Μητρώα!$A:$G,7,FALSE),IF(COUNTIF(ValidID,$C985)&gt;0,VLOOKUP($C985,Μητρώο!$A:$G,7,FALSE))),"")</f>
        <v/>
      </c>
      <c r="P985" s="25" t="str">
        <f t="shared" si="111"/>
        <v/>
      </c>
      <c r="Q985" s="6"/>
      <c r="S985" s="6"/>
      <c r="U985" s="6"/>
      <c r="W985" s="59" t="str">
        <f>IF(AND($W$1&gt;0,C985&gt;0),SUBSTITUTE(SUBSTITUTE(IF(COUNTIF(newValidID,$C985)&gt;0,VLOOKUP($C985,Νέα_Μητρώα!$A:$G,2,FALSE),IF(COUNTIF(ValidID,$C985)&gt;0,VLOOKUP($C985,Μητρώο!$A:$G,2,FALSE))),"Θ","g"),"Α","b")&amp;IF((TRUNC((((YEAR($C$1))-I985)+1)/2))*2&lt;12,12,(TRUNC((((YEAR($C$1))-I985)+1)/2))*2),"ω")</f>
        <v>ω</v>
      </c>
      <c r="Z985" s="49">
        <f t="shared" si="112"/>
        <v>0</v>
      </c>
      <c r="AA985" s="49">
        <f t="shared" si="113"/>
        <v>0</v>
      </c>
      <c r="AB985" s="49">
        <f t="shared" si="114"/>
        <v>0</v>
      </c>
    </row>
    <row r="986" spans="1:28" x14ac:dyDescent="0.2">
      <c r="A986" s="4">
        <v>984</v>
      </c>
      <c r="B986" s="25">
        <f t="shared" si="110"/>
        <v>984</v>
      </c>
      <c r="D986" s="26" t="str">
        <f>IF($C986&gt;0,IF(COUNTIF(newValidID,$C986)&gt;0,VLOOKUP($C986,Νέα_Μητρώα!$A:$G,3,FALSE),IF(COUNTIF(ValidID,$C986)&gt;0,VLOOKUP($C986,Μητρώο!$A:$G,3,FALSE))),"")</f>
        <v/>
      </c>
      <c r="E986" s="27" t="str">
        <f>IF($C986&gt;0,IF(COUNTIF(newValidID,$C986)&gt;0,VLOOKUP($C986,Νέα_Μητρώα!$A:$G,5,FALSE),IF(COUNTIF(ValidID,$C986)&gt;0,VLOOKUP($C986,Μητρώο!$A:$G,5,FALSE))),"")</f>
        <v/>
      </c>
      <c r="F986" s="47"/>
      <c r="G986" s="47"/>
      <c r="H986" s="28"/>
      <c r="I986" s="29" t="str">
        <f>IF($C986&gt;0,IF(COUNTIF(newValidID,$C986)&gt;0,VLOOKUP($C986,Νέα_Μητρώα!$A:$G,4,FALSE),IF(COUNTIF(ValidID,$C986)&gt;0,VLOOKUP($C986,Μητρώο!$A:$G,4,FALSE))),"")</f>
        <v/>
      </c>
      <c r="J986" s="53" t="str">
        <f>IF(OR(AND(OR(LEFT(R986)="b",LEFT(T986)="b",LEFT(V986)="b"),IF($C986&gt;0,IF(COUNTIF(newValidID,$C986)&gt;0,VLOOKUP($C986,Νέα_Μητρώα!$A:$G,2,FALSE),IF(COUNTIF(ValidID,$C986)&gt;0,VLOOKUP($C986,Μητρώο!$A:$G,2,FALSE))),"")="Θ"),AND(OR(LEFT(R986)="g",LEFT(T986)="g",LEFT(V986)="g"),IF($C986&gt;0,IF(COUNTIF(newValidID,$C986)&gt;0,VLOOKUP($C986,Νέα_Μητρώα!$A:$G,2,FALSE),IF(COUNTIF(ValidID,$C986)&gt;0,VLOOKUP($C986,Μητρώο!$A:$G,2,FALSE))),"")="Α")),"error","")</f>
        <v/>
      </c>
      <c r="K986" s="29" t="str">
        <f t="shared" si="108"/>
        <v/>
      </c>
      <c r="L986" s="29">
        <f t="shared" si="109"/>
        <v>0</v>
      </c>
      <c r="M986" s="30"/>
      <c r="N986" s="30"/>
      <c r="O986" s="31" t="str">
        <f>IF($C986&gt;0,IF(COUNTIF(newValidID,$C986)&gt;0,VLOOKUP($C986,Νέα_Μητρώα!$A:$G,7,FALSE),IF(COUNTIF(ValidID,$C986)&gt;0,VLOOKUP($C986,Μητρώο!$A:$G,7,FALSE))),"")</f>
        <v/>
      </c>
      <c r="P986" s="25" t="str">
        <f t="shared" si="111"/>
        <v/>
      </c>
      <c r="Q986" s="6"/>
      <c r="S986" s="6"/>
      <c r="U986" s="6"/>
      <c r="W986" s="59" t="str">
        <f>IF(AND($W$1&gt;0,C986&gt;0),SUBSTITUTE(SUBSTITUTE(IF(COUNTIF(newValidID,$C986)&gt;0,VLOOKUP($C986,Νέα_Μητρώα!$A:$G,2,FALSE),IF(COUNTIF(ValidID,$C986)&gt;0,VLOOKUP($C986,Μητρώο!$A:$G,2,FALSE))),"Θ","g"),"Α","b")&amp;IF((TRUNC((((YEAR($C$1))-I986)+1)/2))*2&lt;12,12,(TRUNC((((YEAR($C$1))-I986)+1)/2))*2),"ω")</f>
        <v>ω</v>
      </c>
      <c r="Z986" s="49">
        <f t="shared" si="112"/>
        <v>0</v>
      </c>
      <c r="AA986" s="49">
        <f t="shared" si="113"/>
        <v>0</v>
      </c>
      <c r="AB986" s="49">
        <f t="shared" si="114"/>
        <v>0</v>
      </c>
    </row>
    <row r="987" spans="1:28" x14ac:dyDescent="0.2">
      <c r="A987" s="4">
        <v>985</v>
      </c>
      <c r="B987" s="25">
        <f t="shared" si="110"/>
        <v>985</v>
      </c>
      <c r="D987" s="26" t="str">
        <f>IF($C987&gt;0,IF(COUNTIF(newValidID,$C987)&gt;0,VLOOKUP($C987,Νέα_Μητρώα!$A:$G,3,FALSE),IF(COUNTIF(ValidID,$C987)&gt;0,VLOOKUP($C987,Μητρώο!$A:$G,3,FALSE))),"")</f>
        <v/>
      </c>
      <c r="E987" s="27" t="str">
        <f>IF($C987&gt;0,IF(COUNTIF(newValidID,$C987)&gt;0,VLOOKUP($C987,Νέα_Μητρώα!$A:$G,5,FALSE),IF(COUNTIF(ValidID,$C987)&gt;0,VLOOKUP($C987,Μητρώο!$A:$G,5,FALSE))),"")</f>
        <v/>
      </c>
      <c r="F987" s="47"/>
      <c r="G987" s="47"/>
      <c r="H987" s="28"/>
      <c r="I987" s="29" t="str">
        <f>IF($C987&gt;0,IF(COUNTIF(newValidID,$C987)&gt;0,VLOOKUP($C987,Νέα_Μητρώα!$A:$G,4,FALSE),IF(COUNTIF(ValidID,$C987)&gt;0,VLOOKUP($C987,Μητρώο!$A:$G,4,FALSE))),"")</f>
        <v/>
      </c>
      <c r="J987" s="53" t="str">
        <f>IF(OR(AND(OR(LEFT(R987)="b",LEFT(T987)="b",LEFT(V987)="b"),IF($C987&gt;0,IF(COUNTIF(newValidID,$C987)&gt;0,VLOOKUP($C987,Νέα_Μητρώα!$A:$G,2,FALSE),IF(COUNTIF(ValidID,$C987)&gt;0,VLOOKUP($C987,Μητρώο!$A:$G,2,FALSE))),"")="Θ"),AND(OR(LEFT(R987)="g",LEFT(T987)="g",LEFT(V987)="g"),IF($C987&gt;0,IF(COUNTIF(newValidID,$C987)&gt;0,VLOOKUP($C987,Νέα_Μητρώα!$A:$G,2,FALSE),IF(COUNTIF(ValidID,$C987)&gt;0,VLOOKUP($C987,Μητρώο!$A:$G,2,FALSE))),"")="Α")),"error","")</f>
        <v/>
      </c>
      <c r="K987" s="29" t="str">
        <f t="shared" si="108"/>
        <v/>
      </c>
      <c r="L987" s="29">
        <f t="shared" si="109"/>
        <v>0</v>
      </c>
      <c r="M987" s="30"/>
      <c r="N987" s="30"/>
      <c r="O987" s="31" t="str">
        <f>IF($C987&gt;0,IF(COUNTIF(newValidID,$C987)&gt;0,VLOOKUP($C987,Νέα_Μητρώα!$A:$G,7,FALSE),IF(COUNTIF(ValidID,$C987)&gt;0,VLOOKUP($C987,Μητρώο!$A:$G,7,FALSE))),"")</f>
        <v/>
      </c>
      <c r="P987" s="25" t="str">
        <f t="shared" si="111"/>
        <v/>
      </c>
      <c r="Q987" s="6"/>
      <c r="S987" s="6"/>
      <c r="U987" s="6"/>
      <c r="W987" s="59" t="str">
        <f>IF(AND($W$1&gt;0,C987&gt;0),SUBSTITUTE(SUBSTITUTE(IF(COUNTIF(newValidID,$C987)&gt;0,VLOOKUP($C987,Νέα_Μητρώα!$A:$G,2,FALSE),IF(COUNTIF(ValidID,$C987)&gt;0,VLOOKUP($C987,Μητρώο!$A:$G,2,FALSE))),"Θ","g"),"Α","b")&amp;IF((TRUNC((((YEAR($C$1))-I987)+1)/2))*2&lt;12,12,(TRUNC((((YEAR($C$1))-I987)+1)/2))*2),"ω")</f>
        <v>ω</v>
      </c>
      <c r="Z987" s="49">
        <f t="shared" si="112"/>
        <v>0</v>
      </c>
      <c r="AA987" s="49">
        <f t="shared" si="113"/>
        <v>0</v>
      </c>
      <c r="AB987" s="49">
        <f t="shared" si="114"/>
        <v>0</v>
      </c>
    </row>
    <row r="988" spans="1:28" x14ac:dyDescent="0.2">
      <c r="A988" s="4">
        <v>986</v>
      </c>
      <c r="B988" s="25">
        <f t="shared" si="110"/>
        <v>986</v>
      </c>
      <c r="D988" s="26" t="str">
        <f>IF($C988&gt;0,IF(COUNTIF(newValidID,$C988)&gt;0,VLOOKUP($C988,Νέα_Μητρώα!$A:$G,3,FALSE),IF(COUNTIF(ValidID,$C988)&gt;0,VLOOKUP($C988,Μητρώο!$A:$G,3,FALSE))),"")</f>
        <v/>
      </c>
      <c r="E988" s="27" t="str">
        <f>IF($C988&gt;0,IF(COUNTIF(newValidID,$C988)&gt;0,VLOOKUP($C988,Νέα_Μητρώα!$A:$G,5,FALSE),IF(COUNTIF(ValidID,$C988)&gt;0,VLOOKUP($C988,Μητρώο!$A:$G,5,FALSE))),"")</f>
        <v/>
      </c>
      <c r="F988" s="47"/>
      <c r="G988" s="47"/>
      <c r="H988" s="28"/>
      <c r="I988" s="29" t="str">
        <f>IF($C988&gt;0,IF(COUNTIF(newValidID,$C988)&gt;0,VLOOKUP($C988,Νέα_Μητρώα!$A:$G,4,FALSE),IF(COUNTIF(ValidID,$C988)&gt;0,VLOOKUP($C988,Μητρώο!$A:$G,4,FALSE))),"")</f>
        <v/>
      </c>
      <c r="J988" s="53" t="str">
        <f>IF(OR(AND(OR(LEFT(R988)="b",LEFT(T988)="b",LEFT(V988)="b"),IF($C988&gt;0,IF(COUNTIF(newValidID,$C988)&gt;0,VLOOKUP($C988,Νέα_Μητρώα!$A:$G,2,FALSE),IF(COUNTIF(ValidID,$C988)&gt;0,VLOOKUP($C988,Μητρώο!$A:$G,2,FALSE))),"")="Θ"),AND(OR(LEFT(R988)="g",LEFT(T988)="g",LEFT(V988)="g"),IF($C988&gt;0,IF(COUNTIF(newValidID,$C988)&gt;0,VLOOKUP($C988,Νέα_Μητρώα!$A:$G,2,FALSE),IF(COUNTIF(ValidID,$C988)&gt;0,VLOOKUP($C988,Μητρώο!$A:$G,2,FALSE))),"")="Α")),"error","")</f>
        <v/>
      </c>
      <c r="K988" s="29" t="str">
        <f t="shared" si="108"/>
        <v/>
      </c>
      <c r="L988" s="29">
        <f t="shared" si="109"/>
        <v>0</v>
      </c>
      <c r="M988" s="30"/>
      <c r="N988" s="30"/>
      <c r="O988" s="31" t="str">
        <f>IF($C988&gt;0,IF(COUNTIF(newValidID,$C988)&gt;0,VLOOKUP($C988,Νέα_Μητρώα!$A:$G,7,FALSE),IF(COUNTIF(ValidID,$C988)&gt;0,VLOOKUP($C988,Μητρώο!$A:$G,7,FALSE))),"")</f>
        <v/>
      </c>
      <c r="P988" s="25" t="str">
        <f t="shared" si="111"/>
        <v/>
      </c>
      <c r="Q988" s="6"/>
      <c r="S988" s="6"/>
      <c r="U988" s="6"/>
      <c r="W988" s="59" t="str">
        <f>IF(AND($W$1&gt;0,C988&gt;0),SUBSTITUTE(SUBSTITUTE(IF(COUNTIF(newValidID,$C988)&gt;0,VLOOKUP($C988,Νέα_Μητρώα!$A:$G,2,FALSE),IF(COUNTIF(ValidID,$C988)&gt;0,VLOOKUP($C988,Μητρώο!$A:$G,2,FALSE))),"Θ","g"),"Α","b")&amp;IF((TRUNC((((YEAR($C$1))-I988)+1)/2))*2&lt;12,12,(TRUNC((((YEAR($C$1))-I988)+1)/2))*2),"ω")</f>
        <v>ω</v>
      </c>
      <c r="Z988" s="49">
        <f t="shared" si="112"/>
        <v>0</v>
      </c>
      <c r="AA988" s="49">
        <f t="shared" si="113"/>
        <v>0</v>
      </c>
      <c r="AB988" s="49">
        <f t="shared" si="114"/>
        <v>0</v>
      </c>
    </row>
    <row r="989" spans="1:28" x14ac:dyDescent="0.2">
      <c r="A989" s="4">
        <v>987</v>
      </c>
      <c r="B989" s="25">
        <f t="shared" si="110"/>
        <v>987</v>
      </c>
      <c r="D989" s="26" t="str">
        <f>IF($C989&gt;0,IF(COUNTIF(newValidID,$C989)&gt;0,VLOOKUP($C989,Νέα_Μητρώα!$A:$G,3,FALSE),IF(COUNTIF(ValidID,$C989)&gt;0,VLOOKUP($C989,Μητρώο!$A:$G,3,FALSE))),"")</f>
        <v/>
      </c>
      <c r="E989" s="27" t="str">
        <f>IF($C989&gt;0,IF(COUNTIF(newValidID,$C989)&gt;0,VLOOKUP($C989,Νέα_Μητρώα!$A:$G,5,FALSE),IF(COUNTIF(ValidID,$C989)&gt;0,VLOOKUP($C989,Μητρώο!$A:$G,5,FALSE))),"")</f>
        <v/>
      </c>
      <c r="F989" s="47"/>
      <c r="G989" s="47"/>
      <c r="H989" s="28"/>
      <c r="I989" s="29" t="str">
        <f>IF($C989&gt;0,IF(COUNTIF(newValidID,$C989)&gt;0,VLOOKUP($C989,Νέα_Μητρώα!$A:$G,4,FALSE),IF(COUNTIF(ValidID,$C989)&gt;0,VLOOKUP($C989,Μητρώο!$A:$G,4,FALSE))),"")</f>
        <v/>
      </c>
      <c r="J989" s="53" t="str">
        <f>IF(OR(AND(OR(LEFT(R989)="b",LEFT(T989)="b",LEFT(V989)="b"),IF($C989&gt;0,IF(COUNTIF(newValidID,$C989)&gt;0,VLOOKUP($C989,Νέα_Μητρώα!$A:$G,2,FALSE),IF(COUNTIF(ValidID,$C989)&gt;0,VLOOKUP($C989,Μητρώο!$A:$G,2,FALSE))),"")="Θ"),AND(OR(LEFT(R989)="g",LEFT(T989)="g",LEFT(V989)="g"),IF($C989&gt;0,IF(COUNTIF(newValidID,$C989)&gt;0,VLOOKUP($C989,Νέα_Μητρώα!$A:$G,2,FALSE),IF(COUNTIF(ValidID,$C989)&gt;0,VLOOKUP($C989,Μητρώο!$A:$G,2,FALSE))),"")="Α")),"error","")</f>
        <v/>
      </c>
      <c r="K989" s="29" t="str">
        <f t="shared" si="108"/>
        <v/>
      </c>
      <c r="L989" s="29">
        <f t="shared" si="109"/>
        <v>0</v>
      </c>
      <c r="M989" s="30"/>
      <c r="N989" s="30"/>
      <c r="O989" s="31" t="str">
        <f>IF($C989&gt;0,IF(COUNTIF(newValidID,$C989)&gt;0,VLOOKUP($C989,Νέα_Μητρώα!$A:$G,7,FALSE),IF(COUNTIF(ValidID,$C989)&gt;0,VLOOKUP($C989,Μητρώο!$A:$G,7,FALSE))),"")</f>
        <v/>
      </c>
      <c r="P989" s="25" t="str">
        <f t="shared" si="111"/>
        <v/>
      </c>
      <c r="Q989" s="6"/>
      <c r="S989" s="6"/>
      <c r="U989" s="6"/>
      <c r="W989" s="59" t="str">
        <f>IF(AND($W$1&gt;0,C989&gt;0),SUBSTITUTE(SUBSTITUTE(IF(COUNTIF(newValidID,$C989)&gt;0,VLOOKUP($C989,Νέα_Μητρώα!$A:$G,2,FALSE),IF(COUNTIF(ValidID,$C989)&gt;0,VLOOKUP($C989,Μητρώο!$A:$G,2,FALSE))),"Θ","g"),"Α","b")&amp;IF((TRUNC((((YEAR($C$1))-I989)+1)/2))*2&lt;12,12,(TRUNC((((YEAR($C$1))-I989)+1)/2))*2),"ω")</f>
        <v>ω</v>
      </c>
      <c r="Z989" s="49">
        <f t="shared" si="112"/>
        <v>0</v>
      </c>
      <c r="AA989" s="49">
        <f t="shared" si="113"/>
        <v>0</v>
      </c>
      <c r="AB989" s="49">
        <f t="shared" si="114"/>
        <v>0</v>
      </c>
    </row>
    <row r="990" spans="1:28" x14ac:dyDescent="0.2">
      <c r="A990" s="4">
        <v>988</v>
      </c>
      <c r="B990" s="25">
        <f t="shared" si="110"/>
        <v>988</v>
      </c>
      <c r="D990" s="26" t="str">
        <f>IF($C990&gt;0,IF(COUNTIF(newValidID,$C990)&gt;0,VLOOKUP($C990,Νέα_Μητρώα!$A:$G,3,FALSE),IF(COUNTIF(ValidID,$C990)&gt;0,VLOOKUP($C990,Μητρώο!$A:$G,3,FALSE))),"")</f>
        <v/>
      </c>
      <c r="E990" s="27" t="str">
        <f>IF($C990&gt;0,IF(COUNTIF(newValidID,$C990)&gt;0,VLOOKUP($C990,Νέα_Μητρώα!$A:$G,5,FALSE),IF(COUNTIF(ValidID,$C990)&gt;0,VLOOKUP($C990,Μητρώο!$A:$G,5,FALSE))),"")</f>
        <v/>
      </c>
      <c r="F990" s="47"/>
      <c r="G990" s="47"/>
      <c r="H990" s="28"/>
      <c r="I990" s="29" t="str">
        <f>IF($C990&gt;0,IF(COUNTIF(newValidID,$C990)&gt;0,VLOOKUP($C990,Νέα_Μητρώα!$A:$G,4,FALSE),IF(COUNTIF(ValidID,$C990)&gt;0,VLOOKUP($C990,Μητρώο!$A:$G,4,FALSE))),"")</f>
        <v/>
      </c>
      <c r="J990" s="53" t="str">
        <f>IF(OR(AND(OR(LEFT(R990)="b",LEFT(T990)="b",LEFT(V990)="b"),IF($C990&gt;0,IF(COUNTIF(newValidID,$C990)&gt;0,VLOOKUP($C990,Νέα_Μητρώα!$A:$G,2,FALSE),IF(COUNTIF(ValidID,$C990)&gt;0,VLOOKUP($C990,Μητρώο!$A:$G,2,FALSE))),"")="Θ"),AND(OR(LEFT(R990)="g",LEFT(T990)="g",LEFT(V990)="g"),IF($C990&gt;0,IF(COUNTIF(newValidID,$C990)&gt;0,VLOOKUP($C990,Νέα_Μητρώα!$A:$G,2,FALSE),IF(COUNTIF(ValidID,$C990)&gt;0,VLOOKUP($C990,Μητρώο!$A:$G,2,FALSE))),"")="Α")),"error","")</f>
        <v/>
      </c>
      <c r="K990" s="29" t="str">
        <f t="shared" si="108"/>
        <v/>
      </c>
      <c r="L990" s="29">
        <f t="shared" si="109"/>
        <v>0</v>
      </c>
      <c r="M990" s="30"/>
      <c r="N990" s="30"/>
      <c r="O990" s="31" t="str">
        <f>IF($C990&gt;0,IF(COUNTIF(newValidID,$C990)&gt;0,VLOOKUP($C990,Νέα_Μητρώα!$A:$G,7,FALSE),IF(COUNTIF(ValidID,$C990)&gt;0,VLOOKUP($C990,Μητρώο!$A:$G,7,FALSE))),"")</f>
        <v/>
      </c>
      <c r="P990" s="25" t="str">
        <f t="shared" si="111"/>
        <v/>
      </c>
      <c r="Q990" s="6"/>
      <c r="S990" s="6"/>
      <c r="U990" s="6"/>
      <c r="W990" s="59" t="str">
        <f>IF(AND($W$1&gt;0,C990&gt;0),SUBSTITUTE(SUBSTITUTE(IF(COUNTIF(newValidID,$C990)&gt;0,VLOOKUP($C990,Νέα_Μητρώα!$A:$G,2,FALSE),IF(COUNTIF(ValidID,$C990)&gt;0,VLOOKUP($C990,Μητρώο!$A:$G,2,FALSE))),"Θ","g"),"Α","b")&amp;IF((TRUNC((((YEAR($C$1))-I990)+1)/2))*2&lt;12,12,(TRUNC((((YEAR($C$1))-I990)+1)/2))*2),"ω")</f>
        <v>ω</v>
      </c>
      <c r="Z990" s="49">
        <f t="shared" si="112"/>
        <v>0</v>
      </c>
      <c r="AA990" s="49">
        <f t="shared" si="113"/>
        <v>0</v>
      </c>
      <c r="AB990" s="49">
        <f t="shared" si="114"/>
        <v>0</v>
      </c>
    </row>
    <row r="991" spans="1:28" x14ac:dyDescent="0.2">
      <c r="A991" s="4">
        <v>989</v>
      </c>
      <c r="B991" s="25">
        <f t="shared" si="110"/>
        <v>989</v>
      </c>
      <c r="D991" s="26" t="str">
        <f>IF($C991&gt;0,IF(COUNTIF(newValidID,$C991)&gt;0,VLOOKUP($C991,Νέα_Μητρώα!$A:$G,3,FALSE),IF(COUNTIF(ValidID,$C991)&gt;0,VLOOKUP($C991,Μητρώο!$A:$G,3,FALSE))),"")</f>
        <v/>
      </c>
      <c r="E991" s="27" t="str">
        <f>IF($C991&gt;0,IF(COUNTIF(newValidID,$C991)&gt;0,VLOOKUP($C991,Νέα_Μητρώα!$A:$G,5,FALSE),IF(COUNTIF(ValidID,$C991)&gt;0,VLOOKUP($C991,Μητρώο!$A:$G,5,FALSE))),"")</f>
        <v/>
      </c>
      <c r="F991" s="47"/>
      <c r="G991" s="47"/>
      <c r="H991" s="28"/>
      <c r="I991" s="29" t="str">
        <f>IF($C991&gt;0,IF(COUNTIF(newValidID,$C991)&gt;0,VLOOKUP($C991,Νέα_Μητρώα!$A:$G,4,FALSE),IF(COUNTIF(ValidID,$C991)&gt;0,VLOOKUP($C991,Μητρώο!$A:$G,4,FALSE))),"")</f>
        <v/>
      </c>
      <c r="J991" s="53" t="str">
        <f>IF(OR(AND(OR(LEFT(R991)="b",LEFT(T991)="b",LEFT(V991)="b"),IF($C991&gt;0,IF(COUNTIF(newValidID,$C991)&gt;0,VLOOKUP($C991,Νέα_Μητρώα!$A:$G,2,FALSE),IF(COUNTIF(ValidID,$C991)&gt;0,VLOOKUP($C991,Μητρώο!$A:$G,2,FALSE))),"")="Θ"),AND(OR(LEFT(R991)="g",LEFT(T991)="g",LEFT(V991)="g"),IF($C991&gt;0,IF(COUNTIF(newValidID,$C991)&gt;0,VLOOKUP($C991,Νέα_Μητρώα!$A:$G,2,FALSE),IF(COUNTIF(ValidID,$C991)&gt;0,VLOOKUP($C991,Μητρώο!$A:$G,2,FALSE))),"")="Α")),"error","")</f>
        <v/>
      </c>
      <c r="K991" s="29" t="str">
        <f t="shared" si="108"/>
        <v/>
      </c>
      <c r="L991" s="29">
        <f t="shared" si="109"/>
        <v>0</v>
      </c>
      <c r="M991" s="30"/>
      <c r="N991" s="30"/>
      <c r="O991" s="31" t="str">
        <f>IF($C991&gt;0,IF(COUNTIF(newValidID,$C991)&gt;0,VLOOKUP($C991,Νέα_Μητρώα!$A:$G,7,FALSE),IF(COUNTIF(ValidID,$C991)&gt;0,VLOOKUP($C991,Μητρώο!$A:$G,7,FALSE))),"")</f>
        <v/>
      </c>
      <c r="P991" s="25" t="str">
        <f t="shared" si="111"/>
        <v/>
      </c>
      <c r="Q991" s="6"/>
      <c r="S991" s="6"/>
      <c r="U991" s="6"/>
      <c r="W991" s="59" t="str">
        <f>IF(AND($W$1&gt;0,C991&gt;0),SUBSTITUTE(SUBSTITUTE(IF(COUNTIF(newValidID,$C991)&gt;0,VLOOKUP($C991,Νέα_Μητρώα!$A:$G,2,FALSE),IF(COUNTIF(ValidID,$C991)&gt;0,VLOOKUP($C991,Μητρώο!$A:$G,2,FALSE))),"Θ","g"),"Α","b")&amp;IF((TRUNC((((YEAR($C$1))-I991)+1)/2))*2&lt;12,12,(TRUNC((((YEAR($C$1))-I991)+1)/2))*2),"ω")</f>
        <v>ω</v>
      </c>
      <c r="Z991" s="49">
        <f t="shared" si="112"/>
        <v>0</v>
      </c>
      <c r="AA991" s="49">
        <f t="shared" si="113"/>
        <v>0</v>
      </c>
      <c r="AB991" s="49">
        <f t="shared" si="114"/>
        <v>0</v>
      </c>
    </row>
    <row r="992" spans="1:28" x14ac:dyDescent="0.2">
      <c r="A992" s="4">
        <v>990</v>
      </c>
      <c r="B992" s="25">
        <f t="shared" si="110"/>
        <v>990</v>
      </c>
      <c r="D992" s="26" t="str">
        <f>IF($C992&gt;0,IF(COUNTIF(newValidID,$C992)&gt;0,VLOOKUP($C992,Νέα_Μητρώα!$A:$G,3,FALSE),IF(COUNTIF(ValidID,$C992)&gt;0,VLOOKUP($C992,Μητρώο!$A:$G,3,FALSE))),"")</f>
        <v/>
      </c>
      <c r="E992" s="27" t="str">
        <f>IF($C992&gt;0,IF(COUNTIF(newValidID,$C992)&gt;0,VLOOKUP($C992,Νέα_Μητρώα!$A:$G,5,FALSE),IF(COUNTIF(ValidID,$C992)&gt;0,VLOOKUP($C992,Μητρώο!$A:$G,5,FALSE))),"")</f>
        <v/>
      </c>
      <c r="F992" s="47"/>
      <c r="G992" s="47"/>
      <c r="H992" s="28"/>
      <c r="I992" s="29" t="str">
        <f>IF($C992&gt;0,IF(COUNTIF(newValidID,$C992)&gt;0,VLOOKUP($C992,Νέα_Μητρώα!$A:$G,4,FALSE),IF(COUNTIF(ValidID,$C992)&gt;0,VLOOKUP($C992,Μητρώο!$A:$G,4,FALSE))),"")</f>
        <v/>
      </c>
      <c r="J992" s="53" t="str">
        <f>IF(OR(AND(OR(LEFT(R992)="b",LEFT(T992)="b",LEFT(V992)="b"),IF($C992&gt;0,IF(COUNTIF(newValidID,$C992)&gt;0,VLOOKUP($C992,Νέα_Μητρώα!$A:$G,2,FALSE),IF(COUNTIF(ValidID,$C992)&gt;0,VLOOKUP($C992,Μητρώο!$A:$G,2,FALSE))),"")="Θ"),AND(OR(LEFT(R992)="g",LEFT(T992)="g",LEFT(V992)="g"),IF($C992&gt;0,IF(COUNTIF(newValidID,$C992)&gt;0,VLOOKUP($C992,Νέα_Μητρώα!$A:$G,2,FALSE),IF(COUNTIF(ValidID,$C992)&gt;0,VLOOKUP($C992,Μητρώο!$A:$G,2,FALSE))),"")="Α")),"error","")</f>
        <v/>
      </c>
      <c r="K992" s="29" t="str">
        <f t="shared" si="108"/>
        <v/>
      </c>
      <c r="L992" s="29">
        <f t="shared" si="109"/>
        <v>0</v>
      </c>
      <c r="M992" s="30"/>
      <c r="N992" s="30"/>
      <c r="O992" s="31" t="str">
        <f>IF($C992&gt;0,IF(COUNTIF(newValidID,$C992)&gt;0,VLOOKUP($C992,Νέα_Μητρώα!$A:$G,7,FALSE),IF(COUNTIF(ValidID,$C992)&gt;0,VLOOKUP($C992,Μητρώο!$A:$G,7,FALSE))),"")</f>
        <v/>
      </c>
      <c r="P992" s="25" t="str">
        <f t="shared" si="111"/>
        <v/>
      </c>
      <c r="Q992" s="6"/>
      <c r="S992" s="6"/>
      <c r="U992" s="6"/>
      <c r="W992" s="59" t="str">
        <f>IF(AND($W$1&gt;0,C992&gt;0),SUBSTITUTE(SUBSTITUTE(IF(COUNTIF(newValidID,$C992)&gt;0,VLOOKUP($C992,Νέα_Μητρώα!$A:$G,2,FALSE),IF(COUNTIF(ValidID,$C992)&gt;0,VLOOKUP($C992,Μητρώο!$A:$G,2,FALSE))),"Θ","g"),"Α","b")&amp;IF((TRUNC((((YEAR($C$1))-I992)+1)/2))*2&lt;12,12,(TRUNC((((YEAR($C$1))-I992)+1)/2))*2),"ω")</f>
        <v>ω</v>
      </c>
      <c r="Z992" s="49">
        <f t="shared" si="112"/>
        <v>0</v>
      </c>
      <c r="AA992" s="49">
        <f t="shared" si="113"/>
        <v>0</v>
      </c>
      <c r="AB992" s="49">
        <f t="shared" si="114"/>
        <v>0</v>
      </c>
    </row>
    <row r="993" spans="1:28" x14ac:dyDescent="0.2">
      <c r="A993" s="4">
        <v>991</v>
      </c>
      <c r="B993" s="25">
        <f t="shared" si="110"/>
        <v>991</v>
      </c>
      <c r="D993" s="26" t="str">
        <f>IF($C993&gt;0,IF(COUNTIF(newValidID,$C993)&gt;0,VLOOKUP($C993,Νέα_Μητρώα!$A:$G,3,FALSE),IF(COUNTIF(ValidID,$C993)&gt;0,VLOOKUP($C993,Μητρώο!$A:$G,3,FALSE))),"")</f>
        <v/>
      </c>
      <c r="E993" s="27" t="str">
        <f>IF($C993&gt;0,IF(COUNTIF(newValidID,$C993)&gt;0,VLOOKUP($C993,Νέα_Μητρώα!$A:$G,5,FALSE),IF(COUNTIF(ValidID,$C993)&gt;0,VLOOKUP($C993,Μητρώο!$A:$G,5,FALSE))),"")</f>
        <v/>
      </c>
      <c r="F993" s="47"/>
      <c r="G993" s="47"/>
      <c r="H993" s="28"/>
      <c r="I993" s="29" t="str">
        <f>IF($C993&gt;0,IF(COUNTIF(newValidID,$C993)&gt;0,VLOOKUP($C993,Νέα_Μητρώα!$A:$G,4,FALSE),IF(COUNTIF(ValidID,$C993)&gt;0,VLOOKUP($C993,Μητρώο!$A:$G,4,FALSE))),"")</f>
        <v/>
      </c>
      <c r="J993" s="53" t="str">
        <f>IF(OR(AND(OR(LEFT(R993)="b",LEFT(T993)="b",LEFT(V993)="b"),IF($C993&gt;0,IF(COUNTIF(newValidID,$C993)&gt;0,VLOOKUP($C993,Νέα_Μητρώα!$A:$G,2,FALSE),IF(COUNTIF(ValidID,$C993)&gt;0,VLOOKUP($C993,Μητρώο!$A:$G,2,FALSE))),"")="Θ"),AND(OR(LEFT(R993)="g",LEFT(T993)="g",LEFT(V993)="g"),IF($C993&gt;0,IF(COUNTIF(newValidID,$C993)&gt;0,VLOOKUP($C993,Νέα_Μητρώα!$A:$G,2,FALSE),IF(COUNTIF(ValidID,$C993)&gt;0,VLOOKUP($C993,Μητρώο!$A:$G,2,FALSE))),"")="Α")),"error","")</f>
        <v/>
      </c>
      <c r="K993" s="29" t="str">
        <f t="shared" si="108"/>
        <v/>
      </c>
      <c r="L993" s="29">
        <f t="shared" si="109"/>
        <v>0</v>
      </c>
      <c r="M993" s="30"/>
      <c r="N993" s="30"/>
      <c r="O993" s="31" t="str">
        <f>IF($C993&gt;0,IF(COUNTIF(newValidID,$C993)&gt;0,VLOOKUP($C993,Νέα_Μητρώα!$A:$G,7,FALSE),IF(COUNTIF(ValidID,$C993)&gt;0,VLOOKUP($C993,Μητρώο!$A:$G,7,FALSE))),"")</f>
        <v/>
      </c>
      <c r="P993" s="25" t="str">
        <f t="shared" si="111"/>
        <v/>
      </c>
      <c r="Q993" s="6"/>
      <c r="S993" s="6"/>
      <c r="U993" s="6"/>
      <c r="W993" s="59" t="str">
        <f>IF(AND($W$1&gt;0,C993&gt;0),SUBSTITUTE(SUBSTITUTE(IF(COUNTIF(newValidID,$C993)&gt;0,VLOOKUP($C993,Νέα_Μητρώα!$A:$G,2,FALSE),IF(COUNTIF(ValidID,$C993)&gt;0,VLOOKUP($C993,Μητρώο!$A:$G,2,FALSE))),"Θ","g"),"Α","b")&amp;IF((TRUNC((((YEAR($C$1))-I993)+1)/2))*2&lt;12,12,(TRUNC((((YEAR($C$1))-I993)+1)/2))*2),"ω")</f>
        <v>ω</v>
      </c>
      <c r="Z993" s="49">
        <f t="shared" si="112"/>
        <v>0</v>
      </c>
      <c r="AA993" s="49">
        <f t="shared" si="113"/>
        <v>0</v>
      </c>
      <c r="AB993" s="49">
        <f t="shared" si="114"/>
        <v>0</v>
      </c>
    </row>
    <row r="994" spans="1:28" x14ac:dyDescent="0.2">
      <c r="A994" s="4">
        <v>992</v>
      </c>
      <c r="B994" s="25">
        <f t="shared" si="110"/>
        <v>992</v>
      </c>
      <c r="D994" s="26" t="str">
        <f>IF($C994&gt;0,IF(COUNTIF(newValidID,$C994)&gt;0,VLOOKUP($C994,Νέα_Μητρώα!$A:$G,3,FALSE),IF(COUNTIF(ValidID,$C994)&gt;0,VLOOKUP($C994,Μητρώο!$A:$G,3,FALSE))),"")</f>
        <v/>
      </c>
      <c r="E994" s="27" t="str">
        <f>IF($C994&gt;0,IF(COUNTIF(newValidID,$C994)&gt;0,VLOOKUP($C994,Νέα_Μητρώα!$A:$G,5,FALSE),IF(COUNTIF(ValidID,$C994)&gt;0,VLOOKUP($C994,Μητρώο!$A:$G,5,FALSE))),"")</f>
        <v/>
      </c>
      <c r="F994" s="47"/>
      <c r="G994" s="47"/>
      <c r="H994" s="28"/>
      <c r="I994" s="29" t="str">
        <f>IF($C994&gt;0,IF(COUNTIF(newValidID,$C994)&gt;0,VLOOKUP($C994,Νέα_Μητρώα!$A:$G,4,FALSE),IF(COUNTIF(ValidID,$C994)&gt;0,VLOOKUP($C994,Μητρώο!$A:$G,4,FALSE))),"")</f>
        <v/>
      </c>
      <c r="J994" s="53" t="str">
        <f>IF(OR(AND(OR(LEFT(R994)="b",LEFT(T994)="b",LEFT(V994)="b"),IF($C994&gt;0,IF(COUNTIF(newValidID,$C994)&gt;0,VLOOKUP($C994,Νέα_Μητρώα!$A:$G,2,FALSE),IF(COUNTIF(ValidID,$C994)&gt;0,VLOOKUP($C994,Μητρώο!$A:$G,2,FALSE))),"")="Θ"),AND(OR(LEFT(R994)="g",LEFT(T994)="g",LEFT(V994)="g"),IF($C994&gt;0,IF(COUNTIF(newValidID,$C994)&gt;0,VLOOKUP($C994,Νέα_Μητρώα!$A:$G,2,FALSE),IF(COUNTIF(ValidID,$C994)&gt;0,VLOOKUP($C994,Μητρώο!$A:$G,2,FALSE))),"")="Α")),"error","")</f>
        <v/>
      </c>
      <c r="K994" s="29" t="str">
        <f t="shared" si="108"/>
        <v/>
      </c>
      <c r="L994" s="29">
        <f t="shared" si="109"/>
        <v>0</v>
      </c>
      <c r="M994" s="30"/>
      <c r="N994" s="30"/>
      <c r="O994" s="31" t="str">
        <f>IF($C994&gt;0,IF(COUNTIF(newValidID,$C994)&gt;0,VLOOKUP($C994,Νέα_Μητρώα!$A:$G,7,FALSE),IF(COUNTIF(ValidID,$C994)&gt;0,VLOOKUP($C994,Μητρώο!$A:$G,7,FALSE))),"")</f>
        <v/>
      </c>
      <c r="P994" s="25" t="str">
        <f t="shared" si="111"/>
        <v/>
      </c>
      <c r="Q994" s="6"/>
      <c r="S994" s="6"/>
      <c r="U994" s="6"/>
      <c r="W994" s="59" t="str">
        <f>IF(AND($W$1&gt;0,C994&gt;0),SUBSTITUTE(SUBSTITUTE(IF(COUNTIF(newValidID,$C994)&gt;0,VLOOKUP($C994,Νέα_Μητρώα!$A:$G,2,FALSE),IF(COUNTIF(ValidID,$C994)&gt;0,VLOOKUP($C994,Μητρώο!$A:$G,2,FALSE))),"Θ","g"),"Α","b")&amp;IF((TRUNC((((YEAR($C$1))-I994)+1)/2))*2&lt;12,12,(TRUNC((((YEAR($C$1))-I994)+1)/2))*2),"ω")</f>
        <v>ω</v>
      </c>
      <c r="Z994" s="49">
        <f t="shared" si="112"/>
        <v>0</v>
      </c>
      <c r="AA994" s="49">
        <f t="shared" si="113"/>
        <v>0</v>
      </c>
      <c r="AB994" s="49">
        <f t="shared" si="114"/>
        <v>0</v>
      </c>
    </row>
    <row r="995" spans="1:28" x14ac:dyDescent="0.2">
      <c r="A995" s="4">
        <v>993</v>
      </c>
      <c r="B995" s="25">
        <f t="shared" si="110"/>
        <v>993</v>
      </c>
      <c r="D995" s="26" t="str">
        <f>IF($C995&gt;0,IF(COUNTIF(newValidID,$C995)&gt;0,VLOOKUP($C995,Νέα_Μητρώα!$A:$G,3,FALSE),IF(COUNTIF(ValidID,$C995)&gt;0,VLOOKUP($C995,Μητρώο!$A:$G,3,FALSE))),"")</f>
        <v/>
      </c>
      <c r="E995" s="27" t="str">
        <f>IF($C995&gt;0,IF(COUNTIF(newValidID,$C995)&gt;0,VLOOKUP($C995,Νέα_Μητρώα!$A:$G,5,FALSE),IF(COUNTIF(ValidID,$C995)&gt;0,VLOOKUP($C995,Μητρώο!$A:$G,5,FALSE))),"")</f>
        <v/>
      </c>
      <c r="F995" s="47"/>
      <c r="G995" s="47"/>
      <c r="H995" s="28"/>
      <c r="I995" s="29" t="str">
        <f>IF($C995&gt;0,IF(COUNTIF(newValidID,$C995)&gt;0,VLOOKUP($C995,Νέα_Μητρώα!$A:$G,4,FALSE),IF(COUNTIF(ValidID,$C995)&gt;0,VLOOKUP($C995,Μητρώο!$A:$G,4,FALSE))),"")</f>
        <v/>
      </c>
      <c r="J995" s="53" t="str">
        <f>IF(OR(AND(OR(LEFT(R995)="b",LEFT(T995)="b",LEFT(V995)="b"),IF($C995&gt;0,IF(COUNTIF(newValidID,$C995)&gt;0,VLOOKUP($C995,Νέα_Μητρώα!$A:$G,2,FALSE),IF(COUNTIF(ValidID,$C995)&gt;0,VLOOKUP($C995,Μητρώο!$A:$G,2,FALSE))),"")="Θ"),AND(OR(LEFT(R995)="g",LEFT(T995)="g",LEFT(V995)="g"),IF($C995&gt;0,IF(COUNTIF(newValidID,$C995)&gt;0,VLOOKUP($C995,Νέα_Μητρώα!$A:$G,2,FALSE),IF(COUNTIF(ValidID,$C995)&gt;0,VLOOKUP($C995,Μητρώο!$A:$G,2,FALSE))),"")="Α")),"error","")</f>
        <v/>
      </c>
      <c r="K995" s="29" t="str">
        <f t="shared" si="108"/>
        <v/>
      </c>
      <c r="L995" s="29">
        <f t="shared" si="109"/>
        <v>0</v>
      </c>
      <c r="M995" s="30"/>
      <c r="N995" s="30"/>
      <c r="O995" s="31" t="str">
        <f>IF($C995&gt;0,IF(COUNTIF(newValidID,$C995)&gt;0,VLOOKUP($C995,Νέα_Μητρώα!$A:$G,7,FALSE),IF(COUNTIF(ValidID,$C995)&gt;0,VLOOKUP($C995,Μητρώο!$A:$G,7,FALSE))),"")</f>
        <v/>
      </c>
      <c r="P995" s="25" t="str">
        <f t="shared" si="111"/>
        <v/>
      </c>
      <c r="Q995" s="6"/>
      <c r="S995" s="6"/>
      <c r="U995" s="6"/>
      <c r="W995" s="59" t="str">
        <f>IF(AND($W$1&gt;0,C995&gt;0),SUBSTITUTE(SUBSTITUTE(IF(COUNTIF(newValidID,$C995)&gt;0,VLOOKUP($C995,Νέα_Μητρώα!$A:$G,2,FALSE),IF(COUNTIF(ValidID,$C995)&gt;0,VLOOKUP($C995,Μητρώο!$A:$G,2,FALSE))),"Θ","g"),"Α","b")&amp;IF((TRUNC((((YEAR($C$1))-I995)+1)/2))*2&lt;12,12,(TRUNC((((YEAR($C$1))-I995)+1)/2))*2),"ω")</f>
        <v>ω</v>
      </c>
      <c r="Z995" s="49">
        <f t="shared" si="112"/>
        <v>0</v>
      </c>
      <c r="AA995" s="49">
        <f t="shared" si="113"/>
        <v>0</v>
      </c>
      <c r="AB995" s="49">
        <f t="shared" si="114"/>
        <v>0</v>
      </c>
    </row>
    <row r="996" spans="1:28" x14ac:dyDescent="0.2">
      <c r="A996" s="4">
        <v>994</v>
      </c>
      <c r="B996" s="25">
        <f t="shared" si="110"/>
        <v>994</v>
      </c>
      <c r="D996" s="26" t="str">
        <f>IF($C996&gt;0,IF(COUNTIF(newValidID,$C996)&gt;0,VLOOKUP($C996,Νέα_Μητρώα!$A:$G,3,FALSE),IF(COUNTIF(ValidID,$C996)&gt;0,VLOOKUP($C996,Μητρώο!$A:$G,3,FALSE))),"")</f>
        <v/>
      </c>
      <c r="E996" s="27" t="str">
        <f>IF($C996&gt;0,IF(COUNTIF(newValidID,$C996)&gt;0,VLOOKUP($C996,Νέα_Μητρώα!$A:$G,5,FALSE),IF(COUNTIF(ValidID,$C996)&gt;0,VLOOKUP($C996,Μητρώο!$A:$G,5,FALSE))),"")</f>
        <v/>
      </c>
      <c r="F996" s="47"/>
      <c r="G996" s="47"/>
      <c r="H996" s="28"/>
      <c r="I996" s="29" t="str">
        <f>IF($C996&gt;0,IF(COUNTIF(newValidID,$C996)&gt;0,VLOOKUP($C996,Νέα_Μητρώα!$A:$G,4,FALSE),IF(COUNTIF(ValidID,$C996)&gt;0,VLOOKUP($C996,Μητρώο!$A:$G,4,FALSE))),"")</f>
        <v/>
      </c>
      <c r="J996" s="53" t="str">
        <f>IF(OR(AND(OR(LEFT(R996)="b",LEFT(T996)="b",LEFT(V996)="b"),IF($C996&gt;0,IF(COUNTIF(newValidID,$C996)&gt;0,VLOOKUP($C996,Νέα_Μητρώα!$A:$G,2,FALSE),IF(COUNTIF(ValidID,$C996)&gt;0,VLOOKUP($C996,Μητρώο!$A:$G,2,FALSE))),"")="Θ"),AND(OR(LEFT(R996)="g",LEFT(T996)="g",LEFT(V996)="g"),IF($C996&gt;0,IF(COUNTIF(newValidID,$C996)&gt;0,VLOOKUP($C996,Νέα_Μητρώα!$A:$G,2,FALSE),IF(COUNTIF(ValidID,$C996)&gt;0,VLOOKUP($C996,Μητρώο!$A:$G,2,FALSE))),"")="Α")),"error","")</f>
        <v/>
      </c>
      <c r="K996" s="29" t="str">
        <f t="shared" si="108"/>
        <v/>
      </c>
      <c r="L996" s="29">
        <f t="shared" si="109"/>
        <v>0</v>
      </c>
      <c r="M996" s="30"/>
      <c r="N996" s="30"/>
      <c r="O996" s="31" t="str">
        <f>IF($C996&gt;0,IF(COUNTIF(newValidID,$C996)&gt;0,VLOOKUP($C996,Νέα_Μητρώα!$A:$G,7,FALSE),IF(COUNTIF(ValidID,$C996)&gt;0,VLOOKUP($C996,Μητρώο!$A:$G,7,FALSE))),"")</f>
        <v/>
      </c>
      <c r="P996" s="25" t="str">
        <f t="shared" si="111"/>
        <v/>
      </c>
      <c r="Q996" s="6"/>
      <c r="S996" s="6"/>
      <c r="U996" s="6"/>
      <c r="W996" s="59" t="str">
        <f>IF(AND($W$1&gt;0,C996&gt;0),SUBSTITUTE(SUBSTITUTE(IF(COUNTIF(newValidID,$C996)&gt;0,VLOOKUP($C996,Νέα_Μητρώα!$A:$G,2,FALSE),IF(COUNTIF(ValidID,$C996)&gt;0,VLOOKUP($C996,Μητρώο!$A:$G,2,FALSE))),"Θ","g"),"Α","b")&amp;IF((TRUNC((((YEAR($C$1))-I996)+1)/2))*2&lt;12,12,(TRUNC((((YEAR($C$1))-I996)+1)/2))*2),"ω")</f>
        <v>ω</v>
      </c>
      <c r="Z996" s="49">
        <f t="shared" si="112"/>
        <v>0</v>
      </c>
      <c r="AA996" s="49">
        <f t="shared" si="113"/>
        <v>0</v>
      </c>
      <c r="AB996" s="49">
        <f t="shared" si="114"/>
        <v>0</v>
      </c>
    </row>
    <row r="997" spans="1:28" x14ac:dyDescent="0.2">
      <c r="A997" s="4">
        <v>995</v>
      </c>
      <c r="B997" s="25">
        <f t="shared" si="110"/>
        <v>995</v>
      </c>
      <c r="D997" s="26" t="str">
        <f>IF($C997&gt;0,IF(COUNTIF(newValidID,$C997)&gt;0,VLOOKUP($C997,Νέα_Μητρώα!$A:$G,3,FALSE),IF(COUNTIF(ValidID,$C997)&gt;0,VLOOKUP($C997,Μητρώο!$A:$G,3,FALSE))),"")</f>
        <v/>
      </c>
      <c r="E997" s="27" t="str">
        <f>IF($C997&gt;0,IF(COUNTIF(newValidID,$C997)&gt;0,VLOOKUP($C997,Νέα_Μητρώα!$A:$G,5,FALSE),IF(COUNTIF(ValidID,$C997)&gt;0,VLOOKUP($C997,Μητρώο!$A:$G,5,FALSE))),"")</f>
        <v/>
      </c>
      <c r="F997" s="47"/>
      <c r="G997" s="47"/>
      <c r="H997" s="28"/>
      <c r="I997" s="29" t="str">
        <f>IF($C997&gt;0,IF(COUNTIF(newValidID,$C997)&gt;0,VLOOKUP($C997,Νέα_Μητρώα!$A:$G,4,FALSE),IF(COUNTIF(ValidID,$C997)&gt;0,VLOOKUP($C997,Μητρώο!$A:$G,4,FALSE))),"")</f>
        <v/>
      </c>
      <c r="J997" s="53" t="str">
        <f>IF(OR(AND(OR(LEFT(R997)="b",LEFT(T997)="b",LEFT(V997)="b"),IF($C997&gt;0,IF(COUNTIF(newValidID,$C997)&gt;0,VLOOKUP($C997,Νέα_Μητρώα!$A:$G,2,FALSE),IF(COUNTIF(ValidID,$C997)&gt;0,VLOOKUP($C997,Μητρώο!$A:$G,2,FALSE))),"")="Θ"),AND(OR(LEFT(R997)="g",LEFT(T997)="g",LEFT(V997)="g"),IF($C997&gt;0,IF(COUNTIF(newValidID,$C997)&gt;0,VLOOKUP($C997,Νέα_Μητρώα!$A:$G,2,FALSE),IF(COUNTIF(ValidID,$C997)&gt;0,VLOOKUP($C997,Μητρώο!$A:$G,2,FALSE))),"")="Α")),"error","")</f>
        <v/>
      </c>
      <c r="K997" s="29" t="str">
        <f t="shared" si="108"/>
        <v/>
      </c>
      <c r="L997" s="29">
        <f t="shared" si="109"/>
        <v>0</v>
      </c>
      <c r="M997" s="30"/>
      <c r="N997" s="30"/>
      <c r="O997" s="31" t="str">
        <f>IF($C997&gt;0,IF(COUNTIF(newValidID,$C997)&gt;0,VLOOKUP($C997,Νέα_Μητρώα!$A:$G,7,FALSE),IF(COUNTIF(ValidID,$C997)&gt;0,VLOOKUP($C997,Μητρώο!$A:$G,7,FALSE))),"")</f>
        <v/>
      </c>
      <c r="P997" s="25" t="str">
        <f t="shared" si="111"/>
        <v/>
      </c>
      <c r="Q997" s="6"/>
      <c r="S997" s="6"/>
      <c r="U997" s="6"/>
      <c r="W997" s="59" t="str">
        <f>IF(AND($W$1&gt;0,C997&gt;0),SUBSTITUTE(SUBSTITUTE(IF(COUNTIF(newValidID,$C997)&gt;0,VLOOKUP($C997,Νέα_Μητρώα!$A:$G,2,FALSE),IF(COUNTIF(ValidID,$C997)&gt;0,VLOOKUP($C997,Μητρώο!$A:$G,2,FALSE))),"Θ","g"),"Α","b")&amp;IF((TRUNC((((YEAR($C$1))-I997)+1)/2))*2&lt;12,12,(TRUNC((((YEAR($C$1))-I997)+1)/2))*2),"ω")</f>
        <v>ω</v>
      </c>
      <c r="Z997" s="49">
        <f t="shared" si="112"/>
        <v>0</v>
      </c>
      <c r="AA997" s="49">
        <f t="shared" si="113"/>
        <v>0</v>
      </c>
      <c r="AB997" s="49">
        <f t="shared" si="114"/>
        <v>0</v>
      </c>
    </row>
    <row r="998" spans="1:28" x14ac:dyDescent="0.2">
      <c r="A998" s="4">
        <v>996</v>
      </c>
      <c r="B998" s="25">
        <f t="shared" si="110"/>
        <v>996</v>
      </c>
      <c r="D998" s="26" t="str">
        <f>IF($C998&gt;0,IF(COUNTIF(newValidID,$C998)&gt;0,VLOOKUP($C998,Νέα_Μητρώα!$A:$G,3,FALSE),IF(COUNTIF(ValidID,$C998)&gt;0,VLOOKUP($C998,Μητρώο!$A:$G,3,FALSE))),"")</f>
        <v/>
      </c>
      <c r="E998" s="27" t="str">
        <f>IF($C998&gt;0,IF(COUNTIF(newValidID,$C998)&gt;0,VLOOKUP($C998,Νέα_Μητρώα!$A:$G,5,FALSE),IF(COUNTIF(ValidID,$C998)&gt;0,VLOOKUP($C998,Μητρώο!$A:$G,5,FALSE))),"")</f>
        <v/>
      </c>
      <c r="F998" s="47"/>
      <c r="G998" s="47"/>
      <c r="H998" s="28"/>
      <c r="I998" s="29" t="str">
        <f>IF($C998&gt;0,IF(COUNTIF(newValidID,$C998)&gt;0,VLOOKUP($C998,Νέα_Μητρώα!$A:$G,4,FALSE),IF(COUNTIF(ValidID,$C998)&gt;0,VLOOKUP($C998,Μητρώο!$A:$G,4,FALSE))),"")</f>
        <v/>
      </c>
      <c r="J998" s="53" t="str">
        <f>IF(OR(AND(OR(LEFT(R998)="b",LEFT(T998)="b",LEFT(V998)="b"),IF($C998&gt;0,IF(COUNTIF(newValidID,$C998)&gt;0,VLOOKUP($C998,Νέα_Μητρώα!$A:$G,2,FALSE),IF(COUNTIF(ValidID,$C998)&gt;0,VLOOKUP($C998,Μητρώο!$A:$G,2,FALSE))),"")="Θ"),AND(OR(LEFT(R998)="g",LEFT(T998)="g",LEFT(V998)="g"),IF($C998&gt;0,IF(COUNTIF(newValidID,$C998)&gt;0,VLOOKUP($C998,Νέα_Μητρώα!$A:$G,2,FALSE),IF(COUNTIF(ValidID,$C998)&gt;0,VLOOKUP($C998,Μητρώο!$A:$G,2,FALSE))),"")="Α")),"error","")</f>
        <v/>
      </c>
      <c r="K998" s="29" t="str">
        <f t="shared" si="108"/>
        <v/>
      </c>
      <c r="L998" s="29">
        <f t="shared" si="109"/>
        <v>0</v>
      </c>
      <c r="M998" s="30"/>
      <c r="N998" s="30"/>
      <c r="O998" s="31" t="str">
        <f>IF($C998&gt;0,IF(COUNTIF(newValidID,$C998)&gt;0,VLOOKUP($C998,Νέα_Μητρώα!$A:$G,7,FALSE),IF(COUNTIF(ValidID,$C998)&gt;0,VLOOKUP($C998,Μητρώο!$A:$G,7,FALSE))),"")</f>
        <v/>
      </c>
      <c r="P998" s="25" t="str">
        <f t="shared" si="111"/>
        <v/>
      </c>
      <c r="Q998" s="6"/>
      <c r="S998" s="6"/>
      <c r="U998" s="6"/>
      <c r="W998" s="59" t="str">
        <f>IF(AND($W$1&gt;0,C998&gt;0),SUBSTITUTE(SUBSTITUTE(IF(COUNTIF(newValidID,$C998)&gt;0,VLOOKUP($C998,Νέα_Μητρώα!$A:$G,2,FALSE),IF(COUNTIF(ValidID,$C998)&gt;0,VLOOKUP($C998,Μητρώο!$A:$G,2,FALSE))),"Θ","g"),"Α","b")&amp;IF((TRUNC((((YEAR($C$1))-I998)+1)/2))*2&lt;12,12,(TRUNC((((YEAR($C$1))-I998)+1)/2))*2),"ω")</f>
        <v>ω</v>
      </c>
      <c r="Z998" s="49">
        <f t="shared" si="112"/>
        <v>0</v>
      </c>
      <c r="AA998" s="49">
        <f t="shared" si="113"/>
        <v>0</v>
      </c>
      <c r="AB998" s="49">
        <f t="shared" si="114"/>
        <v>0</v>
      </c>
    </row>
    <row r="999" spans="1:28" x14ac:dyDescent="0.2">
      <c r="A999" s="4">
        <v>997</v>
      </c>
      <c r="B999" s="25">
        <f t="shared" si="110"/>
        <v>997</v>
      </c>
      <c r="D999" s="26" t="str">
        <f>IF($C999&gt;0,IF(COUNTIF(newValidID,$C999)&gt;0,VLOOKUP($C999,Νέα_Μητρώα!$A:$G,3,FALSE),IF(COUNTIF(ValidID,$C999)&gt;0,VLOOKUP($C999,Μητρώο!$A:$G,3,FALSE))),"")</f>
        <v/>
      </c>
      <c r="E999" s="27" t="str">
        <f>IF($C999&gt;0,IF(COUNTIF(newValidID,$C999)&gt;0,VLOOKUP($C999,Νέα_Μητρώα!$A:$G,5,FALSE),IF(COUNTIF(ValidID,$C999)&gt;0,VLOOKUP($C999,Μητρώο!$A:$G,5,FALSE))),"")</f>
        <v/>
      </c>
      <c r="F999" s="47"/>
      <c r="G999" s="47"/>
      <c r="H999" s="28"/>
      <c r="I999" s="29" t="str">
        <f>IF($C999&gt;0,IF(COUNTIF(newValidID,$C999)&gt;0,VLOOKUP($C999,Νέα_Μητρώα!$A:$G,4,FALSE),IF(COUNTIF(ValidID,$C999)&gt;0,VLOOKUP($C999,Μητρώο!$A:$G,4,FALSE))),"")</f>
        <v/>
      </c>
      <c r="J999" s="53" t="str">
        <f>IF(OR(AND(OR(LEFT(R999)="b",LEFT(T999)="b",LEFT(V999)="b"),IF($C999&gt;0,IF(COUNTIF(newValidID,$C999)&gt;0,VLOOKUP($C999,Νέα_Μητρώα!$A:$G,2,FALSE),IF(COUNTIF(ValidID,$C999)&gt;0,VLOOKUP($C999,Μητρώο!$A:$G,2,FALSE))),"")="Θ"),AND(OR(LEFT(R999)="g",LEFT(T999)="g",LEFT(V999)="g"),IF($C999&gt;0,IF(COUNTIF(newValidID,$C999)&gt;0,VLOOKUP($C999,Νέα_Μητρώα!$A:$G,2,FALSE),IF(COUNTIF(ValidID,$C999)&gt;0,VLOOKUP($C999,Μητρώο!$A:$G,2,FALSE))),"")="Α")),"error","")</f>
        <v/>
      </c>
      <c r="K999" s="29" t="str">
        <f t="shared" si="108"/>
        <v/>
      </c>
      <c r="L999" s="29">
        <f t="shared" si="109"/>
        <v>0</v>
      </c>
      <c r="M999" s="30"/>
      <c r="N999" s="30"/>
      <c r="O999" s="31" t="str">
        <f>IF($C999&gt;0,IF(COUNTIF(newValidID,$C999)&gt;0,VLOOKUP($C999,Νέα_Μητρώα!$A:$G,7,FALSE),IF(COUNTIF(ValidID,$C999)&gt;0,VLOOKUP($C999,Μητρώο!$A:$G,7,FALSE))),"")</f>
        <v/>
      </c>
      <c r="P999" s="25" t="str">
        <f t="shared" si="111"/>
        <v/>
      </c>
      <c r="Q999" s="6"/>
      <c r="S999" s="6"/>
      <c r="U999" s="6"/>
      <c r="W999" s="59" t="str">
        <f>IF(AND($W$1&gt;0,C999&gt;0),SUBSTITUTE(SUBSTITUTE(IF(COUNTIF(newValidID,$C999)&gt;0,VLOOKUP($C999,Νέα_Μητρώα!$A:$G,2,FALSE),IF(COUNTIF(ValidID,$C999)&gt;0,VLOOKUP($C999,Μητρώο!$A:$G,2,FALSE))),"Θ","g"),"Α","b")&amp;IF((TRUNC((((YEAR($C$1))-I999)+1)/2))*2&lt;12,12,(TRUNC((((YEAR($C$1))-I999)+1)/2))*2),"ω")</f>
        <v>ω</v>
      </c>
      <c r="Z999" s="49">
        <f t="shared" si="112"/>
        <v>0</v>
      </c>
      <c r="AA999" s="49">
        <f t="shared" si="113"/>
        <v>0</v>
      </c>
      <c r="AB999" s="49">
        <f t="shared" si="114"/>
        <v>0</v>
      </c>
    </row>
    <row r="1000" spans="1:28" x14ac:dyDescent="0.2">
      <c r="A1000" s="4">
        <v>998</v>
      </c>
      <c r="B1000" s="25">
        <f t="shared" si="110"/>
        <v>998</v>
      </c>
      <c r="D1000" s="26" t="str">
        <f>IF($C1000&gt;0,IF(COUNTIF(newValidID,$C1000)&gt;0,VLOOKUP($C1000,Νέα_Μητρώα!$A:$G,3,FALSE),IF(COUNTIF(ValidID,$C1000)&gt;0,VLOOKUP($C1000,Μητρώο!$A:$G,3,FALSE))),"")</f>
        <v/>
      </c>
      <c r="E1000" s="27" t="str">
        <f>IF($C1000&gt;0,IF(COUNTIF(newValidID,$C1000)&gt;0,VLOOKUP($C1000,Νέα_Μητρώα!$A:$G,5,FALSE),IF(COUNTIF(ValidID,$C1000)&gt;0,VLOOKUP($C1000,Μητρώο!$A:$G,5,FALSE))),"")</f>
        <v/>
      </c>
      <c r="F1000" s="47"/>
      <c r="G1000" s="47"/>
      <c r="H1000" s="28"/>
      <c r="I1000" s="29" t="str">
        <f>IF($C1000&gt;0,IF(COUNTIF(newValidID,$C1000)&gt;0,VLOOKUP($C1000,Νέα_Μητρώα!$A:$G,4,FALSE),IF(COUNTIF(ValidID,$C1000)&gt;0,VLOOKUP($C1000,Μητρώο!$A:$G,4,FALSE))),"")</f>
        <v/>
      </c>
      <c r="J1000" s="53" t="str">
        <f>IF(OR(AND(OR(LEFT(R1000)="b",LEFT(T1000)="b",LEFT(V1000)="b"),IF($C1000&gt;0,IF(COUNTIF(newValidID,$C1000)&gt;0,VLOOKUP($C1000,Νέα_Μητρώα!$A:$G,2,FALSE),IF(COUNTIF(ValidID,$C1000)&gt;0,VLOOKUP($C1000,Μητρώο!$A:$G,2,FALSE))),"")="Θ"),AND(OR(LEFT(R1000)="g",LEFT(T1000)="g",LEFT(V1000)="g"),IF($C1000&gt;0,IF(COUNTIF(newValidID,$C1000)&gt;0,VLOOKUP($C1000,Νέα_Μητρώα!$A:$G,2,FALSE),IF(COUNTIF(ValidID,$C1000)&gt;0,VLOOKUP($C1000,Μητρώο!$A:$G,2,FALSE))),"")="Α")),"error","")</f>
        <v/>
      </c>
      <c r="K1000" s="29" t="str">
        <f t="shared" si="108"/>
        <v/>
      </c>
      <c r="L1000" s="29">
        <f t="shared" si="109"/>
        <v>0</v>
      </c>
      <c r="M1000" s="30"/>
      <c r="N1000" s="30"/>
      <c r="O1000" s="31" t="str">
        <f>IF($C1000&gt;0,IF(COUNTIF(newValidID,$C1000)&gt;0,VLOOKUP($C1000,Νέα_Μητρώα!$A:$G,7,FALSE),IF(COUNTIF(ValidID,$C1000)&gt;0,VLOOKUP($C1000,Μητρώο!$A:$G,7,FALSE))),"")</f>
        <v/>
      </c>
      <c r="P1000" s="25" t="str">
        <f t="shared" si="111"/>
        <v/>
      </c>
      <c r="Q1000" s="6"/>
      <c r="S1000" s="6"/>
      <c r="U1000" s="6"/>
      <c r="W1000" s="59" t="str">
        <f>IF(AND($W$1&gt;0,C1000&gt;0),SUBSTITUTE(SUBSTITUTE(IF(COUNTIF(newValidID,$C1000)&gt;0,VLOOKUP($C1000,Νέα_Μητρώα!$A:$G,2,FALSE),IF(COUNTIF(ValidID,$C1000)&gt;0,VLOOKUP($C1000,Μητρώο!$A:$G,2,FALSE))),"Θ","g"),"Α","b")&amp;IF((TRUNC((((YEAR($C$1))-I1000)+1)/2))*2&lt;12,12,(TRUNC((((YEAR($C$1))-I1000)+1)/2))*2),"ω")</f>
        <v>ω</v>
      </c>
      <c r="Z1000" s="49">
        <f t="shared" si="112"/>
        <v>0</v>
      </c>
      <c r="AA1000" s="49">
        <f t="shared" si="113"/>
        <v>0</v>
      </c>
      <c r="AB1000" s="49">
        <f t="shared" si="114"/>
        <v>0</v>
      </c>
    </row>
    <row r="1001" spans="1:28" x14ac:dyDescent="0.2">
      <c r="A1001" s="4">
        <v>999</v>
      </c>
      <c r="B1001" s="25">
        <f t="shared" si="110"/>
        <v>999</v>
      </c>
      <c r="D1001" s="26" t="str">
        <f>IF($C1001&gt;0,IF(COUNTIF(newValidID,$C1001)&gt;0,VLOOKUP($C1001,Νέα_Μητρώα!$A:$G,3,FALSE),IF(COUNTIF(ValidID,$C1001)&gt;0,VLOOKUP($C1001,Μητρώο!$A:$G,3,FALSE))),"")</f>
        <v/>
      </c>
      <c r="E1001" s="27" t="str">
        <f>IF($C1001&gt;0,IF(COUNTIF(newValidID,$C1001)&gt;0,VLOOKUP($C1001,Νέα_Μητρώα!$A:$G,5,FALSE),IF(COUNTIF(ValidID,$C1001)&gt;0,VLOOKUP($C1001,Μητρώο!$A:$G,5,FALSE))),"")</f>
        <v/>
      </c>
      <c r="F1001" s="47"/>
      <c r="G1001" s="47"/>
      <c r="H1001" s="28"/>
      <c r="I1001" s="29" t="str">
        <f>IF($C1001&gt;0,IF(COUNTIF(newValidID,$C1001)&gt;0,VLOOKUP($C1001,Νέα_Μητρώα!$A:$G,4,FALSE),IF(COUNTIF(ValidID,$C1001)&gt;0,VLOOKUP($C1001,Μητρώο!$A:$G,4,FALSE))),"")</f>
        <v/>
      </c>
      <c r="J1001" s="53" t="str">
        <f>IF(OR(AND(OR(LEFT(R1001)="b",LEFT(T1001)="b",LEFT(V1001)="b"),IF($C1001&gt;0,IF(COUNTIF(newValidID,$C1001)&gt;0,VLOOKUP($C1001,Νέα_Μητρώα!$A:$G,2,FALSE),IF(COUNTIF(ValidID,$C1001)&gt;0,VLOOKUP($C1001,Μητρώο!$A:$G,2,FALSE))),"")="Θ"),AND(OR(LEFT(R1001)="g",LEFT(T1001)="g",LEFT(V1001)="g"),IF($C1001&gt;0,IF(COUNTIF(newValidID,$C1001)&gt;0,VLOOKUP($C1001,Νέα_Μητρώα!$A:$G,2,FALSE),IF(COUNTIF(ValidID,$C1001)&gt;0,VLOOKUP($C1001,Μητρώο!$A:$G,2,FALSE))),"")="Α")),"error","")</f>
        <v/>
      </c>
      <c r="K1001" s="29" t="str">
        <f t="shared" si="108"/>
        <v/>
      </c>
      <c r="L1001" s="29">
        <f t="shared" si="109"/>
        <v>0</v>
      </c>
      <c r="M1001" s="30"/>
      <c r="N1001" s="30"/>
      <c r="O1001" s="31" t="str">
        <f>IF($C1001&gt;0,IF(COUNTIF(newValidID,$C1001)&gt;0,VLOOKUP($C1001,Νέα_Μητρώα!$A:$G,7,FALSE),IF(COUNTIF(ValidID,$C1001)&gt;0,VLOOKUP($C1001,Μητρώο!$A:$G,7,FALSE))),"")</f>
        <v/>
      </c>
      <c r="P1001" s="25" t="str">
        <f t="shared" si="111"/>
        <v/>
      </c>
      <c r="Q1001" s="6"/>
      <c r="S1001" s="6"/>
      <c r="U1001" s="6"/>
      <c r="W1001" s="59" t="str">
        <f>IF(AND($W$1&gt;0,C1001&gt;0),SUBSTITUTE(SUBSTITUTE(IF(COUNTIF(newValidID,$C1001)&gt;0,VLOOKUP($C1001,Νέα_Μητρώα!$A:$G,2,FALSE),IF(COUNTIF(ValidID,$C1001)&gt;0,VLOOKUP($C1001,Μητρώο!$A:$G,2,FALSE))),"Θ","g"),"Α","b")&amp;IF((TRUNC((((YEAR($C$1))-I1001)+1)/2))*2&lt;12,12,(TRUNC((((YEAR($C$1))-I1001)+1)/2))*2),"ω")</f>
        <v>ω</v>
      </c>
      <c r="Z1001" s="49">
        <f t="shared" si="112"/>
        <v>0</v>
      </c>
      <c r="AA1001" s="49">
        <f t="shared" si="113"/>
        <v>0</v>
      </c>
      <c r="AB1001" s="49">
        <f t="shared" si="114"/>
        <v>0</v>
      </c>
    </row>
    <row r="1002" spans="1:28" x14ac:dyDescent="0.2">
      <c r="A1002" s="4">
        <v>1000</v>
      </c>
      <c r="B1002" s="25">
        <f t="shared" si="110"/>
        <v>1000</v>
      </c>
      <c r="D1002" s="26" t="str">
        <f>IF($C1002&gt;0,IF(COUNTIF(newValidID,$C1002)&gt;0,VLOOKUP($C1002,Νέα_Μητρώα!$A:$G,3,FALSE),IF(COUNTIF(ValidID,$C1002)&gt;0,VLOOKUP($C1002,Μητρώο!$A:$G,3,FALSE))),"")</f>
        <v/>
      </c>
      <c r="E1002" s="27" t="str">
        <f>IF($C1002&gt;0,IF(COUNTIF(newValidID,$C1002)&gt;0,VLOOKUP($C1002,Νέα_Μητρώα!$A:$G,5,FALSE),IF(COUNTIF(ValidID,$C1002)&gt;0,VLOOKUP($C1002,Μητρώο!$A:$G,5,FALSE))),"")</f>
        <v/>
      </c>
      <c r="F1002" s="47"/>
      <c r="G1002" s="47"/>
      <c r="H1002" s="28"/>
      <c r="I1002" s="29" t="str">
        <f>IF($C1002&gt;0,IF(COUNTIF(newValidID,$C1002)&gt;0,VLOOKUP($C1002,Νέα_Μητρώα!$A:$G,4,FALSE),IF(COUNTIF(ValidID,$C1002)&gt;0,VLOOKUP($C1002,Μητρώο!$A:$G,4,FALSE))),"")</f>
        <v/>
      </c>
      <c r="J1002" s="53" t="str">
        <f>IF(OR(AND(OR(LEFT(R1002)="b",LEFT(T1002)="b",LEFT(V1002)="b"),IF($C1002&gt;0,IF(COUNTIF(newValidID,$C1002)&gt;0,VLOOKUP($C1002,Νέα_Μητρώα!$A:$G,2,FALSE),IF(COUNTIF(ValidID,$C1002)&gt;0,VLOOKUP($C1002,Μητρώο!$A:$G,2,FALSE))),"")="Θ"),AND(OR(LEFT(R1002)="g",LEFT(T1002)="g",LEFT(V1002)="g"),IF($C1002&gt;0,IF(COUNTIF(newValidID,$C1002)&gt;0,VLOOKUP($C1002,Νέα_Μητρώα!$A:$G,2,FALSE),IF(COUNTIF(ValidID,$C1002)&gt;0,VLOOKUP($C1002,Μητρώο!$A:$G,2,FALSE))),"")="Α")),"error","")</f>
        <v/>
      </c>
      <c r="K1002" s="29" t="str">
        <f t="shared" si="108"/>
        <v/>
      </c>
      <c r="L1002" s="29">
        <f t="shared" si="109"/>
        <v>0</v>
      </c>
      <c r="M1002" s="30"/>
      <c r="N1002" s="30"/>
      <c r="O1002" s="31" t="str">
        <f>IF($C1002&gt;0,IF(COUNTIF(newValidID,$C1002)&gt;0,VLOOKUP($C1002,Νέα_Μητρώα!$A:$G,7,FALSE),IF(COUNTIF(ValidID,$C1002)&gt;0,VLOOKUP($C1002,Μητρώο!$A:$G,7,FALSE))),"")</f>
        <v/>
      </c>
      <c r="P1002" s="25" t="str">
        <f t="shared" si="111"/>
        <v/>
      </c>
      <c r="Q1002" s="6"/>
      <c r="S1002" s="6"/>
      <c r="U1002" s="6"/>
      <c r="W1002" s="59" t="str">
        <f>IF(AND($W$1&gt;0,C1002&gt;0),SUBSTITUTE(SUBSTITUTE(IF(COUNTIF(newValidID,$C1002)&gt;0,VLOOKUP($C1002,Νέα_Μητρώα!$A:$G,2,FALSE),IF(COUNTIF(ValidID,$C1002)&gt;0,VLOOKUP($C1002,Μητρώο!$A:$G,2,FALSE))),"Θ","g"),"Α","b")&amp;IF((TRUNC((((YEAR($C$1))-I1002)+1)/2))*2&lt;12,12,(TRUNC((((YEAR($C$1))-I1002)+1)/2))*2),"ω")</f>
        <v>ω</v>
      </c>
      <c r="Z1002" s="49">
        <f t="shared" ref="Z1002:Z1065" si="115">COUNTIF(CityGroup,Q1002&amp;"-"&amp;R1002)</f>
        <v>0</v>
      </c>
      <c r="AA1002" s="49">
        <f t="shared" ref="AA1002:AA1065" si="116">COUNTIF(CityGroup,S1002&amp;"-"&amp;T1002)</f>
        <v>0</v>
      </c>
      <c r="AB1002" s="49">
        <f t="shared" ref="AB1002:AB1065" si="117">COUNTIF(CityGroup,U1002&amp;"-"&amp;V1002)</f>
        <v>0</v>
      </c>
    </row>
    <row r="1003" spans="1:28" x14ac:dyDescent="0.2">
      <c r="A1003" s="4">
        <v>1001</v>
      </c>
      <c r="B1003" s="25">
        <f t="shared" si="110"/>
        <v>1001</v>
      </c>
      <c r="D1003" s="26" t="str">
        <f>IF($C1003&gt;0,IF(COUNTIF(newValidID,$C1003)&gt;0,VLOOKUP($C1003,Νέα_Μητρώα!$A:$G,3,FALSE),IF(COUNTIF(ValidID,$C1003)&gt;0,VLOOKUP($C1003,Μητρώο!$A:$G,3,FALSE))),"")</f>
        <v/>
      </c>
      <c r="E1003" s="27" t="str">
        <f>IF($C1003&gt;0,IF(COUNTIF(newValidID,$C1003)&gt;0,VLOOKUP($C1003,Νέα_Μητρώα!$A:$G,5,FALSE),IF(COUNTIF(ValidID,$C1003)&gt;0,VLOOKUP($C1003,Μητρώο!$A:$G,5,FALSE))),"")</f>
        <v/>
      </c>
      <c r="F1003" s="47"/>
      <c r="G1003" s="47"/>
      <c r="H1003" s="28"/>
      <c r="I1003" s="29" t="str">
        <f>IF($C1003&gt;0,IF(COUNTIF(newValidID,$C1003)&gt;0,VLOOKUP($C1003,Νέα_Μητρώα!$A:$G,4,FALSE),IF(COUNTIF(ValidID,$C1003)&gt;0,VLOOKUP($C1003,Μητρώο!$A:$G,4,FALSE))),"")</f>
        <v/>
      </c>
      <c r="J1003" s="53" t="str">
        <f>IF(OR(AND(OR(LEFT(R1003)="b",LEFT(T1003)="b",LEFT(V1003)="b"),IF($C1003&gt;0,IF(COUNTIF(newValidID,$C1003)&gt;0,VLOOKUP($C1003,Νέα_Μητρώα!$A:$G,2,FALSE),IF(COUNTIF(ValidID,$C1003)&gt;0,VLOOKUP($C1003,Μητρώο!$A:$G,2,FALSE))),"")="Θ"),AND(OR(LEFT(R1003)="g",LEFT(T1003)="g",LEFT(V1003)="g"),IF($C1003&gt;0,IF(COUNTIF(newValidID,$C1003)&gt;0,VLOOKUP($C1003,Νέα_Μητρώα!$A:$G,2,FALSE),IF(COUNTIF(ValidID,$C1003)&gt;0,VLOOKUP($C1003,Μητρώο!$A:$G,2,FALSE))),"")="Α")),"error","")</f>
        <v/>
      </c>
      <c r="K1003" s="29" t="str">
        <f t="shared" si="108"/>
        <v/>
      </c>
      <c r="L1003" s="29">
        <f t="shared" si="109"/>
        <v>0</v>
      </c>
      <c r="M1003" s="30"/>
      <c r="N1003" s="30"/>
      <c r="O1003" s="31" t="str">
        <f>IF($C1003&gt;0,IF(COUNTIF(newValidID,$C1003)&gt;0,VLOOKUP($C1003,Νέα_Μητρώα!$A:$G,7,FALSE),IF(COUNTIF(ValidID,$C1003)&gt;0,VLOOKUP($C1003,Μητρώο!$A:$G,7,FALSE))),"")</f>
        <v/>
      </c>
      <c r="P1003" s="25" t="str">
        <f t="shared" si="111"/>
        <v/>
      </c>
      <c r="Q1003" s="6"/>
      <c r="S1003" s="6"/>
      <c r="U1003" s="6"/>
      <c r="W1003" s="59" t="str">
        <f>IF(AND($W$1&gt;0,C1003&gt;0),SUBSTITUTE(SUBSTITUTE(IF(COUNTIF(newValidID,$C1003)&gt;0,VLOOKUP($C1003,Νέα_Μητρώα!$A:$G,2,FALSE),IF(COUNTIF(ValidID,$C1003)&gt;0,VLOOKUP($C1003,Μητρώο!$A:$G,2,FALSE))),"Θ","g"),"Α","b")&amp;IF((TRUNC((((YEAR($C$1))-I1003)+1)/2))*2&lt;12,12,(TRUNC((((YEAR($C$1))-I1003)+1)/2))*2),"ω")</f>
        <v>ω</v>
      </c>
      <c r="Z1003" s="49">
        <f t="shared" si="115"/>
        <v>0</v>
      </c>
      <c r="AA1003" s="49">
        <f t="shared" si="116"/>
        <v>0</v>
      </c>
      <c r="AB1003" s="49">
        <f t="shared" si="117"/>
        <v>0</v>
      </c>
    </row>
    <row r="1004" spans="1:28" x14ac:dyDescent="0.2">
      <c r="A1004" s="4">
        <v>1002</v>
      </c>
      <c r="B1004" s="25">
        <f t="shared" si="110"/>
        <v>1002</v>
      </c>
      <c r="D1004" s="26" t="str">
        <f>IF($C1004&gt;0,IF(COUNTIF(newValidID,$C1004)&gt;0,VLOOKUP($C1004,Νέα_Μητρώα!$A:$G,3,FALSE),IF(COUNTIF(ValidID,$C1004)&gt;0,VLOOKUP($C1004,Μητρώο!$A:$G,3,FALSE))),"")</f>
        <v/>
      </c>
      <c r="E1004" s="27" t="str">
        <f>IF($C1004&gt;0,IF(COUNTIF(newValidID,$C1004)&gt;0,VLOOKUP($C1004,Νέα_Μητρώα!$A:$G,5,FALSE),IF(COUNTIF(ValidID,$C1004)&gt;0,VLOOKUP($C1004,Μητρώο!$A:$G,5,FALSE))),"")</f>
        <v/>
      </c>
      <c r="F1004" s="47"/>
      <c r="G1004" s="47"/>
      <c r="H1004" s="28"/>
      <c r="I1004" s="29" t="str">
        <f>IF($C1004&gt;0,IF(COUNTIF(newValidID,$C1004)&gt;0,VLOOKUP($C1004,Νέα_Μητρώα!$A:$G,4,FALSE),IF(COUNTIF(ValidID,$C1004)&gt;0,VLOOKUP($C1004,Μητρώο!$A:$G,4,FALSE))),"")</f>
        <v/>
      </c>
      <c r="J1004" s="53" t="str">
        <f>IF(OR(AND(OR(LEFT(R1004)="b",LEFT(T1004)="b",LEFT(V1004)="b"),IF($C1004&gt;0,IF(COUNTIF(newValidID,$C1004)&gt;0,VLOOKUP($C1004,Νέα_Μητρώα!$A:$G,2,FALSE),IF(COUNTIF(ValidID,$C1004)&gt;0,VLOOKUP($C1004,Μητρώο!$A:$G,2,FALSE))),"")="Θ"),AND(OR(LEFT(R1004)="g",LEFT(T1004)="g",LEFT(V1004)="g"),IF($C1004&gt;0,IF(COUNTIF(newValidID,$C1004)&gt;0,VLOOKUP($C1004,Νέα_Μητρώα!$A:$G,2,FALSE),IF(COUNTIF(ValidID,$C1004)&gt;0,VLOOKUP($C1004,Μητρώο!$A:$G,2,FALSE))),"")="Α")),"error","")</f>
        <v/>
      </c>
      <c r="K1004" s="29" t="str">
        <f t="shared" si="108"/>
        <v/>
      </c>
      <c r="L1004" s="29">
        <f t="shared" si="109"/>
        <v>0</v>
      </c>
      <c r="M1004" s="30"/>
      <c r="N1004" s="30"/>
      <c r="O1004" s="31" t="str">
        <f>IF($C1004&gt;0,IF(COUNTIF(newValidID,$C1004)&gt;0,VLOOKUP($C1004,Νέα_Μητρώα!$A:$G,7,FALSE),IF(COUNTIF(ValidID,$C1004)&gt;0,VLOOKUP($C1004,Μητρώο!$A:$G,7,FALSE))),"")</f>
        <v/>
      </c>
      <c r="P1004" s="25" t="str">
        <f t="shared" si="111"/>
        <v/>
      </c>
      <c r="Q1004" s="6"/>
      <c r="S1004" s="6"/>
      <c r="U1004" s="6"/>
      <c r="W1004" s="59" t="str">
        <f>IF(AND($W$1&gt;0,C1004&gt;0),SUBSTITUTE(SUBSTITUTE(IF(COUNTIF(newValidID,$C1004)&gt;0,VLOOKUP($C1004,Νέα_Μητρώα!$A:$G,2,FALSE),IF(COUNTIF(ValidID,$C1004)&gt;0,VLOOKUP($C1004,Μητρώο!$A:$G,2,FALSE))),"Θ","g"),"Α","b")&amp;IF((TRUNC((((YEAR($C$1))-I1004)+1)/2))*2&lt;12,12,(TRUNC((((YEAR($C$1))-I1004)+1)/2))*2),"ω")</f>
        <v>ω</v>
      </c>
      <c r="Z1004" s="49">
        <f t="shared" si="115"/>
        <v>0</v>
      </c>
      <c r="AA1004" s="49">
        <f t="shared" si="116"/>
        <v>0</v>
      </c>
      <c r="AB1004" s="49">
        <f t="shared" si="117"/>
        <v>0</v>
      </c>
    </row>
    <row r="1005" spans="1:28" x14ac:dyDescent="0.2">
      <c r="A1005" s="4">
        <v>1003</v>
      </c>
      <c r="B1005" s="25">
        <f t="shared" si="110"/>
        <v>1003</v>
      </c>
      <c r="D1005" s="26" t="str">
        <f>IF($C1005&gt;0,IF(COUNTIF(newValidID,$C1005)&gt;0,VLOOKUP($C1005,Νέα_Μητρώα!$A:$G,3,FALSE),IF(COUNTIF(ValidID,$C1005)&gt;0,VLOOKUP($C1005,Μητρώο!$A:$G,3,FALSE))),"")</f>
        <v/>
      </c>
      <c r="E1005" s="27" t="str">
        <f>IF($C1005&gt;0,IF(COUNTIF(newValidID,$C1005)&gt;0,VLOOKUP($C1005,Νέα_Μητρώα!$A:$G,5,FALSE),IF(COUNTIF(ValidID,$C1005)&gt;0,VLOOKUP($C1005,Μητρώο!$A:$G,5,FALSE))),"")</f>
        <v/>
      </c>
      <c r="F1005" s="47"/>
      <c r="G1005" s="47"/>
      <c r="H1005" s="28"/>
      <c r="I1005" s="29" t="str">
        <f>IF($C1005&gt;0,IF(COUNTIF(newValidID,$C1005)&gt;0,VLOOKUP($C1005,Νέα_Μητρώα!$A:$G,4,FALSE),IF(COUNTIF(ValidID,$C1005)&gt;0,VLOOKUP($C1005,Μητρώο!$A:$G,4,FALSE))),"")</f>
        <v/>
      </c>
      <c r="J1005" s="53" t="str">
        <f>IF(OR(AND(OR(LEFT(R1005)="b",LEFT(T1005)="b",LEFT(V1005)="b"),IF($C1005&gt;0,IF(COUNTIF(newValidID,$C1005)&gt;0,VLOOKUP($C1005,Νέα_Μητρώα!$A:$G,2,FALSE),IF(COUNTIF(ValidID,$C1005)&gt;0,VLOOKUP($C1005,Μητρώο!$A:$G,2,FALSE))),"")="Θ"),AND(OR(LEFT(R1005)="g",LEFT(T1005)="g",LEFT(V1005)="g"),IF($C1005&gt;0,IF(COUNTIF(newValidID,$C1005)&gt;0,VLOOKUP($C1005,Νέα_Μητρώα!$A:$G,2,FALSE),IF(COUNTIF(ValidID,$C1005)&gt;0,VLOOKUP($C1005,Μητρώο!$A:$G,2,FALSE))),"")="Α")),"error","")</f>
        <v/>
      </c>
      <c r="K1005" s="29" t="str">
        <f t="shared" si="108"/>
        <v/>
      </c>
      <c r="L1005" s="29">
        <f t="shared" si="109"/>
        <v>0</v>
      </c>
      <c r="M1005" s="30"/>
      <c r="N1005" s="30"/>
      <c r="O1005" s="31" t="str">
        <f>IF($C1005&gt;0,IF(COUNTIF(newValidID,$C1005)&gt;0,VLOOKUP($C1005,Νέα_Μητρώα!$A:$G,7,FALSE),IF(COUNTIF(ValidID,$C1005)&gt;0,VLOOKUP($C1005,Μητρώο!$A:$G,7,FALSE))),"")</f>
        <v/>
      </c>
      <c r="P1005" s="25" t="str">
        <f t="shared" si="111"/>
        <v/>
      </c>
      <c r="Q1005" s="6"/>
      <c r="S1005" s="6"/>
      <c r="U1005" s="6"/>
      <c r="W1005" s="59" t="str">
        <f>IF(AND($W$1&gt;0,C1005&gt;0),SUBSTITUTE(SUBSTITUTE(IF(COUNTIF(newValidID,$C1005)&gt;0,VLOOKUP($C1005,Νέα_Μητρώα!$A:$G,2,FALSE),IF(COUNTIF(ValidID,$C1005)&gt;0,VLOOKUP($C1005,Μητρώο!$A:$G,2,FALSE))),"Θ","g"),"Α","b")&amp;IF((TRUNC((((YEAR($C$1))-I1005)+1)/2))*2&lt;12,12,(TRUNC((((YEAR($C$1))-I1005)+1)/2))*2),"ω")</f>
        <v>ω</v>
      </c>
      <c r="Z1005" s="49">
        <f t="shared" si="115"/>
        <v>0</v>
      </c>
      <c r="AA1005" s="49">
        <f t="shared" si="116"/>
        <v>0</v>
      </c>
      <c r="AB1005" s="49">
        <f t="shared" si="117"/>
        <v>0</v>
      </c>
    </row>
    <row r="1006" spans="1:28" x14ac:dyDescent="0.2">
      <c r="A1006" s="4">
        <v>1004</v>
      </c>
      <c r="B1006" s="25">
        <f t="shared" si="110"/>
        <v>1004</v>
      </c>
      <c r="D1006" s="26" t="str">
        <f>IF($C1006&gt;0,IF(COUNTIF(newValidID,$C1006)&gt;0,VLOOKUP($C1006,Νέα_Μητρώα!$A:$G,3,FALSE),IF(COUNTIF(ValidID,$C1006)&gt;0,VLOOKUP($C1006,Μητρώο!$A:$G,3,FALSE))),"")</f>
        <v/>
      </c>
      <c r="E1006" s="27" t="str">
        <f>IF($C1006&gt;0,IF(COUNTIF(newValidID,$C1006)&gt;0,VLOOKUP($C1006,Νέα_Μητρώα!$A:$G,5,FALSE),IF(COUNTIF(ValidID,$C1006)&gt;0,VLOOKUP($C1006,Μητρώο!$A:$G,5,FALSE))),"")</f>
        <v/>
      </c>
      <c r="F1006" s="47"/>
      <c r="G1006" s="47"/>
      <c r="H1006" s="28"/>
      <c r="I1006" s="29" t="str">
        <f>IF($C1006&gt;0,IF(COUNTIF(newValidID,$C1006)&gt;0,VLOOKUP($C1006,Νέα_Μητρώα!$A:$G,4,FALSE),IF(COUNTIF(ValidID,$C1006)&gt;0,VLOOKUP($C1006,Μητρώο!$A:$G,4,FALSE))),"")</f>
        <v/>
      </c>
      <c r="J1006" s="53" t="str">
        <f>IF(OR(AND(OR(LEFT(R1006)="b",LEFT(T1006)="b",LEFT(V1006)="b"),IF($C1006&gt;0,IF(COUNTIF(newValidID,$C1006)&gt;0,VLOOKUP($C1006,Νέα_Μητρώα!$A:$G,2,FALSE),IF(COUNTIF(ValidID,$C1006)&gt;0,VLOOKUP($C1006,Μητρώο!$A:$G,2,FALSE))),"")="Θ"),AND(OR(LEFT(R1006)="g",LEFT(T1006)="g",LEFT(V1006)="g"),IF($C1006&gt;0,IF(COUNTIF(newValidID,$C1006)&gt;0,VLOOKUP($C1006,Νέα_Μητρώα!$A:$G,2,FALSE),IF(COUNTIF(ValidID,$C1006)&gt;0,VLOOKUP($C1006,Μητρώο!$A:$G,2,FALSE))),"")="Α")),"error","")</f>
        <v/>
      </c>
      <c r="K1006" s="29" t="str">
        <f t="shared" si="108"/>
        <v/>
      </c>
      <c r="L1006" s="29">
        <f t="shared" si="109"/>
        <v>0</v>
      </c>
      <c r="M1006" s="30"/>
      <c r="N1006" s="30"/>
      <c r="O1006" s="31" t="str">
        <f>IF($C1006&gt;0,IF(COUNTIF(newValidID,$C1006)&gt;0,VLOOKUP($C1006,Νέα_Μητρώα!$A:$G,7,FALSE),IF(COUNTIF(ValidID,$C1006)&gt;0,VLOOKUP($C1006,Μητρώο!$A:$G,7,FALSE))),"")</f>
        <v/>
      </c>
      <c r="P1006" s="25" t="str">
        <f t="shared" si="111"/>
        <v/>
      </c>
      <c r="Q1006" s="6"/>
      <c r="S1006" s="6"/>
      <c r="U1006" s="6"/>
      <c r="W1006" s="59" t="str">
        <f>IF(AND($W$1&gt;0,C1006&gt;0),SUBSTITUTE(SUBSTITUTE(IF(COUNTIF(newValidID,$C1006)&gt;0,VLOOKUP($C1006,Νέα_Μητρώα!$A:$G,2,FALSE),IF(COUNTIF(ValidID,$C1006)&gt;0,VLOOKUP($C1006,Μητρώο!$A:$G,2,FALSE))),"Θ","g"),"Α","b")&amp;IF((TRUNC((((YEAR($C$1))-I1006)+1)/2))*2&lt;12,12,(TRUNC((((YEAR($C$1))-I1006)+1)/2))*2),"ω")</f>
        <v>ω</v>
      </c>
      <c r="Z1006" s="49">
        <f t="shared" si="115"/>
        <v>0</v>
      </c>
      <c r="AA1006" s="49">
        <f t="shared" si="116"/>
        <v>0</v>
      </c>
      <c r="AB1006" s="49">
        <f t="shared" si="117"/>
        <v>0</v>
      </c>
    </row>
    <row r="1007" spans="1:28" x14ac:dyDescent="0.2">
      <c r="A1007" s="4">
        <v>1005</v>
      </c>
      <c r="B1007" s="25">
        <f t="shared" si="110"/>
        <v>1005</v>
      </c>
      <c r="D1007" s="26" t="str">
        <f>IF($C1007&gt;0,IF(COUNTIF(newValidID,$C1007)&gt;0,VLOOKUP($C1007,Νέα_Μητρώα!$A:$G,3,FALSE),IF(COUNTIF(ValidID,$C1007)&gt;0,VLOOKUP($C1007,Μητρώο!$A:$G,3,FALSE))),"")</f>
        <v/>
      </c>
      <c r="E1007" s="27" t="str">
        <f>IF($C1007&gt;0,IF(COUNTIF(newValidID,$C1007)&gt;0,VLOOKUP($C1007,Νέα_Μητρώα!$A:$G,5,FALSE),IF(COUNTIF(ValidID,$C1007)&gt;0,VLOOKUP($C1007,Μητρώο!$A:$G,5,FALSE))),"")</f>
        <v/>
      </c>
      <c r="F1007" s="47"/>
      <c r="G1007" s="47"/>
      <c r="H1007" s="28"/>
      <c r="I1007" s="29" t="str">
        <f>IF($C1007&gt;0,IF(COUNTIF(newValidID,$C1007)&gt;0,VLOOKUP($C1007,Νέα_Μητρώα!$A:$G,4,FALSE),IF(COUNTIF(ValidID,$C1007)&gt;0,VLOOKUP($C1007,Μητρώο!$A:$G,4,FALSE))),"")</f>
        <v/>
      </c>
      <c r="J1007" s="53" t="str">
        <f>IF(OR(AND(OR(LEFT(R1007)="b",LEFT(T1007)="b",LEFT(V1007)="b"),IF($C1007&gt;0,IF(COUNTIF(newValidID,$C1007)&gt;0,VLOOKUP($C1007,Νέα_Μητρώα!$A:$G,2,FALSE),IF(COUNTIF(ValidID,$C1007)&gt;0,VLOOKUP($C1007,Μητρώο!$A:$G,2,FALSE))),"")="Θ"),AND(OR(LEFT(R1007)="g",LEFT(T1007)="g",LEFT(V1007)="g"),IF($C1007&gt;0,IF(COUNTIF(newValidID,$C1007)&gt;0,VLOOKUP($C1007,Νέα_Μητρώα!$A:$G,2,FALSE),IF(COUNTIF(ValidID,$C1007)&gt;0,VLOOKUP($C1007,Μητρώο!$A:$G,2,FALSE))),"")="Α")),"error","")</f>
        <v/>
      </c>
      <c r="K1007" s="29" t="str">
        <f t="shared" si="108"/>
        <v/>
      </c>
      <c r="L1007" s="29">
        <f t="shared" si="109"/>
        <v>0</v>
      </c>
      <c r="M1007" s="30"/>
      <c r="N1007" s="30"/>
      <c r="O1007" s="31" t="str">
        <f>IF($C1007&gt;0,IF(COUNTIF(newValidID,$C1007)&gt;0,VLOOKUP($C1007,Νέα_Μητρώα!$A:$G,7,FALSE),IF(COUNTIF(ValidID,$C1007)&gt;0,VLOOKUP($C1007,Μητρώο!$A:$G,7,FALSE))),"")</f>
        <v/>
      </c>
      <c r="P1007" s="25" t="str">
        <f t="shared" si="111"/>
        <v/>
      </c>
      <c r="Q1007" s="6"/>
      <c r="S1007" s="6"/>
      <c r="U1007" s="6"/>
      <c r="W1007" s="59" t="str">
        <f>IF(AND($W$1&gt;0,C1007&gt;0),SUBSTITUTE(SUBSTITUTE(IF(COUNTIF(newValidID,$C1007)&gt;0,VLOOKUP($C1007,Νέα_Μητρώα!$A:$G,2,FALSE),IF(COUNTIF(ValidID,$C1007)&gt;0,VLOOKUP($C1007,Μητρώο!$A:$G,2,FALSE))),"Θ","g"),"Α","b")&amp;IF((TRUNC((((YEAR($C$1))-I1007)+1)/2))*2&lt;12,12,(TRUNC((((YEAR($C$1))-I1007)+1)/2))*2),"ω")</f>
        <v>ω</v>
      </c>
      <c r="Z1007" s="49">
        <f t="shared" si="115"/>
        <v>0</v>
      </c>
      <c r="AA1007" s="49">
        <f t="shared" si="116"/>
        <v>0</v>
      </c>
      <c r="AB1007" s="49">
        <f t="shared" si="117"/>
        <v>0</v>
      </c>
    </row>
    <row r="1008" spans="1:28" x14ac:dyDescent="0.2">
      <c r="A1008" s="4">
        <v>1006</v>
      </c>
      <c r="B1008" s="25">
        <f t="shared" si="110"/>
        <v>1006</v>
      </c>
      <c r="D1008" s="26" t="str">
        <f>IF($C1008&gt;0,IF(COUNTIF(newValidID,$C1008)&gt;0,VLOOKUP($C1008,Νέα_Μητρώα!$A:$G,3,FALSE),IF(COUNTIF(ValidID,$C1008)&gt;0,VLOOKUP($C1008,Μητρώο!$A:$G,3,FALSE))),"")</f>
        <v/>
      </c>
      <c r="E1008" s="27" t="str">
        <f>IF($C1008&gt;0,IF(COUNTIF(newValidID,$C1008)&gt;0,VLOOKUP($C1008,Νέα_Μητρώα!$A:$G,5,FALSE),IF(COUNTIF(ValidID,$C1008)&gt;0,VLOOKUP($C1008,Μητρώο!$A:$G,5,FALSE))),"")</f>
        <v/>
      </c>
      <c r="F1008" s="47"/>
      <c r="G1008" s="47"/>
      <c r="H1008" s="28"/>
      <c r="I1008" s="29" t="str">
        <f>IF($C1008&gt;0,IF(COUNTIF(newValidID,$C1008)&gt;0,VLOOKUP($C1008,Νέα_Μητρώα!$A:$G,4,FALSE),IF(COUNTIF(ValidID,$C1008)&gt;0,VLOOKUP($C1008,Μητρώο!$A:$G,4,FALSE))),"")</f>
        <v/>
      </c>
      <c r="J1008" s="53" t="str">
        <f>IF(OR(AND(OR(LEFT(R1008)="b",LEFT(T1008)="b",LEFT(V1008)="b"),IF($C1008&gt;0,IF(COUNTIF(newValidID,$C1008)&gt;0,VLOOKUP($C1008,Νέα_Μητρώα!$A:$G,2,FALSE),IF(COUNTIF(ValidID,$C1008)&gt;0,VLOOKUP($C1008,Μητρώο!$A:$G,2,FALSE))),"")="Θ"),AND(OR(LEFT(R1008)="g",LEFT(T1008)="g",LEFT(V1008)="g"),IF($C1008&gt;0,IF(COUNTIF(newValidID,$C1008)&gt;0,VLOOKUP($C1008,Νέα_Μητρώα!$A:$G,2,FALSE),IF(COUNTIF(ValidID,$C1008)&gt;0,VLOOKUP($C1008,Μητρώο!$A:$G,2,FALSE))),"")="Α")),"error","")</f>
        <v/>
      </c>
      <c r="K1008" s="29" t="str">
        <f t="shared" si="108"/>
        <v/>
      </c>
      <c r="L1008" s="29">
        <f t="shared" si="109"/>
        <v>0</v>
      </c>
      <c r="M1008" s="30"/>
      <c r="N1008" s="30"/>
      <c r="O1008" s="31" t="str">
        <f>IF($C1008&gt;0,IF(COUNTIF(newValidID,$C1008)&gt;0,VLOOKUP($C1008,Νέα_Μητρώα!$A:$G,7,FALSE),IF(COUNTIF(ValidID,$C1008)&gt;0,VLOOKUP($C1008,Μητρώο!$A:$G,7,FALSE))),"")</f>
        <v/>
      </c>
      <c r="P1008" s="25" t="str">
        <f t="shared" si="111"/>
        <v/>
      </c>
      <c r="Q1008" s="6"/>
      <c r="S1008" s="6"/>
      <c r="U1008" s="6"/>
      <c r="W1008" s="59" t="str">
        <f>IF(AND($W$1&gt;0,C1008&gt;0),SUBSTITUTE(SUBSTITUTE(IF(COUNTIF(newValidID,$C1008)&gt;0,VLOOKUP($C1008,Νέα_Μητρώα!$A:$G,2,FALSE),IF(COUNTIF(ValidID,$C1008)&gt;0,VLOOKUP($C1008,Μητρώο!$A:$G,2,FALSE))),"Θ","g"),"Α","b")&amp;IF((TRUNC((((YEAR($C$1))-I1008)+1)/2))*2&lt;12,12,(TRUNC((((YEAR($C$1))-I1008)+1)/2))*2),"ω")</f>
        <v>ω</v>
      </c>
      <c r="Z1008" s="49">
        <f t="shared" si="115"/>
        <v>0</v>
      </c>
      <c r="AA1008" s="49">
        <f t="shared" si="116"/>
        <v>0</v>
      </c>
      <c r="AB1008" s="49">
        <f t="shared" si="117"/>
        <v>0</v>
      </c>
    </row>
    <row r="1009" spans="1:28" x14ac:dyDescent="0.2">
      <c r="A1009" s="4">
        <v>1007</v>
      </c>
      <c r="B1009" s="25">
        <f t="shared" si="110"/>
        <v>1007</v>
      </c>
      <c r="D1009" s="26" t="str">
        <f>IF($C1009&gt;0,IF(COUNTIF(newValidID,$C1009)&gt;0,VLOOKUP($C1009,Νέα_Μητρώα!$A:$G,3,FALSE),IF(COUNTIF(ValidID,$C1009)&gt;0,VLOOKUP($C1009,Μητρώο!$A:$G,3,FALSE))),"")</f>
        <v/>
      </c>
      <c r="E1009" s="27" t="str">
        <f>IF($C1009&gt;0,IF(COUNTIF(newValidID,$C1009)&gt;0,VLOOKUP($C1009,Νέα_Μητρώα!$A:$G,5,FALSE),IF(COUNTIF(ValidID,$C1009)&gt;0,VLOOKUP($C1009,Μητρώο!$A:$G,5,FALSE))),"")</f>
        <v/>
      </c>
      <c r="F1009" s="47"/>
      <c r="G1009" s="47"/>
      <c r="H1009" s="28"/>
      <c r="I1009" s="29" t="str">
        <f>IF($C1009&gt;0,IF(COUNTIF(newValidID,$C1009)&gt;0,VLOOKUP($C1009,Νέα_Μητρώα!$A:$G,4,FALSE),IF(COUNTIF(ValidID,$C1009)&gt;0,VLOOKUP($C1009,Μητρώο!$A:$G,4,FALSE))),"")</f>
        <v/>
      </c>
      <c r="J1009" s="53" t="str">
        <f>IF(OR(AND(OR(LEFT(R1009)="b",LEFT(T1009)="b",LEFT(V1009)="b"),IF($C1009&gt;0,IF(COUNTIF(newValidID,$C1009)&gt;0,VLOOKUP($C1009,Νέα_Μητρώα!$A:$G,2,FALSE),IF(COUNTIF(ValidID,$C1009)&gt;0,VLOOKUP($C1009,Μητρώο!$A:$G,2,FALSE))),"")="Θ"),AND(OR(LEFT(R1009)="g",LEFT(T1009)="g",LEFT(V1009)="g"),IF($C1009&gt;0,IF(COUNTIF(newValidID,$C1009)&gt;0,VLOOKUP($C1009,Νέα_Μητρώα!$A:$G,2,FALSE),IF(COUNTIF(ValidID,$C1009)&gt;0,VLOOKUP($C1009,Μητρώο!$A:$G,2,FALSE))),"")="Α")),"error","")</f>
        <v/>
      </c>
      <c r="K1009" s="29" t="str">
        <f t="shared" si="108"/>
        <v/>
      </c>
      <c r="L1009" s="29">
        <f t="shared" si="109"/>
        <v>0</v>
      </c>
      <c r="M1009" s="30"/>
      <c r="N1009" s="30"/>
      <c r="O1009" s="31" t="str">
        <f>IF($C1009&gt;0,IF(COUNTIF(newValidID,$C1009)&gt;0,VLOOKUP($C1009,Νέα_Μητρώα!$A:$G,7,FALSE),IF(COUNTIF(ValidID,$C1009)&gt;0,VLOOKUP($C1009,Μητρώο!$A:$G,7,FALSE))),"")</f>
        <v/>
      </c>
      <c r="P1009" s="25" t="str">
        <f t="shared" si="111"/>
        <v/>
      </c>
      <c r="Q1009" s="6"/>
      <c r="S1009" s="6"/>
      <c r="U1009" s="6"/>
      <c r="W1009" s="59" t="str">
        <f>IF(AND($W$1&gt;0,C1009&gt;0),SUBSTITUTE(SUBSTITUTE(IF(COUNTIF(newValidID,$C1009)&gt;0,VLOOKUP($C1009,Νέα_Μητρώα!$A:$G,2,FALSE),IF(COUNTIF(ValidID,$C1009)&gt;0,VLOOKUP($C1009,Μητρώο!$A:$G,2,FALSE))),"Θ","g"),"Α","b")&amp;IF((TRUNC((((YEAR($C$1))-I1009)+1)/2))*2&lt;12,12,(TRUNC((((YEAR($C$1))-I1009)+1)/2))*2),"ω")</f>
        <v>ω</v>
      </c>
      <c r="Z1009" s="49">
        <f t="shared" si="115"/>
        <v>0</v>
      </c>
      <c r="AA1009" s="49">
        <f t="shared" si="116"/>
        <v>0</v>
      </c>
      <c r="AB1009" s="49">
        <f t="shared" si="117"/>
        <v>0</v>
      </c>
    </row>
    <row r="1010" spans="1:28" x14ac:dyDescent="0.2">
      <c r="A1010" s="4">
        <v>1008</v>
      </c>
      <c r="B1010" s="25">
        <f t="shared" si="110"/>
        <v>1008</v>
      </c>
      <c r="D1010" s="26" t="str">
        <f>IF($C1010&gt;0,IF(COUNTIF(newValidID,$C1010)&gt;0,VLOOKUP($C1010,Νέα_Μητρώα!$A:$G,3,FALSE),IF(COUNTIF(ValidID,$C1010)&gt;0,VLOOKUP($C1010,Μητρώο!$A:$G,3,FALSE))),"")</f>
        <v/>
      </c>
      <c r="E1010" s="27" t="str">
        <f>IF($C1010&gt;0,IF(COUNTIF(newValidID,$C1010)&gt;0,VLOOKUP($C1010,Νέα_Μητρώα!$A:$G,5,FALSE),IF(COUNTIF(ValidID,$C1010)&gt;0,VLOOKUP($C1010,Μητρώο!$A:$G,5,FALSE))),"")</f>
        <v/>
      </c>
      <c r="F1010" s="47"/>
      <c r="G1010" s="47"/>
      <c r="H1010" s="28"/>
      <c r="I1010" s="29" t="str">
        <f>IF($C1010&gt;0,IF(COUNTIF(newValidID,$C1010)&gt;0,VLOOKUP($C1010,Νέα_Μητρώα!$A:$G,4,FALSE),IF(COUNTIF(ValidID,$C1010)&gt;0,VLOOKUP($C1010,Μητρώο!$A:$G,4,FALSE))),"")</f>
        <v/>
      </c>
      <c r="J1010" s="53" t="str">
        <f>IF(OR(AND(OR(LEFT(R1010)="b",LEFT(T1010)="b",LEFT(V1010)="b"),IF($C1010&gt;0,IF(COUNTIF(newValidID,$C1010)&gt;0,VLOOKUP($C1010,Νέα_Μητρώα!$A:$G,2,FALSE),IF(COUNTIF(ValidID,$C1010)&gt;0,VLOOKUP($C1010,Μητρώο!$A:$G,2,FALSE))),"")="Θ"),AND(OR(LEFT(R1010)="g",LEFT(T1010)="g",LEFT(V1010)="g"),IF($C1010&gt;0,IF(COUNTIF(newValidID,$C1010)&gt;0,VLOOKUP($C1010,Νέα_Μητρώα!$A:$G,2,FALSE),IF(COUNTIF(ValidID,$C1010)&gt;0,VLOOKUP($C1010,Μητρώο!$A:$G,2,FALSE))),"")="Α")),"error","")</f>
        <v/>
      </c>
      <c r="K1010" s="29" t="str">
        <f t="shared" si="108"/>
        <v/>
      </c>
      <c r="L1010" s="29">
        <f t="shared" si="109"/>
        <v>0</v>
      </c>
      <c r="M1010" s="30"/>
      <c r="N1010" s="30"/>
      <c r="O1010" s="31" t="str">
        <f>IF($C1010&gt;0,IF(COUNTIF(newValidID,$C1010)&gt;0,VLOOKUP($C1010,Νέα_Μητρώα!$A:$G,7,FALSE),IF(COUNTIF(ValidID,$C1010)&gt;0,VLOOKUP($C1010,Μητρώο!$A:$G,7,FALSE))),"")</f>
        <v/>
      </c>
      <c r="P1010" s="25" t="str">
        <f t="shared" si="111"/>
        <v/>
      </c>
      <c r="Q1010" s="6"/>
      <c r="S1010" s="6"/>
      <c r="U1010" s="6"/>
      <c r="W1010" s="59" t="str">
        <f>IF(AND($W$1&gt;0,C1010&gt;0),SUBSTITUTE(SUBSTITUTE(IF(COUNTIF(newValidID,$C1010)&gt;0,VLOOKUP($C1010,Νέα_Μητρώα!$A:$G,2,FALSE),IF(COUNTIF(ValidID,$C1010)&gt;0,VLOOKUP($C1010,Μητρώο!$A:$G,2,FALSE))),"Θ","g"),"Α","b")&amp;IF((TRUNC((((YEAR($C$1))-I1010)+1)/2))*2&lt;12,12,(TRUNC((((YEAR($C$1))-I1010)+1)/2))*2),"ω")</f>
        <v>ω</v>
      </c>
      <c r="Z1010" s="49">
        <f t="shared" si="115"/>
        <v>0</v>
      </c>
      <c r="AA1010" s="49">
        <f t="shared" si="116"/>
        <v>0</v>
      </c>
      <c r="AB1010" s="49">
        <f t="shared" si="117"/>
        <v>0</v>
      </c>
    </row>
    <row r="1011" spans="1:28" x14ac:dyDescent="0.2">
      <c r="A1011" s="4">
        <v>1009</v>
      </c>
      <c r="B1011" s="25">
        <f t="shared" si="110"/>
        <v>1009</v>
      </c>
      <c r="D1011" s="26" t="str">
        <f>IF($C1011&gt;0,IF(COUNTIF(newValidID,$C1011)&gt;0,VLOOKUP($C1011,Νέα_Μητρώα!$A:$G,3,FALSE),IF(COUNTIF(ValidID,$C1011)&gt;0,VLOOKUP($C1011,Μητρώο!$A:$G,3,FALSE))),"")</f>
        <v/>
      </c>
      <c r="E1011" s="27" t="str">
        <f>IF($C1011&gt;0,IF(COUNTIF(newValidID,$C1011)&gt;0,VLOOKUP($C1011,Νέα_Μητρώα!$A:$G,5,FALSE),IF(COUNTIF(ValidID,$C1011)&gt;0,VLOOKUP($C1011,Μητρώο!$A:$G,5,FALSE))),"")</f>
        <v/>
      </c>
      <c r="F1011" s="47"/>
      <c r="G1011" s="47"/>
      <c r="H1011" s="28"/>
      <c r="I1011" s="29" t="str">
        <f>IF($C1011&gt;0,IF(COUNTIF(newValidID,$C1011)&gt;0,VLOOKUP($C1011,Νέα_Μητρώα!$A:$G,4,FALSE),IF(COUNTIF(ValidID,$C1011)&gt;0,VLOOKUP($C1011,Μητρώο!$A:$G,4,FALSE))),"")</f>
        <v/>
      </c>
      <c r="J1011" s="53" t="str">
        <f>IF(OR(AND(OR(LEFT(R1011)="b",LEFT(T1011)="b",LEFT(V1011)="b"),IF($C1011&gt;0,IF(COUNTIF(newValidID,$C1011)&gt;0,VLOOKUP($C1011,Νέα_Μητρώα!$A:$G,2,FALSE),IF(COUNTIF(ValidID,$C1011)&gt;0,VLOOKUP($C1011,Μητρώο!$A:$G,2,FALSE))),"")="Θ"),AND(OR(LEFT(R1011)="g",LEFT(T1011)="g",LEFT(V1011)="g"),IF($C1011&gt;0,IF(COUNTIF(newValidID,$C1011)&gt;0,VLOOKUP($C1011,Νέα_Μητρώα!$A:$G,2,FALSE),IF(COUNTIF(ValidID,$C1011)&gt;0,VLOOKUP($C1011,Μητρώο!$A:$G,2,FALSE))),"")="Α")),"error","")</f>
        <v/>
      </c>
      <c r="K1011" s="29" t="str">
        <f t="shared" si="108"/>
        <v/>
      </c>
      <c r="L1011" s="29">
        <f t="shared" si="109"/>
        <v>0</v>
      </c>
      <c r="M1011" s="30"/>
      <c r="N1011" s="30"/>
      <c r="O1011" s="31" t="str">
        <f>IF($C1011&gt;0,IF(COUNTIF(newValidID,$C1011)&gt;0,VLOOKUP($C1011,Νέα_Μητρώα!$A:$G,7,FALSE),IF(COUNTIF(ValidID,$C1011)&gt;0,VLOOKUP($C1011,Μητρώο!$A:$G,7,FALSE))),"")</f>
        <v/>
      </c>
      <c r="P1011" s="25" t="str">
        <f t="shared" si="111"/>
        <v/>
      </c>
      <c r="Q1011" s="6"/>
      <c r="S1011" s="6"/>
      <c r="U1011" s="6"/>
      <c r="W1011" s="59" t="str">
        <f>IF(AND($W$1&gt;0,C1011&gt;0),SUBSTITUTE(SUBSTITUTE(IF(COUNTIF(newValidID,$C1011)&gt;0,VLOOKUP($C1011,Νέα_Μητρώα!$A:$G,2,FALSE),IF(COUNTIF(ValidID,$C1011)&gt;0,VLOOKUP($C1011,Μητρώο!$A:$G,2,FALSE))),"Θ","g"),"Α","b")&amp;IF((TRUNC((((YEAR($C$1))-I1011)+1)/2))*2&lt;12,12,(TRUNC((((YEAR($C$1))-I1011)+1)/2))*2),"ω")</f>
        <v>ω</v>
      </c>
      <c r="Z1011" s="49">
        <f t="shared" si="115"/>
        <v>0</v>
      </c>
      <c r="AA1011" s="49">
        <f t="shared" si="116"/>
        <v>0</v>
      </c>
      <c r="AB1011" s="49">
        <f t="shared" si="117"/>
        <v>0</v>
      </c>
    </row>
    <row r="1012" spans="1:28" x14ac:dyDescent="0.2">
      <c r="A1012" s="4">
        <v>1010</v>
      </c>
      <c r="B1012" s="25">
        <f t="shared" si="110"/>
        <v>1010</v>
      </c>
      <c r="D1012" s="26" t="str">
        <f>IF($C1012&gt;0,IF(COUNTIF(newValidID,$C1012)&gt;0,VLOOKUP($C1012,Νέα_Μητρώα!$A:$G,3,FALSE),IF(COUNTIF(ValidID,$C1012)&gt;0,VLOOKUP($C1012,Μητρώο!$A:$G,3,FALSE))),"")</f>
        <v/>
      </c>
      <c r="E1012" s="27" t="str">
        <f>IF($C1012&gt;0,IF(COUNTIF(newValidID,$C1012)&gt;0,VLOOKUP($C1012,Νέα_Μητρώα!$A:$G,5,FALSE),IF(COUNTIF(ValidID,$C1012)&gt;0,VLOOKUP($C1012,Μητρώο!$A:$G,5,FALSE))),"")</f>
        <v/>
      </c>
      <c r="F1012" s="47"/>
      <c r="G1012" s="47"/>
      <c r="H1012" s="28"/>
      <c r="I1012" s="29" t="str">
        <f>IF($C1012&gt;0,IF(COUNTIF(newValidID,$C1012)&gt;0,VLOOKUP($C1012,Νέα_Μητρώα!$A:$G,4,FALSE),IF(COUNTIF(ValidID,$C1012)&gt;0,VLOOKUP($C1012,Μητρώο!$A:$G,4,FALSE))),"")</f>
        <v/>
      </c>
      <c r="J1012" s="53" t="str">
        <f>IF(OR(AND(OR(LEFT(R1012)="b",LEFT(T1012)="b",LEFT(V1012)="b"),IF($C1012&gt;0,IF(COUNTIF(newValidID,$C1012)&gt;0,VLOOKUP($C1012,Νέα_Μητρώα!$A:$G,2,FALSE),IF(COUNTIF(ValidID,$C1012)&gt;0,VLOOKUP($C1012,Μητρώο!$A:$G,2,FALSE))),"")="Θ"),AND(OR(LEFT(R1012)="g",LEFT(T1012)="g",LEFT(V1012)="g"),IF($C1012&gt;0,IF(COUNTIF(newValidID,$C1012)&gt;0,VLOOKUP($C1012,Νέα_Μητρώα!$A:$G,2,FALSE),IF(COUNTIF(ValidID,$C1012)&gt;0,VLOOKUP($C1012,Μητρώο!$A:$G,2,FALSE))),"")="Α")),"error","")</f>
        <v/>
      </c>
      <c r="K1012" s="29" t="str">
        <f t="shared" si="108"/>
        <v/>
      </c>
      <c r="L1012" s="29">
        <f t="shared" si="109"/>
        <v>0</v>
      </c>
      <c r="M1012" s="30"/>
      <c r="N1012" s="30"/>
      <c r="O1012" s="31" t="str">
        <f>IF($C1012&gt;0,IF(COUNTIF(newValidID,$C1012)&gt;0,VLOOKUP($C1012,Νέα_Μητρώα!$A:$G,7,FALSE),IF(COUNTIF(ValidID,$C1012)&gt;0,VLOOKUP($C1012,Μητρώο!$A:$G,7,FALSE))),"")</f>
        <v/>
      </c>
      <c r="P1012" s="25" t="str">
        <f t="shared" si="111"/>
        <v/>
      </c>
      <c r="Q1012" s="6"/>
      <c r="S1012" s="6"/>
      <c r="U1012" s="6"/>
      <c r="W1012" s="59" t="str">
        <f>IF(AND($W$1&gt;0,C1012&gt;0),SUBSTITUTE(SUBSTITUTE(IF(COUNTIF(newValidID,$C1012)&gt;0,VLOOKUP($C1012,Νέα_Μητρώα!$A:$G,2,FALSE),IF(COUNTIF(ValidID,$C1012)&gt;0,VLOOKUP($C1012,Μητρώο!$A:$G,2,FALSE))),"Θ","g"),"Α","b")&amp;IF((TRUNC((((YEAR($C$1))-I1012)+1)/2))*2&lt;12,12,(TRUNC((((YEAR($C$1))-I1012)+1)/2))*2),"ω")</f>
        <v>ω</v>
      </c>
      <c r="Z1012" s="49">
        <f t="shared" si="115"/>
        <v>0</v>
      </c>
      <c r="AA1012" s="49">
        <f t="shared" si="116"/>
        <v>0</v>
      </c>
      <c r="AB1012" s="49">
        <f t="shared" si="117"/>
        <v>0</v>
      </c>
    </row>
    <row r="1013" spans="1:28" x14ac:dyDescent="0.2">
      <c r="A1013" s="4">
        <v>1011</v>
      </c>
      <c r="B1013" s="25">
        <f t="shared" si="110"/>
        <v>1011</v>
      </c>
      <c r="D1013" s="26" t="str">
        <f>IF($C1013&gt;0,IF(COUNTIF(newValidID,$C1013)&gt;0,VLOOKUP($C1013,Νέα_Μητρώα!$A:$G,3,FALSE),IF(COUNTIF(ValidID,$C1013)&gt;0,VLOOKUP($C1013,Μητρώο!$A:$G,3,FALSE))),"")</f>
        <v/>
      </c>
      <c r="E1013" s="27" t="str">
        <f>IF($C1013&gt;0,IF(COUNTIF(newValidID,$C1013)&gt;0,VLOOKUP($C1013,Νέα_Μητρώα!$A:$G,5,FALSE),IF(COUNTIF(ValidID,$C1013)&gt;0,VLOOKUP($C1013,Μητρώο!$A:$G,5,FALSE))),"")</f>
        <v/>
      </c>
      <c r="F1013" s="47"/>
      <c r="G1013" s="47"/>
      <c r="H1013" s="28"/>
      <c r="I1013" s="29" t="str">
        <f>IF($C1013&gt;0,IF(COUNTIF(newValidID,$C1013)&gt;0,VLOOKUP($C1013,Νέα_Μητρώα!$A:$G,4,FALSE),IF(COUNTIF(ValidID,$C1013)&gt;0,VLOOKUP($C1013,Μητρώο!$A:$G,4,FALSE))),"")</f>
        <v/>
      </c>
      <c r="J1013" s="53" t="str">
        <f>IF(OR(AND(OR(LEFT(R1013)="b",LEFT(T1013)="b",LEFT(V1013)="b"),IF($C1013&gt;0,IF(COUNTIF(newValidID,$C1013)&gt;0,VLOOKUP($C1013,Νέα_Μητρώα!$A:$G,2,FALSE),IF(COUNTIF(ValidID,$C1013)&gt;0,VLOOKUP($C1013,Μητρώο!$A:$G,2,FALSE))),"")="Θ"),AND(OR(LEFT(R1013)="g",LEFT(T1013)="g",LEFT(V1013)="g"),IF($C1013&gt;0,IF(COUNTIF(newValidID,$C1013)&gt;0,VLOOKUP($C1013,Νέα_Μητρώα!$A:$G,2,FALSE),IF(COUNTIF(ValidID,$C1013)&gt;0,VLOOKUP($C1013,Μητρώο!$A:$G,2,FALSE))),"")="Α")),"error","")</f>
        <v/>
      </c>
      <c r="K1013" s="29" t="str">
        <f t="shared" si="108"/>
        <v/>
      </c>
      <c r="L1013" s="29">
        <f t="shared" si="109"/>
        <v>0</v>
      </c>
      <c r="M1013" s="30"/>
      <c r="N1013" s="30"/>
      <c r="O1013" s="31" t="str">
        <f>IF($C1013&gt;0,IF(COUNTIF(newValidID,$C1013)&gt;0,VLOOKUP($C1013,Νέα_Μητρώα!$A:$G,7,FALSE),IF(COUNTIF(ValidID,$C1013)&gt;0,VLOOKUP($C1013,Μητρώο!$A:$G,7,FALSE))),"")</f>
        <v/>
      </c>
      <c r="P1013" s="25" t="str">
        <f t="shared" si="111"/>
        <v/>
      </c>
      <c r="Q1013" s="6"/>
      <c r="S1013" s="6"/>
      <c r="U1013" s="6"/>
      <c r="W1013" s="59" t="str">
        <f>IF(AND($W$1&gt;0,C1013&gt;0),SUBSTITUTE(SUBSTITUTE(IF(COUNTIF(newValidID,$C1013)&gt;0,VLOOKUP($C1013,Νέα_Μητρώα!$A:$G,2,FALSE),IF(COUNTIF(ValidID,$C1013)&gt;0,VLOOKUP($C1013,Μητρώο!$A:$G,2,FALSE))),"Θ","g"),"Α","b")&amp;IF((TRUNC((((YEAR($C$1))-I1013)+1)/2))*2&lt;12,12,(TRUNC((((YEAR($C$1))-I1013)+1)/2))*2),"ω")</f>
        <v>ω</v>
      </c>
      <c r="Z1013" s="49">
        <f t="shared" si="115"/>
        <v>0</v>
      </c>
      <c r="AA1013" s="49">
        <f t="shared" si="116"/>
        <v>0</v>
      </c>
      <c r="AB1013" s="49">
        <f t="shared" si="117"/>
        <v>0</v>
      </c>
    </row>
    <row r="1014" spans="1:28" x14ac:dyDescent="0.2">
      <c r="A1014" s="4">
        <v>1012</v>
      </c>
      <c r="B1014" s="25">
        <f t="shared" si="110"/>
        <v>1012</v>
      </c>
      <c r="D1014" s="26" t="str">
        <f>IF($C1014&gt;0,IF(COUNTIF(newValidID,$C1014)&gt;0,VLOOKUP($C1014,Νέα_Μητρώα!$A:$G,3,FALSE),IF(COUNTIF(ValidID,$C1014)&gt;0,VLOOKUP($C1014,Μητρώο!$A:$G,3,FALSE))),"")</f>
        <v/>
      </c>
      <c r="E1014" s="27" t="str">
        <f>IF($C1014&gt;0,IF(COUNTIF(newValidID,$C1014)&gt;0,VLOOKUP($C1014,Νέα_Μητρώα!$A:$G,5,FALSE),IF(COUNTIF(ValidID,$C1014)&gt;0,VLOOKUP($C1014,Μητρώο!$A:$G,5,FALSE))),"")</f>
        <v/>
      </c>
      <c r="F1014" s="47"/>
      <c r="G1014" s="47"/>
      <c r="H1014" s="28"/>
      <c r="I1014" s="29" t="str">
        <f>IF($C1014&gt;0,IF(COUNTIF(newValidID,$C1014)&gt;0,VLOOKUP($C1014,Νέα_Μητρώα!$A:$G,4,FALSE),IF(COUNTIF(ValidID,$C1014)&gt;0,VLOOKUP($C1014,Μητρώο!$A:$G,4,FALSE))),"")</f>
        <v/>
      </c>
      <c r="J1014" s="53" t="str">
        <f>IF(OR(AND(OR(LEFT(R1014)="b",LEFT(T1014)="b",LEFT(V1014)="b"),IF($C1014&gt;0,IF(COUNTIF(newValidID,$C1014)&gt;0,VLOOKUP($C1014,Νέα_Μητρώα!$A:$G,2,FALSE),IF(COUNTIF(ValidID,$C1014)&gt;0,VLOOKUP($C1014,Μητρώο!$A:$G,2,FALSE))),"")="Θ"),AND(OR(LEFT(R1014)="g",LEFT(T1014)="g",LEFT(V1014)="g"),IF($C1014&gt;0,IF(COUNTIF(newValidID,$C1014)&gt;0,VLOOKUP($C1014,Νέα_Μητρώα!$A:$G,2,FALSE),IF(COUNTIF(ValidID,$C1014)&gt;0,VLOOKUP($C1014,Μητρώο!$A:$G,2,FALSE))),"")="Α")),"error","")</f>
        <v/>
      </c>
      <c r="K1014" s="29" t="str">
        <f t="shared" si="108"/>
        <v/>
      </c>
      <c r="L1014" s="29">
        <f t="shared" si="109"/>
        <v>0</v>
      </c>
      <c r="M1014" s="30"/>
      <c r="N1014" s="30"/>
      <c r="O1014" s="31" t="str">
        <f>IF($C1014&gt;0,IF(COUNTIF(newValidID,$C1014)&gt;0,VLOOKUP($C1014,Νέα_Μητρώα!$A:$G,7,FALSE),IF(COUNTIF(ValidID,$C1014)&gt;0,VLOOKUP($C1014,Μητρώο!$A:$G,7,FALSE))),"")</f>
        <v/>
      </c>
      <c r="P1014" s="25" t="str">
        <f t="shared" si="111"/>
        <v/>
      </c>
      <c r="Q1014" s="6"/>
      <c r="S1014" s="6"/>
      <c r="U1014" s="6"/>
      <c r="W1014" s="59" t="str">
        <f>IF(AND($W$1&gt;0,C1014&gt;0),SUBSTITUTE(SUBSTITUTE(IF(COUNTIF(newValidID,$C1014)&gt;0,VLOOKUP($C1014,Νέα_Μητρώα!$A:$G,2,FALSE),IF(COUNTIF(ValidID,$C1014)&gt;0,VLOOKUP($C1014,Μητρώο!$A:$G,2,FALSE))),"Θ","g"),"Α","b")&amp;IF((TRUNC((((YEAR($C$1))-I1014)+1)/2))*2&lt;12,12,(TRUNC((((YEAR($C$1))-I1014)+1)/2))*2),"ω")</f>
        <v>ω</v>
      </c>
      <c r="Z1014" s="49">
        <f t="shared" si="115"/>
        <v>0</v>
      </c>
      <c r="AA1014" s="49">
        <f t="shared" si="116"/>
        <v>0</v>
      </c>
      <c r="AB1014" s="49">
        <f t="shared" si="117"/>
        <v>0</v>
      </c>
    </row>
    <row r="1015" spans="1:28" x14ac:dyDescent="0.2">
      <c r="A1015" s="4">
        <v>1013</v>
      </c>
      <c r="B1015" s="25">
        <f t="shared" si="110"/>
        <v>1013</v>
      </c>
      <c r="D1015" s="26" t="str">
        <f>IF($C1015&gt;0,IF(COUNTIF(newValidID,$C1015)&gt;0,VLOOKUP($C1015,Νέα_Μητρώα!$A:$G,3,FALSE),IF(COUNTIF(ValidID,$C1015)&gt;0,VLOOKUP($C1015,Μητρώο!$A:$G,3,FALSE))),"")</f>
        <v/>
      </c>
      <c r="E1015" s="27" t="str">
        <f>IF($C1015&gt;0,IF(COUNTIF(newValidID,$C1015)&gt;0,VLOOKUP($C1015,Νέα_Μητρώα!$A:$G,5,FALSE),IF(COUNTIF(ValidID,$C1015)&gt;0,VLOOKUP($C1015,Μητρώο!$A:$G,5,FALSE))),"")</f>
        <v/>
      </c>
      <c r="F1015" s="47"/>
      <c r="G1015" s="47"/>
      <c r="H1015" s="28"/>
      <c r="I1015" s="29" t="str">
        <f>IF($C1015&gt;0,IF(COUNTIF(newValidID,$C1015)&gt;0,VLOOKUP($C1015,Νέα_Μητρώα!$A:$G,4,FALSE),IF(COUNTIF(ValidID,$C1015)&gt;0,VLOOKUP($C1015,Μητρώο!$A:$G,4,FALSE))),"")</f>
        <v/>
      </c>
      <c r="J1015" s="53" t="str">
        <f>IF(OR(AND(OR(LEFT(R1015)="b",LEFT(T1015)="b",LEFT(V1015)="b"),IF($C1015&gt;0,IF(COUNTIF(newValidID,$C1015)&gt;0,VLOOKUP($C1015,Νέα_Μητρώα!$A:$G,2,FALSE),IF(COUNTIF(ValidID,$C1015)&gt;0,VLOOKUP($C1015,Μητρώο!$A:$G,2,FALSE))),"")="Θ"),AND(OR(LEFT(R1015)="g",LEFT(T1015)="g",LEFT(V1015)="g"),IF($C1015&gt;0,IF(COUNTIF(newValidID,$C1015)&gt;0,VLOOKUP($C1015,Νέα_Μητρώα!$A:$G,2,FALSE),IF(COUNTIF(ValidID,$C1015)&gt;0,VLOOKUP($C1015,Μητρώο!$A:$G,2,FALSE))),"")="Α")),"error","")</f>
        <v/>
      </c>
      <c r="K1015" s="29" t="str">
        <f t="shared" si="108"/>
        <v/>
      </c>
      <c r="L1015" s="29">
        <f t="shared" si="109"/>
        <v>0</v>
      </c>
      <c r="M1015" s="30"/>
      <c r="N1015" s="30"/>
      <c r="O1015" s="31" t="str">
        <f>IF($C1015&gt;0,IF(COUNTIF(newValidID,$C1015)&gt;0,VLOOKUP($C1015,Νέα_Μητρώα!$A:$G,7,FALSE),IF(COUNTIF(ValidID,$C1015)&gt;0,VLOOKUP($C1015,Μητρώο!$A:$G,7,FALSE))),"")</f>
        <v/>
      </c>
      <c r="P1015" s="25" t="str">
        <f t="shared" si="111"/>
        <v/>
      </c>
      <c r="Q1015" s="6"/>
      <c r="S1015" s="6"/>
      <c r="U1015" s="6"/>
      <c r="W1015" s="59" t="str">
        <f>IF(AND($W$1&gt;0,C1015&gt;0),SUBSTITUTE(SUBSTITUTE(IF(COUNTIF(newValidID,$C1015)&gt;0,VLOOKUP($C1015,Νέα_Μητρώα!$A:$G,2,FALSE),IF(COUNTIF(ValidID,$C1015)&gt;0,VLOOKUP($C1015,Μητρώο!$A:$G,2,FALSE))),"Θ","g"),"Α","b")&amp;IF((TRUNC((((YEAR($C$1))-I1015)+1)/2))*2&lt;12,12,(TRUNC((((YEAR($C$1))-I1015)+1)/2))*2),"ω")</f>
        <v>ω</v>
      </c>
      <c r="Z1015" s="49">
        <f t="shared" si="115"/>
        <v>0</v>
      </c>
      <c r="AA1015" s="49">
        <f t="shared" si="116"/>
        <v>0</v>
      </c>
      <c r="AB1015" s="49">
        <f t="shared" si="117"/>
        <v>0</v>
      </c>
    </row>
    <row r="1016" spans="1:28" x14ac:dyDescent="0.2">
      <c r="A1016" s="4">
        <v>1014</v>
      </c>
      <c r="B1016" s="25">
        <f t="shared" si="110"/>
        <v>1014</v>
      </c>
      <c r="D1016" s="26" t="str">
        <f>IF($C1016&gt;0,IF(COUNTIF(newValidID,$C1016)&gt;0,VLOOKUP($C1016,Νέα_Μητρώα!$A:$G,3,FALSE),IF(COUNTIF(ValidID,$C1016)&gt;0,VLOOKUP($C1016,Μητρώο!$A:$G,3,FALSE))),"")</f>
        <v/>
      </c>
      <c r="E1016" s="27" t="str">
        <f>IF($C1016&gt;0,IF(COUNTIF(newValidID,$C1016)&gt;0,VLOOKUP($C1016,Νέα_Μητρώα!$A:$G,5,FALSE),IF(COUNTIF(ValidID,$C1016)&gt;0,VLOOKUP($C1016,Μητρώο!$A:$G,5,FALSE))),"")</f>
        <v/>
      </c>
      <c r="F1016" s="47"/>
      <c r="G1016" s="47"/>
      <c r="H1016" s="28"/>
      <c r="I1016" s="29" t="str">
        <f>IF($C1016&gt;0,IF(COUNTIF(newValidID,$C1016)&gt;0,VLOOKUP($C1016,Νέα_Μητρώα!$A:$G,4,FALSE),IF(COUNTIF(ValidID,$C1016)&gt;0,VLOOKUP($C1016,Μητρώο!$A:$G,4,FALSE))),"")</f>
        <v/>
      </c>
      <c r="J1016" s="53" t="str">
        <f>IF(OR(AND(OR(LEFT(R1016)="b",LEFT(T1016)="b",LEFT(V1016)="b"),IF($C1016&gt;0,IF(COUNTIF(newValidID,$C1016)&gt;0,VLOOKUP($C1016,Νέα_Μητρώα!$A:$G,2,FALSE),IF(COUNTIF(ValidID,$C1016)&gt;0,VLOOKUP($C1016,Μητρώο!$A:$G,2,FALSE))),"")="Θ"),AND(OR(LEFT(R1016)="g",LEFT(T1016)="g",LEFT(V1016)="g"),IF($C1016&gt;0,IF(COUNTIF(newValidID,$C1016)&gt;0,VLOOKUP($C1016,Νέα_Μητρώα!$A:$G,2,FALSE),IF(COUNTIF(ValidID,$C1016)&gt;0,VLOOKUP($C1016,Μητρώο!$A:$G,2,FALSE))),"")="Α")),"error","")</f>
        <v/>
      </c>
      <c r="K1016" s="29" t="str">
        <f t="shared" si="108"/>
        <v/>
      </c>
      <c r="L1016" s="29">
        <f t="shared" si="109"/>
        <v>0</v>
      </c>
      <c r="M1016" s="30"/>
      <c r="N1016" s="30"/>
      <c r="O1016" s="31" t="str">
        <f>IF($C1016&gt;0,IF(COUNTIF(newValidID,$C1016)&gt;0,VLOOKUP($C1016,Νέα_Μητρώα!$A:$G,7,FALSE),IF(COUNTIF(ValidID,$C1016)&gt;0,VLOOKUP($C1016,Μητρώο!$A:$G,7,FALSE))),"")</f>
        <v/>
      </c>
      <c r="P1016" s="25" t="str">
        <f t="shared" si="111"/>
        <v/>
      </c>
      <c r="Q1016" s="6"/>
      <c r="S1016" s="6"/>
      <c r="U1016" s="6"/>
      <c r="W1016" s="59" t="str">
        <f>IF(AND($W$1&gt;0,C1016&gt;0),SUBSTITUTE(SUBSTITUTE(IF(COUNTIF(newValidID,$C1016)&gt;0,VLOOKUP($C1016,Νέα_Μητρώα!$A:$G,2,FALSE),IF(COUNTIF(ValidID,$C1016)&gt;0,VLOOKUP($C1016,Μητρώο!$A:$G,2,FALSE))),"Θ","g"),"Α","b")&amp;IF((TRUNC((((YEAR($C$1))-I1016)+1)/2))*2&lt;12,12,(TRUNC((((YEAR($C$1))-I1016)+1)/2))*2),"ω")</f>
        <v>ω</v>
      </c>
      <c r="Z1016" s="49">
        <f t="shared" si="115"/>
        <v>0</v>
      </c>
      <c r="AA1016" s="49">
        <f t="shared" si="116"/>
        <v>0</v>
      </c>
      <c r="AB1016" s="49">
        <f t="shared" si="117"/>
        <v>0</v>
      </c>
    </row>
    <row r="1017" spans="1:28" x14ac:dyDescent="0.2">
      <c r="A1017" s="4">
        <v>1015</v>
      </c>
      <c r="B1017" s="25">
        <f t="shared" si="110"/>
        <v>1015</v>
      </c>
      <c r="D1017" s="26" t="str">
        <f>IF($C1017&gt;0,IF(COUNTIF(newValidID,$C1017)&gt;0,VLOOKUP($C1017,Νέα_Μητρώα!$A:$G,3,FALSE),IF(COUNTIF(ValidID,$C1017)&gt;0,VLOOKUP($C1017,Μητρώο!$A:$G,3,FALSE))),"")</f>
        <v/>
      </c>
      <c r="E1017" s="27" t="str">
        <f>IF($C1017&gt;0,IF(COUNTIF(newValidID,$C1017)&gt;0,VLOOKUP($C1017,Νέα_Μητρώα!$A:$G,5,FALSE),IF(COUNTIF(ValidID,$C1017)&gt;0,VLOOKUP($C1017,Μητρώο!$A:$G,5,FALSE))),"")</f>
        <v/>
      </c>
      <c r="F1017" s="47"/>
      <c r="G1017" s="47"/>
      <c r="H1017" s="28"/>
      <c r="I1017" s="29" t="str">
        <f>IF($C1017&gt;0,IF(COUNTIF(newValidID,$C1017)&gt;0,VLOOKUP($C1017,Νέα_Μητρώα!$A:$G,4,FALSE),IF(COUNTIF(ValidID,$C1017)&gt;0,VLOOKUP($C1017,Μητρώο!$A:$G,4,FALSE))),"")</f>
        <v/>
      </c>
      <c r="J1017" s="53" t="str">
        <f>IF(OR(AND(OR(LEFT(R1017)="b",LEFT(T1017)="b",LEFT(V1017)="b"),IF($C1017&gt;0,IF(COUNTIF(newValidID,$C1017)&gt;0,VLOOKUP($C1017,Νέα_Μητρώα!$A:$G,2,FALSE),IF(COUNTIF(ValidID,$C1017)&gt;0,VLOOKUP($C1017,Μητρώο!$A:$G,2,FALSE))),"")="Θ"),AND(OR(LEFT(R1017)="g",LEFT(T1017)="g",LEFT(V1017)="g"),IF($C1017&gt;0,IF(COUNTIF(newValidID,$C1017)&gt;0,VLOOKUP($C1017,Νέα_Μητρώα!$A:$G,2,FALSE),IF(COUNTIF(ValidID,$C1017)&gt;0,VLOOKUP($C1017,Μητρώο!$A:$G,2,FALSE))),"")="Α")),"error","")</f>
        <v/>
      </c>
      <c r="K1017" s="29" t="str">
        <f t="shared" si="108"/>
        <v/>
      </c>
      <c r="L1017" s="29">
        <f t="shared" si="109"/>
        <v>0</v>
      </c>
      <c r="M1017" s="30"/>
      <c r="N1017" s="30"/>
      <c r="O1017" s="31" t="str">
        <f>IF($C1017&gt;0,IF(COUNTIF(newValidID,$C1017)&gt;0,VLOOKUP($C1017,Νέα_Μητρώα!$A:$G,7,FALSE),IF(COUNTIF(ValidID,$C1017)&gt;0,VLOOKUP($C1017,Μητρώο!$A:$G,7,FALSE))),"")</f>
        <v/>
      </c>
      <c r="P1017" s="25" t="str">
        <f t="shared" si="111"/>
        <v/>
      </c>
      <c r="Q1017" s="6"/>
      <c r="S1017" s="6"/>
      <c r="U1017" s="6"/>
      <c r="W1017" s="59" t="str">
        <f>IF(AND($W$1&gt;0,C1017&gt;0),SUBSTITUTE(SUBSTITUTE(IF(COUNTIF(newValidID,$C1017)&gt;0,VLOOKUP($C1017,Νέα_Μητρώα!$A:$G,2,FALSE),IF(COUNTIF(ValidID,$C1017)&gt;0,VLOOKUP($C1017,Μητρώο!$A:$G,2,FALSE))),"Θ","g"),"Α","b")&amp;IF((TRUNC((((YEAR($C$1))-I1017)+1)/2))*2&lt;12,12,(TRUNC((((YEAR($C$1))-I1017)+1)/2))*2),"ω")</f>
        <v>ω</v>
      </c>
      <c r="Z1017" s="49">
        <f t="shared" si="115"/>
        <v>0</v>
      </c>
      <c r="AA1017" s="49">
        <f t="shared" si="116"/>
        <v>0</v>
      </c>
      <c r="AB1017" s="49">
        <f t="shared" si="117"/>
        <v>0</v>
      </c>
    </row>
    <row r="1018" spans="1:28" x14ac:dyDescent="0.2">
      <c r="A1018" s="4">
        <v>1016</v>
      </c>
      <c r="B1018" s="25">
        <f t="shared" si="110"/>
        <v>1016</v>
      </c>
      <c r="D1018" s="26" t="str">
        <f>IF($C1018&gt;0,IF(COUNTIF(newValidID,$C1018)&gt;0,VLOOKUP($C1018,Νέα_Μητρώα!$A:$G,3,FALSE),IF(COUNTIF(ValidID,$C1018)&gt;0,VLOOKUP($C1018,Μητρώο!$A:$G,3,FALSE))),"")</f>
        <v/>
      </c>
      <c r="E1018" s="27" t="str">
        <f>IF($C1018&gt;0,IF(COUNTIF(newValidID,$C1018)&gt;0,VLOOKUP($C1018,Νέα_Μητρώα!$A:$G,5,FALSE),IF(COUNTIF(ValidID,$C1018)&gt;0,VLOOKUP($C1018,Μητρώο!$A:$G,5,FALSE))),"")</f>
        <v/>
      </c>
      <c r="F1018" s="47"/>
      <c r="G1018" s="47"/>
      <c r="H1018" s="28"/>
      <c r="I1018" s="29" t="str">
        <f>IF($C1018&gt;0,IF(COUNTIF(newValidID,$C1018)&gt;0,VLOOKUP($C1018,Νέα_Μητρώα!$A:$G,4,FALSE),IF(COUNTIF(ValidID,$C1018)&gt;0,VLOOKUP($C1018,Μητρώο!$A:$G,4,FALSE))),"")</f>
        <v/>
      </c>
      <c r="J1018" s="53" t="str">
        <f>IF(OR(AND(OR(LEFT(R1018)="b",LEFT(T1018)="b",LEFT(V1018)="b"),IF($C1018&gt;0,IF(COUNTIF(newValidID,$C1018)&gt;0,VLOOKUP($C1018,Νέα_Μητρώα!$A:$G,2,FALSE),IF(COUNTIF(ValidID,$C1018)&gt;0,VLOOKUP($C1018,Μητρώο!$A:$G,2,FALSE))),"")="Θ"),AND(OR(LEFT(R1018)="g",LEFT(T1018)="g",LEFT(V1018)="g"),IF($C1018&gt;0,IF(COUNTIF(newValidID,$C1018)&gt;0,VLOOKUP($C1018,Νέα_Μητρώα!$A:$G,2,FALSE),IF(COUNTIF(ValidID,$C1018)&gt;0,VLOOKUP($C1018,Μητρώο!$A:$G,2,FALSE))),"")="Α")),"error","")</f>
        <v/>
      </c>
      <c r="K1018" s="29" t="str">
        <f t="shared" si="108"/>
        <v/>
      </c>
      <c r="L1018" s="29">
        <f t="shared" si="109"/>
        <v>0</v>
      </c>
      <c r="M1018" s="30"/>
      <c r="N1018" s="30"/>
      <c r="O1018" s="31" t="str">
        <f>IF($C1018&gt;0,IF(COUNTIF(newValidID,$C1018)&gt;0,VLOOKUP($C1018,Νέα_Μητρώα!$A:$G,7,FALSE),IF(COUNTIF(ValidID,$C1018)&gt;0,VLOOKUP($C1018,Μητρώο!$A:$G,7,FALSE))),"")</f>
        <v/>
      </c>
      <c r="P1018" s="25" t="str">
        <f t="shared" si="111"/>
        <v/>
      </c>
      <c r="Q1018" s="6"/>
      <c r="S1018" s="6"/>
      <c r="U1018" s="6"/>
      <c r="W1018" s="59" t="str">
        <f>IF(AND($W$1&gt;0,C1018&gt;0),SUBSTITUTE(SUBSTITUTE(IF(COUNTIF(newValidID,$C1018)&gt;0,VLOOKUP($C1018,Νέα_Μητρώα!$A:$G,2,FALSE),IF(COUNTIF(ValidID,$C1018)&gt;0,VLOOKUP($C1018,Μητρώο!$A:$G,2,FALSE))),"Θ","g"),"Α","b")&amp;IF((TRUNC((((YEAR($C$1))-I1018)+1)/2))*2&lt;12,12,(TRUNC((((YEAR($C$1))-I1018)+1)/2))*2),"ω")</f>
        <v>ω</v>
      </c>
      <c r="Z1018" s="49">
        <f t="shared" si="115"/>
        <v>0</v>
      </c>
      <c r="AA1018" s="49">
        <f t="shared" si="116"/>
        <v>0</v>
      </c>
      <c r="AB1018" s="49">
        <f t="shared" si="117"/>
        <v>0</v>
      </c>
    </row>
    <row r="1019" spans="1:28" x14ac:dyDescent="0.2">
      <c r="A1019" s="4">
        <v>1017</v>
      </c>
      <c r="B1019" s="25">
        <f t="shared" si="110"/>
        <v>1017</v>
      </c>
      <c r="D1019" s="26" t="str">
        <f>IF($C1019&gt;0,IF(COUNTIF(newValidID,$C1019)&gt;0,VLOOKUP($C1019,Νέα_Μητρώα!$A:$G,3,FALSE),IF(COUNTIF(ValidID,$C1019)&gt;0,VLOOKUP($C1019,Μητρώο!$A:$G,3,FALSE))),"")</f>
        <v/>
      </c>
      <c r="E1019" s="27" t="str">
        <f>IF($C1019&gt;0,IF(COUNTIF(newValidID,$C1019)&gt;0,VLOOKUP($C1019,Νέα_Μητρώα!$A:$G,5,FALSE),IF(COUNTIF(ValidID,$C1019)&gt;0,VLOOKUP($C1019,Μητρώο!$A:$G,5,FALSE))),"")</f>
        <v/>
      </c>
      <c r="F1019" s="47"/>
      <c r="G1019" s="47"/>
      <c r="H1019" s="28"/>
      <c r="I1019" s="29" t="str">
        <f>IF($C1019&gt;0,IF(COUNTIF(newValidID,$C1019)&gt;0,VLOOKUP($C1019,Νέα_Μητρώα!$A:$G,4,FALSE),IF(COUNTIF(ValidID,$C1019)&gt;0,VLOOKUP($C1019,Μητρώο!$A:$G,4,FALSE))),"")</f>
        <v/>
      </c>
      <c r="J1019" s="53" t="str">
        <f>IF(OR(AND(OR(LEFT(R1019)="b",LEFT(T1019)="b",LEFT(V1019)="b"),IF($C1019&gt;0,IF(COUNTIF(newValidID,$C1019)&gt;0,VLOOKUP($C1019,Νέα_Μητρώα!$A:$G,2,FALSE),IF(COUNTIF(ValidID,$C1019)&gt;0,VLOOKUP($C1019,Μητρώο!$A:$G,2,FALSE))),"")="Θ"),AND(OR(LEFT(R1019)="g",LEFT(T1019)="g",LEFT(V1019)="g"),IF($C1019&gt;0,IF(COUNTIF(newValidID,$C1019)&gt;0,VLOOKUP($C1019,Νέα_Μητρώα!$A:$G,2,FALSE),IF(COUNTIF(ValidID,$C1019)&gt;0,VLOOKUP($C1019,Μητρώο!$A:$G,2,FALSE))),"")="Α")),"error","")</f>
        <v/>
      </c>
      <c r="K1019" s="29" t="str">
        <f t="shared" si="108"/>
        <v/>
      </c>
      <c r="L1019" s="29">
        <f t="shared" si="109"/>
        <v>0</v>
      </c>
      <c r="M1019" s="30"/>
      <c r="N1019" s="30"/>
      <c r="O1019" s="31" t="str">
        <f>IF($C1019&gt;0,IF(COUNTIF(newValidID,$C1019)&gt;0,VLOOKUP($C1019,Νέα_Μητρώα!$A:$G,7,FALSE),IF(COUNTIF(ValidID,$C1019)&gt;0,VLOOKUP($C1019,Μητρώο!$A:$G,7,FALSE))),"")</f>
        <v/>
      </c>
      <c r="P1019" s="25" t="str">
        <f t="shared" si="111"/>
        <v/>
      </c>
      <c r="Q1019" s="6"/>
      <c r="S1019" s="6"/>
      <c r="U1019" s="6"/>
      <c r="W1019" s="59" t="str">
        <f>IF(AND($W$1&gt;0,C1019&gt;0),SUBSTITUTE(SUBSTITUTE(IF(COUNTIF(newValidID,$C1019)&gt;0,VLOOKUP($C1019,Νέα_Μητρώα!$A:$G,2,FALSE),IF(COUNTIF(ValidID,$C1019)&gt;0,VLOOKUP($C1019,Μητρώο!$A:$G,2,FALSE))),"Θ","g"),"Α","b")&amp;IF((TRUNC((((YEAR($C$1))-I1019)+1)/2))*2&lt;12,12,(TRUNC((((YEAR($C$1))-I1019)+1)/2))*2),"ω")</f>
        <v>ω</v>
      </c>
      <c r="Z1019" s="49">
        <f t="shared" si="115"/>
        <v>0</v>
      </c>
      <c r="AA1019" s="49">
        <f t="shared" si="116"/>
        <v>0</v>
      </c>
      <c r="AB1019" s="49">
        <f t="shared" si="117"/>
        <v>0</v>
      </c>
    </row>
    <row r="1020" spans="1:28" x14ac:dyDescent="0.2">
      <c r="A1020" s="4">
        <v>1018</v>
      </c>
      <c r="B1020" s="25">
        <f t="shared" si="110"/>
        <v>1018</v>
      </c>
      <c r="D1020" s="26" t="str">
        <f>IF($C1020&gt;0,IF(COUNTIF(newValidID,$C1020)&gt;0,VLOOKUP($C1020,Νέα_Μητρώα!$A:$G,3,FALSE),IF(COUNTIF(ValidID,$C1020)&gt;0,VLOOKUP($C1020,Μητρώο!$A:$G,3,FALSE))),"")</f>
        <v/>
      </c>
      <c r="E1020" s="27" t="str">
        <f>IF($C1020&gt;0,IF(COUNTIF(newValidID,$C1020)&gt;0,VLOOKUP($C1020,Νέα_Μητρώα!$A:$G,5,FALSE),IF(COUNTIF(ValidID,$C1020)&gt;0,VLOOKUP($C1020,Μητρώο!$A:$G,5,FALSE))),"")</f>
        <v/>
      </c>
      <c r="F1020" s="47"/>
      <c r="G1020" s="47"/>
      <c r="H1020" s="28"/>
      <c r="I1020" s="29" t="str">
        <f>IF($C1020&gt;0,IF(COUNTIF(newValidID,$C1020)&gt;0,VLOOKUP($C1020,Νέα_Μητρώα!$A:$G,4,FALSE),IF(COUNTIF(ValidID,$C1020)&gt;0,VLOOKUP($C1020,Μητρώο!$A:$G,4,FALSE))),"")</f>
        <v/>
      </c>
      <c r="J1020" s="53" t="str">
        <f>IF(OR(AND(OR(LEFT(R1020)="b",LEFT(T1020)="b",LEFT(V1020)="b"),IF($C1020&gt;0,IF(COUNTIF(newValidID,$C1020)&gt;0,VLOOKUP($C1020,Νέα_Μητρώα!$A:$G,2,FALSE),IF(COUNTIF(ValidID,$C1020)&gt;0,VLOOKUP($C1020,Μητρώο!$A:$G,2,FALSE))),"")="Θ"),AND(OR(LEFT(R1020)="g",LEFT(T1020)="g",LEFT(V1020)="g"),IF($C1020&gt;0,IF(COUNTIF(newValidID,$C1020)&gt;0,VLOOKUP($C1020,Νέα_Μητρώα!$A:$G,2,FALSE),IF(COUNTIF(ValidID,$C1020)&gt;0,VLOOKUP($C1020,Μητρώο!$A:$G,2,FALSE))),"")="Α")),"error","")</f>
        <v/>
      </c>
      <c r="K1020" s="29" t="str">
        <f t="shared" si="108"/>
        <v/>
      </c>
      <c r="L1020" s="29">
        <f t="shared" si="109"/>
        <v>0</v>
      </c>
      <c r="M1020" s="30"/>
      <c r="N1020" s="30"/>
      <c r="O1020" s="31" t="str">
        <f>IF($C1020&gt;0,IF(COUNTIF(newValidID,$C1020)&gt;0,VLOOKUP($C1020,Νέα_Μητρώα!$A:$G,7,FALSE),IF(COUNTIF(ValidID,$C1020)&gt;0,VLOOKUP($C1020,Μητρώο!$A:$G,7,FALSE))),"")</f>
        <v/>
      </c>
      <c r="P1020" s="25" t="str">
        <f t="shared" si="111"/>
        <v/>
      </c>
      <c r="Q1020" s="6"/>
      <c r="S1020" s="6"/>
      <c r="U1020" s="6"/>
      <c r="W1020" s="59" t="str">
        <f>IF(AND($W$1&gt;0,C1020&gt;0),SUBSTITUTE(SUBSTITUTE(IF(COUNTIF(newValidID,$C1020)&gt;0,VLOOKUP($C1020,Νέα_Μητρώα!$A:$G,2,FALSE),IF(COUNTIF(ValidID,$C1020)&gt;0,VLOOKUP($C1020,Μητρώο!$A:$G,2,FALSE))),"Θ","g"),"Α","b")&amp;IF((TRUNC((((YEAR($C$1))-I1020)+1)/2))*2&lt;12,12,(TRUNC((((YEAR($C$1))-I1020)+1)/2))*2),"ω")</f>
        <v>ω</v>
      </c>
      <c r="Z1020" s="49">
        <f t="shared" si="115"/>
        <v>0</v>
      </c>
      <c r="AA1020" s="49">
        <f t="shared" si="116"/>
        <v>0</v>
      </c>
      <c r="AB1020" s="49">
        <f t="shared" si="117"/>
        <v>0</v>
      </c>
    </row>
    <row r="1021" spans="1:28" x14ac:dyDescent="0.2">
      <c r="A1021" s="4">
        <v>1019</v>
      </c>
      <c r="B1021" s="25">
        <f t="shared" si="110"/>
        <v>1019</v>
      </c>
      <c r="D1021" s="26" t="str">
        <f>IF($C1021&gt;0,IF(COUNTIF(newValidID,$C1021)&gt;0,VLOOKUP($C1021,Νέα_Μητρώα!$A:$G,3,FALSE),IF(COUNTIF(ValidID,$C1021)&gt;0,VLOOKUP($C1021,Μητρώο!$A:$G,3,FALSE))),"")</f>
        <v/>
      </c>
      <c r="E1021" s="27" t="str">
        <f>IF($C1021&gt;0,IF(COUNTIF(newValidID,$C1021)&gt;0,VLOOKUP($C1021,Νέα_Μητρώα!$A:$G,5,FALSE),IF(COUNTIF(ValidID,$C1021)&gt;0,VLOOKUP($C1021,Μητρώο!$A:$G,5,FALSE))),"")</f>
        <v/>
      </c>
      <c r="F1021" s="47"/>
      <c r="G1021" s="47"/>
      <c r="H1021" s="28"/>
      <c r="I1021" s="29" t="str">
        <f>IF($C1021&gt;0,IF(COUNTIF(newValidID,$C1021)&gt;0,VLOOKUP($C1021,Νέα_Μητρώα!$A:$G,4,FALSE),IF(COUNTIF(ValidID,$C1021)&gt;0,VLOOKUP($C1021,Μητρώο!$A:$G,4,FALSE))),"")</f>
        <v/>
      </c>
      <c r="J1021" s="53" t="str">
        <f>IF(OR(AND(OR(LEFT(R1021)="b",LEFT(T1021)="b",LEFT(V1021)="b"),IF($C1021&gt;0,IF(COUNTIF(newValidID,$C1021)&gt;0,VLOOKUP($C1021,Νέα_Μητρώα!$A:$G,2,FALSE),IF(COUNTIF(ValidID,$C1021)&gt;0,VLOOKUP($C1021,Μητρώο!$A:$G,2,FALSE))),"")="Θ"),AND(OR(LEFT(R1021)="g",LEFT(T1021)="g",LEFT(V1021)="g"),IF($C1021&gt;0,IF(COUNTIF(newValidID,$C1021)&gt;0,VLOOKUP($C1021,Νέα_Μητρώα!$A:$G,2,FALSE),IF(COUNTIF(ValidID,$C1021)&gt;0,VLOOKUP($C1021,Μητρώο!$A:$G,2,FALSE))),"")="Α")),"error","")</f>
        <v/>
      </c>
      <c r="K1021" s="29" t="str">
        <f t="shared" si="108"/>
        <v/>
      </c>
      <c r="L1021" s="29">
        <f t="shared" si="109"/>
        <v>0</v>
      </c>
      <c r="M1021" s="30"/>
      <c r="N1021" s="30"/>
      <c r="O1021" s="31" t="str">
        <f>IF($C1021&gt;0,IF(COUNTIF(newValidID,$C1021)&gt;0,VLOOKUP($C1021,Νέα_Μητρώα!$A:$G,7,FALSE),IF(COUNTIF(ValidID,$C1021)&gt;0,VLOOKUP($C1021,Μητρώο!$A:$G,7,FALSE))),"")</f>
        <v/>
      </c>
      <c r="P1021" s="25" t="str">
        <f t="shared" si="111"/>
        <v/>
      </c>
      <c r="Q1021" s="6"/>
      <c r="S1021" s="6"/>
      <c r="U1021" s="6"/>
      <c r="W1021" s="59" t="str">
        <f>IF(AND($W$1&gt;0,C1021&gt;0),SUBSTITUTE(SUBSTITUTE(IF(COUNTIF(newValidID,$C1021)&gt;0,VLOOKUP($C1021,Νέα_Μητρώα!$A:$G,2,FALSE),IF(COUNTIF(ValidID,$C1021)&gt;0,VLOOKUP($C1021,Μητρώο!$A:$G,2,FALSE))),"Θ","g"),"Α","b")&amp;IF((TRUNC((((YEAR($C$1))-I1021)+1)/2))*2&lt;12,12,(TRUNC((((YEAR($C$1))-I1021)+1)/2))*2),"ω")</f>
        <v>ω</v>
      </c>
      <c r="Z1021" s="49">
        <f t="shared" si="115"/>
        <v>0</v>
      </c>
      <c r="AA1021" s="49">
        <f t="shared" si="116"/>
        <v>0</v>
      </c>
      <c r="AB1021" s="49">
        <f t="shared" si="117"/>
        <v>0</v>
      </c>
    </row>
    <row r="1022" spans="1:28" x14ac:dyDescent="0.2">
      <c r="A1022" s="4">
        <v>1020</v>
      </c>
      <c r="B1022" s="25">
        <f t="shared" si="110"/>
        <v>1020</v>
      </c>
      <c r="D1022" s="26" t="str">
        <f>IF($C1022&gt;0,IF(COUNTIF(newValidID,$C1022)&gt;0,VLOOKUP($C1022,Νέα_Μητρώα!$A:$G,3,FALSE),IF(COUNTIF(ValidID,$C1022)&gt;0,VLOOKUP($C1022,Μητρώο!$A:$G,3,FALSE))),"")</f>
        <v/>
      </c>
      <c r="E1022" s="27" t="str">
        <f>IF($C1022&gt;0,IF(COUNTIF(newValidID,$C1022)&gt;0,VLOOKUP($C1022,Νέα_Μητρώα!$A:$G,5,FALSE),IF(COUNTIF(ValidID,$C1022)&gt;0,VLOOKUP($C1022,Μητρώο!$A:$G,5,FALSE))),"")</f>
        <v/>
      </c>
      <c r="F1022" s="47"/>
      <c r="G1022" s="47"/>
      <c r="H1022" s="28"/>
      <c r="I1022" s="29" t="str">
        <f>IF($C1022&gt;0,IF(COUNTIF(newValidID,$C1022)&gt;0,VLOOKUP($C1022,Νέα_Μητρώα!$A:$G,4,FALSE),IF(COUNTIF(ValidID,$C1022)&gt;0,VLOOKUP($C1022,Μητρώο!$A:$G,4,FALSE))),"")</f>
        <v/>
      </c>
      <c r="J1022" s="53" t="str">
        <f>IF(OR(AND(OR(LEFT(R1022)="b",LEFT(T1022)="b",LEFT(V1022)="b"),IF($C1022&gt;0,IF(COUNTIF(newValidID,$C1022)&gt;0,VLOOKUP($C1022,Νέα_Μητρώα!$A:$G,2,FALSE),IF(COUNTIF(ValidID,$C1022)&gt;0,VLOOKUP($C1022,Μητρώο!$A:$G,2,FALSE))),"")="Θ"),AND(OR(LEFT(R1022)="g",LEFT(T1022)="g",LEFT(V1022)="g"),IF($C1022&gt;0,IF(COUNTIF(newValidID,$C1022)&gt;0,VLOOKUP($C1022,Νέα_Μητρώα!$A:$G,2,FALSE),IF(COUNTIF(ValidID,$C1022)&gt;0,VLOOKUP($C1022,Μητρώο!$A:$G,2,FALSE))),"")="Α")),"error","")</f>
        <v/>
      </c>
      <c r="K1022" s="29" t="str">
        <f t="shared" si="108"/>
        <v/>
      </c>
      <c r="L1022" s="29">
        <f t="shared" si="109"/>
        <v>0</v>
      </c>
      <c r="M1022" s="30"/>
      <c r="N1022" s="30"/>
      <c r="O1022" s="31" t="str">
        <f>IF($C1022&gt;0,IF(COUNTIF(newValidID,$C1022)&gt;0,VLOOKUP($C1022,Νέα_Μητρώα!$A:$G,7,FALSE),IF(COUNTIF(ValidID,$C1022)&gt;0,VLOOKUP($C1022,Μητρώο!$A:$G,7,FALSE))),"")</f>
        <v/>
      </c>
      <c r="P1022" s="25" t="str">
        <f t="shared" si="111"/>
        <v/>
      </c>
      <c r="Q1022" s="6"/>
      <c r="S1022" s="6"/>
      <c r="U1022" s="6"/>
      <c r="W1022" s="59" t="str">
        <f>IF(AND($W$1&gt;0,C1022&gt;0),SUBSTITUTE(SUBSTITUTE(IF(COUNTIF(newValidID,$C1022)&gt;0,VLOOKUP($C1022,Νέα_Μητρώα!$A:$G,2,FALSE),IF(COUNTIF(ValidID,$C1022)&gt;0,VLOOKUP($C1022,Μητρώο!$A:$G,2,FALSE))),"Θ","g"),"Α","b")&amp;IF((TRUNC((((YEAR($C$1))-I1022)+1)/2))*2&lt;12,12,(TRUNC((((YEAR($C$1))-I1022)+1)/2))*2),"ω")</f>
        <v>ω</v>
      </c>
      <c r="Z1022" s="49">
        <f t="shared" si="115"/>
        <v>0</v>
      </c>
      <c r="AA1022" s="49">
        <f t="shared" si="116"/>
        <v>0</v>
      </c>
      <c r="AB1022" s="49">
        <f t="shared" si="117"/>
        <v>0</v>
      </c>
    </row>
    <row r="1023" spans="1:28" x14ac:dyDescent="0.2">
      <c r="A1023" s="4">
        <v>1021</v>
      </c>
      <c r="B1023" s="25">
        <f t="shared" si="110"/>
        <v>1021</v>
      </c>
      <c r="D1023" s="26" t="str">
        <f>IF($C1023&gt;0,IF(COUNTIF(newValidID,$C1023)&gt;0,VLOOKUP($C1023,Νέα_Μητρώα!$A:$G,3,FALSE),IF(COUNTIF(ValidID,$C1023)&gt;0,VLOOKUP($C1023,Μητρώο!$A:$G,3,FALSE))),"")</f>
        <v/>
      </c>
      <c r="E1023" s="27" t="str">
        <f>IF($C1023&gt;0,IF(COUNTIF(newValidID,$C1023)&gt;0,VLOOKUP($C1023,Νέα_Μητρώα!$A:$G,5,FALSE),IF(COUNTIF(ValidID,$C1023)&gt;0,VLOOKUP($C1023,Μητρώο!$A:$G,5,FALSE))),"")</f>
        <v/>
      </c>
      <c r="F1023" s="47"/>
      <c r="G1023" s="47"/>
      <c r="H1023" s="28"/>
      <c r="I1023" s="29" t="str">
        <f>IF($C1023&gt;0,IF(COUNTIF(newValidID,$C1023)&gt;0,VLOOKUP($C1023,Νέα_Μητρώα!$A:$G,4,FALSE),IF(COUNTIF(ValidID,$C1023)&gt;0,VLOOKUP($C1023,Μητρώο!$A:$G,4,FALSE))),"")</f>
        <v/>
      </c>
      <c r="J1023" s="53" t="str">
        <f>IF(OR(AND(OR(LEFT(R1023)="b",LEFT(T1023)="b",LEFT(V1023)="b"),IF($C1023&gt;0,IF(COUNTIF(newValidID,$C1023)&gt;0,VLOOKUP($C1023,Νέα_Μητρώα!$A:$G,2,FALSE),IF(COUNTIF(ValidID,$C1023)&gt;0,VLOOKUP($C1023,Μητρώο!$A:$G,2,FALSE))),"")="Θ"),AND(OR(LEFT(R1023)="g",LEFT(T1023)="g",LEFT(V1023)="g"),IF($C1023&gt;0,IF(COUNTIF(newValidID,$C1023)&gt;0,VLOOKUP($C1023,Νέα_Μητρώα!$A:$G,2,FALSE),IF(COUNTIF(ValidID,$C1023)&gt;0,VLOOKUP($C1023,Μητρώο!$A:$G,2,FALSE))),"")="Α")),"error","")</f>
        <v/>
      </c>
      <c r="K1023" s="29" t="str">
        <f t="shared" si="108"/>
        <v/>
      </c>
      <c r="L1023" s="29">
        <f t="shared" si="109"/>
        <v>0</v>
      </c>
      <c r="M1023" s="30"/>
      <c r="N1023" s="30"/>
      <c r="O1023" s="31" t="str">
        <f>IF($C1023&gt;0,IF(COUNTIF(newValidID,$C1023)&gt;0,VLOOKUP($C1023,Νέα_Μητρώα!$A:$G,7,FALSE),IF(COUNTIF(ValidID,$C1023)&gt;0,VLOOKUP($C1023,Μητρώο!$A:$G,7,FALSE))),"")</f>
        <v/>
      </c>
      <c r="P1023" s="25" t="str">
        <f t="shared" si="111"/>
        <v/>
      </c>
      <c r="Q1023" s="6"/>
      <c r="S1023" s="6"/>
      <c r="U1023" s="6"/>
      <c r="W1023" s="59" t="str">
        <f>IF(AND($W$1&gt;0,C1023&gt;0),SUBSTITUTE(SUBSTITUTE(IF(COUNTIF(newValidID,$C1023)&gt;0,VLOOKUP($C1023,Νέα_Μητρώα!$A:$G,2,FALSE),IF(COUNTIF(ValidID,$C1023)&gt;0,VLOOKUP($C1023,Μητρώο!$A:$G,2,FALSE))),"Θ","g"),"Α","b")&amp;IF((TRUNC((((YEAR($C$1))-I1023)+1)/2))*2&lt;12,12,(TRUNC((((YEAR($C$1))-I1023)+1)/2))*2),"ω")</f>
        <v>ω</v>
      </c>
      <c r="Z1023" s="49">
        <f t="shared" si="115"/>
        <v>0</v>
      </c>
      <c r="AA1023" s="49">
        <f t="shared" si="116"/>
        <v>0</v>
      </c>
      <c r="AB1023" s="49">
        <f t="shared" si="117"/>
        <v>0</v>
      </c>
    </row>
    <row r="1024" spans="1:28" x14ac:dyDescent="0.2">
      <c r="A1024" s="4">
        <v>1022</v>
      </c>
      <c r="B1024" s="25">
        <f t="shared" si="110"/>
        <v>1022</v>
      </c>
      <c r="D1024" s="26" t="str">
        <f>IF($C1024&gt;0,IF(COUNTIF(newValidID,$C1024)&gt;0,VLOOKUP($C1024,Νέα_Μητρώα!$A:$G,3,FALSE),IF(COUNTIF(ValidID,$C1024)&gt;0,VLOOKUP($C1024,Μητρώο!$A:$G,3,FALSE))),"")</f>
        <v/>
      </c>
      <c r="E1024" s="27" t="str">
        <f>IF($C1024&gt;0,IF(COUNTIF(newValidID,$C1024)&gt;0,VLOOKUP($C1024,Νέα_Μητρώα!$A:$G,5,FALSE),IF(COUNTIF(ValidID,$C1024)&gt;0,VLOOKUP($C1024,Μητρώο!$A:$G,5,FALSE))),"")</f>
        <v/>
      </c>
      <c r="F1024" s="47"/>
      <c r="G1024" s="47"/>
      <c r="H1024" s="28"/>
      <c r="I1024" s="29" t="str">
        <f>IF($C1024&gt;0,IF(COUNTIF(newValidID,$C1024)&gt;0,VLOOKUP($C1024,Νέα_Μητρώα!$A:$G,4,FALSE),IF(COUNTIF(ValidID,$C1024)&gt;0,VLOOKUP($C1024,Μητρώο!$A:$G,4,FALSE))),"")</f>
        <v/>
      </c>
      <c r="J1024" s="53" t="str">
        <f>IF(OR(AND(OR(LEFT(R1024)="b",LEFT(T1024)="b",LEFT(V1024)="b"),IF($C1024&gt;0,IF(COUNTIF(newValidID,$C1024)&gt;0,VLOOKUP($C1024,Νέα_Μητρώα!$A:$G,2,FALSE),IF(COUNTIF(ValidID,$C1024)&gt;0,VLOOKUP($C1024,Μητρώο!$A:$G,2,FALSE))),"")="Θ"),AND(OR(LEFT(R1024)="g",LEFT(T1024)="g",LEFT(V1024)="g"),IF($C1024&gt;0,IF(COUNTIF(newValidID,$C1024)&gt;0,VLOOKUP($C1024,Νέα_Μητρώα!$A:$G,2,FALSE),IF(COUNTIF(ValidID,$C1024)&gt;0,VLOOKUP($C1024,Μητρώο!$A:$G,2,FALSE))),"")="Α")),"error","")</f>
        <v/>
      </c>
      <c r="K1024" s="29" t="str">
        <f t="shared" si="108"/>
        <v/>
      </c>
      <c r="L1024" s="29">
        <f t="shared" si="109"/>
        <v>0</v>
      </c>
      <c r="M1024" s="30"/>
      <c r="N1024" s="30"/>
      <c r="O1024" s="31" t="str">
        <f>IF($C1024&gt;0,IF(COUNTIF(newValidID,$C1024)&gt;0,VLOOKUP($C1024,Νέα_Μητρώα!$A:$G,7,FALSE),IF(COUNTIF(ValidID,$C1024)&gt;0,VLOOKUP($C1024,Μητρώο!$A:$G,7,FALSE))),"")</f>
        <v/>
      </c>
      <c r="P1024" s="25" t="str">
        <f t="shared" si="111"/>
        <v/>
      </c>
      <c r="Q1024" s="6"/>
      <c r="S1024" s="6"/>
      <c r="U1024" s="6"/>
      <c r="W1024" s="59" t="str">
        <f>IF(AND($W$1&gt;0,C1024&gt;0),SUBSTITUTE(SUBSTITUTE(IF(COUNTIF(newValidID,$C1024)&gt;0,VLOOKUP($C1024,Νέα_Μητρώα!$A:$G,2,FALSE),IF(COUNTIF(ValidID,$C1024)&gt;0,VLOOKUP($C1024,Μητρώο!$A:$G,2,FALSE))),"Θ","g"),"Α","b")&amp;IF((TRUNC((((YEAR($C$1))-I1024)+1)/2))*2&lt;12,12,(TRUNC((((YEAR($C$1))-I1024)+1)/2))*2),"ω")</f>
        <v>ω</v>
      </c>
      <c r="Z1024" s="49">
        <f t="shared" si="115"/>
        <v>0</v>
      </c>
      <c r="AA1024" s="49">
        <f t="shared" si="116"/>
        <v>0</v>
      </c>
      <c r="AB1024" s="49">
        <f t="shared" si="117"/>
        <v>0</v>
      </c>
    </row>
    <row r="1025" spans="1:28" x14ac:dyDescent="0.2">
      <c r="A1025" s="4">
        <v>1023</v>
      </c>
      <c r="B1025" s="25">
        <f t="shared" si="110"/>
        <v>1023</v>
      </c>
      <c r="D1025" s="26" t="str">
        <f>IF($C1025&gt;0,IF(COUNTIF(newValidID,$C1025)&gt;0,VLOOKUP($C1025,Νέα_Μητρώα!$A:$G,3,FALSE),IF(COUNTIF(ValidID,$C1025)&gt;0,VLOOKUP($C1025,Μητρώο!$A:$G,3,FALSE))),"")</f>
        <v/>
      </c>
      <c r="E1025" s="27" t="str">
        <f>IF($C1025&gt;0,IF(COUNTIF(newValidID,$C1025)&gt;0,VLOOKUP($C1025,Νέα_Μητρώα!$A:$G,5,FALSE),IF(COUNTIF(ValidID,$C1025)&gt;0,VLOOKUP($C1025,Μητρώο!$A:$G,5,FALSE))),"")</f>
        <v/>
      </c>
      <c r="F1025" s="47"/>
      <c r="G1025" s="47"/>
      <c r="H1025" s="28"/>
      <c r="I1025" s="29" t="str">
        <f>IF($C1025&gt;0,IF(COUNTIF(newValidID,$C1025)&gt;0,VLOOKUP($C1025,Νέα_Μητρώα!$A:$G,4,FALSE),IF(COUNTIF(ValidID,$C1025)&gt;0,VLOOKUP($C1025,Μητρώο!$A:$G,4,FALSE))),"")</f>
        <v/>
      </c>
      <c r="J1025" s="53" t="str">
        <f>IF(OR(AND(OR(LEFT(R1025)="b",LEFT(T1025)="b",LEFT(V1025)="b"),IF($C1025&gt;0,IF(COUNTIF(newValidID,$C1025)&gt;0,VLOOKUP($C1025,Νέα_Μητρώα!$A:$G,2,FALSE),IF(COUNTIF(ValidID,$C1025)&gt;0,VLOOKUP($C1025,Μητρώο!$A:$G,2,FALSE))),"")="Θ"),AND(OR(LEFT(R1025)="g",LEFT(T1025)="g",LEFT(V1025)="g"),IF($C1025&gt;0,IF(COUNTIF(newValidID,$C1025)&gt;0,VLOOKUP($C1025,Νέα_Μητρώα!$A:$G,2,FALSE),IF(COUNTIF(ValidID,$C1025)&gt;0,VLOOKUP($C1025,Μητρώο!$A:$G,2,FALSE))),"")="Α")),"error","")</f>
        <v/>
      </c>
      <c r="K1025" s="29" t="str">
        <f t="shared" si="108"/>
        <v/>
      </c>
      <c r="L1025" s="29">
        <f t="shared" si="109"/>
        <v>0</v>
      </c>
      <c r="M1025" s="30"/>
      <c r="N1025" s="30"/>
      <c r="O1025" s="31" t="str">
        <f>IF($C1025&gt;0,IF(COUNTIF(newValidID,$C1025)&gt;0,VLOOKUP($C1025,Νέα_Μητρώα!$A:$G,7,FALSE),IF(COUNTIF(ValidID,$C1025)&gt;0,VLOOKUP($C1025,Μητρώο!$A:$G,7,FALSE))),"")</f>
        <v/>
      </c>
      <c r="P1025" s="25" t="str">
        <f t="shared" si="111"/>
        <v/>
      </c>
      <c r="Q1025" s="6"/>
      <c r="S1025" s="6"/>
      <c r="U1025" s="6"/>
      <c r="W1025" s="59" t="str">
        <f>IF(AND($W$1&gt;0,C1025&gt;0),SUBSTITUTE(SUBSTITUTE(IF(COUNTIF(newValidID,$C1025)&gt;0,VLOOKUP($C1025,Νέα_Μητρώα!$A:$G,2,FALSE),IF(COUNTIF(ValidID,$C1025)&gt;0,VLOOKUP($C1025,Μητρώο!$A:$G,2,FALSE))),"Θ","g"),"Α","b")&amp;IF((TRUNC((((YEAR($C$1))-I1025)+1)/2))*2&lt;12,12,(TRUNC((((YEAR($C$1))-I1025)+1)/2))*2),"ω")</f>
        <v>ω</v>
      </c>
      <c r="Z1025" s="49">
        <f t="shared" si="115"/>
        <v>0</v>
      </c>
      <c r="AA1025" s="49">
        <f t="shared" si="116"/>
        <v>0</v>
      </c>
      <c r="AB1025" s="49">
        <f t="shared" si="117"/>
        <v>0</v>
      </c>
    </row>
    <row r="1026" spans="1:28" x14ac:dyDescent="0.2">
      <c r="A1026" s="4">
        <v>1024</v>
      </c>
      <c r="B1026" s="25">
        <f t="shared" si="110"/>
        <v>1024</v>
      </c>
      <c r="D1026" s="26" t="str">
        <f>IF($C1026&gt;0,IF(COUNTIF(newValidID,$C1026)&gt;0,VLOOKUP($C1026,Νέα_Μητρώα!$A:$G,3,FALSE),IF(COUNTIF(ValidID,$C1026)&gt;0,VLOOKUP($C1026,Μητρώο!$A:$G,3,FALSE))),"")</f>
        <v/>
      </c>
      <c r="E1026" s="27" t="str">
        <f>IF($C1026&gt;0,IF(COUNTIF(newValidID,$C1026)&gt;0,VLOOKUP($C1026,Νέα_Μητρώα!$A:$G,5,FALSE),IF(COUNTIF(ValidID,$C1026)&gt;0,VLOOKUP($C1026,Μητρώο!$A:$G,5,FALSE))),"")</f>
        <v/>
      </c>
      <c r="F1026" s="47"/>
      <c r="G1026" s="47"/>
      <c r="H1026" s="28"/>
      <c r="I1026" s="29" t="str">
        <f>IF($C1026&gt;0,IF(COUNTIF(newValidID,$C1026)&gt;0,VLOOKUP($C1026,Νέα_Μητρώα!$A:$G,4,FALSE),IF(COUNTIF(ValidID,$C1026)&gt;0,VLOOKUP($C1026,Μητρώο!$A:$G,4,FALSE))),"")</f>
        <v/>
      </c>
      <c r="J1026" s="53" t="str">
        <f>IF(OR(AND(OR(LEFT(R1026)="b",LEFT(T1026)="b",LEFT(V1026)="b"),IF($C1026&gt;0,IF(COUNTIF(newValidID,$C1026)&gt;0,VLOOKUP($C1026,Νέα_Μητρώα!$A:$G,2,FALSE),IF(COUNTIF(ValidID,$C1026)&gt;0,VLOOKUP($C1026,Μητρώο!$A:$G,2,FALSE))),"")="Θ"),AND(OR(LEFT(R1026)="g",LEFT(T1026)="g",LEFT(V1026)="g"),IF($C1026&gt;0,IF(COUNTIF(newValidID,$C1026)&gt;0,VLOOKUP($C1026,Νέα_Μητρώα!$A:$G,2,FALSE),IF(COUNTIF(ValidID,$C1026)&gt;0,VLOOKUP($C1026,Μητρώο!$A:$G,2,FALSE))),"")="Α")),"error","")</f>
        <v/>
      </c>
      <c r="K1026" s="29" t="str">
        <f t="shared" si="108"/>
        <v/>
      </c>
      <c r="L1026" s="29">
        <f t="shared" si="109"/>
        <v>0</v>
      </c>
      <c r="M1026" s="30"/>
      <c r="N1026" s="30"/>
      <c r="O1026" s="31" t="str">
        <f>IF($C1026&gt;0,IF(COUNTIF(newValidID,$C1026)&gt;0,VLOOKUP($C1026,Νέα_Μητρώα!$A:$G,7,FALSE),IF(COUNTIF(ValidID,$C1026)&gt;0,VLOOKUP($C1026,Μητρώο!$A:$G,7,FALSE))),"")</f>
        <v/>
      </c>
      <c r="P1026" s="25" t="str">
        <f t="shared" si="111"/>
        <v/>
      </c>
      <c r="Q1026" s="6"/>
      <c r="S1026" s="6"/>
      <c r="U1026" s="6"/>
      <c r="W1026" s="59" t="str">
        <f>IF(AND($W$1&gt;0,C1026&gt;0),SUBSTITUTE(SUBSTITUTE(IF(COUNTIF(newValidID,$C1026)&gt;0,VLOOKUP($C1026,Νέα_Μητρώα!$A:$G,2,FALSE),IF(COUNTIF(ValidID,$C1026)&gt;0,VLOOKUP($C1026,Μητρώο!$A:$G,2,FALSE))),"Θ","g"),"Α","b")&amp;IF((TRUNC((((YEAR($C$1))-I1026)+1)/2))*2&lt;12,12,(TRUNC((((YEAR($C$1))-I1026)+1)/2))*2),"ω")</f>
        <v>ω</v>
      </c>
      <c r="Z1026" s="49">
        <f t="shared" si="115"/>
        <v>0</v>
      </c>
      <c r="AA1026" s="49">
        <f t="shared" si="116"/>
        <v>0</v>
      </c>
      <c r="AB1026" s="49">
        <f t="shared" si="117"/>
        <v>0</v>
      </c>
    </row>
    <row r="1027" spans="1:28" x14ac:dyDescent="0.2">
      <c r="A1027" s="4">
        <v>1025</v>
      </c>
      <c r="B1027" s="25">
        <f t="shared" si="110"/>
        <v>1025</v>
      </c>
      <c r="D1027" s="26" t="str">
        <f>IF($C1027&gt;0,IF(COUNTIF(newValidID,$C1027)&gt;0,VLOOKUP($C1027,Νέα_Μητρώα!$A:$G,3,FALSE),IF(COUNTIF(ValidID,$C1027)&gt;0,VLOOKUP($C1027,Μητρώο!$A:$G,3,FALSE))),"")</f>
        <v/>
      </c>
      <c r="E1027" s="27" t="str">
        <f>IF($C1027&gt;0,IF(COUNTIF(newValidID,$C1027)&gt;0,VLOOKUP($C1027,Νέα_Μητρώα!$A:$G,5,FALSE),IF(COUNTIF(ValidID,$C1027)&gt;0,VLOOKUP($C1027,Μητρώο!$A:$G,5,FALSE))),"")</f>
        <v/>
      </c>
      <c r="F1027" s="47"/>
      <c r="G1027" s="47"/>
      <c r="H1027" s="28"/>
      <c r="I1027" s="29" t="str">
        <f>IF($C1027&gt;0,IF(COUNTIF(newValidID,$C1027)&gt;0,VLOOKUP($C1027,Νέα_Μητρώα!$A:$G,4,FALSE),IF(COUNTIF(ValidID,$C1027)&gt;0,VLOOKUP($C1027,Μητρώο!$A:$G,4,FALSE))),"")</f>
        <v/>
      </c>
      <c r="J1027" s="53" t="str">
        <f>IF(OR(AND(OR(LEFT(R1027)="b",LEFT(T1027)="b",LEFT(V1027)="b"),IF($C1027&gt;0,IF(COUNTIF(newValidID,$C1027)&gt;0,VLOOKUP($C1027,Νέα_Μητρώα!$A:$G,2,FALSE),IF(COUNTIF(ValidID,$C1027)&gt;0,VLOOKUP($C1027,Μητρώο!$A:$G,2,FALSE))),"")="Θ"),AND(OR(LEFT(R1027)="g",LEFT(T1027)="g",LEFT(V1027)="g"),IF($C1027&gt;0,IF(COUNTIF(newValidID,$C1027)&gt;0,VLOOKUP($C1027,Νέα_Μητρώα!$A:$G,2,FALSE),IF(COUNTIF(ValidID,$C1027)&gt;0,VLOOKUP($C1027,Μητρώο!$A:$G,2,FALSE))),"")="Α")),"error","")</f>
        <v/>
      </c>
      <c r="K1027" s="29" t="str">
        <f t="shared" ref="K1027:K1090" si="118">IF(R1027&gt;" ",IF(VALUE(RIGHT(R1027,2))=10,IF(YEAR($C$1)-I1027&gt;10,"error","ok"),IF(VALUE(RIGHT(R1027,2))=12,IF(OR(YEAR($C$1)-I1027&gt;12,YEAR($C$1)-I1027&lt;9),"error","ok"),IF(VALUE(RIGHT(R1027,2))=14,IF(OR(YEAR($C$1)-I1027&gt;14,YEAR($C$1)-I1027&lt;9),"error","ok"),IF(VALUE(RIGHT(R1027,2))=16,IF(OR(YEAR($C$1)-I1027&gt;16,YEAR($C$1)-I1027&lt;13),"error","ok"),IF(VALUE(RIGHT(R1027,2))=18,IF(OR(YEAR($C$1)-I1027&gt;18,YEAR($C$1)-I1027&lt;13),"error","ok"),"x"))))),"")</f>
        <v/>
      </c>
      <c r="L1027" s="29">
        <f t="shared" ref="L1027:L1090" si="119">COUNTIF(C:C,C1027)</f>
        <v>0</v>
      </c>
      <c r="M1027" s="30"/>
      <c r="N1027" s="30"/>
      <c r="O1027" s="31" t="str">
        <f>IF($C1027&gt;0,IF(COUNTIF(newValidID,$C1027)&gt;0,VLOOKUP($C1027,Νέα_Μητρώα!$A:$G,7,FALSE),IF(COUNTIF(ValidID,$C1027)&gt;0,VLOOKUP($C1027,Μητρώο!$A:$G,7,FALSE))),"")</f>
        <v/>
      </c>
      <c r="P1027" s="25" t="str">
        <f t="shared" si="111"/>
        <v/>
      </c>
      <c r="Q1027" s="6"/>
      <c r="S1027" s="6"/>
      <c r="U1027" s="6"/>
      <c r="W1027" s="59" t="str">
        <f>IF(AND($W$1&gt;0,C1027&gt;0),SUBSTITUTE(SUBSTITUTE(IF(COUNTIF(newValidID,$C1027)&gt;0,VLOOKUP($C1027,Νέα_Μητρώα!$A:$G,2,FALSE),IF(COUNTIF(ValidID,$C1027)&gt;0,VLOOKUP($C1027,Μητρώο!$A:$G,2,FALSE))),"Θ","g"),"Α","b")&amp;IF((TRUNC((((YEAR($C$1))-I1027)+1)/2))*2&lt;12,12,(TRUNC((((YEAR($C$1))-I1027)+1)/2))*2),"ω")</f>
        <v>ω</v>
      </c>
      <c r="Z1027" s="49">
        <f t="shared" si="115"/>
        <v>0</v>
      </c>
      <c r="AA1027" s="49">
        <f t="shared" si="116"/>
        <v>0</v>
      </c>
      <c r="AB1027" s="49">
        <f t="shared" si="117"/>
        <v>0</v>
      </c>
    </row>
    <row r="1028" spans="1:28" x14ac:dyDescent="0.2">
      <c r="A1028" s="4">
        <v>1026</v>
      </c>
      <c r="B1028" s="25">
        <f t="shared" ref="B1028:B1091" si="120">IF(Q1028&amp;R1028&amp;W1028=Q1027&amp;R1027&amp;W1027,B1027+1,1)</f>
        <v>1026</v>
      </c>
      <c r="D1028" s="26" t="str">
        <f>IF($C1028&gt;0,IF(COUNTIF(newValidID,$C1028)&gt;0,VLOOKUP($C1028,Νέα_Μητρώα!$A:$G,3,FALSE),IF(COUNTIF(ValidID,$C1028)&gt;0,VLOOKUP($C1028,Μητρώο!$A:$G,3,FALSE))),"")</f>
        <v/>
      </c>
      <c r="E1028" s="27" t="str">
        <f>IF($C1028&gt;0,IF(COUNTIF(newValidID,$C1028)&gt;0,VLOOKUP($C1028,Νέα_Μητρώα!$A:$G,5,FALSE),IF(COUNTIF(ValidID,$C1028)&gt;0,VLOOKUP($C1028,Μητρώο!$A:$G,5,FALSE))),"")</f>
        <v/>
      </c>
      <c r="F1028" s="47"/>
      <c r="G1028" s="47"/>
      <c r="H1028" s="28"/>
      <c r="I1028" s="29" t="str">
        <f>IF($C1028&gt;0,IF(COUNTIF(newValidID,$C1028)&gt;0,VLOOKUP($C1028,Νέα_Μητρώα!$A:$G,4,FALSE),IF(COUNTIF(ValidID,$C1028)&gt;0,VLOOKUP($C1028,Μητρώο!$A:$G,4,FALSE))),"")</f>
        <v/>
      </c>
      <c r="J1028" s="53" t="str">
        <f>IF(OR(AND(OR(LEFT(R1028)="b",LEFT(T1028)="b",LEFT(V1028)="b"),IF($C1028&gt;0,IF(COUNTIF(newValidID,$C1028)&gt;0,VLOOKUP($C1028,Νέα_Μητρώα!$A:$G,2,FALSE),IF(COUNTIF(ValidID,$C1028)&gt;0,VLOOKUP($C1028,Μητρώο!$A:$G,2,FALSE))),"")="Θ"),AND(OR(LEFT(R1028)="g",LEFT(T1028)="g",LEFT(V1028)="g"),IF($C1028&gt;0,IF(COUNTIF(newValidID,$C1028)&gt;0,VLOOKUP($C1028,Νέα_Μητρώα!$A:$G,2,FALSE),IF(COUNTIF(ValidID,$C1028)&gt;0,VLOOKUP($C1028,Μητρώο!$A:$G,2,FALSE))),"")="Α")),"error","")</f>
        <v/>
      </c>
      <c r="K1028" s="29" t="str">
        <f t="shared" si="118"/>
        <v/>
      </c>
      <c r="L1028" s="29">
        <f t="shared" si="119"/>
        <v>0</v>
      </c>
      <c r="M1028" s="30"/>
      <c r="N1028" s="30"/>
      <c r="O1028" s="31" t="str">
        <f>IF($C1028&gt;0,IF(COUNTIF(newValidID,$C1028)&gt;0,VLOOKUP($C1028,Νέα_Μητρώα!$A:$G,7,FALSE),IF(COUNTIF(ValidID,$C1028)&gt;0,VLOOKUP($C1028,Μητρώο!$A:$G,7,FALSE))),"")</f>
        <v/>
      </c>
      <c r="P1028" s="25" t="str">
        <f t="shared" ref="P1028:P1091" si="121">IF(AND($C1028&gt;1,$O1028&lt;$C$1),"Κ","")</f>
        <v/>
      </c>
      <c r="Q1028" s="6"/>
      <c r="S1028" s="6"/>
      <c r="U1028" s="6"/>
      <c r="W1028" s="59" t="str">
        <f>IF(AND($W$1&gt;0,C1028&gt;0),SUBSTITUTE(SUBSTITUTE(IF(COUNTIF(newValidID,$C1028)&gt;0,VLOOKUP($C1028,Νέα_Μητρώα!$A:$G,2,FALSE),IF(COUNTIF(ValidID,$C1028)&gt;0,VLOOKUP($C1028,Μητρώο!$A:$G,2,FALSE))),"Θ","g"),"Α","b")&amp;IF((TRUNC((((YEAR($C$1))-I1028)+1)/2))*2&lt;12,12,(TRUNC((((YEAR($C$1))-I1028)+1)/2))*2),"ω")</f>
        <v>ω</v>
      </c>
      <c r="Z1028" s="49">
        <f t="shared" si="115"/>
        <v>0</v>
      </c>
      <c r="AA1028" s="49">
        <f t="shared" si="116"/>
        <v>0</v>
      </c>
      <c r="AB1028" s="49">
        <f t="shared" si="117"/>
        <v>0</v>
      </c>
    </row>
    <row r="1029" spans="1:28" x14ac:dyDescent="0.2">
      <c r="A1029" s="4">
        <v>1027</v>
      </c>
      <c r="B1029" s="25">
        <f t="shared" si="120"/>
        <v>1027</v>
      </c>
      <c r="D1029" s="26" t="str">
        <f>IF($C1029&gt;0,IF(COUNTIF(newValidID,$C1029)&gt;0,VLOOKUP($C1029,Νέα_Μητρώα!$A:$G,3,FALSE),IF(COUNTIF(ValidID,$C1029)&gt;0,VLOOKUP($C1029,Μητρώο!$A:$G,3,FALSE))),"")</f>
        <v/>
      </c>
      <c r="E1029" s="27" t="str">
        <f>IF($C1029&gt;0,IF(COUNTIF(newValidID,$C1029)&gt;0,VLOOKUP($C1029,Νέα_Μητρώα!$A:$G,5,FALSE),IF(COUNTIF(ValidID,$C1029)&gt;0,VLOOKUP($C1029,Μητρώο!$A:$G,5,FALSE))),"")</f>
        <v/>
      </c>
      <c r="F1029" s="47"/>
      <c r="G1029" s="47"/>
      <c r="H1029" s="28"/>
      <c r="I1029" s="29" t="str">
        <f>IF($C1029&gt;0,IF(COUNTIF(newValidID,$C1029)&gt;0,VLOOKUP($C1029,Νέα_Μητρώα!$A:$G,4,FALSE),IF(COUNTIF(ValidID,$C1029)&gt;0,VLOOKUP($C1029,Μητρώο!$A:$G,4,FALSE))),"")</f>
        <v/>
      </c>
      <c r="J1029" s="53" t="str">
        <f>IF(OR(AND(OR(LEFT(R1029)="b",LEFT(T1029)="b",LEFT(V1029)="b"),IF($C1029&gt;0,IF(COUNTIF(newValidID,$C1029)&gt;0,VLOOKUP($C1029,Νέα_Μητρώα!$A:$G,2,FALSE),IF(COUNTIF(ValidID,$C1029)&gt;0,VLOOKUP($C1029,Μητρώο!$A:$G,2,FALSE))),"")="Θ"),AND(OR(LEFT(R1029)="g",LEFT(T1029)="g",LEFT(V1029)="g"),IF($C1029&gt;0,IF(COUNTIF(newValidID,$C1029)&gt;0,VLOOKUP($C1029,Νέα_Μητρώα!$A:$G,2,FALSE),IF(COUNTIF(ValidID,$C1029)&gt;0,VLOOKUP($C1029,Μητρώο!$A:$G,2,FALSE))),"")="Α")),"error","")</f>
        <v/>
      </c>
      <c r="K1029" s="29" t="str">
        <f t="shared" si="118"/>
        <v/>
      </c>
      <c r="L1029" s="29">
        <f t="shared" si="119"/>
        <v>0</v>
      </c>
      <c r="M1029" s="30"/>
      <c r="N1029" s="30"/>
      <c r="O1029" s="31" t="str">
        <f>IF($C1029&gt;0,IF(COUNTIF(newValidID,$C1029)&gt;0,VLOOKUP($C1029,Νέα_Μητρώα!$A:$G,7,FALSE),IF(COUNTIF(ValidID,$C1029)&gt;0,VLOOKUP($C1029,Μητρώο!$A:$G,7,FALSE))),"")</f>
        <v/>
      </c>
      <c r="P1029" s="25" t="str">
        <f t="shared" si="121"/>
        <v/>
      </c>
      <c r="Q1029" s="6"/>
      <c r="S1029" s="6"/>
      <c r="U1029" s="6"/>
      <c r="W1029" s="59" t="str">
        <f>IF(AND($W$1&gt;0,C1029&gt;0),SUBSTITUTE(SUBSTITUTE(IF(COUNTIF(newValidID,$C1029)&gt;0,VLOOKUP($C1029,Νέα_Μητρώα!$A:$G,2,FALSE),IF(COUNTIF(ValidID,$C1029)&gt;0,VLOOKUP($C1029,Μητρώο!$A:$G,2,FALSE))),"Θ","g"),"Α","b")&amp;IF((TRUNC((((YEAR($C$1))-I1029)+1)/2))*2&lt;12,12,(TRUNC((((YEAR($C$1))-I1029)+1)/2))*2),"ω")</f>
        <v>ω</v>
      </c>
      <c r="Z1029" s="49">
        <f t="shared" si="115"/>
        <v>0</v>
      </c>
      <c r="AA1029" s="49">
        <f t="shared" si="116"/>
        <v>0</v>
      </c>
      <c r="AB1029" s="49">
        <f t="shared" si="117"/>
        <v>0</v>
      </c>
    </row>
    <row r="1030" spans="1:28" x14ac:dyDescent="0.2">
      <c r="A1030" s="4">
        <v>1028</v>
      </c>
      <c r="B1030" s="25">
        <f t="shared" si="120"/>
        <v>1028</v>
      </c>
      <c r="D1030" s="26" t="str">
        <f>IF($C1030&gt;0,IF(COUNTIF(newValidID,$C1030)&gt;0,VLOOKUP($C1030,Νέα_Μητρώα!$A:$G,3,FALSE),IF(COUNTIF(ValidID,$C1030)&gt;0,VLOOKUP($C1030,Μητρώο!$A:$G,3,FALSE))),"")</f>
        <v/>
      </c>
      <c r="E1030" s="27" t="str">
        <f>IF($C1030&gt;0,IF(COUNTIF(newValidID,$C1030)&gt;0,VLOOKUP($C1030,Νέα_Μητρώα!$A:$G,5,FALSE),IF(COUNTIF(ValidID,$C1030)&gt;0,VLOOKUP($C1030,Μητρώο!$A:$G,5,FALSE))),"")</f>
        <v/>
      </c>
      <c r="F1030" s="47"/>
      <c r="G1030" s="47"/>
      <c r="H1030" s="28"/>
      <c r="I1030" s="29" t="str">
        <f>IF($C1030&gt;0,IF(COUNTIF(newValidID,$C1030)&gt;0,VLOOKUP($C1030,Νέα_Μητρώα!$A:$G,4,FALSE),IF(COUNTIF(ValidID,$C1030)&gt;0,VLOOKUP($C1030,Μητρώο!$A:$G,4,FALSE))),"")</f>
        <v/>
      </c>
      <c r="J1030" s="53" t="str">
        <f>IF(OR(AND(OR(LEFT(R1030)="b",LEFT(T1030)="b",LEFT(V1030)="b"),IF($C1030&gt;0,IF(COUNTIF(newValidID,$C1030)&gt;0,VLOOKUP($C1030,Νέα_Μητρώα!$A:$G,2,FALSE),IF(COUNTIF(ValidID,$C1030)&gt;0,VLOOKUP($C1030,Μητρώο!$A:$G,2,FALSE))),"")="Θ"),AND(OR(LEFT(R1030)="g",LEFT(T1030)="g",LEFT(V1030)="g"),IF($C1030&gt;0,IF(COUNTIF(newValidID,$C1030)&gt;0,VLOOKUP($C1030,Νέα_Μητρώα!$A:$G,2,FALSE),IF(COUNTIF(ValidID,$C1030)&gt;0,VLOOKUP($C1030,Μητρώο!$A:$G,2,FALSE))),"")="Α")),"error","")</f>
        <v/>
      </c>
      <c r="K1030" s="29" t="str">
        <f t="shared" si="118"/>
        <v/>
      </c>
      <c r="L1030" s="29">
        <f t="shared" si="119"/>
        <v>0</v>
      </c>
      <c r="M1030" s="30"/>
      <c r="N1030" s="30"/>
      <c r="O1030" s="31" t="str">
        <f>IF($C1030&gt;0,IF(COUNTIF(newValidID,$C1030)&gt;0,VLOOKUP($C1030,Νέα_Μητρώα!$A:$G,7,FALSE),IF(COUNTIF(ValidID,$C1030)&gt;0,VLOOKUP($C1030,Μητρώο!$A:$G,7,FALSE))),"")</f>
        <v/>
      </c>
      <c r="P1030" s="25" t="str">
        <f t="shared" si="121"/>
        <v/>
      </c>
      <c r="Q1030" s="6"/>
      <c r="S1030" s="6"/>
      <c r="U1030" s="6"/>
      <c r="W1030" s="59" t="str">
        <f>IF(AND($W$1&gt;0,C1030&gt;0),SUBSTITUTE(SUBSTITUTE(IF(COUNTIF(newValidID,$C1030)&gt;0,VLOOKUP($C1030,Νέα_Μητρώα!$A:$G,2,FALSE),IF(COUNTIF(ValidID,$C1030)&gt;0,VLOOKUP($C1030,Μητρώο!$A:$G,2,FALSE))),"Θ","g"),"Α","b")&amp;IF((TRUNC((((YEAR($C$1))-I1030)+1)/2))*2&lt;12,12,(TRUNC((((YEAR($C$1))-I1030)+1)/2))*2),"ω")</f>
        <v>ω</v>
      </c>
      <c r="Z1030" s="49">
        <f t="shared" si="115"/>
        <v>0</v>
      </c>
      <c r="AA1030" s="49">
        <f t="shared" si="116"/>
        <v>0</v>
      </c>
      <c r="AB1030" s="49">
        <f t="shared" si="117"/>
        <v>0</v>
      </c>
    </row>
    <row r="1031" spans="1:28" x14ac:dyDescent="0.2">
      <c r="A1031" s="4">
        <v>1029</v>
      </c>
      <c r="B1031" s="25">
        <f t="shared" si="120"/>
        <v>1029</v>
      </c>
      <c r="D1031" s="26" t="str">
        <f>IF($C1031&gt;0,IF(COUNTIF(newValidID,$C1031)&gt;0,VLOOKUP($C1031,Νέα_Μητρώα!$A:$G,3,FALSE),IF(COUNTIF(ValidID,$C1031)&gt;0,VLOOKUP($C1031,Μητρώο!$A:$G,3,FALSE))),"")</f>
        <v/>
      </c>
      <c r="E1031" s="27" t="str">
        <f>IF($C1031&gt;0,IF(COUNTIF(newValidID,$C1031)&gt;0,VLOOKUP($C1031,Νέα_Μητρώα!$A:$G,5,FALSE),IF(COUNTIF(ValidID,$C1031)&gt;0,VLOOKUP($C1031,Μητρώο!$A:$G,5,FALSE))),"")</f>
        <v/>
      </c>
      <c r="F1031" s="47"/>
      <c r="G1031" s="47"/>
      <c r="H1031" s="28"/>
      <c r="I1031" s="29" t="str">
        <f>IF($C1031&gt;0,IF(COUNTIF(newValidID,$C1031)&gt;0,VLOOKUP($C1031,Νέα_Μητρώα!$A:$G,4,FALSE),IF(COUNTIF(ValidID,$C1031)&gt;0,VLOOKUP($C1031,Μητρώο!$A:$G,4,FALSE))),"")</f>
        <v/>
      </c>
      <c r="J1031" s="53" t="str">
        <f>IF(OR(AND(OR(LEFT(R1031)="b",LEFT(T1031)="b",LEFT(V1031)="b"),IF($C1031&gt;0,IF(COUNTIF(newValidID,$C1031)&gt;0,VLOOKUP($C1031,Νέα_Μητρώα!$A:$G,2,FALSE),IF(COUNTIF(ValidID,$C1031)&gt;0,VLOOKUP($C1031,Μητρώο!$A:$G,2,FALSE))),"")="Θ"),AND(OR(LEFT(R1031)="g",LEFT(T1031)="g",LEFT(V1031)="g"),IF($C1031&gt;0,IF(COUNTIF(newValidID,$C1031)&gt;0,VLOOKUP($C1031,Νέα_Μητρώα!$A:$G,2,FALSE),IF(COUNTIF(ValidID,$C1031)&gt;0,VLOOKUP($C1031,Μητρώο!$A:$G,2,FALSE))),"")="Α")),"error","")</f>
        <v/>
      </c>
      <c r="K1031" s="29" t="str">
        <f t="shared" si="118"/>
        <v/>
      </c>
      <c r="L1031" s="29">
        <f t="shared" si="119"/>
        <v>0</v>
      </c>
      <c r="M1031" s="30"/>
      <c r="N1031" s="30"/>
      <c r="O1031" s="31" t="str">
        <f>IF($C1031&gt;0,IF(COUNTIF(newValidID,$C1031)&gt;0,VLOOKUP($C1031,Νέα_Μητρώα!$A:$G,7,FALSE),IF(COUNTIF(ValidID,$C1031)&gt;0,VLOOKUP($C1031,Μητρώο!$A:$G,7,FALSE))),"")</f>
        <v/>
      </c>
      <c r="P1031" s="25" t="str">
        <f t="shared" si="121"/>
        <v/>
      </c>
      <c r="Q1031" s="6"/>
      <c r="S1031" s="6"/>
      <c r="U1031" s="6"/>
      <c r="W1031" s="59" t="str">
        <f>IF(AND($W$1&gt;0,C1031&gt;0),SUBSTITUTE(SUBSTITUTE(IF(COUNTIF(newValidID,$C1031)&gt;0,VLOOKUP($C1031,Νέα_Μητρώα!$A:$G,2,FALSE),IF(COUNTIF(ValidID,$C1031)&gt;0,VLOOKUP($C1031,Μητρώο!$A:$G,2,FALSE))),"Θ","g"),"Α","b")&amp;IF((TRUNC((((YEAR($C$1))-I1031)+1)/2))*2&lt;12,12,(TRUNC((((YEAR($C$1))-I1031)+1)/2))*2),"ω")</f>
        <v>ω</v>
      </c>
      <c r="Z1031" s="49">
        <f t="shared" si="115"/>
        <v>0</v>
      </c>
      <c r="AA1031" s="49">
        <f t="shared" si="116"/>
        <v>0</v>
      </c>
      <c r="AB1031" s="49">
        <f t="shared" si="117"/>
        <v>0</v>
      </c>
    </row>
    <row r="1032" spans="1:28" x14ac:dyDescent="0.2">
      <c r="A1032" s="4">
        <v>1030</v>
      </c>
      <c r="B1032" s="25">
        <f t="shared" si="120"/>
        <v>1030</v>
      </c>
      <c r="D1032" s="26" t="str">
        <f>IF($C1032&gt;0,IF(COUNTIF(newValidID,$C1032)&gt;0,VLOOKUP($C1032,Νέα_Μητρώα!$A:$G,3,FALSE),IF(COUNTIF(ValidID,$C1032)&gt;0,VLOOKUP($C1032,Μητρώο!$A:$G,3,FALSE))),"")</f>
        <v/>
      </c>
      <c r="E1032" s="27" t="str">
        <f>IF($C1032&gt;0,IF(COUNTIF(newValidID,$C1032)&gt;0,VLOOKUP($C1032,Νέα_Μητρώα!$A:$G,5,FALSE),IF(COUNTIF(ValidID,$C1032)&gt;0,VLOOKUP($C1032,Μητρώο!$A:$G,5,FALSE))),"")</f>
        <v/>
      </c>
      <c r="F1032" s="47"/>
      <c r="G1032" s="47"/>
      <c r="H1032" s="28"/>
      <c r="I1032" s="29" t="str">
        <f>IF($C1032&gt;0,IF(COUNTIF(newValidID,$C1032)&gt;0,VLOOKUP($C1032,Νέα_Μητρώα!$A:$G,4,FALSE),IF(COUNTIF(ValidID,$C1032)&gt;0,VLOOKUP($C1032,Μητρώο!$A:$G,4,FALSE))),"")</f>
        <v/>
      </c>
      <c r="J1032" s="53" t="str">
        <f>IF(OR(AND(OR(LEFT(R1032)="b",LEFT(T1032)="b",LEFT(V1032)="b"),IF($C1032&gt;0,IF(COUNTIF(newValidID,$C1032)&gt;0,VLOOKUP($C1032,Νέα_Μητρώα!$A:$G,2,FALSE),IF(COUNTIF(ValidID,$C1032)&gt;0,VLOOKUP($C1032,Μητρώο!$A:$G,2,FALSE))),"")="Θ"),AND(OR(LEFT(R1032)="g",LEFT(T1032)="g",LEFT(V1032)="g"),IF($C1032&gt;0,IF(COUNTIF(newValidID,$C1032)&gt;0,VLOOKUP($C1032,Νέα_Μητρώα!$A:$G,2,FALSE),IF(COUNTIF(ValidID,$C1032)&gt;0,VLOOKUP($C1032,Μητρώο!$A:$G,2,FALSE))),"")="Α")),"error","")</f>
        <v/>
      </c>
      <c r="K1032" s="29" t="str">
        <f t="shared" si="118"/>
        <v/>
      </c>
      <c r="L1032" s="29">
        <f t="shared" si="119"/>
        <v>0</v>
      </c>
      <c r="M1032" s="30"/>
      <c r="N1032" s="30"/>
      <c r="O1032" s="31" t="str">
        <f>IF($C1032&gt;0,IF(COUNTIF(newValidID,$C1032)&gt;0,VLOOKUP($C1032,Νέα_Μητρώα!$A:$G,7,FALSE),IF(COUNTIF(ValidID,$C1032)&gt;0,VLOOKUP($C1032,Μητρώο!$A:$G,7,FALSE))),"")</f>
        <v/>
      </c>
      <c r="P1032" s="25" t="str">
        <f t="shared" si="121"/>
        <v/>
      </c>
      <c r="Q1032" s="6"/>
      <c r="S1032" s="6"/>
      <c r="U1032" s="6"/>
      <c r="W1032" s="59" t="str">
        <f>IF(AND($W$1&gt;0,C1032&gt;0),SUBSTITUTE(SUBSTITUTE(IF(COUNTIF(newValidID,$C1032)&gt;0,VLOOKUP($C1032,Νέα_Μητρώα!$A:$G,2,FALSE),IF(COUNTIF(ValidID,$C1032)&gt;0,VLOOKUP($C1032,Μητρώο!$A:$G,2,FALSE))),"Θ","g"),"Α","b")&amp;IF((TRUNC((((YEAR($C$1))-I1032)+1)/2))*2&lt;12,12,(TRUNC((((YEAR($C$1))-I1032)+1)/2))*2),"ω")</f>
        <v>ω</v>
      </c>
      <c r="Z1032" s="49">
        <f t="shared" si="115"/>
        <v>0</v>
      </c>
      <c r="AA1032" s="49">
        <f t="shared" si="116"/>
        <v>0</v>
      </c>
      <c r="AB1032" s="49">
        <f t="shared" si="117"/>
        <v>0</v>
      </c>
    </row>
    <row r="1033" spans="1:28" x14ac:dyDescent="0.2">
      <c r="A1033" s="4">
        <v>1031</v>
      </c>
      <c r="B1033" s="25">
        <f t="shared" si="120"/>
        <v>1031</v>
      </c>
      <c r="D1033" s="26" t="str">
        <f>IF($C1033&gt;0,IF(COUNTIF(newValidID,$C1033)&gt;0,VLOOKUP($C1033,Νέα_Μητρώα!$A:$G,3,FALSE),IF(COUNTIF(ValidID,$C1033)&gt;0,VLOOKUP($C1033,Μητρώο!$A:$G,3,FALSE))),"")</f>
        <v/>
      </c>
      <c r="E1033" s="27" t="str">
        <f>IF($C1033&gt;0,IF(COUNTIF(newValidID,$C1033)&gt;0,VLOOKUP($C1033,Νέα_Μητρώα!$A:$G,5,FALSE),IF(COUNTIF(ValidID,$C1033)&gt;0,VLOOKUP($C1033,Μητρώο!$A:$G,5,FALSE))),"")</f>
        <v/>
      </c>
      <c r="F1033" s="47"/>
      <c r="G1033" s="47"/>
      <c r="H1033" s="28"/>
      <c r="I1033" s="29" t="str">
        <f>IF($C1033&gt;0,IF(COUNTIF(newValidID,$C1033)&gt;0,VLOOKUP($C1033,Νέα_Μητρώα!$A:$G,4,FALSE),IF(COUNTIF(ValidID,$C1033)&gt;0,VLOOKUP($C1033,Μητρώο!$A:$G,4,FALSE))),"")</f>
        <v/>
      </c>
      <c r="J1033" s="53" t="str">
        <f>IF(OR(AND(OR(LEFT(R1033)="b",LEFT(T1033)="b",LEFT(V1033)="b"),IF($C1033&gt;0,IF(COUNTIF(newValidID,$C1033)&gt;0,VLOOKUP($C1033,Νέα_Μητρώα!$A:$G,2,FALSE),IF(COUNTIF(ValidID,$C1033)&gt;0,VLOOKUP($C1033,Μητρώο!$A:$G,2,FALSE))),"")="Θ"),AND(OR(LEFT(R1033)="g",LEFT(T1033)="g",LEFT(V1033)="g"),IF($C1033&gt;0,IF(COUNTIF(newValidID,$C1033)&gt;0,VLOOKUP($C1033,Νέα_Μητρώα!$A:$G,2,FALSE),IF(COUNTIF(ValidID,$C1033)&gt;0,VLOOKUP($C1033,Μητρώο!$A:$G,2,FALSE))),"")="Α")),"error","")</f>
        <v/>
      </c>
      <c r="K1033" s="29" t="str">
        <f t="shared" si="118"/>
        <v/>
      </c>
      <c r="L1033" s="29">
        <f t="shared" si="119"/>
        <v>0</v>
      </c>
      <c r="M1033" s="30"/>
      <c r="N1033" s="30"/>
      <c r="O1033" s="31" t="str">
        <f>IF($C1033&gt;0,IF(COUNTIF(newValidID,$C1033)&gt;0,VLOOKUP($C1033,Νέα_Μητρώα!$A:$G,7,FALSE),IF(COUNTIF(ValidID,$C1033)&gt;0,VLOOKUP($C1033,Μητρώο!$A:$G,7,FALSE))),"")</f>
        <v/>
      </c>
      <c r="P1033" s="25" t="str">
        <f t="shared" si="121"/>
        <v/>
      </c>
      <c r="Q1033" s="6"/>
      <c r="S1033" s="6"/>
      <c r="U1033" s="6"/>
      <c r="W1033" s="59" t="str">
        <f>IF(AND($W$1&gt;0,C1033&gt;0),SUBSTITUTE(SUBSTITUTE(IF(COUNTIF(newValidID,$C1033)&gt;0,VLOOKUP($C1033,Νέα_Μητρώα!$A:$G,2,FALSE),IF(COUNTIF(ValidID,$C1033)&gt;0,VLOOKUP($C1033,Μητρώο!$A:$G,2,FALSE))),"Θ","g"),"Α","b")&amp;IF((TRUNC((((YEAR($C$1))-I1033)+1)/2))*2&lt;12,12,(TRUNC((((YEAR($C$1))-I1033)+1)/2))*2),"ω")</f>
        <v>ω</v>
      </c>
      <c r="Z1033" s="49">
        <f t="shared" si="115"/>
        <v>0</v>
      </c>
      <c r="AA1033" s="49">
        <f t="shared" si="116"/>
        <v>0</v>
      </c>
      <c r="AB1033" s="49">
        <f t="shared" si="117"/>
        <v>0</v>
      </c>
    </row>
    <row r="1034" spans="1:28" x14ac:dyDescent="0.2">
      <c r="A1034" s="4">
        <v>1032</v>
      </c>
      <c r="B1034" s="25">
        <f t="shared" si="120"/>
        <v>1032</v>
      </c>
      <c r="D1034" s="26" t="str">
        <f>IF($C1034&gt;0,IF(COUNTIF(newValidID,$C1034)&gt;0,VLOOKUP($C1034,Νέα_Μητρώα!$A:$G,3,FALSE),IF(COUNTIF(ValidID,$C1034)&gt;0,VLOOKUP($C1034,Μητρώο!$A:$G,3,FALSE))),"")</f>
        <v/>
      </c>
      <c r="E1034" s="27" t="str">
        <f>IF($C1034&gt;0,IF(COUNTIF(newValidID,$C1034)&gt;0,VLOOKUP($C1034,Νέα_Μητρώα!$A:$G,5,FALSE),IF(COUNTIF(ValidID,$C1034)&gt;0,VLOOKUP($C1034,Μητρώο!$A:$G,5,FALSE))),"")</f>
        <v/>
      </c>
      <c r="F1034" s="47"/>
      <c r="G1034" s="47"/>
      <c r="H1034" s="28"/>
      <c r="I1034" s="29" t="str">
        <f>IF($C1034&gt;0,IF(COUNTIF(newValidID,$C1034)&gt;0,VLOOKUP($C1034,Νέα_Μητρώα!$A:$G,4,FALSE),IF(COUNTIF(ValidID,$C1034)&gt;0,VLOOKUP($C1034,Μητρώο!$A:$G,4,FALSE))),"")</f>
        <v/>
      </c>
      <c r="J1034" s="53" t="str">
        <f>IF(OR(AND(OR(LEFT(R1034)="b",LEFT(T1034)="b",LEFT(V1034)="b"),IF($C1034&gt;0,IF(COUNTIF(newValidID,$C1034)&gt;0,VLOOKUP($C1034,Νέα_Μητρώα!$A:$G,2,FALSE),IF(COUNTIF(ValidID,$C1034)&gt;0,VLOOKUP($C1034,Μητρώο!$A:$G,2,FALSE))),"")="Θ"),AND(OR(LEFT(R1034)="g",LEFT(T1034)="g",LEFT(V1034)="g"),IF($C1034&gt;0,IF(COUNTIF(newValidID,$C1034)&gt;0,VLOOKUP($C1034,Νέα_Μητρώα!$A:$G,2,FALSE),IF(COUNTIF(ValidID,$C1034)&gt;0,VLOOKUP($C1034,Μητρώο!$A:$G,2,FALSE))),"")="Α")),"error","")</f>
        <v/>
      </c>
      <c r="K1034" s="29" t="str">
        <f t="shared" si="118"/>
        <v/>
      </c>
      <c r="L1034" s="29">
        <f t="shared" si="119"/>
        <v>0</v>
      </c>
      <c r="M1034" s="30"/>
      <c r="N1034" s="30"/>
      <c r="O1034" s="31" t="str">
        <f>IF($C1034&gt;0,IF(COUNTIF(newValidID,$C1034)&gt;0,VLOOKUP($C1034,Νέα_Μητρώα!$A:$G,7,FALSE),IF(COUNTIF(ValidID,$C1034)&gt;0,VLOOKUP($C1034,Μητρώο!$A:$G,7,FALSE))),"")</f>
        <v/>
      </c>
      <c r="P1034" s="25" t="str">
        <f t="shared" si="121"/>
        <v/>
      </c>
      <c r="Q1034" s="6"/>
      <c r="S1034" s="6"/>
      <c r="U1034" s="6"/>
      <c r="W1034" s="59" t="str">
        <f>IF(AND($W$1&gt;0,C1034&gt;0),SUBSTITUTE(SUBSTITUTE(IF(COUNTIF(newValidID,$C1034)&gt;0,VLOOKUP($C1034,Νέα_Μητρώα!$A:$G,2,FALSE),IF(COUNTIF(ValidID,$C1034)&gt;0,VLOOKUP($C1034,Μητρώο!$A:$G,2,FALSE))),"Θ","g"),"Α","b")&amp;IF((TRUNC((((YEAR($C$1))-I1034)+1)/2))*2&lt;12,12,(TRUNC((((YEAR($C$1))-I1034)+1)/2))*2),"ω")</f>
        <v>ω</v>
      </c>
      <c r="Z1034" s="49">
        <f t="shared" si="115"/>
        <v>0</v>
      </c>
      <c r="AA1034" s="49">
        <f t="shared" si="116"/>
        <v>0</v>
      </c>
      <c r="AB1034" s="49">
        <f t="shared" si="117"/>
        <v>0</v>
      </c>
    </row>
    <row r="1035" spans="1:28" x14ac:dyDescent="0.2">
      <c r="A1035" s="4">
        <v>1033</v>
      </c>
      <c r="B1035" s="25">
        <f t="shared" si="120"/>
        <v>1033</v>
      </c>
      <c r="D1035" s="26" t="str">
        <f>IF($C1035&gt;0,IF(COUNTIF(newValidID,$C1035)&gt;0,VLOOKUP($C1035,Νέα_Μητρώα!$A:$G,3,FALSE),IF(COUNTIF(ValidID,$C1035)&gt;0,VLOOKUP($C1035,Μητρώο!$A:$G,3,FALSE))),"")</f>
        <v/>
      </c>
      <c r="E1035" s="27" t="str">
        <f>IF($C1035&gt;0,IF(COUNTIF(newValidID,$C1035)&gt;0,VLOOKUP($C1035,Νέα_Μητρώα!$A:$G,5,FALSE),IF(COUNTIF(ValidID,$C1035)&gt;0,VLOOKUP($C1035,Μητρώο!$A:$G,5,FALSE))),"")</f>
        <v/>
      </c>
      <c r="F1035" s="47"/>
      <c r="G1035" s="47"/>
      <c r="H1035" s="28"/>
      <c r="I1035" s="29" t="str">
        <f>IF($C1035&gt;0,IF(COUNTIF(newValidID,$C1035)&gt;0,VLOOKUP($C1035,Νέα_Μητρώα!$A:$G,4,FALSE),IF(COUNTIF(ValidID,$C1035)&gt;0,VLOOKUP($C1035,Μητρώο!$A:$G,4,FALSE))),"")</f>
        <v/>
      </c>
      <c r="J1035" s="53" t="str">
        <f>IF(OR(AND(OR(LEFT(R1035)="b",LEFT(T1035)="b",LEFT(V1035)="b"),IF($C1035&gt;0,IF(COUNTIF(newValidID,$C1035)&gt;0,VLOOKUP($C1035,Νέα_Μητρώα!$A:$G,2,FALSE),IF(COUNTIF(ValidID,$C1035)&gt;0,VLOOKUP($C1035,Μητρώο!$A:$G,2,FALSE))),"")="Θ"),AND(OR(LEFT(R1035)="g",LEFT(T1035)="g",LEFT(V1035)="g"),IF($C1035&gt;0,IF(COUNTIF(newValidID,$C1035)&gt;0,VLOOKUP($C1035,Νέα_Μητρώα!$A:$G,2,FALSE),IF(COUNTIF(ValidID,$C1035)&gt;0,VLOOKUP($C1035,Μητρώο!$A:$G,2,FALSE))),"")="Α")),"error","")</f>
        <v/>
      </c>
      <c r="K1035" s="29" t="str">
        <f t="shared" si="118"/>
        <v/>
      </c>
      <c r="L1035" s="29">
        <f t="shared" si="119"/>
        <v>0</v>
      </c>
      <c r="M1035" s="30"/>
      <c r="N1035" s="30"/>
      <c r="O1035" s="31" t="str">
        <f>IF($C1035&gt;0,IF(COUNTIF(newValidID,$C1035)&gt;0,VLOOKUP($C1035,Νέα_Μητρώα!$A:$G,7,FALSE),IF(COUNTIF(ValidID,$C1035)&gt;0,VLOOKUP($C1035,Μητρώο!$A:$G,7,FALSE))),"")</f>
        <v/>
      </c>
      <c r="P1035" s="25" t="str">
        <f t="shared" si="121"/>
        <v/>
      </c>
      <c r="Q1035" s="6"/>
      <c r="S1035" s="6"/>
      <c r="U1035" s="6"/>
      <c r="W1035" s="59" t="str">
        <f>IF(AND($W$1&gt;0,C1035&gt;0),SUBSTITUTE(SUBSTITUTE(IF(COUNTIF(newValidID,$C1035)&gt;0,VLOOKUP($C1035,Νέα_Μητρώα!$A:$G,2,FALSE),IF(COUNTIF(ValidID,$C1035)&gt;0,VLOOKUP($C1035,Μητρώο!$A:$G,2,FALSE))),"Θ","g"),"Α","b")&amp;IF((TRUNC((((YEAR($C$1))-I1035)+1)/2))*2&lt;12,12,(TRUNC((((YEAR($C$1))-I1035)+1)/2))*2),"ω")</f>
        <v>ω</v>
      </c>
      <c r="Z1035" s="49">
        <f t="shared" si="115"/>
        <v>0</v>
      </c>
      <c r="AA1035" s="49">
        <f t="shared" si="116"/>
        <v>0</v>
      </c>
      <c r="AB1035" s="49">
        <f t="shared" si="117"/>
        <v>0</v>
      </c>
    </row>
    <row r="1036" spans="1:28" x14ac:dyDescent="0.2">
      <c r="A1036" s="4">
        <v>1034</v>
      </c>
      <c r="B1036" s="25">
        <f t="shared" si="120"/>
        <v>1034</v>
      </c>
      <c r="D1036" s="26" t="str">
        <f>IF($C1036&gt;0,IF(COUNTIF(newValidID,$C1036)&gt;0,VLOOKUP($C1036,Νέα_Μητρώα!$A:$G,3,FALSE),IF(COUNTIF(ValidID,$C1036)&gt;0,VLOOKUP($C1036,Μητρώο!$A:$G,3,FALSE))),"")</f>
        <v/>
      </c>
      <c r="E1036" s="27" t="str">
        <f>IF($C1036&gt;0,IF(COUNTIF(newValidID,$C1036)&gt;0,VLOOKUP($C1036,Νέα_Μητρώα!$A:$G,5,FALSE),IF(COUNTIF(ValidID,$C1036)&gt;0,VLOOKUP($C1036,Μητρώο!$A:$G,5,FALSE))),"")</f>
        <v/>
      </c>
      <c r="F1036" s="47"/>
      <c r="G1036" s="47"/>
      <c r="H1036" s="28"/>
      <c r="I1036" s="29" t="str">
        <f>IF($C1036&gt;0,IF(COUNTIF(newValidID,$C1036)&gt;0,VLOOKUP($C1036,Νέα_Μητρώα!$A:$G,4,FALSE),IF(COUNTIF(ValidID,$C1036)&gt;0,VLOOKUP($C1036,Μητρώο!$A:$G,4,FALSE))),"")</f>
        <v/>
      </c>
      <c r="J1036" s="53" t="str">
        <f>IF(OR(AND(OR(LEFT(R1036)="b",LEFT(T1036)="b",LEFT(V1036)="b"),IF($C1036&gt;0,IF(COUNTIF(newValidID,$C1036)&gt;0,VLOOKUP($C1036,Νέα_Μητρώα!$A:$G,2,FALSE),IF(COUNTIF(ValidID,$C1036)&gt;0,VLOOKUP($C1036,Μητρώο!$A:$G,2,FALSE))),"")="Θ"),AND(OR(LEFT(R1036)="g",LEFT(T1036)="g",LEFT(V1036)="g"),IF($C1036&gt;0,IF(COUNTIF(newValidID,$C1036)&gt;0,VLOOKUP($C1036,Νέα_Μητρώα!$A:$G,2,FALSE),IF(COUNTIF(ValidID,$C1036)&gt;0,VLOOKUP($C1036,Μητρώο!$A:$G,2,FALSE))),"")="Α")),"error","")</f>
        <v/>
      </c>
      <c r="K1036" s="29" t="str">
        <f t="shared" si="118"/>
        <v/>
      </c>
      <c r="L1036" s="29">
        <f t="shared" si="119"/>
        <v>0</v>
      </c>
      <c r="M1036" s="30"/>
      <c r="N1036" s="30"/>
      <c r="O1036" s="31" t="str">
        <f>IF($C1036&gt;0,IF(COUNTIF(newValidID,$C1036)&gt;0,VLOOKUP($C1036,Νέα_Μητρώα!$A:$G,7,FALSE),IF(COUNTIF(ValidID,$C1036)&gt;0,VLOOKUP($C1036,Μητρώο!$A:$G,7,FALSE))),"")</f>
        <v/>
      </c>
      <c r="P1036" s="25" t="str">
        <f t="shared" si="121"/>
        <v/>
      </c>
      <c r="Q1036" s="6"/>
      <c r="S1036" s="6"/>
      <c r="U1036" s="6"/>
      <c r="W1036" s="59" t="str">
        <f>IF(AND($W$1&gt;0,C1036&gt;0),SUBSTITUTE(SUBSTITUTE(IF(COUNTIF(newValidID,$C1036)&gt;0,VLOOKUP($C1036,Νέα_Μητρώα!$A:$G,2,FALSE),IF(COUNTIF(ValidID,$C1036)&gt;0,VLOOKUP($C1036,Μητρώο!$A:$G,2,FALSE))),"Θ","g"),"Α","b")&amp;IF((TRUNC((((YEAR($C$1))-I1036)+1)/2))*2&lt;12,12,(TRUNC((((YEAR($C$1))-I1036)+1)/2))*2),"ω")</f>
        <v>ω</v>
      </c>
      <c r="Z1036" s="49">
        <f t="shared" si="115"/>
        <v>0</v>
      </c>
      <c r="AA1036" s="49">
        <f t="shared" si="116"/>
        <v>0</v>
      </c>
      <c r="AB1036" s="49">
        <f t="shared" si="117"/>
        <v>0</v>
      </c>
    </row>
    <row r="1037" spans="1:28" x14ac:dyDescent="0.2">
      <c r="A1037" s="4">
        <v>1035</v>
      </c>
      <c r="B1037" s="25">
        <f t="shared" si="120"/>
        <v>1035</v>
      </c>
      <c r="D1037" s="26" t="str">
        <f>IF($C1037&gt;0,IF(COUNTIF(newValidID,$C1037)&gt;0,VLOOKUP($C1037,Νέα_Μητρώα!$A:$G,3,FALSE),IF(COUNTIF(ValidID,$C1037)&gt;0,VLOOKUP($C1037,Μητρώο!$A:$G,3,FALSE))),"")</f>
        <v/>
      </c>
      <c r="E1037" s="27" t="str">
        <f>IF($C1037&gt;0,IF(COUNTIF(newValidID,$C1037)&gt;0,VLOOKUP($C1037,Νέα_Μητρώα!$A:$G,5,FALSE),IF(COUNTIF(ValidID,$C1037)&gt;0,VLOOKUP($C1037,Μητρώο!$A:$G,5,FALSE))),"")</f>
        <v/>
      </c>
      <c r="F1037" s="47"/>
      <c r="G1037" s="47"/>
      <c r="H1037" s="28"/>
      <c r="I1037" s="29" t="str">
        <f>IF($C1037&gt;0,IF(COUNTIF(newValidID,$C1037)&gt;0,VLOOKUP($C1037,Νέα_Μητρώα!$A:$G,4,FALSE),IF(COUNTIF(ValidID,$C1037)&gt;0,VLOOKUP($C1037,Μητρώο!$A:$G,4,FALSE))),"")</f>
        <v/>
      </c>
      <c r="J1037" s="53" t="str">
        <f>IF(OR(AND(OR(LEFT(R1037)="b",LEFT(T1037)="b",LEFT(V1037)="b"),IF($C1037&gt;0,IF(COUNTIF(newValidID,$C1037)&gt;0,VLOOKUP($C1037,Νέα_Μητρώα!$A:$G,2,FALSE),IF(COUNTIF(ValidID,$C1037)&gt;0,VLOOKUP($C1037,Μητρώο!$A:$G,2,FALSE))),"")="Θ"),AND(OR(LEFT(R1037)="g",LEFT(T1037)="g",LEFT(V1037)="g"),IF($C1037&gt;0,IF(COUNTIF(newValidID,$C1037)&gt;0,VLOOKUP($C1037,Νέα_Μητρώα!$A:$G,2,FALSE),IF(COUNTIF(ValidID,$C1037)&gt;0,VLOOKUP($C1037,Μητρώο!$A:$G,2,FALSE))),"")="Α")),"error","")</f>
        <v/>
      </c>
      <c r="K1037" s="29" t="str">
        <f t="shared" si="118"/>
        <v/>
      </c>
      <c r="L1037" s="29">
        <f t="shared" si="119"/>
        <v>0</v>
      </c>
      <c r="M1037" s="30"/>
      <c r="N1037" s="30"/>
      <c r="O1037" s="31" t="str">
        <f>IF($C1037&gt;0,IF(COUNTIF(newValidID,$C1037)&gt;0,VLOOKUP($C1037,Νέα_Μητρώα!$A:$G,7,FALSE),IF(COUNTIF(ValidID,$C1037)&gt;0,VLOOKUP($C1037,Μητρώο!$A:$G,7,FALSE))),"")</f>
        <v/>
      </c>
      <c r="P1037" s="25" t="str">
        <f t="shared" si="121"/>
        <v/>
      </c>
      <c r="Q1037" s="6"/>
      <c r="S1037" s="6"/>
      <c r="U1037" s="6"/>
      <c r="W1037" s="59" t="str">
        <f>IF(AND($W$1&gt;0,C1037&gt;0),SUBSTITUTE(SUBSTITUTE(IF(COUNTIF(newValidID,$C1037)&gt;0,VLOOKUP($C1037,Νέα_Μητρώα!$A:$G,2,FALSE),IF(COUNTIF(ValidID,$C1037)&gt;0,VLOOKUP($C1037,Μητρώο!$A:$G,2,FALSE))),"Θ","g"),"Α","b")&amp;IF((TRUNC((((YEAR($C$1))-I1037)+1)/2))*2&lt;12,12,(TRUNC((((YEAR($C$1))-I1037)+1)/2))*2),"ω")</f>
        <v>ω</v>
      </c>
      <c r="Z1037" s="49">
        <f t="shared" si="115"/>
        <v>0</v>
      </c>
      <c r="AA1037" s="49">
        <f t="shared" si="116"/>
        <v>0</v>
      </c>
      <c r="AB1037" s="49">
        <f t="shared" si="117"/>
        <v>0</v>
      </c>
    </row>
    <row r="1038" spans="1:28" x14ac:dyDescent="0.2">
      <c r="A1038" s="4">
        <v>1036</v>
      </c>
      <c r="B1038" s="25">
        <f t="shared" si="120"/>
        <v>1036</v>
      </c>
      <c r="D1038" s="26" t="str">
        <f>IF($C1038&gt;0,IF(COUNTIF(newValidID,$C1038)&gt;0,VLOOKUP($C1038,Νέα_Μητρώα!$A:$G,3,FALSE),IF(COUNTIF(ValidID,$C1038)&gt;0,VLOOKUP($C1038,Μητρώο!$A:$G,3,FALSE))),"")</f>
        <v/>
      </c>
      <c r="E1038" s="27" t="str">
        <f>IF($C1038&gt;0,IF(COUNTIF(newValidID,$C1038)&gt;0,VLOOKUP($C1038,Νέα_Μητρώα!$A:$G,5,FALSE),IF(COUNTIF(ValidID,$C1038)&gt;0,VLOOKUP($C1038,Μητρώο!$A:$G,5,FALSE))),"")</f>
        <v/>
      </c>
      <c r="F1038" s="47"/>
      <c r="G1038" s="47"/>
      <c r="H1038" s="28"/>
      <c r="I1038" s="29" t="str">
        <f>IF($C1038&gt;0,IF(COUNTIF(newValidID,$C1038)&gt;0,VLOOKUP($C1038,Νέα_Μητρώα!$A:$G,4,FALSE),IF(COUNTIF(ValidID,$C1038)&gt;0,VLOOKUP($C1038,Μητρώο!$A:$G,4,FALSE))),"")</f>
        <v/>
      </c>
      <c r="J1038" s="53" t="str">
        <f>IF(OR(AND(OR(LEFT(R1038)="b",LEFT(T1038)="b",LEFT(V1038)="b"),IF($C1038&gt;0,IF(COUNTIF(newValidID,$C1038)&gt;0,VLOOKUP($C1038,Νέα_Μητρώα!$A:$G,2,FALSE),IF(COUNTIF(ValidID,$C1038)&gt;0,VLOOKUP($C1038,Μητρώο!$A:$G,2,FALSE))),"")="Θ"),AND(OR(LEFT(R1038)="g",LEFT(T1038)="g",LEFT(V1038)="g"),IF($C1038&gt;0,IF(COUNTIF(newValidID,$C1038)&gt;0,VLOOKUP($C1038,Νέα_Μητρώα!$A:$G,2,FALSE),IF(COUNTIF(ValidID,$C1038)&gt;0,VLOOKUP($C1038,Μητρώο!$A:$G,2,FALSE))),"")="Α")),"error","")</f>
        <v/>
      </c>
      <c r="K1038" s="29" t="str">
        <f t="shared" si="118"/>
        <v/>
      </c>
      <c r="L1038" s="29">
        <f t="shared" si="119"/>
        <v>0</v>
      </c>
      <c r="M1038" s="30"/>
      <c r="N1038" s="30"/>
      <c r="O1038" s="31" t="str">
        <f>IF($C1038&gt;0,IF(COUNTIF(newValidID,$C1038)&gt;0,VLOOKUP($C1038,Νέα_Μητρώα!$A:$G,7,FALSE),IF(COUNTIF(ValidID,$C1038)&gt;0,VLOOKUP($C1038,Μητρώο!$A:$G,7,FALSE))),"")</f>
        <v/>
      </c>
      <c r="P1038" s="25" t="str">
        <f t="shared" si="121"/>
        <v/>
      </c>
      <c r="Q1038" s="6"/>
      <c r="S1038" s="6"/>
      <c r="U1038" s="6"/>
      <c r="W1038" s="59" t="str">
        <f>IF(AND($W$1&gt;0,C1038&gt;0),SUBSTITUTE(SUBSTITUTE(IF(COUNTIF(newValidID,$C1038)&gt;0,VLOOKUP($C1038,Νέα_Μητρώα!$A:$G,2,FALSE),IF(COUNTIF(ValidID,$C1038)&gt;0,VLOOKUP($C1038,Μητρώο!$A:$G,2,FALSE))),"Θ","g"),"Α","b")&amp;IF((TRUNC((((YEAR($C$1))-I1038)+1)/2))*2&lt;12,12,(TRUNC((((YEAR($C$1))-I1038)+1)/2))*2),"ω")</f>
        <v>ω</v>
      </c>
      <c r="Z1038" s="49">
        <f t="shared" si="115"/>
        <v>0</v>
      </c>
      <c r="AA1038" s="49">
        <f t="shared" si="116"/>
        <v>0</v>
      </c>
      <c r="AB1038" s="49">
        <f t="shared" si="117"/>
        <v>0</v>
      </c>
    </row>
    <row r="1039" spans="1:28" x14ac:dyDescent="0.2">
      <c r="A1039" s="4">
        <v>1037</v>
      </c>
      <c r="B1039" s="25">
        <f t="shared" si="120"/>
        <v>1037</v>
      </c>
      <c r="D1039" s="26" t="str">
        <f>IF($C1039&gt;0,IF(COUNTIF(newValidID,$C1039)&gt;0,VLOOKUP($C1039,Νέα_Μητρώα!$A:$G,3,FALSE),IF(COUNTIF(ValidID,$C1039)&gt;0,VLOOKUP($C1039,Μητρώο!$A:$G,3,FALSE))),"")</f>
        <v/>
      </c>
      <c r="E1039" s="27" t="str">
        <f>IF($C1039&gt;0,IF(COUNTIF(newValidID,$C1039)&gt;0,VLOOKUP($C1039,Νέα_Μητρώα!$A:$G,5,FALSE),IF(COUNTIF(ValidID,$C1039)&gt;0,VLOOKUP($C1039,Μητρώο!$A:$G,5,FALSE))),"")</f>
        <v/>
      </c>
      <c r="F1039" s="47"/>
      <c r="G1039" s="47"/>
      <c r="H1039" s="28"/>
      <c r="I1039" s="29" t="str">
        <f>IF($C1039&gt;0,IF(COUNTIF(newValidID,$C1039)&gt;0,VLOOKUP($C1039,Νέα_Μητρώα!$A:$G,4,FALSE),IF(COUNTIF(ValidID,$C1039)&gt;0,VLOOKUP($C1039,Μητρώο!$A:$G,4,FALSE))),"")</f>
        <v/>
      </c>
      <c r="J1039" s="53" t="str">
        <f>IF(OR(AND(OR(LEFT(R1039)="b",LEFT(T1039)="b",LEFT(V1039)="b"),IF($C1039&gt;0,IF(COUNTIF(newValidID,$C1039)&gt;0,VLOOKUP($C1039,Νέα_Μητρώα!$A:$G,2,FALSE),IF(COUNTIF(ValidID,$C1039)&gt;0,VLOOKUP($C1039,Μητρώο!$A:$G,2,FALSE))),"")="Θ"),AND(OR(LEFT(R1039)="g",LEFT(T1039)="g",LEFT(V1039)="g"),IF($C1039&gt;0,IF(COUNTIF(newValidID,$C1039)&gt;0,VLOOKUP($C1039,Νέα_Μητρώα!$A:$G,2,FALSE),IF(COUNTIF(ValidID,$C1039)&gt;0,VLOOKUP($C1039,Μητρώο!$A:$G,2,FALSE))),"")="Α")),"error","")</f>
        <v/>
      </c>
      <c r="K1039" s="29" t="str">
        <f t="shared" si="118"/>
        <v/>
      </c>
      <c r="L1039" s="29">
        <f t="shared" si="119"/>
        <v>0</v>
      </c>
      <c r="M1039" s="30"/>
      <c r="N1039" s="30"/>
      <c r="O1039" s="31" t="str">
        <f>IF($C1039&gt;0,IF(COUNTIF(newValidID,$C1039)&gt;0,VLOOKUP($C1039,Νέα_Μητρώα!$A:$G,7,FALSE),IF(COUNTIF(ValidID,$C1039)&gt;0,VLOOKUP($C1039,Μητρώο!$A:$G,7,FALSE))),"")</f>
        <v/>
      </c>
      <c r="P1039" s="25" t="str">
        <f t="shared" si="121"/>
        <v/>
      </c>
      <c r="Q1039" s="6"/>
      <c r="S1039" s="6"/>
      <c r="U1039" s="6"/>
      <c r="W1039" s="59" t="str">
        <f>IF(AND($W$1&gt;0,C1039&gt;0),SUBSTITUTE(SUBSTITUTE(IF(COUNTIF(newValidID,$C1039)&gt;0,VLOOKUP($C1039,Νέα_Μητρώα!$A:$G,2,FALSE),IF(COUNTIF(ValidID,$C1039)&gt;0,VLOOKUP($C1039,Μητρώο!$A:$G,2,FALSE))),"Θ","g"),"Α","b")&amp;IF((TRUNC((((YEAR($C$1))-I1039)+1)/2))*2&lt;12,12,(TRUNC((((YEAR($C$1))-I1039)+1)/2))*2),"ω")</f>
        <v>ω</v>
      </c>
      <c r="Z1039" s="49">
        <f t="shared" si="115"/>
        <v>0</v>
      </c>
      <c r="AA1039" s="49">
        <f t="shared" si="116"/>
        <v>0</v>
      </c>
      <c r="AB1039" s="49">
        <f t="shared" si="117"/>
        <v>0</v>
      </c>
    </row>
    <row r="1040" spans="1:28" x14ac:dyDescent="0.2">
      <c r="A1040" s="4">
        <v>1038</v>
      </c>
      <c r="B1040" s="25">
        <f t="shared" si="120"/>
        <v>1038</v>
      </c>
      <c r="D1040" s="26" t="str">
        <f>IF($C1040&gt;0,IF(COUNTIF(newValidID,$C1040)&gt;0,VLOOKUP($C1040,Νέα_Μητρώα!$A:$G,3,FALSE),IF(COUNTIF(ValidID,$C1040)&gt;0,VLOOKUP($C1040,Μητρώο!$A:$G,3,FALSE))),"")</f>
        <v/>
      </c>
      <c r="E1040" s="27" t="str">
        <f>IF($C1040&gt;0,IF(COUNTIF(newValidID,$C1040)&gt;0,VLOOKUP($C1040,Νέα_Μητρώα!$A:$G,5,FALSE),IF(COUNTIF(ValidID,$C1040)&gt;0,VLOOKUP($C1040,Μητρώο!$A:$G,5,FALSE))),"")</f>
        <v/>
      </c>
      <c r="F1040" s="47"/>
      <c r="G1040" s="47"/>
      <c r="H1040" s="28"/>
      <c r="I1040" s="29" t="str">
        <f>IF($C1040&gt;0,IF(COUNTIF(newValidID,$C1040)&gt;0,VLOOKUP($C1040,Νέα_Μητρώα!$A:$G,4,FALSE),IF(COUNTIF(ValidID,$C1040)&gt;0,VLOOKUP($C1040,Μητρώο!$A:$G,4,FALSE))),"")</f>
        <v/>
      </c>
      <c r="J1040" s="53" t="str">
        <f>IF(OR(AND(OR(LEFT(R1040)="b",LEFT(T1040)="b",LEFT(V1040)="b"),IF($C1040&gt;0,IF(COUNTIF(newValidID,$C1040)&gt;0,VLOOKUP($C1040,Νέα_Μητρώα!$A:$G,2,FALSE),IF(COUNTIF(ValidID,$C1040)&gt;0,VLOOKUP($C1040,Μητρώο!$A:$G,2,FALSE))),"")="Θ"),AND(OR(LEFT(R1040)="g",LEFT(T1040)="g",LEFT(V1040)="g"),IF($C1040&gt;0,IF(COUNTIF(newValidID,$C1040)&gt;0,VLOOKUP($C1040,Νέα_Μητρώα!$A:$G,2,FALSE),IF(COUNTIF(ValidID,$C1040)&gt;0,VLOOKUP($C1040,Μητρώο!$A:$G,2,FALSE))),"")="Α")),"error","")</f>
        <v/>
      </c>
      <c r="K1040" s="29" t="str">
        <f t="shared" si="118"/>
        <v/>
      </c>
      <c r="L1040" s="29">
        <f t="shared" si="119"/>
        <v>0</v>
      </c>
      <c r="M1040" s="30"/>
      <c r="N1040" s="30"/>
      <c r="O1040" s="31" t="str">
        <f>IF($C1040&gt;0,IF(COUNTIF(newValidID,$C1040)&gt;0,VLOOKUP($C1040,Νέα_Μητρώα!$A:$G,7,FALSE),IF(COUNTIF(ValidID,$C1040)&gt;0,VLOOKUP($C1040,Μητρώο!$A:$G,7,FALSE))),"")</f>
        <v/>
      </c>
      <c r="P1040" s="25" t="str">
        <f t="shared" si="121"/>
        <v/>
      </c>
      <c r="Q1040" s="6"/>
      <c r="S1040" s="6"/>
      <c r="U1040" s="6"/>
      <c r="W1040" s="59" t="str">
        <f>IF(AND($W$1&gt;0,C1040&gt;0),SUBSTITUTE(SUBSTITUTE(IF(COUNTIF(newValidID,$C1040)&gt;0,VLOOKUP($C1040,Νέα_Μητρώα!$A:$G,2,FALSE),IF(COUNTIF(ValidID,$C1040)&gt;0,VLOOKUP($C1040,Μητρώο!$A:$G,2,FALSE))),"Θ","g"),"Α","b")&amp;IF((TRUNC((((YEAR($C$1))-I1040)+1)/2))*2&lt;12,12,(TRUNC((((YEAR($C$1))-I1040)+1)/2))*2),"ω")</f>
        <v>ω</v>
      </c>
      <c r="Z1040" s="49">
        <f t="shared" si="115"/>
        <v>0</v>
      </c>
      <c r="AA1040" s="49">
        <f t="shared" si="116"/>
        <v>0</v>
      </c>
      <c r="AB1040" s="49">
        <f t="shared" si="117"/>
        <v>0</v>
      </c>
    </row>
    <row r="1041" spans="1:28" x14ac:dyDescent="0.2">
      <c r="A1041" s="4">
        <v>1039</v>
      </c>
      <c r="B1041" s="25">
        <f t="shared" si="120"/>
        <v>1039</v>
      </c>
      <c r="D1041" s="26" t="str">
        <f>IF($C1041&gt;0,IF(COUNTIF(newValidID,$C1041)&gt;0,VLOOKUP($C1041,Νέα_Μητρώα!$A:$G,3,FALSE),IF(COUNTIF(ValidID,$C1041)&gt;0,VLOOKUP($C1041,Μητρώο!$A:$G,3,FALSE))),"")</f>
        <v/>
      </c>
      <c r="E1041" s="27" t="str">
        <f>IF($C1041&gt;0,IF(COUNTIF(newValidID,$C1041)&gt;0,VLOOKUP($C1041,Νέα_Μητρώα!$A:$G,5,FALSE),IF(COUNTIF(ValidID,$C1041)&gt;0,VLOOKUP($C1041,Μητρώο!$A:$G,5,FALSE))),"")</f>
        <v/>
      </c>
      <c r="F1041" s="47"/>
      <c r="G1041" s="47"/>
      <c r="H1041" s="28"/>
      <c r="I1041" s="29" t="str">
        <f>IF($C1041&gt;0,IF(COUNTIF(newValidID,$C1041)&gt;0,VLOOKUP($C1041,Νέα_Μητρώα!$A:$G,4,FALSE),IF(COUNTIF(ValidID,$C1041)&gt;0,VLOOKUP($C1041,Μητρώο!$A:$G,4,FALSE))),"")</f>
        <v/>
      </c>
      <c r="J1041" s="53" t="str">
        <f>IF(OR(AND(OR(LEFT(R1041)="b",LEFT(T1041)="b",LEFT(V1041)="b"),IF($C1041&gt;0,IF(COUNTIF(newValidID,$C1041)&gt;0,VLOOKUP($C1041,Νέα_Μητρώα!$A:$G,2,FALSE),IF(COUNTIF(ValidID,$C1041)&gt;0,VLOOKUP($C1041,Μητρώο!$A:$G,2,FALSE))),"")="Θ"),AND(OR(LEFT(R1041)="g",LEFT(T1041)="g",LEFT(V1041)="g"),IF($C1041&gt;0,IF(COUNTIF(newValidID,$C1041)&gt;0,VLOOKUP($C1041,Νέα_Μητρώα!$A:$G,2,FALSE),IF(COUNTIF(ValidID,$C1041)&gt;0,VLOOKUP($C1041,Μητρώο!$A:$G,2,FALSE))),"")="Α")),"error","")</f>
        <v/>
      </c>
      <c r="K1041" s="29" t="str">
        <f t="shared" si="118"/>
        <v/>
      </c>
      <c r="L1041" s="29">
        <f t="shared" si="119"/>
        <v>0</v>
      </c>
      <c r="M1041" s="30"/>
      <c r="N1041" s="30"/>
      <c r="O1041" s="31" t="str">
        <f>IF($C1041&gt;0,IF(COUNTIF(newValidID,$C1041)&gt;0,VLOOKUP($C1041,Νέα_Μητρώα!$A:$G,7,FALSE),IF(COUNTIF(ValidID,$C1041)&gt;0,VLOOKUP($C1041,Μητρώο!$A:$G,7,FALSE))),"")</f>
        <v/>
      </c>
      <c r="P1041" s="25" t="str">
        <f t="shared" si="121"/>
        <v/>
      </c>
      <c r="Q1041" s="6"/>
      <c r="S1041" s="6"/>
      <c r="U1041" s="6"/>
      <c r="W1041" s="59" t="str">
        <f>IF(AND($W$1&gt;0,C1041&gt;0),SUBSTITUTE(SUBSTITUTE(IF(COUNTIF(newValidID,$C1041)&gt;0,VLOOKUP($C1041,Νέα_Μητρώα!$A:$G,2,FALSE),IF(COUNTIF(ValidID,$C1041)&gt;0,VLOOKUP($C1041,Μητρώο!$A:$G,2,FALSE))),"Θ","g"),"Α","b")&amp;IF((TRUNC((((YEAR($C$1))-I1041)+1)/2))*2&lt;12,12,(TRUNC((((YEAR($C$1))-I1041)+1)/2))*2),"ω")</f>
        <v>ω</v>
      </c>
      <c r="Z1041" s="49">
        <f t="shared" si="115"/>
        <v>0</v>
      </c>
      <c r="AA1041" s="49">
        <f t="shared" si="116"/>
        <v>0</v>
      </c>
      <c r="AB1041" s="49">
        <f t="shared" si="117"/>
        <v>0</v>
      </c>
    </row>
    <row r="1042" spans="1:28" x14ac:dyDescent="0.2">
      <c r="A1042" s="4">
        <v>1040</v>
      </c>
      <c r="B1042" s="25">
        <f t="shared" si="120"/>
        <v>1040</v>
      </c>
      <c r="D1042" s="26" t="str">
        <f>IF($C1042&gt;0,IF(COUNTIF(newValidID,$C1042)&gt;0,VLOOKUP($C1042,Νέα_Μητρώα!$A:$G,3,FALSE),IF(COUNTIF(ValidID,$C1042)&gt;0,VLOOKUP($C1042,Μητρώο!$A:$G,3,FALSE))),"")</f>
        <v/>
      </c>
      <c r="E1042" s="27" t="str">
        <f>IF($C1042&gt;0,IF(COUNTIF(newValidID,$C1042)&gt;0,VLOOKUP($C1042,Νέα_Μητρώα!$A:$G,5,FALSE),IF(COUNTIF(ValidID,$C1042)&gt;0,VLOOKUP($C1042,Μητρώο!$A:$G,5,FALSE))),"")</f>
        <v/>
      </c>
      <c r="F1042" s="47"/>
      <c r="G1042" s="47"/>
      <c r="H1042" s="28"/>
      <c r="I1042" s="29" t="str">
        <f>IF($C1042&gt;0,IF(COUNTIF(newValidID,$C1042)&gt;0,VLOOKUP($C1042,Νέα_Μητρώα!$A:$G,4,FALSE),IF(COUNTIF(ValidID,$C1042)&gt;0,VLOOKUP($C1042,Μητρώο!$A:$G,4,FALSE))),"")</f>
        <v/>
      </c>
      <c r="J1042" s="53" t="str">
        <f>IF(OR(AND(OR(LEFT(R1042)="b",LEFT(T1042)="b",LEFT(V1042)="b"),IF($C1042&gt;0,IF(COUNTIF(newValidID,$C1042)&gt;0,VLOOKUP($C1042,Νέα_Μητρώα!$A:$G,2,FALSE),IF(COUNTIF(ValidID,$C1042)&gt;0,VLOOKUP($C1042,Μητρώο!$A:$G,2,FALSE))),"")="Θ"),AND(OR(LEFT(R1042)="g",LEFT(T1042)="g",LEFT(V1042)="g"),IF($C1042&gt;0,IF(COUNTIF(newValidID,$C1042)&gt;0,VLOOKUP($C1042,Νέα_Μητρώα!$A:$G,2,FALSE),IF(COUNTIF(ValidID,$C1042)&gt;0,VLOOKUP($C1042,Μητρώο!$A:$G,2,FALSE))),"")="Α")),"error","")</f>
        <v/>
      </c>
      <c r="K1042" s="29" t="str">
        <f t="shared" si="118"/>
        <v/>
      </c>
      <c r="L1042" s="29">
        <f t="shared" si="119"/>
        <v>0</v>
      </c>
      <c r="M1042" s="30"/>
      <c r="N1042" s="30"/>
      <c r="O1042" s="31" t="str">
        <f>IF($C1042&gt;0,IF(COUNTIF(newValidID,$C1042)&gt;0,VLOOKUP($C1042,Νέα_Μητρώα!$A:$G,7,FALSE),IF(COUNTIF(ValidID,$C1042)&gt;0,VLOOKUP($C1042,Μητρώο!$A:$G,7,FALSE))),"")</f>
        <v/>
      </c>
      <c r="P1042" s="25" t="str">
        <f t="shared" si="121"/>
        <v/>
      </c>
      <c r="Q1042" s="6"/>
      <c r="S1042" s="6"/>
      <c r="U1042" s="6"/>
      <c r="W1042" s="59" t="str">
        <f>IF(AND($W$1&gt;0,C1042&gt;0),SUBSTITUTE(SUBSTITUTE(IF(COUNTIF(newValidID,$C1042)&gt;0,VLOOKUP($C1042,Νέα_Μητρώα!$A:$G,2,FALSE),IF(COUNTIF(ValidID,$C1042)&gt;0,VLOOKUP($C1042,Μητρώο!$A:$G,2,FALSE))),"Θ","g"),"Α","b")&amp;IF((TRUNC((((YEAR($C$1))-I1042)+1)/2))*2&lt;12,12,(TRUNC((((YEAR($C$1))-I1042)+1)/2))*2),"ω")</f>
        <v>ω</v>
      </c>
      <c r="Z1042" s="49">
        <f t="shared" si="115"/>
        <v>0</v>
      </c>
      <c r="AA1042" s="49">
        <f t="shared" si="116"/>
        <v>0</v>
      </c>
      <c r="AB1042" s="49">
        <f t="shared" si="117"/>
        <v>0</v>
      </c>
    </row>
    <row r="1043" spans="1:28" x14ac:dyDescent="0.2">
      <c r="A1043" s="4">
        <v>1041</v>
      </c>
      <c r="B1043" s="25">
        <f t="shared" si="120"/>
        <v>1041</v>
      </c>
      <c r="D1043" s="26" t="str">
        <f>IF($C1043&gt;0,IF(COUNTIF(newValidID,$C1043)&gt;0,VLOOKUP($C1043,Νέα_Μητρώα!$A:$G,3,FALSE),IF(COUNTIF(ValidID,$C1043)&gt;0,VLOOKUP($C1043,Μητρώο!$A:$G,3,FALSE))),"")</f>
        <v/>
      </c>
      <c r="E1043" s="27" t="str">
        <f>IF($C1043&gt;0,IF(COUNTIF(newValidID,$C1043)&gt;0,VLOOKUP($C1043,Νέα_Μητρώα!$A:$G,5,FALSE),IF(COUNTIF(ValidID,$C1043)&gt;0,VLOOKUP($C1043,Μητρώο!$A:$G,5,FALSE))),"")</f>
        <v/>
      </c>
      <c r="F1043" s="47"/>
      <c r="G1043" s="47"/>
      <c r="H1043" s="28"/>
      <c r="I1043" s="29" t="str">
        <f>IF($C1043&gt;0,IF(COUNTIF(newValidID,$C1043)&gt;0,VLOOKUP($C1043,Νέα_Μητρώα!$A:$G,4,FALSE),IF(COUNTIF(ValidID,$C1043)&gt;0,VLOOKUP($C1043,Μητρώο!$A:$G,4,FALSE))),"")</f>
        <v/>
      </c>
      <c r="J1043" s="53" t="str">
        <f>IF(OR(AND(OR(LEFT(R1043)="b",LEFT(T1043)="b",LEFT(V1043)="b"),IF($C1043&gt;0,IF(COUNTIF(newValidID,$C1043)&gt;0,VLOOKUP($C1043,Νέα_Μητρώα!$A:$G,2,FALSE),IF(COUNTIF(ValidID,$C1043)&gt;0,VLOOKUP($C1043,Μητρώο!$A:$G,2,FALSE))),"")="Θ"),AND(OR(LEFT(R1043)="g",LEFT(T1043)="g",LEFT(V1043)="g"),IF($C1043&gt;0,IF(COUNTIF(newValidID,$C1043)&gt;0,VLOOKUP($C1043,Νέα_Μητρώα!$A:$G,2,FALSE),IF(COUNTIF(ValidID,$C1043)&gt;0,VLOOKUP($C1043,Μητρώο!$A:$G,2,FALSE))),"")="Α")),"error","")</f>
        <v/>
      </c>
      <c r="K1043" s="29" t="str">
        <f t="shared" si="118"/>
        <v/>
      </c>
      <c r="L1043" s="29">
        <f t="shared" si="119"/>
        <v>0</v>
      </c>
      <c r="M1043" s="30"/>
      <c r="N1043" s="30"/>
      <c r="O1043" s="31" t="str">
        <f>IF($C1043&gt;0,IF(COUNTIF(newValidID,$C1043)&gt;0,VLOOKUP($C1043,Νέα_Μητρώα!$A:$G,7,FALSE),IF(COUNTIF(ValidID,$C1043)&gt;0,VLOOKUP($C1043,Μητρώο!$A:$G,7,FALSE))),"")</f>
        <v/>
      </c>
      <c r="P1043" s="25" t="str">
        <f t="shared" si="121"/>
        <v/>
      </c>
      <c r="Q1043" s="6"/>
      <c r="S1043" s="6"/>
      <c r="U1043" s="6"/>
      <c r="W1043" s="59" t="str">
        <f>IF(AND($W$1&gt;0,C1043&gt;0),SUBSTITUTE(SUBSTITUTE(IF(COUNTIF(newValidID,$C1043)&gt;0,VLOOKUP($C1043,Νέα_Μητρώα!$A:$G,2,FALSE),IF(COUNTIF(ValidID,$C1043)&gt;0,VLOOKUP($C1043,Μητρώο!$A:$G,2,FALSE))),"Θ","g"),"Α","b")&amp;IF((TRUNC((((YEAR($C$1))-I1043)+1)/2))*2&lt;12,12,(TRUNC((((YEAR($C$1))-I1043)+1)/2))*2),"ω")</f>
        <v>ω</v>
      </c>
      <c r="Z1043" s="49">
        <f t="shared" si="115"/>
        <v>0</v>
      </c>
      <c r="AA1043" s="49">
        <f t="shared" si="116"/>
        <v>0</v>
      </c>
      <c r="AB1043" s="49">
        <f t="shared" si="117"/>
        <v>0</v>
      </c>
    </row>
    <row r="1044" spans="1:28" x14ac:dyDescent="0.2">
      <c r="A1044" s="4">
        <v>1042</v>
      </c>
      <c r="B1044" s="25">
        <f t="shared" si="120"/>
        <v>1042</v>
      </c>
      <c r="D1044" s="26" t="str">
        <f>IF($C1044&gt;0,IF(COUNTIF(newValidID,$C1044)&gt;0,VLOOKUP($C1044,Νέα_Μητρώα!$A:$G,3,FALSE),IF(COUNTIF(ValidID,$C1044)&gt;0,VLOOKUP($C1044,Μητρώο!$A:$G,3,FALSE))),"")</f>
        <v/>
      </c>
      <c r="E1044" s="27" t="str">
        <f>IF($C1044&gt;0,IF(COUNTIF(newValidID,$C1044)&gt;0,VLOOKUP($C1044,Νέα_Μητρώα!$A:$G,5,FALSE),IF(COUNTIF(ValidID,$C1044)&gt;0,VLOOKUP($C1044,Μητρώο!$A:$G,5,FALSE))),"")</f>
        <v/>
      </c>
      <c r="F1044" s="47"/>
      <c r="G1044" s="47"/>
      <c r="H1044" s="28"/>
      <c r="I1044" s="29" t="str">
        <f>IF($C1044&gt;0,IF(COUNTIF(newValidID,$C1044)&gt;0,VLOOKUP($C1044,Νέα_Μητρώα!$A:$G,4,FALSE),IF(COUNTIF(ValidID,$C1044)&gt;0,VLOOKUP($C1044,Μητρώο!$A:$G,4,FALSE))),"")</f>
        <v/>
      </c>
      <c r="J1044" s="53" t="str">
        <f>IF(OR(AND(OR(LEFT(R1044)="b",LEFT(T1044)="b",LEFT(V1044)="b"),IF($C1044&gt;0,IF(COUNTIF(newValidID,$C1044)&gt;0,VLOOKUP($C1044,Νέα_Μητρώα!$A:$G,2,FALSE),IF(COUNTIF(ValidID,$C1044)&gt;0,VLOOKUP($C1044,Μητρώο!$A:$G,2,FALSE))),"")="Θ"),AND(OR(LEFT(R1044)="g",LEFT(T1044)="g",LEFT(V1044)="g"),IF($C1044&gt;0,IF(COUNTIF(newValidID,$C1044)&gt;0,VLOOKUP($C1044,Νέα_Μητρώα!$A:$G,2,FALSE),IF(COUNTIF(ValidID,$C1044)&gt;0,VLOOKUP($C1044,Μητρώο!$A:$G,2,FALSE))),"")="Α")),"error","")</f>
        <v/>
      </c>
      <c r="K1044" s="29" t="str">
        <f t="shared" si="118"/>
        <v/>
      </c>
      <c r="L1044" s="29">
        <f t="shared" si="119"/>
        <v>0</v>
      </c>
      <c r="M1044" s="30"/>
      <c r="N1044" s="30"/>
      <c r="O1044" s="31" t="str">
        <f>IF($C1044&gt;0,IF(COUNTIF(newValidID,$C1044)&gt;0,VLOOKUP($C1044,Νέα_Μητρώα!$A:$G,7,FALSE),IF(COUNTIF(ValidID,$C1044)&gt;0,VLOOKUP($C1044,Μητρώο!$A:$G,7,FALSE))),"")</f>
        <v/>
      </c>
      <c r="P1044" s="25" t="str">
        <f t="shared" si="121"/>
        <v/>
      </c>
      <c r="Q1044" s="6"/>
      <c r="S1044" s="6"/>
      <c r="U1044" s="6"/>
      <c r="W1044" s="59" t="str">
        <f>IF(AND($W$1&gt;0,C1044&gt;0),SUBSTITUTE(SUBSTITUTE(IF(COUNTIF(newValidID,$C1044)&gt;0,VLOOKUP($C1044,Νέα_Μητρώα!$A:$G,2,FALSE),IF(COUNTIF(ValidID,$C1044)&gt;0,VLOOKUP($C1044,Μητρώο!$A:$G,2,FALSE))),"Θ","g"),"Α","b")&amp;IF((TRUNC((((YEAR($C$1))-I1044)+1)/2))*2&lt;12,12,(TRUNC((((YEAR($C$1))-I1044)+1)/2))*2),"ω")</f>
        <v>ω</v>
      </c>
      <c r="Z1044" s="49">
        <f t="shared" si="115"/>
        <v>0</v>
      </c>
      <c r="AA1044" s="49">
        <f t="shared" si="116"/>
        <v>0</v>
      </c>
      <c r="AB1044" s="49">
        <f t="shared" si="117"/>
        <v>0</v>
      </c>
    </row>
    <row r="1045" spans="1:28" x14ac:dyDescent="0.2">
      <c r="A1045" s="4">
        <v>1043</v>
      </c>
      <c r="B1045" s="25">
        <f t="shared" si="120"/>
        <v>1043</v>
      </c>
      <c r="D1045" s="26" t="str">
        <f>IF($C1045&gt;0,IF(COUNTIF(newValidID,$C1045)&gt;0,VLOOKUP($C1045,Νέα_Μητρώα!$A:$G,3,FALSE),IF(COUNTIF(ValidID,$C1045)&gt;0,VLOOKUP($C1045,Μητρώο!$A:$G,3,FALSE))),"")</f>
        <v/>
      </c>
      <c r="E1045" s="27" t="str">
        <f>IF($C1045&gt;0,IF(COUNTIF(newValidID,$C1045)&gt;0,VLOOKUP($C1045,Νέα_Μητρώα!$A:$G,5,FALSE),IF(COUNTIF(ValidID,$C1045)&gt;0,VLOOKUP($C1045,Μητρώο!$A:$G,5,FALSE))),"")</f>
        <v/>
      </c>
      <c r="F1045" s="47"/>
      <c r="G1045" s="47"/>
      <c r="H1045" s="28"/>
      <c r="I1045" s="29" t="str">
        <f>IF($C1045&gt;0,IF(COUNTIF(newValidID,$C1045)&gt;0,VLOOKUP($C1045,Νέα_Μητρώα!$A:$G,4,FALSE),IF(COUNTIF(ValidID,$C1045)&gt;0,VLOOKUP($C1045,Μητρώο!$A:$G,4,FALSE))),"")</f>
        <v/>
      </c>
      <c r="J1045" s="53" t="str">
        <f>IF(OR(AND(OR(LEFT(R1045)="b",LEFT(T1045)="b",LEFT(V1045)="b"),IF($C1045&gt;0,IF(COUNTIF(newValidID,$C1045)&gt;0,VLOOKUP($C1045,Νέα_Μητρώα!$A:$G,2,FALSE),IF(COUNTIF(ValidID,$C1045)&gt;0,VLOOKUP($C1045,Μητρώο!$A:$G,2,FALSE))),"")="Θ"),AND(OR(LEFT(R1045)="g",LEFT(T1045)="g",LEFT(V1045)="g"),IF($C1045&gt;0,IF(COUNTIF(newValidID,$C1045)&gt;0,VLOOKUP($C1045,Νέα_Μητρώα!$A:$G,2,FALSE),IF(COUNTIF(ValidID,$C1045)&gt;0,VLOOKUP($C1045,Μητρώο!$A:$G,2,FALSE))),"")="Α")),"error","")</f>
        <v/>
      </c>
      <c r="K1045" s="29" t="str">
        <f t="shared" si="118"/>
        <v/>
      </c>
      <c r="L1045" s="29">
        <f t="shared" si="119"/>
        <v>0</v>
      </c>
      <c r="M1045" s="30"/>
      <c r="N1045" s="30"/>
      <c r="O1045" s="31" t="str">
        <f>IF($C1045&gt;0,IF(COUNTIF(newValidID,$C1045)&gt;0,VLOOKUP($C1045,Νέα_Μητρώα!$A:$G,7,FALSE),IF(COUNTIF(ValidID,$C1045)&gt;0,VLOOKUP($C1045,Μητρώο!$A:$G,7,FALSE))),"")</f>
        <v/>
      </c>
      <c r="P1045" s="25" t="str">
        <f t="shared" si="121"/>
        <v/>
      </c>
      <c r="Q1045" s="6"/>
      <c r="S1045" s="6"/>
      <c r="U1045" s="6"/>
      <c r="W1045" s="59" t="str">
        <f>IF(AND($W$1&gt;0,C1045&gt;0),SUBSTITUTE(SUBSTITUTE(IF(COUNTIF(newValidID,$C1045)&gt;0,VLOOKUP($C1045,Νέα_Μητρώα!$A:$G,2,FALSE),IF(COUNTIF(ValidID,$C1045)&gt;0,VLOOKUP($C1045,Μητρώο!$A:$G,2,FALSE))),"Θ","g"),"Α","b")&amp;IF((TRUNC((((YEAR($C$1))-I1045)+1)/2))*2&lt;12,12,(TRUNC((((YEAR($C$1))-I1045)+1)/2))*2),"ω")</f>
        <v>ω</v>
      </c>
      <c r="Z1045" s="49">
        <f t="shared" si="115"/>
        <v>0</v>
      </c>
      <c r="AA1045" s="49">
        <f t="shared" si="116"/>
        <v>0</v>
      </c>
      <c r="AB1045" s="49">
        <f t="shared" si="117"/>
        <v>0</v>
      </c>
    </row>
    <row r="1046" spans="1:28" x14ac:dyDescent="0.2">
      <c r="A1046" s="4">
        <v>1044</v>
      </c>
      <c r="B1046" s="25">
        <f t="shared" si="120"/>
        <v>1044</v>
      </c>
      <c r="D1046" s="26" t="str">
        <f>IF($C1046&gt;0,IF(COUNTIF(newValidID,$C1046)&gt;0,VLOOKUP($C1046,Νέα_Μητρώα!$A:$G,3,FALSE),IF(COUNTIF(ValidID,$C1046)&gt;0,VLOOKUP($C1046,Μητρώο!$A:$G,3,FALSE))),"")</f>
        <v/>
      </c>
      <c r="E1046" s="27" t="str">
        <f>IF($C1046&gt;0,IF(COUNTIF(newValidID,$C1046)&gt;0,VLOOKUP($C1046,Νέα_Μητρώα!$A:$G,5,FALSE),IF(COUNTIF(ValidID,$C1046)&gt;0,VLOOKUP($C1046,Μητρώο!$A:$G,5,FALSE))),"")</f>
        <v/>
      </c>
      <c r="F1046" s="47"/>
      <c r="G1046" s="47"/>
      <c r="H1046" s="28"/>
      <c r="I1046" s="29" t="str">
        <f>IF($C1046&gt;0,IF(COUNTIF(newValidID,$C1046)&gt;0,VLOOKUP($C1046,Νέα_Μητρώα!$A:$G,4,FALSE),IF(COUNTIF(ValidID,$C1046)&gt;0,VLOOKUP($C1046,Μητρώο!$A:$G,4,FALSE))),"")</f>
        <v/>
      </c>
      <c r="J1046" s="53" t="str">
        <f>IF(OR(AND(OR(LEFT(R1046)="b",LEFT(T1046)="b",LEFT(V1046)="b"),IF($C1046&gt;0,IF(COUNTIF(newValidID,$C1046)&gt;0,VLOOKUP($C1046,Νέα_Μητρώα!$A:$G,2,FALSE),IF(COUNTIF(ValidID,$C1046)&gt;0,VLOOKUP($C1046,Μητρώο!$A:$G,2,FALSE))),"")="Θ"),AND(OR(LEFT(R1046)="g",LEFT(T1046)="g",LEFT(V1046)="g"),IF($C1046&gt;0,IF(COUNTIF(newValidID,$C1046)&gt;0,VLOOKUP($C1046,Νέα_Μητρώα!$A:$G,2,FALSE),IF(COUNTIF(ValidID,$C1046)&gt;0,VLOOKUP($C1046,Μητρώο!$A:$G,2,FALSE))),"")="Α")),"error","")</f>
        <v/>
      </c>
      <c r="K1046" s="29" t="str">
        <f t="shared" si="118"/>
        <v/>
      </c>
      <c r="L1046" s="29">
        <f t="shared" si="119"/>
        <v>0</v>
      </c>
      <c r="M1046" s="30"/>
      <c r="N1046" s="30"/>
      <c r="O1046" s="31" t="str">
        <f>IF($C1046&gt;0,IF(COUNTIF(newValidID,$C1046)&gt;0,VLOOKUP($C1046,Νέα_Μητρώα!$A:$G,7,FALSE),IF(COUNTIF(ValidID,$C1046)&gt;0,VLOOKUP($C1046,Μητρώο!$A:$G,7,FALSE))),"")</f>
        <v/>
      </c>
      <c r="P1046" s="25" t="str">
        <f t="shared" si="121"/>
        <v/>
      </c>
      <c r="Q1046" s="6"/>
      <c r="S1046" s="6"/>
      <c r="U1046" s="6"/>
      <c r="W1046" s="59" t="str">
        <f>IF(AND($W$1&gt;0,C1046&gt;0),SUBSTITUTE(SUBSTITUTE(IF(COUNTIF(newValidID,$C1046)&gt;0,VLOOKUP($C1046,Νέα_Μητρώα!$A:$G,2,FALSE),IF(COUNTIF(ValidID,$C1046)&gt;0,VLOOKUP($C1046,Μητρώο!$A:$G,2,FALSE))),"Θ","g"),"Α","b")&amp;IF((TRUNC((((YEAR($C$1))-I1046)+1)/2))*2&lt;12,12,(TRUNC((((YEAR($C$1))-I1046)+1)/2))*2),"ω")</f>
        <v>ω</v>
      </c>
      <c r="Z1046" s="49">
        <f t="shared" si="115"/>
        <v>0</v>
      </c>
      <c r="AA1046" s="49">
        <f t="shared" si="116"/>
        <v>0</v>
      </c>
      <c r="AB1046" s="49">
        <f t="shared" si="117"/>
        <v>0</v>
      </c>
    </row>
    <row r="1047" spans="1:28" x14ac:dyDescent="0.2">
      <c r="A1047" s="4">
        <v>1045</v>
      </c>
      <c r="B1047" s="25">
        <f t="shared" si="120"/>
        <v>1045</v>
      </c>
      <c r="D1047" s="26" t="str">
        <f>IF($C1047&gt;0,IF(COUNTIF(newValidID,$C1047)&gt;0,VLOOKUP($C1047,Νέα_Μητρώα!$A:$G,3,FALSE),IF(COUNTIF(ValidID,$C1047)&gt;0,VLOOKUP($C1047,Μητρώο!$A:$G,3,FALSE))),"")</f>
        <v/>
      </c>
      <c r="E1047" s="27" t="str">
        <f>IF($C1047&gt;0,IF(COUNTIF(newValidID,$C1047)&gt;0,VLOOKUP($C1047,Νέα_Μητρώα!$A:$G,5,FALSE),IF(COUNTIF(ValidID,$C1047)&gt;0,VLOOKUP($C1047,Μητρώο!$A:$G,5,FALSE))),"")</f>
        <v/>
      </c>
      <c r="F1047" s="47"/>
      <c r="G1047" s="47"/>
      <c r="H1047" s="28"/>
      <c r="I1047" s="29" t="str">
        <f>IF($C1047&gt;0,IF(COUNTIF(newValidID,$C1047)&gt;0,VLOOKUP($C1047,Νέα_Μητρώα!$A:$G,4,FALSE),IF(COUNTIF(ValidID,$C1047)&gt;0,VLOOKUP($C1047,Μητρώο!$A:$G,4,FALSE))),"")</f>
        <v/>
      </c>
      <c r="J1047" s="53" t="str">
        <f>IF(OR(AND(OR(LEFT(R1047)="b",LEFT(T1047)="b",LEFT(V1047)="b"),IF($C1047&gt;0,IF(COUNTIF(newValidID,$C1047)&gt;0,VLOOKUP($C1047,Νέα_Μητρώα!$A:$G,2,FALSE),IF(COUNTIF(ValidID,$C1047)&gt;0,VLOOKUP($C1047,Μητρώο!$A:$G,2,FALSE))),"")="Θ"),AND(OR(LEFT(R1047)="g",LEFT(T1047)="g",LEFT(V1047)="g"),IF($C1047&gt;0,IF(COUNTIF(newValidID,$C1047)&gt;0,VLOOKUP($C1047,Νέα_Μητρώα!$A:$G,2,FALSE),IF(COUNTIF(ValidID,$C1047)&gt;0,VLOOKUP($C1047,Μητρώο!$A:$G,2,FALSE))),"")="Α")),"error","")</f>
        <v/>
      </c>
      <c r="K1047" s="29" t="str">
        <f t="shared" si="118"/>
        <v/>
      </c>
      <c r="L1047" s="29">
        <f t="shared" si="119"/>
        <v>0</v>
      </c>
      <c r="M1047" s="30"/>
      <c r="N1047" s="30"/>
      <c r="O1047" s="31" t="str">
        <f>IF($C1047&gt;0,IF(COUNTIF(newValidID,$C1047)&gt;0,VLOOKUP($C1047,Νέα_Μητρώα!$A:$G,7,FALSE),IF(COUNTIF(ValidID,$C1047)&gt;0,VLOOKUP($C1047,Μητρώο!$A:$G,7,FALSE))),"")</f>
        <v/>
      </c>
      <c r="P1047" s="25" t="str">
        <f t="shared" si="121"/>
        <v/>
      </c>
      <c r="Q1047" s="6"/>
      <c r="S1047" s="6"/>
      <c r="U1047" s="6"/>
      <c r="W1047" s="59" t="str">
        <f>IF(AND($W$1&gt;0,C1047&gt;0),SUBSTITUTE(SUBSTITUTE(IF(COUNTIF(newValidID,$C1047)&gt;0,VLOOKUP($C1047,Νέα_Μητρώα!$A:$G,2,FALSE),IF(COUNTIF(ValidID,$C1047)&gt;0,VLOOKUP($C1047,Μητρώο!$A:$G,2,FALSE))),"Θ","g"),"Α","b")&amp;IF((TRUNC((((YEAR($C$1))-I1047)+1)/2))*2&lt;12,12,(TRUNC((((YEAR($C$1))-I1047)+1)/2))*2),"ω")</f>
        <v>ω</v>
      </c>
      <c r="Z1047" s="49">
        <f t="shared" si="115"/>
        <v>0</v>
      </c>
      <c r="AA1047" s="49">
        <f t="shared" si="116"/>
        <v>0</v>
      </c>
      <c r="AB1047" s="49">
        <f t="shared" si="117"/>
        <v>0</v>
      </c>
    </row>
    <row r="1048" spans="1:28" x14ac:dyDescent="0.2">
      <c r="A1048" s="4">
        <v>1046</v>
      </c>
      <c r="B1048" s="25">
        <f t="shared" si="120"/>
        <v>1046</v>
      </c>
      <c r="D1048" s="26" t="str">
        <f>IF($C1048&gt;0,IF(COUNTIF(newValidID,$C1048)&gt;0,VLOOKUP($C1048,Νέα_Μητρώα!$A:$G,3,FALSE),IF(COUNTIF(ValidID,$C1048)&gt;0,VLOOKUP($C1048,Μητρώο!$A:$G,3,FALSE))),"")</f>
        <v/>
      </c>
      <c r="E1048" s="27" t="str">
        <f>IF($C1048&gt;0,IF(COUNTIF(newValidID,$C1048)&gt;0,VLOOKUP($C1048,Νέα_Μητρώα!$A:$G,5,FALSE),IF(COUNTIF(ValidID,$C1048)&gt;0,VLOOKUP($C1048,Μητρώο!$A:$G,5,FALSE))),"")</f>
        <v/>
      </c>
      <c r="F1048" s="47"/>
      <c r="G1048" s="47"/>
      <c r="H1048" s="28"/>
      <c r="I1048" s="29" t="str">
        <f>IF($C1048&gt;0,IF(COUNTIF(newValidID,$C1048)&gt;0,VLOOKUP($C1048,Νέα_Μητρώα!$A:$G,4,FALSE),IF(COUNTIF(ValidID,$C1048)&gt;0,VLOOKUP($C1048,Μητρώο!$A:$G,4,FALSE))),"")</f>
        <v/>
      </c>
      <c r="J1048" s="53" t="str">
        <f>IF(OR(AND(OR(LEFT(R1048)="b",LEFT(T1048)="b",LEFT(V1048)="b"),IF($C1048&gt;0,IF(COUNTIF(newValidID,$C1048)&gt;0,VLOOKUP($C1048,Νέα_Μητρώα!$A:$G,2,FALSE),IF(COUNTIF(ValidID,$C1048)&gt;0,VLOOKUP($C1048,Μητρώο!$A:$G,2,FALSE))),"")="Θ"),AND(OR(LEFT(R1048)="g",LEFT(T1048)="g",LEFT(V1048)="g"),IF($C1048&gt;0,IF(COUNTIF(newValidID,$C1048)&gt;0,VLOOKUP($C1048,Νέα_Μητρώα!$A:$G,2,FALSE),IF(COUNTIF(ValidID,$C1048)&gt;0,VLOOKUP($C1048,Μητρώο!$A:$G,2,FALSE))),"")="Α")),"error","")</f>
        <v/>
      </c>
      <c r="K1048" s="29" t="str">
        <f t="shared" si="118"/>
        <v/>
      </c>
      <c r="L1048" s="29">
        <f t="shared" si="119"/>
        <v>0</v>
      </c>
      <c r="M1048" s="30"/>
      <c r="N1048" s="30"/>
      <c r="O1048" s="31" t="str">
        <f>IF($C1048&gt;0,IF(COUNTIF(newValidID,$C1048)&gt;0,VLOOKUP($C1048,Νέα_Μητρώα!$A:$G,7,FALSE),IF(COUNTIF(ValidID,$C1048)&gt;0,VLOOKUP($C1048,Μητρώο!$A:$G,7,FALSE))),"")</f>
        <v/>
      </c>
      <c r="P1048" s="25" t="str">
        <f t="shared" si="121"/>
        <v/>
      </c>
      <c r="Q1048" s="6"/>
      <c r="S1048" s="6"/>
      <c r="U1048" s="6"/>
      <c r="W1048" s="59" t="str">
        <f>IF(AND($W$1&gt;0,C1048&gt;0),SUBSTITUTE(SUBSTITUTE(IF(COUNTIF(newValidID,$C1048)&gt;0,VLOOKUP($C1048,Νέα_Μητρώα!$A:$G,2,FALSE),IF(COUNTIF(ValidID,$C1048)&gt;0,VLOOKUP($C1048,Μητρώο!$A:$G,2,FALSE))),"Θ","g"),"Α","b")&amp;IF((TRUNC((((YEAR($C$1))-I1048)+1)/2))*2&lt;12,12,(TRUNC((((YEAR($C$1))-I1048)+1)/2))*2),"ω")</f>
        <v>ω</v>
      </c>
      <c r="Z1048" s="49">
        <f t="shared" si="115"/>
        <v>0</v>
      </c>
      <c r="AA1048" s="49">
        <f t="shared" si="116"/>
        <v>0</v>
      </c>
      <c r="AB1048" s="49">
        <f t="shared" si="117"/>
        <v>0</v>
      </c>
    </row>
    <row r="1049" spans="1:28" x14ac:dyDescent="0.2">
      <c r="A1049" s="4">
        <v>1047</v>
      </c>
      <c r="B1049" s="25">
        <f t="shared" si="120"/>
        <v>1047</v>
      </c>
      <c r="D1049" s="26" t="str">
        <f>IF($C1049&gt;0,IF(COUNTIF(newValidID,$C1049)&gt;0,VLOOKUP($C1049,Νέα_Μητρώα!$A:$G,3,FALSE),IF(COUNTIF(ValidID,$C1049)&gt;0,VLOOKUP($C1049,Μητρώο!$A:$G,3,FALSE))),"")</f>
        <v/>
      </c>
      <c r="E1049" s="27" t="str">
        <f>IF($C1049&gt;0,IF(COUNTIF(newValidID,$C1049)&gt;0,VLOOKUP($C1049,Νέα_Μητρώα!$A:$G,5,FALSE),IF(COUNTIF(ValidID,$C1049)&gt;0,VLOOKUP($C1049,Μητρώο!$A:$G,5,FALSE))),"")</f>
        <v/>
      </c>
      <c r="F1049" s="47"/>
      <c r="G1049" s="47"/>
      <c r="H1049" s="28"/>
      <c r="I1049" s="29" t="str">
        <f>IF($C1049&gt;0,IF(COUNTIF(newValidID,$C1049)&gt;0,VLOOKUP($C1049,Νέα_Μητρώα!$A:$G,4,FALSE),IF(COUNTIF(ValidID,$C1049)&gt;0,VLOOKUP($C1049,Μητρώο!$A:$G,4,FALSE))),"")</f>
        <v/>
      </c>
      <c r="J1049" s="53" t="str">
        <f>IF(OR(AND(OR(LEFT(R1049)="b",LEFT(T1049)="b",LEFT(V1049)="b"),IF($C1049&gt;0,IF(COUNTIF(newValidID,$C1049)&gt;0,VLOOKUP($C1049,Νέα_Μητρώα!$A:$G,2,FALSE),IF(COUNTIF(ValidID,$C1049)&gt;0,VLOOKUP($C1049,Μητρώο!$A:$G,2,FALSE))),"")="Θ"),AND(OR(LEFT(R1049)="g",LEFT(T1049)="g",LEFT(V1049)="g"),IF($C1049&gt;0,IF(COUNTIF(newValidID,$C1049)&gt;0,VLOOKUP($C1049,Νέα_Μητρώα!$A:$G,2,FALSE),IF(COUNTIF(ValidID,$C1049)&gt;0,VLOOKUP($C1049,Μητρώο!$A:$G,2,FALSE))),"")="Α")),"error","")</f>
        <v/>
      </c>
      <c r="K1049" s="29" t="str">
        <f t="shared" si="118"/>
        <v/>
      </c>
      <c r="L1049" s="29">
        <f t="shared" si="119"/>
        <v>0</v>
      </c>
      <c r="M1049" s="30"/>
      <c r="N1049" s="30"/>
      <c r="O1049" s="31" t="str">
        <f>IF($C1049&gt;0,IF(COUNTIF(newValidID,$C1049)&gt;0,VLOOKUP($C1049,Νέα_Μητρώα!$A:$G,7,FALSE),IF(COUNTIF(ValidID,$C1049)&gt;0,VLOOKUP($C1049,Μητρώο!$A:$G,7,FALSE))),"")</f>
        <v/>
      </c>
      <c r="P1049" s="25" t="str">
        <f t="shared" si="121"/>
        <v/>
      </c>
      <c r="Q1049" s="6"/>
      <c r="S1049" s="6"/>
      <c r="U1049" s="6"/>
      <c r="W1049" s="59" t="str">
        <f>IF(AND($W$1&gt;0,C1049&gt;0),SUBSTITUTE(SUBSTITUTE(IF(COUNTIF(newValidID,$C1049)&gt;0,VLOOKUP($C1049,Νέα_Μητρώα!$A:$G,2,FALSE),IF(COUNTIF(ValidID,$C1049)&gt;0,VLOOKUP($C1049,Μητρώο!$A:$G,2,FALSE))),"Θ","g"),"Α","b")&amp;IF((TRUNC((((YEAR($C$1))-I1049)+1)/2))*2&lt;12,12,(TRUNC((((YEAR($C$1))-I1049)+1)/2))*2),"ω")</f>
        <v>ω</v>
      </c>
      <c r="Z1049" s="49">
        <f t="shared" si="115"/>
        <v>0</v>
      </c>
      <c r="AA1049" s="49">
        <f t="shared" si="116"/>
        <v>0</v>
      </c>
      <c r="AB1049" s="49">
        <f t="shared" si="117"/>
        <v>0</v>
      </c>
    </row>
    <row r="1050" spans="1:28" x14ac:dyDescent="0.2">
      <c r="A1050" s="4">
        <v>1048</v>
      </c>
      <c r="B1050" s="25">
        <f t="shared" si="120"/>
        <v>1048</v>
      </c>
      <c r="D1050" s="26" t="str">
        <f>IF($C1050&gt;0,IF(COUNTIF(newValidID,$C1050)&gt;0,VLOOKUP($C1050,Νέα_Μητρώα!$A:$G,3,FALSE),IF(COUNTIF(ValidID,$C1050)&gt;0,VLOOKUP($C1050,Μητρώο!$A:$G,3,FALSE))),"")</f>
        <v/>
      </c>
      <c r="E1050" s="27" t="str">
        <f>IF($C1050&gt;0,IF(COUNTIF(newValidID,$C1050)&gt;0,VLOOKUP($C1050,Νέα_Μητρώα!$A:$G,5,FALSE),IF(COUNTIF(ValidID,$C1050)&gt;0,VLOOKUP($C1050,Μητρώο!$A:$G,5,FALSE))),"")</f>
        <v/>
      </c>
      <c r="F1050" s="47"/>
      <c r="G1050" s="47"/>
      <c r="H1050" s="28"/>
      <c r="I1050" s="29" t="str">
        <f>IF($C1050&gt;0,IF(COUNTIF(newValidID,$C1050)&gt;0,VLOOKUP($C1050,Νέα_Μητρώα!$A:$G,4,FALSE),IF(COUNTIF(ValidID,$C1050)&gt;0,VLOOKUP($C1050,Μητρώο!$A:$G,4,FALSE))),"")</f>
        <v/>
      </c>
      <c r="J1050" s="53" t="str">
        <f>IF(OR(AND(OR(LEFT(R1050)="b",LEFT(T1050)="b",LEFT(V1050)="b"),IF($C1050&gt;0,IF(COUNTIF(newValidID,$C1050)&gt;0,VLOOKUP($C1050,Νέα_Μητρώα!$A:$G,2,FALSE),IF(COUNTIF(ValidID,$C1050)&gt;0,VLOOKUP($C1050,Μητρώο!$A:$G,2,FALSE))),"")="Θ"),AND(OR(LEFT(R1050)="g",LEFT(T1050)="g",LEFT(V1050)="g"),IF($C1050&gt;0,IF(COUNTIF(newValidID,$C1050)&gt;0,VLOOKUP($C1050,Νέα_Μητρώα!$A:$G,2,FALSE),IF(COUNTIF(ValidID,$C1050)&gt;0,VLOOKUP($C1050,Μητρώο!$A:$G,2,FALSE))),"")="Α")),"error","")</f>
        <v/>
      </c>
      <c r="K1050" s="29" t="str">
        <f t="shared" si="118"/>
        <v/>
      </c>
      <c r="L1050" s="29">
        <f t="shared" si="119"/>
        <v>0</v>
      </c>
      <c r="M1050" s="30"/>
      <c r="N1050" s="30"/>
      <c r="O1050" s="31" t="str">
        <f>IF($C1050&gt;0,IF(COUNTIF(newValidID,$C1050)&gt;0,VLOOKUP($C1050,Νέα_Μητρώα!$A:$G,7,FALSE),IF(COUNTIF(ValidID,$C1050)&gt;0,VLOOKUP($C1050,Μητρώο!$A:$G,7,FALSE))),"")</f>
        <v/>
      </c>
      <c r="P1050" s="25" t="str">
        <f t="shared" si="121"/>
        <v/>
      </c>
      <c r="Q1050" s="6"/>
      <c r="S1050" s="6"/>
      <c r="U1050" s="6"/>
      <c r="W1050" s="59" t="str">
        <f>IF(AND($W$1&gt;0,C1050&gt;0),SUBSTITUTE(SUBSTITUTE(IF(COUNTIF(newValidID,$C1050)&gt;0,VLOOKUP($C1050,Νέα_Μητρώα!$A:$G,2,FALSE),IF(COUNTIF(ValidID,$C1050)&gt;0,VLOOKUP($C1050,Μητρώο!$A:$G,2,FALSE))),"Θ","g"),"Α","b")&amp;IF((TRUNC((((YEAR($C$1))-I1050)+1)/2))*2&lt;12,12,(TRUNC((((YEAR($C$1))-I1050)+1)/2))*2),"ω")</f>
        <v>ω</v>
      </c>
      <c r="Z1050" s="49">
        <f t="shared" si="115"/>
        <v>0</v>
      </c>
      <c r="AA1050" s="49">
        <f t="shared" si="116"/>
        <v>0</v>
      </c>
      <c r="AB1050" s="49">
        <f t="shared" si="117"/>
        <v>0</v>
      </c>
    </row>
    <row r="1051" spans="1:28" x14ac:dyDescent="0.2">
      <c r="A1051" s="4">
        <v>1049</v>
      </c>
      <c r="B1051" s="25">
        <f t="shared" si="120"/>
        <v>1049</v>
      </c>
      <c r="D1051" s="26" t="str">
        <f>IF($C1051&gt;0,IF(COUNTIF(newValidID,$C1051)&gt;0,VLOOKUP($C1051,Νέα_Μητρώα!$A:$G,3,FALSE),IF(COUNTIF(ValidID,$C1051)&gt;0,VLOOKUP($C1051,Μητρώο!$A:$G,3,FALSE))),"")</f>
        <v/>
      </c>
      <c r="E1051" s="27" t="str">
        <f>IF($C1051&gt;0,IF(COUNTIF(newValidID,$C1051)&gt;0,VLOOKUP($C1051,Νέα_Μητρώα!$A:$G,5,FALSE),IF(COUNTIF(ValidID,$C1051)&gt;0,VLOOKUP($C1051,Μητρώο!$A:$G,5,FALSE))),"")</f>
        <v/>
      </c>
      <c r="F1051" s="47"/>
      <c r="G1051" s="47"/>
      <c r="H1051" s="28"/>
      <c r="I1051" s="29" t="str">
        <f>IF($C1051&gt;0,IF(COUNTIF(newValidID,$C1051)&gt;0,VLOOKUP($C1051,Νέα_Μητρώα!$A:$G,4,FALSE),IF(COUNTIF(ValidID,$C1051)&gt;0,VLOOKUP($C1051,Μητρώο!$A:$G,4,FALSE))),"")</f>
        <v/>
      </c>
      <c r="J1051" s="53" t="str">
        <f>IF(OR(AND(OR(LEFT(R1051)="b",LEFT(T1051)="b",LEFT(V1051)="b"),IF($C1051&gt;0,IF(COUNTIF(newValidID,$C1051)&gt;0,VLOOKUP($C1051,Νέα_Μητρώα!$A:$G,2,FALSE),IF(COUNTIF(ValidID,$C1051)&gt;0,VLOOKUP($C1051,Μητρώο!$A:$G,2,FALSE))),"")="Θ"),AND(OR(LEFT(R1051)="g",LEFT(T1051)="g",LEFT(V1051)="g"),IF($C1051&gt;0,IF(COUNTIF(newValidID,$C1051)&gt;0,VLOOKUP($C1051,Νέα_Μητρώα!$A:$G,2,FALSE),IF(COUNTIF(ValidID,$C1051)&gt;0,VLOOKUP($C1051,Μητρώο!$A:$G,2,FALSE))),"")="Α")),"error","")</f>
        <v/>
      </c>
      <c r="K1051" s="29" t="str">
        <f t="shared" si="118"/>
        <v/>
      </c>
      <c r="L1051" s="29">
        <f t="shared" si="119"/>
        <v>0</v>
      </c>
      <c r="M1051" s="30"/>
      <c r="N1051" s="30"/>
      <c r="O1051" s="31" t="str">
        <f>IF($C1051&gt;0,IF(COUNTIF(newValidID,$C1051)&gt;0,VLOOKUP($C1051,Νέα_Μητρώα!$A:$G,7,FALSE),IF(COUNTIF(ValidID,$C1051)&gt;0,VLOOKUP($C1051,Μητρώο!$A:$G,7,FALSE))),"")</f>
        <v/>
      </c>
      <c r="P1051" s="25" t="str">
        <f t="shared" si="121"/>
        <v/>
      </c>
      <c r="Q1051" s="6"/>
      <c r="S1051" s="6"/>
      <c r="U1051" s="6"/>
      <c r="W1051" s="59" t="str">
        <f>IF(AND($W$1&gt;0,C1051&gt;0),SUBSTITUTE(SUBSTITUTE(IF(COUNTIF(newValidID,$C1051)&gt;0,VLOOKUP($C1051,Νέα_Μητρώα!$A:$G,2,FALSE),IF(COUNTIF(ValidID,$C1051)&gt;0,VLOOKUP($C1051,Μητρώο!$A:$G,2,FALSE))),"Θ","g"),"Α","b")&amp;IF((TRUNC((((YEAR($C$1))-I1051)+1)/2))*2&lt;12,12,(TRUNC((((YEAR($C$1))-I1051)+1)/2))*2),"ω")</f>
        <v>ω</v>
      </c>
      <c r="Z1051" s="49">
        <f t="shared" si="115"/>
        <v>0</v>
      </c>
      <c r="AA1051" s="49">
        <f t="shared" si="116"/>
        <v>0</v>
      </c>
      <c r="AB1051" s="49">
        <f t="shared" si="117"/>
        <v>0</v>
      </c>
    </row>
    <row r="1052" spans="1:28" x14ac:dyDescent="0.2">
      <c r="A1052" s="4">
        <v>1050</v>
      </c>
      <c r="B1052" s="25">
        <f t="shared" si="120"/>
        <v>1050</v>
      </c>
      <c r="D1052" s="26" t="str">
        <f>IF($C1052&gt;0,IF(COUNTIF(newValidID,$C1052)&gt;0,VLOOKUP($C1052,Νέα_Μητρώα!$A:$G,3,FALSE),IF(COUNTIF(ValidID,$C1052)&gt;0,VLOOKUP($C1052,Μητρώο!$A:$G,3,FALSE))),"")</f>
        <v/>
      </c>
      <c r="E1052" s="27" t="str">
        <f>IF($C1052&gt;0,IF(COUNTIF(newValidID,$C1052)&gt;0,VLOOKUP($C1052,Νέα_Μητρώα!$A:$G,5,FALSE),IF(COUNTIF(ValidID,$C1052)&gt;0,VLOOKUP($C1052,Μητρώο!$A:$G,5,FALSE))),"")</f>
        <v/>
      </c>
      <c r="F1052" s="47"/>
      <c r="G1052" s="47"/>
      <c r="H1052" s="28"/>
      <c r="I1052" s="29" t="str">
        <f>IF($C1052&gt;0,IF(COUNTIF(newValidID,$C1052)&gt;0,VLOOKUP($C1052,Νέα_Μητρώα!$A:$G,4,FALSE),IF(COUNTIF(ValidID,$C1052)&gt;0,VLOOKUP($C1052,Μητρώο!$A:$G,4,FALSE))),"")</f>
        <v/>
      </c>
      <c r="J1052" s="53" t="str">
        <f>IF(OR(AND(OR(LEFT(R1052)="b",LEFT(T1052)="b",LEFT(V1052)="b"),IF($C1052&gt;0,IF(COUNTIF(newValidID,$C1052)&gt;0,VLOOKUP($C1052,Νέα_Μητρώα!$A:$G,2,FALSE),IF(COUNTIF(ValidID,$C1052)&gt;0,VLOOKUP($C1052,Μητρώο!$A:$G,2,FALSE))),"")="Θ"),AND(OR(LEFT(R1052)="g",LEFT(T1052)="g",LEFT(V1052)="g"),IF($C1052&gt;0,IF(COUNTIF(newValidID,$C1052)&gt;0,VLOOKUP($C1052,Νέα_Μητρώα!$A:$G,2,FALSE),IF(COUNTIF(ValidID,$C1052)&gt;0,VLOOKUP($C1052,Μητρώο!$A:$G,2,FALSE))),"")="Α")),"error","")</f>
        <v/>
      </c>
      <c r="K1052" s="29" t="str">
        <f t="shared" si="118"/>
        <v/>
      </c>
      <c r="L1052" s="29">
        <f t="shared" si="119"/>
        <v>0</v>
      </c>
      <c r="M1052" s="30"/>
      <c r="N1052" s="30"/>
      <c r="O1052" s="31" t="str">
        <f>IF($C1052&gt;0,IF(COUNTIF(newValidID,$C1052)&gt;0,VLOOKUP($C1052,Νέα_Μητρώα!$A:$G,7,FALSE),IF(COUNTIF(ValidID,$C1052)&gt;0,VLOOKUP($C1052,Μητρώο!$A:$G,7,FALSE))),"")</f>
        <v/>
      </c>
      <c r="P1052" s="25" t="str">
        <f t="shared" si="121"/>
        <v/>
      </c>
      <c r="Q1052" s="6"/>
      <c r="S1052" s="6"/>
      <c r="U1052" s="6"/>
      <c r="W1052" s="59" t="str">
        <f>IF(AND($W$1&gt;0,C1052&gt;0),SUBSTITUTE(SUBSTITUTE(IF(COUNTIF(newValidID,$C1052)&gt;0,VLOOKUP($C1052,Νέα_Μητρώα!$A:$G,2,FALSE),IF(COUNTIF(ValidID,$C1052)&gt;0,VLOOKUP($C1052,Μητρώο!$A:$G,2,FALSE))),"Θ","g"),"Α","b")&amp;IF((TRUNC((((YEAR($C$1))-I1052)+1)/2))*2&lt;12,12,(TRUNC((((YEAR($C$1))-I1052)+1)/2))*2),"ω")</f>
        <v>ω</v>
      </c>
      <c r="Z1052" s="49">
        <f t="shared" si="115"/>
        <v>0</v>
      </c>
      <c r="AA1052" s="49">
        <f t="shared" si="116"/>
        <v>0</v>
      </c>
      <c r="AB1052" s="49">
        <f t="shared" si="117"/>
        <v>0</v>
      </c>
    </row>
    <row r="1053" spans="1:28" x14ac:dyDescent="0.2">
      <c r="A1053" s="4">
        <v>1051</v>
      </c>
      <c r="B1053" s="25">
        <f t="shared" si="120"/>
        <v>1051</v>
      </c>
      <c r="D1053" s="26" t="str">
        <f>IF($C1053&gt;0,IF(COUNTIF(newValidID,$C1053)&gt;0,VLOOKUP($C1053,Νέα_Μητρώα!$A:$G,3,FALSE),IF(COUNTIF(ValidID,$C1053)&gt;0,VLOOKUP($C1053,Μητρώο!$A:$G,3,FALSE))),"")</f>
        <v/>
      </c>
      <c r="E1053" s="27" t="str">
        <f>IF($C1053&gt;0,IF(COUNTIF(newValidID,$C1053)&gt;0,VLOOKUP($C1053,Νέα_Μητρώα!$A:$G,5,FALSE),IF(COUNTIF(ValidID,$C1053)&gt;0,VLOOKUP($C1053,Μητρώο!$A:$G,5,FALSE))),"")</f>
        <v/>
      </c>
      <c r="F1053" s="47"/>
      <c r="G1053" s="47"/>
      <c r="H1053" s="28"/>
      <c r="I1053" s="29" t="str">
        <f>IF($C1053&gt;0,IF(COUNTIF(newValidID,$C1053)&gt;0,VLOOKUP($C1053,Νέα_Μητρώα!$A:$G,4,FALSE),IF(COUNTIF(ValidID,$C1053)&gt;0,VLOOKUP($C1053,Μητρώο!$A:$G,4,FALSE))),"")</f>
        <v/>
      </c>
      <c r="J1053" s="53" t="str">
        <f>IF(OR(AND(OR(LEFT(R1053)="b",LEFT(T1053)="b",LEFT(V1053)="b"),IF($C1053&gt;0,IF(COUNTIF(newValidID,$C1053)&gt;0,VLOOKUP($C1053,Νέα_Μητρώα!$A:$G,2,FALSE),IF(COUNTIF(ValidID,$C1053)&gt;0,VLOOKUP($C1053,Μητρώο!$A:$G,2,FALSE))),"")="Θ"),AND(OR(LEFT(R1053)="g",LEFT(T1053)="g",LEFT(V1053)="g"),IF($C1053&gt;0,IF(COUNTIF(newValidID,$C1053)&gt;0,VLOOKUP($C1053,Νέα_Μητρώα!$A:$G,2,FALSE),IF(COUNTIF(ValidID,$C1053)&gt;0,VLOOKUP($C1053,Μητρώο!$A:$G,2,FALSE))),"")="Α")),"error","")</f>
        <v/>
      </c>
      <c r="K1053" s="29" t="str">
        <f t="shared" si="118"/>
        <v/>
      </c>
      <c r="L1053" s="29">
        <f t="shared" si="119"/>
        <v>0</v>
      </c>
      <c r="M1053" s="30"/>
      <c r="N1053" s="30"/>
      <c r="O1053" s="31" t="str">
        <f>IF($C1053&gt;0,IF(COUNTIF(newValidID,$C1053)&gt;0,VLOOKUP($C1053,Νέα_Μητρώα!$A:$G,7,FALSE),IF(COUNTIF(ValidID,$C1053)&gt;0,VLOOKUP($C1053,Μητρώο!$A:$G,7,FALSE))),"")</f>
        <v/>
      </c>
      <c r="P1053" s="25" t="str">
        <f t="shared" si="121"/>
        <v/>
      </c>
      <c r="Q1053" s="6"/>
      <c r="S1053" s="6"/>
      <c r="U1053" s="6"/>
      <c r="W1053" s="59" t="str">
        <f>IF(AND($W$1&gt;0,C1053&gt;0),SUBSTITUTE(SUBSTITUTE(IF(COUNTIF(newValidID,$C1053)&gt;0,VLOOKUP($C1053,Νέα_Μητρώα!$A:$G,2,FALSE),IF(COUNTIF(ValidID,$C1053)&gt;0,VLOOKUP($C1053,Μητρώο!$A:$G,2,FALSE))),"Θ","g"),"Α","b")&amp;IF((TRUNC((((YEAR($C$1))-I1053)+1)/2))*2&lt;12,12,(TRUNC((((YEAR($C$1))-I1053)+1)/2))*2),"ω")</f>
        <v>ω</v>
      </c>
      <c r="Z1053" s="49">
        <f t="shared" si="115"/>
        <v>0</v>
      </c>
      <c r="AA1053" s="49">
        <f t="shared" si="116"/>
        <v>0</v>
      </c>
      <c r="AB1053" s="49">
        <f t="shared" si="117"/>
        <v>0</v>
      </c>
    </row>
    <row r="1054" spans="1:28" x14ac:dyDescent="0.2">
      <c r="A1054" s="4">
        <v>1052</v>
      </c>
      <c r="B1054" s="25">
        <f t="shared" si="120"/>
        <v>1052</v>
      </c>
      <c r="D1054" s="26" t="str">
        <f>IF($C1054&gt;0,IF(COUNTIF(newValidID,$C1054)&gt;0,VLOOKUP($C1054,Νέα_Μητρώα!$A:$G,3,FALSE),IF(COUNTIF(ValidID,$C1054)&gt;0,VLOOKUP($C1054,Μητρώο!$A:$G,3,FALSE))),"")</f>
        <v/>
      </c>
      <c r="E1054" s="27" t="str">
        <f>IF($C1054&gt;0,IF(COUNTIF(newValidID,$C1054)&gt;0,VLOOKUP($C1054,Νέα_Μητρώα!$A:$G,5,FALSE),IF(COUNTIF(ValidID,$C1054)&gt;0,VLOOKUP($C1054,Μητρώο!$A:$G,5,FALSE))),"")</f>
        <v/>
      </c>
      <c r="F1054" s="47"/>
      <c r="G1054" s="47"/>
      <c r="H1054" s="28"/>
      <c r="I1054" s="29" t="str">
        <f>IF($C1054&gt;0,IF(COUNTIF(newValidID,$C1054)&gt;0,VLOOKUP($C1054,Νέα_Μητρώα!$A:$G,4,FALSE),IF(COUNTIF(ValidID,$C1054)&gt;0,VLOOKUP($C1054,Μητρώο!$A:$G,4,FALSE))),"")</f>
        <v/>
      </c>
      <c r="J1054" s="53" t="str">
        <f>IF(OR(AND(OR(LEFT(R1054)="b",LEFT(T1054)="b",LEFT(V1054)="b"),IF($C1054&gt;0,IF(COUNTIF(newValidID,$C1054)&gt;0,VLOOKUP($C1054,Νέα_Μητρώα!$A:$G,2,FALSE),IF(COUNTIF(ValidID,$C1054)&gt;0,VLOOKUP($C1054,Μητρώο!$A:$G,2,FALSE))),"")="Θ"),AND(OR(LEFT(R1054)="g",LEFT(T1054)="g",LEFT(V1054)="g"),IF($C1054&gt;0,IF(COUNTIF(newValidID,$C1054)&gt;0,VLOOKUP($C1054,Νέα_Μητρώα!$A:$G,2,FALSE),IF(COUNTIF(ValidID,$C1054)&gt;0,VLOOKUP($C1054,Μητρώο!$A:$G,2,FALSE))),"")="Α")),"error","")</f>
        <v/>
      </c>
      <c r="K1054" s="29" t="str">
        <f t="shared" si="118"/>
        <v/>
      </c>
      <c r="L1054" s="29">
        <f t="shared" si="119"/>
        <v>0</v>
      </c>
      <c r="M1054" s="30"/>
      <c r="N1054" s="30"/>
      <c r="O1054" s="31" t="str">
        <f>IF($C1054&gt;0,IF(COUNTIF(newValidID,$C1054)&gt;0,VLOOKUP($C1054,Νέα_Μητρώα!$A:$G,7,FALSE),IF(COUNTIF(ValidID,$C1054)&gt;0,VLOOKUP($C1054,Μητρώο!$A:$G,7,FALSE))),"")</f>
        <v/>
      </c>
      <c r="P1054" s="25" t="str">
        <f t="shared" si="121"/>
        <v/>
      </c>
      <c r="Q1054" s="6"/>
      <c r="S1054" s="6"/>
      <c r="U1054" s="6"/>
      <c r="W1054" s="59" t="str">
        <f>IF(AND($W$1&gt;0,C1054&gt;0),SUBSTITUTE(SUBSTITUTE(IF(COUNTIF(newValidID,$C1054)&gt;0,VLOOKUP($C1054,Νέα_Μητρώα!$A:$G,2,FALSE),IF(COUNTIF(ValidID,$C1054)&gt;0,VLOOKUP($C1054,Μητρώο!$A:$G,2,FALSE))),"Θ","g"),"Α","b")&amp;IF((TRUNC((((YEAR($C$1))-I1054)+1)/2))*2&lt;12,12,(TRUNC((((YEAR($C$1))-I1054)+1)/2))*2),"ω")</f>
        <v>ω</v>
      </c>
      <c r="Z1054" s="49">
        <f t="shared" si="115"/>
        <v>0</v>
      </c>
      <c r="AA1054" s="49">
        <f t="shared" si="116"/>
        <v>0</v>
      </c>
      <c r="AB1054" s="49">
        <f t="shared" si="117"/>
        <v>0</v>
      </c>
    </row>
    <row r="1055" spans="1:28" x14ac:dyDescent="0.2">
      <c r="A1055" s="4">
        <v>1053</v>
      </c>
      <c r="B1055" s="25">
        <f t="shared" si="120"/>
        <v>1053</v>
      </c>
      <c r="D1055" s="26" t="str">
        <f>IF($C1055&gt;0,IF(COUNTIF(newValidID,$C1055)&gt;0,VLOOKUP($C1055,Νέα_Μητρώα!$A:$G,3,FALSE),IF(COUNTIF(ValidID,$C1055)&gt;0,VLOOKUP($C1055,Μητρώο!$A:$G,3,FALSE))),"")</f>
        <v/>
      </c>
      <c r="E1055" s="27" t="str">
        <f>IF($C1055&gt;0,IF(COUNTIF(newValidID,$C1055)&gt;0,VLOOKUP($C1055,Νέα_Μητρώα!$A:$G,5,FALSE),IF(COUNTIF(ValidID,$C1055)&gt;0,VLOOKUP($C1055,Μητρώο!$A:$G,5,FALSE))),"")</f>
        <v/>
      </c>
      <c r="F1055" s="47"/>
      <c r="G1055" s="47"/>
      <c r="H1055" s="28"/>
      <c r="I1055" s="29" t="str">
        <f>IF($C1055&gt;0,IF(COUNTIF(newValidID,$C1055)&gt;0,VLOOKUP($C1055,Νέα_Μητρώα!$A:$G,4,FALSE),IF(COUNTIF(ValidID,$C1055)&gt;0,VLOOKUP($C1055,Μητρώο!$A:$G,4,FALSE))),"")</f>
        <v/>
      </c>
      <c r="J1055" s="53" t="str">
        <f>IF(OR(AND(OR(LEFT(R1055)="b",LEFT(T1055)="b",LEFT(V1055)="b"),IF($C1055&gt;0,IF(COUNTIF(newValidID,$C1055)&gt;0,VLOOKUP($C1055,Νέα_Μητρώα!$A:$G,2,FALSE),IF(COUNTIF(ValidID,$C1055)&gt;0,VLOOKUP($C1055,Μητρώο!$A:$G,2,FALSE))),"")="Θ"),AND(OR(LEFT(R1055)="g",LEFT(T1055)="g",LEFT(V1055)="g"),IF($C1055&gt;0,IF(COUNTIF(newValidID,$C1055)&gt;0,VLOOKUP($C1055,Νέα_Μητρώα!$A:$G,2,FALSE),IF(COUNTIF(ValidID,$C1055)&gt;0,VLOOKUP($C1055,Μητρώο!$A:$G,2,FALSE))),"")="Α")),"error","")</f>
        <v/>
      </c>
      <c r="K1055" s="29" t="str">
        <f t="shared" si="118"/>
        <v/>
      </c>
      <c r="L1055" s="29">
        <f t="shared" si="119"/>
        <v>0</v>
      </c>
      <c r="M1055" s="30"/>
      <c r="N1055" s="30"/>
      <c r="O1055" s="31" t="str">
        <f>IF($C1055&gt;0,IF(COUNTIF(newValidID,$C1055)&gt;0,VLOOKUP($C1055,Νέα_Μητρώα!$A:$G,7,FALSE),IF(COUNTIF(ValidID,$C1055)&gt;0,VLOOKUP($C1055,Μητρώο!$A:$G,7,FALSE))),"")</f>
        <v/>
      </c>
      <c r="P1055" s="25" t="str">
        <f t="shared" si="121"/>
        <v/>
      </c>
      <c r="Q1055" s="6"/>
      <c r="S1055" s="6"/>
      <c r="U1055" s="6"/>
      <c r="W1055" s="59" t="str">
        <f>IF(AND($W$1&gt;0,C1055&gt;0),SUBSTITUTE(SUBSTITUTE(IF(COUNTIF(newValidID,$C1055)&gt;0,VLOOKUP($C1055,Νέα_Μητρώα!$A:$G,2,FALSE),IF(COUNTIF(ValidID,$C1055)&gt;0,VLOOKUP($C1055,Μητρώο!$A:$G,2,FALSE))),"Θ","g"),"Α","b")&amp;IF((TRUNC((((YEAR($C$1))-I1055)+1)/2))*2&lt;12,12,(TRUNC((((YEAR($C$1))-I1055)+1)/2))*2),"ω")</f>
        <v>ω</v>
      </c>
      <c r="Z1055" s="49">
        <f t="shared" si="115"/>
        <v>0</v>
      </c>
      <c r="AA1055" s="49">
        <f t="shared" si="116"/>
        <v>0</v>
      </c>
      <c r="AB1055" s="49">
        <f t="shared" si="117"/>
        <v>0</v>
      </c>
    </row>
    <row r="1056" spans="1:28" x14ac:dyDescent="0.2">
      <c r="A1056" s="4">
        <v>1054</v>
      </c>
      <c r="B1056" s="25">
        <f t="shared" si="120"/>
        <v>1054</v>
      </c>
      <c r="D1056" s="26" t="str">
        <f>IF($C1056&gt;0,IF(COUNTIF(newValidID,$C1056)&gt;0,VLOOKUP($C1056,Νέα_Μητρώα!$A:$G,3,FALSE),IF(COUNTIF(ValidID,$C1056)&gt;0,VLOOKUP($C1056,Μητρώο!$A:$G,3,FALSE))),"")</f>
        <v/>
      </c>
      <c r="E1056" s="27" t="str">
        <f>IF($C1056&gt;0,IF(COUNTIF(newValidID,$C1056)&gt;0,VLOOKUP($C1056,Νέα_Μητρώα!$A:$G,5,FALSE),IF(COUNTIF(ValidID,$C1056)&gt;0,VLOOKUP($C1056,Μητρώο!$A:$G,5,FALSE))),"")</f>
        <v/>
      </c>
      <c r="F1056" s="47"/>
      <c r="G1056" s="47"/>
      <c r="H1056" s="28"/>
      <c r="I1056" s="29" t="str">
        <f>IF($C1056&gt;0,IF(COUNTIF(newValidID,$C1056)&gt;0,VLOOKUP($C1056,Νέα_Μητρώα!$A:$G,4,FALSE),IF(COUNTIF(ValidID,$C1056)&gt;0,VLOOKUP($C1056,Μητρώο!$A:$G,4,FALSE))),"")</f>
        <v/>
      </c>
      <c r="J1056" s="53" t="str">
        <f>IF(OR(AND(OR(LEFT(R1056)="b",LEFT(T1056)="b",LEFT(V1056)="b"),IF($C1056&gt;0,IF(COUNTIF(newValidID,$C1056)&gt;0,VLOOKUP($C1056,Νέα_Μητρώα!$A:$G,2,FALSE),IF(COUNTIF(ValidID,$C1056)&gt;0,VLOOKUP($C1056,Μητρώο!$A:$G,2,FALSE))),"")="Θ"),AND(OR(LEFT(R1056)="g",LEFT(T1056)="g",LEFT(V1056)="g"),IF($C1056&gt;0,IF(COUNTIF(newValidID,$C1056)&gt;0,VLOOKUP($C1056,Νέα_Μητρώα!$A:$G,2,FALSE),IF(COUNTIF(ValidID,$C1056)&gt;0,VLOOKUP($C1056,Μητρώο!$A:$G,2,FALSE))),"")="Α")),"error","")</f>
        <v/>
      </c>
      <c r="K1056" s="29" t="str">
        <f t="shared" si="118"/>
        <v/>
      </c>
      <c r="L1056" s="29">
        <f t="shared" si="119"/>
        <v>0</v>
      </c>
      <c r="M1056" s="30"/>
      <c r="N1056" s="30"/>
      <c r="O1056" s="31" t="str">
        <f>IF($C1056&gt;0,IF(COUNTIF(newValidID,$C1056)&gt;0,VLOOKUP($C1056,Νέα_Μητρώα!$A:$G,7,FALSE),IF(COUNTIF(ValidID,$C1056)&gt;0,VLOOKUP($C1056,Μητρώο!$A:$G,7,FALSE))),"")</f>
        <v/>
      </c>
      <c r="P1056" s="25" t="str">
        <f t="shared" si="121"/>
        <v/>
      </c>
      <c r="Q1056" s="6"/>
      <c r="S1056" s="6"/>
      <c r="U1056" s="6"/>
      <c r="W1056" s="59" t="str">
        <f>IF(AND($W$1&gt;0,C1056&gt;0),SUBSTITUTE(SUBSTITUTE(IF(COUNTIF(newValidID,$C1056)&gt;0,VLOOKUP($C1056,Νέα_Μητρώα!$A:$G,2,FALSE),IF(COUNTIF(ValidID,$C1056)&gt;0,VLOOKUP($C1056,Μητρώο!$A:$G,2,FALSE))),"Θ","g"),"Α","b")&amp;IF((TRUNC((((YEAR($C$1))-I1056)+1)/2))*2&lt;12,12,(TRUNC((((YEAR($C$1))-I1056)+1)/2))*2),"ω")</f>
        <v>ω</v>
      </c>
      <c r="Z1056" s="49">
        <f t="shared" si="115"/>
        <v>0</v>
      </c>
      <c r="AA1056" s="49">
        <f t="shared" si="116"/>
        <v>0</v>
      </c>
      <c r="AB1056" s="49">
        <f t="shared" si="117"/>
        <v>0</v>
      </c>
    </row>
    <row r="1057" spans="1:28" x14ac:dyDescent="0.2">
      <c r="A1057" s="4">
        <v>1055</v>
      </c>
      <c r="B1057" s="25">
        <f t="shared" si="120"/>
        <v>1055</v>
      </c>
      <c r="D1057" s="26" t="str">
        <f>IF($C1057&gt;0,IF(COUNTIF(newValidID,$C1057)&gt;0,VLOOKUP($C1057,Νέα_Μητρώα!$A:$G,3,FALSE),IF(COUNTIF(ValidID,$C1057)&gt;0,VLOOKUP($C1057,Μητρώο!$A:$G,3,FALSE))),"")</f>
        <v/>
      </c>
      <c r="E1057" s="27" t="str">
        <f>IF($C1057&gt;0,IF(COUNTIF(newValidID,$C1057)&gt;0,VLOOKUP($C1057,Νέα_Μητρώα!$A:$G,5,FALSE),IF(COUNTIF(ValidID,$C1057)&gt;0,VLOOKUP($C1057,Μητρώο!$A:$G,5,FALSE))),"")</f>
        <v/>
      </c>
      <c r="F1057" s="47"/>
      <c r="G1057" s="47"/>
      <c r="H1057" s="28"/>
      <c r="I1057" s="29" t="str">
        <f>IF($C1057&gt;0,IF(COUNTIF(newValidID,$C1057)&gt;0,VLOOKUP($C1057,Νέα_Μητρώα!$A:$G,4,FALSE),IF(COUNTIF(ValidID,$C1057)&gt;0,VLOOKUP($C1057,Μητρώο!$A:$G,4,FALSE))),"")</f>
        <v/>
      </c>
      <c r="J1057" s="53" t="str">
        <f>IF(OR(AND(OR(LEFT(R1057)="b",LEFT(T1057)="b",LEFT(V1057)="b"),IF($C1057&gt;0,IF(COUNTIF(newValidID,$C1057)&gt;0,VLOOKUP($C1057,Νέα_Μητρώα!$A:$G,2,FALSE),IF(COUNTIF(ValidID,$C1057)&gt;0,VLOOKUP($C1057,Μητρώο!$A:$G,2,FALSE))),"")="Θ"),AND(OR(LEFT(R1057)="g",LEFT(T1057)="g",LEFT(V1057)="g"),IF($C1057&gt;0,IF(COUNTIF(newValidID,$C1057)&gt;0,VLOOKUP($C1057,Νέα_Μητρώα!$A:$G,2,FALSE),IF(COUNTIF(ValidID,$C1057)&gt;0,VLOOKUP($C1057,Μητρώο!$A:$G,2,FALSE))),"")="Α")),"error","")</f>
        <v/>
      </c>
      <c r="K1057" s="29" t="str">
        <f t="shared" si="118"/>
        <v/>
      </c>
      <c r="L1057" s="29">
        <f t="shared" si="119"/>
        <v>0</v>
      </c>
      <c r="M1057" s="30"/>
      <c r="N1057" s="30"/>
      <c r="O1057" s="31" t="str">
        <f>IF($C1057&gt;0,IF(COUNTIF(newValidID,$C1057)&gt;0,VLOOKUP($C1057,Νέα_Μητρώα!$A:$G,7,FALSE),IF(COUNTIF(ValidID,$C1057)&gt;0,VLOOKUP($C1057,Μητρώο!$A:$G,7,FALSE))),"")</f>
        <v/>
      </c>
      <c r="P1057" s="25" t="str">
        <f t="shared" si="121"/>
        <v/>
      </c>
      <c r="Q1057" s="6"/>
      <c r="S1057" s="6"/>
      <c r="U1057" s="6"/>
      <c r="W1057" s="59" t="str">
        <f>IF(AND($W$1&gt;0,C1057&gt;0),SUBSTITUTE(SUBSTITUTE(IF(COUNTIF(newValidID,$C1057)&gt;0,VLOOKUP($C1057,Νέα_Μητρώα!$A:$G,2,FALSE),IF(COUNTIF(ValidID,$C1057)&gt;0,VLOOKUP($C1057,Μητρώο!$A:$G,2,FALSE))),"Θ","g"),"Α","b")&amp;IF((TRUNC((((YEAR($C$1))-I1057)+1)/2))*2&lt;12,12,(TRUNC((((YEAR($C$1))-I1057)+1)/2))*2),"ω")</f>
        <v>ω</v>
      </c>
      <c r="Z1057" s="49">
        <f t="shared" si="115"/>
        <v>0</v>
      </c>
      <c r="AA1057" s="49">
        <f t="shared" si="116"/>
        <v>0</v>
      </c>
      <c r="AB1057" s="49">
        <f t="shared" si="117"/>
        <v>0</v>
      </c>
    </row>
    <row r="1058" spans="1:28" x14ac:dyDescent="0.2">
      <c r="A1058" s="4">
        <v>1056</v>
      </c>
      <c r="B1058" s="25">
        <f t="shared" si="120"/>
        <v>1056</v>
      </c>
      <c r="D1058" s="26" t="str">
        <f>IF($C1058&gt;0,IF(COUNTIF(newValidID,$C1058)&gt;0,VLOOKUP($C1058,Νέα_Μητρώα!$A:$G,3,FALSE),IF(COUNTIF(ValidID,$C1058)&gt;0,VLOOKUP($C1058,Μητρώο!$A:$G,3,FALSE))),"")</f>
        <v/>
      </c>
      <c r="E1058" s="27" t="str">
        <f>IF($C1058&gt;0,IF(COUNTIF(newValidID,$C1058)&gt;0,VLOOKUP($C1058,Νέα_Μητρώα!$A:$G,5,FALSE),IF(COUNTIF(ValidID,$C1058)&gt;0,VLOOKUP($C1058,Μητρώο!$A:$G,5,FALSE))),"")</f>
        <v/>
      </c>
      <c r="F1058" s="47"/>
      <c r="G1058" s="47"/>
      <c r="H1058" s="28"/>
      <c r="I1058" s="29" t="str">
        <f>IF($C1058&gt;0,IF(COUNTIF(newValidID,$C1058)&gt;0,VLOOKUP($C1058,Νέα_Μητρώα!$A:$G,4,FALSE),IF(COUNTIF(ValidID,$C1058)&gt;0,VLOOKUP($C1058,Μητρώο!$A:$G,4,FALSE))),"")</f>
        <v/>
      </c>
      <c r="J1058" s="53" t="str">
        <f>IF(OR(AND(OR(LEFT(R1058)="b",LEFT(T1058)="b",LEFT(V1058)="b"),IF($C1058&gt;0,IF(COUNTIF(newValidID,$C1058)&gt;0,VLOOKUP($C1058,Νέα_Μητρώα!$A:$G,2,FALSE),IF(COUNTIF(ValidID,$C1058)&gt;0,VLOOKUP($C1058,Μητρώο!$A:$G,2,FALSE))),"")="Θ"),AND(OR(LEFT(R1058)="g",LEFT(T1058)="g",LEFT(V1058)="g"),IF($C1058&gt;0,IF(COUNTIF(newValidID,$C1058)&gt;0,VLOOKUP($C1058,Νέα_Μητρώα!$A:$G,2,FALSE),IF(COUNTIF(ValidID,$C1058)&gt;0,VLOOKUP($C1058,Μητρώο!$A:$G,2,FALSE))),"")="Α")),"error","")</f>
        <v/>
      </c>
      <c r="K1058" s="29" t="str">
        <f t="shared" si="118"/>
        <v/>
      </c>
      <c r="L1058" s="29">
        <f t="shared" si="119"/>
        <v>0</v>
      </c>
      <c r="M1058" s="30"/>
      <c r="N1058" s="30"/>
      <c r="O1058" s="31" t="str">
        <f>IF($C1058&gt;0,IF(COUNTIF(newValidID,$C1058)&gt;0,VLOOKUP($C1058,Νέα_Μητρώα!$A:$G,7,FALSE),IF(COUNTIF(ValidID,$C1058)&gt;0,VLOOKUP($C1058,Μητρώο!$A:$G,7,FALSE))),"")</f>
        <v/>
      </c>
      <c r="P1058" s="25" t="str">
        <f t="shared" si="121"/>
        <v/>
      </c>
      <c r="Q1058" s="6"/>
      <c r="S1058" s="6"/>
      <c r="U1058" s="6"/>
      <c r="W1058" s="59" t="str">
        <f>IF(AND($W$1&gt;0,C1058&gt;0),SUBSTITUTE(SUBSTITUTE(IF(COUNTIF(newValidID,$C1058)&gt;0,VLOOKUP($C1058,Νέα_Μητρώα!$A:$G,2,FALSE),IF(COUNTIF(ValidID,$C1058)&gt;0,VLOOKUP($C1058,Μητρώο!$A:$G,2,FALSE))),"Θ","g"),"Α","b")&amp;IF((TRUNC((((YEAR($C$1))-I1058)+1)/2))*2&lt;12,12,(TRUNC((((YEAR($C$1))-I1058)+1)/2))*2),"ω")</f>
        <v>ω</v>
      </c>
      <c r="Z1058" s="49">
        <f t="shared" si="115"/>
        <v>0</v>
      </c>
      <c r="AA1058" s="49">
        <f t="shared" si="116"/>
        <v>0</v>
      </c>
      <c r="AB1058" s="49">
        <f t="shared" si="117"/>
        <v>0</v>
      </c>
    </row>
    <row r="1059" spans="1:28" x14ac:dyDescent="0.2">
      <c r="A1059" s="4">
        <v>1057</v>
      </c>
      <c r="B1059" s="25">
        <f t="shared" si="120"/>
        <v>1057</v>
      </c>
      <c r="D1059" s="26" t="str">
        <f>IF($C1059&gt;0,IF(COUNTIF(newValidID,$C1059)&gt;0,VLOOKUP($C1059,Νέα_Μητρώα!$A:$G,3,FALSE),IF(COUNTIF(ValidID,$C1059)&gt;0,VLOOKUP($C1059,Μητρώο!$A:$G,3,FALSE))),"")</f>
        <v/>
      </c>
      <c r="E1059" s="27" t="str">
        <f>IF($C1059&gt;0,IF(COUNTIF(newValidID,$C1059)&gt;0,VLOOKUP($C1059,Νέα_Μητρώα!$A:$G,5,FALSE),IF(COUNTIF(ValidID,$C1059)&gt;0,VLOOKUP($C1059,Μητρώο!$A:$G,5,FALSE))),"")</f>
        <v/>
      </c>
      <c r="F1059" s="47"/>
      <c r="G1059" s="47"/>
      <c r="H1059" s="28"/>
      <c r="I1059" s="29" t="str">
        <f>IF($C1059&gt;0,IF(COUNTIF(newValidID,$C1059)&gt;0,VLOOKUP($C1059,Νέα_Μητρώα!$A:$G,4,FALSE),IF(COUNTIF(ValidID,$C1059)&gt;0,VLOOKUP($C1059,Μητρώο!$A:$G,4,FALSE))),"")</f>
        <v/>
      </c>
      <c r="J1059" s="53" t="str">
        <f>IF(OR(AND(OR(LEFT(R1059)="b",LEFT(T1059)="b",LEFT(V1059)="b"),IF($C1059&gt;0,IF(COUNTIF(newValidID,$C1059)&gt;0,VLOOKUP($C1059,Νέα_Μητρώα!$A:$G,2,FALSE),IF(COUNTIF(ValidID,$C1059)&gt;0,VLOOKUP($C1059,Μητρώο!$A:$G,2,FALSE))),"")="Θ"),AND(OR(LEFT(R1059)="g",LEFT(T1059)="g",LEFT(V1059)="g"),IF($C1059&gt;0,IF(COUNTIF(newValidID,$C1059)&gt;0,VLOOKUP($C1059,Νέα_Μητρώα!$A:$G,2,FALSE),IF(COUNTIF(ValidID,$C1059)&gt;0,VLOOKUP($C1059,Μητρώο!$A:$G,2,FALSE))),"")="Α")),"error","")</f>
        <v/>
      </c>
      <c r="K1059" s="29" t="str">
        <f t="shared" si="118"/>
        <v/>
      </c>
      <c r="L1059" s="29">
        <f t="shared" si="119"/>
        <v>0</v>
      </c>
      <c r="M1059" s="30"/>
      <c r="N1059" s="30"/>
      <c r="O1059" s="31" t="str">
        <f>IF($C1059&gt;0,IF(COUNTIF(newValidID,$C1059)&gt;0,VLOOKUP($C1059,Νέα_Μητρώα!$A:$G,7,FALSE),IF(COUNTIF(ValidID,$C1059)&gt;0,VLOOKUP($C1059,Μητρώο!$A:$G,7,FALSE))),"")</f>
        <v/>
      </c>
      <c r="P1059" s="25" t="str">
        <f t="shared" si="121"/>
        <v/>
      </c>
      <c r="Q1059" s="6"/>
      <c r="S1059" s="6"/>
      <c r="U1059" s="6"/>
      <c r="W1059" s="59" t="str">
        <f>IF(AND($W$1&gt;0,C1059&gt;0),SUBSTITUTE(SUBSTITUTE(IF(COUNTIF(newValidID,$C1059)&gt;0,VLOOKUP($C1059,Νέα_Μητρώα!$A:$G,2,FALSE),IF(COUNTIF(ValidID,$C1059)&gt;0,VLOOKUP($C1059,Μητρώο!$A:$G,2,FALSE))),"Θ","g"),"Α","b")&amp;IF((TRUNC((((YEAR($C$1))-I1059)+1)/2))*2&lt;12,12,(TRUNC((((YEAR($C$1))-I1059)+1)/2))*2),"ω")</f>
        <v>ω</v>
      </c>
      <c r="Z1059" s="49">
        <f t="shared" si="115"/>
        <v>0</v>
      </c>
      <c r="AA1059" s="49">
        <f t="shared" si="116"/>
        <v>0</v>
      </c>
      <c r="AB1059" s="49">
        <f t="shared" si="117"/>
        <v>0</v>
      </c>
    </row>
    <row r="1060" spans="1:28" x14ac:dyDescent="0.2">
      <c r="A1060" s="4">
        <v>1058</v>
      </c>
      <c r="B1060" s="25">
        <f t="shared" si="120"/>
        <v>1058</v>
      </c>
      <c r="D1060" s="26" t="str">
        <f>IF($C1060&gt;0,IF(COUNTIF(newValidID,$C1060)&gt;0,VLOOKUP($C1060,Νέα_Μητρώα!$A:$G,3,FALSE),IF(COUNTIF(ValidID,$C1060)&gt;0,VLOOKUP($C1060,Μητρώο!$A:$G,3,FALSE))),"")</f>
        <v/>
      </c>
      <c r="E1060" s="27" t="str">
        <f>IF($C1060&gt;0,IF(COUNTIF(newValidID,$C1060)&gt;0,VLOOKUP($C1060,Νέα_Μητρώα!$A:$G,5,FALSE),IF(COUNTIF(ValidID,$C1060)&gt;0,VLOOKUP($C1060,Μητρώο!$A:$G,5,FALSE))),"")</f>
        <v/>
      </c>
      <c r="F1060" s="47"/>
      <c r="G1060" s="47"/>
      <c r="H1060" s="28"/>
      <c r="I1060" s="29" t="str">
        <f>IF($C1060&gt;0,IF(COUNTIF(newValidID,$C1060)&gt;0,VLOOKUP($C1060,Νέα_Μητρώα!$A:$G,4,FALSE),IF(COUNTIF(ValidID,$C1060)&gt;0,VLOOKUP($C1060,Μητρώο!$A:$G,4,FALSE))),"")</f>
        <v/>
      </c>
      <c r="J1060" s="53" t="str">
        <f>IF(OR(AND(OR(LEFT(R1060)="b",LEFT(T1060)="b",LEFT(V1060)="b"),IF($C1060&gt;0,IF(COUNTIF(newValidID,$C1060)&gt;0,VLOOKUP($C1060,Νέα_Μητρώα!$A:$G,2,FALSE),IF(COUNTIF(ValidID,$C1060)&gt;0,VLOOKUP($C1060,Μητρώο!$A:$G,2,FALSE))),"")="Θ"),AND(OR(LEFT(R1060)="g",LEFT(T1060)="g",LEFT(V1060)="g"),IF($C1060&gt;0,IF(COUNTIF(newValidID,$C1060)&gt;0,VLOOKUP($C1060,Νέα_Μητρώα!$A:$G,2,FALSE),IF(COUNTIF(ValidID,$C1060)&gt;0,VLOOKUP($C1060,Μητρώο!$A:$G,2,FALSE))),"")="Α")),"error","")</f>
        <v/>
      </c>
      <c r="K1060" s="29" t="str">
        <f t="shared" si="118"/>
        <v/>
      </c>
      <c r="L1060" s="29">
        <f t="shared" si="119"/>
        <v>0</v>
      </c>
      <c r="M1060" s="30"/>
      <c r="N1060" s="30"/>
      <c r="O1060" s="31" t="str">
        <f>IF($C1060&gt;0,IF(COUNTIF(newValidID,$C1060)&gt;0,VLOOKUP($C1060,Νέα_Μητρώα!$A:$G,7,FALSE),IF(COUNTIF(ValidID,$C1060)&gt;0,VLOOKUP($C1060,Μητρώο!$A:$G,7,FALSE))),"")</f>
        <v/>
      </c>
      <c r="P1060" s="25" t="str">
        <f t="shared" si="121"/>
        <v/>
      </c>
      <c r="Q1060" s="6"/>
      <c r="S1060" s="6"/>
      <c r="U1060" s="6"/>
      <c r="W1060" s="59" t="str">
        <f>IF(AND($W$1&gt;0,C1060&gt;0),SUBSTITUTE(SUBSTITUTE(IF(COUNTIF(newValidID,$C1060)&gt;0,VLOOKUP($C1060,Νέα_Μητρώα!$A:$G,2,FALSE),IF(COUNTIF(ValidID,$C1060)&gt;0,VLOOKUP($C1060,Μητρώο!$A:$G,2,FALSE))),"Θ","g"),"Α","b")&amp;IF((TRUNC((((YEAR($C$1))-I1060)+1)/2))*2&lt;12,12,(TRUNC((((YEAR($C$1))-I1060)+1)/2))*2),"ω")</f>
        <v>ω</v>
      </c>
      <c r="Z1060" s="49">
        <f t="shared" si="115"/>
        <v>0</v>
      </c>
      <c r="AA1060" s="49">
        <f t="shared" si="116"/>
        <v>0</v>
      </c>
      <c r="AB1060" s="49">
        <f t="shared" si="117"/>
        <v>0</v>
      </c>
    </row>
    <row r="1061" spans="1:28" x14ac:dyDescent="0.2">
      <c r="A1061" s="4">
        <v>1059</v>
      </c>
      <c r="B1061" s="25">
        <f t="shared" si="120"/>
        <v>1059</v>
      </c>
      <c r="D1061" s="26" t="str">
        <f>IF($C1061&gt;0,IF(COUNTIF(newValidID,$C1061)&gt;0,VLOOKUP($C1061,Νέα_Μητρώα!$A:$G,3,FALSE),IF(COUNTIF(ValidID,$C1061)&gt;0,VLOOKUP($C1061,Μητρώο!$A:$G,3,FALSE))),"")</f>
        <v/>
      </c>
      <c r="E1061" s="27" t="str">
        <f>IF($C1061&gt;0,IF(COUNTIF(newValidID,$C1061)&gt;0,VLOOKUP($C1061,Νέα_Μητρώα!$A:$G,5,FALSE),IF(COUNTIF(ValidID,$C1061)&gt;0,VLOOKUP($C1061,Μητρώο!$A:$G,5,FALSE))),"")</f>
        <v/>
      </c>
      <c r="F1061" s="47"/>
      <c r="G1061" s="47"/>
      <c r="H1061" s="28"/>
      <c r="I1061" s="29" t="str">
        <f>IF($C1061&gt;0,IF(COUNTIF(newValidID,$C1061)&gt;0,VLOOKUP($C1061,Νέα_Μητρώα!$A:$G,4,FALSE),IF(COUNTIF(ValidID,$C1061)&gt;0,VLOOKUP($C1061,Μητρώο!$A:$G,4,FALSE))),"")</f>
        <v/>
      </c>
      <c r="J1061" s="53" t="str">
        <f>IF(OR(AND(OR(LEFT(R1061)="b",LEFT(T1061)="b",LEFT(V1061)="b"),IF($C1061&gt;0,IF(COUNTIF(newValidID,$C1061)&gt;0,VLOOKUP($C1061,Νέα_Μητρώα!$A:$G,2,FALSE),IF(COUNTIF(ValidID,$C1061)&gt;0,VLOOKUP($C1061,Μητρώο!$A:$G,2,FALSE))),"")="Θ"),AND(OR(LEFT(R1061)="g",LEFT(T1061)="g",LEFT(V1061)="g"),IF($C1061&gt;0,IF(COUNTIF(newValidID,$C1061)&gt;0,VLOOKUP($C1061,Νέα_Μητρώα!$A:$G,2,FALSE),IF(COUNTIF(ValidID,$C1061)&gt;0,VLOOKUP($C1061,Μητρώο!$A:$G,2,FALSE))),"")="Α")),"error","")</f>
        <v/>
      </c>
      <c r="K1061" s="29" t="str">
        <f t="shared" si="118"/>
        <v/>
      </c>
      <c r="L1061" s="29">
        <f t="shared" si="119"/>
        <v>0</v>
      </c>
      <c r="M1061" s="30"/>
      <c r="N1061" s="30"/>
      <c r="O1061" s="31" t="str">
        <f>IF($C1061&gt;0,IF(COUNTIF(newValidID,$C1061)&gt;0,VLOOKUP($C1061,Νέα_Μητρώα!$A:$G,7,FALSE),IF(COUNTIF(ValidID,$C1061)&gt;0,VLOOKUP($C1061,Μητρώο!$A:$G,7,FALSE))),"")</f>
        <v/>
      </c>
      <c r="P1061" s="25" t="str">
        <f t="shared" si="121"/>
        <v/>
      </c>
      <c r="Q1061" s="6"/>
      <c r="S1061" s="6"/>
      <c r="U1061" s="6"/>
      <c r="W1061" s="59" t="str">
        <f>IF(AND($W$1&gt;0,C1061&gt;0),SUBSTITUTE(SUBSTITUTE(IF(COUNTIF(newValidID,$C1061)&gt;0,VLOOKUP($C1061,Νέα_Μητρώα!$A:$G,2,FALSE),IF(COUNTIF(ValidID,$C1061)&gt;0,VLOOKUP($C1061,Μητρώο!$A:$G,2,FALSE))),"Θ","g"),"Α","b")&amp;IF((TRUNC((((YEAR($C$1))-I1061)+1)/2))*2&lt;12,12,(TRUNC((((YEAR($C$1))-I1061)+1)/2))*2),"ω")</f>
        <v>ω</v>
      </c>
      <c r="Z1061" s="49">
        <f t="shared" si="115"/>
        <v>0</v>
      </c>
      <c r="AA1061" s="49">
        <f t="shared" si="116"/>
        <v>0</v>
      </c>
      <c r="AB1061" s="49">
        <f t="shared" si="117"/>
        <v>0</v>
      </c>
    </row>
    <row r="1062" spans="1:28" x14ac:dyDescent="0.2">
      <c r="A1062" s="4">
        <v>1060</v>
      </c>
      <c r="B1062" s="25">
        <f t="shared" si="120"/>
        <v>1060</v>
      </c>
      <c r="D1062" s="26" t="str">
        <f>IF($C1062&gt;0,IF(COUNTIF(newValidID,$C1062)&gt;0,VLOOKUP($C1062,Νέα_Μητρώα!$A:$G,3,FALSE),IF(COUNTIF(ValidID,$C1062)&gt;0,VLOOKUP($C1062,Μητρώο!$A:$G,3,FALSE))),"")</f>
        <v/>
      </c>
      <c r="E1062" s="27" t="str">
        <f>IF($C1062&gt;0,IF(COUNTIF(newValidID,$C1062)&gt;0,VLOOKUP($C1062,Νέα_Μητρώα!$A:$G,5,FALSE),IF(COUNTIF(ValidID,$C1062)&gt;0,VLOOKUP($C1062,Μητρώο!$A:$G,5,FALSE))),"")</f>
        <v/>
      </c>
      <c r="F1062" s="47"/>
      <c r="G1062" s="47"/>
      <c r="H1062" s="28"/>
      <c r="I1062" s="29" t="str">
        <f>IF($C1062&gt;0,IF(COUNTIF(newValidID,$C1062)&gt;0,VLOOKUP($C1062,Νέα_Μητρώα!$A:$G,4,FALSE),IF(COUNTIF(ValidID,$C1062)&gt;0,VLOOKUP($C1062,Μητρώο!$A:$G,4,FALSE))),"")</f>
        <v/>
      </c>
      <c r="J1062" s="53" t="str">
        <f>IF(OR(AND(OR(LEFT(R1062)="b",LEFT(T1062)="b",LEFT(V1062)="b"),IF($C1062&gt;0,IF(COUNTIF(newValidID,$C1062)&gt;0,VLOOKUP($C1062,Νέα_Μητρώα!$A:$G,2,FALSE),IF(COUNTIF(ValidID,$C1062)&gt;0,VLOOKUP($C1062,Μητρώο!$A:$G,2,FALSE))),"")="Θ"),AND(OR(LEFT(R1062)="g",LEFT(T1062)="g",LEFT(V1062)="g"),IF($C1062&gt;0,IF(COUNTIF(newValidID,$C1062)&gt;0,VLOOKUP($C1062,Νέα_Μητρώα!$A:$G,2,FALSE),IF(COUNTIF(ValidID,$C1062)&gt;0,VLOOKUP($C1062,Μητρώο!$A:$G,2,FALSE))),"")="Α")),"error","")</f>
        <v/>
      </c>
      <c r="K1062" s="29" t="str">
        <f t="shared" si="118"/>
        <v/>
      </c>
      <c r="L1062" s="29">
        <f t="shared" si="119"/>
        <v>0</v>
      </c>
      <c r="M1062" s="30"/>
      <c r="N1062" s="30"/>
      <c r="O1062" s="31" t="str">
        <f>IF($C1062&gt;0,IF(COUNTIF(newValidID,$C1062)&gt;0,VLOOKUP($C1062,Νέα_Μητρώα!$A:$G,7,FALSE),IF(COUNTIF(ValidID,$C1062)&gt;0,VLOOKUP($C1062,Μητρώο!$A:$G,7,FALSE))),"")</f>
        <v/>
      </c>
      <c r="P1062" s="25" t="str">
        <f t="shared" si="121"/>
        <v/>
      </c>
      <c r="Q1062" s="6"/>
      <c r="S1062" s="6"/>
      <c r="U1062" s="6"/>
      <c r="W1062" s="59" t="str">
        <f>IF(AND($W$1&gt;0,C1062&gt;0),SUBSTITUTE(SUBSTITUTE(IF(COUNTIF(newValidID,$C1062)&gt;0,VLOOKUP($C1062,Νέα_Μητρώα!$A:$G,2,FALSE),IF(COUNTIF(ValidID,$C1062)&gt;0,VLOOKUP($C1062,Μητρώο!$A:$G,2,FALSE))),"Θ","g"),"Α","b")&amp;IF((TRUNC((((YEAR($C$1))-I1062)+1)/2))*2&lt;12,12,(TRUNC((((YEAR($C$1))-I1062)+1)/2))*2),"ω")</f>
        <v>ω</v>
      </c>
      <c r="Z1062" s="49">
        <f t="shared" si="115"/>
        <v>0</v>
      </c>
      <c r="AA1062" s="49">
        <f t="shared" si="116"/>
        <v>0</v>
      </c>
      <c r="AB1062" s="49">
        <f t="shared" si="117"/>
        <v>0</v>
      </c>
    </row>
    <row r="1063" spans="1:28" x14ac:dyDescent="0.2">
      <c r="A1063" s="4">
        <v>1061</v>
      </c>
      <c r="B1063" s="25">
        <f t="shared" si="120"/>
        <v>1061</v>
      </c>
      <c r="D1063" s="26" t="str">
        <f>IF($C1063&gt;0,IF(COUNTIF(newValidID,$C1063)&gt;0,VLOOKUP($C1063,Νέα_Μητρώα!$A:$G,3,FALSE),IF(COUNTIF(ValidID,$C1063)&gt;0,VLOOKUP($C1063,Μητρώο!$A:$G,3,FALSE))),"")</f>
        <v/>
      </c>
      <c r="E1063" s="27" t="str">
        <f>IF($C1063&gt;0,IF(COUNTIF(newValidID,$C1063)&gt;0,VLOOKUP($C1063,Νέα_Μητρώα!$A:$G,5,FALSE),IF(COUNTIF(ValidID,$C1063)&gt;0,VLOOKUP($C1063,Μητρώο!$A:$G,5,FALSE))),"")</f>
        <v/>
      </c>
      <c r="F1063" s="47"/>
      <c r="G1063" s="47"/>
      <c r="H1063" s="28"/>
      <c r="I1063" s="29" t="str">
        <f>IF($C1063&gt;0,IF(COUNTIF(newValidID,$C1063)&gt;0,VLOOKUP($C1063,Νέα_Μητρώα!$A:$G,4,FALSE),IF(COUNTIF(ValidID,$C1063)&gt;0,VLOOKUP($C1063,Μητρώο!$A:$G,4,FALSE))),"")</f>
        <v/>
      </c>
      <c r="J1063" s="53" t="str">
        <f>IF(OR(AND(OR(LEFT(R1063)="b",LEFT(T1063)="b",LEFT(V1063)="b"),IF($C1063&gt;0,IF(COUNTIF(newValidID,$C1063)&gt;0,VLOOKUP($C1063,Νέα_Μητρώα!$A:$G,2,FALSE),IF(COUNTIF(ValidID,$C1063)&gt;0,VLOOKUP($C1063,Μητρώο!$A:$G,2,FALSE))),"")="Θ"),AND(OR(LEFT(R1063)="g",LEFT(T1063)="g",LEFT(V1063)="g"),IF($C1063&gt;0,IF(COUNTIF(newValidID,$C1063)&gt;0,VLOOKUP($C1063,Νέα_Μητρώα!$A:$G,2,FALSE),IF(COUNTIF(ValidID,$C1063)&gt;0,VLOOKUP($C1063,Μητρώο!$A:$G,2,FALSE))),"")="Α")),"error","")</f>
        <v/>
      </c>
      <c r="K1063" s="29" t="str">
        <f t="shared" si="118"/>
        <v/>
      </c>
      <c r="L1063" s="29">
        <f t="shared" si="119"/>
        <v>0</v>
      </c>
      <c r="M1063" s="30"/>
      <c r="N1063" s="30"/>
      <c r="O1063" s="31" t="str">
        <f>IF($C1063&gt;0,IF(COUNTIF(newValidID,$C1063)&gt;0,VLOOKUP($C1063,Νέα_Μητρώα!$A:$G,7,FALSE),IF(COUNTIF(ValidID,$C1063)&gt;0,VLOOKUP($C1063,Μητρώο!$A:$G,7,FALSE))),"")</f>
        <v/>
      </c>
      <c r="P1063" s="25" t="str">
        <f t="shared" si="121"/>
        <v/>
      </c>
      <c r="Q1063" s="6"/>
      <c r="S1063" s="6"/>
      <c r="U1063" s="6"/>
      <c r="W1063" s="59" t="str">
        <f>IF(AND($W$1&gt;0,C1063&gt;0),SUBSTITUTE(SUBSTITUTE(IF(COUNTIF(newValidID,$C1063)&gt;0,VLOOKUP($C1063,Νέα_Μητρώα!$A:$G,2,FALSE),IF(COUNTIF(ValidID,$C1063)&gt;0,VLOOKUP($C1063,Μητρώο!$A:$G,2,FALSE))),"Θ","g"),"Α","b")&amp;IF((TRUNC((((YEAR($C$1))-I1063)+1)/2))*2&lt;12,12,(TRUNC((((YEAR($C$1))-I1063)+1)/2))*2),"ω")</f>
        <v>ω</v>
      </c>
      <c r="Z1063" s="49">
        <f t="shared" si="115"/>
        <v>0</v>
      </c>
      <c r="AA1063" s="49">
        <f t="shared" si="116"/>
        <v>0</v>
      </c>
      <c r="AB1063" s="49">
        <f t="shared" si="117"/>
        <v>0</v>
      </c>
    </row>
    <row r="1064" spans="1:28" x14ac:dyDescent="0.2">
      <c r="A1064" s="4">
        <v>1062</v>
      </c>
      <c r="B1064" s="25">
        <f t="shared" si="120"/>
        <v>1062</v>
      </c>
      <c r="D1064" s="26" t="str">
        <f>IF($C1064&gt;0,IF(COUNTIF(newValidID,$C1064)&gt;0,VLOOKUP($C1064,Νέα_Μητρώα!$A:$G,3,FALSE),IF(COUNTIF(ValidID,$C1064)&gt;0,VLOOKUP($C1064,Μητρώο!$A:$G,3,FALSE))),"")</f>
        <v/>
      </c>
      <c r="E1064" s="27" t="str">
        <f>IF($C1064&gt;0,IF(COUNTIF(newValidID,$C1064)&gt;0,VLOOKUP($C1064,Νέα_Μητρώα!$A:$G,5,FALSE),IF(COUNTIF(ValidID,$C1064)&gt;0,VLOOKUP($C1064,Μητρώο!$A:$G,5,FALSE))),"")</f>
        <v/>
      </c>
      <c r="F1064" s="47"/>
      <c r="G1064" s="47"/>
      <c r="H1064" s="28"/>
      <c r="I1064" s="29" t="str">
        <f>IF($C1064&gt;0,IF(COUNTIF(newValidID,$C1064)&gt;0,VLOOKUP($C1064,Νέα_Μητρώα!$A:$G,4,FALSE),IF(COUNTIF(ValidID,$C1064)&gt;0,VLOOKUP($C1064,Μητρώο!$A:$G,4,FALSE))),"")</f>
        <v/>
      </c>
      <c r="J1064" s="53" t="str">
        <f>IF(OR(AND(OR(LEFT(R1064)="b",LEFT(T1064)="b",LEFT(V1064)="b"),IF($C1064&gt;0,IF(COUNTIF(newValidID,$C1064)&gt;0,VLOOKUP($C1064,Νέα_Μητρώα!$A:$G,2,FALSE),IF(COUNTIF(ValidID,$C1064)&gt;0,VLOOKUP($C1064,Μητρώο!$A:$G,2,FALSE))),"")="Θ"),AND(OR(LEFT(R1064)="g",LEFT(T1064)="g",LEFT(V1064)="g"),IF($C1064&gt;0,IF(COUNTIF(newValidID,$C1064)&gt;0,VLOOKUP($C1064,Νέα_Μητρώα!$A:$G,2,FALSE),IF(COUNTIF(ValidID,$C1064)&gt;0,VLOOKUP($C1064,Μητρώο!$A:$G,2,FALSE))),"")="Α")),"error","")</f>
        <v/>
      </c>
      <c r="K1064" s="29" t="str">
        <f t="shared" si="118"/>
        <v/>
      </c>
      <c r="L1064" s="29">
        <f t="shared" si="119"/>
        <v>0</v>
      </c>
      <c r="M1064" s="30"/>
      <c r="N1064" s="30"/>
      <c r="O1064" s="31" t="str">
        <f>IF($C1064&gt;0,IF(COUNTIF(newValidID,$C1064)&gt;0,VLOOKUP($C1064,Νέα_Μητρώα!$A:$G,7,FALSE),IF(COUNTIF(ValidID,$C1064)&gt;0,VLOOKUP($C1064,Μητρώο!$A:$G,7,FALSE))),"")</f>
        <v/>
      </c>
      <c r="P1064" s="25" t="str">
        <f t="shared" si="121"/>
        <v/>
      </c>
      <c r="Q1064" s="6"/>
      <c r="S1064" s="6"/>
      <c r="U1064" s="6"/>
      <c r="W1064" s="59" t="str">
        <f>IF(AND($W$1&gt;0,C1064&gt;0),SUBSTITUTE(SUBSTITUTE(IF(COUNTIF(newValidID,$C1064)&gt;0,VLOOKUP($C1064,Νέα_Μητρώα!$A:$G,2,FALSE),IF(COUNTIF(ValidID,$C1064)&gt;0,VLOOKUP($C1064,Μητρώο!$A:$G,2,FALSE))),"Θ","g"),"Α","b")&amp;IF((TRUNC((((YEAR($C$1))-I1064)+1)/2))*2&lt;12,12,(TRUNC((((YEAR($C$1))-I1064)+1)/2))*2),"ω")</f>
        <v>ω</v>
      </c>
      <c r="Z1064" s="49">
        <f t="shared" si="115"/>
        <v>0</v>
      </c>
      <c r="AA1064" s="49">
        <f t="shared" si="116"/>
        <v>0</v>
      </c>
      <c r="AB1064" s="49">
        <f t="shared" si="117"/>
        <v>0</v>
      </c>
    </row>
    <row r="1065" spans="1:28" x14ac:dyDescent="0.2">
      <c r="A1065" s="4">
        <v>1063</v>
      </c>
      <c r="B1065" s="25">
        <f t="shared" si="120"/>
        <v>1063</v>
      </c>
      <c r="D1065" s="26" t="str">
        <f>IF($C1065&gt;0,IF(COUNTIF(newValidID,$C1065)&gt;0,VLOOKUP($C1065,Νέα_Μητρώα!$A:$G,3,FALSE),IF(COUNTIF(ValidID,$C1065)&gt;0,VLOOKUP($C1065,Μητρώο!$A:$G,3,FALSE))),"")</f>
        <v/>
      </c>
      <c r="E1065" s="27" t="str">
        <f>IF($C1065&gt;0,IF(COUNTIF(newValidID,$C1065)&gt;0,VLOOKUP($C1065,Νέα_Μητρώα!$A:$G,5,FALSE),IF(COUNTIF(ValidID,$C1065)&gt;0,VLOOKUP($C1065,Μητρώο!$A:$G,5,FALSE))),"")</f>
        <v/>
      </c>
      <c r="F1065" s="47"/>
      <c r="G1065" s="47"/>
      <c r="H1065" s="28"/>
      <c r="I1065" s="29" t="str">
        <f>IF($C1065&gt;0,IF(COUNTIF(newValidID,$C1065)&gt;0,VLOOKUP($C1065,Νέα_Μητρώα!$A:$G,4,FALSE),IF(COUNTIF(ValidID,$C1065)&gt;0,VLOOKUP($C1065,Μητρώο!$A:$G,4,FALSE))),"")</f>
        <v/>
      </c>
      <c r="J1065" s="53" t="str">
        <f>IF(OR(AND(OR(LEFT(R1065)="b",LEFT(T1065)="b",LEFT(V1065)="b"),IF($C1065&gt;0,IF(COUNTIF(newValidID,$C1065)&gt;0,VLOOKUP($C1065,Νέα_Μητρώα!$A:$G,2,FALSE),IF(COUNTIF(ValidID,$C1065)&gt;0,VLOOKUP($C1065,Μητρώο!$A:$G,2,FALSE))),"")="Θ"),AND(OR(LEFT(R1065)="g",LEFT(T1065)="g",LEFT(V1065)="g"),IF($C1065&gt;0,IF(COUNTIF(newValidID,$C1065)&gt;0,VLOOKUP($C1065,Νέα_Μητρώα!$A:$G,2,FALSE),IF(COUNTIF(ValidID,$C1065)&gt;0,VLOOKUP($C1065,Μητρώο!$A:$G,2,FALSE))),"")="Α")),"error","")</f>
        <v/>
      </c>
      <c r="K1065" s="29" t="str">
        <f t="shared" si="118"/>
        <v/>
      </c>
      <c r="L1065" s="29">
        <f t="shared" si="119"/>
        <v>0</v>
      </c>
      <c r="M1065" s="30"/>
      <c r="N1065" s="30"/>
      <c r="O1065" s="31" t="str">
        <f>IF($C1065&gt;0,IF(COUNTIF(newValidID,$C1065)&gt;0,VLOOKUP($C1065,Νέα_Μητρώα!$A:$G,7,FALSE),IF(COUNTIF(ValidID,$C1065)&gt;0,VLOOKUP($C1065,Μητρώο!$A:$G,7,FALSE))),"")</f>
        <v/>
      </c>
      <c r="P1065" s="25" t="str">
        <f t="shared" si="121"/>
        <v/>
      </c>
      <c r="Q1065" s="6"/>
      <c r="S1065" s="6"/>
      <c r="U1065" s="6"/>
      <c r="W1065" s="59" t="str">
        <f>IF(AND($W$1&gt;0,C1065&gt;0),SUBSTITUTE(SUBSTITUTE(IF(COUNTIF(newValidID,$C1065)&gt;0,VLOOKUP($C1065,Νέα_Μητρώα!$A:$G,2,FALSE),IF(COUNTIF(ValidID,$C1065)&gt;0,VLOOKUP($C1065,Μητρώο!$A:$G,2,FALSE))),"Θ","g"),"Α","b")&amp;IF((TRUNC((((YEAR($C$1))-I1065)+1)/2))*2&lt;12,12,(TRUNC((((YEAR($C$1))-I1065)+1)/2))*2),"ω")</f>
        <v>ω</v>
      </c>
      <c r="Z1065" s="49">
        <f t="shared" si="115"/>
        <v>0</v>
      </c>
      <c r="AA1065" s="49">
        <f t="shared" si="116"/>
        <v>0</v>
      </c>
      <c r="AB1065" s="49">
        <f t="shared" si="117"/>
        <v>0</v>
      </c>
    </row>
    <row r="1066" spans="1:28" x14ac:dyDescent="0.2">
      <c r="A1066" s="4">
        <v>1064</v>
      </c>
      <c r="B1066" s="25">
        <f t="shared" si="120"/>
        <v>1064</v>
      </c>
      <c r="D1066" s="26" t="str">
        <f>IF($C1066&gt;0,IF(COUNTIF(newValidID,$C1066)&gt;0,VLOOKUP($C1066,Νέα_Μητρώα!$A:$G,3,FALSE),IF(COUNTIF(ValidID,$C1066)&gt;0,VLOOKUP($C1066,Μητρώο!$A:$G,3,FALSE))),"")</f>
        <v/>
      </c>
      <c r="E1066" s="27" t="str">
        <f>IF($C1066&gt;0,IF(COUNTIF(newValidID,$C1066)&gt;0,VLOOKUP($C1066,Νέα_Μητρώα!$A:$G,5,FALSE),IF(COUNTIF(ValidID,$C1066)&gt;0,VLOOKUP($C1066,Μητρώο!$A:$G,5,FALSE))),"")</f>
        <v/>
      </c>
      <c r="F1066" s="47"/>
      <c r="G1066" s="47"/>
      <c r="H1066" s="28"/>
      <c r="I1066" s="29" t="str">
        <f>IF($C1066&gt;0,IF(COUNTIF(newValidID,$C1066)&gt;0,VLOOKUP($C1066,Νέα_Μητρώα!$A:$G,4,FALSE),IF(COUNTIF(ValidID,$C1066)&gt;0,VLOOKUP($C1066,Μητρώο!$A:$G,4,FALSE))),"")</f>
        <v/>
      </c>
      <c r="J1066" s="53" t="str">
        <f>IF(OR(AND(OR(LEFT(R1066)="b",LEFT(T1066)="b",LEFT(V1066)="b"),IF($C1066&gt;0,IF(COUNTIF(newValidID,$C1066)&gt;0,VLOOKUP($C1066,Νέα_Μητρώα!$A:$G,2,FALSE),IF(COUNTIF(ValidID,$C1066)&gt;0,VLOOKUP($C1066,Μητρώο!$A:$G,2,FALSE))),"")="Θ"),AND(OR(LEFT(R1066)="g",LEFT(T1066)="g",LEFT(V1066)="g"),IF($C1066&gt;0,IF(COUNTIF(newValidID,$C1066)&gt;0,VLOOKUP($C1066,Νέα_Μητρώα!$A:$G,2,FALSE),IF(COUNTIF(ValidID,$C1066)&gt;0,VLOOKUP($C1066,Μητρώο!$A:$G,2,FALSE))),"")="Α")),"error","")</f>
        <v/>
      </c>
      <c r="K1066" s="29" t="str">
        <f t="shared" si="118"/>
        <v/>
      </c>
      <c r="L1066" s="29">
        <f t="shared" si="119"/>
        <v>0</v>
      </c>
      <c r="M1066" s="30"/>
      <c r="N1066" s="30"/>
      <c r="O1066" s="31" t="str">
        <f>IF($C1066&gt;0,IF(COUNTIF(newValidID,$C1066)&gt;0,VLOOKUP($C1066,Νέα_Μητρώα!$A:$G,7,FALSE),IF(COUNTIF(ValidID,$C1066)&gt;0,VLOOKUP($C1066,Μητρώο!$A:$G,7,FALSE))),"")</f>
        <v/>
      </c>
      <c r="P1066" s="25" t="str">
        <f t="shared" si="121"/>
        <v/>
      </c>
      <c r="Q1066" s="6"/>
      <c r="S1066" s="6"/>
      <c r="U1066" s="6"/>
      <c r="W1066" s="59" t="str">
        <f>IF(AND($W$1&gt;0,C1066&gt;0),SUBSTITUTE(SUBSTITUTE(IF(COUNTIF(newValidID,$C1066)&gt;0,VLOOKUP($C1066,Νέα_Μητρώα!$A:$G,2,FALSE),IF(COUNTIF(ValidID,$C1066)&gt;0,VLOOKUP($C1066,Μητρώο!$A:$G,2,FALSE))),"Θ","g"),"Α","b")&amp;IF((TRUNC((((YEAR($C$1))-I1066)+1)/2))*2&lt;12,12,(TRUNC((((YEAR($C$1))-I1066)+1)/2))*2),"ω")</f>
        <v>ω</v>
      </c>
      <c r="Z1066" s="49">
        <f t="shared" ref="Z1066:Z1129" si="122">COUNTIF(CityGroup,Q1066&amp;"-"&amp;R1066)</f>
        <v>0</v>
      </c>
      <c r="AA1066" s="49">
        <f t="shared" ref="AA1066:AA1129" si="123">COUNTIF(CityGroup,S1066&amp;"-"&amp;T1066)</f>
        <v>0</v>
      </c>
      <c r="AB1066" s="49">
        <f t="shared" ref="AB1066:AB1129" si="124">COUNTIF(CityGroup,U1066&amp;"-"&amp;V1066)</f>
        <v>0</v>
      </c>
    </row>
    <row r="1067" spans="1:28" x14ac:dyDescent="0.2">
      <c r="A1067" s="4">
        <v>1065</v>
      </c>
      <c r="B1067" s="25">
        <f t="shared" si="120"/>
        <v>1065</v>
      </c>
      <c r="D1067" s="26" t="str">
        <f>IF($C1067&gt;0,IF(COUNTIF(newValidID,$C1067)&gt;0,VLOOKUP($C1067,Νέα_Μητρώα!$A:$G,3,FALSE),IF(COUNTIF(ValidID,$C1067)&gt;0,VLOOKUP($C1067,Μητρώο!$A:$G,3,FALSE))),"")</f>
        <v/>
      </c>
      <c r="E1067" s="27" t="str">
        <f>IF($C1067&gt;0,IF(COUNTIF(newValidID,$C1067)&gt;0,VLOOKUP($C1067,Νέα_Μητρώα!$A:$G,5,FALSE),IF(COUNTIF(ValidID,$C1067)&gt;0,VLOOKUP($C1067,Μητρώο!$A:$G,5,FALSE))),"")</f>
        <v/>
      </c>
      <c r="F1067" s="47"/>
      <c r="G1067" s="47"/>
      <c r="H1067" s="28"/>
      <c r="I1067" s="29" t="str">
        <f>IF($C1067&gt;0,IF(COUNTIF(newValidID,$C1067)&gt;0,VLOOKUP($C1067,Νέα_Μητρώα!$A:$G,4,FALSE),IF(COUNTIF(ValidID,$C1067)&gt;0,VLOOKUP($C1067,Μητρώο!$A:$G,4,FALSE))),"")</f>
        <v/>
      </c>
      <c r="J1067" s="53" t="str">
        <f>IF(OR(AND(OR(LEFT(R1067)="b",LEFT(T1067)="b",LEFT(V1067)="b"),IF($C1067&gt;0,IF(COUNTIF(newValidID,$C1067)&gt;0,VLOOKUP($C1067,Νέα_Μητρώα!$A:$G,2,FALSE),IF(COUNTIF(ValidID,$C1067)&gt;0,VLOOKUP($C1067,Μητρώο!$A:$G,2,FALSE))),"")="Θ"),AND(OR(LEFT(R1067)="g",LEFT(T1067)="g",LEFT(V1067)="g"),IF($C1067&gt;0,IF(COUNTIF(newValidID,$C1067)&gt;0,VLOOKUP($C1067,Νέα_Μητρώα!$A:$G,2,FALSE),IF(COUNTIF(ValidID,$C1067)&gt;0,VLOOKUP($C1067,Μητρώο!$A:$G,2,FALSE))),"")="Α")),"error","")</f>
        <v/>
      </c>
      <c r="K1067" s="29" t="str">
        <f t="shared" si="118"/>
        <v/>
      </c>
      <c r="L1067" s="29">
        <f t="shared" si="119"/>
        <v>0</v>
      </c>
      <c r="M1067" s="30"/>
      <c r="N1067" s="30"/>
      <c r="O1067" s="31" t="str">
        <f>IF($C1067&gt;0,IF(COUNTIF(newValidID,$C1067)&gt;0,VLOOKUP($C1067,Νέα_Μητρώα!$A:$G,7,FALSE),IF(COUNTIF(ValidID,$C1067)&gt;0,VLOOKUP($C1067,Μητρώο!$A:$G,7,FALSE))),"")</f>
        <v/>
      </c>
      <c r="P1067" s="25" t="str">
        <f t="shared" si="121"/>
        <v/>
      </c>
      <c r="Q1067" s="6"/>
      <c r="S1067" s="6"/>
      <c r="U1067" s="6"/>
      <c r="W1067" s="59" t="str">
        <f>IF(AND($W$1&gt;0,C1067&gt;0),SUBSTITUTE(SUBSTITUTE(IF(COUNTIF(newValidID,$C1067)&gt;0,VLOOKUP($C1067,Νέα_Μητρώα!$A:$G,2,FALSE),IF(COUNTIF(ValidID,$C1067)&gt;0,VLOOKUP($C1067,Μητρώο!$A:$G,2,FALSE))),"Θ","g"),"Α","b")&amp;IF((TRUNC((((YEAR($C$1))-I1067)+1)/2))*2&lt;12,12,(TRUNC((((YEAR($C$1))-I1067)+1)/2))*2),"ω")</f>
        <v>ω</v>
      </c>
      <c r="Z1067" s="49">
        <f t="shared" si="122"/>
        <v>0</v>
      </c>
      <c r="AA1067" s="49">
        <f t="shared" si="123"/>
        <v>0</v>
      </c>
      <c r="AB1067" s="49">
        <f t="shared" si="124"/>
        <v>0</v>
      </c>
    </row>
    <row r="1068" spans="1:28" x14ac:dyDescent="0.2">
      <c r="A1068" s="4">
        <v>1066</v>
      </c>
      <c r="B1068" s="25">
        <f t="shared" si="120"/>
        <v>1066</v>
      </c>
      <c r="D1068" s="26" t="str">
        <f>IF($C1068&gt;0,IF(COUNTIF(newValidID,$C1068)&gt;0,VLOOKUP($C1068,Νέα_Μητρώα!$A:$G,3,FALSE),IF(COUNTIF(ValidID,$C1068)&gt;0,VLOOKUP($C1068,Μητρώο!$A:$G,3,FALSE))),"")</f>
        <v/>
      </c>
      <c r="E1068" s="27" t="str">
        <f>IF($C1068&gt;0,IF(COUNTIF(newValidID,$C1068)&gt;0,VLOOKUP($C1068,Νέα_Μητρώα!$A:$G,5,FALSE),IF(COUNTIF(ValidID,$C1068)&gt;0,VLOOKUP($C1068,Μητρώο!$A:$G,5,FALSE))),"")</f>
        <v/>
      </c>
      <c r="F1068" s="47"/>
      <c r="G1068" s="47"/>
      <c r="H1068" s="28"/>
      <c r="I1068" s="29" t="str">
        <f>IF($C1068&gt;0,IF(COUNTIF(newValidID,$C1068)&gt;0,VLOOKUP($C1068,Νέα_Μητρώα!$A:$G,4,FALSE),IF(COUNTIF(ValidID,$C1068)&gt;0,VLOOKUP($C1068,Μητρώο!$A:$G,4,FALSE))),"")</f>
        <v/>
      </c>
      <c r="J1068" s="53" t="str">
        <f>IF(OR(AND(OR(LEFT(R1068)="b",LEFT(T1068)="b",LEFT(V1068)="b"),IF($C1068&gt;0,IF(COUNTIF(newValidID,$C1068)&gt;0,VLOOKUP($C1068,Νέα_Μητρώα!$A:$G,2,FALSE),IF(COUNTIF(ValidID,$C1068)&gt;0,VLOOKUP($C1068,Μητρώο!$A:$G,2,FALSE))),"")="Θ"),AND(OR(LEFT(R1068)="g",LEFT(T1068)="g",LEFT(V1068)="g"),IF($C1068&gt;0,IF(COUNTIF(newValidID,$C1068)&gt;0,VLOOKUP($C1068,Νέα_Μητρώα!$A:$G,2,FALSE),IF(COUNTIF(ValidID,$C1068)&gt;0,VLOOKUP($C1068,Μητρώο!$A:$G,2,FALSE))),"")="Α")),"error","")</f>
        <v/>
      </c>
      <c r="K1068" s="29" t="str">
        <f t="shared" si="118"/>
        <v/>
      </c>
      <c r="L1068" s="29">
        <f t="shared" si="119"/>
        <v>0</v>
      </c>
      <c r="M1068" s="30"/>
      <c r="N1068" s="30"/>
      <c r="O1068" s="31" t="str">
        <f>IF($C1068&gt;0,IF(COUNTIF(newValidID,$C1068)&gt;0,VLOOKUP($C1068,Νέα_Μητρώα!$A:$G,7,FALSE),IF(COUNTIF(ValidID,$C1068)&gt;0,VLOOKUP($C1068,Μητρώο!$A:$G,7,FALSE))),"")</f>
        <v/>
      </c>
      <c r="P1068" s="25" t="str">
        <f t="shared" si="121"/>
        <v/>
      </c>
      <c r="Q1068" s="6"/>
      <c r="S1068" s="6"/>
      <c r="U1068" s="6"/>
      <c r="W1068" s="59" t="str">
        <f>IF(AND($W$1&gt;0,C1068&gt;0),SUBSTITUTE(SUBSTITUTE(IF(COUNTIF(newValidID,$C1068)&gt;0,VLOOKUP($C1068,Νέα_Μητρώα!$A:$G,2,FALSE),IF(COUNTIF(ValidID,$C1068)&gt;0,VLOOKUP($C1068,Μητρώο!$A:$G,2,FALSE))),"Θ","g"),"Α","b")&amp;IF((TRUNC((((YEAR($C$1))-I1068)+1)/2))*2&lt;12,12,(TRUNC((((YEAR($C$1))-I1068)+1)/2))*2),"ω")</f>
        <v>ω</v>
      </c>
      <c r="Z1068" s="49">
        <f t="shared" si="122"/>
        <v>0</v>
      </c>
      <c r="AA1068" s="49">
        <f t="shared" si="123"/>
        <v>0</v>
      </c>
      <c r="AB1068" s="49">
        <f t="shared" si="124"/>
        <v>0</v>
      </c>
    </row>
    <row r="1069" spans="1:28" x14ac:dyDescent="0.2">
      <c r="A1069" s="4">
        <v>1067</v>
      </c>
      <c r="B1069" s="25">
        <f t="shared" si="120"/>
        <v>1067</v>
      </c>
      <c r="D1069" s="26" t="str">
        <f>IF($C1069&gt;0,IF(COUNTIF(newValidID,$C1069)&gt;0,VLOOKUP($C1069,Νέα_Μητρώα!$A:$G,3,FALSE),IF(COUNTIF(ValidID,$C1069)&gt;0,VLOOKUP($C1069,Μητρώο!$A:$G,3,FALSE))),"")</f>
        <v/>
      </c>
      <c r="E1069" s="27" t="str">
        <f>IF($C1069&gt;0,IF(COUNTIF(newValidID,$C1069)&gt;0,VLOOKUP($C1069,Νέα_Μητρώα!$A:$G,5,FALSE),IF(COUNTIF(ValidID,$C1069)&gt;0,VLOOKUP($C1069,Μητρώο!$A:$G,5,FALSE))),"")</f>
        <v/>
      </c>
      <c r="F1069" s="47"/>
      <c r="G1069" s="47"/>
      <c r="H1069" s="28"/>
      <c r="I1069" s="29" t="str">
        <f>IF($C1069&gt;0,IF(COUNTIF(newValidID,$C1069)&gt;0,VLOOKUP($C1069,Νέα_Μητρώα!$A:$G,4,FALSE),IF(COUNTIF(ValidID,$C1069)&gt;0,VLOOKUP($C1069,Μητρώο!$A:$G,4,FALSE))),"")</f>
        <v/>
      </c>
      <c r="J1069" s="53" t="str">
        <f>IF(OR(AND(OR(LEFT(R1069)="b",LEFT(T1069)="b",LEFT(V1069)="b"),IF($C1069&gt;0,IF(COUNTIF(newValidID,$C1069)&gt;0,VLOOKUP($C1069,Νέα_Μητρώα!$A:$G,2,FALSE),IF(COUNTIF(ValidID,$C1069)&gt;0,VLOOKUP($C1069,Μητρώο!$A:$G,2,FALSE))),"")="Θ"),AND(OR(LEFT(R1069)="g",LEFT(T1069)="g",LEFT(V1069)="g"),IF($C1069&gt;0,IF(COUNTIF(newValidID,$C1069)&gt;0,VLOOKUP($C1069,Νέα_Μητρώα!$A:$G,2,FALSE),IF(COUNTIF(ValidID,$C1069)&gt;0,VLOOKUP($C1069,Μητρώο!$A:$G,2,FALSE))),"")="Α")),"error","")</f>
        <v/>
      </c>
      <c r="K1069" s="29" t="str">
        <f t="shared" si="118"/>
        <v/>
      </c>
      <c r="L1069" s="29">
        <f t="shared" si="119"/>
        <v>0</v>
      </c>
      <c r="M1069" s="30"/>
      <c r="N1069" s="30"/>
      <c r="O1069" s="31" t="str">
        <f>IF($C1069&gt;0,IF(COUNTIF(newValidID,$C1069)&gt;0,VLOOKUP($C1069,Νέα_Μητρώα!$A:$G,7,FALSE),IF(COUNTIF(ValidID,$C1069)&gt;0,VLOOKUP($C1069,Μητρώο!$A:$G,7,FALSE))),"")</f>
        <v/>
      </c>
      <c r="P1069" s="25" t="str">
        <f t="shared" si="121"/>
        <v/>
      </c>
      <c r="Q1069" s="6"/>
      <c r="S1069" s="6"/>
      <c r="U1069" s="6"/>
      <c r="W1069" s="59" t="str">
        <f>IF(AND($W$1&gt;0,C1069&gt;0),SUBSTITUTE(SUBSTITUTE(IF(COUNTIF(newValidID,$C1069)&gt;0,VLOOKUP($C1069,Νέα_Μητρώα!$A:$G,2,FALSE),IF(COUNTIF(ValidID,$C1069)&gt;0,VLOOKUP($C1069,Μητρώο!$A:$G,2,FALSE))),"Θ","g"),"Α","b")&amp;IF((TRUNC((((YEAR($C$1))-I1069)+1)/2))*2&lt;12,12,(TRUNC((((YEAR($C$1))-I1069)+1)/2))*2),"ω")</f>
        <v>ω</v>
      </c>
      <c r="Z1069" s="49">
        <f t="shared" si="122"/>
        <v>0</v>
      </c>
      <c r="AA1069" s="49">
        <f t="shared" si="123"/>
        <v>0</v>
      </c>
      <c r="AB1069" s="49">
        <f t="shared" si="124"/>
        <v>0</v>
      </c>
    </row>
    <row r="1070" spans="1:28" x14ac:dyDescent="0.2">
      <c r="A1070" s="4">
        <v>1068</v>
      </c>
      <c r="B1070" s="25">
        <f t="shared" si="120"/>
        <v>1068</v>
      </c>
      <c r="D1070" s="26" t="str">
        <f>IF($C1070&gt;0,IF(COUNTIF(newValidID,$C1070)&gt;0,VLOOKUP($C1070,Νέα_Μητρώα!$A:$G,3,FALSE),IF(COUNTIF(ValidID,$C1070)&gt;0,VLOOKUP($C1070,Μητρώο!$A:$G,3,FALSE))),"")</f>
        <v/>
      </c>
      <c r="E1070" s="27" t="str">
        <f>IF($C1070&gt;0,IF(COUNTIF(newValidID,$C1070)&gt;0,VLOOKUP($C1070,Νέα_Μητρώα!$A:$G,5,FALSE),IF(COUNTIF(ValidID,$C1070)&gt;0,VLOOKUP($C1070,Μητρώο!$A:$G,5,FALSE))),"")</f>
        <v/>
      </c>
      <c r="F1070" s="47"/>
      <c r="G1070" s="47"/>
      <c r="H1070" s="28"/>
      <c r="I1070" s="29" t="str">
        <f>IF($C1070&gt;0,IF(COUNTIF(newValidID,$C1070)&gt;0,VLOOKUP($C1070,Νέα_Μητρώα!$A:$G,4,FALSE),IF(COUNTIF(ValidID,$C1070)&gt;0,VLOOKUP($C1070,Μητρώο!$A:$G,4,FALSE))),"")</f>
        <v/>
      </c>
      <c r="J1070" s="53" t="str">
        <f>IF(OR(AND(OR(LEFT(R1070)="b",LEFT(T1070)="b",LEFT(V1070)="b"),IF($C1070&gt;0,IF(COUNTIF(newValidID,$C1070)&gt;0,VLOOKUP($C1070,Νέα_Μητρώα!$A:$G,2,FALSE),IF(COUNTIF(ValidID,$C1070)&gt;0,VLOOKUP($C1070,Μητρώο!$A:$G,2,FALSE))),"")="Θ"),AND(OR(LEFT(R1070)="g",LEFT(T1070)="g",LEFT(V1070)="g"),IF($C1070&gt;0,IF(COUNTIF(newValidID,$C1070)&gt;0,VLOOKUP($C1070,Νέα_Μητρώα!$A:$G,2,FALSE),IF(COUNTIF(ValidID,$C1070)&gt;0,VLOOKUP($C1070,Μητρώο!$A:$G,2,FALSE))),"")="Α")),"error","")</f>
        <v/>
      </c>
      <c r="K1070" s="29" t="str">
        <f t="shared" si="118"/>
        <v/>
      </c>
      <c r="L1070" s="29">
        <f t="shared" si="119"/>
        <v>0</v>
      </c>
      <c r="M1070" s="30"/>
      <c r="N1070" s="30"/>
      <c r="O1070" s="31" t="str">
        <f>IF($C1070&gt;0,IF(COUNTIF(newValidID,$C1070)&gt;0,VLOOKUP($C1070,Νέα_Μητρώα!$A:$G,7,FALSE),IF(COUNTIF(ValidID,$C1070)&gt;0,VLOOKUP($C1070,Μητρώο!$A:$G,7,FALSE))),"")</f>
        <v/>
      </c>
      <c r="P1070" s="25" t="str">
        <f t="shared" si="121"/>
        <v/>
      </c>
      <c r="Q1070" s="6"/>
      <c r="S1070" s="6"/>
      <c r="U1070" s="6"/>
      <c r="W1070" s="59" t="str">
        <f>IF(AND($W$1&gt;0,C1070&gt;0),SUBSTITUTE(SUBSTITUTE(IF(COUNTIF(newValidID,$C1070)&gt;0,VLOOKUP($C1070,Νέα_Μητρώα!$A:$G,2,FALSE),IF(COUNTIF(ValidID,$C1070)&gt;0,VLOOKUP($C1070,Μητρώο!$A:$G,2,FALSE))),"Θ","g"),"Α","b")&amp;IF((TRUNC((((YEAR($C$1))-I1070)+1)/2))*2&lt;12,12,(TRUNC((((YEAR($C$1))-I1070)+1)/2))*2),"ω")</f>
        <v>ω</v>
      </c>
      <c r="Z1070" s="49">
        <f t="shared" si="122"/>
        <v>0</v>
      </c>
      <c r="AA1070" s="49">
        <f t="shared" si="123"/>
        <v>0</v>
      </c>
      <c r="AB1070" s="49">
        <f t="shared" si="124"/>
        <v>0</v>
      </c>
    </row>
    <row r="1071" spans="1:28" x14ac:dyDescent="0.2">
      <c r="A1071" s="4">
        <v>1069</v>
      </c>
      <c r="B1071" s="25">
        <f t="shared" si="120"/>
        <v>1069</v>
      </c>
      <c r="D1071" s="26" t="str">
        <f>IF($C1071&gt;0,IF(COUNTIF(newValidID,$C1071)&gt;0,VLOOKUP($C1071,Νέα_Μητρώα!$A:$G,3,FALSE),IF(COUNTIF(ValidID,$C1071)&gt;0,VLOOKUP($C1071,Μητρώο!$A:$G,3,FALSE))),"")</f>
        <v/>
      </c>
      <c r="E1071" s="27" t="str">
        <f>IF($C1071&gt;0,IF(COUNTIF(newValidID,$C1071)&gt;0,VLOOKUP($C1071,Νέα_Μητρώα!$A:$G,5,FALSE),IF(COUNTIF(ValidID,$C1071)&gt;0,VLOOKUP($C1071,Μητρώο!$A:$G,5,FALSE))),"")</f>
        <v/>
      </c>
      <c r="F1071" s="47"/>
      <c r="G1071" s="47"/>
      <c r="H1071" s="28"/>
      <c r="I1071" s="29" t="str">
        <f>IF($C1071&gt;0,IF(COUNTIF(newValidID,$C1071)&gt;0,VLOOKUP($C1071,Νέα_Μητρώα!$A:$G,4,FALSE),IF(COUNTIF(ValidID,$C1071)&gt;0,VLOOKUP($C1071,Μητρώο!$A:$G,4,FALSE))),"")</f>
        <v/>
      </c>
      <c r="J1071" s="53" t="str">
        <f>IF(OR(AND(OR(LEFT(R1071)="b",LEFT(T1071)="b",LEFT(V1071)="b"),IF($C1071&gt;0,IF(COUNTIF(newValidID,$C1071)&gt;0,VLOOKUP($C1071,Νέα_Μητρώα!$A:$G,2,FALSE),IF(COUNTIF(ValidID,$C1071)&gt;0,VLOOKUP($C1071,Μητρώο!$A:$G,2,FALSE))),"")="Θ"),AND(OR(LEFT(R1071)="g",LEFT(T1071)="g",LEFT(V1071)="g"),IF($C1071&gt;0,IF(COUNTIF(newValidID,$C1071)&gt;0,VLOOKUP($C1071,Νέα_Μητρώα!$A:$G,2,FALSE),IF(COUNTIF(ValidID,$C1071)&gt;0,VLOOKUP($C1071,Μητρώο!$A:$G,2,FALSE))),"")="Α")),"error","")</f>
        <v/>
      </c>
      <c r="K1071" s="29" t="str">
        <f t="shared" si="118"/>
        <v/>
      </c>
      <c r="L1071" s="29">
        <f t="shared" si="119"/>
        <v>0</v>
      </c>
      <c r="M1071" s="30"/>
      <c r="N1071" s="30"/>
      <c r="O1071" s="31" t="str">
        <f>IF($C1071&gt;0,IF(COUNTIF(newValidID,$C1071)&gt;0,VLOOKUP($C1071,Νέα_Μητρώα!$A:$G,7,FALSE),IF(COUNTIF(ValidID,$C1071)&gt;0,VLOOKUP($C1071,Μητρώο!$A:$G,7,FALSE))),"")</f>
        <v/>
      </c>
      <c r="P1071" s="25" t="str">
        <f t="shared" si="121"/>
        <v/>
      </c>
      <c r="Q1071" s="6"/>
      <c r="S1071" s="6"/>
      <c r="U1071" s="6"/>
      <c r="W1071" s="59" t="str">
        <f>IF(AND($W$1&gt;0,C1071&gt;0),SUBSTITUTE(SUBSTITUTE(IF(COUNTIF(newValidID,$C1071)&gt;0,VLOOKUP($C1071,Νέα_Μητρώα!$A:$G,2,FALSE),IF(COUNTIF(ValidID,$C1071)&gt;0,VLOOKUP($C1071,Μητρώο!$A:$G,2,FALSE))),"Θ","g"),"Α","b")&amp;IF((TRUNC((((YEAR($C$1))-I1071)+1)/2))*2&lt;12,12,(TRUNC((((YEAR($C$1))-I1071)+1)/2))*2),"ω")</f>
        <v>ω</v>
      </c>
      <c r="Z1071" s="49">
        <f t="shared" si="122"/>
        <v>0</v>
      </c>
      <c r="AA1071" s="49">
        <f t="shared" si="123"/>
        <v>0</v>
      </c>
      <c r="AB1071" s="49">
        <f t="shared" si="124"/>
        <v>0</v>
      </c>
    </row>
    <row r="1072" spans="1:28" x14ac:dyDescent="0.2">
      <c r="A1072" s="4">
        <v>1070</v>
      </c>
      <c r="B1072" s="25">
        <f t="shared" si="120"/>
        <v>1070</v>
      </c>
      <c r="D1072" s="26" t="str">
        <f>IF($C1072&gt;0,IF(COUNTIF(newValidID,$C1072)&gt;0,VLOOKUP($C1072,Νέα_Μητρώα!$A:$G,3,FALSE),IF(COUNTIF(ValidID,$C1072)&gt;0,VLOOKUP($C1072,Μητρώο!$A:$G,3,FALSE))),"")</f>
        <v/>
      </c>
      <c r="E1072" s="27" t="str">
        <f>IF($C1072&gt;0,IF(COUNTIF(newValidID,$C1072)&gt;0,VLOOKUP($C1072,Νέα_Μητρώα!$A:$G,5,FALSE),IF(COUNTIF(ValidID,$C1072)&gt;0,VLOOKUP($C1072,Μητρώο!$A:$G,5,FALSE))),"")</f>
        <v/>
      </c>
      <c r="F1072" s="47"/>
      <c r="G1072" s="47"/>
      <c r="H1072" s="28"/>
      <c r="I1072" s="29" t="str">
        <f>IF($C1072&gt;0,IF(COUNTIF(newValidID,$C1072)&gt;0,VLOOKUP($C1072,Νέα_Μητρώα!$A:$G,4,FALSE),IF(COUNTIF(ValidID,$C1072)&gt;0,VLOOKUP($C1072,Μητρώο!$A:$G,4,FALSE))),"")</f>
        <v/>
      </c>
      <c r="J1072" s="53" t="str">
        <f>IF(OR(AND(OR(LEFT(R1072)="b",LEFT(T1072)="b",LEFT(V1072)="b"),IF($C1072&gt;0,IF(COUNTIF(newValidID,$C1072)&gt;0,VLOOKUP($C1072,Νέα_Μητρώα!$A:$G,2,FALSE),IF(COUNTIF(ValidID,$C1072)&gt;0,VLOOKUP($C1072,Μητρώο!$A:$G,2,FALSE))),"")="Θ"),AND(OR(LEFT(R1072)="g",LEFT(T1072)="g",LEFT(V1072)="g"),IF($C1072&gt;0,IF(COUNTIF(newValidID,$C1072)&gt;0,VLOOKUP($C1072,Νέα_Μητρώα!$A:$G,2,FALSE),IF(COUNTIF(ValidID,$C1072)&gt;0,VLOOKUP($C1072,Μητρώο!$A:$G,2,FALSE))),"")="Α")),"error","")</f>
        <v/>
      </c>
      <c r="K1072" s="29" t="str">
        <f t="shared" si="118"/>
        <v/>
      </c>
      <c r="L1072" s="29">
        <f t="shared" si="119"/>
        <v>0</v>
      </c>
      <c r="M1072" s="30"/>
      <c r="N1072" s="30"/>
      <c r="O1072" s="31" t="str">
        <f>IF($C1072&gt;0,IF(COUNTIF(newValidID,$C1072)&gt;0,VLOOKUP($C1072,Νέα_Μητρώα!$A:$G,7,FALSE),IF(COUNTIF(ValidID,$C1072)&gt;0,VLOOKUP($C1072,Μητρώο!$A:$G,7,FALSE))),"")</f>
        <v/>
      </c>
      <c r="P1072" s="25" t="str">
        <f t="shared" si="121"/>
        <v/>
      </c>
      <c r="Q1072" s="6"/>
      <c r="S1072" s="6"/>
      <c r="U1072" s="6"/>
      <c r="W1072" s="59" t="str">
        <f>IF(AND($W$1&gt;0,C1072&gt;0),SUBSTITUTE(SUBSTITUTE(IF(COUNTIF(newValidID,$C1072)&gt;0,VLOOKUP($C1072,Νέα_Μητρώα!$A:$G,2,FALSE),IF(COUNTIF(ValidID,$C1072)&gt;0,VLOOKUP($C1072,Μητρώο!$A:$G,2,FALSE))),"Θ","g"),"Α","b")&amp;IF((TRUNC((((YEAR($C$1))-I1072)+1)/2))*2&lt;12,12,(TRUNC((((YEAR($C$1))-I1072)+1)/2))*2),"ω")</f>
        <v>ω</v>
      </c>
      <c r="Z1072" s="49">
        <f t="shared" si="122"/>
        <v>0</v>
      </c>
      <c r="AA1072" s="49">
        <f t="shared" si="123"/>
        <v>0</v>
      </c>
      <c r="AB1072" s="49">
        <f t="shared" si="124"/>
        <v>0</v>
      </c>
    </row>
    <row r="1073" spans="1:28" x14ac:dyDescent="0.2">
      <c r="A1073" s="4">
        <v>1071</v>
      </c>
      <c r="B1073" s="25">
        <f t="shared" si="120"/>
        <v>1071</v>
      </c>
      <c r="D1073" s="26" t="str">
        <f>IF($C1073&gt;0,IF(COUNTIF(newValidID,$C1073)&gt;0,VLOOKUP($C1073,Νέα_Μητρώα!$A:$G,3,FALSE),IF(COUNTIF(ValidID,$C1073)&gt;0,VLOOKUP($C1073,Μητρώο!$A:$G,3,FALSE))),"")</f>
        <v/>
      </c>
      <c r="E1073" s="27" t="str">
        <f>IF($C1073&gt;0,IF(COUNTIF(newValidID,$C1073)&gt;0,VLOOKUP($C1073,Νέα_Μητρώα!$A:$G,5,FALSE),IF(COUNTIF(ValidID,$C1073)&gt;0,VLOOKUP($C1073,Μητρώο!$A:$G,5,FALSE))),"")</f>
        <v/>
      </c>
      <c r="F1073" s="47"/>
      <c r="G1073" s="47"/>
      <c r="H1073" s="28"/>
      <c r="I1073" s="29" t="str">
        <f>IF($C1073&gt;0,IF(COUNTIF(newValidID,$C1073)&gt;0,VLOOKUP($C1073,Νέα_Μητρώα!$A:$G,4,FALSE),IF(COUNTIF(ValidID,$C1073)&gt;0,VLOOKUP($C1073,Μητρώο!$A:$G,4,FALSE))),"")</f>
        <v/>
      </c>
      <c r="J1073" s="53" t="str">
        <f>IF(OR(AND(OR(LEFT(R1073)="b",LEFT(T1073)="b",LEFT(V1073)="b"),IF($C1073&gt;0,IF(COUNTIF(newValidID,$C1073)&gt;0,VLOOKUP($C1073,Νέα_Μητρώα!$A:$G,2,FALSE),IF(COUNTIF(ValidID,$C1073)&gt;0,VLOOKUP($C1073,Μητρώο!$A:$G,2,FALSE))),"")="Θ"),AND(OR(LEFT(R1073)="g",LEFT(T1073)="g",LEFT(V1073)="g"),IF($C1073&gt;0,IF(COUNTIF(newValidID,$C1073)&gt;0,VLOOKUP($C1073,Νέα_Μητρώα!$A:$G,2,FALSE),IF(COUNTIF(ValidID,$C1073)&gt;0,VLOOKUP($C1073,Μητρώο!$A:$G,2,FALSE))),"")="Α")),"error","")</f>
        <v/>
      </c>
      <c r="K1073" s="29" t="str">
        <f t="shared" si="118"/>
        <v/>
      </c>
      <c r="L1073" s="29">
        <f t="shared" si="119"/>
        <v>0</v>
      </c>
      <c r="M1073" s="30"/>
      <c r="N1073" s="30"/>
      <c r="O1073" s="31" t="str">
        <f>IF($C1073&gt;0,IF(COUNTIF(newValidID,$C1073)&gt;0,VLOOKUP($C1073,Νέα_Μητρώα!$A:$G,7,FALSE),IF(COUNTIF(ValidID,$C1073)&gt;0,VLOOKUP($C1073,Μητρώο!$A:$G,7,FALSE))),"")</f>
        <v/>
      </c>
      <c r="P1073" s="25" t="str">
        <f t="shared" si="121"/>
        <v/>
      </c>
      <c r="Q1073" s="6"/>
      <c r="S1073" s="6"/>
      <c r="U1073" s="6"/>
      <c r="W1073" s="59" t="str">
        <f>IF(AND($W$1&gt;0,C1073&gt;0),SUBSTITUTE(SUBSTITUTE(IF(COUNTIF(newValidID,$C1073)&gt;0,VLOOKUP($C1073,Νέα_Μητρώα!$A:$G,2,FALSE),IF(COUNTIF(ValidID,$C1073)&gt;0,VLOOKUP($C1073,Μητρώο!$A:$G,2,FALSE))),"Θ","g"),"Α","b")&amp;IF((TRUNC((((YEAR($C$1))-I1073)+1)/2))*2&lt;12,12,(TRUNC((((YEAR($C$1))-I1073)+1)/2))*2),"ω")</f>
        <v>ω</v>
      </c>
      <c r="Z1073" s="49">
        <f t="shared" si="122"/>
        <v>0</v>
      </c>
      <c r="AA1073" s="49">
        <f t="shared" si="123"/>
        <v>0</v>
      </c>
      <c r="AB1073" s="49">
        <f t="shared" si="124"/>
        <v>0</v>
      </c>
    </row>
    <row r="1074" spans="1:28" x14ac:dyDescent="0.2">
      <c r="A1074" s="4">
        <v>1072</v>
      </c>
      <c r="B1074" s="25">
        <f t="shared" si="120"/>
        <v>1072</v>
      </c>
      <c r="D1074" s="26" t="str">
        <f>IF($C1074&gt;0,IF(COUNTIF(newValidID,$C1074)&gt;0,VLOOKUP($C1074,Νέα_Μητρώα!$A:$G,3,FALSE),IF(COUNTIF(ValidID,$C1074)&gt;0,VLOOKUP($C1074,Μητρώο!$A:$G,3,FALSE))),"")</f>
        <v/>
      </c>
      <c r="E1074" s="27" t="str">
        <f>IF($C1074&gt;0,IF(COUNTIF(newValidID,$C1074)&gt;0,VLOOKUP($C1074,Νέα_Μητρώα!$A:$G,5,FALSE),IF(COUNTIF(ValidID,$C1074)&gt;0,VLOOKUP($C1074,Μητρώο!$A:$G,5,FALSE))),"")</f>
        <v/>
      </c>
      <c r="F1074" s="47"/>
      <c r="G1074" s="47"/>
      <c r="H1074" s="28"/>
      <c r="I1074" s="29" t="str">
        <f>IF($C1074&gt;0,IF(COUNTIF(newValidID,$C1074)&gt;0,VLOOKUP($C1074,Νέα_Μητρώα!$A:$G,4,FALSE),IF(COUNTIF(ValidID,$C1074)&gt;0,VLOOKUP($C1074,Μητρώο!$A:$G,4,FALSE))),"")</f>
        <v/>
      </c>
      <c r="J1074" s="53" t="str">
        <f>IF(OR(AND(OR(LEFT(R1074)="b",LEFT(T1074)="b",LEFT(V1074)="b"),IF($C1074&gt;0,IF(COUNTIF(newValidID,$C1074)&gt;0,VLOOKUP($C1074,Νέα_Μητρώα!$A:$G,2,FALSE),IF(COUNTIF(ValidID,$C1074)&gt;0,VLOOKUP($C1074,Μητρώο!$A:$G,2,FALSE))),"")="Θ"),AND(OR(LEFT(R1074)="g",LEFT(T1074)="g",LEFT(V1074)="g"),IF($C1074&gt;0,IF(COUNTIF(newValidID,$C1074)&gt;0,VLOOKUP($C1074,Νέα_Μητρώα!$A:$G,2,FALSE),IF(COUNTIF(ValidID,$C1074)&gt;0,VLOOKUP($C1074,Μητρώο!$A:$G,2,FALSE))),"")="Α")),"error","")</f>
        <v/>
      </c>
      <c r="K1074" s="29" t="str">
        <f t="shared" si="118"/>
        <v/>
      </c>
      <c r="L1074" s="29">
        <f t="shared" si="119"/>
        <v>0</v>
      </c>
      <c r="M1074" s="30"/>
      <c r="N1074" s="30"/>
      <c r="O1074" s="31" t="str">
        <f>IF($C1074&gt;0,IF(COUNTIF(newValidID,$C1074)&gt;0,VLOOKUP($C1074,Νέα_Μητρώα!$A:$G,7,FALSE),IF(COUNTIF(ValidID,$C1074)&gt;0,VLOOKUP($C1074,Μητρώο!$A:$G,7,FALSE))),"")</f>
        <v/>
      </c>
      <c r="P1074" s="25" t="str">
        <f t="shared" si="121"/>
        <v/>
      </c>
      <c r="Q1074" s="6"/>
      <c r="S1074" s="6"/>
      <c r="U1074" s="6"/>
      <c r="W1074" s="59" t="str">
        <f>IF(AND($W$1&gt;0,C1074&gt;0),SUBSTITUTE(SUBSTITUTE(IF(COUNTIF(newValidID,$C1074)&gt;0,VLOOKUP($C1074,Νέα_Μητρώα!$A:$G,2,FALSE),IF(COUNTIF(ValidID,$C1074)&gt;0,VLOOKUP($C1074,Μητρώο!$A:$G,2,FALSE))),"Θ","g"),"Α","b")&amp;IF((TRUNC((((YEAR($C$1))-I1074)+1)/2))*2&lt;12,12,(TRUNC((((YEAR($C$1))-I1074)+1)/2))*2),"ω")</f>
        <v>ω</v>
      </c>
      <c r="Z1074" s="49">
        <f t="shared" si="122"/>
        <v>0</v>
      </c>
      <c r="AA1074" s="49">
        <f t="shared" si="123"/>
        <v>0</v>
      </c>
      <c r="AB1074" s="49">
        <f t="shared" si="124"/>
        <v>0</v>
      </c>
    </row>
    <row r="1075" spans="1:28" x14ac:dyDescent="0.2">
      <c r="A1075" s="4">
        <v>1073</v>
      </c>
      <c r="B1075" s="25">
        <f t="shared" si="120"/>
        <v>1073</v>
      </c>
      <c r="D1075" s="26" t="str">
        <f>IF($C1075&gt;0,IF(COUNTIF(newValidID,$C1075)&gt;0,VLOOKUP($C1075,Νέα_Μητρώα!$A:$G,3,FALSE),IF(COUNTIF(ValidID,$C1075)&gt;0,VLOOKUP($C1075,Μητρώο!$A:$G,3,FALSE))),"")</f>
        <v/>
      </c>
      <c r="E1075" s="27" t="str">
        <f>IF($C1075&gt;0,IF(COUNTIF(newValidID,$C1075)&gt;0,VLOOKUP($C1075,Νέα_Μητρώα!$A:$G,5,FALSE),IF(COUNTIF(ValidID,$C1075)&gt;0,VLOOKUP($C1075,Μητρώο!$A:$G,5,FALSE))),"")</f>
        <v/>
      </c>
      <c r="F1075" s="47"/>
      <c r="G1075" s="47"/>
      <c r="H1075" s="28"/>
      <c r="I1075" s="29" t="str">
        <f>IF($C1075&gt;0,IF(COUNTIF(newValidID,$C1075)&gt;0,VLOOKUP($C1075,Νέα_Μητρώα!$A:$G,4,FALSE),IF(COUNTIF(ValidID,$C1075)&gt;0,VLOOKUP($C1075,Μητρώο!$A:$G,4,FALSE))),"")</f>
        <v/>
      </c>
      <c r="J1075" s="53" t="str">
        <f>IF(OR(AND(OR(LEFT(R1075)="b",LEFT(T1075)="b",LEFT(V1075)="b"),IF($C1075&gt;0,IF(COUNTIF(newValidID,$C1075)&gt;0,VLOOKUP($C1075,Νέα_Μητρώα!$A:$G,2,FALSE),IF(COUNTIF(ValidID,$C1075)&gt;0,VLOOKUP($C1075,Μητρώο!$A:$G,2,FALSE))),"")="Θ"),AND(OR(LEFT(R1075)="g",LEFT(T1075)="g",LEFT(V1075)="g"),IF($C1075&gt;0,IF(COUNTIF(newValidID,$C1075)&gt;0,VLOOKUP($C1075,Νέα_Μητρώα!$A:$G,2,FALSE),IF(COUNTIF(ValidID,$C1075)&gt;0,VLOOKUP($C1075,Μητρώο!$A:$G,2,FALSE))),"")="Α")),"error","")</f>
        <v/>
      </c>
      <c r="K1075" s="29" t="str">
        <f t="shared" si="118"/>
        <v/>
      </c>
      <c r="L1075" s="29">
        <f t="shared" si="119"/>
        <v>0</v>
      </c>
      <c r="M1075" s="30"/>
      <c r="N1075" s="30"/>
      <c r="O1075" s="31" t="str">
        <f>IF($C1075&gt;0,IF(COUNTIF(newValidID,$C1075)&gt;0,VLOOKUP($C1075,Νέα_Μητρώα!$A:$G,7,FALSE),IF(COUNTIF(ValidID,$C1075)&gt;0,VLOOKUP($C1075,Μητρώο!$A:$G,7,FALSE))),"")</f>
        <v/>
      </c>
      <c r="P1075" s="25" t="str">
        <f t="shared" si="121"/>
        <v/>
      </c>
      <c r="Q1075" s="6"/>
      <c r="S1075" s="6"/>
      <c r="U1075" s="6"/>
      <c r="W1075" s="59" t="str">
        <f>IF(AND($W$1&gt;0,C1075&gt;0),SUBSTITUTE(SUBSTITUTE(IF(COUNTIF(newValidID,$C1075)&gt;0,VLOOKUP($C1075,Νέα_Μητρώα!$A:$G,2,FALSE),IF(COUNTIF(ValidID,$C1075)&gt;0,VLOOKUP($C1075,Μητρώο!$A:$G,2,FALSE))),"Θ","g"),"Α","b")&amp;IF((TRUNC((((YEAR($C$1))-I1075)+1)/2))*2&lt;12,12,(TRUNC((((YEAR($C$1))-I1075)+1)/2))*2),"ω")</f>
        <v>ω</v>
      </c>
      <c r="Z1075" s="49">
        <f t="shared" si="122"/>
        <v>0</v>
      </c>
      <c r="AA1075" s="49">
        <f t="shared" si="123"/>
        <v>0</v>
      </c>
      <c r="AB1075" s="49">
        <f t="shared" si="124"/>
        <v>0</v>
      </c>
    </row>
    <row r="1076" spans="1:28" x14ac:dyDescent="0.2">
      <c r="A1076" s="4">
        <v>1074</v>
      </c>
      <c r="B1076" s="25">
        <f t="shared" si="120"/>
        <v>1074</v>
      </c>
      <c r="D1076" s="26" t="str">
        <f>IF($C1076&gt;0,IF(COUNTIF(newValidID,$C1076)&gt;0,VLOOKUP($C1076,Νέα_Μητρώα!$A:$G,3,FALSE),IF(COUNTIF(ValidID,$C1076)&gt;0,VLOOKUP($C1076,Μητρώο!$A:$G,3,FALSE))),"")</f>
        <v/>
      </c>
      <c r="E1076" s="27" t="str">
        <f>IF($C1076&gt;0,IF(COUNTIF(newValidID,$C1076)&gt;0,VLOOKUP($C1076,Νέα_Μητρώα!$A:$G,5,FALSE),IF(COUNTIF(ValidID,$C1076)&gt;0,VLOOKUP($C1076,Μητρώο!$A:$G,5,FALSE))),"")</f>
        <v/>
      </c>
      <c r="F1076" s="47"/>
      <c r="G1076" s="47"/>
      <c r="H1076" s="28"/>
      <c r="I1076" s="29" t="str">
        <f>IF($C1076&gt;0,IF(COUNTIF(newValidID,$C1076)&gt;0,VLOOKUP($C1076,Νέα_Μητρώα!$A:$G,4,FALSE),IF(COUNTIF(ValidID,$C1076)&gt;0,VLOOKUP($C1076,Μητρώο!$A:$G,4,FALSE))),"")</f>
        <v/>
      </c>
      <c r="J1076" s="53" t="str">
        <f>IF(OR(AND(OR(LEFT(R1076)="b",LEFT(T1076)="b",LEFT(V1076)="b"),IF($C1076&gt;0,IF(COUNTIF(newValidID,$C1076)&gt;0,VLOOKUP($C1076,Νέα_Μητρώα!$A:$G,2,FALSE),IF(COUNTIF(ValidID,$C1076)&gt;0,VLOOKUP($C1076,Μητρώο!$A:$G,2,FALSE))),"")="Θ"),AND(OR(LEFT(R1076)="g",LEFT(T1076)="g",LEFT(V1076)="g"),IF($C1076&gt;0,IF(COUNTIF(newValidID,$C1076)&gt;0,VLOOKUP($C1076,Νέα_Μητρώα!$A:$G,2,FALSE),IF(COUNTIF(ValidID,$C1076)&gt;0,VLOOKUP($C1076,Μητρώο!$A:$G,2,FALSE))),"")="Α")),"error","")</f>
        <v/>
      </c>
      <c r="K1076" s="29" t="str">
        <f t="shared" si="118"/>
        <v/>
      </c>
      <c r="L1076" s="29">
        <f t="shared" si="119"/>
        <v>0</v>
      </c>
      <c r="M1076" s="30"/>
      <c r="N1076" s="30"/>
      <c r="O1076" s="31" t="str">
        <f>IF($C1076&gt;0,IF(COUNTIF(newValidID,$C1076)&gt;0,VLOOKUP($C1076,Νέα_Μητρώα!$A:$G,7,FALSE),IF(COUNTIF(ValidID,$C1076)&gt;0,VLOOKUP($C1076,Μητρώο!$A:$G,7,FALSE))),"")</f>
        <v/>
      </c>
      <c r="P1076" s="25" t="str">
        <f t="shared" si="121"/>
        <v/>
      </c>
      <c r="Q1076" s="6"/>
      <c r="S1076" s="6"/>
      <c r="U1076" s="6"/>
      <c r="W1076" s="59" t="str">
        <f>IF(AND($W$1&gt;0,C1076&gt;0),SUBSTITUTE(SUBSTITUTE(IF(COUNTIF(newValidID,$C1076)&gt;0,VLOOKUP($C1076,Νέα_Μητρώα!$A:$G,2,FALSE),IF(COUNTIF(ValidID,$C1076)&gt;0,VLOOKUP($C1076,Μητρώο!$A:$G,2,FALSE))),"Θ","g"),"Α","b")&amp;IF((TRUNC((((YEAR($C$1))-I1076)+1)/2))*2&lt;12,12,(TRUNC((((YEAR($C$1))-I1076)+1)/2))*2),"ω")</f>
        <v>ω</v>
      </c>
      <c r="Z1076" s="49">
        <f t="shared" si="122"/>
        <v>0</v>
      </c>
      <c r="AA1076" s="49">
        <f t="shared" si="123"/>
        <v>0</v>
      </c>
      <c r="AB1076" s="49">
        <f t="shared" si="124"/>
        <v>0</v>
      </c>
    </row>
    <row r="1077" spans="1:28" x14ac:dyDescent="0.2">
      <c r="A1077" s="4">
        <v>1075</v>
      </c>
      <c r="B1077" s="25">
        <f t="shared" si="120"/>
        <v>1075</v>
      </c>
      <c r="D1077" s="26" t="str">
        <f>IF($C1077&gt;0,IF(COUNTIF(newValidID,$C1077)&gt;0,VLOOKUP($C1077,Νέα_Μητρώα!$A:$G,3,FALSE),IF(COUNTIF(ValidID,$C1077)&gt;0,VLOOKUP($C1077,Μητρώο!$A:$G,3,FALSE))),"")</f>
        <v/>
      </c>
      <c r="E1077" s="27" t="str">
        <f>IF($C1077&gt;0,IF(COUNTIF(newValidID,$C1077)&gt;0,VLOOKUP($C1077,Νέα_Μητρώα!$A:$G,5,FALSE),IF(COUNTIF(ValidID,$C1077)&gt;0,VLOOKUP($C1077,Μητρώο!$A:$G,5,FALSE))),"")</f>
        <v/>
      </c>
      <c r="F1077" s="47"/>
      <c r="G1077" s="47"/>
      <c r="H1077" s="28"/>
      <c r="I1077" s="29" t="str">
        <f>IF($C1077&gt;0,IF(COUNTIF(newValidID,$C1077)&gt;0,VLOOKUP($C1077,Νέα_Μητρώα!$A:$G,4,FALSE),IF(COUNTIF(ValidID,$C1077)&gt;0,VLOOKUP($C1077,Μητρώο!$A:$G,4,FALSE))),"")</f>
        <v/>
      </c>
      <c r="J1077" s="53" t="str">
        <f>IF(OR(AND(OR(LEFT(R1077)="b",LEFT(T1077)="b",LEFT(V1077)="b"),IF($C1077&gt;0,IF(COUNTIF(newValidID,$C1077)&gt;0,VLOOKUP($C1077,Νέα_Μητρώα!$A:$G,2,FALSE),IF(COUNTIF(ValidID,$C1077)&gt;0,VLOOKUP($C1077,Μητρώο!$A:$G,2,FALSE))),"")="Θ"),AND(OR(LEFT(R1077)="g",LEFT(T1077)="g",LEFT(V1077)="g"),IF($C1077&gt;0,IF(COUNTIF(newValidID,$C1077)&gt;0,VLOOKUP($C1077,Νέα_Μητρώα!$A:$G,2,FALSE),IF(COUNTIF(ValidID,$C1077)&gt;0,VLOOKUP($C1077,Μητρώο!$A:$G,2,FALSE))),"")="Α")),"error","")</f>
        <v/>
      </c>
      <c r="K1077" s="29" t="str">
        <f t="shared" si="118"/>
        <v/>
      </c>
      <c r="L1077" s="29">
        <f t="shared" si="119"/>
        <v>0</v>
      </c>
      <c r="M1077" s="30"/>
      <c r="N1077" s="30"/>
      <c r="O1077" s="31" t="str">
        <f>IF($C1077&gt;0,IF(COUNTIF(newValidID,$C1077)&gt;0,VLOOKUP($C1077,Νέα_Μητρώα!$A:$G,7,FALSE),IF(COUNTIF(ValidID,$C1077)&gt;0,VLOOKUP($C1077,Μητρώο!$A:$G,7,FALSE))),"")</f>
        <v/>
      </c>
      <c r="P1077" s="25" t="str">
        <f t="shared" si="121"/>
        <v/>
      </c>
      <c r="Q1077" s="6"/>
      <c r="S1077" s="6"/>
      <c r="U1077" s="6"/>
      <c r="W1077" s="59" t="str">
        <f>IF(AND($W$1&gt;0,C1077&gt;0),SUBSTITUTE(SUBSTITUTE(IF(COUNTIF(newValidID,$C1077)&gt;0,VLOOKUP($C1077,Νέα_Μητρώα!$A:$G,2,FALSE),IF(COUNTIF(ValidID,$C1077)&gt;0,VLOOKUP($C1077,Μητρώο!$A:$G,2,FALSE))),"Θ","g"),"Α","b")&amp;IF((TRUNC((((YEAR($C$1))-I1077)+1)/2))*2&lt;12,12,(TRUNC((((YEAR($C$1))-I1077)+1)/2))*2),"ω")</f>
        <v>ω</v>
      </c>
      <c r="Z1077" s="49">
        <f t="shared" si="122"/>
        <v>0</v>
      </c>
      <c r="AA1077" s="49">
        <f t="shared" si="123"/>
        <v>0</v>
      </c>
      <c r="AB1077" s="49">
        <f t="shared" si="124"/>
        <v>0</v>
      </c>
    </row>
    <row r="1078" spans="1:28" x14ac:dyDescent="0.2">
      <c r="A1078" s="4">
        <v>1076</v>
      </c>
      <c r="B1078" s="25">
        <f t="shared" si="120"/>
        <v>1076</v>
      </c>
      <c r="D1078" s="26" t="str">
        <f>IF($C1078&gt;0,IF(COUNTIF(newValidID,$C1078)&gt;0,VLOOKUP($C1078,Νέα_Μητρώα!$A:$G,3,FALSE),IF(COUNTIF(ValidID,$C1078)&gt;0,VLOOKUP($C1078,Μητρώο!$A:$G,3,FALSE))),"")</f>
        <v/>
      </c>
      <c r="E1078" s="27" t="str">
        <f>IF($C1078&gt;0,IF(COUNTIF(newValidID,$C1078)&gt;0,VLOOKUP($C1078,Νέα_Μητρώα!$A:$G,5,FALSE),IF(COUNTIF(ValidID,$C1078)&gt;0,VLOOKUP($C1078,Μητρώο!$A:$G,5,FALSE))),"")</f>
        <v/>
      </c>
      <c r="F1078" s="47"/>
      <c r="G1078" s="47"/>
      <c r="H1078" s="28"/>
      <c r="I1078" s="29" t="str">
        <f>IF($C1078&gt;0,IF(COUNTIF(newValidID,$C1078)&gt;0,VLOOKUP($C1078,Νέα_Μητρώα!$A:$G,4,FALSE),IF(COUNTIF(ValidID,$C1078)&gt;0,VLOOKUP($C1078,Μητρώο!$A:$G,4,FALSE))),"")</f>
        <v/>
      </c>
      <c r="J1078" s="53" t="str">
        <f>IF(OR(AND(OR(LEFT(R1078)="b",LEFT(T1078)="b",LEFT(V1078)="b"),IF($C1078&gt;0,IF(COUNTIF(newValidID,$C1078)&gt;0,VLOOKUP($C1078,Νέα_Μητρώα!$A:$G,2,FALSE),IF(COUNTIF(ValidID,$C1078)&gt;0,VLOOKUP($C1078,Μητρώο!$A:$G,2,FALSE))),"")="Θ"),AND(OR(LEFT(R1078)="g",LEFT(T1078)="g",LEFT(V1078)="g"),IF($C1078&gt;0,IF(COUNTIF(newValidID,$C1078)&gt;0,VLOOKUP($C1078,Νέα_Μητρώα!$A:$G,2,FALSE),IF(COUNTIF(ValidID,$C1078)&gt;0,VLOOKUP($C1078,Μητρώο!$A:$G,2,FALSE))),"")="Α")),"error","")</f>
        <v/>
      </c>
      <c r="K1078" s="29" t="str">
        <f t="shared" si="118"/>
        <v/>
      </c>
      <c r="L1078" s="29">
        <f t="shared" si="119"/>
        <v>0</v>
      </c>
      <c r="M1078" s="30"/>
      <c r="N1078" s="30"/>
      <c r="O1078" s="31" t="str">
        <f>IF($C1078&gt;0,IF(COUNTIF(newValidID,$C1078)&gt;0,VLOOKUP($C1078,Νέα_Μητρώα!$A:$G,7,FALSE),IF(COUNTIF(ValidID,$C1078)&gt;0,VLOOKUP($C1078,Μητρώο!$A:$G,7,FALSE))),"")</f>
        <v/>
      </c>
      <c r="P1078" s="25" t="str">
        <f t="shared" si="121"/>
        <v/>
      </c>
      <c r="Q1078" s="6"/>
      <c r="S1078" s="6"/>
      <c r="U1078" s="6"/>
      <c r="W1078" s="59" t="str">
        <f>IF(AND($W$1&gt;0,C1078&gt;0),SUBSTITUTE(SUBSTITUTE(IF(COUNTIF(newValidID,$C1078)&gt;0,VLOOKUP($C1078,Νέα_Μητρώα!$A:$G,2,FALSE),IF(COUNTIF(ValidID,$C1078)&gt;0,VLOOKUP($C1078,Μητρώο!$A:$G,2,FALSE))),"Θ","g"),"Α","b")&amp;IF((TRUNC((((YEAR($C$1))-I1078)+1)/2))*2&lt;12,12,(TRUNC((((YEAR($C$1))-I1078)+1)/2))*2),"ω")</f>
        <v>ω</v>
      </c>
      <c r="Z1078" s="49">
        <f t="shared" si="122"/>
        <v>0</v>
      </c>
      <c r="AA1078" s="49">
        <f t="shared" si="123"/>
        <v>0</v>
      </c>
      <c r="AB1078" s="49">
        <f t="shared" si="124"/>
        <v>0</v>
      </c>
    </row>
    <row r="1079" spans="1:28" x14ac:dyDescent="0.2">
      <c r="A1079" s="4">
        <v>1077</v>
      </c>
      <c r="B1079" s="25">
        <f t="shared" si="120"/>
        <v>1077</v>
      </c>
      <c r="D1079" s="26" t="str">
        <f>IF($C1079&gt;0,IF(COUNTIF(newValidID,$C1079)&gt;0,VLOOKUP($C1079,Νέα_Μητρώα!$A:$G,3,FALSE),IF(COUNTIF(ValidID,$C1079)&gt;0,VLOOKUP($C1079,Μητρώο!$A:$G,3,FALSE))),"")</f>
        <v/>
      </c>
      <c r="E1079" s="27" t="str">
        <f>IF($C1079&gt;0,IF(COUNTIF(newValidID,$C1079)&gt;0,VLOOKUP($C1079,Νέα_Μητρώα!$A:$G,5,FALSE),IF(COUNTIF(ValidID,$C1079)&gt;0,VLOOKUP($C1079,Μητρώο!$A:$G,5,FALSE))),"")</f>
        <v/>
      </c>
      <c r="F1079" s="47"/>
      <c r="G1079" s="47"/>
      <c r="H1079" s="28"/>
      <c r="I1079" s="29" t="str">
        <f>IF($C1079&gt;0,IF(COUNTIF(newValidID,$C1079)&gt;0,VLOOKUP($C1079,Νέα_Μητρώα!$A:$G,4,FALSE),IF(COUNTIF(ValidID,$C1079)&gt;0,VLOOKUP($C1079,Μητρώο!$A:$G,4,FALSE))),"")</f>
        <v/>
      </c>
      <c r="J1079" s="53" t="str">
        <f>IF(OR(AND(OR(LEFT(R1079)="b",LEFT(T1079)="b",LEFT(V1079)="b"),IF($C1079&gt;0,IF(COUNTIF(newValidID,$C1079)&gt;0,VLOOKUP($C1079,Νέα_Μητρώα!$A:$G,2,FALSE),IF(COUNTIF(ValidID,$C1079)&gt;0,VLOOKUP($C1079,Μητρώο!$A:$G,2,FALSE))),"")="Θ"),AND(OR(LEFT(R1079)="g",LEFT(T1079)="g",LEFT(V1079)="g"),IF($C1079&gt;0,IF(COUNTIF(newValidID,$C1079)&gt;0,VLOOKUP($C1079,Νέα_Μητρώα!$A:$G,2,FALSE),IF(COUNTIF(ValidID,$C1079)&gt;0,VLOOKUP($C1079,Μητρώο!$A:$G,2,FALSE))),"")="Α")),"error","")</f>
        <v/>
      </c>
      <c r="K1079" s="29" t="str">
        <f t="shared" si="118"/>
        <v/>
      </c>
      <c r="L1079" s="29">
        <f t="shared" si="119"/>
        <v>0</v>
      </c>
      <c r="M1079" s="30"/>
      <c r="N1079" s="30"/>
      <c r="O1079" s="31" t="str">
        <f>IF($C1079&gt;0,IF(COUNTIF(newValidID,$C1079)&gt;0,VLOOKUP($C1079,Νέα_Μητρώα!$A:$G,7,FALSE),IF(COUNTIF(ValidID,$C1079)&gt;0,VLOOKUP($C1079,Μητρώο!$A:$G,7,FALSE))),"")</f>
        <v/>
      </c>
      <c r="P1079" s="25" t="str">
        <f t="shared" si="121"/>
        <v/>
      </c>
      <c r="Q1079" s="6"/>
      <c r="S1079" s="6"/>
      <c r="U1079" s="6"/>
      <c r="W1079" s="59" t="str">
        <f>IF(AND($W$1&gt;0,C1079&gt;0),SUBSTITUTE(SUBSTITUTE(IF(COUNTIF(newValidID,$C1079)&gt;0,VLOOKUP($C1079,Νέα_Μητρώα!$A:$G,2,FALSE),IF(COUNTIF(ValidID,$C1079)&gt;0,VLOOKUP($C1079,Μητρώο!$A:$G,2,FALSE))),"Θ","g"),"Α","b")&amp;IF((TRUNC((((YEAR($C$1))-I1079)+1)/2))*2&lt;12,12,(TRUNC((((YEAR($C$1))-I1079)+1)/2))*2),"ω")</f>
        <v>ω</v>
      </c>
      <c r="Z1079" s="49">
        <f t="shared" si="122"/>
        <v>0</v>
      </c>
      <c r="AA1079" s="49">
        <f t="shared" si="123"/>
        <v>0</v>
      </c>
      <c r="AB1079" s="49">
        <f t="shared" si="124"/>
        <v>0</v>
      </c>
    </row>
    <row r="1080" spans="1:28" x14ac:dyDescent="0.2">
      <c r="A1080" s="4">
        <v>1078</v>
      </c>
      <c r="B1080" s="25">
        <f t="shared" si="120"/>
        <v>1078</v>
      </c>
      <c r="D1080" s="26" t="str">
        <f>IF($C1080&gt;0,IF(COUNTIF(newValidID,$C1080)&gt;0,VLOOKUP($C1080,Νέα_Μητρώα!$A:$G,3,FALSE),IF(COUNTIF(ValidID,$C1080)&gt;0,VLOOKUP($C1080,Μητρώο!$A:$G,3,FALSE))),"")</f>
        <v/>
      </c>
      <c r="E1080" s="27" t="str">
        <f>IF($C1080&gt;0,IF(COUNTIF(newValidID,$C1080)&gt;0,VLOOKUP($C1080,Νέα_Μητρώα!$A:$G,5,FALSE),IF(COUNTIF(ValidID,$C1080)&gt;0,VLOOKUP($C1080,Μητρώο!$A:$G,5,FALSE))),"")</f>
        <v/>
      </c>
      <c r="F1080" s="47"/>
      <c r="G1080" s="47"/>
      <c r="H1080" s="28"/>
      <c r="I1080" s="29" t="str">
        <f>IF($C1080&gt;0,IF(COUNTIF(newValidID,$C1080)&gt;0,VLOOKUP($C1080,Νέα_Μητρώα!$A:$G,4,FALSE),IF(COUNTIF(ValidID,$C1080)&gt;0,VLOOKUP($C1080,Μητρώο!$A:$G,4,FALSE))),"")</f>
        <v/>
      </c>
      <c r="J1080" s="53" t="str">
        <f>IF(OR(AND(OR(LEFT(R1080)="b",LEFT(T1080)="b",LEFT(V1080)="b"),IF($C1080&gt;0,IF(COUNTIF(newValidID,$C1080)&gt;0,VLOOKUP($C1080,Νέα_Μητρώα!$A:$G,2,FALSE),IF(COUNTIF(ValidID,$C1080)&gt;0,VLOOKUP($C1080,Μητρώο!$A:$G,2,FALSE))),"")="Θ"),AND(OR(LEFT(R1080)="g",LEFT(T1080)="g",LEFT(V1080)="g"),IF($C1080&gt;0,IF(COUNTIF(newValidID,$C1080)&gt;0,VLOOKUP($C1080,Νέα_Μητρώα!$A:$G,2,FALSE),IF(COUNTIF(ValidID,$C1080)&gt;0,VLOOKUP($C1080,Μητρώο!$A:$G,2,FALSE))),"")="Α")),"error","")</f>
        <v/>
      </c>
      <c r="K1080" s="29" t="str">
        <f t="shared" si="118"/>
        <v/>
      </c>
      <c r="L1080" s="29">
        <f t="shared" si="119"/>
        <v>0</v>
      </c>
      <c r="M1080" s="30"/>
      <c r="N1080" s="30"/>
      <c r="O1080" s="31" t="str">
        <f>IF($C1080&gt;0,IF(COUNTIF(newValidID,$C1080)&gt;0,VLOOKUP($C1080,Νέα_Μητρώα!$A:$G,7,FALSE),IF(COUNTIF(ValidID,$C1080)&gt;0,VLOOKUP($C1080,Μητρώο!$A:$G,7,FALSE))),"")</f>
        <v/>
      </c>
      <c r="P1080" s="25" t="str">
        <f t="shared" si="121"/>
        <v/>
      </c>
      <c r="Q1080" s="6"/>
      <c r="S1080" s="6"/>
      <c r="U1080" s="6"/>
      <c r="W1080" s="59" t="str">
        <f>IF(AND($W$1&gt;0,C1080&gt;0),SUBSTITUTE(SUBSTITUTE(IF(COUNTIF(newValidID,$C1080)&gt;0,VLOOKUP($C1080,Νέα_Μητρώα!$A:$G,2,FALSE),IF(COUNTIF(ValidID,$C1080)&gt;0,VLOOKUP($C1080,Μητρώο!$A:$G,2,FALSE))),"Θ","g"),"Α","b")&amp;IF((TRUNC((((YEAR($C$1))-I1080)+1)/2))*2&lt;12,12,(TRUNC((((YEAR($C$1))-I1080)+1)/2))*2),"ω")</f>
        <v>ω</v>
      </c>
      <c r="Z1080" s="49">
        <f t="shared" si="122"/>
        <v>0</v>
      </c>
      <c r="AA1080" s="49">
        <f t="shared" si="123"/>
        <v>0</v>
      </c>
      <c r="AB1080" s="49">
        <f t="shared" si="124"/>
        <v>0</v>
      </c>
    </row>
    <row r="1081" spans="1:28" x14ac:dyDescent="0.2">
      <c r="A1081" s="4">
        <v>1079</v>
      </c>
      <c r="B1081" s="25">
        <f t="shared" si="120"/>
        <v>1079</v>
      </c>
      <c r="D1081" s="26" t="str">
        <f>IF($C1081&gt;0,IF(COUNTIF(newValidID,$C1081)&gt;0,VLOOKUP($C1081,Νέα_Μητρώα!$A:$G,3,FALSE),IF(COUNTIF(ValidID,$C1081)&gt;0,VLOOKUP($C1081,Μητρώο!$A:$G,3,FALSE))),"")</f>
        <v/>
      </c>
      <c r="E1081" s="27" t="str">
        <f>IF($C1081&gt;0,IF(COUNTIF(newValidID,$C1081)&gt;0,VLOOKUP($C1081,Νέα_Μητρώα!$A:$G,5,FALSE),IF(COUNTIF(ValidID,$C1081)&gt;0,VLOOKUP($C1081,Μητρώο!$A:$G,5,FALSE))),"")</f>
        <v/>
      </c>
      <c r="F1081" s="47"/>
      <c r="G1081" s="47"/>
      <c r="H1081" s="28"/>
      <c r="I1081" s="29" t="str">
        <f>IF($C1081&gt;0,IF(COUNTIF(newValidID,$C1081)&gt;0,VLOOKUP($C1081,Νέα_Μητρώα!$A:$G,4,FALSE),IF(COUNTIF(ValidID,$C1081)&gt;0,VLOOKUP($C1081,Μητρώο!$A:$G,4,FALSE))),"")</f>
        <v/>
      </c>
      <c r="J1081" s="53" t="str">
        <f>IF(OR(AND(OR(LEFT(R1081)="b",LEFT(T1081)="b",LEFT(V1081)="b"),IF($C1081&gt;0,IF(COUNTIF(newValidID,$C1081)&gt;0,VLOOKUP($C1081,Νέα_Μητρώα!$A:$G,2,FALSE),IF(COUNTIF(ValidID,$C1081)&gt;0,VLOOKUP($C1081,Μητρώο!$A:$G,2,FALSE))),"")="Θ"),AND(OR(LEFT(R1081)="g",LEFT(T1081)="g",LEFT(V1081)="g"),IF($C1081&gt;0,IF(COUNTIF(newValidID,$C1081)&gt;0,VLOOKUP($C1081,Νέα_Μητρώα!$A:$G,2,FALSE),IF(COUNTIF(ValidID,$C1081)&gt;0,VLOOKUP($C1081,Μητρώο!$A:$G,2,FALSE))),"")="Α")),"error","")</f>
        <v/>
      </c>
      <c r="K1081" s="29" t="str">
        <f t="shared" si="118"/>
        <v/>
      </c>
      <c r="L1081" s="29">
        <f t="shared" si="119"/>
        <v>0</v>
      </c>
      <c r="M1081" s="30"/>
      <c r="N1081" s="30"/>
      <c r="O1081" s="31" t="str">
        <f>IF($C1081&gt;0,IF(COUNTIF(newValidID,$C1081)&gt;0,VLOOKUP($C1081,Νέα_Μητρώα!$A:$G,7,FALSE),IF(COUNTIF(ValidID,$C1081)&gt;0,VLOOKUP($C1081,Μητρώο!$A:$G,7,FALSE))),"")</f>
        <v/>
      </c>
      <c r="P1081" s="25" t="str">
        <f t="shared" si="121"/>
        <v/>
      </c>
      <c r="Q1081" s="6"/>
      <c r="S1081" s="6"/>
      <c r="U1081" s="6"/>
      <c r="W1081" s="59" t="str">
        <f>IF(AND($W$1&gt;0,C1081&gt;0),SUBSTITUTE(SUBSTITUTE(IF(COUNTIF(newValidID,$C1081)&gt;0,VLOOKUP($C1081,Νέα_Μητρώα!$A:$G,2,FALSE),IF(COUNTIF(ValidID,$C1081)&gt;0,VLOOKUP($C1081,Μητρώο!$A:$G,2,FALSE))),"Θ","g"),"Α","b")&amp;IF((TRUNC((((YEAR($C$1))-I1081)+1)/2))*2&lt;12,12,(TRUNC((((YEAR($C$1))-I1081)+1)/2))*2),"ω")</f>
        <v>ω</v>
      </c>
      <c r="Z1081" s="49">
        <f t="shared" si="122"/>
        <v>0</v>
      </c>
      <c r="AA1081" s="49">
        <f t="shared" si="123"/>
        <v>0</v>
      </c>
      <c r="AB1081" s="49">
        <f t="shared" si="124"/>
        <v>0</v>
      </c>
    </row>
    <row r="1082" spans="1:28" x14ac:dyDescent="0.2">
      <c r="A1082" s="4">
        <v>1080</v>
      </c>
      <c r="B1082" s="25">
        <f t="shared" si="120"/>
        <v>1080</v>
      </c>
      <c r="D1082" s="26" t="str">
        <f>IF($C1082&gt;0,IF(COUNTIF(newValidID,$C1082)&gt;0,VLOOKUP($C1082,Νέα_Μητρώα!$A:$G,3,FALSE),IF(COUNTIF(ValidID,$C1082)&gt;0,VLOOKUP($C1082,Μητρώο!$A:$G,3,FALSE))),"")</f>
        <v/>
      </c>
      <c r="E1082" s="27" t="str">
        <f>IF($C1082&gt;0,IF(COUNTIF(newValidID,$C1082)&gt;0,VLOOKUP($C1082,Νέα_Μητρώα!$A:$G,5,FALSE),IF(COUNTIF(ValidID,$C1082)&gt;0,VLOOKUP($C1082,Μητρώο!$A:$G,5,FALSE))),"")</f>
        <v/>
      </c>
      <c r="F1082" s="47"/>
      <c r="G1082" s="47"/>
      <c r="H1082" s="28"/>
      <c r="I1082" s="29" t="str">
        <f>IF($C1082&gt;0,IF(COUNTIF(newValidID,$C1082)&gt;0,VLOOKUP($C1082,Νέα_Μητρώα!$A:$G,4,FALSE),IF(COUNTIF(ValidID,$C1082)&gt;0,VLOOKUP($C1082,Μητρώο!$A:$G,4,FALSE))),"")</f>
        <v/>
      </c>
      <c r="J1082" s="53" t="str">
        <f>IF(OR(AND(OR(LEFT(R1082)="b",LEFT(T1082)="b",LEFT(V1082)="b"),IF($C1082&gt;0,IF(COUNTIF(newValidID,$C1082)&gt;0,VLOOKUP($C1082,Νέα_Μητρώα!$A:$G,2,FALSE),IF(COUNTIF(ValidID,$C1082)&gt;0,VLOOKUP($C1082,Μητρώο!$A:$G,2,FALSE))),"")="Θ"),AND(OR(LEFT(R1082)="g",LEFT(T1082)="g",LEFT(V1082)="g"),IF($C1082&gt;0,IF(COUNTIF(newValidID,$C1082)&gt;0,VLOOKUP($C1082,Νέα_Μητρώα!$A:$G,2,FALSE),IF(COUNTIF(ValidID,$C1082)&gt;0,VLOOKUP($C1082,Μητρώο!$A:$G,2,FALSE))),"")="Α")),"error","")</f>
        <v/>
      </c>
      <c r="K1082" s="29" t="str">
        <f t="shared" si="118"/>
        <v/>
      </c>
      <c r="L1082" s="29">
        <f t="shared" si="119"/>
        <v>0</v>
      </c>
      <c r="M1082" s="30"/>
      <c r="N1082" s="30"/>
      <c r="O1082" s="31" t="str">
        <f>IF($C1082&gt;0,IF(COUNTIF(newValidID,$C1082)&gt;0,VLOOKUP($C1082,Νέα_Μητρώα!$A:$G,7,FALSE),IF(COUNTIF(ValidID,$C1082)&gt;0,VLOOKUP($C1082,Μητρώο!$A:$G,7,FALSE))),"")</f>
        <v/>
      </c>
      <c r="P1082" s="25" t="str">
        <f t="shared" si="121"/>
        <v/>
      </c>
      <c r="Q1082" s="6"/>
      <c r="S1082" s="6"/>
      <c r="U1082" s="6"/>
      <c r="W1082" s="59" t="str">
        <f>IF(AND($W$1&gt;0,C1082&gt;0),SUBSTITUTE(SUBSTITUTE(IF(COUNTIF(newValidID,$C1082)&gt;0,VLOOKUP($C1082,Νέα_Μητρώα!$A:$G,2,FALSE),IF(COUNTIF(ValidID,$C1082)&gt;0,VLOOKUP($C1082,Μητρώο!$A:$G,2,FALSE))),"Θ","g"),"Α","b")&amp;IF((TRUNC((((YEAR($C$1))-I1082)+1)/2))*2&lt;12,12,(TRUNC((((YEAR($C$1))-I1082)+1)/2))*2),"ω")</f>
        <v>ω</v>
      </c>
      <c r="Z1082" s="49">
        <f t="shared" si="122"/>
        <v>0</v>
      </c>
      <c r="AA1082" s="49">
        <f t="shared" si="123"/>
        <v>0</v>
      </c>
      <c r="AB1082" s="49">
        <f t="shared" si="124"/>
        <v>0</v>
      </c>
    </row>
    <row r="1083" spans="1:28" x14ac:dyDescent="0.2">
      <c r="A1083" s="4">
        <v>1081</v>
      </c>
      <c r="B1083" s="25">
        <f t="shared" si="120"/>
        <v>1081</v>
      </c>
      <c r="D1083" s="26" t="str">
        <f>IF($C1083&gt;0,IF(COUNTIF(newValidID,$C1083)&gt;0,VLOOKUP($C1083,Νέα_Μητρώα!$A:$G,3,FALSE),IF(COUNTIF(ValidID,$C1083)&gt;0,VLOOKUP($C1083,Μητρώο!$A:$G,3,FALSE))),"")</f>
        <v/>
      </c>
      <c r="E1083" s="27" t="str">
        <f>IF($C1083&gt;0,IF(COUNTIF(newValidID,$C1083)&gt;0,VLOOKUP($C1083,Νέα_Μητρώα!$A:$G,5,FALSE),IF(COUNTIF(ValidID,$C1083)&gt;0,VLOOKUP($C1083,Μητρώο!$A:$G,5,FALSE))),"")</f>
        <v/>
      </c>
      <c r="F1083" s="47"/>
      <c r="G1083" s="47"/>
      <c r="H1083" s="28"/>
      <c r="I1083" s="29" t="str">
        <f>IF($C1083&gt;0,IF(COUNTIF(newValidID,$C1083)&gt;0,VLOOKUP($C1083,Νέα_Μητρώα!$A:$G,4,FALSE),IF(COUNTIF(ValidID,$C1083)&gt;0,VLOOKUP($C1083,Μητρώο!$A:$G,4,FALSE))),"")</f>
        <v/>
      </c>
      <c r="J1083" s="53" t="str">
        <f>IF(OR(AND(OR(LEFT(R1083)="b",LEFT(T1083)="b",LEFT(V1083)="b"),IF($C1083&gt;0,IF(COUNTIF(newValidID,$C1083)&gt;0,VLOOKUP($C1083,Νέα_Μητρώα!$A:$G,2,FALSE),IF(COUNTIF(ValidID,$C1083)&gt;0,VLOOKUP($C1083,Μητρώο!$A:$G,2,FALSE))),"")="Θ"),AND(OR(LEFT(R1083)="g",LEFT(T1083)="g",LEFT(V1083)="g"),IF($C1083&gt;0,IF(COUNTIF(newValidID,$C1083)&gt;0,VLOOKUP($C1083,Νέα_Μητρώα!$A:$G,2,FALSE),IF(COUNTIF(ValidID,$C1083)&gt;0,VLOOKUP($C1083,Μητρώο!$A:$G,2,FALSE))),"")="Α")),"error","")</f>
        <v/>
      </c>
      <c r="K1083" s="29" t="str">
        <f t="shared" si="118"/>
        <v/>
      </c>
      <c r="L1083" s="29">
        <f t="shared" si="119"/>
        <v>0</v>
      </c>
      <c r="M1083" s="30"/>
      <c r="N1083" s="30"/>
      <c r="O1083" s="31" t="str">
        <f>IF($C1083&gt;0,IF(COUNTIF(newValidID,$C1083)&gt;0,VLOOKUP($C1083,Νέα_Μητρώα!$A:$G,7,FALSE),IF(COUNTIF(ValidID,$C1083)&gt;0,VLOOKUP($C1083,Μητρώο!$A:$G,7,FALSE))),"")</f>
        <v/>
      </c>
      <c r="P1083" s="25" t="str">
        <f t="shared" si="121"/>
        <v/>
      </c>
      <c r="Q1083" s="6"/>
      <c r="S1083" s="6"/>
      <c r="U1083" s="6"/>
      <c r="W1083" s="59" t="str">
        <f>IF(AND($W$1&gt;0,C1083&gt;0),SUBSTITUTE(SUBSTITUTE(IF(COUNTIF(newValidID,$C1083)&gt;0,VLOOKUP($C1083,Νέα_Μητρώα!$A:$G,2,FALSE),IF(COUNTIF(ValidID,$C1083)&gt;0,VLOOKUP($C1083,Μητρώο!$A:$G,2,FALSE))),"Θ","g"),"Α","b")&amp;IF((TRUNC((((YEAR($C$1))-I1083)+1)/2))*2&lt;12,12,(TRUNC((((YEAR($C$1))-I1083)+1)/2))*2),"ω")</f>
        <v>ω</v>
      </c>
      <c r="Z1083" s="49">
        <f t="shared" si="122"/>
        <v>0</v>
      </c>
      <c r="AA1083" s="49">
        <f t="shared" si="123"/>
        <v>0</v>
      </c>
      <c r="AB1083" s="49">
        <f t="shared" si="124"/>
        <v>0</v>
      </c>
    </row>
    <row r="1084" spans="1:28" x14ac:dyDescent="0.2">
      <c r="A1084" s="4">
        <v>1082</v>
      </c>
      <c r="B1084" s="25">
        <f t="shared" si="120"/>
        <v>1082</v>
      </c>
      <c r="D1084" s="26" t="str">
        <f>IF($C1084&gt;0,IF(COUNTIF(newValidID,$C1084)&gt;0,VLOOKUP($C1084,Νέα_Μητρώα!$A:$G,3,FALSE),IF(COUNTIF(ValidID,$C1084)&gt;0,VLOOKUP($C1084,Μητρώο!$A:$G,3,FALSE))),"")</f>
        <v/>
      </c>
      <c r="E1084" s="27" t="str">
        <f>IF($C1084&gt;0,IF(COUNTIF(newValidID,$C1084)&gt;0,VLOOKUP($C1084,Νέα_Μητρώα!$A:$G,5,FALSE),IF(COUNTIF(ValidID,$C1084)&gt;0,VLOOKUP($C1084,Μητρώο!$A:$G,5,FALSE))),"")</f>
        <v/>
      </c>
      <c r="F1084" s="47"/>
      <c r="G1084" s="47"/>
      <c r="H1084" s="28"/>
      <c r="I1084" s="29" t="str">
        <f>IF($C1084&gt;0,IF(COUNTIF(newValidID,$C1084)&gt;0,VLOOKUP($C1084,Νέα_Μητρώα!$A:$G,4,FALSE),IF(COUNTIF(ValidID,$C1084)&gt;0,VLOOKUP($C1084,Μητρώο!$A:$G,4,FALSE))),"")</f>
        <v/>
      </c>
      <c r="J1084" s="53" t="str">
        <f>IF(OR(AND(OR(LEFT(R1084)="b",LEFT(T1084)="b",LEFT(V1084)="b"),IF($C1084&gt;0,IF(COUNTIF(newValidID,$C1084)&gt;0,VLOOKUP($C1084,Νέα_Μητρώα!$A:$G,2,FALSE),IF(COUNTIF(ValidID,$C1084)&gt;0,VLOOKUP($C1084,Μητρώο!$A:$G,2,FALSE))),"")="Θ"),AND(OR(LEFT(R1084)="g",LEFT(T1084)="g",LEFT(V1084)="g"),IF($C1084&gt;0,IF(COUNTIF(newValidID,$C1084)&gt;0,VLOOKUP($C1084,Νέα_Μητρώα!$A:$G,2,FALSE),IF(COUNTIF(ValidID,$C1084)&gt;0,VLOOKUP($C1084,Μητρώο!$A:$G,2,FALSE))),"")="Α")),"error","")</f>
        <v/>
      </c>
      <c r="K1084" s="29" t="str">
        <f t="shared" si="118"/>
        <v/>
      </c>
      <c r="L1084" s="29">
        <f t="shared" si="119"/>
        <v>0</v>
      </c>
      <c r="M1084" s="30"/>
      <c r="N1084" s="30"/>
      <c r="O1084" s="31" t="str">
        <f>IF($C1084&gt;0,IF(COUNTIF(newValidID,$C1084)&gt;0,VLOOKUP($C1084,Νέα_Μητρώα!$A:$G,7,FALSE),IF(COUNTIF(ValidID,$C1084)&gt;0,VLOOKUP($C1084,Μητρώο!$A:$G,7,FALSE))),"")</f>
        <v/>
      </c>
      <c r="P1084" s="25" t="str">
        <f t="shared" si="121"/>
        <v/>
      </c>
      <c r="Q1084" s="6"/>
      <c r="S1084" s="6"/>
      <c r="U1084" s="6"/>
      <c r="W1084" s="59" t="str">
        <f>IF(AND($W$1&gt;0,C1084&gt;0),SUBSTITUTE(SUBSTITUTE(IF(COUNTIF(newValidID,$C1084)&gt;0,VLOOKUP($C1084,Νέα_Μητρώα!$A:$G,2,FALSE),IF(COUNTIF(ValidID,$C1084)&gt;0,VLOOKUP($C1084,Μητρώο!$A:$G,2,FALSE))),"Θ","g"),"Α","b")&amp;IF((TRUNC((((YEAR($C$1))-I1084)+1)/2))*2&lt;12,12,(TRUNC((((YEAR($C$1))-I1084)+1)/2))*2),"ω")</f>
        <v>ω</v>
      </c>
      <c r="Z1084" s="49">
        <f t="shared" si="122"/>
        <v>0</v>
      </c>
      <c r="AA1084" s="49">
        <f t="shared" si="123"/>
        <v>0</v>
      </c>
      <c r="AB1084" s="49">
        <f t="shared" si="124"/>
        <v>0</v>
      </c>
    </row>
    <row r="1085" spans="1:28" x14ac:dyDescent="0.2">
      <c r="A1085" s="4">
        <v>1083</v>
      </c>
      <c r="B1085" s="25">
        <f t="shared" si="120"/>
        <v>1083</v>
      </c>
      <c r="D1085" s="26" t="str">
        <f>IF($C1085&gt;0,IF(COUNTIF(newValidID,$C1085)&gt;0,VLOOKUP($C1085,Νέα_Μητρώα!$A:$G,3,FALSE),IF(COUNTIF(ValidID,$C1085)&gt;0,VLOOKUP($C1085,Μητρώο!$A:$G,3,FALSE))),"")</f>
        <v/>
      </c>
      <c r="E1085" s="27" t="str">
        <f>IF($C1085&gt;0,IF(COUNTIF(newValidID,$C1085)&gt;0,VLOOKUP($C1085,Νέα_Μητρώα!$A:$G,5,FALSE),IF(COUNTIF(ValidID,$C1085)&gt;0,VLOOKUP($C1085,Μητρώο!$A:$G,5,FALSE))),"")</f>
        <v/>
      </c>
      <c r="F1085" s="47"/>
      <c r="G1085" s="47"/>
      <c r="H1085" s="28"/>
      <c r="I1085" s="29" t="str">
        <f>IF($C1085&gt;0,IF(COUNTIF(newValidID,$C1085)&gt;0,VLOOKUP($C1085,Νέα_Μητρώα!$A:$G,4,FALSE),IF(COUNTIF(ValidID,$C1085)&gt;0,VLOOKUP($C1085,Μητρώο!$A:$G,4,FALSE))),"")</f>
        <v/>
      </c>
      <c r="J1085" s="53" t="str">
        <f>IF(OR(AND(OR(LEFT(R1085)="b",LEFT(T1085)="b",LEFT(V1085)="b"),IF($C1085&gt;0,IF(COUNTIF(newValidID,$C1085)&gt;0,VLOOKUP($C1085,Νέα_Μητρώα!$A:$G,2,FALSE),IF(COUNTIF(ValidID,$C1085)&gt;0,VLOOKUP($C1085,Μητρώο!$A:$G,2,FALSE))),"")="Θ"),AND(OR(LEFT(R1085)="g",LEFT(T1085)="g",LEFT(V1085)="g"),IF($C1085&gt;0,IF(COUNTIF(newValidID,$C1085)&gt;0,VLOOKUP($C1085,Νέα_Μητρώα!$A:$G,2,FALSE),IF(COUNTIF(ValidID,$C1085)&gt;0,VLOOKUP($C1085,Μητρώο!$A:$G,2,FALSE))),"")="Α")),"error","")</f>
        <v/>
      </c>
      <c r="K1085" s="29" t="str">
        <f t="shared" si="118"/>
        <v/>
      </c>
      <c r="L1085" s="29">
        <f t="shared" si="119"/>
        <v>0</v>
      </c>
      <c r="M1085" s="30"/>
      <c r="N1085" s="30"/>
      <c r="O1085" s="31" t="str">
        <f>IF($C1085&gt;0,IF(COUNTIF(newValidID,$C1085)&gt;0,VLOOKUP($C1085,Νέα_Μητρώα!$A:$G,7,FALSE),IF(COUNTIF(ValidID,$C1085)&gt;0,VLOOKUP($C1085,Μητρώο!$A:$G,7,FALSE))),"")</f>
        <v/>
      </c>
      <c r="P1085" s="25" t="str">
        <f t="shared" si="121"/>
        <v/>
      </c>
      <c r="Q1085" s="6"/>
      <c r="S1085" s="6"/>
      <c r="U1085" s="6"/>
      <c r="W1085" s="59" t="str">
        <f>IF(AND($W$1&gt;0,C1085&gt;0),SUBSTITUTE(SUBSTITUTE(IF(COUNTIF(newValidID,$C1085)&gt;0,VLOOKUP($C1085,Νέα_Μητρώα!$A:$G,2,FALSE),IF(COUNTIF(ValidID,$C1085)&gt;0,VLOOKUP($C1085,Μητρώο!$A:$G,2,FALSE))),"Θ","g"),"Α","b")&amp;IF((TRUNC((((YEAR($C$1))-I1085)+1)/2))*2&lt;12,12,(TRUNC((((YEAR($C$1))-I1085)+1)/2))*2),"ω")</f>
        <v>ω</v>
      </c>
      <c r="Z1085" s="49">
        <f t="shared" si="122"/>
        <v>0</v>
      </c>
      <c r="AA1085" s="49">
        <f t="shared" si="123"/>
        <v>0</v>
      </c>
      <c r="AB1085" s="49">
        <f t="shared" si="124"/>
        <v>0</v>
      </c>
    </row>
    <row r="1086" spans="1:28" x14ac:dyDescent="0.2">
      <c r="A1086" s="4">
        <v>1084</v>
      </c>
      <c r="B1086" s="25">
        <f t="shared" si="120"/>
        <v>1084</v>
      </c>
      <c r="D1086" s="26" t="str">
        <f>IF($C1086&gt;0,IF(COUNTIF(newValidID,$C1086)&gt;0,VLOOKUP($C1086,Νέα_Μητρώα!$A:$G,3,FALSE),IF(COUNTIF(ValidID,$C1086)&gt;0,VLOOKUP($C1086,Μητρώο!$A:$G,3,FALSE))),"")</f>
        <v/>
      </c>
      <c r="E1086" s="27" t="str">
        <f>IF($C1086&gt;0,IF(COUNTIF(newValidID,$C1086)&gt;0,VLOOKUP($C1086,Νέα_Μητρώα!$A:$G,5,FALSE),IF(COUNTIF(ValidID,$C1086)&gt;0,VLOOKUP($C1086,Μητρώο!$A:$G,5,FALSE))),"")</f>
        <v/>
      </c>
      <c r="F1086" s="47"/>
      <c r="G1086" s="47"/>
      <c r="H1086" s="28"/>
      <c r="I1086" s="29" t="str">
        <f>IF($C1086&gt;0,IF(COUNTIF(newValidID,$C1086)&gt;0,VLOOKUP($C1086,Νέα_Μητρώα!$A:$G,4,FALSE),IF(COUNTIF(ValidID,$C1086)&gt;0,VLOOKUP($C1086,Μητρώο!$A:$G,4,FALSE))),"")</f>
        <v/>
      </c>
      <c r="J1086" s="53" t="str">
        <f>IF(OR(AND(OR(LEFT(R1086)="b",LEFT(T1086)="b",LEFT(V1086)="b"),IF($C1086&gt;0,IF(COUNTIF(newValidID,$C1086)&gt;0,VLOOKUP($C1086,Νέα_Μητρώα!$A:$G,2,FALSE),IF(COUNTIF(ValidID,$C1086)&gt;0,VLOOKUP($C1086,Μητρώο!$A:$G,2,FALSE))),"")="Θ"),AND(OR(LEFT(R1086)="g",LEFT(T1086)="g",LEFT(V1086)="g"),IF($C1086&gt;0,IF(COUNTIF(newValidID,$C1086)&gt;0,VLOOKUP($C1086,Νέα_Μητρώα!$A:$G,2,FALSE),IF(COUNTIF(ValidID,$C1086)&gt;0,VLOOKUP($C1086,Μητρώο!$A:$G,2,FALSE))),"")="Α")),"error","")</f>
        <v/>
      </c>
      <c r="K1086" s="29" t="str">
        <f t="shared" si="118"/>
        <v/>
      </c>
      <c r="L1086" s="29">
        <f t="shared" si="119"/>
        <v>0</v>
      </c>
      <c r="M1086" s="30"/>
      <c r="N1086" s="30"/>
      <c r="O1086" s="31" t="str">
        <f>IF($C1086&gt;0,IF(COUNTIF(newValidID,$C1086)&gt;0,VLOOKUP($C1086,Νέα_Μητρώα!$A:$G,7,FALSE),IF(COUNTIF(ValidID,$C1086)&gt;0,VLOOKUP($C1086,Μητρώο!$A:$G,7,FALSE))),"")</f>
        <v/>
      </c>
      <c r="P1086" s="25" t="str">
        <f t="shared" si="121"/>
        <v/>
      </c>
      <c r="Q1086" s="6"/>
      <c r="S1086" s="6"/>
      <c r="U1086" s="6"/>
      <c r="W1086" s="59" t="str">
        <f>IF(AND($W$1&gt;0,C1086&gt;0),SUBSTITUTE(SUBSTITUTE(IF(COUNTIF(newValidID,$C1086)&gt;0,VLOOKUP($C1086,Νέα_Μητρώα!$A:$G,2,FALSE),IF(COUNTIF(ValidID,$C1086)&gt;0,VLOOKUP($C1086,Μητρώο!$A:$G,2,FALSE))),"Θ","g"),"Α","b")&amp;IF((TRUNC((((YEAR($C$1))-I1086)+1)/2))*2&lt;12,12,(TRUNC((((YEAR($C$1))-I1086)+1)/2))*2),"ω")</f>
        <v>ω</v>
      </c>
      <c r="Z1086" s="49">
        <f t="shared" si="122"/>
        <v>0</v>
      </c>
      <c r="AA1086" s="49">
        <f t="shared" si="123"/>
        <v>0</v>
      </c>
      <c r="AB1086" s="49">
        <f t="shared" si="124"/>
        <v>0</v>
      </c>
    </row>
    <row r="1087" spans="1:28" x14ac:dyDescent="0.2">
      <c r="A1087" s="4">
        <v>1085</v>
      </c>
      <c r="B1087" s="25">
        <f t="shared" si="120"/>
        <v>1085</v>
      </c>
      <c r="D1087" s="26" t="str">
        <f>IF($C1087&gt;0,IF(COUNTIF(newValidID,$C1087)&gt;0,VLOOKUP($C1087,Νέα_Μητρώα!$A:$G,3,FALSE),IF(COUNTIF(ValidID,$C1087)&gt;0,VLOOKUP($C1087,Μητρώο!$A:$G,3,FALSE))),"")</f>
        <v/>
      </c>
      <c r="E1087" s="27" t="str">
        <f>IF($C1087&gt;0,IF(COUNTIF(newValidID,$C1087)&gt;0,VLOOKUP($C1087,Νέα_Μητρώα!$A:$G,5,FALSE),IF(COUNTIF(ValidID,$C1087)&gt;0,VLOOKUP($C1087,Μητρώο!$A:$G,5,FALSE))),"")</f>
        <v/>
      </c>
      <c r="F1087" s="47"/>
      <c r="G1087" s="47"/>
      <c r="H1087" s="28"/>
      <c r="I1087" s="29" t="str">
        <f>IF($C1087&gt;0,IF(COUNTIF(newValidID,$C1087)&gt;0,VLOOKUP($C1087,Νέα_Μητρώα!$A:$G,4,FALSE),IF(COUNTIF(ValidID,$C1087)&gt;0,VLOOKUP($C1087,Μητρώο!$A:$G,4,FALSE))),"")</f>
        <v/>
      </c>
      <c r="J1087" s="53" t="str">
        <f>IF(OR(AND(OR(LEFT(R1087)="b",LEFT(T1087)="b",LEFT(V1087)="b"),IF($C1087&gt;0,IF(COUNTIF(newValidID,$C1087)&gt;0,VLOOKUP($C1087,Νέα_Μητρώα!$A:$G,2,FALSE),IF(COUNTIF(ValidID,$C1087)&gt;0,VLOOKUP($C1087,Μητρώο!$A:$G,2,FALSE))),"")="Θ"),AND(OR(LEFT(R1087)="g",LEFT(T1087)="g",LEFT(V1087)="g"),IF($C1087&gt;0,IF(COUNTIF(newValidID,$C1087)&gt;0,VLOOKUP($C1087,Νέα_Μητρώα!$A:$G,2,FALSE),IF(COUNTIF(ValidID,$C1087)&gt;0,VLOOKUP($C1087,Μητρώο!$A:$G,2,FALSE))),"")="Α")),"error","")</f>
        <v/>
      </c>
      <c r="K1087" s="29" t="str">
        <f t="shared" si="118"/>
        <v/>
      </c>
      <c r="L1087" s="29">
        <f t="shared" si="119"/>
        <v>0</v>
      </c>
      <c r="M1087" s="30"/>
      <c r="N1087" s="30"/>
      <c r="O1087" s="31" t="str">
        <f>IF($C1087&gt;0,IF(COUNTIF(newValidID,$C1087)&gt;0,VLOOKUP($C1087,Νέα_Μητρώα!$A:$G,7,FALSE),IF(COUNTIF(ValidID,$C1087)&gt;0,VLOOKUP($C1087,Μητρώο!$A:$G,7,FALSE))),"")</f>
        <v/>
      </c>
      <c r="P1087" s="25" t="str">
        <f t="shared" si="121"/>
        <v/>
      </c>
      <c r="Q1087" s="6"/>
      <c r="S1087" s="6"/>
      <c r="U1087" s="6"/>
      <c r="W1087" s="59" t="str">
        <f>IF(AND($W$1&gt;0,C1087&gt;0),SUBSTITUTE(SUBSTITUTE(IF(COUNTIF(newValidID,$C1087)&gt;0,VLOOKUP($C1087,Νέα_Μητρώα!$A:$G,2,FALSE),IF(COUNTIF(ValidID,$C1087)&gt;0,VLOOKUP($C1087,Μητρώο!$A:$G,2,FALSE))),"Θ","g"),"Α","b")&amp;IF((TRUNC((((YEAR($C$1))-I1087)+1)/2))*2&lt;12,12,(TRUNC((((YEAR($C$1))-I1087)+1)/2))*2),"ω")</f>
        <v>ω</v>
      </c>
      <c r="Z1087" s="49">
        <f t="shared" si="122"/>
        <v>0</v>
      </c>
      <c r="AA1087" s="49">
        <f t="shared" si="123"/>
        <v>0</v>
      </c>
      <c r="AB1087" s="49">
        <f t="shared" si="124"/>
        <v>0</v>
      </c>
    </row>
    <row r="1088" spans="1:28" x14ac:dyDescent="0.2">
      <c r="A1088" s="4">
        <v>1086</v>
      </c>
      <c r="B1088" s="25">
        <f t="shared" si="120"/>
        <v>1086</v>
      </c>
      <c r="D1088" s="26" t="str">
        <f>IF($C1088&gt;0,IF(COUNTIF(newValidID,$C1088)&gt;0,VLOOKUP($C1088,Νέα_Μητρώα!$A:$G,3,FALSE),IF(COUNTIF(ValidID,$C1088)&gt;0,VLOOKUP($C1088,Μητρώο!$A:$G,3,FALSE))),"")</f>
        <v/>
      </c>
      <c r="E1088" s="27" t="str">
        <f>IF($C1088&gt;0,IF(COUNTIF(newValidID,$C1088)&gt;0,VLOOKUP($C1088,Νέα_Μητρώα!$A:$G,5,FALSE),IF(COUNTIF(ValidID,$C1088)&gt;0,VLOOKUP($C1088,Μητρώο!$A:$G,5,FALSE))),"")</f>
        <v/>
      </c>
      <c r="F1088" s="47"/>
      <c r="G1088" s="47"/>
      <c r="H1088" s="28"/>
      <c r="I1088" s="29" t="str">
        <f>IF($C1088&gt;0,IF(COUNTIF(newValidID,$C1088)&gt;0,VLOOKUP($C1088,Νέα_Μητρώα!$A:$G,4,FALSE),IF(COUNTIF(ValidID,$C1088)&gt;0,VLOOKUP($C1088,Μητρώο!$A:$G,4,FALSE))),"")</f>
        <v/>
      </c>
      <c r="J1088" s="53" t="str">
        <f>IF(OR(AND(OR(LEFT(R1088)="b",LEFT(T1088)="b",LEFT(V1088)="b"),IF($C1088&gt;0,IF(COUNTIF(newValidID,$C1088)&gt;0,VLOOKUP($C1088,Νέα_Μητρώα!$A:$G,2,FALSE),IF(COUNTIF(ValidID,$C1088)&gt;0,VLOOKUP($C1088,Μητρώο!$A:$G,2,FALSE))),"")="Θ"),AND(OR(LEFT(R1088)="g",LEFT(T1088)="g",LEFT(V1088)="g"),IF($C1088&gt;0,IF(COUNTIF(newValidID,$C1088)&gt;0,VLOOKUP($C1088,Νέα_Μητρώα!$A:$G,2,FALSE),IF(COUNTIF(ValidID,$C1088)&gt;0,VLOOKUP($C1088,Μητρώο!$A:$G,2,FALSE))),"")="Α")),"error","")</f>
        <v/>
      </c>
      <c r="K1088" s="29" t="str">
        <f t="shared" si="118"/>
        <v/>
      </c>
      <c r="L1088" s="29">
        <f t="shared" si="119"/>
        <v>0</v>
      </c>
      <c r="M1088" s="30"/>
      <c r="N1088" s="30"/>
      <c r="O1088" s="31" t="str">
        <f>IF($C1088&gt;0,IF(COUNTIF(newValidID,$C1088)&gt;0,VLOOKUP($C1088,Νέα_Μητρώα!$A:$G,7,FALSE),IF(COUNTIF(ValidID,$C1088)&gt;0,VLOOKUP($C1088,Μητρώο!$A:$G,7,FALSE))),"")</f>
        <v/>
      </c>
      <c r="P1088" s="25" t="str">
        <f t="shared" si="121"/>
        <v/>
      </c>
      <c r="Q1088" s="6"/>
      <c r="S1088" s="6"/>
      <c r="U1088" s="6"/>
      <c r="W1088" s="59" t="str">
        <f>IF(AND($W$1&gt;0,C1088&gt;0),SUBSTITUTE(SUBSTITUTE(IF(COUNTIF(newValidID,$C1088)&gt;0,VLOOKUP($C1088,Νέα_Μητρώα!$A:$G,2,FALSE),IF(COUNTIF(ValidID,$C1088)&gt;0,VLOOKUP($C1088,Μητρώο!$A:$G,2,FALSE))),"Θ","g"),"Α","b")&amp;IF((TRUNC((((YEAR($C$1))-I1088)+1)/2))*2&lt;12,12,(TRUNC((((YEAR($C$1))-I1088)+1)/2))*2),"ω")</f>
        <v>ω</v>
      </c>
      <c r="Z1088" s="49">
        <f t="shared" si="122"/>
        <v>0</v>
      </c>
      <c r="AA1088" s="49">
        <f t="shared" si="123"/>
        <v>0</v>
      </c>
      <c r="AB1088" s="49">
        <f t="shared" si="124"/>
        <v>0</v>
      </c>
    </row>
    <row r="1089" spans="1:28" x14ac:dyDescent="0.2">
      <c r="A1089" s="4">
        <v>1087</v>
      </c>
      <c r="B1089" s="25">
        <f t="shared" si="120"/>
        <v>1087</v>
      </c>
      <c r="D1089" s="26" t="str">
        <f>IF($C1089&gt;0,IF(COUNTIF(newValidID,$C1089)&gt;0,VLOOKUP($C1089,Νέα_Μητρώα!$A:$G,3,FALSE),IF(COUNTIF(ValidID,$C1089)&gt;0,VLOOKUP($C1089,Μητρώο!$A:$G,3,FALSE))),"")</f>
        <v/>
      </c>
      <c r="E1089" s="27" t="str">
        <f>IF($C1089&gt;0,IF(COUNTIF(newValidID,$C1089)&gt;0,VLOOKUP($C1089,Νέα_Μητρώα!$A:$G,5,FALSE),IF(COUNTIF(ValidID,$C1089)&gt;0,VLOOKUP($C1089,Μητρώο!$A:$G,5,FALSE))),"")</f>
        <v/>
      </c>
      <c r="F1089" s="47"/>
      <c r="G1089" s="47"/>
      <c r="H1089" s="28"/>
      <c r="I1089" s="29" t="str">
        <f>IF($C1089&gt;0,IF(COUNTIF(newValidID,$C1089)&gt;0,VLOOKUP($C1089,Νέα_Μητρώα!$A:$G,4,FALSE),IF(COUNTIF(ValidID,$C1089)&gt;0,VLOOKUP($C1089,Μητρώο!$A:$G,4,FALSE))),"")</f>
        <v/>
      </c>
      <c r="J1089" s="53" t="str">
        <f>IF(OR(AND(OR(LEFT(R1089)="b",LEFT(T1089)="b",LEFT(V1089)="b"),IF($C1089&gt;0,IF(COUNTIF(newValidID,$C1089)&gt;0,VLOOKUP($C1089,Νέα_Μητρώα!$A:$G,2,FALSE),IF(COUNTIF(ValidID,$C1089)&gt;0,VLOOKUP($C1089,Μητρώο!$A:$G,2,FALSE))),"")="Θ"),AND(OR(LEFT(R1089)="g",LEFT(T1089)="g",LEFT(V1089)="g"),IF($C1089&gt;0,IF(COUNTIF(newValidID,$C1089)&gt;0,VLOOKUP($C1089,Νέα_Μητρώα!$A:$G,2,FALSE),IF(COUNTIF(ValidID,$C1089)&gt;0,VLOOKUP($C1089,Μητρώο!$A:$G,2,FALSE))),"")="Α")),"error","")</f>
        <v/>
      </c>
      <c r="K1089" s="29" t="str">
        <f t="shared" si="118"/>
        <v/>
      </c>
      <c r="L1089" s="29">
        <f t="shared" si="119"/>
        <v>0</v>
      </c>
      <c r="M1089" s="30"/>
      <c r="N1089" s="30"/>
      <c r="O1089" s="31" t="str">
        <f>IF($C1089&gt;0,IF(COUNTIF(newValidID,$C1089)&gt;0,VLOOKUP($C1089,Νέα_Μητρώα!$A:$G,7,FALSE),IF(COUNTIF(ValidID,$C1089)&gt;0,VLOOKUP($C1089,Μητρώο!$A:$G,7,FALSE))),"")</f>
        <v/>
      </c>
      <c r="P1089" s="25" t="str">
        <f t="shared" si="121"/>
        <v/>
      </c>
      <c r="Q1089" s="6"/>
      <c r="S1089" s="6"/>
      <c r="U1089" s="6"/>
      <c r="W1089" s="59" t="str">
        <f>IF(AND($W$1&gt;0,C1089&gt;0),SUBSTITUTE(SUBSTITUTE(IF(COUNTIF(newValidID,$C1089)&gt;0,VLOOKUP($C1089,Νέα_Μητρώα!$A:$G,2,FALSE),IF(COUNTIF(ValidID,$C1089)&gt;0,VLOOKUP($C1089,Μητρώο!$A:$G,2,FALSE))),"Θ","g"),"Α","b")&amp;IF((TRUNC((((YEAR($C$1))-I1089)+1)/2))*2&lt;12,12,(TRUNC((((YEAR($C$1))-I1089)+1)/2))*2),"ω")</f>
        <v>ω</v>
      </c>
      <c r="Z1089" s="49">
        <f t="shared" si="122"/>
        <v>0</v>
      </c>
      <c r="AA1089" s="49">
        <f t="shared" si="123"/>
        <v>0</v>
      </c>
      <c r="AB1089" s="49">
        <f t="shared" si="124"/>
        <v>0</v>
      </c>
    </row>
    <row r="1090" spans="1:28" x14ac:dyDescent="0.2">
      <c r="A1090" s="4">
        <v>1088</v>
      </c>
      <c r="B1090" s="25">
        <f t="shared" si="120"/>
        <v>1088</v>
      </c>
      <c r="D1090" s="26" t="str">
        <f>IF($C1090&gt;0,IF(COUNTIF(newValidID,$C1090)&gt;0,VLOOKUP($C1090,Νέα_Μητρώα!$A:$G,3,FALSE),IF(COUNTIF(ValidID,$C1090)&gt;0,VLOOKUP($C1090,Μητρώο!$A:$G,3,FALSE))),"")</f>
        <v/>
      </c>
      <c r="E1090" s="27" t="str">
        <f>IF($C1090&gt;0,IF(COUNTIF(newValidID,$C1090)&gt;0,VLOOKUP($C1090,Νέα_Μητρώα!$A:$G,5,FALSE),IF(COUNTIF(ValidID,$C1090)&gt;0,VLOOKUP($C1090,Μητρώο!$A:$G,5,FALSE))),"")</f>
        <v/>
      </c>
      <c r="F1090" s="47"/>
      <c r="G1090" s="47"/>
      <c r="H1090" s="28"/>
      <c r="I1090" s="29" t="str">
        <f>IF($C1090&gt;0,IF(COUNTIF(newValidID,$C1090)&gt;0,VLOOKUP($C1090,Νέα_Μητρώα!$A:$G,4,FALSE),IF(COUNTIF(ValidID,$C1090)&gt;0,VLOOKUP($C1090,Μητρώο!$A:$G,4,FALSE))),"")</f>
        <v/>
      </c>
      <c r="J1090" s="53" t="str">
        <f>IF(OR(AND(OR(LEFT(R1090)="b",LEFT(T1090)="b",LEFT(V1090)="b"),IF($C1090&gt;0,IF(COUNTIF(newValidID,$C1090)&gt;0,VLOOKUP($C1090,Νέα_Μητρώα!$A:$G,2,FALSE),IF(COUNTIF(ValidID,$C1090)&gt;0,VLOOKUP($C1090,Μητρώο!$A:$G,2,FALSE))),"")="Θ"),AND(OR(LEFT(R1090)="g",LEFT(T1090)="g",LEFT(V1090)="g"),IF($C1090&gt;0,IF(COUNTIF(newValidID,$C1090)&gt;0,VLOOKUP($C1090,Νέα_Μητρώα!$A:$G,2,FALSE),IF(COUNTIF(ValidID,$C1090)&gt;0,VLOOKUP($C1090,Μητρώο!$A:$G,2,FALSE))),"")="Α")),"error","")</f>
        <v/>
      </c>
      <c r="K1090" s="29" t="str">
        <f t="shared" si="118"/>
        <v/>
      </c>
      <c r="L1090" s="29">
        <f t="shared" si="119"/>
        <v>0</v>
      </c>
      <c r="M1090" s="30"/>
      <c r="N1090" s="30"/>
      <c r="O1090" s="31" t="str">
        <f>IF($C1090&gt;0,IF(COUNTIF(newValidID,$C1090)&gt;0,VLOOKUP($C1090,Νέα_Μητρώα!$A:$G,7,FALSE),IF(COUNTIF(ValidID,$C1090)&gt;0,VLOOKUP($C1090,Μητρώο!$A:$G,7,FALSE))),"")</f>
        <v/>
      </c>
      <c r="P1090" s="25" t="str">
        <f t="shared" si="121"/>
        <v/>
      </c>
      <c r="Q1090" s="6"/>
      <c r="S1090" s="6"/>
      <c r="U1090" s="6"/>
      <c r="W1090" s="59" t="str">
        <f>IF(AND($W$1&gt;0,C1090&gt;0),SUBSTITUTE(SUBSTITUTE(IF(COUNTIF(newValidID,$C1090)&gt;0,VLOOKUP($C1090,Νέα_Μητρώα!$A:$G,2,FALSE),IF(COUNTIF(ValidID,$C1090)&gt;0,VLOOKUP($C1090,Μητρώο!$A:$G,2,FALSE))),"Θ","g"),"Α","b")&amp;IF((TRUNC((((YEAR($C$1))-I1090)+1)/2))*2&lt;12,12,(TRUNC((((YEAR($C$1))-I1090)+1)/2))*2),"ω")</f>
        <v>ω</v>
      </c>
      <c r="Z1090" s="49">
        <f t="shared" si="122"/>
        <v>0</v>
      </c>
      <c r="AA1090" s="49">
        <f t="shared" si="123"/>
        <v>0</v>
      </c>
      <c r="AB1090" s="49">
        <f t="shared" si="124"/>
        <v>0</v>
      </c>
    </row>
    <row r="1091" spans="1:28" x14ac:dyDescent="0.2">
      <c r="A1091" s="4">
        <v>1089</v>
      </c>
      <c r="B1091" s="25">
        <f t="shared" si="120"/>
        <v>1089</v>
      </c>
      <c r="D1091" s="26" t="str">
        <f>IF($C1091&gt;0,IF(COUNTIF(newValidID,$C1091)&gt;0,VLOOKUP($C1091,Νέα_Μητρώα!$A:$G,3,FALSE),IF(COUNTIF(ValidID,$C1091)&gt;0,VLOOKUP($C1091,Μητρώο!$A:$G,3,FALSE))),"")</f>
        <v/>
      </c>
      <c r="E1091" s="27" t="str">
        <f>IF($C1091&gt;0,IF(COUNTIF(newValidID,$C1091)&gt;0,VLOOKUP($C1091,Νέα_Μητρώα!$A:$G,5,FALSE),IF(COUNTIF(ValidID,$C1091)&gt;0,VLOOKUP($C1091,Μητρώο!$A:$G,5,FALSE))),"")</f>
        <v/>
      </c>
      <c r="F1091" s="47"/>
      <c r="G1091" s="47"/>
      <c r="H1091" s="28"/>
      <c r="I1091" s="29" t="str">
        <f>IF($C1091&gt;0,IF(COUNTIF(newValidID,$C1091)&gt;0,VLOOKUP($C1091,Νέα_Μητρώα!$A:$G,4,FALSE),IF(COUNTIF(ValidID,$C1091)&gt;0,VLOOKUP($C1091,Μητρώο!$A:$G,4,FALSE))),"")</f>
        <v/>
      </c>
      <c r="J1091" s="53" t="str">
        <f>IF(OR(AND(OR(LEFT(R1091)="b",LEFT(T1091)="b",LEFT(V1091)="b"),IF($C1091&gt;0,IF(COUNTIF(newValidID,$C1091)&gt;0,VLOOKUP($C1091,Νέα_Μητρώα!$A:$G,2,FALSE),IF(COUNTIF(ValidID,$C1091)&gt;0,VLOOKUP($C1091,Μητρώο!$A:$G,2,FALSE))),"")="Θ"),AND(OR(LEFT(R1091)="g",LEFT(T1091)="g",LEFT(V1091)="g"),IF($C1091&gt;0,IF(COUNTIF(newValidID,$C1091)&gt;0,VLOOKUP($C1091,Νέα_Μητρώα!$A:$G,2,FALSE),IF(COUNTIF(ValidID,$C1091)&gt;0,VLOOKUP($C1091,Μητρώο!$A:$G,2,FALSE))),"")="Α")),"error","")</f>
        <v/>
      </c>
      <c r="K1091" s="29" t="str">
        <f t="shared" ref="K1091:K1154" si="125">IF(R1091&gt;" ",IF(VALUE(RIGHT(R1091,2))=10,IF(YEAR($C$1)-I1091&gt;10,"error","ok"),IF(VALUE(RIGHT(R1091,2))=12,IF(OR(YEAR($C$1)-I1091&gt;12,YEAR($C$1)-I1091&lt;9),"error","ok"),IF(VALUE(RIGHT(R1091,2))=14,IF(OR(YEAR($C$1)-I1091&gt;14,YEAR($C$1)-I1091&lt;9),"error","ok"),IF(VALUE(RIGHT(R1091,2))=16,IF(OR(YEAR($C$1)-I1091&gt;16,YEAR($C$1)-I1091&lt;13),"error","ok"),IF(VALUE(RIGHT(R1091,2))=18,IF(OR(YEAR($C$1)-I1091&gt;18,YEAR($C$1)-I1091&lt;13),"error","ok"),"x"))))),"")</f>
        <v/>
      </c>
      <c r="L1091" s="29">
        <f t="shared" ref="L1091:L1154" si="126">COUNTIF(C:C,C1091)</f>
        <v>0</v>
      </c>
      <c r="M1091" s="30"/>
      <c r="N1091" s="30"/>
      <c r="O1091" s="31" t="str">
        <f>IF($C1091&gt;0,IF(COUNTIF(newValidID,$C1091)&gt;0,VLOOKUP($C1091,Νέα_Μητρώα!$A:$G,7,FALSE),IF(COUNTIF(ValidID,$C1091)&gt;0,VLOOKUP($C1091,Μητρώο!$A:$G,7,FALSE))),"")</f>
        <v/>
      </c>
      <c r="P1091" s="25" t="str">
        <f t="shared" si="121"/>
        <v/>
      </c>
      <c r="Q1091" s="6"/>
      <c r="S1091" s="6"/>
      <c r="U1091" s="6"/>
      <c r="W1091" s="59" t="str">
        <f>IF(AND($W$1&gt;0,C1091&gt;0),SUBSTITUTE(SUBSTITUTE(IF(COUNTIF(newValidID,$C1091)&gt;0,VLOOKUP($C1091,Νέα_Μητρώα!$A:$G,2,FALSE),IF(COUNTIF(ValidID,$C1091)&gt;0,VLOOKUP($C1091,Μητρώο!$A:$G,2,FALSE))),"Θ","g"),"Α","b")&amp;IF((TRUNC((((YEAR($C$1))-I1091)+1)/2))*2&lt;12,12,(TRUNC((((YEAR($C$1))-I1091)+1)/2))*2),"ω")</f>
        <v>ω</v>
      </c>
      <c r="Z1091" s="49">
        <f t="shared" si="122"/>
        <v>0</v>
      </c>
      <c r="AA1091" s="49">
        <f t="shared" si="123"/>
        <v>0</v>
      </c>
      <c r="AB1091" s="49">
        <f t="shared" si="124"/>
        <v>0</v>
      </c>
    </row>
    <row r="1092" spans="1:28" x14ac:dyDescent="0.2">
      <c r="A1092" s="4">
        <v>1090</v>
      </c>
      <c r="B1092" s="25">
        <f t="shared" ref="B1092:B1155" si="127">IF(Q1092&amp;R1092&amp;W1092=Q1091&amp;R1091&amp;W1091,B1091+1,1)</f>
        <v>1090</v>
      </c>
      <c r="D1092" s="26" t="str">
        <f>IF($C1092&gt;0,IF(COUNTIF(newValidID,$C1092)&gt;0,VLOOKUP($C1092,Νέα_Μητρώα!$A:$G,3,FALSE),IF(COUNTIF(ValidID,$C1092)&gt;0,VLOOKUP($C1092,Μητρώο!$A:$G,3,FALSE))),"")</f>
        <v/>
      </c>
      <c r="E1092" s="27" t="str">
        <f>IF($C1092&gt;0,IF(COUNTIF(newValidID,$C1092)&gt;0,VLOOKUP($C1092,Νέα_Μητρώα!$A:$G,5,FALSE),IF(COUNTIF(ValidID,$C1092)&gt;0,VLOOKUP($C1092,Μητρώο!$A:$G,5,FALSE))),"")</f>
        <v/>
      </c>
      <c r="F1092" s="47"/>
      <c r="G1092" s="47"/>
      <c r="H1092" s="28"/>
      <c r="I1092" s="29" t="str">
        <f>IF($C1092&gt;0,IF(COUNTIF(newValidID,$C1092)&gt;0,VLOOKUP($C1092,Νέα_Μητρώα!$A:$G,4,FALSE),IF(COUNTIF(ValidID,$C1092)&gt;0,VLOOKUP($C1092,Μητρώο!$A:$G,4,FALSE))),"")</f>
        <v/>
      </c>
      <c r="J1092" s="53" t="str">
        <f>IF(OR(AND(OR(LEFT(R1092)="b",LEFT(T1092)="b",LEFT(V1092)="b"),IF($C1092&gt;0,IF(COUNTIF(newValidID,$C1092)&gt;0,VLOOKUP($C1092,Νέα_Μητρώα!$A:$G,2,FALSE),IF(COUNTIF(ValidID,$C1092)&gt;0,VLOOKUP($C1092,Μητρώο!$A:$G,2,FALSE))),"")="Θ"),AND(OR(LEFT(R1092)="g",LEFT(T1092)="g",LEFT(V1092)="g"),IF($C1092&gt;0,IF(COUNTIF(newValidID,$C1092)&gt;0,VLOOKUP($C1092,Νέα_Μητρώα!$A:$G,2,FALSE),IF(COUNTIF(ValidID,$C1092)&gt;0,VLOOKUP($C1092,Μητρώο!$A:$G,2,FALSE))),"")="Α")),"error","")</f>
        <v/>
      </c>
      <c r="K1092" s="29" t="str">
        <f t="shared" si="125"/>
        <v/>
      </c>
      <c r="L1092" s="29">
        <f t="shared" si="126"/>
        <v>0</v>
      </c>
      <c r="M1092" s="30"/>
      <c r="N1092" s="30"/>
      <c r="O1092" s="31" t="str">
        <f>IF($C1092&gt;0,IF(COUNTIF(newValidID,$C1092)&gt;0,VLOOKUP($C1092,Νέα_Μητρώα!$A:$G,7,FALSE),IF(COUNTIF(ValidID,$C1092)&gt;0,VLOOKUP($C1092,Μητρώο!$A:$G,7,FALSE))),"")</f>
        <v/>
      </c>
      <c r="P1092" s="25" t="str">
        <f t="shared" ref="P1092:P1155" si="128">IF(AND($C1092&gt;1,$O1092&lt;$C$1),"Κ","")</f>
        <v/>
      </c>
      <c r="Q1092" s="6"/>
      <c r="S1092" s="6"/>
      <c r="U1092" s="6"/>
      <c r="W1092" s="59" t="str">
        <f>IF(AND($W$1&gt;0,C1092&gt;0),SUBSTITUTE(SUBSTITUTE(IF(COUNTIF(newValidID,$C1092)&gt;0,VLOOKUP($C1092,Νέα_Μητρώα!$A:$G,2,FALSE),IF(COUNTIF(ValidID,$C1092)&gt;0,VLOOKUP($C1092,Μητρώο!$A:$G,2,FALSE))),"Θ","g"),"Α","b")&amp;IF((TRUNC((((YEAR($C$1))-I1092)+1)/2))*2&lt;12,12,(TRUNC((((YEAR($C$1))-I1092)+1)/2))*2),"ω")</f>
        <v>ω</v>
      </c>
      <c r="Z1092" s="49">
        <f t="shared" si="122"/>
        <v>0</v>
      </c>
      <c r="AA1092" s="49">
        <f t="shared" si="123"/>
        <v>0</v>
      </c>
      <c r="AB1092" s="49">
        <f t="shared" si="124"/>
        <v>0</v>
      </c>
    </row>
    <row r="1093" spans="1:28" x14ac:dyDescent="0.2">
      <c r="A1093" s="4">
        <v>1091</v>
      </c>
      <c r="B1093" s="25">
        <f t="shared" si="127"/>
        <v>1091</v>
      </c>
      <c r="D1093" s="26" t="str">
        <f>IF($C1093&gt;0,IF(COUNTIF(newValidID,$C1093)&gt;0,VLOOKUP($C1093,Νέα_Μητρώα!$A:$G,3,FALSE),IF(COUNTIF(ValidID,$C1093)&gt;0,VLOOKUP($C1093,Μητρώο!$A:$G,3,FALSE))),"")</f>
        <v/>
      </c>
      <c r="E1093" s="27" t="str">
        <f>IF($C1093&gt;0,IF(COUNTIF(newValidID,$C1093)&gt;0,VLOOKUP($C1093,Νέα_Μητρώα!$A:$G,5,FALSE),IF(COUNTIF(ValidID,$C1093)&gt;0,VLOOKUP($C1093,Μητρώο!$A:$G,5,FALSE))),"")</f>
        <v/>
      </c>
      <c r="F1093" s="47"/>
      <c r="G1093" s="47"/>
      <c r="H1093" s="28"/>
      <c r="I1093" s="29" t="str">
        <f>IF($C1093&gt;0,IF(COUNTIF(newValidID,$C1093)&gt;0,VLOOKUP($C1093,Νέα_Μητρώα!$A:$G,4,FALSE),IF(COUNTIF(ValidID,$C1093)&gt;0,VLOOKUP($C1093,Μητρώο!$A:$G,4,FALSE))),"")</f>
        <v/>
      </c>
      <c r="J1093" s="53" t="str">
        <f>IF(OR(AND(OR(LEFT(R1093)="b",LEFT(T1093)="b",LEFT(V1093)="b"),IF($C1093&gt;0,IF(COUNTIF(newValidID,$C1093)&gt;0,VLOOKUP($C1093,Νέα_Μητρώα!$A:$G,2,FALSE),IF(COUNTIF(ValidID,$C1093)&gt;0,VLOOKUP($C1093,Μητρώο!$A:$G,2,FALSE))),"")="Θ"),AND(OR(LEFT(R1093)="g",LEFT(T1093)="g",LEFT(V1093)="g"),IF($C1093&gt;0,IF(COUNTIF(newValidID,$C1093)&gt;0,VLOOKUP($C1093,Νέα_Μητρώα!$A:$G,2,FALSE),IF(COUNTIF(ValidID,$C1093)&gt;0,VLOOKUP($C1093,Μητρώο!$A:$G,2,FALSE))),"")="Α")),"error","")</f>
        <v/>
      </c>
      <c r="K1093" s="29" t="str">
        <f t="shared" si="125"/>
        <v/>
      </c>
      <c r="L1093" s="29">
        <f t="shared" si="126"/>
        <v>0</v>
      </c>
      <c r="M1093" s="30"/>
      <c r="N1093" s="30"/>
      <c r="O1093" s="31" t="str">
        <f>IF($C1093&gt;0,IF(COUNTIF(newValidID,$C1093)&gt;0,VLOOKUP($C1093,Νέα_Μητρώα!$A:$G,7,FALSE),IF(COUNTIF(ValidID,$C1093)&gt;0,VLOOKUP($C1093,Μητρώο!$A:$G,7,FALSE))),"")</f>
        <v/>
      </c>
      <c r="P1093" s="25" t="str">
        <f t="shared" si="128"/>
        <v/>
      </c>
      <c r="Q1093" s="6"/>
      <c r="S1093" s="6"/>
      <c r="U1093" s="6"/>
      <c r="W1093" s="59" t="str">
        <f>IF(AND($W$1&gt;0,C1093&gt;0),SUBSTITUTE(SUBSTITUTE(IF(COUNTIF(newValidID,$C1093)&gt;0,VLOOKUP($C1093,Νέα_Μητρώα!$A:$G,2,FALSE),IF(COUNTIF(ValidID,$C1093)&gt;0,VLOOKUP($C1093,Μητρώο!$A:$G,2,FALSE))),"Θ","g"),"Α","b")&amp;IF((TRUNC((((YEAR($C$1))-I1093)+1)/2))*2&lt;12,12,(TRUNC((((YEAR($C$1))-I1093)+1)/2))*2),"ω")</f>
        <v>ω</v>
      </c>
      <c r="Z1093" s="49">
        <f t="shared" si="122"/>
        <v>0</v>
      </c>
      <c r="AA1093" s="49">
        <f t="shared" si="123"/>
        <v>0</v>
      </c>
      <c r="AB1093" s="49">
        <f t="shared" si="124"/>
        <v>0</v>
      </c>
    </row>
    <row r="1094" spans="1:28" x14ac:dyDescent="0.2">
      <c r="A1094" s="4">
        <v>1092</v>
      </c>
      <c r="B1094" s="25">
        <f t="shared" si="127"/>
        <v>1092</v>
      </c>
      <c r="D1094" s="26" t="str">
        <f>IF($C1094&gt;0,IF(COUNTIF(newValidID,$C1094)&gt;0,VLOOKUP($C1094,Νέα_Μητρώα!$A:$G,3,FALSE),IF(COUNTIF(ValidID,$C1094)&gt;0,VLOOKUP($C1094,Μητρώο!$A:$G,3,FALSE))),"")</f>
        <v/>
      </c>
      <c r="E1094" s="27" t="str">
        <f>IF($C1094&gt;0,IF(COUNTIF(newValidID,$C1094)&gt;0,VLOOKUP($C1094,Νέα_Μητρώα!$A:$G,5,FALSE),IF(COUNTIF(ValidID,$C1094)&gt;0,VLOOKUP($C1094,Μητρώο!$A:$G,5,FALSE))),"")</f>
        <v/>
      </c>
      <c r="F1094" s="47"/>
      <c r="G1094" s="47"/>
      <c r="H1094" s="28"/>
      <c r="I1094" s="29" t="str">
        <f>IF($C1094&gt;0,IF(COUNTIF(newValidID,$C1094)&gt;0,VLOOKUP($C1094,Νέα_Μητρώα!$A:$G,4,FALSE),IF(COUNTIF(ValidID,$C1094)&gt;0,VLOOKUP($C1094,Μητρώο!$A:$G,4,FALSE))),"")</f>
        <v/>
      </c>
      <c r="J1094" s="53" t="str">
        <f>IF(OR(AND(OR(LEFT(R1094)="b",LEFT(T1094)="b",LEFT(V1094)="b"),IF($C1094&gt;0,IF(COUNTIF(newValidID,$C1094)&gt;0,VLOOKUP($C1094,Νέα_Μητρώα!$A:$G,2,FALSE),IF(COUNTIF(ValidID,$C1094)&gt;0,VLOOKUP($C1094,Μητρώο!$A:$G,2,FALSE))),"")="Θ"),AND(OR(LEFT(R1094)="g",LEFT(T1094)="g",LEFT(V1094)="g"),IF($C1094&gt;0,IF(COUNTIF(newValidID,$C1094)&gt;0,VLOOKUP($C1094,Νέα_Μητρώα!$A:$G,2,FALSE),IF(COUNTIF(ValidID,$C1094)&gt;0,VLOOKUP($C1094,Μητρώο!$A:$G,2,FALSE))),"")="Α")),"error","")</f>
        <v/>
      </c>
      <c r="K1094" s="29" t="str">
        <f t="shared" si="125"/>
        <v/>
      </c>
      <c r="L1094" s="29">
        <f t="shared" si="126"/>
        <v>0</v>
      </c>
      <c r="M1094" s="30"/>
      <c r="N1094" s="30"/>
      <c r="O1094" s="31" t="str">
        <f>IF($C1094&gt;0,IF(COUNTIF(newValidID,$C1094)&gt;0,VLOOKUP($C1094,Νέα_Μητρώα!$A:$G,7,FALSE),IF(COUNTIF(ValidID,$C1094)&gt;0,VLOOKUP($C1094,Μητρώο!$A:$G,7,FALSE))),"")</f>
        <v/>
      </c>
      <c r="P1094" s="25" t="str">
        <f t="shared" si="128"/>
        <v/>
      </c>
      <c r="Q1094" s="6"/>
      <c r="S1094" s="6"/>
      <c r="U1094" s="6"/>
      <c r="W1094" s="59" t="str">
        <f>IF(AND($W$1&gt;0,C1094&gt;0),SUBSTITUTE(SUBSTITUTE(IF(COUNTIF(newValidID,$C1094)&gt;0,VLOOKUP($C1094,Νέα_Μητρώα!$A:$G,2,FALSE),IF(COUNTIF(ValidID,$C1094)&gt;0,VLOOKUP($C1094,Μητρώο!$A:$G,2,FALSE))),"Θ","g"),"Α","b")&amp;IF((TRUNC((((YEAR($C$1))-I1094)+1)/2))*2&lt;12,12,(TRUNC((((YEAR($C$1))-I1094)+1)/2))*2),"ω")</f>
        <v>ω</v>
      </c>
      <c r="Z1094" s="49">
        <f t="shared" si="122"/>
        <v>0</v>
      </c>
      <c r="AA1094" s="49">
        <f t="shared" si="123"/>
        <v>0</v>
      </c>
      <c r="AB1094" s="49">
        <f t="shared" si="124"/>
        <v>0</v>
      </c>
    </row>
    <row r="1095" spans="1:28" x14ac:dyDescent="0.2">
      <c r="A1095" s="4">
        <v>1093</v>
      </c>
      <c r="B1095" s="25">
        <f t="shared" si="127"/>
        <v>1093</v>
      </c>
      <c r="D1095" s="26" t="str">
        <f>IF($C1095&gt;0,IF(COUNTIF(newValidID,$C1095)&gt;0,VLOOKUP($C1095,Νέα_Μητρώα!$A:$G,3,FALSE),IF(COUNTIF(ValidID,$C1095)&gt;0,VLOOKUP($C1095,Μητρώο!$A:$G,3,FALSE))),"")</f>
        <v/>
      </c>
      <c r="E1095" s="27" t="str">
        <f>IF($C1095&gt;0,IF(COUNTIF(newValidID,$C1095)&gt;0,VLOOKUP($C1095,Νέα_Μητρώα!$A:$G,5,FALSE),IF(COUNTIF(ValidID,$C1095)&gt;0,VLOOKUP($C1095,Μητρώο!$A:$G,5,FALSE))),"")</f>
        <v/>
      </c>
      <c r="F1095" s="47"/>
      <c r="G1095" s="47"/>
      <c r="H1095" s="28"/>
      <c r="I1095" s="29" t="str">
        <f>IF($C1095&gt;0,IF(COUNTIF(newValidID,$C1095)&gt;0,VLOOKUP($C1095,Νέα_Μητρώα!$A:$G,4,FALSE),IF(COUNTIF(ValidID,$C1095)&gt;0,VLOOKUP($C1095,Μητρώο!$A:$G,4,FALSE))),"")</f>
        <v/>
      </c>
      <c r="J1095" s="53" t="str">
        <f>IF(OR(AND(OR(LEFT(R1095)="b",LEFT(T1095)="b",LEFT(V1095)="b"),IF($C1095&gt;0,IF(COUNTIF(newValidID,$C1095)&gt;0,VLOOKUP($C1095,Νέα_Μητρώα!$A:$G,2,FALSE),IF(COUNTIF(ValidID,$C1095)&gt;0,VLOOKUP($C1095,Μητρώο!$A:$G,2,FALSE))),"")="Θ"),AND(OR(LEFT(R1095)="g",LEFT(T1095)="g",LEFT(V1095)="g"),IF($C1095&gt;0,IF(COUNTIF(newValidID,$C1095)&gt;0,VLOOKUP($C1095,Νέα_Μητρώα!$A:$G,2,FALSE),IF(COUNTIF(ValidID,$C1095)&gt;0,VLOOKUP($C1095,Μητρώο!$A:$G,2,FALSE))),"")="Α")),"error","")</f>
        <v/>
      </c>
      <c r="K1095" s="29" t="str">
        <f t="shared" si="125"/>
        <v/>
      </c>
      <c r="L1095" s="29">
        <f t="shared" si="126"/>
        <v>0</v>
      </c>
      <c r="M1095" s="30"/>
      <c r="N1095" s="30"/>
      <c r="O1095" s="31" t="str">
        <f>IF($C1095&gt;0,IF(COUNTIF(newValidID,$C1095)&gt;0,VLOOKUP($C1095,Νέα_Μητρώα!$A:$G,7,FALSE),IF(COUNTIF(ValidID,$C1095)&gt;0,VLOOKUP($C1095,Μητρώο!$A:$G,7,FALSE))),"")</f>
        <v/>
      </c>
      <c r="P1095" s="25" t="str">
        <f t="shared" si="128"/>
        <v/>
      </c>
      <c r="Q1095" s="6"/>
      <c r="S1095" s="6"/>
      <c r="U1095" s="6"/>
      <c r="W1095" s="59" t="str">
        <f>IF(AND($W$1&gt;0,C1095&gt;0),SUBSTITUTE(SUBSTITUTE(IF(COUNTIF(newValidID,$C1095)&gt;0,VLOOKUP($C1095,Νέα_Μητρώα!$A:$G,2,FALSE),IF(COUNTIF(ValidID,$C1095)&gt;0,VLOOKUP($C1095,Μητρώο!$A:$G,2,FALSE))),"Θ","g"),"Α","b")&amp;IF((TRUNC((((YEAR($C$1))-I1095)+1)/2))*2&lt;12,12,(TRUNC((((YEAR($C$1))-I1095)+1)/2))*2),"ω")</f>
        <v>ω</v>
      </c>
      <c r="Z1095" s="49">
        <f t="shared" si="122"/>
        <v>0</v>
      </c>
      <c r="AA1095" s="49">
        <f t="shared" si="123"/>
        <v>0</v>
      </c>
      <c r="AB1095" s="49">
        <f t="shared" si="124"/>
        <v>0</v>
      </c>
    </row>
    <row r="1096" spans="1:28" x14ac:dyDescent="0.2">
      <c r="A1096" s="4">
        <v>1094</v>
      </c>
      <c r="B1096" s="25">
        <f t="shared" si="127"/>
        <v>1094</v>
      </c>
      <c r="D1096" s="26" t="str">
        <f>IF($C1096&gt;0,IF(COUNTIF(newValidID,$C1096)&gt;0,VLOOKUP($C1096,Νέα_Μητρώα!$A:$G,3,FALSE),IF(COUNTIF(ValidID,$C1096)&gt;0,VLOOKUP($C1096,Μητρώο!$A:$G,3,FALSE))),"")</f>
        <v/>
      </c>
      <c r="E1096" s="27" t="str">
        <f>IF($C1096&gt;0,IF(COUNTIF(newValidID,$C1096)&gt;0,VLOOKUP($C1096,Νέα_Μητρώα!$A:$G,5,FALSE),IF(COUNTIF(ValidID,$C1096)&gt;0,VLOOKUP($C1096,Μητρώο!$A:$G,5,FALSE))),"")</f>
        <v/>
      </c>
      <c r="F1096" s="47"/>
      <c r="G1096" s="47"/>
      <c r="H1096" s="28"/>
      <c r="I1096" s="29" t="str">
        <f>IF($C1096&gt;0,IF(COUNTIF(newValidID,$C1096)&gt;0,VLOOKUP($C1096,Νέα_Μητρώα!$A:$G,4,FALSE),IF(COUNTIF(ValidID,$C1096)&gt;0,VLOOKUP($C1096,Μητρώο!$A:$G,4,FALSE))),"")</f>
        <v/>
      </c>
      <c r="J1096" s="53" t="str">
        <f>IF(OR(AND(OR(LEFT(R1096)="b",LEFT(T1096)="b",LEFT(V1096)="b"),IF($C1096&gt;0,IF(COUNTIF(newValidID,$C1096)&gt;0,VLOOKUP($C1096,Νέα_Μητρώα!$A:$G,2,FALSE),IF(COUNTIF(ValidID,$C1096)&gt;0,VLOOKUP($C1096,Μητρώο!$A:$G,2,FALSE))),"")="Θ"),AND(OR(LEFT(R1096)="g",LEFT(T1096)="g",LEFT(V1096)="g"),IF($C1096&gt;0,IF(COUNTIF(newValidID,$C1096)&gt;0,VLOOKUP($C1096,Νέα_Μητρώα!$A:$G,2,FALSE),IF(COUNTIF(ValidID,$C1096)&gt;0,VLOOKUP($C1096,Μητρώο!$A:$G,2,FALSE))),"")="Α")),"error","")</f>
        <v/>
      </c>
      <c r="K1096" s="29" t="str">
        <f t="shared" si="125"/>
        <v/>
      </c>
      <c r="L1096" s="29">
        <f t="shared" si="126"/>
        <v>0</v>
      </c>
      <c r="M1096" s="30"/>
      <c r="N1096" s="30"/>
      <c r="O1096" s="31" t="str">
        <f>IF($C1096&gt;0,IF(COUNTIF(newValidID,$C1096)&gt;0,VLOOKUP($C1096,Νέα_Μητρώα!$A:$G,7,FALSE),IF(COUNTIF(ValidID,$C1096)&gt;0,VLOOKUP($C1096,Μητρώο!$A:$G,7,FALSE))),"")</f>
        <v/>
      </c>
      <c r="P1096" s="25" t="str">
        <f t="shared" si="128"/>
        <v/>
      </c>
      <c r="Q1096" s="6"/>
      <c r="S1096" s="6"/>
      <c r="U1096" s="6"/>
      <c r="W1096" s="59" t="str">
        <f>IF(AND($W$1&gt;0,C1096&gt;0),SUBSTITUTE(SUBSTITUTE(IF(COUNTIF(newValidID,$C1096)&gt;0,VLOOKUP($C1096,Νέα_Μητρώα!$A:$G,2,FALSE),IF(COUNTIF(ValidID,$C1096)&gt;0,VLOOKUP($C1096,Μητρώο!$A:$G,2,FALSE))),"Θ","g"),"Α","b")&amp;IF((TRUNC((((YEAR($C$1))-I1096)+1)/2))*2&lt;12,12,(TRUNC((((YEAR($C$1))-I1096)+1)/2))*2),"ω")</f>
        <v>ω</v>
      </c>
      <c r="Z1096" s="49">
        <f t="shared" si="122"/>
        <v>0</v>
      </c>
      <c r="AA1096" s="49">
        <f t="shared" si="123"/>
        <v>0</v>
      </c>
      <c r="AB1096" s="49">
        <f t="shared" si="124"/>
        <v>0</v>
      </c>
    </row>
    <row r="1097" spans="1:28" x14ac:dyDescent="0.2">
      <c r="A1097" s="4">
        <v>1095</v>
      </c>
      <c r="B1097" s="25">
        <f t="shared" si="127"/>
        <v>1095</v>
      </c>
      <c r="D1097" s="26" t="str">
        <f>IF($C1097&gt;0,IF(COUNTIF(newValidID,$C1097)&gt;0,VLOOKUP($C1097,Νέα_Μητρώα!$A:$G,3,FALSE),IF(COUNTIF(ValidID,$C1097)&gt;0,VLOOKUP($C1097,Μητρώο!$A:$G,3,FALSE))),"")</f>
        <v/>
      </c>
      <c r="E1097" s="27" t="str">
        <f>IF($C1097&gt;0,IF(COUNTIF(newValidID,$C1097)&gt;0,VLOOKUP($C1097,Νέα_Μητρώα!$A:$G,5,FALSE),IF(COUNTIF(ValidID,$C1097)&gt;0,VLOOKUP($C1097,Μητρώο!$A:$G,5,FALSE))),"")</f>
        <v/>
      </c>
      <c r="F1097" s="47"/>
      <c r="G1097" s="47"/>
      <c r="H1097" s="28"/>
      <c r="I1097" s="29" t="str">
        <f>IF($C1097&gt;0,IF(COUNTIF(newValidID,$C1097)&gt;0,VLOOKUP($C1097,Νέα_Μητρώα!$A:$G,4,FALSE),IF(COUNTIF(ValidID,$C1097)&gt;0,VLOOKUP($C1097,Μητρώο!$A:$G,4,FALSE))),"")</f>
        <v/>
      </c>
      <c r="J1097" s="53" t="str">
        <f>IF(OR(AND(OR(LEFT(R1097)="b",LEFT(T1097)="b",LEFT(V1097)="b"),IF($C1097&gt;0,IF(COUNTIF(newValidID,$C1097)&gt;0,VLOOKUP($C1097,Νέα_Μητρώα!$A:$G,2,FALSE),IF(COUNTIF(ValidID,$C1097)&gt;0,VLOOKUP($C1097,Μητρώο!$A:$G,2,FALSE))),"")="Θ"),AND(OR(LEFT(R1097)="g",LEFT(T1097)="g",LEFT(V1097)="g"),IF($C1097&gt;0,IF(COUNTIF(newValidID,$C1097)&gt;0,VLOOKUP($C1097,Νέα_Μητρώα!$A:$G,2,FALSE),IF(COUNTIF(ValidID,$C1097)&gt;0,VLOOKUP($C1097,Μητρώο!$A:$G,2,FALSE))),"")="Α")),"error","")</f>
        <v/>
      </c>
      <c r="K1097" s="29" t="str">
        <f t="shared" si="125"/>
        <v/>
      </c>
      <c r="L1097" s="29">
        <f t="shared" si="126"/>
        <v>0</v>
      </c>
      <c r="M1097" s="30"/>
      <c r="N1097" s="30"/>
      <c r="O1097" s="31" t="str">
        <f>IF($C1097&gt;0,IF(COUNTIF(newValidID,$C1097)&gt;0,VLOOKUP($C1097,Νέα_Μητρώα!$A:$G,7,FALSE),IF(COUNTIF(ValidID,$C1097)&gt;0,VLOOKUP($C1097,Μητρώο!$A:$G,7,FALSE))),"")</f>
        <v/>
      </c>
      <c r="P1097" s="25" t="str">
        <f t="shared" si="128"/>
        <v/>
      </c>
      <c r="Q1097" s="6"/>
      <c r="S1097" s="6"/>
      <c r="U1097" s="6"/>
      <c r="W1097" s="59" t="str">
        <f>IF(AND($W$1&gt;0,C1097&gt;0),SUBSTITUTE(SUBSTITUTE(IF(COUNTIF(newValidID,$C1097)&gt;0,VLOOKUP($C1097,Νέα_Μητρώα!$A:$G,2,FALSE),IF(COUNTIF(ValidID,$C1097)&gt;0,VLOOKUP($C1097,Μητρώο!$A:$G,2,FALSE))),"Θ","g"),"Α","b")&amp;IF((TRUNC((((YEAR($C$1))-I1097)+1)/2))*2&lt;12,12,(TRUNC((((YEAR($C$1))-I1097)+1)/2))*2),"ω")</f>
        <v>ω</v>
      </c>
      <c r="Z1097" s="49">
        <f t="shared" si="122"/>
        <v>0</v>
      </c>
      <c r="AA1097" s="49">
        <f t="shared" si="123"/>
        <v>0</v>
      </c>
      <c r="AB1097" s="49">
        <f t="shared" si="124"/>
        <v>0</v>
      </c>
    </row>
    <row r="1098" spans="1:28" x14ac:dyDescent="0.2">
      <c r="A1098" s="4">
        <v>1096</v>
      </c>
      <c r="B1098" s="25">
        <f t="shared" si="127"/>
        <v>1096</v>
      </c>
      <c r="D1098" s="26" t="str">
        <f>IF($C1098&gt;0,IF(COUNTIF(newValidID,$C1098)&gt;0,VLOOKUP($C1098,Νέα_Μητρώα!$A:$G,3,FALSE),IF(COUNTIF(ValidID,$C1098)&gt;0,VLOOKUP($C1098,Μητρώο!$A:$G,3,FALSE))),"")</f>
        <v/>
      </c>
      <c r="E1098" s="27" t="str">
        <f>IF($C1098&gt;0,IF(COUNTIF(newValidID,$C1098)&gt;0,VLOOKUP($C1098,Νέα_Μητρώα!$A:$G,5,FALSE),IF(COUNTIF(ValidID,$C1098)&gt;0,VLOOKUP($C1098,Μητρώο!$A:$G,5,FALSE))),"")</f>
        <v/>
      </c>
      <c r="F1098" s="47"/>
      <c r="G1098" s="47"/>
      <c r="H1098" s="28"/>
      <c r="I1098" s="29" t="str">
        <f>IF($C1098&gt;0,IF(COUNTIF(newValidID,$C1098)&gt;0,VLOOKUP($C1098,Νέα_Μητρώα!$A:$G,4,FALSE),IF(COUNTIF(ValidID,$C1098)&gt;0,VLOOKUP($C1098,Μητρώο!$A:$G,4,FALSE))),"")</f>
        <v/>
      </c>
      <c r="J1098" s="53" t="str">
        <f>IF(OR(AND(OR(LEFT(R1098)="b",LEFT(T1098)="b",LEFT(V1098)="b"),IF($C1098&gt;0,IF(COUNTIF(newValidID,$C1098)&gt;0,VLOOKUP($C1098,Νέα_Μητρώα!$A:$G,2,FALSE),IF(COUNTIF(ValidID,$C1098)&gt;0,VLOOKUP($C1098,Μητρώο!$A:$G,2,FALSE))),"")="Θ"),AND(OR(LEFT(R1098)="g",LEFT(T1098)="g",LEFT(V1098)="g"),IF($C1098&gt;0,IF(COUNTIF(newValidID,$C1098)&gt;0,VLOOKUP($C1098,Νέα_Μητρώα!$A:$G,2,FALSE),IF(COUNTIF(ValidID,$C1098)&gt;0,VLOOKUP($C1098,Μητρώο!$A:$G,2,FALSE))),"")="Α")),"error","")</f>
        <v/>
      </c>
      <c r="K1098" s="29" t="str">
        <f t="shared" si="125"/>
        <v/>
      </c>
      <c r="L1098" s="29">
        <f t="shared" si="126"/>
        <v>0</v>
      </c>
      <c r="M1098" s="30"/>
      <c r="N1098" s="30"/>
      <c r="O1098" s="31" t="str">
        <f>IF($C1098&gt;0,IF(COUNTIF(newValidID,$C1098)&gt;0,VLOOKUP($C1098,Νέα_Μητρώα!$A:$G,7,FALSE),IF(COUNTIF(ValidID,$C1098)&gt;0,VLOOKUP($C1098,Μητρώο!$A:$G,7,FALSE))),"")</f>
        <v/>
      </c>
      <c r="P1098" s="25" t="str">
        <f t="shared" si="128"/>
        <v/>
      </c>
      <c r="Q1098" s="6"/>
      <c r="S1098" s="6"/>
      <c r="U1098" s="6"/>
      <c r="W1098" s="59" t="str">
        <f>IF(AND($W$1&gt;0,C1098&gt;0),SUBSTITUTE(SUBSTITUTE(IF(COUNTIF(newValidID,$C1098)&gt;0,VLOOKUP($C1098,Νέα_Μητρώα!$A:$G,2,FALSE),IF(COUNTIF(ValidID,$C1098)&gt;0,VLOOKUP($C1098,Μητρώο!$A:$G,2,FALSE))),"Θ","g"),"Α","b")&amp;IF((TRUNC((((YEAR($C$1))-I1098)+1)/2))*2&lt;12,12,(TRUNC((((YEAR($C$1))-I1098)+1)/2))*2),"ω")</f>
        <v>ω</v>
      </c>
      <c r="Z1098" s="49">
        <f t="shared" si="122"/>
        <v>0</v>
      </c>
      <c r="AA1098" s="49">
        <f t="shared" si="123"/>
        <v>0</v>
      </c>
      <c r="AB1098" s="49">
        <f t="shared" si="124"/>
        <v>0</v>
      </c>
    </row>
    <row r="1099" spans="1:28" x14ac:dyDescent="0.2">
      <c r="A1099" s="4">
        <v>1097</v>
      </c>
      <c r="B1099" s="25">
        <f t="shared" si="127"/>
        <v>1097</v>
      </c>
      <c r="D1099" s="26" t="str">
        <f>IF($C1099&gt;0,IF(COUNTIF(newValidID,$C1099)&gt;0,VLOOKUP($C1099,Νέα_Μητρώα!$A:$G,3,FALSE),IF(COUNTIF(ValidID,$C1099)&gt;0,VLOOKUP($C1099,Μητρώο!$A:$G,3,FALSE))),"")</f>
        <v/>
      </c>
      <c r="E1099" s="27" t="str">
        <f>IF($C1099&gt;0,IF(COUNTIF(newValidID,$C1099)&gt;0,VLOOKUP($C1099,Νέα_Μητρώα!$A:$G,5,FALSE),IF(COUNTIF(ValidID,$C1099)&gt;0,VLOOKUP($C1099,Μητρώο!$A:$G,5,FALSE))),"")</f>
        <v/>
      </c>
      <c r="F1099" s="47"/>
      <c r="G1099" s="47"/>
      <c r="H1099" s="28"/>
      <c r="I1099" s="29" t="str">
        <f>IF($C1099&gt;0,IF(COUNTIF(newValidID,$C1099)&gt;0,VLOOKUP($C1099,Νέα_Μητρώα!$A:$G,4,FALSE),IF(COUNTIF(ValidID,$C1099)&gt;0,VLOOKUP($C1099,Μητρώο!$A:$G,4,FALSE))),"")</f>
        <v/>
      </c>
      <c r="J1099" s="53" t="str">
        <f>IF(OR(AND(OR(LEFT(R1099)="b",LEFT(T1099)="b",LEFT(V1099)="b"),IF($C1099&gt;0,IF(COUNTIF(newValidID,$C1099)&gt;0,VLOOKUP($C1099,Νέα_Μητρώα!$A:$G,2,FALSE),IF(COUNTIF(ValidID,$C1099)&gt;0,VLOOKUP($C1099,Μητρώο!$A:$G,2,FALSE))),"")="Θ"),AND(OR(LEFT(R1099)="g",LEFT(T1099)="g",LEFT(V1099)="g"),IF($C1099&gt;0,IF(COUNTIF(newValidID,$C1099)&gt;0,VLOOKUP($C1099,Νέα_Μητρώα!$A:$G,2,FALSE),IF(COUNTIF(ValidID,$C1099)&gt;0,VLOOKUP($C1099,Μητρώο!$A:$G,2,FALSE))),"")="Α")),"error","")</f>
        <v/>
      </c>
      <c r="K1099" s="29" t="str">
        <f t="shared" si="125"/>
        <v/>
      </c>
      <c r="L1099" s="29">
        <f t="shared" si="126"/>
        <v>0</v>
      </c>
      <c r="M1099" s="30"/>
      <c r="N1099" s="30"/>
      <c r="O1099" s="31" t="str">
        <f>IF($C1099&gt;0,IF(COUNTIF(newValidID,$C1099)&gt;0,VLOOKUP($C1099,Νέα_Μητρώα!$A:$G,7,FALSE),IF(COUNTIF(ValidID,$C1099)&gt;0,VLOOKUP($C1099,Μητρώο!$A:$G,7,FALSE))),"")</f>
        <v/>
      </c>
      <c r="P1099" s="25" t="str">
        <f t="shared" si="128"/>
        <v/>
      </c>
      <c r="Q1099" s="6"/>
      <c r="S1099" s="6"/>
      <c r="U1099" s="6"/>
      <c r="W1099" s="59" t="str">
        <f>IF(AND($W$1&gt;0,C1099&gt;0),SUBSTITUTE(SUBSTITUTE(IF(COUNTIF(newValidID,$C1099)&gt;0,VLOOKUP($C1099,Νέα_Μητρώα!$A:$G,2,FALSE),IF(COUNTIF(ValidID,$C1099)&gt;0,VLOOKUP($C1099,Μητρώο!$A:$G,2,FALSE))),"Θ","g"),"Α","b")&amp;IF((TRUNC((((YEAR($C$1))-I1099)+1)/2))*2&lt;12,12,(TRUNC((((YEAR($C$1))-I1099)+1)/2))*2),"ω")</f>
        <v>ω</v>
      </c>
      <c r="Z1099" s="49">
        <f t="shared" si="122"/>
        <v>0</v>
      </c>
      <c r="AA1099" s="49">
        <f t="shared" si="123"/>
        <v>0</v>
      </c>
      <c r="AB1099" s="49">
        <f t="shared" si="124"/>
        <v>0</v>
      </c>
    </row>
    <row r="1100" spans="1:28" x14ac:dyDescent="0.2">
      <c r="A1100" s="4">
        <v>1098</v>
      </c>
      <c r="B1100" s="25">
        <f t="shared" si="127"/>
        <v>1098</v>
      </c>
      <c r="D1100" s="26" t="str">
        <f>IF($C1100&gt;0,IF(COUNTIF(newValidID,$C1100)&gt;0,VLOOKUP($C1100,Νέα_Μητρώα!$A:$G,3,FALSE),IF(COUNTIF(ValidID,$C1100)&gt;0,VLOOKUP($C1100,Μητρώο!$A:$G,3,FALSE))),"")</f>
        <v/>
      </c>
      <c r="E1100" s="27" t="str">
        <f>IF($C1100&gt;0,IF(COUNTIF(newValidID,$C1100)&gt;0,VLOOKUP($C1100,Νέα_Μητρώα!$A:$G,5,FALSE),IF(COUNTIF(ValidID,$C1100)&gt;0,VLOOKUP($C1100,Μητρώο!$A:$G,5,FALSE))),"")</f>
        <v/>
      </c>
      <c r="F1100" s="47"/>
      <c r="G1100" s="47"/>
      <c r="H1100" s="28"/>
      <c r="I1100" s="29" t="str">
        <f>IF($C1100&gt;0,IF(COUNTIF(newValidID,$C1100)&gt;0,VLOOKUP($C1100,Νέα_Μητρώα!$A:$G,4,FALSE),IF(COUNTIF(ValidID,$C1100)&gt;0,VLOOKUP($C1100,Μητρώο!$A:$G,4,FALSE))),"")</f>
        <v/>
      </c>
      <c r="J1100" s="53" t="str">
        <f>IF(OR(AND(OR(LEFT(R1100)="b",LEFT(T1100)="b",LEFT(V1100)="b"),IF($C1100&gt;0,IF(COUNTIF(newValidID,$C1100)&gt;0,VLOOKUP($C1100,Νέα_Μητρώα!$A:$G,2,FALSE),IF(COUNTIF(ValidID,$C1100)&gt;0,VLOOKUP($C1100,Μητρώο!$A:$G,2,FALSE))),"")="Θ"),AND(OR(LEFT(R1100)="g",LEFT(T1100)="g",LEFT(V1100)="g"),IF($C1100&gt;0,IF(COUNTIF(newValidID,$C1100)&gt;0,VLOOKUP($C1100,Νέα_Μητρώα!$A:$G,2,FALSE),IF(COUNTIF(ValidID,$C1100)&gt;0,VLOOKUP($C1100,Μητρώο!$A:$G,2,FALSE))),"")="Α")),"error","")</f>
        <v/>
      </c>
      <c r="K1100" s="29" t="str">
        <f t="shared" si="125"/>
        <v/>
      </c>
      <c r="L1100" s="29">
        <f t="shared" si="126"/>
        <v>0</v>
      </c>
      <c r="M1100" s="30"/>
      <c r="N1100" s="30"/>
      <c r="O1100" s="31" t="str">
        <f>IF($C1100&gt;0,IF(COUNTIF(newValidID,$C1100)&gt;0,VLOOKUP($C1100,Νέα_Μητρώα!$A:$G,7,FALSE),IF(COUNTIF(ValidID,$C1100)&gt;0,VLOOKUP($C1100,Μητρώο!$A:$G,7,FALSE))),"")</f>
        <v/>
      </c>
      <c r="P1100" s="25" t="str">
        <f t="shared" si="128"/>
        <v/>
      </c>
      <c r="Q1100" s="6"/>
      <c r="S1100" s="6"/>
      <c r="U1100" s="6"/>
      <c r="W1100" s="59" t="str">
        <f>IF(AND($W$1&gt;0,C1100&gt;0),SUBSTITUTE(SUBSTITUTE(IF(COUNTIF(newValidID,$C1100)&gt;0,VLOOKUP($C1100,Νέα_Μητρώα!$A:$G,2,FALSE),IF(COUNTIF(ValidID,$C1100)&gt;0,VLOOKUP($C1100,Μητρώο!$A:$G,2,FALSE))),"Θ","g"),"Α","b")&amp;IF((TRUNC((((YEAR($C$1))-I1100)+1)/2))*2&lt;12,12,(TRUNC((((YEAR($C$1))-I1100)+1)/2))*2),"ω")</f>
        <v>ω</v>
      </c>
      <c r="Z1100" s="49">
        <f t="shared" si="122"/>
        <v>0</v>
      </c>
      <c r="AA1100" s="49">
        <f t="shared" si="123"/>
        <v>0</v>
      </c>
      <c r="AB1100" s="49">
        <f t="shared" si="124"/>
        <v>0</v>
      </c>
    </row>
    <row r="1101" spans="1:28" x14ac:dyDescent="0.2">
      <c r="A1101" s="4">
        <v>1099</v>
      </c>
      <c r="B1101" s="25">
        <f t="shared" si="127"/>
        <v>1099</v>
      </c>
      <c r="D1101" s="26" t="str">
        <f>IF($C1101&gt;0,IF(COUNTIF(newValidID,$C1101)&gt;0,VLOOKUP($C1101,Νέα_Μητρώα!$A:$G,3,FALSE),IF(COUNTIF(ValidID,$C1101)&gt;0,VLOOKUP($C1101,Μητρώο!$A:$G,3,FALSE))),"")</f>
        <v/>
      </c>
      <c r="E1101" s="27" t="str">
        <f>IF($C1101&gt;0,IF(COUNTIF(newValidID,$C1101)&gt;0,VLOOKUP($C1101,Νέα_Μητρώα!$A:$G,5,FALSE),IF(COUNTIF(ValidID,$C1101)&gt;0,VLOOKUP($C1101,Μητρώο!$A:$G,5,FALSE))),"")</f>
        <v/>
      </c>
      <c r="F1101" s="47"/>
      <c r="G1101" s="47"/>
      <c r="H1101" s="28"/>
      <c r="I1101" s="29" t="str">
        <f>IF($C1101&gt;0,IF(COUNTIF(newValidID,$C1101)&gt;0,VLOOKUP($C1101,Νέα_Μητρώα!$A:$G,4,FALSE),IF(COUNTIF(ValidID,$C1101)&gt;0,VLOOKUP($C1101,Μητρώο!$A:$G,4,FALSE))),"")</f>
        <v/>
      </c>
      <c r="J1101" s="53" t="str">
        <f>IF(OR(AND(OR(LEFT(R1101)="b",LEFT(T1101)="b",LEFT(V1101)="b"),IF($C1101&gt;0,IF(COUNTIF(newValidID,$C1101)&gt;0,VLOOKUP($C1101,Νέα_Μητρώα!$A:$G,2,FALSE),IF(COUNTIF(ValidID,$C1101)&gt;0,VLOOKUP($C1101,Μητρώο!$A:$G,2,FALSE))),"")="Θ"),AND(OR(LEFT(R1101)="g",LEFT(T1101)="g",LEFT(V1101)="g"),IF($C1101&gt;0,IF(COUNTIF(newValidID,$C1101)&gt;0,VLOOKUP($C1101,Νέα_Μητρώα!$A:$G,2,FALSE),IF(COUNTIF(ValidID,$C1101)&gt;0,VLOOKUP($C1101,Μητρώο!$A:$G,2,FALSE))),"")="Α")),"error","")</f>
        <v/>
      </c>
      <c r="K1101" s="29" t="str">
        <f t="shared" si="125"/>
        <v/>
      </c>
      <c r="L1101" s="29">
        <f t="shared" si="126"/>
        <v>0</v>
      </c>
      <c r="M1101" s="30"/>
      <c r="N1101" s="30"/>
      <c r="O1101" s="31" t="str">
        <f>IF($C1101&gt;0,IF(COUNTIF(newValidID,$C1101)&gt;0,VLOOKUP($C1101,Νέα_Μητρώα!$A:$G,7,FALSE),IF(COUNTIF(ValidID,$C1101)&gt;0,VLOOKUP($C1101,Μητρώο!$A:$G,7,FALSE))),"")</f>
        <v/>
      </c>
      <c r="P1101" s="25" t="str">
        <f t="shared" si="128"/>
        <v/>
      </c>
      <c r="Q1101" s="6"/>
      <c r="S1101" s="6"/>
      <c r="U1101" s="6"/>
      <c r="W1101" s="59" t="str">
        <f>IF(AND($W$1&gt;0,C1101&gt;0),SUBSTITUTE(SUBSTITUTE(IF(COUNTIF(newValidID,$C1101)&gt;0,VLOOKUP($C1101,Νέα_Μητρώα!$A:$G,2,FALSE),IF(COUNTIF(ValidID,$C1101)&gt;0,VLOOKUP($C1101,Μητρώο!$A:$G,2,FALSE))),"Θ","g"),"Α","b")&amp;IF((TRUNC((((YEAR($C$1))-I1101)+1)/2))*2&lt;12,12,(TRUNC((((YEAR($C$1))-I1101)+1)/2))*2),"ω")</f>
        <v>ω</v>
      </c>
      <c r="Z1101" s="49">
        <f t="shared" si="122"/>
        <v>0</v>
      </c>
      <c r="AA1101" s="49">
        <f t="shared" si="123"/>
        <v>0</v>
      </c>
      <c r="AB1101" s="49">
        <f t="shared" si="124"/>
        <v>0</v>
      </c>
    </row>
    <row r="1102" spans="1:28" x14ac:dyDescent="0.2">
      <c r="A1102" s="4">
        <v>1100</v>
      </c>
      <c r="B1102" s="25">
        <f t="shared" si="127"/>
        <v>1100</v>
      </c>
      <c r="D1102" s="26" t="str">
        <f>IF($C1102&gt;0,IF(COUNTIF(newValidID,$C1102)&gt;0,VLOOKUP($C1102,Νέα_Μητρώα!$A:$G,3,FALSE),IF(COUNTIF(ValidID,$C1102)&gt;0,VLOOKUP($C1102,Μητρώο!$A:$G,3,FALSE))),"")</f>
        <v/>
      </c>
      <c r="E1102" s="27" t="str">
        <f>IF($C1102&gt;0,IF(COUNTIF(newValidID,$C1102)&gt;0,VLOOKUP($C1102,Νέα_Μητρώα!$A:$G,5,FALSE),IF(COUNTIF(ValidID,$C1102)&gt;0,VLOOKUP($C1102,Μητρώο!$A:$G,5,FALSE))),"")</f>
        <v/>
      </c>
      <c r="F1102" s="47"/>
      <c r="G1102" s="47"/>
      <c r="H1102" s="28"/>
      <c r="I1102" s="29" t="str">
        <f>IF($C1102&gt;0,IF(COUNTIF(newValidID,$C1102)&gt;0,VLOOKUP($C1102,Νέα_Μητρώα!$A:$G,4,FALSE),IF(COUNTIF(ValidID,$C1102)&gt;0,VLOOKUP($C1102,Μητρώο!$A:$G,4,FALSE))),"")</f>
        <v/>
      </c>
      <c r="J1102" s="53" t="str">
        <f>IF(OR(AND(OR(LEFT(R1102)="b",LEFT(T1102)="b",LEFT(V1102)="b"),IF($C1102&gt;0,IF(COUNTIF(newValidID,$C1102)&gt;0,VLOOKUP($C1102,Νέα_Μητρώα!$A:$G,2,FALSE),IF(COUNTIF(ValidID,$C1102)&gt;0,VLOOKUP($C1102,Μητρώο!$A:$G,2,FALSE))),"")="Θ"),AND(OR(LEFT(R1102)="g",LEFT(T1102)="g",LEFT(V1102)="g"),IF($C1102&gt;0,IF(COUNTIF(newValidID,$C1102)&gt;0,VLOOKUP($C1102,Νέα_Μητρώα!$A:$G,2,FALSE),IF(COUNTIF(ValidID,$C1102)&gt;0,VLOOKUP($C1102,Μητρώο!$A:$G,2,FALSE))),"")="Α")),"error","")</f>
        <v/>
      </c>
      <c r="K1102" s="29" t="str">
        <f t="shared" si="125"/>
        <v/>
      </c>
      <c r="L1102" s="29">
        <f t="shared" si="126"/>
        <v>0</v>
      </c>
      <c r="M1102" s="30"/>
      <c r="N1102" s="30"/>
      <c r="O1102" s="31" t="str">
        <f>IF($C1102&gt;0,IF(COUNTIF(newValidID,$C1102)&gt;0,VLOOKUP($C1102,Νέα_Μητρώα!$A:$G,7,FALSE),IF(COUNTIF(ValidID,$C1102)&gt;0,VLOOKUP($C1102,Μητρώο!$A:$G,7,FALSE))),"")</f>
        <v/>
      </c>
      <c r="P1102" s="25" t="str">
        <f t="shared" si="128"/>
        <v/>
      </c>
      <c r="Q1102" s="6"/>
      <c r="S1102" s="6"/>
      <c r="U1102" s="6"/>
      <c r="W1102" s="59" t="str">
        <f>IF(AND($W$1&gt;0,C1102&gt;0),SUBSTITUTE(SUBSTITUTE(IF(COUNTIF(newValidID,$C1102)&gt;0,VLOOKUP($C1102,Νέα_Μητρώα!$A:$G,2,FALSE),IF(COUNTIF(ValidID,$C1102)&gt;0,VLOOKUP($C1102,Μητρώο!$A:$G,2,FALSE))),"Θ","g"),"Α","b")&amp;IF((TRUNC((((YEAR($C$1))-I1102)+1)/2))*2&lt;12,12,(TRUNC((((YEAR($C$1))-I1102)+1)/2))*2),"ω")</f>
        <v>ω</v>
      </c>
      <c r="Z1102" s="49">
        <f t="shared" si="122"/>
        <v>0</v>
      </c>
      <c r="AA1102" s="49">
        <f t="shared" si="123"/>
        <v>0</v>
      </c>
      <c r="AB1102" s="49">
        <f t="shared" si="124"/>
        <v>0</v>
      </c>
    </row>
    <row r="1103" spans="1:28" x14ac:dyDescent="0.2">
      <c r="A1103" s="4">
        <v>1101</v>
      </c>
      <c r="B1103" s="25">
        <f t="shared" si="127"/>
        <v>1101</v>
      </c>
      <c r="D1103" s="26" t="str">
        <f>IF($C1103&gt;0,IF(COUNTIF(newValidID,$C1103)&gt;0,VLOOKUP($C1103,Νέα_Μητρώα!$A:$G,3,FALSE),IF(COUNTIF(ValidID,$C1103)&gt;0,VLOOKUP($C1103,Μητρώο!$A:$G,3,FALSE))),"")</f>
        <v/>
      </c>
      <c r="E1103" s="27" t="str">
        <f>IF($C1103&gt;0,IF(COUNTIF(newValidID,$C1103)&gt;0,VLOOKUP($C1103,Νέα_Μητρώα!$A:$G,5,FALSE),IF(COUNTIF(ValidID,$C1103)&gt;0,VLOOKUP($C1103,Μητρώο!$A:$G,5,FALSE))),"")</f>
        <v/>
      </c>
      <c r="F1103" s="47"/>
      <c r="G1103" s="47"/>
      <c r="H1103" s="28"/>
      <c r="I1103" s="29" t="str">
        <f>IF($C1103&gt;0,IF(COUNTIF(newValidID,$C1103)&gt;0,VLOOKUP($C1103,Νέα_Μητρώα!$A:$G,4,FALSE),IF(COUNTIF(ValidID,$C1103)&gt;0,VLOOKUP($C1103,Μητρώο!$A:$G,4,FALSE))),"")</f>
        <v/>
      </c>
      <c r="J1103" s="53" t="str">
        <f>IF(OR(AND(OR(LEFT(R1103)="b",LEFT(T1103)="b",LEFT(V1103)="b"),IF($C1103&gt;0,IF(COUNTIF(newValidID,$C1103)&gt;0,VLOOKUP($C1103,Νέα_Μητρώα!$A:$G,2,FALSE),IF(COUNTIF(ValidID,$C1103)&gt;0,VLOOKUP($C1103,Μητρώο!$A:$G,2,FALSE))),"")="Θ"),AND(OR(LEFT(R1103)="g",LEFT(T1103)="g",LEFT(V1103)="g"),IF($C1103&gt;0,IF(COUNTIF(newValidID,$C1103)&gt;0,VLOOKUP($C1103,Νέα_Μητρώα!$A:$G,2,FALSE),IF(COUNTIF(ValidID,$C1103)&gt;0,VLOOKUP($C1103,Μητρώο!$A:$G,2,FALSE))),"")="Α")),"error","")</f>
        <v/>
      </c>
      <c r="K1103" s="29" t="str">
        <f t="shared" si="125"/>
        <v/>
      </c>
      <c r="L1103" s="29">
        <f t="shared" si="126"/>
        <v>0</v>
      </c>
      <c r="M1103" s="30"/>
      <c r="N1103" s="30"/>
      <c r="O1103" s="31" t="str">
        <f>IF($C1103&gt;0,IF(COUNTIF(newValidID,$C1103)&gt;0,VLOOKUP($C1103,Νέα_Μητρώα!$A:$G,7,FALSE),IF(COUNTIF(ValidID,$C1103)&gt;0,VLOOKUP($C1103,Μητρώο!$A:$G,7,FALSE))),"")</f>
        <v/>
      </c>
      <c r="P1103" s="25" t="str">
        <f t="shared" si="128"/>
        <v/>
      </c>
      <c r="Q1103" s="6"/>
      <c r="S1103" s="6"/>
      <c r="U1103" s="6"/>
      <c r="W1103" s="59" t="str">
        <f>IF(AND($W$1&gt;0,C1103&gt;0),SUBSTITUTE(SUBSTITUTE(IF(COUNTIF(newValidID,$C1103)&gt;0,VLOOKUP($C1103,Νέα_Μητρώα!$A:$G,2,FALSE),IF(COUNTIF(ValidID,$C1103)&gt;0,VLOOKUP($C1103,Μητρώο!$A:$G,2,FALSE))),"Θ","g"),"Α","b")&amp;IF((TRUNC((((YEAR($C$1))-I1103)+1)/2))*2&lt;12,12,(TRUNC((((YEAR($C$1))-I1103)+1)/2))*2),"ω")</f>
        <v>ω</v>
      </c>
      <c r="Z1103" s="49">
        <f t="shared" si="122"/>
        <v>0</v>
      </c>
      <c r="AA1103" s="49">
        <f t="shared" si="123"/>
        <v>0</v>
      </c>
      <c r="AB1103" s="49">
        <f t="shared" si="124"/>
        <v>0</v>
      </c>
    </row>
    <row r="1104" spans="1:28" x14ac:dyDescent="0.2">
      <c r="A1104" s="4">
        <v>1102</v>
      </c>
      <c r="B1104" s="25">
        <f t="shared" si="127"/>
        <v>1102</v>
      </c>
      <c r="D1104" s="26" t="str">
        <f>IF($C1104&gt;0,IF(COUNTIF(newValidID,$C1104)&gt;0,VLOOKUP($C1104,Νέα_Μητρώα!$A:$G,3,FALSE),IF(COUNTIF(ValidID,$C1104)&gt;0,VLOOKUP($C1104,Μητρώο!$A:$G,3,FALSE))),"")</f>
        <v/>
      </c>
      <c r="E1104" s="27" t="str">
        <f>IF($C1104&gt;0,IF(COUNTIF(newValidID,$C1104)&gt;0,VLOOKUP($C1104,Νέα_Μητρώα!$A:$G,5,FALSE),IF(COUNTIF(ValidID,$C1104)&gt;0,VLOOKUP($C1104,Μητρώο!$A:$G,5,FALSE))),"")</f>
        <v/>
      </c>
      <c r="F1104" s="47"/>
      <c r="G1104" s="47"/>
      <c r="H1104" s="28"/>
      <c r="I1104" s="29" t="str">
        <f>IF($C1104&gt;0,IF(COUNTIF(newValidID,$C1104)&gt;0,VLOOKUP($C1104,Νέα_Μητρώα!$A:$G,4,FALSE),IF(COUNTIF(ValidID,$C1104)&gt;0,VLOOKUP($C1104,Μητρώο!$A:$G,4,FALSE))),"")</f>
        <v/>
      </c>
      <c r="J1104" s="53" t="str">
        <f>IF(OR(AND(OR(LEFT(R1104)="b",LEFT(T1104)="b",LEFT(V1104)="b"),IF($C1104&gt;0,IF(COUNTIF(newValidID,$C1104)&gt;0,VLOOKUP($C1104,Νέα_Μητρώα!$A:$G,2,FALSE),IF(COUNTIF(ValidID,$C1104)&gt;0,VLOOKUP($C1104,Μητρώο!$A:$G,2,FALSE))),"")="Θ"),AND(OR(LEFT(R1104)="g",LEFT(T1104)="g",LEFT(V1104)="g"),IF($C1104&gt;0,IF(COUNTIF(newValidID,$C1104)&gt;0,VLOOKUP($C1104,Νέα_Μητρώα!$A:$G,2,FALSE),IF(COUNTIF(ValidID,$C1104)&gt;0,VLOOKUP($C1104,Μητρώο!$A:$G,2,FALSE))),"")="Α")),"error","")</f>
        <v/>
      </c>
      <c r="K1104" s="29" t="str">
        <f t="shared" si="125"/>
        <v/>
      </c>
      <c r="L1104" s="29">
        <f t="shared" si="126"/>
        <v>0</v>
      </c>
      <c r="M1104" s="30"/>
      <c r="N1104" s="30"/>
      <c r="O1104" s="31" t="str">
        <f>IF($C1104&gt;0,IF(COUNTIF(newValidID,$C1104)&gt;0,VLOOKUP($C1104,Νέα_Μητρώα!$A:$G,7,FALSE),IF(COUNTIF(ValidID,$C1104)&gt;0,VLOOKUP($C1104,Μητρώο!$A:$G,7,FALSE))),"")</f>
        <v/>
      </c>
      <c r="P1104" s="25" t="str">
        <f t="shared" si="128"/>
        <v/>
      </c>
      <c r="Q1104" s="6"/>
      <c r="S1104" s="6"/>
      <c r="U1104" s="6"/>
      <c r="W1104" s="59" t="str">
        <f>IF(AND($W$1&gt;0,C1104&gt;0),SUBSTITUTE(SUBSTITUTE(IF(COUNTIF(newValidID,$C1104)&gt;0,VLOOKUP($C1104,Νέα_Μητρώα!$A:$G,2,FALSE),IF(COUNTIF(ValidID,$C1104)&gt;0,VLOOKUP($C1104,Μητρώο!$A:$G,2,FALSE))),"Θ","g"),"Α","b")&amp;IF((TRUNC((((YEAR($C$1))-I1104)+1)/2))*2&lt;12,12,(TRUNC((((YEAR($C$1))-I1104)+1)/2))*2),"ω")</f>
        <v>ω</v>
      </c>
      <c r="Z1104" s="49">
        <f t="shared" si="122"/>
        <v>0</v>
      </c>
      <c r="AA1104" s="49">
        <f t="shared" si="123"/>
        <v>0</v>
      </c>
      <c r="AB1104" s="49">
        <f t="shared" si="124"/>
        <v>0</v>
      </c>
    </row>
    <row r="1105" spans="1:28" x14ac:dyDescent="0.2">
      <c r="A1105" s="4">
        <v>1103</v>
      </c>
      <c r="B1105" s="25">
        <f t="shared" si="127"/>
        <v>1103</v>
      </c>
      <c r="D1105" s="26" t="str">
        <f>IF($C1105&gt;0,IF(COUNTIF(newValidID,$C1105)&gt;0,VLOOKUP($C1105,Νέα_Μητρώα!$A:$G,3,FALSE),IF(COUNTIF(ValidID,$C1105)&gt;0,VLOOKUP($C1105,Μητρώο!$A:$G,3,FALSE))),"")</f>
        <v/>
      </c>
      <c r="E1105" s="27" t="str">
        <f>IF($C1105&gt;0,IF(COUNTIF(newValidID,$C1105)&gt;0,VLOOKUP($C1105,Νέα_Μητρώα!$A:$G,5,FALSE),IF(COUNTIF(ValidID,$C1105)&gt;0,VLOOKUP($C1105,Μητρώο!$A:$G,5,FALSE))),"")</f>
        <v/>
      </c>
      <c r="F1105" s="47"/>
      <c r="G1105" s="47"/>
      <c r="H1105" s="28"/>
      <c r="I1105" s="29" t="str">
        <f>IF($C1105&gt;0,IF(COUNTIF(newValidID,$C1105)&gt;0,VLOOKUP($C1105,Νέα_Μητρώα!$A:$G,4,FALSE),IF(COUNTIF(ValidID,$C1105)&gt;0,VLOOKUP($C1105,Μητρώο!$A:$G,4,FALSE))),"")</f>
        <v/>
      </c>
      <c r="J1105" s="53" t="str">
        <f>IF(OR(AND(OR(LEFT(R1105)="b",LEFT(T1105)="b",LEFT(V1105)="b"),IF($C1105&gt;0,IF(COUNTIF(newValidID,$C1105)&gt;0,VLOOKUP($C1105,Νέα_Μητρώα!$A:$G,2,FALSE),IF(COUNTIF(ValidID,$C1105)&gt;0,VLOOKUP($C1105,Μητρώο!$A:$G,2,FALSE))),"")="Θ"),AND(OR(LEFT(R1105)="g",LEFT(T1105)="g",LEFT(V1105)="g"),IF($C1105&gt;0,IF(COUNTIF(newValidID,$C1105)&gt;0,VLOOKUP($C1105,Νέα_Μητρώα!$A:$G,2,FALSE),IF(COUNTIF(ValidID,$C1105)&gt;0,VLOOKUP($C1105,Μητρώο!$A:$G,2,FALSE))),"")="Α")),"error","")</f>
        <v/>
      </c>
      <c r="K1105" s="29" t="str">
        <f t="shared" si="125"/>
        <v/>
      </c>
      <c r="L1105" s="29">
        <f t="shared" si="126"/>
        <v>0</v>
      </c>
      <c r="M1105" s="30"/>
      <c r="N1105" s="30"/>
      <c r="O1105" s="31" t="str">
        <f>IF($C1105&gt;0,IF(COUNTIF(newValidID,$C1105)&gt;0,VLOOKUP($C1105,Νέα_Μητρώα!$A:$G,7,FALSE),IF(COUNTIF(ValidID,$C1105)&gt;0,VLOOKUP($C1105,Μητρώο!$A:$G,7,FALSE))),"")</f>
        <v/>
      </c>
      <c r="P1105" s="25" t="str">
        <f t="shared" si="128"/>
        <v/>
      </c>
      <c r="Q1105" s="6"/>
      <c r="S1105" s="6"/>
      <c r="U1105" s="6"/>
      <c r="W1105" s="59" t="str">
        <f>IF(AND($W$1&gt;0,C1105&gt;0),SUBSTITUTE(SUBSTITUTE(IF(COUNTIF(newValidID,$C1105)&gt;0,VLOOKUP($C1105,Νέα_Μητρώα!$A:$G,2,FALSE),IF(COUNTIF(ValidID,$C1105)&gt;0,VLOOKUP($C1105,Μητρώο!$A:$G,2,FALSE))),"Θ","g"),"Α","b")&amp;IF((TRUNC((((YEAR($C$1))-I1105)+1)/2))*2&lt;12,12,(TRUNC((((YEAR($C$1))-I1105)+1)/2))*2),"ω")</f>
        <v>ω</v>
      </c>
      <c r="Z1105" s="49">
        <f t="shared" si="122"/>
        <v>0</v>
      </c>
      <c r="AA1105" s="49">
        <f t="shared" si="123"/>
        <v>0</v>
      </c>
      <c r="AB1105" s="49">
        <f t="shared" si="124"/>
        <v>0</v>
      </c>
    </row>
    <row r="1106" spans="1:28" x14ac:dyDescent="0.2">
      <c r="A1106" s="4">
        <v>1104</v>
      </c>
      <c r="B1106" s="25">
        <f t="shared" si="127"/>
        <v>1104</v>
      </c>
      <c r="D1106" s="26" t="str">
        <f>IF($C1106&gt;0,IF(COUNTIF(newValidID,$C1106)&gt;0,VLOOKUP($C1106,Νέα_Μητρώα!$A:$G,3,FALSE),IF(COUNTIF(ValidID,$C1106)&gt;0,VLOOKUP($C1106,Μητρώο!$A:$G,3,FALSE))),"")</f>
        <v/>
      </c>
      <c r="E1106" s="27" t="str">
        <f>IF($C1106&gt;0,IF(COUNTIF(newValidID,$C1106)&gt;0,VLOOKUP($C1106,Νέα_Μητρώα!$A:$G,5,FALSE),IF(COUNTIF(ValidID,$C1106)&gt;0,VLOOKUP($C1106,Μητρώο!$A:$G,5,FALSE))),"")</f>
        <v/>
      </c>
      <c r="F1106" s="47"/>
      <c r="G1106" s="47"/>
      <c r="H1106" s="28"/>
      <c r="I1106" s="29" t="str">
        <f>IF($C1106&gt;0,IF(COUNTIF(newValidID,$C1106)&gt;0,VLOOKUP($C1106,Νέα_Μητρώα!$A:$G,4,FALSE),IF(COUNTIF(ValidID,$C1106)&gt;0,VLOOKUP($C1106,Μητρώο!$A:$G,4,FALSE))),"")</f>
        <v/>
      </c>
      <c r="J1106" s="53" t="str">
        <f>IF(OR(AND(OR(LEFT(R1106)="b",LEFT(T1106)="b",LEFT(V1106)="b"),IF($C1106&gt;0,IF(COUNTIF(newValidID,$C1106)&gt;0,VLOOKUP($C1106,Νέα_Μητρώα!$A:$G,2,FALSE),IF(COUNTIF(ValidID,$C1106)&gt;0,VLOOKUP($C1106,Μητρώο!$A:$G,2,FALSE))),"")="Θ"),AND(OR(LEFT(R1106)="g",LEFT(T1106)="g",LEFT(V1106)="g"),IF($C1106&gt;0,IF(COUNTIF(newValidID,$C1106)&gt;0,VLOOKUP($C1106,Νέα_Μητρώα!$A:$G,2,FALSE),IF(COUNTIF(ValidID,$C1106)&gt;0,VLOOKUP($C1106,Μητρώο!$A:$G,2,FALSE))),"")="Α")),"error","")</f>
        <v/>
      </c>
      <c r="K1106" s="29" t="str">
        <f t="shared" si="125"/>
        <v/>
      </c>
      <c r="L1106" s="29">
        <f t="shared" si="126"/>
        <v>0</v>
      </c>
      <c r="M1106" s="30"/>
      <c r="N1106" s="30"/>
      <c r="O1106" s="31" t="str">
        <f>IF($C1106&gt;0,IF(COUNTIF(newValidID,$C1106)&gt;0,VLOOKUP($C1106,Νέα_Μητρώα!$A:$G,7,FALSE),IF(COUNTIF(ValidID,$C1106)&gt;0,VLOOKUP($C1106,Μητρώο!$A:$G,7,FALSE))),"")</f>
        <v/>
      </c>
      <c r="P1106" s="25" t="str">
        <f t="shared" si="128"/>
        <v/>
      </c>
      <c r="Q1106" s="6"/>
      <c r="S1106" s="6"/>
      <c r="U1106" s="6"/>
      <c r="W1106" s="59" t="str">
        <f>IF(AND($W$1&gt;0,C1106&gt;0),SUBSTITUTE(SUBSTITUTE(IF(COUNTIF(newValidID,$C1106)&gt;0,VLOOKUP($C1106,Νέα_Μητρώα!$A:$G,2,FALSE),IF(COUNTIF(ValidID,$C1106)&gt;0,VLOOKUP($C1106,Μητρώο!$A:$G,2,FALSE))),"Θ","g"),"Α","b")&amp;IF((TRUNC((((YEAR($C$1))-I1106)+1)/2))*2&lt;12,12,(TRUNC((((YEAR($C$1))-I1106)+1)/2))*2),"ω")</f>
        <v>ω</v>
      </c>
      <c r="Z1106" s="49">
        <f t="shared" si="122"/>
        <v>0</v>
      </c>
      <c r="AA1106" s="49">
        <f t="shared" si="123"/>
        <v>0</v>
      </c>
      <c r="AB1106" s="49">
        <f t="shared" si="124"/>
        <v>0</v>
      </c>
    </row>
    <row r="1107" spans="1:28" x14ac:dyDescent="0.2">
      <c r="A1107" s="4">
        <v>1105</v>
      </c>
      <c r="B1107" s="25">
        <f t="shared" si="127"/>
        <v>1105</v>
      </c>
      <c r="D1107" s="26" t="str">
        <f>IF($C1107&gt;0,IF(COUNTIF(newValidID,$C1107)&gt;0,VLOOKUP($C1107,Νέα_Μητρώα!$A:$G,3,FALSE),IF(COUNTIF(ValidID,$C1107)&gt;0,VLOOKUP($C1107,Μητρώο!$A:$G,3,FALSE))),"")</f>
        <v/>
      </c>
      <c r="E1107" s="27" t="str">
        <f>IF($C1107&gt;0,IF(COUNTIF(newValidID,$C1107)&gt;0,VLOOKUP($C1107,Νέα_Μητρώα!$A:$G,5,FALSE),IF(COUNTIF(ValidID,$C1107)&gt;0,VLOOKUP($C1107,Μητρώο!$A:$G,5,FALSE))),"")</f>
        <v/>
      </c>
      <c r="F1107" s="47"/>
      <c r="G1107" s="47"/>
      <c r="H1107" s="28"/>
      <c r="I1107" s="29" t="str">
        <f>IF($C1107&gt;0,IF(COUNTIF(newValidID,$C1107)&gt;0,VLOOKUP($C1107,Νέα_Μητρώα!$A:$G,4,FALSE),IF(COUNTIF(ValidID,$C1107)&gt;0,VLOOKUP($C1107,Μητρώο!$A:$G,4,FALSE))),"")</f>
        <v/>
      </c>
      <c r="J1107" s="53" t="str">
        <f>IF(OR(AND(OR(LEFT(R1107)="b",LEFT(T1107)="b",LEFT(V1107)="b"),IF($C1107&gt;0,IF(COUNTIF(newValidID,$C1107)&gt;0,VLOOKUP($C1107,Νέα_Μητρώα!$A:$G,2,FALSE),IF(COUNTIF(ValidID,$C1107)&gt;0,VLOOKUP($C1107,Μητρώο!$A:$G,2,FALSE))),"")="Θ"),AND(OR(LEFT(R1107)="g",LEFT(T1107)="g",LEFT(V1107)="g"),IF($C1107&gt;0,IF(COUNTIF(newValidID,$C1107)&gt;0,VLOOKUP($C1107,Νέα_Μητρώα!$A:$G,2,FALSE),IF(COUNTIF(ValidID,$C1107)&gt;0,VLOOKUP($C1107,Μητρώο!$A:$G,2,FALSE))),"")="Α")),"error","")</f>
        <v/>
      </c>
      <c r="K1107" s="29" t="str">
        <f t="shared" si="125"/>
        <v/>
      </c>
      <c r="L1107" s="29">
        <f t="shared" si="126"/>
        <v>0</v>
      </c>
      <c r="M1107" s="30"/>
      <c r="N1107" s="30"/>
      <c r="O1107" s="31" t="str">
        <f>IF($C1107&gt;0,IF(COUNTIF(newValidID,$C1107)&gt;0,VLOOKUP($C1107,Νέα_Μητρώα!$A:$G,7,FALSE),IF(COUNTIF(ValidID,$C1107)&gt;0,VLOOKUP($C1107,Μητρώο!$A:$G,7,FALSE))),"")</f>
        <v/>
      </c>
      <c r="P1107" s="25" t="str">
        <f t="shared" si="128"/>
        <v/>
      </c>
      <c r="Q1107" s="6"/>
      <c r="S1107" s="6"/>
      <c r="U1107" s="6"/>
      <c r="W1107" s="59" t="str">
        <f>IF(AND($W$1&gt;0,C1107&gt;0),SUBSTITUTE(SUBSTITUTE(IF(COUNTIF(newValidID,$C1107)&gt;0,VLOOKUP($C1107,Νέα_Μητρώα!$A:$G,2,FALSE),IF(COUNTIF(ValidID,$C1107)&gt;0,VLOOKUP($C1107,Μητρώο!$A:$G,2,FALSE))),"Θ","g"),"Α","b")&amp;IF((TRUNC((((YEAR($C$1))-I1107)+1)/2))*2&lt;12,12,(TRUNC((((YEAR($C$1))-I1107)+1)/2))*2),"ω")</f>
        <v>ω</v>
      </c>
      <c r="Z1107" s="49">
        <f t="shared" si="122"/>
        <v>0</v>
      </c>
      <c r="AA1107" s="49">
        <f t="shared" si="123"/>
        <v>0</v>
      </c>
      <c r="AB1107" s="49">
        <f t="shared" si="124"/>
        <v>0</v>
      </c>
    </row>
    <row r="1108" spans="1:28" x14ac:dyDescent="0.2">
      <c r="A1108" s="4">
        <v>1106</v>
      </c>
      <c r="B1108" s="25">
        <f t="shared" si="127"/>
        <v>1106</v>
      </c>
      <c r="D1108" s="26" t="str">
        <f>IF($C1108&gt;0,IF(COUNTIF(newValidID,$C1108)&gt;0,VLOOKUP($C1108,Νέα_Μητρώα!$A:$G,3,FALSE),IF(COUNTIF(ValidID,$C1108)&gt;0,VLOOKUP($C1108,Μητρώο!$A:$G,3,FALSE))),"")</f>
        <v/>
      </c>
      <c r="E1108" s="27" t="str">
        <f>IF($C1108&gt;0,IF(COUNTIF(newValidID,$C1108)&gt;0,VLOOKUP($C1108,Νέα_Μητρώα!$A:$G,5,FALSE),IF(COUNTIF(ValidID,$C1108)&gt;0,VLOOKUP($C1108,Μητρώο!$A:$G,5,FALSE))),"")</f>
        <v/>
      </c>
      <c r="F1108" s="47"/>
      <c r="G1108" s="47"/>
      <c r="H1108" s="28"/>
      <c r="I1108" s="29" t="str">
        <f>IF($C1108&gt;0,IF(COUNTIF(newValidID,$C1108)&gt;0,VLOOKUP($C1108,Νέα_Μητρώα!$A:$G,4,FALSE),IF(COUNTIF(ValidID,$C1108)&gt;0,VLOOKUP($C1108,Μητρώο!$A:$G,4,FALSE))),"")</f>
        <v/>
      </c>
      <c r="J1108" s="53" t="str">
        <f>IF(OR(AND(OR(LEFT(R1108)="b",LEFT(T1108)="b",LEFT(V1108)="b"),IF($C1108&gt;0,IF(COUNTIF(newValidID,$C1108)&gt;0,VLOOKUP($C1108,Νέα_Μητρώα!$A:$G,2,FALSE),IF(COUNTIF(ValidID,$C1108)&gt;0,VLOOKUP($C1108,Μητρώο!$A:$G,2,FALSE))),"")="Θ"),AND(OR(LEFT(R1108)="g",LEFT(T1108)="g",LEFT(V1108)="g"),IF($C1108&gt;0,IF(COUNTIF(newValidID,$C1108)&gt;0,VLOOKUP($C1108,Νέα_Μητρώα!$A:$G,2,FALSE),IF(COUNTIF(ValidID,$C1108)&gt;0,VLOOKUP($C1108,Μητρώο!$A:$G,2,FALSE))),"")="Α")),"error","")</f>
        <v/>
      </c>
      <c r="K1108" s="29" t="str">
        <f t="shared" si="125"/>
        <v/>
      </c>
      <c r="L1108" s="29">
        <f t="shared" si="126"/>
        <v>0</v>
      </c>
      <c r="M1108" s="30"/>
      <c r="N1108" s="30"/>
      <c r="O1108" s="31" t="str">
        <f>IF($C1108&gt;0,IF(COUNTIF(newValidID,$C1108)&gt;0,VLOOKUP($C1108,Νέα_Μητρώα!$A:$G,7,FALSE),IF(COUNTIF(ValidID,$C1108)&gt;0,VLOOKUP($C1108,Μητρώο!$A:$G,7,FALSE))),"")</f>
        <v/>
      </c>
      <c r="P1108" s="25" t="str">
        <f t="shared" si="128"/>
        <v/>
      </c>
      <c r="Q1108" s="6"/>
      <c r="S1108" s="6"/>
      <c r="U1108" s="6"/>
      <c r="W1108" s="59" t="str">
        <f>IF(AND($W$1&gt;0,C1108&gt;0),SUBSTITUTE(SUBSTITUTE(IF(COUNTIF(newValidID,$C1108)&gt;0,VLOOKUP($C1108,Νέα_Μητρώα!$A:$G,2,FALSE),IF(COUNTIF(ValidID,$C1108)&gt;0,VLOOKUP($C1108,Μητρώο!$A:$G,2,FALSE))),"Θ","g"),"Α","b")&amp;IF((TRUNC((((YEAR($C$1))-I1108)+1)/2))*2&lt;12,12,(TRUNC((((YEAR($C$1))-I1108)+1)/2))*2),"ω")</f>
        <v>ω</v>
      </c>
      <c r="Z1108" s="49">
        <f t="shared" si="122"/>
        <v>0</v>
      </c>
      <c r="AA1108" s="49">
        <f t="shared" si="123"/>
        <v>0</v>
      </c>
      <c r="AB1108" s="49">
        <f t="shared" si="124"/>
        <v>0</v>
      </c>
    </row>
    <row r="1109" spans="1:28" x14ac:dyDescent="0.2">
      <c r="A1109" s="4">
        <v>1107</v>
      </c>
      <c r="B1109" s="25">
        <f t="shared" si="127"/>
        <v>1107</v>
      </c>
      <c r="D1109" s="26" t="str">
        <f>IF($C1109&gt;0,IF(COUNTIF(newValidID,$C1109)&gt;0,VLOOKUP($C1109,Νέα_Μητρώα!$A:$G,3,FALSE),IF(COUNTIF(ValidID,$C1109)&gt;0,VLOOKUP($C1109,Μητρώο!$A:$G,3,FALSE))),"")</f>
        <v/>
      </c>
      <c r="E1109" s="27" t="str">
        <f>IF($C1109&gt;0,IF(COUNTIF(newValidID,$C1109)&gt;0,VLOOKUP($C1109,Νέα_Μητρώα!$A:$G,5,FALSE),IF(COUNTIF(ValidID,$C1109)&gt;0,VLOOKUP($C1109,Μητρώο!$A:$G,5,FALSE))),"")</f>
        <v/>
      </c>
      <c r="F1109" s="47"/>
      <c r="G1109" s="47"/>
      <c r="H1109" s="28"/>
      <c r="I1109" s="29" t="str">
        <f>IF($C1109&gt;0,IF(COUNTIF(newValidID,$C1109)&gt;0,VLOOKUP($C1109,Νέα_Μητρώα!$A:$G,4,FALSE),IF(COUNTIF(ValidID,$C1109)&gt;0,VLOOKUP($C1109,Μητρώο!$A:$G,4,FALSE))),"")</f>
        <v/>
      </c>
      <c r="J1109" s="53" t="str">
        <f>IF(OR(AND(OR(LEFT(R1109)="b",LEFT(T1109)="b",LEFT(V1109)="b"),IF($C1109&gt;0,IF(COUNTIF(newValidID,$C1109)&gt;0,VLOOKUP($C1109,Νέα_Μητρώα!$A:$G,2,FALSE),IF(COUNTIF(ValidID,$C1109)&gt;0,VLOOKUP($C1109,Μητρώο!$A:$G,2,FALSE))),"")="Θ"),AND(OR(LEFT(R1109)="g",LEFT(T1109)="g",LEFT(V1109)="g"),IF($C1109&gt;0,IF(COUNTIF(newValidID,$C1109)&gt;0,VLOOKUP($C1109,Νέα_Μητρώα!$A:$G,2,FALSE),IF(COUNTIF(ValidID,$C1109)&gt;0,VLOOKUP($C1109,Μητρώο!$A:$G,2,FALSE))),"")="Α")),"error","")</f>
        <v/>
      </c>
      <c r="K1109" s="29" t="str">
        <f t="shared" si="125"/>
        <v/>
      </c>
      <c r="L1109" s="29">
        <f t="shared" si="126"/>
        <v>0</v>
      </c>
      <c r="M1109" s="30"/>
      <c r="N1109" s="30"/>
      <c r="O1109" s="31" t="str">
        <f>IF($C1109&gt;0,IF(COUNTIF(newValidID,$C1109)&gt;0,VLOOKUP($C1109,Νέα_Μητρώα!$A:$G,7,FALSE),IF(COUNTIF(ValidID,$C1109)&gt;0,VLOOKUP($C1109,Μητρώο!$A:$G,7,FALSE))),"")</f>
        <v/>
      </c>
      <c r="P1109" s="25" t="str">
        <f t="shared" si="128"/>
        <v/>
      </c>
      <c r="Q1109" s="6"/>
      <c r="S1109" s="6"/>
      <c r="U1109" s="6"/>
      <c r="W1109" s="59" t="str">
        <f>IF(AND($W$1&gt;0,C1109&gt;0),SUBSTITUTE(SUBSTITUTE(IF(COUNTIF(newValidID,$C1109)&gt;0,VLOOKUP($C1109,Νέα_Μητρώα!$A:$G,2,FALSE),IF(COUNTIF(ValidID,$C1109)&gt;0,VLOOKUP($C1109,Μητρώο!$A:$G,2,FALSE))),"Θ","g"),"Α","b")&amp;IF((TRUNC((((YEAR($C$1))-I1109)+1)/2))*2&lt;12,12,(TRUNC((((YEAR($C$1))-I1109)+1)/2))*2),"ω")</f>
        <v>ω</v>
      </c>
      <c r="Z1109" s="49">
        <f t="shared" si="122"/>
        <v>0</v>
      </c>
      <c r="AA1109" s="49">
        <f t="shared" si="123"/>
        <v>0</v>
      </c>
      <c r="AB1109" s="49">
        <f t="shared" si="124"/>
        <v>0</v>
      </c>
    </row>
    <row r="1110" spans="1:28" x14ac:dyDescent="0.2">
      <c r="A1110" s="4">
        <v>1108</v>
      </c>
      <c r="B1110" s="25">
        <f t="shared" si="127"/>
        <v>1108</v>
      </c>
      <c r="D1110" s="26" t="str">
        <f>IF($C1110&gt;0,IF(COUNTIF(newValidID,$C1110)&gt;0,VLOOKUP($C1110,Νέα_Μητρώα!$A:$G,3,FALSE),IF(COUNTIF(ValidID,$C1110)&gt;0,VLOOKUP($C1110,Μητρώο!$A:$G,3,FALSE))),"")</f>
        <v/>
      </c>
      <c r="E1110" s="27" t="str">
        <f>IF($C1110&gt;0,IF(COUNTIF(newValidID,$C1110)&gt;0,VLOOKUP($C1110,Νέα_Μητρώα!$A:$G,5,FALSE),IF(COUNTIF(ValidID,$C1110)&gt;0,VLOOKUP($C1110,Μητρώο!$A:$G,5,FALSE))),"")</f>
        <v/>
      </c>
      <c r="F1110" s="47"/>
      <c r="G1110" s="47"/>
      <c r="H1110" s="28"/>
      <c r="I1110" s="29" t="str">
        <f>IF($C1110&gt;0,IF(COUNTIF(newValidID,$C1110)&gt;0,VLOOKUP($C1110,Νέα_Μητρώα!$A:$G,4,FALSE),IF(COUNTIF(ValidID,$C1110)&gt;0,VLOOKUP($C1110,Μητρώο!$A:$G,4,FALSE))),"")</f>
        <v/>
      </c>
      <c r="J1110" s="53" t="str">
        <f>IF(OR(AND(OR(LEFT(R1110)="b",LEFT(T1110)="b",LEFT(V1110)="b"),IF($C1110&gt;0,IF(COUNTIF(newValidID,$C1110)&gt;0,VLOOKUP($C1110,Νέα_Μητρώα!$A:$G,2,FALSE),IF(COUNTIF(ValidID,$C1110)&gt;0,VLOOKUP($C1110,Μητρώο!$A:$G,2,FALSE))),"")="Θ"),AND(OR(LEFT(R1110)="g",LEFT(T1110)="g",LEFT(V1110)="g"),IF($C1110&gt;0,IF(COUNTIF(newValidID,$C1110)&gt;0,VLOOKUP($C1110,Νέα_Μητρώα!$A:$G,2,FALSE),IF(COUNTIF(ValidID,$C1110)&gt;0,VLOOKUP($C1110,Μητρώο!$A:$G,2,FALSE))),"")="Α")),"error","")</f>
        <v/>
      </c>
      <c r="K1110" s="29" t="str">
        <f t="shared" si="125"/>
        <v/>
      </c>
      <c r="L1110" s="29">
        <f t="shared" si="126"/>
        <v>0</v>
      </c>
      <c r="M1110" s="30"/>
      <c r="N1110" s="30"/>
      <c r="O1110" s="31" t="str">
        <f>IF($C1110&gt;0,IF(COUNTIF(newValidID,$C1110)&gt;0,VLOOKUP($C1110,Νέα_Μητρώα!$A:$G,7,FALSE),IF(COUNTIF(ValidID,$C1110)&gt;0,VLOOKUP($C1110,Μητρώο!$A:$G,7,FALSE))),"")</f>
        <v/>
      </c>
      <c r="P1110" s="25" t="str">
        <f t="shared" si="128"/>
        <v/>
      </c>
      <c r="Q1110" s="6"/>
      <c r="S1110" s="6"/>
      <c r="U1110" s="6"/>
      <c r="W1110" s="59" t="str">
        <f>IF(AND($W$1&gt;0,C1110&gt;0),SUBSTITUTE(SUBSTITUTE(IF(COUNTIF(newValidID,$C1110)&gt;0,VLOOKUP($C1110,Νέα_Μητρώα!$A:$G,2,FALSE),IF(COUNTIF(ValidID,$C1110)&gt;0,VLOOKUP($C1110,Μητρώο!$A:$G,2,FALSE))),"Θ","g"),"Α","b")&amp;IF((TRUNC((((YEAR($C$1))-I1110)+1)/2))*2&lt;12,12,(TRUNC((((YEAR($C$1))-I1110)+1)/2))*2),"ω")</f>
        <v>ω</v>
      </c>
      <c r="Z1110" s="49">
        <f t="shared" si="122"/>
        <v>0</v>
      </c>
      <c r="AA1110" s="49">
        <f t="shared" si="123"/>
        <v>0</v>
      </c>
      <c r="AB1110" s="49">
        <f t="shared" si="124"/>
        <v>0</v>
      </c>
    </row>
    <row r="1111" spans="1:28" x14ac:dyDescent="0.2">
      <c r="A1111" s="4">
        <v>1109</v>
      </c>
      <c r="B1111" s="25">
        <f t="shared" si="127"/>
        <v>1109</v>
      </c>
      <c r="D1111" s="26" t="str">
        <f>IF($C1111&gt;0,IF(COUNTIF(newValidID,$C1111)&gt;0,VLOOKUP($C1111,Νέα_Μητρώα!$A:$G,3,FALSE),IF(COUNTIF(ValidID,$C1111)&gt;0,VLOOKUP($C1111,Μητρώο!$A:$G,3,FALSE))),"")</f>
        <v/>
      </c>
      <c r="E1111" s="27" t="str">
        <f>IF($C1111&gt;0,IF(COUNTIF(newValidID,$C1111)&gt;0,VLOOKUP($C1111,Νέα_Μητρώα!$A:$G,5,FALSE),IF(COUNTIF(ValidID,$C1111)&gt;0,VLOOKUP($C1111,Μητρώο!$A:$G,5,FALSE))),"")</f>
        <v/>
      </c>
      <c r="F1111" s="47"/>
      <c r="G1111" s="47"/>
      <c r="H1111" s="28"/>
      <c r="I1111" s="29" t="str">
        <f>IF($C1111&gt;0,IF(COUNTIF(newValidID,$C1111)&gt;0,VLOOKUP($C1111,Νέα_Μητρώα!$A:$G,4,FALSE),IF(COUNTIF(ValidID,$C1111)&gt;0,VLOOKUP($C1111,Μητρώο!$A:$G,4,FALSE))),"")</f>
        <v/>
      </c>
      <c r="J1111" s="53" t="str">
        <f>IF(OR(AND(OR(LEFT(R1111)="b",LEFT(T1111)="b",LEFT(V1111)="b"),IF($C1111&gt;0,IF(COUNTIF(newValidID,$C1111)&gt;0,VLOOKUP($C1111,Νέα_Μητρώα!$A:$G,2,FALSE),IF(COUNTIF(ValidID,$C1111)&gt;0,VLOOKUP($C1111,Μητρώο!$A:$G,2,FALSE))),"")="Θ"),AND(OR(LEFT(R1111)="g",LEFT(T1111)="g",LEFT(V1111)="g"),IF($C1111&gt;0,IF(COUNTIF(newValidID,$C1111)&gt;0,VLOOKUP($C1111,Νέα_Μητρώα!$A:$G,2,FALSE),IF(COUNTIF(ValidID,$C1111)&gt;0,VLOOKUP($C1111,Μητρώο!$A:$G,2,FALSE))),"")="Α")),"error","")</f>
        <v/>
      </c>
      <c r="K1111" s="29" t="str">
        <f t="shared" si="125"/>
        <v/>
      </c>
      <c r="L1111" s="29">
        <f t="shared" si="126"/>
        <v>0</v>
      </c>
      <c r="M1111" s="30"/>
      <c r="N1111" s="30"/>
      <c r="O1111" s="31" t="str">
        <f>IF($C1111&gt;0,IF(COUNTIF(newValidID,$C1111)&gt;0,VLOOKUP($C1111,Νέα_Μητρώα!$A:$G,7,FALSE),IF(COUNTIF(ValidID,$C1111)&gt;0,VLOOKUP($C1111,Μητρώο!$A:$G,7,FALSE))),"")</f>
        <v/>
      </c>
      <c r="P1111" s="25" t="str">
        <f t="shared" si="128"/>
        <v/>
      </c>
      <c r="Q1111" s="6"/>
      <c r="S1111" s="6"/>
      <c r="U1111" s="6"/>
      <c r="W1111" s="59" t="str">
        <f>IF(AND($W$1&gt;0,C1111&gt;0),SUBSTITUTE(SUBSTITUTE(IF(COUNTIF(newValidID,$C1111)&gt;0,VLOOKUP($C1111,Νέα_Μητρώα!$A:$G,2,FALSE),IF(COUNTIF(ValidID,$C1111)&gt;0,VLOOKUP($C1111,Μητρώο!$A:$G,2,FALSE))),"Θ","g"),"Α","b")&amp;IF((TRUNC((((YEAR($C$1))-I1111)+1)/2))*2&lt;12,12,(TRUNC((((YEAR($C$1))-I1111)+1)/2))*2),"ω")</f>
        <v>ω</v>
      </c>
      <c r="Z1111" s="49">
        <f t="shared" si="122"/>
        <v>0</v>
      </c>
      <c r="AA1111" s="49">
        <f t="shared" si="123"/>
        <v>0</v>
      </c>
      <c r="AB1111" s="49">
        <f t="shared" si="124"/>
        <v>0</v>
      </c>
    </row>
    <row r="1112" spans="1:28" x14ac:dyDescent="0.2">
      <c r="A1112" s="4">
        <v>1110</v>
      </c>
      <c r="B1112" s="25">
        <f t="shared" si="127"/>
        <v>1110</v>
      </c>
      <c r="D1112" s="26" t="str">
        <f>IF($C1112&gt;0,IF(COUNTIF(newValidID,$C1112)&gt;0,VLOOKUP($C1112,Νέα_Μητρώα!$A:$G,3,FALSE),IF(COUNTIF(ValidID,$C1112)&gt;0,VLOOKUP($C1112,Μητρώο!$A:$G,3,FALSE))),"")</f>
        <v/>
      </c>
      <c r="E1112" s="27" t="str">
        <f>IF($C1112&gt;0,IF(COUNTIF(newValidID,$C1112)&gt;0,VLOOKUP($C1112,Νέα_Μητρώα!$A:$G,5,FALSE),IF(COUNTIF(ValidID,$C1112)&gt;0,VLOOKUP($C1112,Μητρώο!$A:$G,5,FALSE))),"")</f>
        <v/>
      </c>
      <c r="F1112" s="47"/>
      <c r="G1112" s="47"/>
      <c r="H1112" s="28"/>
      <c r="I1112" s="29" t="str">
        <f>IF($C1112&gt;0,IF(COUNTIF(newValidID,$C1112)&gt;0,VLOOKUP($C1112,Νέα_Μητρώα!$A:$G,4,FALSE),IF(COUNTIF(ValidID,$C1112)&gt;0,VLOOKUP($C1112,Μητρώο!$A:$G,4,FALSE))),"")</f>
        <v/>
      </c>
      <c r="J1112" s="53" t="str">
        <f>IF(OR(AND(OR(LEFT(R1112)="b",LEFT(T1112)="b",LEFT(V1112)="b"),IF($C1112&gt;0,IF(COUNTIF(newValidID,$C1112)&gt;0,VLOOKUP($C1112,Νέα_Μητρώα!$A:$G,2,FALSE),IF(COUNTIF(ValidID,$C1112)&gt;0,VLOOKUP($C1112,Μητρώο!$A:$G,2,FALSE))),"")="Θ"),AND(OR(LEFT(R1112)="g",LEFT(T1112)="g",LEFT(V1112)="g"),IF($C1112&gt;0,IF(COUNTIF(newValidID,$C1112)&gt;0,VLOOKUP($C1112,Νέα_Μητρώα!$A:$G,2,FALSE),IF(COUNTIF(ValidID,$C1112)&gt;0,VLOOKUP($C1112,Μητρώο!$A:$G,2,FALSE))),"")="Α")),"error","")</f>
        <v/>
      </c>
      <c r="K1112" s="29" t="str">
        <f t="shared" si="125"/>
        <v/>
      </c>
      <c r="L1112" s="29">
        <f t="shared" si="126"/>
        <v>0</v>
      </c>
      <c r="M1112" s="30"/>
      <c r="N1112" s="30"/>
      <c r="O1112" s="31" t="str">
        <f>IF($C1112&gt;0,IF(COUNTIF(newValidID,$C1112)&gt;0,VLOOKUP($C1112,Νέα_Μητρώα!$A:$G,7,FALSE),IF(COUNTIF(ValidID,$C1112)&gt;0,VLOOKUP($C1112,Μητρώο!$A:$G,7,FALSE))),"")</f>
        <v/>
      </c>
      <c r="P1112" s="25" t="str">
        <f t="shared" si="128"/>
        <v/>
      </c>
      <c r="Q1112" s="6"/>
      <c r="S1112" s="6"/>
      <c r="U1112" s="6"/>
      <c r="W1112" s="59" t="str">
        <f>IF(AND($W$1&gt;0,C1112&gt;0),SUBSTITUTE(SUBSTITUTE(IF(COUNTIF(newValidID,$C1112)&gt;0,VLOOKUP($C1112,Νέα_Μητρώα!$A:$G,2,FALSE),IF(COUNTIF(ValidID,$C1112)&gt;0,VLOOKUP($C1112,Μητρώο!$A:$G,2,FALSE))),"Θ","g"),"Α","b")&amp;IF((TRUNC((((YEAR($C$1))-I1112)+1)/2))*2&lt;12,12,(TRUNC((((YEAR($C$1))-I1112)+1)/2))*2),"ω")</f>
        <v>ω</v>
      </c>
      <c r="Z1112" s="49">
        <f t="shared" si="122"/>
        <v>0</v>
      </c>
      <c r="AA1112" s="49">
        <f t="shared" si="123"/>
        <v>0</v>
      </c>
      <c r="AB1112" s="49">
        <f t="shared" si="124"/>
        <v>0</v>
      </c>
    </row>
    <row r="1113" spans="1:28" x14ac:dyDescent="0.2">
      <c r="A1113" s="4">
        <v>1111</v>
      </c>
      <c r="B1113" s="25">
        <f t="shared" si="127"/>
        <v>1111</v>
      </c>
      <c r="D1113" s="26" t="str">
        <f>IF($C1113&gt;0,IF(COUNTIF(newValidID,$C1113)&gt;0,VLOOKUP($C1113,Νέα_Μητρώα!$A:$G,3,FALSE),IF(COUNTIF(ValidID,$C1113)&gt;0,VLOOKUP($C1113,Μητρώο!$A:$G,3,FALSE))),"")</f>
        <v/>
      </c>
      <c r="E1113" s="27" t="str">
        <f>IF($C1113&gt;0,IF(COUNTIF(newValidID,$C1113)&gt;0,VLOOKUP($C1113,Νέα_Μητρώα!$A:$G,5,FALSE),IF(COUNTIF(ValidID,$C1113)&gt;0,VLOOKUP($C1113,Μητρώο!$A:$G,5,FALSE))),"")</f>
        <v/>
      </c>
      <c r="F1113" s="47"/>
      <c r="G1113" s="47"/>
      <c r="H1113" s="28"/>
      <c r="I1113" s="29" t="str">
        <f>IF($C1113&gt;0,IF(COUNTIF(newValidID,$C1113)&gt;0,VLOOKUP($C1113,Νέα_Μητρώα!$A:$G,4,FALSE),IF(COUNTIF(ValidID,$C1113)&gt;0,VLOOKUP($C1113,Μητρώο!$A:$G,4,FALSE))),"")</f>
        <v/>
      </c>
      <c r="J1113" s="53" t="str">
        <f>IF(OR(AND(OR(LEFT(R1113)="b",LEFT(T1113)="b",LEFT(V1113)="b"),IF($C1113&gt;0,IF(COUNTIF(newValidID,$C1113)&gt;0,VLOOKUP($C1113,Νέα_Μητρώα!$A:$G,2,FALSE),IF(COUNTIF(ValidID,$C1113)&gt;0,VLOOKUP($C1113,Μητρώο!$A:$G,2,FALSE))),"")="Θ"),AND(OR(LEFT(R1113)="g",LEFT(T1113)="g",LEFT(V1113)="g"),IF($C1113&gt;0,IF(COUNTIF(newValidID,$C1113)&gt;0,VLOOKUP($C1113,Νέα_Μητρώα!$A:$G,2,FALSE),IF(COUNTIF(ValidID,$C1113)&gt;0,VLOOKUP($C1113,Μητρώο!$A:$G,2,FALSE))),"")="Α")),"error","")</f>
        <v/>
      </c>
      <c r="K1113" s="29" t="str">
        <f t="shared" si="125"/>
        <v/>
      </c>
      <c r="L1113" s="29">
        <f t="shared" si="126"/>
        <v>0</v>
      </c>
      <c r="M1113" s="30"/>
      <c r="N1113" s="30"/>
      <c r="O1113" s="31" t="str">
        <f>IF($C1113&gt;0,IF(COUNTIF(newValidID,$C1113)&gt;0,VLOOKUP($C1113,Νέα_Μητρώα!$A:$G,7,FALSE),IF(COUNTIF(ValidID,$C1113)&gt;0,VLOOKUP($C1113,Μητρώο!$A:$G,7,FALSE))),"")</f>
        <v/>
      </c>
      <c r="P1113" s="25" t="str">
        <f t="shared" si="128"/>
        <v/>
      </c>
      <c r="Q1113" s="6"/>
      <c r="S1113" s="6"/>
      <c r="U1113" s="6"/>
      <c r="W1113" s="59" t="str">
        <f>IF(AND($W$1&gt;0,C1113&gt;0),SUBSTITUTE(SUBSTITUTE(IF(COUNTIF(newValidID,$C1113)&gt;0,VLOOKUP($C1113,Νέα_Μητρώα!$A:$G,2,FALSE),IF(COUNTIF(ValidID,$C1113)&gt;0,VLOOKUP($C1113,Μητρώο!$A:$G,2,FALSE))),"Θ","g"),"Α","b")&amp;IF((TRUNC((((YEAR($C$1))-I1113)+1)/2))*2&lt;12,12,(TRUNC((((YEAR($C$1))-I1113)+1)/2))*2),"ω")</f>
        <v>ω</v>
      </c>
      <c r="Z1113" s="49">
        <f t="shared" si="122"/>
        <v>0</v>
      </c>
      <c r="AA1113" s="49">
        <f t="shared" si="123"/>
        <v>0</v>
      </c>
      <c r="AB1113" s="49">
        <f t="shared" si="124"/>
        <v>0</v>
      </c>
    </row>
    <row r="1114" spans="1:28" x14ac:dyDescent="0.2">
      <c r="A1114" s="4">
        <v>1112</v>
      </c>
      <c r="B1114" s="25">
        <f t="shared" si="127"/>
        <v>1112</v>
      </c>
      <c r="D1114" s="26" t="str">
        <f>IF($C1114&gt;0,IF(COUNTIF(newValidID,$C1114)&gt;0,VLOOKUP($C1114,Νέα_Μητρώα!$A:$G,3,FALSE),IF(COUNTIF(ValidID,$C1114)&gt;0,VLOOKUP($C1114,Μητρώο!$A:$G,3,FALSE))),"")</f>
        <v/>
      </c>
      <c r="E1114" s="27" t="str">
        <f>IF($C1114&gt;0,IF(COUNTIF(newValidID,$C1114)&gt;0,VLOOKUP($C1114,Νέα_Μητρώα!$A:$G,5,FALSE),IF(COUNTIF(ValidID,$C1114)&gt;0,VLOOKUP($C1114,Μητρώο!$A:$G,5,FALSE))),"")</f>
        <v/>
      </c>
      <c r="F1114" s="47"/>
      <c r="G1114" s="47"/>
      <c r="H1114" s="28"/>
      <c r="I1114" s="29" t="str">
        <f>IF($C1114&gt;0,IF(COUNTIF(newValidID,$C1114)&gt;0,VLOOKUP($C1114,Νέα_Μητρώα!$A:$G,4,FALSE),IF(COUNTIF(ValidID,$C1114)&gt;0,VLOOKUP($C1114,Μητρώο!$A:$G,4,FALSE))),"")</f>
        <v/>
      </c>
      <c r="J1114" s="53" t="str">
        <f>IF(OR(AND(OR(LEFT(R1114)="b",LEFT(T1114)="b",LEFT(V1114)="b"),IF($C1114&gt;0,IF(COUNTIF(newValidID,$C1114)&gt;0,VLOOKUP($C1114,Νέα_Μητρώα!$A:$G,2,FALSE),IF(COUNTIF(ValidID,$C1114)&gt;0,VLOOKUP($C1114,Μητρώο!$A:$G,2,FALSE))),"")="Θ"),AND(OR(LEFT(R1114)="g",LEFT(T1114)="g",LEFT(V1114)="g"),IF($C1114&gt;0,IF(COUNTIF(newValidID,$C1114)&gt;0,VLOOKUP($C1114,Νέα_Μητρώα!$A:$G,2,FALSE),IF(COUNTIF(ValidID,$C1114)&gt;0,VLOOKUP($C1114,Μητρώο!$A:$G,2,FALSE))),"")="Α")),"error","")</f>
        <v/>
      </c>
      <c r="K1114" s="29" t="str">
        <f t="shared" si="125"/>
        <v/>
      </c>
      <c r="L1114" s="29">
        <f t="shared" si="126"/>
        <v>0</v>
      </c>
      <c r="M1114" s="30"/>
      <c r="N1114" s="30"/>
      <c r="O1114" s="31" t="str">
        <f>IF($C1114&gt;0,IF(COUNTIF(newValidID,$C1114)&gt;0,VLOOKUP($C1114,Νέα_Μητρώα!$A:$G,7,FALSE),IF(COUNTIF(ValidID,$C1114)&gt;0,VLOOKUP($C1114,Μητρώο!$A:$G,7,FALSE))),"")</f>
        <v/>
      </c>
      <c r="P1114" s="25" t="str">
        <f t="shared" si="128"/>
        <v/>
      </c>
      <c r="Q1114" s="6"/>
      <c r="S1114" s="6"/>
      <c r="U1114" s="6"/>
      <c r="W1114" s="59" t="str">
        <f>IF(AND($W$1&gt;0,C1114&gt;0),SUBSTITUTE(SUBSTITUTE(IF(COUNTIF(newValidID,$C1114)&gt;0,VLOOKUP($C1114,Νέα_Μητρώα!$A:$G,2,FALSE),IF(COUNTIF(ValidID,$C1114)&gt;0,VLOOKUP($C1114,Μητρώο!$A:$G,2,FALSE))),"Θ","g"),"Α","b")&amp;IF((TRUNC((((YEAR($C$1))-I1114)+1)/2))*2&lt;12,12,(TRUNC((((YEAR($C$1))-I1114)+1)/2))*2),"ω")</f>
        <v>ω</v>
      </c>
      <c r="Z1114" s="49">
        <f t="shared" si="122"/>
        <v>0</v>
      </c>
      <c r="AA1114" s="49">
        <f t="shared" si="123"/>
        <v>0</v>
      </c>
      <c r="AB1114" s="49">
        <f t="shared" si="124"/>
        <v>0</v>
      </c>
    </row>
    <row r="1115" spans="1:28" x14ac:dyDescent="0.2">
      <c r="A1115" s="4">
        <v>1113</v>
      </c>
      <c r="B1115" s="25">
        <f t="shared" si="127"/>
        <v>1113</v>
      </c>
      <c r="D1115" s="26" t="str">
        <f>IF($C1115&gt;0,IF(COUNTIF(newValidID,$C1115)&gt;0,VLOOKUP($C1115,Νέα_Μητρώα!$A:$G,3,FALSE),IF(COUNTIF(ValidID,$C1115)&gt;0,VLOOKUP($C1115,Μητρώο!$A:$G,3,FALSE))),"")</f>
        <v/>
      </c>
      <c r="E1115" s="27" t="str">
        <f>IF($C1115&gt;0,IF(COUNTIF(newValidID,$C1115)&gt;0,VLOOKUP($C1115,Νέα_Μητρώα!$A:$G,5,FALSE),IF(COUNTIF(ValidID,$C1115)&gt;0,VLOOKUP($C1115,Μητρώο!$A:$G,5,FALSE))),"")</f>
        <v/>
      </c>
      <c r="F1115" s="47"/>
      <c r="G1115" s="47"/>
      <c r="H1115" s="28"/>
      <c r="I1115" s="29" t="str">
        <f>IF($C1115&gt;0,IF(COUNTIF(newValidID,$C1115)&gt;0,VLOOKUP($C1115,Νέα_Μητρώα!$A:$G,4,FALSE),IF(COUNTIF(ValidID,$C1115)&gt;0,VLOOKUP($C1115,Μητρώο!$A:$G,4,FALSE))),"")</f>
        <v/>
      </c>
      <c r="J1115" s="53" t="str">
        <f>IF(OR(AND(OR(LEFT(R1115)="b",LEFT(T1115)="b",LEFT(V1115)="b"),IF($C1115&gt;0,IF(COUNTIF(newValidID,$C1115)&gt;0,VLOOKUP($C1115,Νέα_Μητρώα!$A:$G,2,FALSE),IF(COUNTIF(ValidID,$C1115)&gt;0,VLOOKUP($C1115,Μητρώο!$A:$G,2,FALSE))),"")="Θ"),AND(OR(LEFT(R1115)="g",LEFT(T1115)="g",LEFT(V1115)="g"),IF($C1115&gt;0,IF(COUNTIF(newValidID,$C1115)&gt;0,VLOOKUP($C1115,Νέα_Μητρώα!$A:$G,2,FALSE),IF(COUNTIF(ValidID,$C1115)&gt;0,VLOOKUP($C1115,Μητρώο!$A:$G,2,FALSE))),"")="Α")),"error","")</f>
        <v/>
      </c>
      <c r="K1115" s="29" t="str">
        <f t="shared" si="125"/>
        <v/>
      </c>
      <c r="L1115" s="29">
        <f t="shared" si="126"/>
        <v>0</v>
      </c>
      <c r="M1115" s="30"/>
      <c r="N1115" s="30"/>
      <c r="O1115" s="31" t="str">
        <f>IF($C1115&gt;0,IF(COUNTIF(newValidID,$C1115)&gt;0,VLOOKUP($C1115,Νέα_Μητρώα!$A:$G,7,FALSE),IF(COUNTIF(ValidID,$C1115)&gt;0,VLOOKUP($C1115,Μητρώο!$A:$G,7,FALSE))),"")</f>
        <v/>
      </c>
      <c r="P1115" s="25" t="str">
        <f t="shared" si="128"/>
        <v/>
      </c>
      <c r="Q1115" s="6"/>
      <c r="S1115" s="6"/>
      <c r="U1115" s="6"/>
      <c r="W1115" s="59" t="str">
        <f>IF(AND($W$1&gt;0,C1115&gt;0),SUBSTITUTE(SUBSTITUTE(IF(COUNTIF(newValidID,$C1115)&gt;0,VLOOKUP($C1115,Νέα_Μητρώα!$A:$G,2,FALSE),IF(COUNTIF(ValidID,$C1115)&gt;0,VLOOKUP($C1115,Μητρώο!$A:$G,2,FALSE))),"Θ","g"),"Α","b")&amp;IF((TRUNC((((YEAR($C$1))-I1115)+1)/2))*2&lt;12,12,(TRUNC((((YEAR($C$1))-I1115)+1)/2))*2),"ω")</f>
        <v>ω</v>
      </c>
      <c r="Z1115" s="49">
        <f t="shared" si="122"/>
        <v>0</v>
      </c>
      <c r="AA1115" s="49">
        <f t="shared" si="123"/>
        <v>0</v>
      </c>
      <c r="AB1115" s="49">
        <f t="shared" si="124"/>
        <v>0</v>
      </c>
    </row>
    <row r="1116" spans="1:28" x14ac:dyDescent="0.2">
      <c r="A1116" s="4">
        <v>1114</v>
      </c>
      <c r="B1116" s="25">
        <f t="shared" si="127"/>
        <v>1114</v>
      </c>
      <c r="D1116" s="26" t="str">
        <f>IF($C1116&gt;0,IF(COUNTIF(newValidID,$C1116)&gt;0,VLOOKUP($C1116,Νέα_Μητρώα!$A:$G,3,FALSE),IF(COUNTIF(ValidID,$C1116)&gt;0,VLOOKUP($C1116,Μητρώο!$A:$G,3,FALSE))),"")</f>
        <v/>
      </c>
      <c r="E1116" s="27" t="str">
        <f>IF($C1116&gt;0,IF(COUNTIF(newValidID,$C1116)&gt;0,VLOOKUP($C1116,Νέα_Μητρώα!$A:$G,5,FALSE),IF(COUNTIF(ValidID,$C1116)&gt;0,VLOOKUP($C1116,Μητρώο!$A:$G,5,FALSE))),"")</f>
        <v/>
      </c>
      <c r="F1116" s="47"/>
      <c r="G1116" s="47"/>
      <c r="H1116" s="28"/>
      <c r="I1116" s="29" t="str">
        <f>IF($C1116&gt;0,IF(COUNTIF(newValidID,$C1116)&gt;0,VLOOKUP($C1116,Νέα_Μητρώα!$A:$G,4,FALSE),IF(COUNTIF(ValidID,$C1116)&gt;0,VLOOKUP($C1116,Μητρώο!$A:$G,4,FALSE))),"")</f>
        <v/>
      </c>
      <c r="J1116" s="53" t="str">
        <f>IF(OR(AND(OR(LEFT(R1116)="b",LEFT(T1116)="b",LEFT(V1116)="b"),IF($C1116&gt;0,IF(COUNTIF(newValidID,$C1116)&gt;0,VLOOKUP($C1116,Νέα_Μητρώα!$A:$G,2,FALSE),IF(COUNTIF(ValidID,$C1116)&gt;0,VLOOKUP($C1116,Μητρώο!$A:$G,2,FALSE))),"")="Θ"),AND(OR(LEFT(R1116)="g",LEFT(T1116)="g",LEFT(V1116)="g"),IF($C1116&gt;0,IF(COUNTIF(newValidID,$C1116)&gt;0,VLOOKUP($C1116,Νέα_Μητρώα!$A:$G,2,FALSE),IF(COUNTIF(ValidID,$C1116)&gt;0,VLOOKUP($C1116,Μητρώο!$A:$G,2,FALSE))),"")="Α")),"error","")</f>
        <v/>
      </c>
      <c r="K1116" s="29" t="str">
        <f t="shared" si="125"/>
        <v/>
      </c>
      <c r="L1116" s="29">
        <f t="shared" si="126"/>
        <v>0</v>
      </c>
      <c r="M1116" s="30"/>
      <c r="N1116" s="30"/>
      <c r="O1116" s="31" t="str">
        <f>IF($C1116&gt;0,IF(COUNTIF(newValidID,$C1116)&gt;0,VLOOKUP($C1116,Νέα_Μητρώα!$A:$G,7,FALSE),IF(COUNTIF(ValidID,$C1116)&gt;0,VLOOKUP($C1116,Μητρώο!$A:$G,7,FALSE))),"")</f>
        <v/>
      </c>
      <c r="P1116" s="25" t="str">
        <f t="shared" si="128"/>
        <v/>
      </c>
      <c r="Q1116" s="6"/>
      <c r="S1116" s="6"/>
      <c r="U1116" s="6"/>
      <c r="W1116" s="59" t="str">
        <f>IF(AND($W$1&gt;0,C1116&gt;0),SUBSTITUTE(SUBSTITUTE(IF(COUNTIF(newValidID,$C1116)&gt;0,VLOOKUP($C1116,Νέα_Μητρώα!$A:$G,2,FALSE),IF(COUNTIF(ValidID,$C1116)&gt;0,VLOOKUP($C1116,Μητρώο!$A:$G,2,FALSE))),"Θ","g"),"Α","b")&amp;IF((TRUNC((((YEAR($C$1))-I1116)+1)/2))*2&lt;12,12,(TRUNC((((YEAR($C$1))-I1116)+1)/2))*2),"ω")</f>
        <v>ω</v>
      </c>
      <c r="Z1116" s="49">
        <f t="shared" si="122"/>
        <v>0</v>
      </c>
      <c r="AA1116" s="49">
        <f t="shared" si="123"/>
        <v>0</v>
      </c>
      <c r="AB1116" s="49">
        <f t="shared" si="124"/>
        <v>0</v>
      </c>
    </row>
    <row r="1117" spans="1:28" x14ac:dyDescent="0.2">
      <c r="A1117" s="4">
        <v>1115</v>
      </c>
      <c r="B1117" s="25">
        <f t="shared" si="127"/>
        <v>1115</v>
      </c>
      <c r="D1117" s="26" t="str">
        <f>IF($C1117&gt;0,IF(COUNTIF(newValidID,$C1117)&gt;0,VLOOKUP($C1117,Νέα_Μητρώα!$A:$G,3,FALSE),IF(COUNTIF(ValidID,$C1117)&gt;0,VLOOKUP($C1117,Μητρώο!$A:$G,3,FALSE))),"")</f>
        <v/>
      </c>
      <c r="E1117" s="27" t="str">
        <f>IF($C1117&gt;0,IF(COUNTIF(newValidID,$C1117)&gt;0,VLOOKUP($C1117,Νέα_Μητρώα!$A:$G,5,FALSE),IF(COUNTIF(ValidID,$C1117)&gt;0,VLOOKUP($C1117,Μητρώο!$A:$G,5,FALSE))),"")</f>
        <v/>
      </c>
      <c r="F1117" s="47"/>
      <c r="G1117" s="47"/>
      <c r="H1117" s="28"/>
      <c r="I1117" s="29" t="str">
        <f>IF($C1117&gt;0,IF(COUNTIF(newValidID,$C1117)&gt;0,VLOOKUP($C1117,Νέα_Μητρώα!$A:$G,4,FALSE),IF(COUNTIF(ValidID,$C1117)&gt;0,VLOOKUP($C1117,Μητρώο!$A:$G,4,FALSE))),"")</f>
        <v/>
      </c>
      <c r="J1117" s="53" t="str">
        <f>IF(OR(AND(OR(LEFT(R1117)="b",LEFT(T1117)="b",LEFT(V1117)="b"),IF($C1117&gt;0,IF(COUNTIF(newValidID,$C1117)&gt;0,VLOOKUP($C1117,Νέα_Μητρώα!$A:$G,2,FALSE),IF(COUNTIF(ValidID,$C1117)&gt;0,VLOOKUP($C1117,Μητρώο!$A:$G,2,FALSE))),"")="Θ"),AND(OR(LEFT(R1117)="g",LEFT(T1117)="g",LEFT(V1117)="g"),IF($C1117&gt;0,IF(COUNTIF(newValidID,$C1117)&gt;0,VLOOKUP($C1117,Νέα_Μητρώα!$A:$G,2,FALSE),IF(COUNTIF(ValidID,$C1117)&gt;0,VLOOKUP($C1117,Μητρώο!$A:$G,2,FALSE))),"")="Α")),"error","")</f>
        <v/>
      </c>
      <c r="K1117" s="29" t="str">
        <f t="shared" si="125"/>
        <v/>
      </c>
      <c r="L1117" s="29">
        <f t="shared" si="126"/>
        <v>0</v>
      </c>
      <c r="M1117" s="30"/>
      <c r="N1117" s="30"/>
      <c r="O1117" s="31" t="str">
        <f>IF($C1117&gt;0,IF(COUNTIF(newValidID,$C1117)&gt;0,VLOOKUP($C1117,Νέα_Μητρώα!$A:$G,7,FALSE),IF(COUNTIF(ValidID,$C1117)&gt;0,VLOOKUP($C1117,Μητρώο!$A:$G,7,FALSE))),"")</f>
        <v/>
      </c>
      <c r="P1117" s="25" t="str">
        <f t="shared" si="128"/>
        <v/>
      </c>
      <c r="Q1117" s="6"/>
      <c r="S1117" s="6"/>
      <c r="U1117" s="6"/>
      <c r="W1117" s="59" t="str">
        <f>IF(AND($W$1&gt;0,C1117&gt;0),SUBSTITUTE(SUBSTITUTE(IF(COUNTIF(newValidID,$C1117)&gt;0,VLOOKUP($C1117,Νέα_Μητρώα!$A:$G,2,FALSE),IF(COUNTIF(ValidID,$C1117)&gt;0,VLOOKUP($C1117,Μητρώο!$A:$G,2,FALSE))),"Θ","g"),"Α","b")&amp;IF((TRUNC((((YEAR($C$1))-I1117)+1)/2))*2&lt;12,12,(TRUNC((((YEAR($C$1))-I1117)+1)/2))*2),"ω")</f>
        <v>ω</v>
      </c>
      <c r="Z1117" s="49">
        <f t="shared" si="122"/>
        <v>0</v>
      </c>
      <c r="AA1117" s="49">
        <f t="shared" si="123"/>
        <v>0</v>
      </c>
      <c r="AB1117" s="49">
        <f t="shared" si="124"/>
        <v>0</v>
      </c>
    </row>
    <row r="1118" spans="1:28" x14ac:dyDescent="0.2">
      <c r="A1118" s="4">
        <v>1116</v>
      </c>
      <c r="B1118" s="25">
        <f t="shared" si="127"/>
        <v>1116</v>
      </c>
      <c r="D1118" s="26" t="str">
        <f>IF($C1118&gt;0,IF(COUNTIF(newValidID,$C1118)&gt;0,VLOOKUP($C1118,Νέα_Μητρώα!$A:$G,3,FALSE),IF(COUNTIF(ValidID,$C1118)&gt;0,VLOOKUP($C1118,Μητρώο!$A:$G,3,FALSE))),"")</f>
        <v/>
      </c>
      <c r="E1118" s="27" t="str">
        <f>IF($C1118&gt;0,IF(COUNTIF(newValidID,$C1118)&gt;0,VLOOKUP($C1118,Νέα_Μητρώα!$A:$G,5,FALSE),IF(COUNTIF(ValidID,$C1118)&gt;0,VLOOKUP($C1118,Μητρώο!$A:$G,5,FALSE))),"")</f>
        <v/>
      </c>
      <c r="F1118" s="47"/>
      <c r="G1118" s="47"/>
      <c r="H1118" s="28"/>
      <c r="I1118" s="29" t="str">
        <f>IF($C1118&gt;0,IF(COUNTIF(newValidID,$C1118)&gt;0,VLOOKUP($C1118,Νέα_Μητρώα!$A:$G,4,FALSE),IF(COUNTIF(ValidID,$C1118)&gt;0,VLOOKUP($C1118,Μητρώο!$A:$G,4,FALSE))),"")</f>
        <v/>
      </c>
      <c r="J1118" s="53" t="str">
        <f>IF(OR(AND(OR(LEFT(R1118)="b",LEFT(T1118)="b",LEFT(V1118)="b"),IF($C1118&gt;0,IF(COUNTIF(newValidID,$C1118)&gt;0,VLOOKUP($C1118,Νέα_Μητρώα!$A:$G,2,FALSE),IF(COUNTIF(ValidID,$C1118)&gt;0,VLOOKUP($C1118,Μητρώο!$A:$G,2,FALSE))),"")="Θ"),AND(OR(LEFT(R1118)="g",LEFT(T1118)="g",LEFT(V1118)="g"),IF($C1118&gt;0,IF(COUNTIF(newValidID,$C1118)&gt;0,VLOOKUP($C1118,Νέα_Μητρώα!$A:$G,2,FALSE),IF(COUNTIF(ValidID,$C1118)&gt;0,VLOOKUP($C1118,Μητρώο!$A:$G,2,FALSE))),"")="Α")),"error","")</f>
        <v/>
      </c>
      <c r="K1118" s="29" t="str">
        <f t="shared" si="125"/>
        <v/>
      </c>
      <c r="L1118" s="29">
        <f t="shared" si="126"/>
        <v>0</v>
      </c>
      <c r="M1118" s="30"/>
      <c r="N1118" s="30"/>
      <c r="O1118" s="31" t="str">
        <f>IF($C1118&gt;0,IF(COUNTIF(newValidID,$C1118)&gt;0,VLOOKUP($C1118,Νέα_Μητρώα!$A:$G,7,FALSE),IF(COUNTIF(ValidID,$C1118)&gt;0,VLOOKUP($C1118,Μητρώο!$A:$G,7,FALSE))),"")</f>
        <v/>
      </c>
      <c r="P1118" s="25" t="str">
        <f t="shared" si="128"/>
        <v/>
      </c>
      <c r="Q1118" s="6"/>
      <c r="S1118" s="6"/>
      <c r="U1118" s="6"/>
      <c r="W1118" s="59" t="str">
        <f>IF(AND($W$1&gt;0,C1118&gt;0),SUBSTITUTE(SUBSTITUTE(IF(COUNTIF(newValidID,$C1118)&gt;0,VLOOKUP($C1118,Νέα_Μητρώα!$A:$G,2,FALSE),IF(COUNTIF(ValidID,$C1118)&gt;0,VLOOKUP($C1118,Μητρώο!$A:$G,2,FALSE))),"Θ","g"),"Α","b")&amp;IF((TRUNC((((YEAR($C$1))-I1118)+1)/2))*2&lt;12,12,(TRUNC((((YEAR($C$1))-I1118)+1)/2))*2),"ω")</f>
        <v>ω</v>
      </c>
      <c r="Z1118" s="49">
        <f t="shared" si="122"/>
        <v>0</v>
      </c>
      <c r="AA1118" s="49">
        <f t="shared" si="123"/>
        <v>0</v>
      </c>
      <c r="AB1118" s="49">
        <f t="shared" si="124"/>
        <v>0</v>
      </c>
    </row>
    <row r="1119" spans="1:28" x14ac:dyDescent="0.2">
      <c r="A1119" s="4">
        <v>1117</v>
      </c>
      <c r="B1119" s="25">
        <f t="shared" si="127"/>
        <v>1117</v>
      </c>
      <c r="D1119" s="26" t="str">
        <f>IF($C1119&gt;0,IF(COUNTIF(newValidID,$C1119)&gt;0,VLOOKUP($C1119,Νέα_Μητρώα!$A:$G,3,FALSE),IF(COUNTIF(ValidID,$C1119)&gt;0,VLOOKUP($C1119,Μητρώο!$A:$G,3,FALSE))),"")</f>
        <v/>
      </c>
      <c r="E1119" s="27" t="str">
        <f>IF($C1119&gt;0,IF(COUNTIF(newValidID,$C1119)&gt;0,VLOOKUP($C1119,Νέα_Μητρώα!$A:$G,5,FALSE),IF(COUNTIF(ValidID,$C1119)&gt;0,VLOOKUP($C1119,Μητρώο!$A:$G,5,FALSE))),"")</f>
        <v/>
      </c>
      <c r="F1119" s="47"/>
      <c r="G1119" s="47"/>
      <c r="H1119" s="28"/>
      <c r="I1119" s="29" t="str">
        <f>IF($C1119&gt;0,IF(COUNTIF(newValidID,$C1119)&gt;0,VLOOKUP($C1119,Νέα_Μητρώα!$A:$G,4,FALSE),IF(COUNTIF(ValidID,$C1119)&gt;0,VLOOKUP($C1119,Μητρώο!$A:$G,4,FALSE))),"")</f>
        <v/>
      </c>
      <c r="J1119" s="53" t="str">
        <f>IF(OR(AND(OR(LEFT(R1119)="b",LEFT(T1119)="b",LEFT(V1119)="b"),IF($C1119&gt;0,IF(COUNTIF(newValidID,$C1119)&gt;0,VLOOKUP($C1119,Νέα_Μητρώα!$A:$G,2,FALSE),IF(COUNTIF(ValidID,$C1119)&gt;0,VLOOKUP($C1119,Μητρώο!$A:$G,2,FALSE))),"")="Θ"),AND(OR(LEFT(R1119)="g",LEFT(T1119)="g",LEFT(V1119)="g"),IF($C1119&gt;0,IF(COUNTIF(newValidID,$C1119)&gt;0,VLOOKUP($C1119,Νέα_Μητρώα!$A:$G,2,FALSE),IF(COUNTIF(ValidID,$C1119)&gt;0,VLOOKUP($C1119,Μητρώο!$A:$G,2,FALSE))),"")="Α")),"error","")</f>
        <v/>
      </c>
      <c r="K1119" s="29" t="str">
        <f t="shared" si="125"/>
        <v/>
      </c>
      <c r="L1119" s="29">
        <f t="shared" si="126"/>
        <v>0</v>
      </c>
      <c r="M1119" s="30"/>
      <c r="N1119" s="30"/>
      <c r="O1119" s="31" t="str">
        <f>IF($C1119&gt;0,IF(COUNTIF(newValidID,$C1119)&gt;0,VLOOKUP($C1119,Νέα_Μητρώα!$A:$G,7,FALSE),IF(COUNTIF(ValidID,$C1119)&gt;0,VLOOKUP($C1119,Μητρώο!$A:$G,7,FALSE))),"")</f>
        <v/>
      </c>
      <c r="P1119" s="25" t="str">
        <f t="shared" si="128"/>
        <v/>
      </c>
      <c r="Q1119" s="6"/>
      <c r="S1119" s="6"/>
      <c r="U1119" s="6"/>
      <c r="W1119" s="59" t="str">
        <f>IF(AND($W$1&gt;0,C1119&gt;0),SUBSTITUTE(SUBSTITUTE(IF(COUNTIF(newValidID,$C1119)&gt;0,VLOOKUP($C1119,Νέα_Μητρώα!$A:$G,2,FALSE),IF(COUNTIF(ValidID,$C1119)&gt;0,VLOOKUP($C1119,Μητρώο!$A:$G,2,FALSE))),"Θ","g"),"Α","b")&amp;IF((TRUNC((((YEAR($C$1))-I1119)+1)/2))*2&lt;12,12,(TRUNC((((YEAR($C$1))-I1119)+1)/2))*2),"ω")</f>
        <v>ω</v>
      </c>
      <c r="Z1119" s="49">
        <f t="shared" si="122"/>
        <v>0</v>
      </c>
      <c r="AA1119" s="49">
        <f t="shared" si="123"/>
        <v>0</v>
      </c>
      <c r="AB1119" s="49">
        <f t="shared" si="124"/>
        <v>0</v>
      </c>
    </row>
    <row r="1120" spans="1:28" x14ac:dyDescent="0.2">
      <c r="A1120" s="4">
        <v>1118</v>
      </c>
      <c r="B1120" s="25">
        <f t="shared" si="127"/>
        <v>1118</v>
      </c>
      <c r="D1120" s="26" t="str">
        <f>IF($C1120&gt;0,IF(COUNTIF(newValidID,$C1120)&gt;0,VLOOKUP($C1120,Νέα_Μητρώα!$A:$G,3,FALSE),IF(COUNTIF(ValidID,$C1120)&gt;0,VLOOKUP($C1120,Μητρώο!$A:$G,3,FALSE))),"")</f>
        <v/>
      </c>
      <c r="E1120" s="27" t="str">
        <f>IF($C1120&gt;0,IF(COUNTIF(newValidID,$C1120)&gt;0,VLOOKUP($C1120,Νέα_Μητρώα!$A:$G,5,FALSE),IF(COUNTIF(ValidID,$C1120)&gt;0,VLOOKUP($C1120,Μητρώο!$A:$G,5,FALSE))),"")</f>
        <v/>
      </c>
      <c r="F1120" s="47"/>
      <c r="G1120" s="47"/>
      <c r="H1120" s="28"/>
      <c r="I1120" s="29" t="str">
        <f>IF($C1120&gt;0,IF(COUNTIF(newValidID,$C1120)&gt;0,VLOOKUP($C1120,Νέα_Μητρώα!$A:$G,4,FALSE),IF(COUNTIF(ValidID,$C1120)&gt;0,VLOOKUP($C1120,Μητρώο!$A:$G,4,FALSE))),"")</f>
        <v/>
      </c>
      <c r="J1120" s="53" t="str">
        <f>IF(OR(AND(OR(LEFT(R1120)="b",LEFT(T1120)="b",LEFT(V1120)="b"),IF($C1120&gt;0,IF(COUNTIF(newValidID,$C1120)&gt;0,VLOOKUP($C1120,Νέα_Μητρώα!$A:$G,2,FALSE),IF(COUNTIF(ValidID,$C1120)&gt;0,VLOOKUP($C1120,Μητρώο!$A:$G,2,FALSE))),"")="Θ"),AND(OR(LEFT(R1120)="g",LEFT(T1120)="g",LEFT(V1120)="g"),IF($C1120&gt;0,IF(COUNTIF(newValidID,$C1120)&gt;0,VLOOKUP($C1120,Νέα_Μητρώα!$A:$G,2,FALSE),IF(COUNTIF(ValidID,$C1120)&gt;0,VLOOKUP($C1120,Μητρώο!$A:$G,2,FALSE))),"")="Α")),"error","")</f>
        <v/>
      </c>
      <c r="K1120" s="29" t="str">
        <f t="shared" si="125"/>
        <v/>
      </c>
      <c r="L1120" s="29">
        <f t="shared" si="126"/>
        <v>0</v>
      </c>
      <c r="M1120" s="30"/>
      <c r="N1120" s="30"/>
      <c r="O1120" s="31" t="str">
        <f>IF($C1120&gt;0,IF(COUNTIF(newValidID,$C1120)&gt;0,VLOOKUP($C1120,Νέα_Μητρώα!$A:$G,7,FALSE),IF(COUNTIF(ValidID,$C1120)&gt;0,VLOOKUP($C1120,Μητρώο!$A:$G,7,FALSE))),"")</f>
        <v/>
      </c>
      <c r="P1120" s="25" t="str">
        <f t="shared" si="128"/>
        <v/>
      </c>
      <c r="Q1120" s="6"/>
      <c r="S1120" s="6"/>
      <c r="U1120" s="6"/>
      <c r="W1120" s="59" t="str">
        <f>IF(AND($W$1&gt;0,C1120&gt;0),SUBSTITUTE(SUBSTITUTE(IF(COUNTIF(newValidID,$C1120)&gt;0,VLOOKUP($C1120,Νέα_Μητρώα!$A:$G,2,FALSE),IF(COUNTIF(ValidID,$C1120)&gt;0,VLOOKUP($C1120,Μητρώο!$A:$G,2,FALSE))),"Θ","g"),"Α","b")&amp;IF((TRUNC((((YEAR($C$1))-I1120)+1)/2))*2&lt;12,12,(TRUNC((((YEAR($C$1))-I1120)+1)/2))*2),"ω")</f>
        <v>ω</v>
      </c>
      <c r="Z1120" s="49">
        <f t="shared" si="122"/>
        <v>0</v>
      </c>
      <c r="AA1120" s="49">
        <f t="shared" si="123"/>
        <v>0</v>
      </c>
      <c r="AB1120" s="49">
        <f t="shared" si="124"/>
        <v>0</v>
      </c>
    </row>
    <row r="1121" spans="1:28" x14ac:dyDescent="0.2">
      <c r="A1121" s="4">
        <v>1119</v>
      </c>
      <c r="B1121" s="25">
        <f t="shared" si="127"/>
        <v>1119</v>
      </c>
      <c r="D1121" s="26" t="str">
        <f>IF($C1121&gt;0,IF(COUNTIF(newValidID,$C1121)&gt;0,VLOOKUP($C1121,Νέα_Μητρώα!$A:$G,3,FALSE),IF(COUNTIF(ValidID,$C1121)&gt;0,VLOOKUP($C1121,Μητρώο!$A:$G,3,FALSE))),"")</f>
        <v/>
      </c>
      <c r="E1121" s="27" t="str">
        <f>IF($C1121&gt;0,IF(COUNTIF(newValidID,$C1121)&gt;0,VLOOKUP($C1121,Νέα_Μητρώα!$A:$G,5,FALSE),IF(COUNTIF(ValidID,$C1121)&gt;0,VLOOKUP($C1121,Μητρώο!$A:$G,5,FALSE))),"")</f>
        <v/>
      </c>
      <c r="F1121" s="47"/>
      <c r="G1121" s="47"/>
      <c r="H1121" s="28"/>
      <c r="I1121" s="29" t="str">
        <f>IF($C1121&gt;0,IF(COUNTIF(newValidID,$C1121)&gt;0,VLOOKUP($C1121,Νέα_Μητρώα!$A:$G,4,FALSE),IF(COUNTIF(ValidID,$C1121)&gt;0,VLOOKUP($C1121,Μητρώο!$A:$G,4,FALSE))),"")</f>
        <v/>
      </c>
      <c r="J1121" s="53" t="str">
        <f>IF(OR(AND(OR(LEFT(R1121)="b",LEFT(T1121)="b",LEFT(V1121)="b"),IF($C1121&gt;0,IF(COUNTIF(newValidID,$C1121)&gt;0,VLOOKUP($C1121,Νέα_Μητρώα!$A:$G,2,FALSE),IF(COUNTIF(ValidID,$C1121)&gt;0,VLOOKUP($C1121,Μητρώο!$A:$G,2,FALSE))),"")="Θ"),AND(OR(LEFT(R1121)="g",LEFT(T1121)="g",LEFT(V1121)="g"),IF($C1121&gt;0,IF(COUNTIF(newValidID,$C1121)&gt;0,VLOOKUP($C1121,Νέα_Μητρώα!$A:$G,2,FALSE),IF(COUNTIF(ValidID,$C1121)&gt;0,VLOOKUP($C1121,Μητρώο!$A:$G,2,FALSE))),"")="Α")),"error","")</f>
        <v/>
      </c>
      <c r="K1121" s="29" t="str">
        <f t="shared" si="125"/>
        <v/>
      </c>
      <c r="L1121" s="29">
        <f t="shared" si="126"/>
        <v>0</v>
      </c>
      <c r="M1121" s="30"/>
      <c r="N1121" s="30"/>
      <c r="O1121" s="31" t="str">
        <f>IF($C1121&gt;0,IF(COUNTIF(newValidID,$C1121)&gt;0,VLOOKUP($C1121,Νέα_Μητρώα!$A:$G,7,FALSE),IF(COUNTIF(ValidID,$C1121)&gt;0,VLOOKUP($C1121,Μητρώο!$A:$G,7,FALSE))),"")</f>
        <v/>
      </c>
      <c r="P1121" s="25" t="str">
        <f t="shared" si="128"/>
        <v/>
      </c>
      <c r="Q1121" s="6"/>
      <c r="S1121" s="6"/>
      <c r="U1121" s="6"/>
      <c r="W1121" s="59" t="str">
        <f>IF(AND($W$1&gt;0,C1121&gt;0),SUBSTITUTE(SUBSTITUTE(IF(COUNTIF(newValidID,$C1121)&gt;0,VLOOKUP($C1121,Νέα_Μητρώα!$A:$G,2,FALSE),IF(COUNTIF(ValidID,$C1121)&gt;0,VLOOKUP($C1121,Μητρώο!$A:$G,2,FALSE))),"Θ","g"),"Α","b")&amp;IF((TRUNC((((YEAR($C$1))-I1121)+1)/2))*2&lt;12,12,(TRUNC((((YEAR($C$1))-I1121)+1)/2))*2),"ω")</f>
        <v>ω</v>
      </c>
      <c r="Z1121" s="49">
        <f t="shared" si="122"/>
        <v>0</v>
      </c>
      <c r="AA1121" s="49">
        <f t="shared" si="123"/>
        <v>0</v>
      </c>
      <c r="AB1121" s="49">
        <f t="shared" si="124"/>
        <v>0</v>
      </c>
    </row>
    <row r="1122" spans="1:28" x14ac:dyDescent="0.2">
      <c r="A1122" s="4">
        <v>1120</v>
      </c>
      <c r="B1122" s="25">
        <f t="shared" si="127"/>
        <v>1120</v>
      </c>
      <c r="D1122" s="26" t="str">
        <f>IF($C1122&gt;0,IF(COUNTIF(newValidID,$C1122)&gt;0,VLOOKUP($C1122,Νέα_Μητρώα!$A:$G,3,FALSE),IF(COUNTIF(ValidID,$C1122)&gt;0,VLOOKUP($C1122,Μητρώο!$A:$G,3,FALSE))),"")</f>
        <v/>
      </c>
      <c r="E1122" s="27" t="str">
        <f>IF($C1122&gt;0,IF(COUNTIF(newValidID,$C1122)&gt;0,VLOOKUP($C1122,Νέα_Μητρώα!$A:$G,5,FALSE),IF(COUNTIF(ValidID,$C1122)&gt;0,VLOOKUP($C1122,Μητρώο!$A:$G,5,FALSE))),"")</f>
        <v/>
      </c>
      <c r="F1122" s="47"/>
      <c r="G1122" s="47"/>
      <c r="H1122" s="28"/>
      <c r="I1122" s="29" t="str">
        <f>IF($C1122&gt;0,IF(COUNTIF(newValidID,$C1122)&gt;0,VLOOKUP($C1122,Νέα_Μητρώα!$A:$G,4,FALSE),IF(COUNTIF(ValidID,$C1122)&gt;0,VLOOKUP($C1122,Μητρώο!$A:$G,4,FALSE))),"")</f>
        <v/>
      </c>
      <c r="J1122" s="53" t="str">
        <f>IF(OR(AND(OR(LEFT(R1122)="b",LEFT(T1122)="b",LEFT(V1122)="b"),IF($C1122&gt;0,IF(COUNTIF(newValidID,$C1122)&gt;0,VLOOKUP($C1122,Νέα_Μητρώα!$A:$G,2,FALSE),IF(COUNTIF(ValidID,$C1122)&gt;0,VLOOKUP($C1122,Μητρώο!$A:$G,2,FALSE))),"")="Θ"),AND(OR(LEFT(R1122)="g",LEFT(T1122)="g",LEFT(V1122)="g"),IF($C1122&gt;0,IF(COUNTIF(newValidID,$C1122)&gt;0,VLOOKUP($C1122,Νέα_Μητρώα!$A:$G,2,FALSE),IF(COUNTIF(ValidID,$C1122)&gt;0,VLOOKUP($C1122,Μητρώο!$A:$G,2,FALSE))),"")="Α")),"error","")</f>
        <v/>
      </c>
      <c r="K1122" s="29" t="str">
        <f t="shared" si="125"/>
        <v/>
      </c>
      <c r="L1122" s="29">
        <f t="shared" si="126"/>
        <v>0</v>
      </c>
      <c r="M1122" s="30"/>
      <c r="N1122" s="30"/>
      <c r="O1122" s="31" t="str">
        <f>IF($C1122&gt;0,IF(COUNTIF(newValidID,$C1122)&gt;0,VLOOKUP($C1122,Νέα_Μητρώα!$A:$G,7,FALSE),IF(COUNTIF(ValidID,$C1122)&gt;0,VLOOKUP($C1122,Μητρώο!$A:$G,7,FALSE))),"")</f>
        <v/>
      </c>
      <c r="P1122" s="25" t="str">
        <f t="shared" si="128"/>
        <v/>
      </c>
      <c r="Q1122" s="6"/>
      <c r="S1122" s="6"/>
      <c r="U1122" s="6"/>
      <c r="W1122" s="59" t="str">
        <f>IF(AND($W$1&gt;0,C1122&gt;0),SUBSTITUTE(SUBSTITUTE(IF(COUNTIF(newValidID,$C1122)&gt;0,VLOOKUP($C1122,Νέα_Μητρώα!$A:$G,2,FALSE),IF(COUNTIF(ValidID,$C1122)&gt;0,VLOOKUP($C1122,Μητρώο!$A:$G,2,FALSE))),"Θ","g"),"Α","b")&amp;IF((TRUNC((((YEAR($C$1))-I1122)+1)/2))*2&lt;12,12,(TRUNC((((YEAR($C$1))-I1122)+1)/2))*2),"ω")</f>
        <v>ω</v>
      </c>
      <c r="Z1122" s="49">
        <f t="shared" si="122"/>
        <v>0</v>
      </c>
      <c r="AA1122" s="49">
        <f t="shared" si="123"/>
        <v>0</v>
      </c>
      <c r="AB1122" s="49">
        <f t="shared" si="124"/>
        <v>0</v>
      </c>
    </row>
    <row r="1123" spans="1:28" x14ac:dyDescent="0.2">
      <c r="A1123" s="4">
        <v>1121</v>
      </c>
      <c r="B1123" s="25">
        <f t="shared" si="127"/>
        <v>1121</v>
      </c>
      <c r="D1123" s="26" t="str">
        <f>IF($C1123&gt;0,IF(COUNTIF(newValidID,$C1123)&gt;0,VLOOKUP($C1123,Νέα_Μητρώα!$A:$G,3,FALSE),IF(COUNTIF(ValidID,$C1123)&gt;0,VLOOKUP($C1123,Μητρώο!$A:$G,3,FALSE))),"")</f>
        <v/>
      </c>
      <c r="E1123" s="27" t="str">
        <f>IF($C1123&gt;0,IF(COUNTIF(newValidID,$C1123)&gt;0,VLOOKUP($C1123,Νέα_Μητρώα!$A:$G,5,FALSE),IF(COUNTIF(ValidID,$C1123)&gt;0,VLOOKUP($C1123,Μητρώο!$A:$G,5,FALSE))),"")</f>
        <v/>
      </c>
      <c r="F1123" s="47"/>
      <c r="G1123" s="47"/>
      <c r="H1123" s="28"/>
      <c r="I1123" s="29" t="str">
        <f>IF($C1123&gt;0,IF(COUNTIF(newValidID,$C1123)&gt;0,VLOOKUP($C1123,Νέα_Μητρώα!$A:$G,4,FALSE),IF(COUNTIF(ValidID,$C1123)&gt;0,VLOOKUP($C1123,Μητρώο!$A:$G,4,FALSE))),"")</f>
        <v/>
      </c>
      <c r="J1123" s="53" t="str">
        <f>IF(OR(AND(OR(LEFT(R1123)="b",LEFT(T1123)="b",LEFT(V1123)="b"),IF($C1123&gt;0,IF(COUNTIF(newValidID,$C1123)&gt;0,VLOOKUP($C1123,Νέα_Μητρώα!$A:$G,2,FALSE),IF(COUNTIF(ValidID,$C1123)&gt;0,VLOOKUP($C1123,Μητρώο!$A:$G,2,FALSE))),"")="Θ"),AND(OR(LEFT(R1123)="g",LEFT(T1123)="g",LEFT(V1123)="g"),IF($C1123&gt;0,IF(COUNTIF(newValidID,$C1123)&gt;0,VLOOKUP($C1123,Νέα_Μητρώα!$A:$G,2,FALSE),IF(COUNTIF(ValidID,$C1123)&gt;0,VLOOKUP($C1123,Μητρώο!$A:$G,2,FALSE))),"")="Α")),"error","")</f>
        <v/>
      </c>
      <c r="K1123" s="29" t="str">
        <f t="shared" si="125"/>
        <v/>
      </c>
      <c r="L1123" s="29">
        <f t="shared" si="126"/>
        <v>0</v>
      </c>
      <c r="M1123" s="30"/>
      <c r="N1123" s="30"/>
      <c r="O1123" s="31" t="str">
        <f>IF($C1123&gt;0,IF(COUNTIF(newValidID,$C1123)&gt;0,VLOOKUP($C1123,Νέα_Μητρώα!$A:$G,7,FALSE),IF(COUNTIF(ValidID,$C1123)&gt;0,VLOOKUP($C1123,Μητρώο!$A:$G,7,FALSE))),"")</f>
        <v/>
      </c>
      <c r="P1123" s="25" t="str">
        <f t="shared" si="128"/>
        <v/>
      </c>
      <c r="Q1123" s="6"/>
      <c r="S1123" s="6"/>
      <c r="U1123" s="6"/>
      <c r="W1123" s="59" t="str">
        <f>IF(AND($W$1&gt;0,C1123&gt;0),SUBSTITUTE(SUBSTITUTE(IF(COUNTIF(newValidID,$C1123)&gt;0,VLOOKUP($C1123,Νέα_Μητρώα!$A:$G,2,FALSE),IF(COUNTIF(ValidID,$C1123)&gt;0,VLOOKUP($C1123,Μητρώο!$A:$G,2,FALSE))),"Θ","g"),"Α","b")&amp;IF((TRUNC((((YEAR($C$1))-I1123)+1)/2))*2&lt;12,12,(TRUNC((((YEAR($C$1))-I1123)+1)/2))*2),"ω")</f>
        <v>ω</v>
      </c>
      <c r="Z1123" s="49">
        <f t="shared" si="122"/>
        <v>0</v>
      </c>
      <c r="AA1123" s="49">
        <f t="shared" si="123"/>
        <v>0</v>
      </c>
      <c r="AB1123" s="49">
        <f t="shared" si="124"/>
        <v>0</v>
      </c>
    </row>
    <row r="1124" spans="1:28" x14ac:dyDescent="0.2">
      <c r="A1124" s="4">
        <v>1122</v>
      </c>
      <c r="B1124" s="25">
        <f t="shared" si="127"/>
        <v>1122</v>
      </c>
      <c r="D1124" s="26" t="str">
        <f>IF($C1124&gt;0,IF(COUNTIF(newValidID,$C1124)&gt;0,VLOOKUP($C1124,Νέα_Μητρώα!$A:$G,3,FALSE),IF(COUNTIF(ValidID,$C1124)&gt;0,VLOOKUP($C1124,Μητρώο!$A:$G,3,FALSE))),"")</f>
        <v/>
      </c>
      <c r="E1124" s="27" t="str">
        <f>IF($C1124&gt;0,IF(COUNTIF(newValidID,$C1124)&gt;0,VLOOKUP($C1124,Νέα_Μητρώα!$A:$G,5,FALSE),IF(COUNTIF(ValidID,$C1124)&gt;0,VLOOKUP($C1124,Μητρώο!$A:$G,5,FALSE))),"")</f>
        <v/>
      </c>
      <c r="F1124" s="47"/>
      <c r="G1124" s="47"/>
      <c r="H1124" s="28"/>
      <c r="I1124" s="29" t="str">
        <f>IF($C1124&gt;0,IF(COUNTIF(newValidID,$C1124)&gt;0,VLOOKUP($C1124,Νέα_Μητρώα!$A:$G,4,FALSE),IF(COUNTIF(ValidID,$C1124)&gt;0,VLOOKUP($C1124,Μητρώο!$A:$G,4,FALSE))),"")</f>
        <v/>
      </c>
      <c r="J1124" s="53" t="str">
        <f>IF(OR(AND(OR(LEFT(R1124)="b",LEFT(T1124)="b",LEFT(V1124)="b"),IF($C1124&gt;0,IF(COUNTIF(newValidID,$C1124)&gt;0,VLOOKUP($C1124,Νέα_Μητρώα!$A:$G,2,FALSE),IF(COUNTIF(ValidID,$C1124)&gt;0,VLOOKUP($C1124,Μητρώο!$A:$G,2,FALSE))),"")="Θ"),AND(OR(LEFT(R1124)="g",LEFT(T1124)="g",LEFT(V1124)="g"),IF($C1124&gt;0,IF(COUNTIF(newValidID,$C1124)&gt;0,VLOOKUP($C1124,Νέα_Μητρώα!$A:$G,2,FALSE),IF(COUNTIF(ValidID,$C1124)&gt;0,VLOOKUP($C1124,Μητρώο!$A:$G,2,FALSE))),"")="Α")),"error","")</f>
        <v/>
      </c>
      <c r="K1124" s="29" t="str">
        <f t="shared" si="125"/>
        <v/>
      </c>
      <c r="L1124" s="29">
        <f t="shared" si="126"/>
        <v>0</v>
      </c>
      <c r="M1124" s="30"/>
      <c r="N1124" s="30"/>
      <c r="O1124" s="31" t="str">
        <f>IF($C1124&gt;0,IF(COUNTIF(newValidID,$C1124)&gt;0,VLOOKUP($C1124,Νέα_Μητρώα!$A:$G,7,FALSE),IF(COUNTIF(ValidID,$C1124)&gt;0,VLOOKUP($C1124,Μητρώο!$A:$G,7,FALSE))),"")</f>
        <v/>
      </c>
      <c r="P1124" s="25" t="str">
        <f t="shared" si="128"/>
        <v/>
      </c>
      <c r="Q1124" s="6"/>
      <c r="S1124" s="6"/>
      <c r="U1124" s="6"/>
      <c r="W1124" s="59" t="str">
        <f>IF(AND($W$1&gt;0,C1124&gt;0),SUBSTITUTE(SUBSTITUTE(IF(COUNTIF(newValidID,$C1124)&gt;0,VLOOKUP($C1124,Νέα_Μητρώα!$A:$G,2,FALSE),IF(COUNTIF(ValidID,$C1124)&gt;0,VLOOKUP($C1124,Μητρώο!$A:$G,2,FALSE))),"Θ","g"),"Α","b")&amp;IF((TRUNC((((YEAR($C$1))-I1124)+1)/2))*2&lt;12,12,(TRUNC((((YEAR($C$1))-I1124)+1)/2))*2),"ω")</f>
        <v>ω</v>
      </c>
      <c r="Z1124" s="49">
        <f t="shared" si="122"/>
        <v>0</v>
      </c>
      <c r="AA1124" s="49">
        <f t="shared" si="123"/>
        <v>0</v>
      </c>
      <c r="AB1124" s="49">
        <f t="shared" si="124"/>
        <v>0</v>
      </c>
    </row>
    <row r="1125" spans="1:28" x14ac:dyDescent="0.2">
      <c r="A1125" s="4">
        <v>1123</v>
      </c>
      <c r="B1125" s="25">
        <f t="shared" si="127"/>
        <v>1123</v>
      </c>
      <c r="D1125" s="26" t="str">
        <f>IF($C1125&gt;0,IF(COUNTIF(newValidID,$C1125)&gt;0,VLOOKUP($C1125,Νέα_Μητρώα!$A:$G,3,FALSE),IF(COUNTIF(ValidID,$C1125)&gt;0,VLOOKUP($C1125,Μητρώο!$A:$G,3,FALSE))),"")</f>
        <v/>
      </c>
      <c r="E1125" s="27" t="str">
        <f>IF($C1125&gt;0,IF(COUNTIF(newValidID,$C1125)&gt;0,VLOOKUP($C1125,Νέα_Μητρώα!$A:$G,5,FALSE),IF(COUNTIF(ValidID,$C1125)&gt;0,VLOOKUP($C1125,Μητρώο!$A:$G,5,FALSE))),"")</f>
        <v/>
      </c>
      <c r="F1125" s="47"/>
      <c r="G1125" s="47"/>
      <c r="H1125" s="28"/>
      <c r="I1125" s="29" t="str">
        <f>IF($C1125&gt;0,IF(COUNTIF(newValidID,$C1125)&gt;0,VLOOKUP($C1125,Νέα_Μητρώα!$A:$G,4,FALSE),IF(COUNTIF(ValidID,$C1125)&gt;0,VLOOKUP($C1125,Μητρώο!$A:$G,4,FALSE))),"")</f>
        <v/>
      </c>
      <c r="J1125" s="53" t="str">
        <f>IF(OR(AND(OR(LEFT(R1125)="b",LEFT(T1125)="b",LEFT(V1125)="b"),IF($C1125&gt;0,IF(COUNTIF(newValidID,$C1125)&gt;0,VLOOKUP($C1125,Νέα_Μητρώα!$A:$G,2,FALSE),IF(COUNTIF(ValidID,$C1125)&gt;0,VLOOKUP($C1125,Μητρώο!$A:$G,2,FALSE))),"")="Θ"),AND(OR(LEFT(R1125)="g",LEFT(T1125)="g",LEFT(V1125)="g"),IF($C1125&gt;0,IF(COUNTIF(newValidID,$C1125)&gt;0,VLOOKUP($C1125,Νέα_Μητρώα!$A:$G,2,FALSE),IF(COUNTIF(ValidID,$C1125)&gt;0,VLOOKUP($C1125,Μητρώο!$A:$G,2,FALSE))),"")="Α")),"error","")</f>
        <v/>
      </c>
      <c r="K1125" s="29" t="str">
        <f t="shared" si="125"/>
        <v/>
      </c>
      <c r="L1125" s="29">
        <f t="shared" si="126"/>
        <v>0</v>
      </c>
      <c r="M1125" s="30"/>
      <c r="N1125" s="30"/>
      <c r="O1125" s="31" t="str">
        <f>IF($C1125&gt;0,IF(COUNTIF(newValidID,$C1125)&gt;0,VLOOKUP($C1125,Νέα_Μητρώα!$A:$G,7,FALSE),IF(COUNTIF(ValidID,$C1125)&gt;0,VLOOKUP($C1125,Μητρώο!$A:$G,7,FALSE))),"")</f>
        <v/>
      </c>
      <c r="P1125" s="25" t="str">
        <f t="shared" si="128"/>
        <v/>
      </c>
      <c r="Q1125" s="6"/>
      <c r="S1125" s="6"/>
      <c r="U1125" s="6"/>
      <c r="W1125" s="59" t="str">
        <f>IF(AND($W$1&gt;0,C1125&gt;0),SUBSTITUTE(SUBSTITUTE(IF(COUNTIF(newValidID,$C1125)&gt;0,VLOOKUP($C1125,Νέα_Μητρώα!$A:$G,2,FALSE),IF(COUNTIF(ValidID,$C1125)&gt;0,VLOOKUP($C1125,Μητρώο!$A:$G,2,FALSE))),"Θ","g"),"Α","b")&amp;IF((TRUNC((((YEAR($C$1))-I1125)+1)/2))*2&lt;12,12,(TRUNC((((YEAR($C$1))-I1125)+1)/2))*2),"ω")</f>
        <v>ω</v>
      </c>
      <c r="Z1125" s="49">
        <f t="shared" si="122"/>
        <v>0</v>
      </c>
      <c r="AA1125" s="49">
        <f t="shared" si="123"/>
        <v>0</v>
      </c>
      <c r="AB1125" s="49">
        <f t="shared" si="124"/>
        <v>0</v>
      </c>
    </row>
    <row r="1126" spans="1:28" x14ac:dyDescent="0.2">
      <c r="A1126" s="4">
        <v>1124</v>
      </c>
      <c r="B1126" s="25">
        <f t="shared" si="127"/>
        <v>1124</v>
      </c>
      <c r="D1126" s="26" t="str">
        <f>IF($C1126&gt;0,IF(COUNTIF(newValidID,$C1126)&gt;0,VLOOKUP($C1126,Νέα_Μητρώα!$A:$G,3,FALSE),IF(COUNTIF(ValidID,$C1126)&gt;0,VLOOKUP($C1126,Μητρώο!$A:$G,3,FALSE))),"")</f>
        <v/>
      </c>
      <c r="E1126" s="27" t="str">
        <f>IF($C1126&gt;0,IF(COUNTIF(newValidID,$C1126)&gt;0,VLOOKUP($C1126,Νέα_Μητρώα!$A:$G,5,FALSE),IF(COUNTIF(ValidID,$C1126)&gt;0,VLOOKUP($C1126,Μητρώο!$A:$G,5,FALSE))),"")</f>
        <v/>
      </c>
      <c r="F1126" s="47"/>
      <c r="G1126" s="47"/>
      <c r="H1126" s="28"/>
      <c r="I1126" s="29" t="str">
        <f>IF($C1126&gt;0,IF(COUNTIF(newValidID,$C1126)&gt;0,VLOOKUP($C1126,Νέα_Μητρώα!$A:$G,4,FALSE),IF(COUNTIF(ValidID,$C1126)&gt;0,VLOOKUP($C1126,Μητρώο!$A:$G,4,FALSE))),"")</f>
        <v/>
      </c>
      <c r="J1126" s="53" t="str">
        <f>IF(OR(AND(OR(LEFT(R1126)="b",LEFT(T1126)="b",LEFT(V1126)="b"),IF($C1126&gt;0,IF(COUNTIF(newValidID,$C1126)&gt;0,VLOOKUP($C1126,Νέα_Μητρώα!$A:$G,2,FALSE),IF(COUNTIF(ValidID,$C1126)&gt;0,VLOOKUP($C1126,Μητρώο!$A:$G,2,FALSE))),"")="Θ"),AND(OR(LEFT(R1126)="g",LEFT(T1126)="g",LEFT(V1126)="g"),IF($C1126&gt;0,IF(COUNTIF(newValidID,$C1126)&gt;0,VLOOKUP($C1126,Νέα_Μητρώα!$A:$G,2,FALSE),IF(COUNTIF(ValidID,$C1126)&gt;0,VLOOKUP($C1126,Μητρώο!$A:$G,2,FALSE))),"")="Α")),"error","")</f>
        <v/>
      </c>
      <c r="K1126" s="29" t="str">
        <f t="shared" si="125"/>
        <v/>
      </c>
      <c r="L1126" s="29">
        <f t="shared" si="126"/>
        <v>0</v>
      </c>
      <c r="M1126" s="30"/>
      <c r="N1126" s="30"/>
      <c r="O1126" s="31" t="str">
        <f>IF($C1126&gt;0,IF(COUNTIF(newValidID,$C1126)&gt;0,VLOOKUP($C1126,Νέα_Μητρώα!$A:$G,7,FALSE),IF(COUNTIF(ValidID,$C1126)&gt;0,VLOOKUP($C1126,Μητρώο!$A:$G,7,FALSE))),"")</f>
        <v/>
      </c>
      <c r="P1126" s="25" t="str">
        <f t="shared" si="128"/>
        <v/>
      </c>
      <c r="Q1126" s="6"/>
      <c r="S1126" s="6"/>
      <c r="U1126" s="6"/>
      <c r="W1126" s="59" t="str">
        <f>IF(AND($W$1&gt;0,C1126&gt;0),SUBSTITUTE(SUBSTITUTE(IF(COUNTIF(newValidID,$C1126)&gt;0,VLOOKUP($C1126,Νέα_Μητρώα!$A:$G,2,FALSE),IF(COUNTIF(ValidID,$C1126)&gt;0,VLOOKUP($C1126,Μητρώο!$A:$G,2,FALSE))),"Θ","g"),"Α","b")&amp;IF((TRUNC((((YEAR($C$1))-I1126)+1)/2))*2&lt;12,12,(TRUNC((((YEAR($C$1))-I1126)+1)/2))*2),"ω")</f>
        <v>ω</v>
      </c>
      <c r="Z1126" s="49">
        <f t="shared" si="122"/>
        <v>0</v>
      </c>
      <c r="AA1126" s="49">
        <f t="shared" si="123"/>
        <v>0</v>
      </c>
      <c r="AB1126" s="49">
        <f t="shared" si="124"/>
        <v>0</v>
      </c>
    </row>
    <row r="1127" spans="1:28" x14ac:dyDescent="0.2">
      <c r="A1127" s="4">
        <v>1125</v>
      </c>
      <c r="B1127" s="25">
        <f t="shared" si="127"/>
        <v>1125</v>
      </c>
      <c r="D1127" s="26" t="str">
        <f>IF($C1127&gt;0,IF(COUNTIF(newValidID,$C1127)&gt;0,VLOOKUP($C1127,Νέα_Μητρώα!$A:$G,3,FALSE),IF(COUNTIF(ValidID,$C1127)&gt;0,VLOOKUP($C1127,Μητρώο!$A:$G,3,FALSE))),"")</f>
        <v/>
      </c>
      <c r="E1127" s="27" t="str">
        <f>IF($C1127&gt;0,IF(COUNTIF(newValidID,$C1127)&gt;0,VLOOKUP($C1127,Νέα_Μητρώα!$A:$G,5,FALSE),IF(COUNTIF(ValidID,$C1127)&gt;0,VLOOKUP($C1127,Μητρώο!$A:$G,5,FALSE))),"")</f>
        <v/>
      </c>
      <c r="F1127" s="47"/>
      <c r="G1127" s="47"/>
      <c r="H1127" s="28"/>
      <c r="I1127" s="29" t="str">
        <f>IF($C1127&gt;0,IF(COUNTIF(newValidID,$C1127)&gt;0,VLOOKUP($C1127,Νέα_Μητρώα!$A:$G,4,FALSE),IF(COUNTIF(ValidID,$C1127)&gt;0,VLOOKUP($C1127,Μητρώο!$A:$G,4,FALSE))),"")</f>
        <v/>
      </c>
      <c r="J1127" s="53" t="str">
        <f>IF(OR(AND(OR(LEFT(R1127)="b",LEFT(T1127)="b",LEFT(V1127)="b"),IF($C1127&gt;0,IF(COUNTIF(newValidID,$C1127)&gt;0,VLOOKUP($C1127,Νέα_Μητρώα!$A:$G,2,FALSE),IF(COUNTIF(ValidID,$C1127)&gt;0,VLOOKUP($C1127,Μητρώο!$A:$G,2,FALSE))),"")="Θ"),AND(OR(LEFT(R1127)="g",LEFT(T1127)="g",LEFT(V1127)="g"),IF($C1127&gt;0,IF(COUNTIF(newValidID,$C1127)&gt;0,VLOOKUP($C1127,Νέα_Μητρώα!$A:$G,2,FALSE),IF(COUNTIF(ValidID,$C1127)&gt;0,VLOOKUP($C1127,Μητρώο!$A:$G,2,FALSE))),"")="Α")),"error","")</f>
        <v/>
      </c>
      <c r="K1127" s="29" t="str">
        <f t="shared" si="125"/>
        <v/>
      </c>
      <c r="L1127" s="29">
        <f t="shared" si="126"/>
        <v>0</v>
      </c>
      <c r="M1127" s="30"/>
      <c r="N1127" s="30"/>
      <c r="O1127" s="31" t="str">
        <f>IF($C1127&gt;0,IF(COUNTIF(newValidID,$C1127)&gt;0,VLOOKUP($C1127,Νέα_Μητρώα!$A:$G,7,FALSE),IF(COUNTIF(ValidID,$C1127)&gt;0,VLOOKUP($C1127,Μητρώο!$A:$G,7,FALSE))),"")</f>
        <v/>
      </c>
      <c r="P1127" s="25" t="str">
        <f t="shared" si="128"/>
        <v/>
      </c>
      <c r="Q1127" s="6"/>
      <c r="S1127" s="6"/>
      <c r="U1127" s="6"/>
      <c r="W1127" s="59" t="str">
        <f>IF(AND($W$1&gt;0,C1127&gt;0),SUBSTITUTE(SUBSTITUTE(IF(COUNTIF(newValidID,$C1127)&gt;0,VLOOKUP($C1127,Νέα_Μητρώα!$A:$G,2,FALSE),IF(COUNTIF(ValidID,$C1127)&gt;0,VLOOKUP($C1127,Μητρώο!$A:$G,2,FALSE))),"Θ","g"),"Α","b")&amp;IF((TRUNC((((YEAR($C$1))-I1127)+1)/2))*2&lt;12,12,(TRUNC((((YEAR($C$1))-I1127)+1)/2))*2),"ω")</f>
        <v>ω</v>
      </c>
      <c r="Z1127" s="49">
        <f t="shared" si="122"/>
        <v>0</v>
      </c>
      <c r="AA1127" s="49">
        <f t="shared" si="123"/>
        <v>0</v>
      </c>
      <c r="AB1127" s="49">
        <f t="shared" si="124"/>
        <v>0</v>
      </c>
    </row>
    <row r="1128" spans="1:28" x14ac:dyDescent="0.2">
      <c r="A1128" s="4">
        <v>1126</v>
      </c>
      <c r="B1128" s="25">
        <f t="shared" si="127"/>
        <v>1126</v>
      </c>
      <c r="D1128" s="26" t="str">
        <f>IF($C1128&gt;0,IF(COUNTIF(newValidID,$C1128)&gt;0,VLOOKUP($C1128,Νέα_Μητρώα!$A:$G,3,FALSE),IF(COUNTIF(ValidID,$C1128)&gt;0,VLOOKUP($C1128,Μητρώο!$A:$G,3,FALSE))),"")</f>
        <v/>
      </c>
      <c r="E1128" s="27" t="str">
        <f>IF($C1128&gt;0,IF(COUNTIF(newValidID,$C1128)&gt;0,VLOOKUP($C1128,Νέα_Μητρώα!$A:$G,5,FALSE),IF(COUNTIF(ValidID,$C1128)&gt;0,VLOOKUP($C1128,Μητρώο!$A:$G,5,FALSE))),"")</f>
        <v/>
      </c>
      <c r="F1128" s="47"/>
      <c r="G1128" s="47"/>
      <c r="H1128" s="28"/>
      <c r="I1128" s="29" t="str">
        <f>IF($C1128&gt;0,IF(COUNTIF(newValidID,$C1128)&gt;0,VLOOKUP($C1128,Νέα_Μητρώα!$A:$G,4,FALSE),IF(COUNTIF(ValidID,$C1128)&gt;0,VLOOKUP($C1128,Μητρώο!$A:$G,4,FALSE))),"")</f>
        <v/>
      </c>
      <c r="J1128" s="53" t="str">
        <f>IF(OR(AND(OR(LEFT(R1128)="b",LEFT(T1128)="b",LEFT(V1128)="b"),IF($C1128&gt;0,IF(COUNTIF(newValidID,$C1128)&gt;0,VLOOKUP($C1128,Νέα_Μητρώα!$A:$G,2,FALSE),IF(COUNTIF(ValidID,$C1128)&gt;0,VLOOKUP($C1128,Μητρώο!$A:$G,2,FALSE))),"")="Θ"),AND(OR(LEFT(R1128)="g",LEFT(T1128)="g",LEFT(V1128)="g"),IF($C1128&gt;0,IF(COUNTIF(newValidID,$C1128)&gt;0,VLOOKUP($C1128,Νέα_Μητρώα!$A:$G,2,FALSE),IF(COUNTIF(ValidID,$C1128)&gt;0,VLOOKUP($C1128,Μητρώο!$A:$G,2,FALSE))),"")="Α")),"error","")</f>
        <v/>
      </c>
      <c r="K1128" s="29" t="str">
        <f t="shared" si="125"/>
        <v/>
      </c>
      <c r="L1128" s="29">
        <f t="shared" si="126"/>
        <v>0</v>
      </c>
      <c r="M1128" s="30"/>
      <c r="N1128" s="30"/>
      <c r="O1128" s="31" t="str">
        <f>IF($C1128&gt;0,IF(COUNTIF(newValidID,$C1128)&gt;0,VLOOKUP($C1128,Νέα_Μητρώα!$A:$G,7,FALSE),IF(COUNTIF(ValidID,$C1128)&gt;0,VLOOKUP($C1128,Μητρώο!$A:$G,7,FALSE))),"")</f>
        <v/>
      </c>
      <c r="P1128" s="25" t="str">
        <f t="shared" si="128"/>
        <v/>
      </c>
      <c r="Q1128" s="6"/>
      <c r="S1128" s="6"/>
      <c r="U1128" s="6"/>
      <c r="W1128" s="59" t="str">
        <f>IF(AND($W$1&gt;0,C1128&gt;0),SUBSTITUTE(SUBSTITUTE(IF(COUNTIF(newValidID,$C1128)&gt;0,VLOOKUP($C1128,Νέα_Μητρώα!$A:$G,2,FALSE),IF(COUNTIF(ValidID,$C1128)&gt;0,VLOOKUP($C1128,Μητρώο!$A:$G,2,FALSE))),"Θ","g"),"Α","b")&amp;IF((TRUNC((((YEAR($C$1))-I1128)+1)/2))*2&lt;12,12,(TRUNC((((YEAR($C$1))-I1128)+1)/2))*2),"ω")</f>
        <v>ω</v>
      </c>
      <c r="Z1128" s="49">
        <f t="shared" si="122"/>
        <v>0</v>
      </c>
      <c r="AA1128" s="49">
        <f t="shared" si="123"/>
        <v>0</v>
      </c>
      <c r="AB1128" s="49">
        <f t="shared" si="124"/>
        <v>0</v>
      </c>
    </row>
    <row r="1129" spans="1:28" x14ac:dyDescent="0.2">
      <c r="A1129" s="4">
        <v>1127</v>
      </c>
      <c r="B1129" s="25">
        <f t="shared" si="127"/>
        <v>1127</v>
      </c>
      <c r="D1129" s="26" t="str">
        <f>IF($C1129&gt;0,IF(COUNTIF(newValidID,$C1129)&gt;0,VLOOKUP($C1129,Νέα_Μητρώα!$A:$G,3,FALSE),IF(COUNTIF(ValidID,$C1129)&gt;0,VLOOKUP($C1129,Μητρώο!$A:$G,3,FALSE))),"")</f>
        <v/>
      </c>
      <c r="E1129" s="27" t="str">
        <f>IF($C1129&gt;0,IF(COUNTIF(newValidID,$C1129)&gt;0,VLOOKUP($C1129,Νέα_Μητρώα!$A:$G,5,FALSE),IF(COUNTIF(ValidID,$C1129)&gt;0,VLOOKUP($C1129,Μητρώο!$A:$G,5,FALSE))),"")</f>
        <v/>
      </c>
      <c r="F1129" s="47"/>
      <c r="G1129" s="47"/>
      <c r="H1129" s="28"/>
      <c r="I1129" s="29" t="str">
        <f>IF($C1129&gt;0,IF(COUNTIF(newValidID,$C1129)&gt;0,VLOOKUP($C1129,Νέα_Μητρώα!$A:$G,4,FALSE),IF(COUNTIF(ValidID,$C1129)&gt;0,VLOOKUP($C1129,Μητρώο!$A:$G,4,FALSE))),"")</f>
        <v/>
      </c>
      <c r="J1129" s="53" t="str">
        <f>IF(OR(AND(OR(LEFT(R1129)="b",LEFT(T1129)="b",LEFT(V1129)="b"),IF($C1129&gt;0,IF(COUNTIF(newValidID,$C1129)&gt;0,VLOOKUP($C1129,Νέα_Μητρώα!$A:$G,2,FALSE),IF(COUNTIF(ValidID,$C1129)&gt;0,VLOOKUP($C1129,Μητρώο!$A:$G,2,FALSE))),"")="Θ"),AND(OR(LEFT(R1129)="g",LEFT(T1129)="g",LEFT(V1129)="g"),IF($C1129&gt;0,IF(COUNTIF(newValidID,$C1129)&gt;0,VLOOKUP($C1129,Νέα_Μητρώα!$A:$G,2,FALSE),IF(COUNTIF(ValidID,$C1129)&gt;0,VLOOKUP($C1129,Μητρώο!$A:$G,2,FALSE))),"")="Α")),"error","")</f>
        <v/>
      </c>
      <c r="K1129" s="29" t="str">
        <f t="shared" si="125"/>
        <v/>
      </c>
      <c r="L1129" s="29">
        <f t="shared" si="126"/>
        <v>0</v>
      </c>
      <c r="M1129" s="30"/>
      <c r="N1129" s="30"/>
      <c r="O1129" s="31" t="str">
        <f>IF($C1129&gt;0,IF(COUNTIF(newValidID,$C1129)&gt;0,VLOOKUP($C1129,Νέα_Μητρώα!$A:$G,7,FALSE),IF(COUNTIF(ValidID,$C1129)&gt;0,VLOOKUP($C1129,Μητρώο!$A:$G,7,FALSE))),"")</f>
        <v/>
      </c>
      <c r="P1129" s="25" t="str">
        <f t="shared" si="128"/>
        <v/>
      </c>
      <c r="Q1129" s="6"/>
      <c r="S1129" s="6"/>
      <c r="U1129" s="6"/>
      <c r="W1129" s="59" t="str">
        <f>IF(AND($W$1&gt;0,C1129&gt;0),SUBSTITUTE(SUBSTITUTE(IF(COUNTIF(newValidID,$C1129)&gt;0,VLOOKUP($C1129,Νέα_Μητρώα!$A:$G,2,FALSE),IF(COUNTIF(ValidID,$C1129)&gt;0,VLOOKUP($C1129,Μητρώο!$A:$G,2,FALSE))),"Θ","g"),"Α","b")&amp;IF((TRUNC((((YEAR($C$1))-I1129)+1)/2))*2&lt;12,12,(TRUNC((((YEAR($C$1))-I1129)+1)/2))*2),"ω")</f>
        <v>ω</v>
      </c>
      <c r="Z1129" s="49">
        <f t="shared" si="122"/>
        <v>0</v>
      </c>
      <c r="AA1129" s="49">
        <f t="shared" si="123"/>
        <v>0</v>
      </c>
      <c r="AB1129" s="49">
        <f t="shared" si="124"/>
        <v>0</v>
      </c>
    </row>
    <row r="1130" spans="1:28" x14ac:dyDescent="0.2">
      <c r="A1130" s="4">
        <v>1128</v>
      </c>
      <c r="B1130" s="25">
        <f t="shared" si="127"/>
        <v>1128</v>
      </c>
      <c r="D1130" s="26" t="str">
        <f>IF($C1130&gt;0,IF(COUNTIF(newValidID,$C1130)&gt;0,VLOOKUP($C1130,Νέα_Μητρώα!$A:$G,3,FALSE),IF(COUNTIF(ValidID,$C1130)&gt;0,VLOOKUP($C1130,Μητρώο!$A:$G,3,FALSE))),"")</f>
        <v/>
      </c>
      <c r="E1130" s="27" t="str">
        <f>IF($C1130&gt;0,IF(COUNTIF(newValidID,$C1130)&gt;0,VLOOKUP($C1130,Νέα_Μητρώα!$A:$G,5,FALSE),IF(COUNTIF(ValidID,$C1130)&gt;0,VLOOKUP($C1130,Μητρώο!$A:$G,5,FALSE))),"")</f>
        <v/>
      </c>
      <c r="F1130" s="47"/>
      <c r="G1130" s="47"/>
      <c r="H1130" s="28"/>
      <c r="I1130" s="29" t="str">
        <f>IF($C1130&gt;0,IF(COUNTIF(newValidID,$C1130)&gt;0,VLOOKUP($C1130,Νέα_Μητρώα!$A:$G,4,FALSE),IF(COUNTIF(ValidID,$C1130)&gt;0,VLOOKUP($C1130,Μητρώο!$A:$G,4,FALSE))),"")</f>
        <v/>
      </c>
      <c r="J1130" s="53" t="str">
        <f>IF(OR(AND(OR(LEFT(R1130)="b",LEFT(T1130)="b",LEFT(V1130)="b"),IF($C1130&gt;0,IF(COUNTIF(newValidID,$C1130)&gt;0,VLOOKUP($C1130,Νέα_Μητρώα!$A:$G,2,FALSE),IF(COUNTIF(ValidID,$C1130)&gt;0,VLOOKUP($C1130,Μητρώο!$A:$G,2,FALSE))),"")="Θ"),AND(OR(LEFT(R1130)="g",LEFT(T1130)="g",LEFT(V1130)="g"),IF($C1130&gt;0,IF(COUNTIF(newValidID,$C1130)&gt;0,VLOOKUP($C1130,Νέα_Μητρώα!$A:$G,2,FALSE),IF(COUNTIF(ValidID,$C1130)&gt;0,VLOOKUP($C1130,Μητρώο!$A:$G,2,FALSE))),"")="Α")),"error","")</f>
        <v/>
      </c>
      <c r="K1130" s="29" t="str">
        <f t="shared" si="125"/>
        <v/>
      </c>
      <c r="L1130" s="29">
        <f t="shared" si="126"/>
        <v>0</v>
      </c>
      <c r="M1130" s="30"/>
      <c r="N1130" s="30"/>
      <c r="O1130" s="31" t="str">
        <f>IF($C1130&gt;0,IF(COUNTIF(newValidID,$C1130)&gt;0,VLOOKUP($C1130,Νέα_Μητρώα!$A:$G,7,FALSE),IF(COUNTIF(ValidID,$C1130)&gt;0,VLOOKUP($C1130,Μητρώο!$A:$G,7,FALSE))),"")</f>
        <v/>
      </c>
      <c r="P1130" s="25" t="str">
        <f t="shared" si="128"/>
        <v/>
      </c>
      <c r="Q1130" s="6"/>
      <c r="S1130" s="6"/>
      <c r="U1130" s="6"/>
      <c r="W1130" s="59" t="str">
        <f>IF(AND($W$1&gt;0,C1130&gt;0),SUBSTITUTE(SUBSTITUTE(IF(COUNTIF(newValidID,$C1130)&gt;0,VLOOKUP($C1130,Νέα_Μητρώα!$A:$G,2,FALSE),IF(COUNTIF(ValidID,$C1130)&gt;0,VLOOKUP($C1130,Μητρώο!$A:$G,2,FALSE))),"Θ","g"),"Α","b")&amp;IF((TRUNC((((YEAR($C$1))-I1130)+1)/2))*2&lt;12,12,(TRUNC((((YEAR($C$1))-I1130)+1)/2))*2),"ω")</f>
        <v>ω</v>
      </c>
      <c r="Z1130" s="49">
        <f t="shared" ref="Z1130:Z1193" si="129">COUNTIF(CityGroup,Q1130&amp;"-"&amp;R1130)</f>
        <v>0</v>
      </c>
      <c r="AA1130" s="49">
        <f t="shared" ref="AA1130:AA1193" si="130">COUNTIF(CityGroup,S1130&amp;"-"&amp;T1130)</f>
        <v>0</v>
      </c>
      <c r="AB1130" s="49">
        <f t="shared" ref="AB1130:AB1193" si="131">COUNTIF(CityGroup,U1130&amp;"-"&amp;V1130)</f>
        <v>0</v>
      </c>
    </row>
    <row r="1131" spans="1:28" x14ac:dyDescent="0.2">
      <c r="A1131" s="4">
        <v>1129</v>
      </c>
      <c r="B1131" s="25">
        <f t="shared" si="127"/>
        <v>1129</v>
      </c>
      <c r="D1131" s="26" t="str">
        <f>IF($C1131&gt;0,IF(COUNTIF(newValidID,$C1131)&gt;0,VLOOKUP($C1131,Νέα_Μητρώα!$A:$G,3,FALSE),IF(COUNTIF(ValidID,$C1131)&gt;0,VLOOKUP($C1131,Μητρώο!$A:$G,3,FALSE))),"")</f>
        <v/>
      </c>
      <c r="E1131" s="27" t="str">
        <f>IF($C1131&gt;0,IF(COUNTIF(newValidID,$C1131)&gt;0,VLOOKUP($C1131,Νέα_Μητρώα!$A:$G,5,FALSE),IF(COUNTIF(ValidID,$C1131)&gt;0,VLOOKUP($C1131,Μητρώο!$A:$G,5,FALSE))),"")</f>
        <v/>
      </c>
      <c r="F1131" s="47"/>
      <c r="G1131" s="47"/>
      <c r="H1131" s="28"/>
      <c r="I1131" s="29" t="str">
        <f>IF($C1131&gt;0,IF(COUNTIF(newValidID,$C1131)&gt;0,VLOOKUP($C1131,Νέα_Μητρώα!$A:$G,4,FALSE),IF(COUNTIF(ValidID,$C1131)&gt;0,VLOOKUP($C1131,Μητρώο!$A:$G,4,FALSE))),"")</f>
        <v/>
      </c>
      <c r="J1131" s="53" t="str">
        <f>IF(OR(AND(OR(LEFT(R1131)="b",LEFT(T1131)="b",LEFT(V1131)="b"),IF($C1131&gt;0,IF(COUNTIF(newValidID,$C1131)&gt;0,VLOOKUP($C1131,Νέα_Μητρώα!$A:$G,2,FALSE),IF(COUNTIF(ValidID,$C1131)&gt;0,VLOOKUP($C1131,Μητρώο!$A:$G,2,FALSE))),"")="Θ"),AND(OR(LEFT(R1131)="g",LEFT(T1131)="g",LEFT(V1131)="g"),IF($C1131&gt;0,IF(COUNTIF(newValidID,$C1131)&gt;0,VLOOKUP($C1131,Νέα_Μητρώα!$A:$G,2,FALSE),IF(COUNTIF(ValidID,$C1131)&gt;0,VLOOKUP($C1131,Μητρώο!$A:$G,2,FALSE))),"")="Α")),"error","")</f>
        <v/>
      </c>
      <c r="K1131" s="29" t="str">
        <f t="shared" si="125"/>
        <v/>
      </c>
      <c r="L1131" s="29">
        <f t="shared" si="126"/>
        <v>0</v>
      </c>
      <c r="M1131" s="30"/>
      <c r="N1131" s="30"/>
      <c r="O1131" s="31" t="str">
        <f>IF($C1131&gt;0,IF(COUNTIF(newValidID,$C1131)&gt;0,VLOOKUP($C1131,Νέα_Μητρώα!$A:$G,7,FALSE),IF(COUNTIF(ValidID,$C1131)&gt;0,VLOOKUP($C1131,Μητρώο!$A:$G,7,FALSE))),"")</f>
        <v/>
      </c>
      <c r="P1131" s="25" t="str">
        <f t="shared" si="128"/>
        <v/>
      </c>
      <c r="Q1131" s="6"/>
      <c r="S1131" s="6"/>
      <c r="U1131" s="6"/>
      <c r="W1131" s="59" t="str">
        <f>IF(AND($W$1&gt;0,C1131&gt;0),SUBSTITUTE(SUBSTITUTE(IF(COUNTIF(newValidID,$C1131)&gt;0,VLOOKUP($C1131,Νέα_Μητρώα!$A:$G,2,FALSE),IF(COUNTIF(ValidID,$C1131)&gt;0,VLOOKUP($C1131,Μητρώο!$A:$G,2,FALSE))),"Θ","g"),"Α","b")&amp;IF((TRUNC((((YEAR($C$1))-I1131)+1)/2))*2&lt;12,12,(TRUNC((((YEAR($C$1))-I1131)+1)/2))*2),"ω")</f>
        <v>ω</v>
      </c>
      <c r="Z1131" s="49">
        <f t="shared" si="129"/>
        <v>0</v>
      </c>
      <c r="AA1131" s="49">
        <f t="shared" si="130"/>
        <v>0</v>
      </c>
      <c r="AB1131" s="49">
        <f t="shared" si="131"/>
        <v>0</v>
      </c>
    </row>
    <row r="1132" spans="1:28" x14ac:dyDescent="0.2">
      <c r="A1132" s="4">
        <v>1130</v>
      </c>
      <c r="B1132" s="25">
        <f t="shared" si="127"/>
        <v>1130</v>
      </c>
      <c r="D1132" s="26" t="str">
        <f>IF($C1132&gt;0,IF(COUNTIF(newValidID,$C1132)&gt;0,VLOOKUP($C1132,Νέα_Μητρώα!$A:$G,3,FALSE),IF(COUNTIF(ValidID,$C1132)&gt;0,VLOOKUP($C1132,Μητρώο!$A:$G,3,FALSE))),"")</f>
        <v/>
      </c>
      <c r="E1132" s="27" t="str">
        <f>IF($C1132&gt;0,IF(COUNTIF(newValidID,$C1132)&gt;0,VLOOKUP($C1132,Νέα_Μητρώα!$A:$G,5,FALSE),IF(COUNTIF(ValidID,$C1132)&gt;0,VLOOKUP($C1132,Μητρώο!$A:$G,5,FALSE))),"")</f>
        <v/>
      </c>
      <c r="F1132" s="47"/>
      <c r="G1132" s="47"/>
      <c r="H1132" s="28"/>
      <c r="I1132" s="29" t="str">
        <f>IF($C1132&gt;0,IF(COUNTIF(newValidID,$C1132)&gt;0,VLOOKUP($C1132,Νέα_Μητρώα!$A:$G,4,FALSE),IF(COUNTIF(ValidID,$C1132)&gt;0,VLOOKUP($C1132,Μητρώο!$A:$G,4,FALSE))),"")</f>
        <v/>
      </c>
      <c r="J1132" s="53" t="str">
        <f>IF(OR(AND(OR(LEFT(R1132)="b",LEFT(T1132)="b",LEFT(V1132)="b"),IF($C1132&gt;0,IF(COUNTIF(newValidID,$C1132)&gt;0,VLOOKUP($C1132,Νέα_Μητρώα!$A:$G,2,FALSE),IF(COUNTIF(ValidID,$C1132)&gt;0,VLOOKUP($C1132,Μητρώο!$A:$G,2,FALSE))),"")="Θ"),AND(OR(LEFT(R1132)="g",LEFT(T1132)="g",LEFT(V1132)="g"),IF($C1132&gt;0,IF(COUNTIF(newValidID,$C1132)&gt;0,VLOOKUP($C1132,Νέα_Μητρώα!$A:$G,2,FALSE),IF(COUNTIF(ValidID,$C1132)&gt;0,VLOOKUP($C1132,Μητρώο!$A:$G,2,FALSE))),"")="Α")),"error","")</f>
        <v/>
      </c>
      <c r="K1132" s="29" t="str">
        <f t="shared" si="125"/>
        <v/>
      </c>
      <c r="L1132" s="29">
        <f t="shared" si="126"/>
        <v>0</v>
      </c>
      <c r="M1132" s="30"/>
      <c r="N1132" s="30"/>
      <c r="O1132" s="31" t="str">
        <f>IF($C1132&gt;0,IF(COUNTIF(newValidID,$C1132)&gt;0,VLOOKUP($C1132,Νέα_Μητρώα!$A:$G,7,FALSE),IF(COUNTIF(ValidID,$C1132)&gt;0,VLOOKUP($C1132,Μητρώο!$A:$G,7,FALSE))),"")</f>
        <v/>
      </c>
      <c r="P1132" s="25" t="str">
        <f t="shared" si="128"/>
        <v/>
      </c>
      <c r="Q1132" s="6"/>
      <c r="S1132" s="6"/>
      <c r="U1132" s="6"/>
      <c r="W1132" s="59" t="str">
        <f>IF(AND($W$1&gt;0,C1132&gt;0),SUBSTITUTE(SUBSTITUTE(IF(COUNTIF(newValidID,$C1132)&gt;0,VLOOKUP($C1132,Νέα_Μητρώα!$A:$G,2,FALSE),IF(COUNTIF(ValidID,$C1132)&gt;0,VLOOKUP($C1132,Μητρώο!$A:$G,2,FALSE))),"Θ","g"),"Α","b")&amp;IF((TRUNC((((YEAR($C$1))-I1132)+1)/2))*2&lt;12,12,(TRUNC((((YEAR($C$1))-I1132)+1)/2))*2),"ω")</f>
        <v>ω</v>
      </c>
      <c r="Z1132" s="49">
        <f t="shared" si="129"/>
        <v>0</v>
      </c>
      <c r="AA1132" s="49">
        <f t="shared" si="130"/>
        <v>0</v>
      </c>
      <c r="AB1132" s="49">
        <f t="shared" si="131"/>
        <v>0</v>
      </c>
    </row>
    <row r="1133" spans="1:28" x14ac:dyDescent="0.2">
      <c r="A1133" s="4">
        <v>1131</v>
      </c>
      <c r="B1133" s="25">
        <f t="shared" si="127"/>
        <v>1131</v>
      </c>
      <c r="D1133" s="26" t="str">
        <f>IF($C1133&gt;0,IF(COUNTIF(newValidID,$C1133)&gt;0,VLOOKUP($C1133,Νέα_Μητρώα!$A:$G,3,FALSE),IF(COUNTIF(ValidID,$C1133)&gt;0,VLOOKUP($C1133,Μητρώο!$A:$G,3,FALSE))),"")</f>
        <v/>
      </c>
      <c r="E1133" s="27" t="str">
        <f>IF($C1133&gt;0,IF(COUNTIF(newValidID,$C1133)&gt;0,VLOOKUP($C1133,Νέα_Μητρώα!$A:$G,5,FALSE),IF(COUNTIF(ValidID,$C1133)&gt;0,VLOOKUP($C1133,Μητρώο!$A:$G,5,FALSE))),"")</f>
        <v/>
      </c>
      <c r="F1133" s="47"/>
      <c r="G1133" s="47"/>
      <c r="H1133" s="28"/>
      <c r="I1133" s="29" t="str">
        <f>IF($C1133&gt;0,IF(COUNTIF(newValidID,$C1133)&gt;0,VLOOKUP($C1133,Νέα_Μητρώα!$A:$G,4,FALSE),IF(COUNTIF(ValidID,$C1133)&gt;0,VLOOKUP($C1133,Μητρώο!$A:$G,4,FALSE))),"")</f>
        <v/>
      </c>
      <c r="J1133" s="53" t="str">
        <f>IF(OR(AND(OR(LEFT(R1133)="b",LEFT(T1133)="b",LEFT(V1133)="b"),IF($C1133&gt;0,IF(COUNTIF(newValidID,$C1133)&gt;0,VLOOKUP($C1133,Νέα_Μητρώα!$A:$G,2,FALSE),IF(COUNTIF(ValidID,$C1133)&gt;0,VLOOKUP($C1133,Μητρώο!$A:$G,2,FALSE))),"")="Θ"),AND(OR(LEFT(R1133)="g",LEFT(T1133)="g",LEFT(V1133)="g"),IF($C1133&gt;0,IF(COUNTIF(newValidID,$C1133)&gt;0,VLOOKUP($C1133,Νέα_Μητρώα!$A:$G,2,FALSE),IF(COUNTIF(ValidID,$C1133)&gt;0,VLOOKUP($C1133,Μητρώο!$A:$G,2,FALSE))),"")="Α")),"error","")</f>
        <v/>
      </c>
      <c r="K1133" s="29" t="str">
        <f t="shared" si="125"/>
        <v/>
      </c>
      <c r="L1133" s="29">
        <f t="shared" si="126"/>
        <v>0</v>
      </c>
      <c r="M1133" s="30"/>
      <c r="N1133" s="30"/>
      <c r="O1133" s="31" t="str">
        <f>IF($C1133&gt;0,IF(COUNTIF(newValidID,$C1133)&gt;0,VLOOKUP($C1133,Νέα_Μητρώα!$A:$G,7,FALSE),IF(COUNTIF(ValidID,$C1133)&gt;0,VLOOKUP($C1133,Μητρώο!$A:$G,7,FALSE))),"")</f>
        <v/>
      </c>
      <c r="P1133" s="25" t="str">
        <f t="shared" si="128"/>
        <v/>
      </c>
      <c r="Q1133" s="6"/>
      <c r="S1133" s="6"/>
      <c r="U1133" s="6"/>
      <c r="W1133" s="59" t="str">
        <f>IF(AND($W$1&gt;0,C1133&gt;0),SUBSTITUTE(SUBSTITUTE(IF(COUNTIF(newValidID,$C1133)&gt;0,VLOOKUP($C1133,Νέα_Μητρώα!$A:$G,2,FALSE),IF(COUNTIF(ValidID,$C1133)&gt;0,VLOOKUP($C1133,Μητρώο!$A:$G,2,FALSE))),"Θ","g"),"Α","b")&amp;IF((TRUNC((((YEAR($C$1))-I1133)+1)/2))*2&lt;12,12,(TRUNC((((YEAR($C$1))-I1133)+1)/2))*2),"ω")</f>
        <v>ω</v>
      </c>
      <c r="Z1133" s="49">
        <f t="shared" si="129"/>
        <v>0</v>
      </c>
      <c r="AA1133" s="49">
        <f t="shared" si="130"/>
        <v>0</v>
      </c>
      <c r="AB1133" s="49">
        <f t="shared" si="131"/>
        <v>0</v>
      </c>
    </row>
    <row r="1134" spans="1:28" x14ac:dyDescent="0.2">
      <c r="A1134" s="4">
        <v>1132</v>
      </c>
      <c r="B1134" s="25">
        <f t="shared" si="127"/>
        <v>1132</v>
      </c>
      <c r="D1134" s="26" t="str">
        <f>IF($C1134&gt;0,IF(COUNTIF(newValidID,$C1134)&gt;0,VLOOKUP($C1134,Νέα_Μητρώα!$A:$G,3,FALSE),IF(COUNTIF(ValidID,$C1134)&gt;0,VLOOKUP($C1134,Μητρώο!$A:$G,3,FALSE))),"")</f>
        <v/>
      </c>
      <c r="E1134" s="27" t="str">
        <f>IF($C1134&gt;0,IF(COUNTIF(newValidID,$C1134)&gt;0,VLOOKUP($C1134,Νέα_Μητρώα!$A:$G,5,FALSE),IF(COUNTIF(ValidID,$C1134)&gt;0,VLOOKUP($C1134,Μητρώο!$A:$G,5,FALSE))),"")</f>
        <v/>
      </c>
      <c r="F1134" s="47"/>
      <c r="G1134" s="47"/>
      <c r="H1134" s="28"/>
      <c r="I1134" s="29" t="str">
        <f>IF($C1134&gt;0,IF(COUNTIF(newValidID,$C1134)&gt;0,VLOOKUP($C1134,Νέα_Μητρώα!$A:$G,4,FALSE),IF(COUNTIF(ValidID,$C1134)&gt;0,VLOOKUP($C1134,Μητρώο!$A:$G,4,FALSE))),"")</f>
        <v/>
      </c>
      <c r="J1134" s="53" t="str">
        <f>IF(OR(AND(OR(LEFT(R1134)="b",LEFT(T1134)="b",LEFT(V1134)="b"),IF($C1134&gt;0,IF(COUNTIF(newValidID,$C1134)&gt;0,VLOOKUP($C1134,Νέα_Μητρώα!$A:$G,2,FALSE),IF(COUNTIF(ValidID,$C1134)&gt;0,VLOOKUP($C1134,Μητρώο!$A:$G,2,FALSE))),"")="Θ"),AND(OR(LEFT(R1134)="g",LEFT(T1134)="g",LEFT(V1134)="g"),IF($C1134&gt;0,IF(COUNTIF(newValidID,$C1134)&gt;0,VLOOKUP($C1134,Νέα_Μητρώα!$A:$G,2,FALSE),IF(COUNTIF(ValidID,$C1134)&gt;0,VLOOKUP($C1134,Μητρώο!$A:$G,2,FALSE))),"")="Α")),"error","")</f>
        <v/>
      </c>
      <c r="K1134" s="29" t="str">
        <f t="shared" si="125"/>
        <v/>
      </c>
      <c r="L1134" s="29">
        <f t="shared" si="126"/>
        <v>0</v>
      </c>
      <c r="M1134" s="30"/>
      <c r="N1134" s="30"/>
      <c r="O1134" s="31" t="str">
        <f>IF($C1134&gt;0,IF(COUNTIF(newValidID,$C1134)&gt;0,VLOOKUP($C1134,Νέα_Μητρώα!$A:$G,7,FALSE),IF(COUNTIF(ValidID,$C1134)&gt;0,VLOOKUP($C1134,Μητρώο!$A:$G,7,FALSE))),"")</f>
        <v/>
      </c>
      <c r="P1134" s="25" t="str">
        <f t="shared" si="128"/>
        <v/>
      </c>
      <c r="Q1134" s="6"/>
      <c r="S1134" s="6"/>
      <c r="U1134" s="6"/>
      <c r="W1134" s="59" t="str">
        <f>IF(AND($W$1&gt;0,C1134&gt;0),SUBSTITUTE(SUBSTITUTE(IF(COUNTIF(newValidID,$C1134)&gt;0,VLOOKUP($C1134,Νέα_Μητρώα!$A:$G,2,FALSE),IF(COUNTIF(ValidID,$C1134)&gt;0,VLOOKUP($C1134,Μητρώο!$A:$G,2,FALSE))),"Θ","g"),"Α","b")&amp;IF((TRUNC((((YEAR($C$1))-I1134)+1)/2))*2&lt;12,12,(TRUNC((((YEAR($C$1))-I1134)+1)/2))*2),"ω")</f>
        <v>ω</v>
      </c>
      <c r="Z1134" s="49">
        <f t="shared" si="129"/>
        <v>0</v>
      </c>
      <c r="AA1134" s="49">
        <f t="shared" si="130"/>
        <v>0</v>
      </c>
      <c r="AB1134" s="49">
        <f t="shared" si="131"/>
        <v>0</v>
      </c>
    </row>
    <row r="1135" spans="1:28" x14ac:dyDescent="0.2">
      <c r="A1135" s="4">
        <v>1133</v>
      </c>
      <c r="B1135" s="25">
        <f t="shared" si="127"/>
        <v>1133</v>
      </c>
      <c r="D1135" s="26" t="str">
        <f>IF($C1135&gt;0,IF(COUNTIF(newValidID,$C1135)&gt;0,VLOOKUP($C1135,Νέα_Μητρώα!$A:$G,3,FALSE),IF(COUNTIF(ValidID,$C1135)&gt;0,VLOOKUP($C1135,Μητρώο!$A:$G,3,FALSE))),"")</f>
        <v/>
      </c>
      <c r="E1135" s="27" t="str">
        <f>IF($C1135&gt;0,IF(COUNTIF(newValidID,$C1135)&gt;0,VLOOKUP($C1135,Νέα_Μητρώα!$A:$G,5,FALSE),IF(COUNTIF(ValidID,$C1135)&gt;0,VLOOKUP($C1135,Μητρώο!$A:$G,5,FALSE))),"")</f>
        <v/>
      </c>
      <c r="F1135" s="47"/>
      <c r="G1135" s="47"/>
      <c r="H1135" s="28"/>
      <c r="I1135" s="29" t="str">
        <f>IF($C1135&gt;0,IF(COUNTIF(newValidID,$C1135)&gt;0,VLOOKUP($C1135,Νέα_Μητρώα!$A:$G,4,FALSE),IF(COUNTIF(ValidID,$C1135)&gt;0,VLOOKUP($C1135,Μητρώο!$A:$G,4,FALSE))),"")</f>
        <v/>
      </c>
      <c r="J1135" s="53" t="str">
        <f>IF(OR(AND(OR(LEFT(R1135)="b",LEFT(T1135)="b",LEFT(V1135)="b"),IF($C1135&gt;0,IF(COUNTIF(newValidID,$C1135)&gt;0,VLOOKUP($C1135,Νέα_Μητρώα!$A:$G,2,FALSE),IF(COUNTIF(ValidID,$C1135)&gt;0,VLOOKUP($C1135,Μητρώο!$A:$G,2,FALSE))),"")="Θ"),AND(OR(LEFT(R1135)="g",LEFT(T1135)="g",LEFT(V1135)="g"),IF($C1135&gt;0,IF(COUNTIF(newValidID,$C1135)&gt;0,VLOOKUP($C1135,Νέα_Μητρώα!$A:$G,2,FALSE),IF(COUNTIF(ValidID,$C1135)&gt;0,VLOOKUP($C1135,Μητρώο!$A:$G,2,FALSE))),"")="Α")),"error","")</f>
        <v/>
      </c>
      <c r="K1135" s="29" t="str">
        <f t="shared" si="125"/>
        <v/>
      </c>
      <c r="L1135" s="29">
        <f t="shared" si="126"/>
        <v>0</v>
      </c>
      <c r="M1135" s="30"/>
      <c r="N1135" s="30"/>
      <c r="O1135" s="31" t="str">
        <f>IF($C1135&gt;0,IF(COUNTIF(newValidID,$C1135)&gt;0,VLOOKUP($C1135,Νέα_Μητρώα!$A:$G,7,FALSE),IF(COUNTIF(ValidID,$C1135)&gt;0,VLOOKUP($C1135,Μητρώο!$A:$G,7,FALSE))),"")</f>
        <v/>
      </c>
      <c r="P1135" s="25" t="str">
        <f t="shared" si="128"/>
        <v/>
      </c>
      <c r="Q1135" s="6"/>
      <c r="S1135" s="6"/>
      <c r="U1135" s="6"/>
      <c r="W1135" s="59" t="str">
        <f>IF(AND($W$1&gt;0,C1135&gt;0),SUBSTITUTE(SUBSTITUTE(IF(COUNTIF(newValidID,$C1135)&gt;0,VLOOKUP($C1135,Νέα_Μητρώα!$A:$G,2,FALSE),IF(COUNTIF(ValidID,$C1135)&gt;0,VLOOKUP($C1135,Μητρώο!$A:$G,2,FALSE))),"Θ","g"),"Α","b")&amp;IF((TRUNC((((YEAR($C$1))-I1135)+1)/2))*2&lt;12,12,(TRUNC((((YEAR($C$1))-I1135)+1)/2))*2),"ω")</f>
        <v>ω</v>
      </c>
      <c r="Z1135" s="49">
        <f t="shared" si="129"/>
        <v>0</v>
      </c>
      <c r="AA1135" s="49">
        <f t="shared" si="130"/>
        <v>0</v>
      </c>
      <c r="AB1135" s="49">
        <f t="shared" si="131"/>
        <v>0</v>
      </c>
    </row>
    <row r="1136" spans="1:28" x14ac:dyDescent="0.2">
      <c r="A1136" s="4">
        <v>1134</v>
      </c>
      <c r="B1136" s="25">
        <f t="shared" si="127"/>
        <v>1134</v>
      </c>
      <c r="D1136" s="26" t="str">
        <f>IF($C1136&gt;0,IF(COUNTIF(newValidID,$C1136)&gt;0,VLOOKUP($C1136,Νέα_Μητρώα!$A:$G,3,FALSE),IF(COUNTIF(ValidID,$C1136)&gt;0,VLOOKUP($C1136,Μητρώο!$A:$G,3,FALSE))),"")</f>
        <v/>
      </c>
      <c r="E1136" s="27" t="str">
        <f>IF($C1136&gt;0,IF(COUNTIF(newValidID,$C1136)&gt;0,VLOOKUP($C1136,Νέα_Μητρώα!$A:$G,5,FALSE),IF(COUNTIF(ValidID,$C1136)&gt;0,VLOOKUP($C1136,Μητρώο!$A:$G,5,FALSE))),"")</f>
        <v/>
      </c>
      <c r="F1136" s="47"/>
      <c r="G1136" s="47"/>
      <c r="H1136" s="28"/>
      <c r="I1136" s="29" t="str">
        <f>IF($C1136&gt;0,IF(COUNTIF(newValidID,$C1136)&gt;0,VLOOKUP($C1136,Νέα_Μητρώα!$A:$G,4,FALSE),IF(COUNTIF(ValidID,$C1136)&gt;0,VLOOKUP($C1136,Μητρώο!$A:$G,4,FALSE))),"")</f>
        <v/>
      </c>
      <c r="J1136" s="53" t="str">
        <f>IF(OR(AND(OR(LEFT(R1136)="b",LEFT(T1136)="b",LEFT(V1136)="b"),IF($C1136&gt;0,IF(COUNTIF(newValidID,$C1136)&gt;0,VLOOKUP($C1136,Νέα_Μητρώα!$A:$G,2,FALSE),IF(COUNTIF(ValidID,$C1136)&gt;0,VLOOKUP($C1136,Μητρώο!$A:$G,2,FALSE))),"")="Θ"),AND(OR(LEFT(R1136)="g",LEFT(T1136)="g",LEFT(V1136)="g"),IF($C1136&gt;0,IF(COUNTIF(newValidID,$C1136)&gt;0,VLOOKUP($C1136,Νέα_Μητρώα!$A:$G,2,FALSE),IF(COUNTIF(ValidID,$C1136)&gt;0,VLOOKUP($C1136,Μητρώο!$A:$G,2,FALSE))),"")="Α")),"error","")</f>
        <v/>
      </c>
      <c r="K1136" s="29" t="str">
        <f t="shared" si="125"/>
        <v/>
      </c>
      <c r="L1136" s="29">
        <f t="shared" si="126"/>
        <v>0</v>
      </c>
      <c r="M1136" s="30"/>
      <c r="N1136" s="30"/>
      <c r="O1136" s="31" t="str">
        <f>IF($C1136&gt;0,IF(COUNTIF(newValidID,$C1136)&gt;0,VLOOKUP($C1136,Νέα_Μητρώα!$A:$G,7,FALSE),IF(COUNTIF(ValidID,$C1136)&gt;0,VLOOKUP($C1136,Μητρώο!$A:$G,7,FALSE))),"")</f>
        <v/>
      </c>
      <c r="P1136" s="25" t="str">
        <f t="shared" si="128"/>
        <v/>
      </c>
      <c r="Q1136" s="6"/>
      <c r="S1136" s="6"/>
      <c r="U1136" s="6"/>
      <c r="W1136" s="59" t="str">
        <f>IF(AND($W$1&gt;0,C1136&gt;0),SUBSTITUTE(SUBSTITUTE(IF(COUNTIF(newValidID,$C1136)&gt;0,VLOOKUP($C1136,Νέα_Μητρώα!$A:$G,2,FALSE),IF(COUNTIF(ValidID,$C1136)&gt;0,VLOOKUP($C1136,Μητρώο!$A:$G,2,FALSE))),"Θ","g"),"Α","b")&amp;IF((TRUNC((((YEAR($C$1))-I1136)+1)/2))*2&lt;12,12,(TRUNC((((YEAR($C$1))-I1136)+1)/2))*2),"ω")</f>
        <v>ω</v>
      </c>
      <c r="Z1136" s="49">
        <f t="shared" si="129"/>
        <v>0</v>
      </c>
      <c r="AA1136" s="49">
        <f t="shared" si="130"/>
        <v>0</v>
      </c>
      <c r="AB1136" s="49">
        <f t="shared" si="131"/>
        <v>0</v>
      </c>
    </row>
    <row r="1137" spans="1:28" x14ac:dyDescent="0.2">
      <c r="A1137" s="4">
        <v>1135</v>
      </c>
      <c r="B1137" s="25">
        <f t="shared" si="127"/>
        <v>1135</v>
      </c>
      <c r="D1137" s="26" t="str">
        <f>IF($C1137&gt;0,IF(COUNTIF(newValidID,$C1137)&gt;0,VLOOKUP($C1137,Νέα_Μητρώα!$A:$G,3,FALSE),IF(COUNTIF(ValidID,$C1137)&gt;0,VLOOKUP($C1137,Μητρώο!$A:$G,3,FALSE))),"")</f>
        <v/>
      </c>
      <c r="E1137" s="27" t="str">
        <f>IF($C1137&gt;0,IF(COUNTIF(newValidID,$C1137)&gt;0,VLOOKUP($C1137,Νέα_Μητρώα!$A:$G,5,FALSE),IF(COUNTIF(ValidID,$C1137)&gt;0,VLOOKUP($C1137,Μητρώο!$A:$G,5,FALSE))),"")</f>
        <v/>
      </c>
      <c r="F1137" s="47"/>
      <c r="G1137" s="47"/>
      <c r="H1137" s="28"/>
      <c r="I1137" s="29" t="str">
        <f>IF($C1137&gt;0,IF(COUNTIF(newValidID,$C1137)&gt;0,VLOOKUP($C1137,Νέα_Μητρώα!$A:$G,4,FALSE),IF(COUNTIF(ValidID,$C1137)&gt;0,VLOOKUP($C1137,Μητρώο!$A:$G,4,FALSE))),"")</f>
        <v/>
      </c>
      <c r="J1137" s="53" t="str">
        <f>IF(OR(AND(OR(LEFT(R1137)="b",LEFT(T1137)="b",LEFT(V1137)="b"),IF($C1137&gt;0,IF(COUNTIF(newValidID,$C1137)&gt;0,VLOOKUP($C1137,Νέα_Μητρώα!$A:$G,2,FALSE),IF(COUNTIF(ValidID,$C1137)&gt;0,VLOOKUP($C1137,Μητρώο!$A:$G,2,FALSE))),"")="Θ"),AND(OR(LEFT(R1137)="g",LEFT(T1137)="g",LEFT(V1137)="g"),IF($C1137&gt;0,IF(COUNTIF(newValidID,$C1137)&gt;0,VLOOKUP($C1137,Νέα_Μητρώα!$A:$G,2,FALSE),IF(COUNTIF(ValidID,$C1137)&gt;0,VLOOKUP($C1137,Μητρώο!$A:$G,2,FALSE))),"")="Α")),"error","")</f>
        <v/>
      </c>
      <c r="K1137" s="29" t="str">
        <f t="shared" si="125"/>
        <v/>
      </c>
      <c r="L1137" s="29">
        <f t="shared" si="126"/>
        <v>0</v>
      </c>
      <c r="M1137" s="30"/>
      <c r="N1137" s="30"/>
      <c r="O1137" s="31" t="str">
        <f>IF($C1137&gt;0,IF(COUNTIF(newValidID,$C1137)&gt;0,VLOOKUP($C1137,Νέα_Μητρώα!$A:$G,7,FALSE),IF(COUNTIF(ValidID,$C1137)&gt;0,VLOOKUP($C1137,Μητρώο!$A:$G,7,FALSE))),"")</f>
        <v/>
      </c>
      <c r="P1137" s="25" t="str">
        <f t="shared" si="128"/>
        <v/>
      </c>
      <c r="Q1137" s="6"/>
      <c r="S1137" s="6"/>
      <c r="U1137" s="6"/>
      <c r="W1137" s="59" t="str">
        <f>IF(AND($W$1&gt;0,C1137&gt;0),SUBSTITUTE(SUBSTITUTE(IF(COUNTIF(newValidID,$C1137)&gt;0,VLOOKUP($C1137,Νέα_Μητρώα!$A:$G,2,FALSE),IF(COUNTIF(ValidID,$C1137)&gt;0,VLOOKUP($C1137,Μητρώο!$A:$G,2,FALSE))),"Θ","g"),"Α","b")&amp;IF((TRUNC((((YEAR($C$1))-I1137)+1)/2))*2&lt;12,12,(TRUNC((((YEAR($C$1))-I1137)+1)/2))*2),"ω")</f>
        <v>ω</v>
      </c>
      <c r="Z1137" s="49">
        <f t="shared" si="129"/>
        <v>0</v>
      </c>
      <c r="AA1137" s="49">
        <f t="shared" si="130"/>
        <v>0</v>
      </c>
      <c r="AB1137" s="49">
        <f t="shared" si="131"/>
        <v>0</v>
      </c>
    </row>
    <row r="1138" spans="1:28" x14ac:dyDescent="0.2">
      <c r="A1138" s="4">
        <v>1136</v>
      </c>
      <c r="B1138" s="25">
        <f t="shared" si="127"/>
        <v>1136</v>
      </c>
      <c r="D1138" s="26" t="str">
        <f>IF($C1138&gt;0,IF(COUNTIF(newValidID,$C1138)&gt;0,VLOOKUP($C1138,Νέα_Μητρώα!$A:$G,3,FALSE),IF(COUNTIF(ValidID,$C1138)&gt;0,VLOOKUP($C1138,Μητρώο!$A:$G,3,FALSE))),"")</f>
        <v/>
      </c>
      <c r="E1138" s="27" t="str">
        <f>IF($C1138&gt;0,IF(COUNTIF(newValidID,$C1138)&gt;0,VLOOKUP($C1138,Νέα_Μητρώα!$A:$G,5,FALSE),IF(COUNTIF(ValidID,$C1138)&gt;0,VLOOKUP($C1138,Μητρώο!$A:$G,5,FALSE))),"")</f>
        <v/>
      </c>
      <c r="F1138" s="47"/>
      <c r="G1138" s="47"/>
      <c r="H1138" s="28"/>
      <c r="I1138" s="29" t="str">
        <f>IF($C1138&gt;0,IF(COUNTIF(newValidID,$C1138)&gt;0,VLOOKUP($C1138,Νέα_Μητρώα!$A:$G,4,FALSE),IF(COUNTIF(ValidID,$C1138)&gt;0,VLOOKUP($C1138,Μητρώο!$A:$G,4,FALSE))),"")</f>
        <v/>
      </c>
      <c r="J1138" s="53" t="str">
        <f>IF(OR(AND(OR(LEFT(R1138)="b",LEFT(T1138)="b",LEFT(V1138)="b"),IF($C1138&gt;0,IF(COUNTIF(newValidID,$C1138)&gt;0,VLOOKUP($C1138,Νέα_Μητρώα!$A:$G,2,FALSE),IF(COUNTIF(ValidID,$C1138)&gt;0,VLOOKUP($C1138,Μητρώο!$A:$G,2,FALSE))),"")="Θ"),AND(OR(LEFT(R1138)="g",LEFT(T1138)="g",LEFT(V1138)="g"),IF($C1138&gt;0,IF(COUNTIF(newValidID,$C1138)&gt;0,VLOOKUP($C1138,Νέα_Μητρώα!$A:$G,2,FALSE),IF(COUNTIF(ValidID,$C1138)&gt;0,VLOOKUP($C1138,Μητρώο!$A:$G,2,FALSE))),"")="Α")),"error","")</f>
        <v/>
      </c>
      <c r="K1138" s="29" t="str">
        <f t="shared" si="125"/>
        <v/>
      </c>
      <c r="L1138" s="29">
        <f t="shared" si="126"/>
        <v>0</v>
      </c>
      <c r="M1138" s="30"/>
      <c r="N1138" s="30"/>
      <c r="O1138" s="31" t="str">
        <f>IF($C1138&gt;0,IF(COUNTIF(newValidID,$C1138)&gt;0,VLOOKUP($C1138,Νέα_Μητρώα!$A:$G,7,FALSE),IF(COUNTIF(ValidID,$C1138)&gt;0,VLOOKUP($C1138,Μητρώο!$A:$G,7,FALSE))),"")</f>
        <v/>
      </c>
      <c r="P1138" s="25" t="str">
        <f t="shared" si="128"/>
        <v/>
      </c>
      <c r="Q1138" s="6"/>
      <c r="S1138" s="6"/>
      <c r="U1138" s="6"/>
      <c r="W1138" s="59" t="str">
        <f>IF(AND($W$1&gt;0,C1138&gt;0),SUBSTITUTE(SUBSTITUTE(IF(COUNTIF(newValidID,$C1138)&gt;0,VLOOKUP($C1138,Νέα_Μητρώα!$A:$G,2,FALSE),IF(COUNTIF(ValidID,$C1138)&gt;0,VLOOKUP($C1138,Μητρώο!$A:$G,2,FALSE))),"Θ","g"),"Α","b")&amp;IF((TRUNC((((YEAR($C$1))-I1138)+1)/2))*2&lt;12,12,(TRUNC((((YEAR($C$1))-I1138)+1)/2))*2),"ω")</f>
        <v>ω</v>
      </c>
      <c r="Z1138" s="49">
        <f t="shared" si="129"/>
        <v>0</v>
      </c>
      <c r="AA1138" s="49">
        <f t="shared" si="130"/>
        <v>0</v>
      </c>
      <c r="AB1138" s="49">
        <f t="shared" si="131"/>
        <v>0</v>
      </c>
    </row>
    <row r="1139" spans="1:28" x14ac:dyDescent="0.2">
      <c r="A1139" s="4">
        <v>1137</v>
      </c>
      <c r="B1139" s="25">
        <f t="shared" si="127"/>
        <v>1137</v>
      </c>
      <c r="D1139" s="26" t="str">
        <f>IF($C1139&gt;0,IF(COUNTIF(newValidID,$C1139)&gt;0,VLOOKUP($C1139,Νέα_Μητρώα!$A:$G,3,FALSE),IF(COUNTIF(ValidID,$C1139)&gt;0,VLOOKUP($C1139,Μητρώο!$A:$G,3,FALSE))),"")</f>
        <v/>
      </c>
      <c r="E1139" s="27" t="str">
        <f>IF($C1139&gt;0,IF(COUNTIF(newValidID,$C1139)&gt;0,VLOOKUP($C1139,Νέα_Μητρώα!$A:$G,5,FALSE),IF(COUNTIF(ValidID,$C1139)&gt;0,VLOOKUP($C1139,Μητρώο!$A:$G,5,FALSE))),"")</f>
        <v/>
      </c>
      <c r="F1139" s="47"/>
      <c r="G1139" s="47"/>
      <c r="H1139" s="28"/>
      <c r="I1139" s="29" t="str">
        <f>IF($C1139&gt;0,IF(COUNTIF(newValidID,$C1139)&gt;0,VLOOKUP($C1139,Νέα_Μητρώα!$A:$G,4,FALSE),IF(COUNTIF(ValidID,$C1139)&gt;0,VLOOKUP($C1139,Μητρώο!$A:$G,4,FALSE))),"")</f>
        <v/>
      </c>
      <c r="J1139" s="53" t="str">
        <f>IF(OR(AND(OR(LEFT(R1139)="b",LEFT(T1139)="b",LEFT(V1139)="b"),IF($C1139&gt;0,IF(COUNTIF(newValidID,$C1139)&gt;0,VLOOKUP($C1139,Νέα_Μητρώα!$A:$G,2,FALSE),IF(COUNTIF(ValidID,$C1139)&gt;0,VLOOKUP($C1139,Μητρώο!$A:$G,2,FALSE))),"")="Θ"),AND(OR(LEFT(R1139)="g",LEFT(T1139)="g",LEFT(V1139)="g"),IF($C1139&gt;0,IF(COUNTIF(newValidID,$C1139)&gt;0,VLOOKUP($C1139,Νέα_Μητρώα!$A:$G,2,FALSE),IF(COUNTIF(ValidID,$C1139)&gt;0,VLOOKUP($C1139,Μητρώο!$A:$G,2,FALSE))),"")="Α")),"error","")</f>
        <v/>
      </c>
      <c r="K1139" s="29" t="str">
        <f t="shared" si="125"/>
        <v/>
      </c>
      <c r="L1139" s="29">
        <f t="shared" si="126"/>
        <v>0</v>
      </c>
      <c r="M1139" s="30"/>
      <c r="N1139" s="30"/>
      <c r="O1139" s="31" t="str">
        <f>IF($C1139&gt;0,IF(COUNTIF(newValidID,$C1139)&gt;0,VLOOKUP($C1139,Νέα_Μητρώα!$A:$G,7,FALSE),IF(COUNTIF(ValidID,$C1139)&gt;0,VLOOKUP($C1139,Μητρώο!$A:$G,7,FALSE))),"")</f>
        <v/>
      </c>
      <c r="P1139" s="25" t="str">
        <f t="shared" si="128"/>
        <v/>
      </c>
      <c r="Q1139" s="6"/>
      <c r="S1139" s="6"/>
      <c r="U1139" s="6"/>
      <c r="W1139" s="59" t="str">
        <f>IF(AND($W$1&gt;0,C1139&gt;0),SUBSTITUTE(SUBSTITUTE(IF(COUNTIF(newValidID,$C1139)&gt;0,VLOOKUP($C1139,Νέα_Μητρώα!$A:$G,2,FALSE),IF(COUNTIF(ValidID,$C1139)&gt;0,VLOOKUP($C1139,Μητρώο!$A:$G,2,FALSE))),"Θ","g"),"Α","b")&amp;IF((TRUNC((((YEAR($C$1))-I1139)+1)/2))*2&lt;12,12,(TRUNC((((YEAR($C$1))-I1139)+1)/2))*2),"ω")</f>
        <v>ω</v>
      </c>
      <c r="Z1139" s="49">
        <f t="shared" si="129"/>
        <v>0</v>
      </c>
      <c r="AA1139" s="49">
        <f t="shared" si="130"/>
        <v>0</v>
      </c>
      <c r="AB1139" s="49">
        <f t="shared" si="131"/>
        <v>0</v>
      </c>
    </row>
    <row r="1140" spans="1:28" x14ac:dyDescent="0.2">
      <c r="A1140" s="4">
        <v>1138</v>
      </c>
      <c r="B1140" s="25">
        <f t="shared" si="127"/>
        <v>1138</v>
      </c>
      <c r="D1140" s="26" t="str">
        <f>IF($C1140&gt;0,IF(COUNTIF(newValidID,$C1140)&gt;0,VLOOKUP($C1140,Νέα_Μητρώα!$A:$G,3,FALSE),IF(COUNTIF(ValidID,$C1140)&gt;0,VLOOKUP($C1140,Μητρώο!$A:$G,3,FALSE))),"")</f>
        <v/>
      </c>
      <c r="E1140" s="27" t="str">
        <f>IF($C1140&gt;0,IF(COUNTIF(newValidID,$C1140)&gt;0,VLOOKUP($C1140,Νέα_Μητρώα!$A:$G,5,FALSE),IF(COUNTIF(ValidID,$C1140)&gt;0,VLOOKUP($C1140,Μητρώο!$A:$G,5,FALSE))),"")</f>
        <v/>
      </c>
      <c r="F1140" s="47"/>
      <c r="G1140" s="47"/>
      <c r="H1140" s="28"/>
      <c r="I1140" s="29" t="str">
        <f>IF($C1140&gt;0,IF(COUNTIF(newValidID,$C1140)&gt;0,VLOOKUP($C1140,Νέα_Μητρώα!$A:$G,4,FALSE),IF(COUNTIF(ValidID,$C1140)&gt;0,VLOOKUP($C1140,Μητρώο!$A:$G,4,FALSE))),"")</f>
        <v/>
      </c>
      <c r="J1140" s="53" t="str">
        <f>IF(OR(AND(OR(LEFT(R1140)="b",LEFT(T1140)="b",LEFT(V1140)="b"),IF($C1140&gt;0,IF(COUNTIF(newValidID,$C1140)&gt;0,VLOOKUP($C1140,Νέα_Μητρώα!$A:$G,2,FALSE),IF(COUNTIF(ValidID,$C1140)&gt;0,VLOOKUP($C1140,Μητρώο!$A:$G,2,FALSE))),"")="Θ"),AND(OR(LEFT(R1140)="g",LEFT(T1140)="g",LEFT(V1140)="g"),IF($C1140&gt;0,IF(COUNTIF(newValidID,$C1140)&gt;0,VLOOKUP($C1140,Νέα_Μητρώα!$A:$G,2,FALSE),IF(COUNTIF(ValidID,$C1140)&gt;0,VLOOKUP($C1140,Μητρώο!$A:$G,2,FALSE))),"")="Α")),"error","")</f>
        <v/>
      </c>
      <c r="K1140" s="29" t="str">
        <f t="shared" si="125"/>
        <v/>
      </c>
      <c r="L1140" s="29">
        <f t="shared" si="126"/>
        <v>0</v>
      </c>
      <c r="M1140" s="30"/>
      <c r="N1140" s="30"/>
      <c r="O1140" s="31" t="str">
        <f>IF($C1140&gt;0,IF(COUNTIF(newValidID,$C1140)&gt;0,VLOOKUP($C1140,Νέα_Μητρώα!$A:$G,7,FALSE),IF(COUNTIF(ValidID,$C1140)&gt;0,VLOOKUP($C1140,Μητρώο!$A:$G,7,FALSE))),"")</f>
        <v/>
      </c>
      <c r="P1140" s="25" t="str">
        <f t="shared" si="128"/>
        <v/>
      </c>
      <c r="Q1140" s="6"/>
      <c r="S1140" s="6"/>
      <c r="U1140" s="6"/>
      <c r="W1140" s="59" t="str">
        <f>IF(AND($W$1&gt;0,C1140&gt;0),SUBSTITUTE(SUBSTITUTE(IF(COUNTIF(newValidID,$C1140)&gt;0,VLOOKUP($C1140,Νέα_Μητρώα!$A:$G,2,FALSE),IF(COUNTIF(ValidID,$C1140)&gt;0,VLOOKUP($C1140,Μητρώο!$A:$G,2,FALSE))),"Θ","g"),"Α","b")&amp;IF((TRUNC((((YEAR($C$1))-I1140)+1)/2))*2&lt;12,12,(TRUNC((((YEAR($C$1))-I1140)+1)/2))*2),"ω")</f>
        <v>ω</v>
      </c>
      <c r="Z1140" s="49">
        <f t="shared" si="129"/>
        <v>0</v>
      </c>
      <c r="AA1140" s="49">
        <f t="shared" si="130"/>
        <v>0</v>
      </c>
      <c r="AB1140" s="49">
        <f t="shared" si="131"/>
        <v>0</v>
      </c>
    </row>
    <row r="1141" spans="1:28" x14ac:dyDescent="0.2">
      <c r="A1141" s="4">
        <v>1139</v>
      </c>
      <c r="B1141" s="25">
        <f t="shared" si="127"/>
        <v>1139</v>
      </c>
      <c r="D1141" s="26" t="str">
        <f>IF($C1141&gt;0,IF(COUNTIF(newValidID,$C1141)&gt;0,VLOOKUP($C1141,Νέα_Μητρώα!$A:$G,3,FALSE),IF(COUNTIF(ValidID,$C1141)&gt;0,VLOOKUP($C1141,Μητρώο!$A:$G,3,FALSE))),"")</f>
        <v/>
      </c>
      <c r="E1141" s="27" t="str">
        <f>IF($C1141&gt;0,IF(COUNTIF(newValidID,$C1141)&gt;0,VLOOKUP($C1141,Νέα_Μητρώα!$A:$G,5,FALSE),IF(COUNTIF(ValidID,$C1141)&gt;0,VLOOKUP($C1141,Μητρώο!$A:$G,5,FALSE))),"")</f>
        <v/>
      </c>
      <c r="F1141" s="47"/>
      <c r="G1141" s="47"/>
      <c r="H1141" s="28"/>
      <c r="I1141" s="29" t="str">
        <f>IF($C1141&gt;0,IF(COUNTIF(newValidID,$C1141)&gt;0,VLOOKUP($C1141,Νέα_Μητρώα!$A:$G,4,FALSE),IF(COUNTIF(ValidID,$C1141)&gt;0,VLOOKUP($C1141,Μητρώο!$A:$G,4,FALSE))),"")</f>
        <v/>
      </c>
      <c r="J1141" s="53" t="str">
        <f>IF(OR(AND(OR(LEFT(R1141)="b",LEFT(T1141)="b",LEFT(V1141)="b"),IF($C1141&gt;0,IF(COUNTIF(newValidID,$C1141)&gt;0,VLOOKUP($C1141,Νέα_Μητρώα!$A:$G,2,FALSE),IF(COUNTIF(ValidID,$C1141)&gt;0,VLOOKUP($C1141,Μητρώο!$A:$G,2,FALSE))),"")="Θ"),AND(OR(LEFT(R1141)="g",LEFT(T1141)="g",LEFT(V1141)="g"),IF($C1141&gt;0,IF(COUNTIF(newValidID,$C1141)&gt;0,VLOOKUP($C1141,Νέα_Μητρώα!$A:$G,2,FALSE),IF(COUNTIF(ValidID,$C1141)&gt;0,VLOOKUP($C1141,Μητρώο!$A:$G,2,FALSE))),"")="Α")),"error","")</f>
        <v/>
      </c>
      <c r="K1141" s="29" t="str">
        <f t="shared" si="125"/>
        <v/>
      </c>
      <c r="L1141" s="29">
        <f t="shared" si="126"/>
        <v>0</v>
      </c>
      <c r="M1141" s="30"/>
      <c r="N1141" s="30"/>
      <c r="O1141" s="31" t="str">
        <f>IF($C1141&gt;0,IF(COUNTIF(newValidID,$C1141)&gt;0,VLOOKUP($C1141,Νέα_Μητρώα!$A:$G,7,FALSE),IF(COUNTIF(ValidID,$C1141)&gt;0,VLOOKUP($C1141,Μητρώο!$A:$G,7,FALSE))),"")</f>
        <v/>
      </c>
      <c r="P1141" s="25" t="str">
        <f t="shared" si="128"/>
        <v/>
      </c>
      <c r="Q1141" s="6"/>
      <c r="S1141" s="6"/>
      <c r="U1141" s="6"/>
      <c r="W1141" s="59" t="str">
        <f>IF(AND($W$1&gt;0,C1141&gt;0),SUBSTITUTE(SUBSTITUTE(IF(COUNTIF(newValidID,$C1141)&gt;0,VLOOKUP($C1141,Νέα_Μητρώα!$A:$G,2,FALSE),IF(COUNTIF(ValidID,$C1141)&gt;0,VLOOKUP($C1141,Μητρώο!$A:$G,2,FALSE))),"Θ","g"),"Α","b")&amp;IF((TRUNC((((YEAR($C$1))-I1141)+1)/2))*2&lt;12,12,(TRUNC((((YEAR($C$1))-I1141)+1)/2))*2),"ω")</f>
        <v>ω</v>
      </c>
      <c r="Z1141" s="49">
        <f t="shared" si="129"/>
        <v>0</v>
      </c>
      <c r="AA1141" s="49">
        <f t="shared" si="130"/>
        <v>0</v>
      </c>
      <c r="AB1141" s="49">
        <f t="shared" si="131"/>
        <v>0</v>
      </c>
    </row>
    <row r="1142" spans="1:28" x14ac:dyDescent="0.2">
      <c r="A1142" s="4">
        <v>1140</v>
      </c>
      <c r="B1142" s="25">
        <f t="shared" si="127"/>
        <v>1140</v>
      </c>
      <c r="D1142" s="26" t="str">
        <f>IF($C1142&gt;0,IF(COUNTIF(newValidID,$C1142)&gt;0,VLOOKUP($C1142,Νέα_Μητρώα!$A:$G,3,FALSE),IF(COUNTIF(ValidID,$C1142)&gt;0,VLOOKUP($C1142,Μητρώο!$A:$G,3,FALSE))),"")</f>
        <v/>
      </c>
      <c r="E1142" s="27" t="str">
        <f>IF($C1142&gt;0,IF(COUNTIF(newValidID,$C1142)&gt;0,VLOOKUP($C1142,Νέα_Μητρώα!$A:$G,5,FALSE),IF(COUNTIF(ValidID,$C1142)&gt;0,VLOOKUP($C1142,Μητρώο!$A:$G,5,FALSE))),"")</f>
        <v/>
      </c>
      <c r="F1142" s="47"/>
      <c r="G1142" s="47"/>
      <c r="H1142" s="28"/>
      <c r="I1142" s="29" t="str">
        <f>IF($C1142&gt;0,IF(COUNTIF(newValidID,$C1142)&gt;0,VLOOKUP($C1142,Νέα_Μητρώα!$A:$G,4,FALSE),IF(COUNTIF(ValidID,$C1142)&gt;0,VLOOKUP($C1142,Μητρώο!$A:$G,4,FALSE))),"")</f>
        <v/>
      </c>
      <c r="J1142" s="53" t="str">
        <f>IF(OR(AND(OR(LEFT(R1142)="b",LEFT(T1142)="b",LEFT(V1142)="b"),IF($C1142&gt;0,IF(COUNTIF(newValidID,$C1142)&gt;0,VLOOKUP($C1142,Νέα_Μητρώα!$A:$G,2,FALSE),IF(COUNTIF(ValidID,$C1142)&gt;0,VLOOKUP($C1142,Μητρώο!$A:$G,2,FALSE))),"")="Θ"),AND(OR(LEFT(R1142)="g",LEFT(T1142)="g",LEFT(V1142)="g"),IF($C1142&gt;0,IF(COUNTIF(newValidID,$C1142)&gt;0,VLOOKUP($C1142,Νέα_Μητρώα!$A:$G,2,FALSE),IF(COUNTIF(ValidID,$C1142)&gt;0,VLOOKUP($C1142,Μητρώο!$A:$G,2,FALSE))),"")="Α")),"error","")</f>
        <v/>
      </c>
      <c r="K1142" s="29" t="str">
        <f t="shared" si="125"/>
        <v/>
      </c>
      <c r="L1142" s="29">
        <f t="shared" si="126"/>
        <v>0</v>
      </c>
      <c r="M1142" s="30"/>
      <c r="N1142" s="30"/>
      <c r="O1142" s="31" t="str">
        <f>IF($C1142&gt;0,IF(COUNTIF(newValidID,$C1142)&gt;0,VLOOKUP($C1142,Νέα_Μητρώα!$A:$G,7,FALSE),IF(COUNTIF(ValidID,$C1142)&gt;0,VLOOKUP($C1142,Μητρώο!$A:$G,7,FALSE))),"")</f>
        <v/>
      </c>
      <c r="P1142" s="25" t="str">
        <f t="shared" si="128"/>
        <v/>
      </c>
      <c r="Q1142" s="6"/>
      <c r="S1142" s="6"/>
      <c r="U1142" s="6"/>
      <c r="W1142" s="59" t="str">
        <f>IF(AND($W$1&gt;0,C1142&gt;0),SUBSTITUTE(SUBSTITUTE(IF(COUNTIF(newValidID,$C1142)&gt;0,VLOOKUP($C1142,Νέα_Μητρώα!$A:$G,2,FALSE),IF(COUNTIF(ValidID,$C1142)&gt;0,VLOOKUP($C1142,Μητρώο!$A:$G,2,FALSE))),"Θ","g"),"Α","b")&amp;IF((TRUNC((((YEAR($C$1))-I1142)+1)/2))*2&lt;12,12,(TRUNC((((YEAR($C$1))-I1142)+1)/2))*2),"ω")</f>
        <v>ω</v>
      </c>
      <c r="Z1142" s="49">
        <f t="shared" si="129"/>
        <v>0</v>
      </c>
      <c r="AA1142" s="49">
        <f t="shared" si="130"/>
        <v>0</v>
      </c>
      <c r="AB1142" s="49">
        <f t="shared" si="131"/>
        <v>0</v>
      </c>
    </row>
    <row r="1143" spans="1:28" x14ac:dyDescent="0.2">
      <c r="A1143" s="4">
        <v>1141</v>
      </c>
      <c r="B1143" s="25">
        <f t="shared" si="127"/>
        <v>1141</v>
      </c>
      <c r="D1143" s="26" t="str">
        <f>IF($C1143&gt;0,IF(COUNTIF(newValidID,$C1143)&gt;0,VLOOKUP($C1143,Νέα_Μητρώα!$A:$G,3,FALSE),IF(COUNTIF(ValidID,$C1143)&gt;0,VLOOKUP($C1143,Μητρώο!$A:$G,3,FALSE))),"")</f>
        <v/>
      </c>
      <c r="E1143" s="27" t="str">
        <f>IF($C1143&gt;0,IF(COUNTIF(newValidID,$C1143)&gt;0,VLOOKUP($C1143,Νέα_Μητρώα!$A:$G,5,FALSE),IF(COUNTIF(ValidID,$C1143)&gt;0,VLOOKUP($C1143,Μητρώο!$A:$G,5,FALSE))),"")</f>
        <v/>
      </c>
      <c r="F1143" s="47"/>
      <c r="G1143" s="47"/>
      <c r="H1143" s="28"/>
      <c r="I1143" s="29" t="str">
        <f>IF($C1143&gt;0,IF(COUNTIF(newValidID,$C1143)&gt;0,VLOOKUP($C1143,Νέα_Μητρώα!$A:$G,4,FALSE),IF(COUNTIF(ValidID,$C1143)&gt;0,VLOOKUP($C1143,Μητρώο!$A:$G,4,FALSE))),"")</f>
        <v/>
      </c>
      <c r="J1143" s="53" t="str">
        <f>IF(OR(AND(OR(LEFT(R1143)="b",LEFT(T1143)="b",LEFT(V1143)="b"),IF($C1143&gt;0,IF(COUNTIF(newValidID,$C1143)&gt;0,VLOOKUP($C1143,Νέα_Μητρώα!$A:$G,2,FALSE),IF(COUNTIF(ValidID,$C1143)&gt;0,VLOOKUP($C1143,Μητρώο!$A:$G,2,FALSE))),"")="Θ"),AND(OR(LEFT(R1143)="g",LEFT(T1143)="g",LEFT(V1143)="g"),IF($C1143&gt;0,IF(COUNTIF(newValidID,$C1143)&gt;0,VLOOKUP($C1143,Νέα_Μητρώα!$A:$G,2,FALSE),IF(COUNTIF(ValidID,$C1143)&gt;0,VLOOKUP($C1143,Μητρώο!$A:$G,2,FALSE))),"")="Α")),"error","")</f>
        <v/>
      </c>
      <c r="K1143" s="29" t="str">
        <f t="shared" si="125"/>
        <v/>
      </c>
      <c r="L1143" s="29">
        <f t="shared" si="126"/>
        <v>0</v>
      </c>
      <c r="M1143" s="30"/>
      <c r="N1143" s="30"/>
      <c r="O1143" s="31" t="str">
        <f>IF($C1143&gt;0,IF(COUNTIF(newValidID,$C1143)&gt;0,VLOOKUP($C1143,Νέα_Μητρώα!$A:$G,7,FALSE),IF(COUNTIF(ValidID,$C1143)&gt;0,VLOOKUP($C1143,Μητρώο!$A:$G,7,FALSE))),"")</f>
        <v/>
      </c>
      <c r="P1143" s="25" t="str">
        <f t="shared" si="128"/>
        <v/>
      </c>
      <c r="Q1143" s="6"/>
      <c r="S1143" s="6"/>
      <c r="U1143" s="6"/>
      <c r="W1143" s="59" t="str">
        <f>IF(AND($W$1&gt;0,C1143&gt;0),SUBSTITUTE(SUBSTITUTE(IF(COUNTIF(newValidID,$C1143)&gt;0,VLOOKUP($C1143,Νέα_Μητρώα!$A:$G,2,FALSE),IF(COUNTIF(ValidID,$C1143)&gt;0,VLOOKUP($C1143,Μητρώο!$A:$G,2,FALSE))),"Θ","g"),"Α","b")&amp;IF((TRUNC((((YEAR($C$1))-I1143)+1)/2))*2&lt;12,12,(TRUNC((((YEAR($C$1))-I1143)+1)/2))*2),"ω")</f>
        <v>ω</v>
      </c>
      <c r="Z1143" s="49">
        <f t="shared" si="129"/>
        <v>0</v>
      </c>
      <c r="AA1143" s="49">
        <f t="shared" si="130"/>
        <v>0</v>
      </c>
      <c r="AB1143" s="49">
        <f t="shared" si="131"/>
        <v>0</v>
      </c>
    </row>
    <row r="1144" spans="1:28" x14ac:dyDescent="0.2">
      <c r="A1144" s="4">
        <v>1142</v>
      </c>
      <c r="B1144" s="25">
        <f t="shared" si="127"/>
        <v>1142</v>
      </c>
      <c r="D1144" s="26" t="str">
        <f>IF($C1144&gt;0,IF(COUNTIF(newValidID,$C1144)&gt;0,VLOOKUP($C1144,Νέα_Μητρώα!$A:$G,3,FALSE),IF(COUNTIF(ValidID,$C1144)&gt;0,VLOOKUP($C1144,Μητρώο!$A:$G,3,FALSE))),"")</f>
        <v/>
      </c>
      <c r="E1144" s="27" t="str">
        <f>IF($C1144&gt;0,IF(COUNTIF(newValidID,$C1144)&gt;0,VLOOKUP($C1144,Νέα_Μητρώα!$A:$G,5,FALSE),IF(COUNTIF(ValidID,$C1144)&gt;0,VLOOKUP($C1144,Μητρώο!$A:$G,5,FALSE))),"")</f>
        <v/>
      </c>
      <c r="F1144" s="47"/>
      <c r="G1144" s="47"/>
      <c r="H1144" s="28"/>
      <c r="I1144" s="29" t="str">
        <f>IF($C1144&gt;0,IF(COUNTIF(newValidID,$C1144)&gt;0,VLOOKUP($C1144,Νέα_Μητρώα!$A:$G,4,FALSE),IF(COUNTIF(ValidID,$C1144)&gt;0,VLOOKUP($C1144,Μητρώο!$A:$G,4,FALSE))),"")</f>
        <v/>
      </c>
      <c r="J1144" s="53" t="str">
        <f>IF(OR(AND(OR(LEFT(R1144)="b",LEFT(T1144)="b",LEFT(V1144)="b"),IF($C1144&gt;0,IF(COUNTIF(newValidID,$C1144)&gt;0,VLOOKUP($C1144,Νέα_Μητρώα!$A:$G,2,FALSE),IF(COUNTIF(ValidID,$C1144)&gt;0,VLOOKUP($C1144,Μητρώο!$A:$G,2,FALSE))),"")="Θ"),AND(OR(LEFT(R1144)="g",LEFT(T1144)="g",LEFT(V1144)="g"),IF($C1144&gt;0,IF(COUNTIF(newValidID,$C1144)&gt;0,VLOOKUP($C1144,Νέα_Μητρώα!$A:$G,2,FALSE),IF(COUNTIF(ValidID,$C1144)&gt;0,VLOOKUP($C1144,Μητρώο!$A:$G,2,FALSE))),"")="Α")),"error","")</f>
        <v/>
      </c>
      <c r="K1144" s="29" t="str">
        <f t="shared" si="125"/>
        <v/>
      </c>
      <c r="L1144" s="29">
        <f t="shared" si="126"/>
        <v>0</v>
      </c>
      <c r="M1144" s="30"/>
      <c r="N1144" s="30"/>
      <c r="O1144" s="31" t="str">
        <f>IF($C1144&gt;0,IF(COUNTIF(newValidID,$C1144)&gt;0,VLOOKUP($C1144,Νέα_Μητρώα!$A:$G,7,FALSE),IF(COUNTIF(ValidID,$C1144)&gt;0,VLOOKUP($C1144,Μητρώο!$A:$G,7,FALSE))),"")</f>
        <v/>
      </c>
      <c r="P1144" s="25" t="str">
        <f t="shared" si="128"/>
        <v/>
      </c>
      <c r="Q1144" s="6"/>
      <c r="S1144" s="6"/>
      <c r="U1144" s="6"/>
      <c r="W1144" s="59" t="str">
        <f>IF(AND($W$1&gt;0,C1144&gt;0),SUBSTITUTE(SUBSTITUTE(IF(COUNTIF(newValidID,$C1144)&gt;0,VLOOKUP($C1144,Νέα_Μητρώα!$A:$G,2,FALSE),IF(COUNTIF(ValidID,$C1144)&gt;0,VLOOKUP($C1144,Μητρώο!$A:$G,2,FALSE))),"Θ","g"),"Α","b")&amp;IF((TRUNC((((YEAR($C$1))-I1144)+1)/2))*2&lt;12,12,(TRUNC((((YEAR($C$1))-I1144)+1)/2))*2),"ω")</f>
        <v>ω</v>
      </c>
      <c r="Z1144" s="49">
        <f t="shared" si="129"/>
        <v>0</v>
      </c>
      <c r="AA1144" s="49">
        <f t="shared" si="130"/>
        <v>0</v>
      </c>
      <c r="AB1144" s="49">
        <f t="shared" si="131"/>
        <v>0</v>
      </c>
    </row>
    <row r="1145" spans="1:28" x14ac:dyDescent="0.2">
      <c r="A1145" s="4">
        <v>1143</v>
      </c>
      <c r="B1145" s="25">
        <f t="shared" si="127"/>
        <v>1143</v>
      </c>
      <c r="D1145" s="26" t="str">
        <f>IF($C1145&gt;0,IF(COUNTIF(newValidID,$C1145)&gt;0,VLOOKUP($C1145,Νέα_Μητρώα!$A:$G,3,FALSE),IF(COUNTIF(ValidID,$C1145)&gt;0,VLOOKUP($C1145,Μητρώο!$A:$G,3,FALSE))),"")</f>
        <v/>
      </c>
      <c r="E1145" s="27" t="str">
        <f>IF($C1145&gt;0,IF(COUNTIF(newValidID,$C1145)&gt;0,VLOOKUP($C1145,Νέα_Μητρώα!$A:$G,5,FALSE),IF(COUNTIF(ValidID,$C1145)&gt;0,VLOOKUP($C1145,Μητρώο!$A:$G,5,FALSE))),"")</f>
        <v/>
      </c>
      <c r="F1145" s="47"/>
      <c r="G1145" s="47"/>
      <c r="H1145" s="28"/>
      <c r="I1145" s="29" t="str">
        <f>IF($C1145&gt;0,IF(COUNTIF(newValidID,$C1145)&gt;0,VLOOKUP($C1145,Νέα_Μητρώα!$A:$G,4,FALSE),IF(COUNTIF(ValidID,$C1145)&gt;0,VLOOKUP($C1145,Μητρώο!$A:$G,4,FALSE))),"")</f>
        <v/>
      </c>
      <c r="J1145" s="53" t="str">
        <f>IF(OR(AND(OR(LEFT(R1145)="b",LEFT(T1145)="b",LEFT(V1145)="b"),IF($C1145&gt;0,IF(COUNTIF(newValidID,$C1145)&gt;0,VLOOKUP($C1145,Νέα_Μητρώα!$A:$G,2,FALSE),IF(COUNTIF(ValidID,$C1145)&gt;0,VLOOKUP($C1145,Μητρώο!$A:$G,2,FALSE))),"")="Θ"),AND(OR(LEFT(R1145)="g",LEFT(T1145)="g",LEFT(V1145)="g"),IF($C1145&gt;0,IF(COUNTIF(newValidID,$C1145)&gt;0,VLOOKUP($C1145,Νέα_Μητρώα!$A:$G,2,FALSE),IF(COUNTIF(ValidID,$C1145)&gt;0,VLOOKUP($C1145,Μητρώο!$A:$G,2,FALSE))),"")="Α")),"error","")</f>
        <v/>
      </c>
      <c r="K1145" s="29" t="str">
        <f t="shared" si="125"/>
        <v/>
      </c>
      <c r="L1145" s="29">
        <f t="shared" si="126"/>
        <v>0</v>
      </c>
      <c r="M1145" s="30"/>
      <c r="N1145" s="30"/>
      <c r="O1145" s="31" t="str">
        <f>IF($C1145&gt;0,IF(COUNTIF(newValidID,$C1145)&gt;0,VLOOKUP($C1145,Νέα_Μητρώα!$A:$G,7,FALSE),IF(COUNTIF(ValidID,$C1145)&gt;0,VLOOKUP($C1145,Μητρώο!$A:$G,7,FALSE))),"")</f>
        <v/>
      </c>
      <c r="P1145" s="25" t="str">
        <f t="shared" si="128"/>
        <v/>
      </c>
      <c r="Q1145" s="6"/>
      <c r="S1145" s="6"/>
      <c r="U1145" s="6"/>
      <c r="W1145" s="59" t="str">
        <f>IF(AND($W$1&gt;0,C1145&gt;0),SUBSTITUTE(SUBSTITUTE(IF(COUNTIF(newValidID,$C1145)&gt;0,VLOOKUP($C1145,Νέα_Μητρώα!$A:$G,2,FALSE),IF(COUNTIF(ValidID,$C1145)&gt;0,VLOOKUP($C1145,Μητρώο!$A:$G,2,FALSE))),"Θ","g"),"Α","b")&amp;IF((TRUNC((((YEAR($C$1))-I1145)+1)/2))*2&lt;12,12,(TRUNC((((YEAR($C$1))-I1145)+1)/2))*2),"ω")</f>
        <v>ω</v>
      </c>
      <c r="Z1145" s="49">
        <f t="shared" si="129"/>
        <v>0</v>
      </c>
      <c r="AA1145" s="49">
        <f t="shared" si="130"/>
        <v>0</v>
      </c>
      <c r="AB1145" s="49">
        <f t="shared" si="131"/>
        <v>0</v>
      </c>
    </row>
    <row r="1146" spans="1:28" x14ac:dyDescent="0.2">
      <c r="A1146" s="4">
        <v>1144</v>
      </c>
      <c r="B1146" s="25">
        <f t="shared" si="127"/>
        <v>1144</v>
      </c>
      <c r="D1146" s="26" t="str">
        <f>IF($C1146&gt;0,IF(COUNTIF(newValidID,$C1146)&gt;0,VLOOKUP($C1146,Νέα_Μητρώα!$A:$G,3,FALSE),IF(COUNTIF(ValidID,$C1146)&gt;0,VLOOKUP($C1146,Μητρώο!$A:$G,3,FALSE))),"")</f>
        <v/>
      </c>
      <c r="E1146" s="27" t="str">
        <f>IF($C1146&gt;0,IF(COUNTIF(newValidID,$C1146)&gt;0,VLOOKUP($C1146,Νέα_Μητρώα!$A:$G,5,FALSE),IF(COUNTIF(ValidID,$C1146)&gt;0,VLOOKUP($C1146,Μητρώο!$A:$G,5,FALSE))),"")</f>
        <v/>
      </c>
      <c r="F1146" s="47"/>
      <c r="G1146" s="47"/>
      <c r="H1146" s="28"/>
      <c r="I1146" s="29" t="str">
        <f>IF($C1146&gt;0,IF(COUNTIF(newValidID,$C1146)&gt;0,VLOOKUP($C1146,Νέα_Μητρώα!$A:$G,4,FALSE),IF(COUNTIF(ValidID,$C1146)&gt;0,VLOOKUP($C1146,Μητρώο!$A:$G,4,FALSE))),"")</f>
        <v/>
      </c>
      <c r="J1146" s="53" t="str">
        <f>IF(OR(AND(OR(LEFT(R1146)="b",LEFT(T1146)="b",LEFT(V1146)="b"),IF($C1146&gt;0,IF(COUNTIF(newValidID,$C1146)&gt;0,VLOOKUP($C1146,Νέα_Μητρώα!$A:$G,2,FALSE),IF(COUNTIF(ValidID,$C1146)&gt;0,VLOOKUP($C1146,Μητρώο!$A:$G,2,FALSE))),"")="Θ"),AND(OR(LEFT(R1146)="g",LEFT(T1146)="g",LEFT(V1146)="g"),IF($C1146&gt;0,IF(COUNTIF(newValidID,$C1146)&gt;0,VLOOKUP($C1146,Νέα_Μητρώα!$A:$G,2,FALSE),IF(COUNTIF(ValidID,$C1146)&gt;0,VLOOKUP($C1146,Μητρώο!$A:$G,2,FALSE))),"")="Α")),"error","")</f>
        <v/>
      </c>
      <c r="K1146" s="29" t="str">
        <f t="shared" si="125"/>
        <v/>
      </c>
      <c r="L1146" s="29">
        <f t="shared" si="126"/>
        <v>0</v>
      </c>
      <c r="M1146" s="30"/>
      <c r="N1146" s="30"/>
      <c r="O1146" s="31" t="str">
        <f>IF($C1146&gt;0,IF(COUNTIF(newValidID,$C1146)&gt;0,VLOOKUP($C1146,Νέα_Μητρώα!$A:$G,7,FALSE),IF(COUNTIF(ValidID,$C1146)&gt;0,VLOOKUP($C1146,Μητρώο!$A:$G,7,FALSE))),"")</f>
        <v/>
      </c>
      <c r="P1146" s="25" t="str">
        <f t="shared" si="128"/>
        <v/>
      </c>
      <c r="Q1146" s="6"/>
      <c r="S1146" s="6"/>
      <c r="U1146" s="6"/>
      <c r="W1146" s="59" t="str">
        <f>IF(AND($W$1&gt;0,C1146&gt;0),SUBSTITUTE(SUBSTITUTE(IF(COUNTIF(newValidID,$C1146)&gt;0,VLOOKUP($C1146,Νέα_Μητρώα!$A:$G,2,FALSE),IF(COUNTIF(ValidID,$C1146)&gt;0,VLOOKUP($C1146,Μητρώο!$A:$G,2,FALSE))),"Θ","g"),"Α","b")&amp;IF((TRUNC((((YEAR($C$1))-I1146)+1)/2))*2&lt;12,12,(TRUNC((((YEAR($C$1))-I1146)+1)/2))*2),"ω")</f>
        <v>ω</v>
      </c>
      <c r="Z1146" s="49">
        <f t="shared" si="129"/>
        <v>0</v>
      </c>
      <c r="AA1146" s="49">
        <f t="shared" si="130"/>
        <v>0</v>
      </c>
      <c r="AB1146" s="49">
        <f t="shared" si="131"/>
        <v>0</v>
      </c>
    </row>
    <row r="1147" spans="1:28" x14ac:dyDescent="0.2">
      <c r="A1147" s="4">
        <v>1145</v>
      </c>
      <c r="B1147" s="25">
        <f t="shared" si="127"/>
        <v>1145</v>
      </c>
      <c r="D1147" s="26" t="str">
        <f>IF($C1147&gt;0,IF(COUNTIF(newValidID,$C1147)&gt;0,VLOOKUP($C1147,Νέα_Μητρώα!$A:$G,3,FALSE),IF(COUNTIF(ValidID,$C1147)&gt;0,VLOOKUP($C1147,Μητρώο!$A:$G,3,FALSE))),"")</f>
        <v/>
      </c>
      <c r="E1147" s="27" t="str">
        <f>IF($C1147&gt;0,IF(COUNTIF(newValidID,$C1147)&gt;0,VLOOKUP($C1147,Νέα_Μητρώα!$A:$G,5,FALSE),IF(COUNTIF(ValidID,$C1147)&gt;0,VLOOKUP($C1147,Μητρώο!$A:$G,5,FALSE))),"")</f>
        <v/>
      </c>
      <c r="F1147" s="47"/>
      <c r="G1147" s="47"/>
      <c r="H1147" s="28"/>
      <c r="I1147" s="29" t="str">
        <f>IF($C1147&gt;0,IF(COUNTIF(newValidID,$C1147)&gt;0,VLOOKUP($C1147,Νέα_Μητρώα!$A:$G,4,FALSE),IF(COUNTIF(ValidID,$C1147)&gt;0,VLOOKUP($C1147,Μητρώο!$A:$G,4,FALSE))),"")</f>
        <v/>
      </c>
      <c r="J1147" s="53" t="str">
        <f>IF(OR(AND(OR(LEFT(R1147)="b",LEFT(T1147)="b",LEFT(V1147)="b"),IF($C1147&gt;0,IF(COUNTIF(newValidID,$C1147)&gt;0,VLOOKUP($C1147,Νέα_Μητρώα!$A:$G,2,FALSE),IF(COUNTIF(ValidID,$C1147)&gt;0,VLOOKUP($C1147,Μητρώο!$A:$G,2,FALSE))),"")="Θ"),AND(OR(LEFT(R1147)="g",LEFT(T1147)="g",LEFT(V1147)="g"),IF($C1147&gt;0,IF(COUNTIF(newValidID,$C1147)&gt;0,VLOOKUP($C1147,Νέα_Μητρώα!$A:$G,2,FALSE),IF(COUNTIF(ValidID,$C1147)&gt;0,VLOOKUP($C1147,Μητρώο!$A:$G,2,FALSE))),"")="Α")),"error","")</f>
        <v/>
      </c>
      <c r="K1147" s="29" t="str">
        <f t="shared" si="125"/>
        <v/>
      </c>
      <c r="L1147" s="29">
        <f t="shared" si="126"/>
        <v>0</v>
      </c>
      <c r="M1147" s="30"/>
      <c r="N1147" s="30"/>
      <c r="O1147" s="31" t="str">
        <f>IF($C1147&gt;0,IF(COUNTIF(newValidID,$C1147)&gt;0,VLOOKUP($C1147,Νέα_Μητρώα!$A:$G,7,FALSE),IF(COUNTIF(ValidID,$C1147)&gt;0,VLOOKUP($C1147,Μητρώο!$A:$G,7,FALSE))),"")</f>
        <v/>
      </c>
      <c r="P1147" s="25" t="str">
        <f t="shared" si="128"/>
        <v/>
      </c>
      <c r="Q1147" s="6"/>
      <c r="S1147" s="6"/>
      <c r="U1147" s="6"/>
      <c r="W1147" s="59" t="str">
        <f>IF(AND($W$1&gt;0,C1147&gt;0),SUBSTITUTE(SUBSTITUTE(IF(COUNTIF(newValidID,$C1147)&gt;0,VLOOKUP($C1147,Νέα_Μητρώα!$A:$G,2,FALSE),IF(COUNTIF(ValidID,$C1147)&gt;0,VLOOKUP($C1147,Μητρώο!$A:$G,2,FALSE))),"Θ","g"),"Α","b")&amp;IF((TRUNC((((YEAR($C$1))-I1147)+1)/2))*2&lt;12,12,(TRUNC((((YEAR($C$1))-I1147)+1)/2))*2),"ω")</f>
        <v>ω</v>
      </c>
      <c r="Z1147" s="49">
        <f t="shared" si="129"/>
        <v>0</v>
      </c>
      <c r="AA1147" s="49">
        <f t="shared" si="130"/>
        <v>0</v>
      </c>
      <c r="AB1147" s="49">
        <f t="shared" si="131"/>
        <v>0</v>
      </c>
    </row>
    <row r="1148" spans="1:28" x14ac:dyDescent="0.2">
      <c r="A1148" s="4">
        <v>1146</v>
      </c>
      <c r="B1148" s="25">
        <f t="shared" si="127"/>
        <v>1146</v>
      </c>
      <c r="D1148" s="26" t="str">
        <f>IF($C1148&gt;0,IF(COUNTIF(newValidID,$C1148)&gt;0,VLOOKUP($C1148,Νέα_Μητρώα!$A:$G,3,FALSE),IF(COUNTIF(ValidID,$C1148)&gt;0,VLOOKUP($C1148,Μητρώο!$A:$G,3,FALSE))),"")</f>
        <v/>
      </c>
      <c r="E1148" s="27" t="str">
        <f>IF($C1148&gt;0,IF(COUNTIF(newValidID,$C1148)&gt;0,VLOOKUP($C1148,Νέα_Μητρώα!$A:$G,5,FALSE),IF(COUNTIF(ValidID,$C1148)&gt;0,VLOOKUP($C1148,Μητρώο!$A:$G,5,FALSE))),"")</f>
        <v/>
      </c>
      <c r="F1148" s="47"/>
      <c r="G1148" s="47"/>
      <c r="H1148" s="28"/>
      <c r="I1148" s="29" t="str">
        <f>IF($C1148&gt;0,IF(COUNTIF(newValidID,$C1148)&gt;0,VLOOKUP($C1148,Νέα_Μητρώα!$A:$G,4,FALSE),IF(COUNTIF(ValidID,$C1148)&gt;0,VLOOKUP($C1148,Μητρώο!$A:$G,4,FALSE))),"")</f>
        <v/>
      </c>
      <c r="J1148" s="53" t="str">
        <f>IF(OR(AND(OR(LEFT(R1148)="b",LEFT(T1148)="b",LEFT(V1148)="b"),IF($C1148&gt;0,IF(COUNTIF(newValidID,$C1148)&gt;0,VLOOKUP($C1148,Νέα_Μητρώα!$A:$G,2,FALSE),IF(COUNTIF(ValidID,$C1148)&gt;0,VLOOKUP($C1148,Μητρώο!$A:$G,2,FALSE))),"")="Θ"),AND(OR(LEFT(R1148)="g",LEFT(T1148)="g",LEFT(V1148)="g"),IF($C1148&gt;0,IF(COUNTIF(newValidID,$C1148)&gt;0,VLOOKUP($C1148,Νέα_Μητρώα!$A:$G,2,FALSE),IF(COUNTIF(ValidID,$C1148)&gt;0,VLOOKUP($C1148,Μητρώο!$A:$G,2,FALSE))),"")="Α")),"error","")</f>
        <v/>
      </c>
      <c r="K1148" s="29" t="str">
        <f t="shared" si="125"/>
        <v/>
      </c>
      <c r="L1148" s="29">
        <f t="shared" si="126"/>
        <v>0</v>
      </c>
      <c r="M1148" s="30"/>
      <c r="N1148" s="30"/>
      <c r="O1148" s="31" t="str">
        <f>IF($C1148&gt;0,IF(COUNTIF(newValidID,$C1148)&gt;0,VLOOKUP($C1148,Νέα_Μητρώα!$A:$G,7,FALSE),IF(COUNTIF(ValidID,$C1148)&gt;0,VLOOKUP($C1148,Μητρώο!$A:$G,7,FALSE))),"")</f>
        <v/>
      </c>
      <c r="P1148" s="25" t="str">
        <f t="shared" si="128"/>
        <v/>
      </c>
      <c r="Q1148" s="6"/>
      <c r="S1148" s="6"/>
      <c r="U1148" s="6"/>
      <c r="W1148" s="59" t="str">
        <f>IF(AND($W$1&gt;0,C1148&gt;0),SUBSTITUTE(SUBSTITUTE(IF(COUNTIF(newValidID,$C1148)&gt;0,VLOOKUP($C1148,Νέα_Μητρώα!$A:$G,2,FALSE),IF(COUNTIF(ValidID,$C1148)&gt;0,VLOOKUP($C1148,Μητρώο!$A:$G,2,FALSE))),"Θ","g"),"Α","b")&amp;IF((TRUNC((((YEAR($C$1))-I1148)+1)/2))*2&lt;12,12,(TRUNC((((YEAR($C$1))-I1148)+1)/2))*2),"ω")</f>
        <v>ω</v>
      </c>
      <c r="Z1148" s="49">
        <f t="shared" si="129"/>
        <v>0</v>
      </c>
      <c r="AA1148" s="49">
        <f t="shared" si="130"/>
        <v>0</v>
      </c>
      <c r="AB1148" s="49">
        <f t="shared" si="131"/>
        <v>0</v>
      </c>
    </row>
    <row r="1149" spans="1:28" x14ac:dyDescent="0.2">
      <c r="A1149" s="4">
        <v>1147</v>
      </c>
      <c r="B1149" s="25">
        <f t="shared" si="127"/>
        <v>1147</v>
      </c>
      <c r="D1149" s="26" t="str">
        <f>IF($C1149&gt;0,IF(COUNTIF(newValidID,$C1149)&gt;0,VLOOKUP($C1149,Νέα_Μητρώα!$A:$G,3,FALSE),IF(COUNTIF(ValidID,$C1149)&gt;0,VLOOKUP($C1149,Μητρώο!$A:$G,3,FALSE))),"")</f>
        <v/>
      </c>
      <c r="E1149" s="27" t="str">
        <f>IF($C1149&gt;0,IF(COUNTIF(newValidID,$C1149)&gt;0,VLOOKUP($C1149,Νέα_Μητρώα!$A:$G,5,FALSE),IF(COUNTIF(ValidID,$C1149)&gt;0,VLOOKUP($C1149,Μητρώο!$A:$G,5,FALSE))),"")</f>
        <v/>
      </c>
      <c r="F1149" s="47"/>
      <c r="G1149" s="47"/>
      <c r="H1149" s="28"/>
      <c r="I1149" s="29" t="str">
        <f>IF($C1149&gt;0,IF(COUNTIF(newValidID,$C1149)&gt;0,VLOOKUP($C1149,Νέα_Μητρώα!$A:$G,4,FALSE),IF(COUNTIF(ValidID,$C1149)&gt;0,VLOOKUP($C1149,Μητρώο!$A:$G,4,FALSE))),"")</f>
        <v/>
      </c>
      <c r="J1149" s="53" t="str">
        <f>IF(OR(AND(OR(LEFT(R1149)="b",LEFT(T1149)="b",LEFT(V1149)="b"),IF($C1149&gt;0,IF(COUNTIF(newValidID,$C1149)&gt;0,VLOOKUP($C1149,Νέα_Μητρώα!$A:$G,2,FALSE),IF(COUNTIF(ValidID,$C1149)&gt;0,VLOOKUP($C1149,Μητρώο!$A:$G,2,FALSE))),"")="Θ"),AND(OR(LEFT(R1149)="g",LEFT(T1149)="g",LEFT(V1149)="g"),IF($C1149&gt;0,IF(COUNTIF(newValidID,$C1149)&gt;0,VLOOKUP($C1149,Νέα_Μητρώα!$A:$G,2,FALSE),IF(COUNTIF(ValidID,$C1149)&gt;0,VLOOKUP($C1149,Μητρώο!$A:$G,2,FALSE))),"")="Α")),"error","")</f>
        <v/>
      </c>
      <c r="K1149" s="29" t="str">
        <f t="shared" si="125"/>
        <v/>
      </c>
      <c r="L1149" s="29">
        <f t="shared" si="126"/>
        <v>0</v>
      </c>
      <c r="M1149" s="30"/>
      <c r="N1149" s="30"/>
      <c r="O1149" s="31" t="str">
        <f>IF($C1149&gt;0,IF(COUNTIF(newValidID,$C1149)&gt;0,VLOOKUP($C1149,Νέα_Μητρώα!$A:$G,7,FALSE),IF(COUNTIF(ValidID,$C1149)&gt;0,VLOOKUP($C1149,Μητρώο!$A:$G,7,FALSE))),"")</f>
        <v/>
      </c>
      <c r="P1149" s="25" t="str">
        <f t="shared" si="128"/>
        <v/>
      </c>
      <c r="Q1149" s="6"/>
      <c r="S1149" s="6"/>
      <c r="U1149" s="6"/>
      <c r="W1149" s="59" t="str">
        <f>IF(AND($W$1&gt;0,C1149&gt;0),SUBSTITUTE(SUBSTITUTE(IF(COUNTIF(newValidID,$C1149)&gt;0,VLOOKUP($C1149,Νέα_Μητρώα!$A:$G,2,FALSE),IF(COUNTIF(ValidID,$C1149)&gt;0,VLOOKUP($C1149,Μητρώο!$A:$G,2,FALSE))),"Θ","g"),"Α","b")&amp;IF((TRUNC((((YEAR($C$1))-I1149)+1)/2))*2&lt;12,12,(TRUNC((((YEAR($C$1))-I1149)+1)/2))*2),"ω")</f>
        <v>ω</v>
      </c>
      <c r="Z1149" s="49">
        <f t="shared" si="129"/>
        <v>0</v>
      </c>
      <c r="AA1149" s="49">
        <f t="shared" si="130"/>
        <v>0</v>
      </c>
      <c r="AB1149" s="49">
        <f t="shared" si="131"/>
        <v>0</v>
      </c>
    </row>
    <row r="1150" spans="1:28" x14ac:dyDescent="0.2">
      <c r="A1150" s="4">
        <v>1148</v>
      </c>
      <c r="B1150" s="25">
        <f t="shared" si="127"/>
        <v>1148</v>
      </c>
      <c r="D1150" s="26" t="str">
        <f>IF($C1150&gt;0,IF(COUNTIF(newValidID,$C1150)&gt;0,VLOOKUP($C1150,Νέα_Μητρώα!$A:$G,3,FALSE),IF(COUNTIF(ValidID,$C1150)&gt;0,VLOOKUP($C1150,Μητρώο!$A:$G,3,FALSE))),"")</f>
        <v/>
      </c>
      <c r="E1150" s="27" t="str">
        <f>IF($C1150&gt;0,IF(COUNTIF(newValidID,$C1150)&gt;0,VLOOKUP($C1150,Νέα_Μητρώα!$A:$G,5,FALSE),IF(COUNTIF(ValidID,$C1150)&gt;0,VLOOKUP($C1150,Μητρώο!$A:$G,5,FALSE))),"")</f>
        <v/>
      </c>
      <c r="F1150" s="47"/>
      <c r="G1150" s="47"/>
      <c r="H1150" s="28"/>
      <c r="I1150" s="29" t="str">
        <f>IF($C1150&gt;0,IF(COUNTIF(newValidID,$C1150)&gt;0,VLOOKUP($C1150,Νέα_Μητρώα!$A:$G,4,FALSE),IF(COUNTIF(ValidID,$C1150)&gt;0,VLOOKUP($C1150,Μητρώο!$A:$G,4,FALSE))),"")</f>
        <v/>
      </c>
      <c r="J1150" s="53" t="str">
        <f>IF(OR(AND(OR(LEFT(R1150)="b",LEFT(T1150)="b",LEFT(V1150)="b"),IF($C1150&gt;0,IF(COUNTIF(newValidID,$C1150)&gt;0,VLOOKUP($C1150,Νέα_Μητρώα!$A:$G,2,FALSE),IF(COUNTIF(ValidID,$C1150)&gt;0,VLOOKUP($C1150,Μητρώο!$A:$G,2,FALSE))),"")="Θ"),AND(OR(LEFT(R1150)="g",LEFT(T1150)="g",LEFT(V1150)="g"),IF($C1150&gt;0,IF(COUNTIF(newValidID,$C1150)&gt;0,VLOOKUP($C1150,Νέα_Μητρώα!$A:$G,2,FALSE),IF(COUNTIF(ValidID,$C1150)&gt;0,VLOOKUP($C1150,Μητρώο!$A:$G,2,FALSE))),"")="Α")),"error","")</f>
        <v/>
      </c>
      <c r="K1150" s="29" t="str">
        <f t="shared" si="125"/>
        <v/>
      </c>
      <c r="L1150" s="29">
        <f t="shared" si="126"/>
        <v>0</v>
      </c>
      <c r="M1150" s="30"/>
      <c r="N1150" s="30"/>
      <c r="O1150" s="31" t="str">
        <f>IF($C1150&gt;0,IF(COUNTIF(newValidID,$C1150)&gt;0,VLOOKUP($C1150,Νέα_Μητρώα!$A:$G,7,FALSE),IF(COUNTIF(ValidID,$C1150)&gt;0,VLOOKUP($C1150,Μητρώο!$A:$G,7,FALSE))),"")</f>
        <v/>
      </c>
      <c r="P1150" s="25" t="str">
        <f t="shared" si="128"/>
        <v/>
      </c>
      <c r="Q1150" s="6"/>
      <c r="S1150" s="6"/>
      <c r="U1150" s="6"/>
      <c r="W1150" s="59" t="str">
        <f>IF(AND($W$1&gt;0,C1150&gt;0),SUBSTITUTE(SUBSTITUTE(IF(COUNTIF(newValidID,$C1150)&gt;0,VLOOKUP($C1150,Νέα_Μητρώα!$A:$G,2,FALSE),IF(COUNTIF(ValidID,$C1150)&gt;0,VLOOKUP($C1150,Μητρώο!$A:$G,2,FALSE))),"Θ","g"),"Α","b")&amp;IF((TRUNC((((YEAR($C$1))-I1150)+1)/2))*2&lt;12,12,(TRUNC((((YEAR($C$1))-I1150)+1)/2))*2),"ω")</f>
        <v>ω</v>
      </c>
      <c r="Z1150" s="49">
        <f t="shared" si="129"/>
        <v>0</v>
      </c>
      <c r="AA1150" s="49">
        <f t="shared" si="130"/>
        <v>0</v>
      </c>
      <c r="AB1150" s="49">
        <f t="shared" si="131"/>
        <v>0</v>
      </c>
    </row>
    <row r="1151" spans="1:28" x14ac:dyDescent="0.2">
      <c r="A1151" s="4">
        <v>1149</v>
      </c>
      <c r="B1151" s="25">
        <f t="shared" si="127"/>
        <v>1149</v>
      </c>
      <c r="D1151" s="26" t="str">
        <f>IF($C1151&gt;0,IF(COUNTIF(newValidID,$C1151)&gt;0,VLOOKUP($C1151,Νέα_Μητρώα!$A:$G,3,FALSE),IF(COUNTIF(ValidID,$C1151)&gt;0,VLOOKUP($C1151,Μητρώο!$A:$G,3,FALSE))),"")</f>
        <v/>
      </c>
      <c r="E1151" s="27" t="str">
        <f>IF($C1151&gt;0,IF(COUNTIF(newValidID,$C1151)&gt;0,VLOOKUP($C1151,Νέα_Μητρώα!$A:$G,5,FALSE),IF(COUNTIF(ValidID,$C1151)&gt;0,VLOOKUP($C1151,Μητρώο!$A:$G,5,FALSE))),"")</f>
        <v/>
      </c>
      <c r="F1151" s="47"/>
      <c r="G1151" s="47"/>
      <c r="H1151" s="28"/>
      <c r="I1151" s="29" t="str">
        <f>IF($C1151&gt;0,IF(COUNTIF(newValidID,$C1151)&gt;0,VLOOKUP($C1151,Νέα_Μητρώα!$A:$G,4,FALSE),IF(COUNTIF(ValidID,$C1151)&gt;0,VLOOKUP($C1151,Μητρώο!$A:$G,4,FALSE))),"")</f>
        <v/>
      </c>
      <c r="J1151" s="53" t="str">
        <f>IF(OR(AND(OR(LEFT(R1151)="b",LEFT(T1151)="b",LEFT(V1151)="b"),IF($C1151&gt;0,IF(COUNTIF(newValidID,$C1151)&gt;0,VLOOKUP($C1151,Νέα_Μητρώα!$A:$G,2,FALSE),IF(COUNTIF(ValidID,$C1151)&gt;0,VLOOKUP($C1151,Μητρώο!$A:$G,2,FALSE))),"")="Θ"),AND(OR(LEFT(R1151)="g",LEFT(T1151)="g",LEFT(V1151)="g"),IF($C1151&gt;0,IF(COUNTIF(newValidID,$C1151)&gt;0,VLOOKUP($C1151,Νέα_Μητρώα!$A:$G,2,FALSE),IF(COUNTIF(ValidID,$C1151)&gt;0,VLOOKUP($C1151,Μητρώο!$A:$G,2,FALSE))),"")="Α")),"error","")</f>
        <v/>
      </c>
      <c r="K1151" s="29" t="str">
        <f t="shared" si="125"/>
        <v/>
      </c>
      <c r="L1151" s="29">
        <f t="shared" si="126"/>
        <v>0</v>
      </c>
      <c r="M1151" s="30"/>
      <c r="N1151" s="30"/>
      <c r="O1151" s="31" t="str">
        <f>IF($C1151&gt;0,IF(COUNTIF(newValidID,$C1151)&gt;0,VLOOKUP($C1151,Νέα_Μητρώα!$A:$G,7,FALSE),IF(COUNTIF(ValidID,$C1151)&gt;0,VLOOKUP($C1151,Μητρώο!$A:$G,7,FALSE))),"")</f>
        <v/>
      </c>
      <c r="P1151" s="25" t="str">
        <f t="shared" si="128"/>
        <v/>
      </c>
      <c r="Q1151" s="6"/>
      <c r="S1151" s="6"/>
      <c r="U1151" s="6"/>
      <c r="W1151" s="59" t="str">
        <f>IF(AND($W$1&gt;0,C1151&gt;0),SUBSTITUTE(SUBSTITUTE(IF(COUNTIF(newValidID,$C1151)&gt;0,VLOOKUP($C1151,Νέα_Μητρώα!$A:$G,2,FALSE),IF(COUNTIF(ValidID,$C1151)&gt;0,VLOOKUP($C1151,Μητρώο!$A:$G,2,FALSE))),"Θ","g"),"Α","b")&amp;IF((TRUNC((((YEAR($C$1))-I1151)+1)/2))*2&lt;12,12,(TRUNC((((YEAR($C$1))-I1151)+1)/2))*2),"ω")</f>
        <v>ω</v>
      </c>
      <c r="Z1151" s="49">
        <f t="shared" si="129"/>
        <v>0</v>
      </c>
      <c r="AA1151" s="49">
        <f t="shared" si="130"/>
        <v>0</v>
      </c>
      <c r="AB1151" s="49">
        <f t="shared" si="131"/>
        <v>0</v>
      </c>
    </row>
    <row r="1152" spans="1:28" x14ac:dyDescent="0.2">
      <c r="A1152" s="4">
        <v>1150</v>
      </c>
      <c r="B1152" s="25">
        <f t="shared" si="127"/>
        <v>1150</v>
      </c>
      <c r="D1152" s="26" t="str">
        <f>IF($C1152&gt;0,IF(COUNTIF(newValidID,$C1152)&gt;0,VLOOKUP($C1152,Νέα_Μητρώα!$A:$G,3,FALSE),IF(COUNTIF(ValidID,$C1152)&gt;0,VLOOKUP($C1152,Μητρώο!$A:$G,3,FALSE))),"")</f>
        <v/>
      </c>
      <c r="E1152" s="27" t="str">
        <f>IF($C1152&gt;0,IF(COUNTIF(newValidID,$C1152)&gt;0,VLOOKUP($C1152,Νέα_Μητρώα!$A:$G,5,FALSE),IF(COUNTIF(ValidID,$C1152)&gt;0,VLOOKUP($C1152,Μητρώο!$A:$G,5,FALSE))),"")</f>
        <v/>
      </c>
      <c r="F1152" s="47"/>
      <c r="G1152" s="47"/>
      <c r="H1152" s="28"/>
      <c r="I1152" s="29" t="str">
        <f>IF($C1152&gt;0,IF(COUNTIF(newValidID,$C1152)&gt;0,VLOOKUP($C1152,Νέα_Μητρώα!$A:$G,4,FALSE),IF(COUNTIF(ValidID,$C1152)&gt;0,VLOOKUP($C1152,Μητρώο!$A:$G,4,FALSE))),"")</f>
        <v/>
      </c>
      <c r="J1152" s="53" t="str">
        <f>IF(OR(AND(OR(LEFT(R1152)="b",LEFT(T1152)="b",LEFT(V1152)="b"),IF($C1152&gt;0,IF(COUNTIF(newValidID,$C1152)&gt;0,VLOOKUP($C1152,Νέα_Μητρώα!$A:$G,2,FALSE),IF(COUNTIF(ValidID,$C1152)&gt;0,VLOOKUP($C1152,Μητρώο!$A:$G,2,FALSE))),"")="Θ"),AND(OR(LEFT(R1152)="g",LEFT(T1152)="g",LEFT(V1152)="g"),IF($C1152&gt;0,IF(COUNTIF(newValidID,$C1152)&gt;0,VLOOKUP($C1152,Νέα_Μητρώα!$A:$G,2,FALSE),IF(COUNTIF(ValidID,$C1152)&gt;0,VLOOKUP($C1152,Μητρώο!$A:$G,2,FALSE))),"")="Α")),"error","")</f>
        <v/>
      </c>
      <c r="K1152" s="29" t="str">
        <f t="shared" si="125"/>
        <v/>
      </c>
      <c r="L1152" s="29">
        <f t="shared" si="126"/>
        <v>0</v>
      </c>
      <c r="M1152" s="30"/>
      <c r="N1152" s="30"/>
      <c r="O1152" s="31" t="str">
        <f>IF($C1152&gt;0,IF(COUNTIF(newValidID,$C1152)&gt;0,VLOOKUP($C1152,Νέα_Μητρώα!$A:$G,7,FALSE),IF(COUNTIF(ValidID,$C1152)&gt;0,VLOOKUP($C1152,Μητρώο!$A:$G,7,FALSE))),"")</f>
        <v/>
      </c>
      <c r="P1152" s="25" t="str">
        <f t="shared" si="128"/>
        <v/>
      </c>
      <c r="Q1152" s="6"/>
      <c r="S1152" s="6"/>
      <c r="U1152" s="6"/>
      <c r="W1152" s="59" t="str">
        <f>IF(AND($W$1&gt;0,C1152&gt;0),SUBSTITUTE(SUBSTITUTE(IF(COUNTIF(newValidID,$C1152)&gt;0,VLOOKUP($C1152,Νέα_Μητρώα!$A:$G,2,FALSE),IF(COUNTIF(ValidID,$C1152)&gt;0,VLOOKUP($C1152,Μητρώο!$A:$G,2,FALSE))),"Θ","g"),"Α","b")&amp;IF((TRUNC((((YEAR($C$1))-I1152)+1)/2))*2&lt;12,12,(TRUNC((((YEAR($C$1))-I1152)+1)/2))*2),"ω")</f>
        <v>ω</v>
      </c>
      <c r="Z1152" s="49">
        <f t="shared" si="129"/>
        <v>0</v>
      </c>
      <c r="AA1152" s="49">
        <f t="shared" si="130"/>
        <v>0</v>
      </c>
      <c r="AB1152" s="49">
        <f t="shared" si="131"/>
        <v>0</v>
      </c>
    </row>
    <row r="1153" spans="1:28" x14ac:dyDescent="0.2">
      <c r="A1153" s="4">
        <v>1151</v>
      </c>
      <c r="B1153" s="25">
        <f t="shared" si="127"/>
        <v>1151</v>
      </c>
      <c r="D1153" s="26" t="str">
        <f>IF($C1153&gt;0,IF(COUNTIF(newValidID,$C1153)&gt;0,VLOOKUP($C1153,Νέα_Μητρώα!$A:$G,3,FALSE),IF(COUNTIF(ValidID,$C1153)&gt;0,VLOOKUP($C1153,Μητρώο!$A:$G,3,FALSE))),"")</f>
        <v/>
      </c>
      <c r="E1153" s="27" t="str">
        <f>IF($C1153&gt;0,IF(COUNTIF(newValidID,$C1153)&gt;0,VLOOKUP($C1153,Νέα_Μητρώα!$A:$G,5,FALSE),IF(COUNTIF(ValidID,$C1153)&gt;0,VLOOKUP($C1153,Μητρώο!$A:$G,5,FALSE))),"")</f>
        <v/>
      </c>
      <c r="F1153" s="47"/>
      <c r="G1153" s="47"/>
      <c r="H1153" s="28"/>
      <c r="I1153" s="29" t="str">
        <f>IF($C1153&gt;0,IF(COUNTIF(newValidID,$C1153)&gt;0,VLOOKUP($C1153,Νέα_Μητρώα!$A:$G,4,FALSE),IF(COUNTIF(ValidID,$C1153)&gt;0,VLOOKUP($C1153,Μητρώο!$A:$G,4,FALSE))),"")</f>
        <v/>
      </c>
      <c r="J1153" s="53" t="str">
        <f>IF(OR(AND(OR(LEFT(R1153)="b",LEFT(T1153)="b",LEFT(V1153)="b"),IF($C1153&gt;0,IF(COUNTIF(newValidID,$C1153)&gt;0,VLOOKUP($C1153,Νέα_Μητρώα!$A:$G,2,FALSE),IF(COUNTIF(ValidID,$C1153)&gt;0,VLOOKUP($C1153,Μητρώο!$A:$G,2,FALSE))),"")="Θ"),AND(OR(LEFT(R1153)="g",LEFT(T1153)="g",LEFT(V1153)="g"),IF($C1153&gt;0,IF(COUNTIF(newValidID,$C1153)&gt;0,VLOOKUP($C1153,Νέα_Μητρώα!$A:$G,2,FALSE),IF(COUNTIF(ValidID,$C1153)&gt;0,VLOOKUP($C1153,Μητρώο!$A:$G,2,FALSE))),"")="Α")),"error","")</f>
        <v/>
      </c>
      <c r="K1153" s="29" t="str">
        <f t="shared" si="125"/>
        <v/>
      </c>
      <c r="L1153" s="29">
        <f t="shared" si="126"/>
        <v>0</v>
      </c>
      <c r="M1153" s="30"/>
      <c r="N1153" s="30"/>
      <c r="O1153" s="31" t="str">
        <f>IF($C1153&gt;0,IF(COUNTIF(newValidID,$C1153)&gt;0,VLOOKUP($C1153,Νέα_Μητρώα!$A:$G,7,FALSE),IF(COUNTIF(ValidID,$C1153)&gt;0,VLOOKUP($C1153,Μητρώο!$A:$G,7,FALSE))),"")</f>
        <v/>
      </c>
      <c r="P1153" s="25" t="str">
        <f t="shared" si="128"/>
        <v/>
      </c>
      <c r="Q1153" s="6"/>
      <c r="S1153" s="6"/>
      <c r="U1153" s="6"/>
      <c r="W1153" s="59" t="str">
        <f>IF(AND($W$1&gt;0,C1153&gt;0),SUBSTITUTE(SUBSTITUTE(IF(COUNTIF(newValidID,$C1153)&gt;0,VLOOKUP($C1153,Νέα_Μητρώα!$A:$G,2,FALSE),IF(COUNTIF(ValidID,$C1153)&gt;0,VLOOKUP($C1153,Μητρώο!$A:$G,2,FALSE))),"Θ","g"),"Α","b")&amp;IF((TRUNC((((YEAR($C$1))-I1153)+1)/2))*2&lt;12,12,(TRUNC((((YEAR($C$1))-I1153)+1)/2))*2),"ω")</f>
        <v>ω</v>
      </c>
      <c r="Z1153" s="49">
        <f t="shared" si="129"/>
        <v>0</v>
      </c>
      <c r="AA1153" s="49">
        <f t="shared" si="130"/>
        <v>0</v>
      </c>
      <c r="AB1153" s="49">
        <f t="shared" si="131"/>
        <v>0</v>
      </c>
    </row>
    <row r="1154" spans="1:28" x14ac:dyDescent="0.2">
      <c r="A1154" s="4">
        <v>1152</v>
      </c>
      <c r="B1154" s="25">
        <f t="shared" si="127"/>
        <v>1152</v>
      </c>
      <c r="D1154" s="26" t="str">
        <f>IF($C1154&gt;0,IF(COUNTIF(newValidID,$C1154)&gt;0,VLOOKUP($C1154,Νέα_Μητρώα!$A:$G,3,FALSE),IF(COUNTIF(ValidID,$C1154)&gt;0,VLOOKUP($C1154,Μητρώο!$A:$G,3,FALSE))),"")</f>
        <v/>
      </c>
      <c r="E1154" s="27" t="str">
        <f>IF($C1154&gt;0,IF(COUNTIF(newValidID,$C1154)&gt;0,VLOOKUP($C1154,Νέα_Μητρώα!$A:$G,5,FALSE),IF(COUNTIF(ValidID,$C1154)&gt;0,VLOOKUP($C1154,Μητρώο!$A:$G,5,FALSE))),"")</f>
        <v/>
      </c>
      <c r="F1154" s="47"/>
      <c r="G1154" s="47"/>
      <c r="H1154" s="28"/>
      <c r="I1154" s="29" t="str">
        <f>IF($C1154&gt;0,IF(COUNTIF(newValidID,$C1154)&gt;0,VLOOKUP($C1154,Νέα_Μητρώα!$A:$G,4,FALSE),IF(COUNTIF(ValidID,$C1154)&gt;0,VLOOKUP($C1154,Μητρώο!$A:$G,4,FALSE))),"")</f>
        <v/>
      </c>
      <c r="J1154" s="53" t="str">
        <f>IF(OR(AND(OR(LEFT(R1154)="b",LEFT(T1154)="b",LEFT(V1154)="b"),IF($C1154&gt;0,IF(COUNTIF(newValidID,$C1154)&gt;0,VLOOKUP($C1154,Νέα_Μητρώα!$A:$G,2,FALSE),IF(COUNTIF(ValidID,$C1154)&gt;0,VLOOKUP($C1154,Μητρώο!$A:$G,2,FALSE))),"")="Θ"),AND(OR(LEFT(R1154)="g",LEFT(T1154)="g",LEFT(V1154)="g"),IF($C1154&gt;0,IF(COUNTIF(newValidID,$C1154)&gt;0,VLOOKUP($C1154,Νέα_Μητρώα!$A:$G,2,FALSE),IF(COUNTIF(ValidID,$C1154)&gt;0,VLOOKUP($C1154,Μητρώο!$A:$G,2,FALSE))),"")="Α")),"error","")</f>
        <v/>
      </c>
      <c r="K1154" s="29" t="str">
        <f t="shared" si="125"/>
        <v/>
      </c>
      <c r="L1154" s="29">
        <f t="shared" si="126"/>
        <v>0</v>
      </c>
      <c r="M1154" s="30"/>
      <c r="N1154" s="30"/>
      <c r="O1154" s="31" t="str">
        <f>IF($C1154&gt;0,IF(COUNTIF(newValidID,$C1154)&gt;0,VLOOKUP($C1154,Νέα_Μητρώα!$A:$G,7,FALSE),IF(COUNTIF(ValidID,$C1154)&gt;0,VLOOKUP($C1154,Μητρώο!$A:$G,7,FALSE))),"")</f>
        <v/>
      </c>
      <c r="P1154" s="25" t="str">
        <f t="shared" si="128"/>
        <v/>
      </c>
      <c r="Q1154" s="6"/>
      <c r="S1154" s="6"/>
      <c r="U1154" s="6"/>
      <c r="W1154" s="59" t="str">
        <f>IF(AND($W$1&gt;0,C1154&gt;0),SUBSTITUTE(SUBSTITUTE(IF(COUNTIF(newValidID,$C1154)&gt;0,VLOOKUP($C1154,Νέα_Μητρώα!$A:$G,2,FALSE),IF(COUNTIF(ValidID,$C1154)&gt;0,VLOOKUP($C1154,Μητρώο!$A:$G,2,FALSE))),"Θ","g"),"Α","b")&amp;IF((TRUNC((((YEAR($C$1))-I1154)+1)/2))*2&lt;12,12,(TRUNC((((YEAR($C$1))-I1154)+1)/2))*2),"ω")</f>
        <v>ω</v>
      </c>
      <c r="Z1154" s="49">
        <f t="shared" si="129"/>
        <v>0</v>
      </c>
      <c r="AA1154" s="49">
        <f t="shared" si="130"/>
        <v>0</v>
      </c>
      <c r="AB1154" s="49">
        <f t="shared" si="131"/>
        <v>0</v>
      </c>
    </row>
    <row r="1155" spans="1:28" x14ac:dyDescent="0.2">
      <c r="A1155" s="4">
        <v>1153</v>
      </c>
      <c r="B1155" s="25">
        <f t="shared" si="127"/>
        <v>1153</v>
      </c>
      <c r="D1155" s="26" t="str">
        <f>IF($C1155&gt;0,IF(COUNTIF(newValidID,$C1155)&gt;0,VLOOKUP($C1155,Νέα_Μητρώα!$A:$G,3,FALSE),IF(COUNTIF(ValidID,$C1155)&gt;0,VLOOKUP($C1155,Μητρώο!$A:$G,3,FALSE))),"")</f>
        <v/>
      </c>
      <c r="E1155" s="27" t="str">
        <f>IF($C1155&gt;0,IF(COUNTIF(newValidID,$C1155)&gt;0,VLOOKUP($C1155,Νέα_Μητρώα!$A:$G,5,FALSE),IF(COUNTIF(ValidID,$C1155)&gt;0,VLOOKUP($C1155,Μητρώο!$A:$G,5,FALSE))),"")</f>
        <v/>
      </c>
      <c r="F1155" s="47"/>
      <c r="G1155" s="47"/>
      <c r="H1155" s="28"/>
      <c r="I1155" s="29" t="str">
        <f>IF($C1155&gt;0,IF(COUNTIF(newValidID,$C1155)&gt;0,VLOOKUP($C1155,Νέα_Μητρώα!$A:$G,4,FALSE),IF(COUNTIF(ValidID,$C1155)&gt;0,VLOOKUP($C1155,Μητρώο!$A:$G,4,FALSE))),"")</f>
        <v/>
      </c>
      <c r="J1155" s="53" t="str">
        <f>IF(OR(AND(OR(LEFT(R1155)="b",LEFT(T1155)="b",LEFT(V1155)="b"),IF($C1155&gt;0,IF(COUNTIF(newValidID,$C1155)&gt;0,VLOOKUP($C1155,Νέα_Μητρώα!$A:$G,2,FALSE),IF(COUNTIF(ValidID,$C1155)&gt;0,VLOOKUP($C1155,Μητρώο!$A:$G,2,FALSE))),"")="Θ"),AND(OR(LEFT(R1155)="g",LEFT(T1155)="g",LEFT(V1155)="g"),IF($C1155&gt;0,IF(COUNTIF(newValidID,$C1155)&gt;0,VLOOKUP($C1155,Νέα_Μητρώα!$A:$G,2,FALSE),IF(COUNTIF(ValidID,$C1155)&gt;0,VLOOKUP($C1155,Μητρώο!$A:$G,2,FALSE))),"")="Α")),"error","")</f>
        <v/>
      </c>
      <c r="K1155" s="29" t="str">
        <f t="shared" ref="K1155:K1218" si="132">IF(R1155&gt;" ",IF(VALUE(RIGHT(R1155,2))=10,IF(YEAR($C$1)-I1155&gt;10,"error","ok"),IF(VALUE(RIGHT(R1155,2))=12,IF(OR(YEAR($C$1)-I1155&gt;12,YEAR($C$1)-I1155&lt;9),"error","ok"),IF(VALUE(RIGHT(R1155,2))=14,IF(OR(YEAR($C$1)-I1155&gt;14,YEAR($C$1)-I1155&lt;9),"error","ok"),IF(VALUE(RIGHT(R1155,2))=16,IF(OR(YEAR($C$1)-I1155&gt;16,YEAR($C$1)-I1155&lt;13),"error","ok"),IF(VALUE(RIGHT(R1155,2))=18,IF(OR(YEAR($C$1)-I1155&gt;18,YEAR($C$1)-I1155&lt;13),"error","ok"),"x"))))),"")</f>
        <v/>
      </c>
      <c r="L1155" s="29">
        <f t="shared" ref="L1155:L1218" si="133">COUNTIF(C:C,C1155)</f>
        <v>0</v>
      </c>
      <c r="M1155" s="30"/>
      <c r="N1155" s="30"/>
      <c r="O1155" s="31" t="str">
        <f>IF($C1155&gt;0,IF(COUNTIF(newValidID,$C1155)&gt;0,VLOOKUP($C1155,Νέα_Μητρώα!$A:$G,7,FALSE),IF(COUNTIF(ValidID,$C1155)&gt;0,VLOOKUP($C1155,Μητρώο!$A:$G,7,FALSE))),"")</f>
        <v/>
      </c>
      <c r="P1155" s="25" t="str">
        <f t="shared" si="128"/>
        <v/>
      </c>
      <c r="Q1155" s="6"/>
      <c r="S1155" s="6"/>
      <c r="U1155" s="6"/>
      <c r="W1155" s="59" t="str">
        <f>IF(AND($W$1&gt;0,C1155&gt;0),SUBSTITUTE(SUBSTITUTE(IF(COUNTIF(newValidID,$C1155)&gt;0,VLOOKUP($C1155,Νέα_Μητρώα!$A:$G,2,FALSE),IF(COUNTIF(ValidID,$C1155)&gt;0,VLOOKUP($C1155,Μητρώο!$A:$G,2,FALSE))),"Θ","g"),"Α","b")&amp;IF((TRUNC((((YEAR($C$1))-I1155)+1)/2))*2&lt;12,12,(TRUNC((((YEAR($C$1))-I1155)+1)/2))*2),"ω")</f>
        <v>ω</v>
      </c>
      <c r="Z1155" s="49">
        <f t="shared" si="129"/>
        <v>0</v>
      </c>
      <c r="AA1155" s="49">
        <f t="shared" si="130"/>
        <v>0</v>
      </c>
      <c r="AB1155" s="49">
        <f t="shared" si="131"/>
        <v>0</v>
      </c>
    </row>
    <row r="1156" spans="1:28" x14ac:dyDescent="0.2">
      <c r="A1156" s="4">
        <v>1154</v>
      </c>
      <c r="B1156" s="25">
        <f t="shared" ref="B1156:B1219" si="134">IF(Q1156&amp;R1156&amp;W1156=Q1155&amp;R1155&amp;W1155,B1155+1,1)</f>
        <v>1154</v>
      </c>
      <c r="D1156" s="26" t="str">
        <f>IF($C1156&gt;0,IF(COUNTIF(newValidID,$C1156)&gt;0,VLOOKUP($C1156,Νέα_Μητρώα!$A:$G,3,FALSE),IF(COUNTIF(ValidID,$C1156)&gt;0,VLOOKUP($C1156,Μητρώο!$A:$G,3,FALSE))),"")</f>
        <v/>
      </c>
      <c r="E1156" s="27" t="str">
        <f>IF($C1156&gt;0,IF(COUNTIF(newValidID,$C1156)&gt;0,VLOOKUP($C1156,Νέα_Μητρώα!$A:$G,5,FALSE),IF(COUNTIF(ValidID,$C1156)&gt;0,VLOOKUP($C1156,Μητρώο!$A:$G,5,FALSE))),"")</f>
        <v/>
      </c>
      <c r="F1156" s="47"/>
      <c r="G1156" s="47"/>
      <c r="H1156" s="28"/>
      <c r="I1156" s="29" t="str">
        <f>IF($C1156&gt;0,IF(COUNTIF(newValidID,$C1156)&gt;0,VLOOKUP($C1156,Νέα_Μητρώα!$A:$G,4,FALSE),IF(COUNTIF(ValidID,$C1156)&gt;0,VLOOKUP($C1156,Μητρώο!$A:$G,4,FALSE))),"")</f>
        <v/>
      </c>
      <c r="J1156" s="53" t="str">
        <f>IF(OR(AND(OR(LEFT(R1156)="b",LEFT(T1156)="b",LEFT(V1156)="b"),IF($C1156&gt;0,IF(COUNTIF(newValidID,$C1156)&gt;0,VLOOKUP($C1156,Νέα_Μητρώα!$A:$G,2,FALSE),IF(COUNTIF(ValidID,$C1156)&gt;0,VLOOKUP($C1156,Μητρώο!$A:$G,2,FALSE))),"")="Θ"),AND(OR(LEFT(R1156)="g",LEFT(T1156)="g",LEFT(V1156)="g"),IF($C1156&gt;0,IF(COUNTIF(newValidID,$C1156)&gt;0,VLOOKUP($C1156,Νέα_Μητρώα!$A:$G,2,FALSE),IF(COUNTIF(ValidID,$C1156)&gt;0,VLOOKUP($C1156,Μητρώο!$A:$G,2,FALSE))),"")="Α")),"error","")</f>
        <v/>
      </c>
      <c r="K1156" s="29" t="str">
        <f t="shared" si="132"/>
        <v/>
      </c>
      <c r="L1156" s="29">
        <f t="shared" si="133"/>
        <v>0</v>
      </c>
      <c r="M1156" s="30"/>
      <c r="N1156" s="30"/>
      <c r="O1156" s="31" t="str">
        <f>IF($C1156&gt;0,IF(COUNTIF(newValidID,$C1156)&gt;0,VLOOKUP($C1156,Νέα_Μητρώα!$A:$G,7,FALSE),IF(COUNTIF(ValidID,$C1156)&gt;0,VLOOKUP($C1156,Μητρώο!$A:$G,7,FALSE))),"")</f>
        <v/>
      </c>
      <c r="P1156" s="25" t="str">
        <f t="shared" ref="P1156:P1219" si="135">IF(AND($C1156&gt;1,$O1156&lt;$C$1),"Κ","")</f>
        <v/>
      </c>
      <c r="Q1156" s="6"/>
      <c r="S1156" s="6"/>
      <c r="U1156" s="6"/>
      <c r="W1156" s="59" t="str">
        <f>IF(AND($W$1&gt;0,C1156&gt;0),SUBSTITUTE(SUBSTITUTE(IF(COUNTIF(newValidID,$C1156)&gt;0,VLOOKUP($C1156,Νέα_Μητρώα!$A:$G,2,FALSE),IF(COUNTIF(ValidID,$C1156)&gt;0,VLOOKUP($C1156,Μητρώο!$A:$G,2,FALSE))),"Θ","g"),"Α","b")&amp;IF((TRUNC((((YEAR($C$1))-I1156)+1)/2))*2&lt;12,12,(TRUNC((((YEAR($C$1))-I1156)+1)/2))*2),"ω")</f>
        <v>ω</v>
      </c>
      <c r="Z1156" s="49">
        <f t="shared" si="129"/>
        <v>0</v>
      </c>
      <c r="AA1156" s="49">
        <f t="shared" si="130"/>
        <v>0</v>
      </c>
      <c r="AB1156" s="49">
        <f t="shared" si="131"/>
        <v>0</v>
      </c>
    </row>
    <row r="1157" spans="1:28" x14ac:dyDescent="0.2">
      <c r="A1157" s="4">
        <v>1155</v>
      </c>
      <c r="B1157" s="25">
        <f t="shared" si="134"/>
        <v>1155</v>
      </c>
      <c r="D1157" s="26" t="str">
        <f>IF($C1157&gt;0,IF(COUNTIF(newValidID,$C1157)&gt;0,VLOOKUP($C1157,Νέα_Μητρώα!$A:$G,3,FALSE),IF(COUNTIF(ValidID,$C1157)&gt;0,VLOOKUP($C1157,Μητρώο!$A:$G,3,FALSE))),"")</f>
        <v/>
      </c>
      <c r="E1157" s="27" t="str">
        <f>IF($C1157&gt;0,IF(COUNTIF(newValidID,$C1157)&gt;0,VLOOKUP($C1157,Νέα_Μητρώα!$A:$G,5,FALSE),IF(COUNTIF(ValidID,$C1157)&gt;0,VLOOKUP($C1157,Μητρώο!$A:$G,5,FALSE))),"")</f>
        <v/>
      </c>
      <c r="F1157" s="47"/>
      <c r="G1157" s="47"/>
      <c r="H1157" s="28"/>
      <c r="I1157" s="29" t="str">
        <f>IF($C1157&gt;0,IF(COUNTIF(newValidID,$C1157)&gt;0,VLOOKUP($C1157,Νέα_Μητρώα!$A:$G,4,FALSE),IF(COUNTIF(ValidID,$C1157)&gt;0,VLOOKUP($C1157,Μητρώο!$A:$G,4,FALSE))),"")</f>
        <v/>
      </c>
      <c r="J1157" s="53" t="str">
        <f>IF(OR(AND(OR(LEFT(R1157)="b",LEFT(T1157)="b",LEFT(V1157)="b"),IF($C1157&gt;0,IF(COUNTIF(newValidID,$C1157)&gt;0,VLOOKUP($C1157,Νέα_Μητρώα!$A:$G,2,FALSE),IF(COUNTIF(ValidID,$C1157)&gt;0,VLOOKUP($C1157,Μητρώο!$A:$G,2,FALSE))),"")="Θ"),AND(OR(LEFT(R1157)="g",LEFT(T1157)="g",LEFT(V1157)="g"),IF($C1157&gt;0,IF(COUNTIF(newValidID,$C1157)&gt;0,VLOOKUP($C1157,Νέα_Μητρώα!$A:$G,2,FALSE),IF(COUNTIF(ValidID,$C1157)&gt;0,VLOOKUP($C1157,Μητρώο!$A:$G,2,FALSE))),"")="Α")),"error","")</f>
        <v/>
      </c>
      <c r="K1157" s="29" t="str">
        <f t="shared" si="132"/>
        <v/>
      </c>
      <c r="L1157" s="29">
        <f t="shared" si="133"/>
        <v>0</v>
      </c>
      <c r="M1157" s="30"/>
      <c r="N1157" s="30"/>
      <c r="O1157" s="31" t="str">
        <f>IF($C1157&gt;0,IF(COUNTIF(newValidID,$C1157)&gt;0,VLOOKUP($C1157,Νέα_Μητρώα!$A:$G,7,FALSE),IF(COUNTIF(ValidID,$C1157)&gt;0,VLOOKUP($C1157,Μητρώο!$A:$G,7,FALSE))),"")</f>
        <v/>
      </c>
      <c r="P1157" s="25" t="str">
        <f t="shared" si="135"/>
        <v/>
      </c>
      <c r="Q1157" s="6"/>
      <c r="S1157" s="6"/>
      <c r="U1157" s="6"/>
      <c r="W1157" s="59" t="str">
        <f>IF(AND($W$1&gt;0,C1157&gt;0),SUBSTITUTE(SUBSTITUTE(IF(COUNTIF(newValidID,$C1157)&gt;0,VLOOKUP($C1157,Νέα_Μητρώα!$A:$G,2,FALSE),IF(COUNTIF(ValidID,$C1157)&gt;0,VLOOKUP($C1157,Μητρώο!$A:$G,2,FALSE))),"Θ","g"),"Α","b")&amp;IF((TRUNC((((YEAR($C$1))-I1157)+1)/2))*2&lt;12,12,(TRUNC((((YEAR($C$1))-I1157)+1)/2))*2),"ω")</f>
        <v>ω</v>
      </c>
      <c r="Z1157" s="49">
        <f t="shared" si="129"/>
        <v>0</v>
      </c>
      <c r="AA1157" s="49">
        <f t="shared" si="130"/>
        <v>0</v>
      </c>
      <c r="AB1157" s="49">
        <f t="shared" si="131"/>
        <v>0</v>
      </c>
    </row>
    <row r="1158" spans="1:28" x14ac:dyDescent="0.2">
      <c r="A1158" s="4">
        <v>1156</v>
      </c>
      <c r="B1158" s="25">
        <f t="shared" si="134"/>
        <v>1156</v>
      </c>
      <c r="D1158" s="26" t="str">
        <f>IF($C1158&gt;0,IF(COUNTIF(newValidID,$C1158)&gt;0,VLOOKUP($C1158,Νέα_Μητρώα!$A:$G,3,FALSE),IF(COUNTIF(ValidID,$C1158)&gt;0,VLOOKUP($C1158,Μητρώο!$A:$G,3,FALSE))),"")</f>
        <v/>
      </c>
      <c r="E1158" s="27" t="str">
        <f>IF($C1158&gt;0,IF(COUNTIF(newValidID,$C1158)&gt;0,VLOOKUP($C1158,Νέα_Μητρώα!$A:$G,5,FALSE),IF(COUNTIF(ValidID,$C1158)&gt;0,VLOOKUP($C1158,Μητρώο!$A:$G,5,FALSE))),"")</f>
        <v/>
      </c>
      <c r="F1158" s="47"/>
      <c r="G1158" s="47"/>
      <c r="H1158" s="28"/>
      <c r="I1158" s="29" t="str">
        <f>IF($C1158&gt;0,IF(COUNTIF(newValidID,$C1158)&gt;0,VLOOKUP($C1158,Νέα_Μητρώα!$A:$G,4,FALSE),IF(COUNTIF(ValidID,$C1158)&gt;0,VLOOKUP($C1158,Μητρώο!$A:$G,4,FALSE))),"")</f>
        <v/>
      </c>
      <c r="J1158" s="53" t="str">
        <f>IF(OR(AND(OR(LEFT(R1158)="b",LEFT(T1158)="b",LEFT(V1158)="b"),IF($C1158&gt;0,IF(COUNTIF(newValidID,$C1158)&gt;0,VLOOKUP($C1158,Νέα_Μητρώα!$A:$G,2,FALSE),IF(COUNTIF(ValidID,$C1158)&gt;0,VLOOKUP($C1158,Μητρώο!$A:$G,2,FALSE))),"")="Θ"),AND(OR(LEFT(R1158)="g",LEFT(T1158)="g",LEFT(V1158)="g"),IF($C1158&gt;0,IF(COUNTIF(newValidID,$C1158)&gt;0,VLOOKUP($C1158,Νέα_Μητρώα!$A:$G,2,FALSE),IF(COUNTIF(ValidID,$C1158)&gt;0,VLOOKUP($C1158,Μητρώο!$A:$G,2,FALSE))),"")="Α")),"error","")</f>
        <v/>
      </c>
      <c r="K1158" s="29" t="str">
        <f t="shared" si="132"/>
        <v/>
      </c>
      <c r="L1158" s="29">
        <f t="shared" si="133"/>
        <v>0</v>
      </c>
      <c r="M1158" s="30"/>
      <c r="N1158" s="30"/>
      <c r="O1158" s="31" t="str">
        <f>IF($C1158&gt;0,IF(COUNTIF(newValidID,$C1158)&gt;0,VLOOKUP($C1158,Νέα_Μητρώα!$A:$G,7,FALSE),IF(COUNTIF(ValidID,$C1158)&gt;0,VLOOKUP($C1158,Μητρώο!$A:$G,7,FALSE))),"")</f>
        <v/>
      </c>
      <c r="P1158" s="25" t="str">
        <f t="shared" si="135"/>
        <v/>
      </c>
      <c r="Q1158" s="6"/>
      <c r="S1158" s="6"/>
      <c r="U1158" s="6"/>
      <c r="W1158" s="59" t="str">
        <f>IF(AND($W$1&gt;0,C1158&gt;0),SUBSTITUTE(SUBSTITUTE(IF(COUNTIF(newValidID,$C1158)&gt;0,VLOOKUP($C1158,Νέα_Μητρώα!$A:$G,2,FALSE),IF(COUNTIF(ValidID,$C1158)&gt;0,VLOOKUP($C1158,Μητρώο!$A:$G,2,FALSE))),"Θ","g"),"Α","b")&amp;IF((TRUNC((((YEAR($C$1))-I1158)+1)/2))*2&lt;12,12,(TRUNC((((YEAR($C$1))-I1158)+1)/2))*2),"ω")</f>
        <v>ω</v>
      </c>
      <c r="Z1158" s="49">
        <f t="shared" si="129"/>
        <v>0</v>
      </c>
      <c r="AA1158" s="49">
        <f t="shared" si="130"/>
        <v>0</v>
      </c>
      <c r="AB1158" s="49">
        <f t="shared" si="131"/>
        <v>0</v>
      </c>
    </row>
    <row r="1159" spans="1:28" x14ac:dyDescent="0.2">
      <c r="A1159" s="4">
        <v>1157</v>
      </c>
      <c r="B1159" s="25">
        <f t="shared" si="134"/>
        <v>1157</v>
      </c>
      <c r="D1159" s="26" t="str">
        <f>IF($C1159&gt;0,IF(COUNTIF(newValidID,$C1159)&gt;0,VLOOKUP($C1159,Νέα_Μητρώα!$A:$G,3,FALSE),IF(COUNTIF(ValidID,$C1159)&gt;0,VLOOKUP($C1159,Μητρώο!$A:$G,3,FALSE))),"")</f>
        <v/>
      </c>
      <c r="E1159" s="27" t="str">
        <f>IF($C1159&gt;0,IF(COUNTIF(newValidID,$C1159)&gt;0,VLOOKUP($C1159,Νέα_Μητρώα!$A:$G,5,FALSE),IF(COUNTIF(ValidID,$C1159)&gt;0,VLOOKUP($C1159,Μητρώο!$A:$G,5,FALSE))),"")</f>
        <v/>
      </c>
      <c r="F1159" s="47"/>
      <c r="G1159" s="47"/>
      <c r="H1159" s="28"/>
      <c r="I1159" s="29" t="str">
        <f>IF($C1159&gt;0,IF(COUNTIF(newValidID,$C1159)&gt;0,VLOOKUP($C1159,Νέα_Μητρώα!$A:$G,4,FALSE),IF(COUNTIF(ValidID,$C1159)&gt;0,VLOOKUP($C1159,Μητρώο!$A:$G,4,FALSE))),"")</f>
        <v/>
      </c>
      <c r="J1159" s="53" t="str">
        <f>IF(OR(AND(OR(LEFT(R1159)="b",LEFT(T1159)="b",LEFT(V1159)="b"),IF($C1159&gt;0,IF(COUNTIF(newValidID,$C1159)&gt;0,VLOOKUP($C1159,Νέα_Μητρώα!$A:$G,2,FALSE),IF(COUNTIF(ValidID,$C1159)&gt;0,VLOOKUP($C1159,Μητρώο!$A:$G,2,FALSE))),"")="Θ"),AND(OR(LEFT(R1159)="g",LEFT(T1159)="g",LEFT(V1159)="g"),IF($C1159&gt;0,IF(COUNTIF(newValidID,$C1159)&gt;0,VLOOKUP($C1159,Νέα_Μητρώα!$A:$G,2,FALSE),IF(COUNTIF(ValidID,$C1159)&gt;0,VLOOKUP($C1159,Μητρώο!$A:$G,2,FALSE))),"")="Α")),"error","")</f>
        <v/>
      </c>
      <c r="K1159" s="29" t="str">
        <f t="shared" si="132"/>
        <v/>
      </c>
      <c r="L1159" s="29">
        <f t="shared" si="133"/>
        <v>0</v>
      </c>
      <c r="M1159" s="30"/>
      <c r="N1159" s="30"/>
      <c r="O1159" s="31" t="str">
        <f>IF($C1159&gt;0,IF(COUNTIF(newValidID,$C1159)&gt;0,VLOOKUP($C1159,Νέα_Μητρώα!$A:$G,7,FALSE),IF(COUNTIF(ValidID,$C1159)&gt;0,VLOOKUP($C1159,Μητρώο!$A:$G,7,FALSE))),"")</f>
        <v/>
      </c>
      <c r="P1159" s="25" t="str">
        <f t="shared" si="135"/>
        <v/>
      </c>
      <c r="Q1159" s="6"/>
      <c r="S1159" s="6"/>
      <c r="U1159" s="6"/>
      <c r="W1159" s="59" t="str">
        <f>IF(AND($W$1&gt;0,C1159&gt;0),SUBSTITUTE(SUBSTITUTE(IF(COUNTIF(newValidID,$C1159)&gt;0,VLOOKUP($C1159,Νέα_Μητρώα!$A:$G,2,FALSE),IF(COUNTIF(ValidID,$C1159)&gt;0,VLOOKUP($C1159,Μητρώο!$A:$G,2,FALSE))),"Θ","g"),"Α","b")&amp;IF((TRUNC((((YEAR($C$1))-I1159)+1)/2))*2&lt;12,12,(TRUNC((((YEAR($C$1))-I1159)+1)/2))*2),"ω")</f>
        <v>ω</v>
      </c>
      <c r="Z1159" s="49">
        <f t="shared" si="129"/>
        <v>0</v>
      </c>
      <c r="AA1159" s="49">
        <f t="shared" si="130"/>
        <v>0</v>
      </c>
      <c r="AB1159" s="49">
        <f t="shared" si="131"/>
        <v>0</v>
      </c>
    </row>
    <row r="1160" spans="1:28" x14ac:dyDescent="0.2">
      <c r="A1160" s="4">
        <v>1158</v>
      </c>
      <c r="B1160" s="25">
        <f t="shared" si="134"/>
        <v>1158</v>
      </c>
      <c r="D1160" s="26" t="str">
        <f>IF($C1160&gt;0,IF(COUNTIF(newValidID,$C1160)&gt;0,VLOOKUP($C1160,Νέα_Μητρώα!$A:$G,3,FALSE),IF(COUNTIF(ValidID,$C1160)&gt;0,VLOOKUP($C1160,Μητρώο!$A:$G,3,FALSE))),"")</f>
        <v/>
      </c>
      <c r="E1160" s="27" t="str">
        <f>IF($C1160&gt;0,IF(COUNTIF(newValidID,$C1160)&gt;0,VLOOKUP($C1160,Νέα_Μητρώα!$A:$G,5,FALSE),IF(COUNTIF(ValidID,$C1160)&gt;0,VLOOKUP($C1160,Μητρώο!$A:$G,5,FALSE))),"")</f>
        <v/>
      </c>
      <c r="F1160" s="47"/>
      <c r="G1160" s="47"/>
      <c r="H1160" s="28"/>
      <c r="I1160" s="29" t="str">
        <f>IF($C1160&gt;0,IF(COUNTIF(newValidID,$C1160)&gt;0,VLOOKUP($C1160,Νέα_Μητρώα!$A:$G,4,FALSE),IF(COUNTIF(ValidID,$C1160)&gt;0,VLOOKUP($C1160,Μητρώο!$A:$G,4,FALSE))),"")</f>
        <v/>
      </c>
      <c r="J1160" s="53" t="str">
        <f>IF(OR(AND(OR(LEFT(R1160)="b",LEFT(T1160)="b",LEFT(V1160)="b"),IF($C1160&gt;0,IF(COUNTIF(newValidID,$C1160)&gt;0,VLOOKUP($C1160,Νέα_Μητρώα!$A:$G,2,FALSE),IF(COUNTIF(ValidID,$C1160)&gt;0,VLOOKUP($C1160,Μητρώο!$A:$G,2,FALSE))),"")="Θ"),AND(OR(LEFT(R1160)="g",LEFT(T1160)="g",LEFT(V1160)="g"),IF($C1160&gt;0,IF(COUNTIF(newValidID,$C1160)&gt;0,VLOOKUP($C1160,Νέα_Μητρώα!$A:$G,2,FALSE),IF(COUNTIF(ValidID,$C1160)&gt;0,VLOOKUP($C1160,Μητρώο!$A:$G,2,FALSE))),"")="Α")),"error","")</f>
        <v/>
      </c>
      <c r="K1160" s="29" t="str">
        <f t="shared" si="132"/>
        <v/>
      </c>
      <c r="L1160" s="29">
        <f t="shared" si="133"/>
        <v>0</v>
      </c>
      <c r="M1160" s="30"/>
      <c r="N1160" s="30"/>
      <c r="O1160" s="31" t="str">
        <f>IF($C1160&gt;0,IF(COUNTIF(newValidID,$C1160)&gt;0,VLOOKUP($C1160,Νέα_Μητρώα!$A:$G,7,FALSE),IF(COUNTIF(ValidID,$C1160)&gt;0,VLOOKUP($C1160,Μητρώο!$A:$G,7,FALSE))),"")</f>
        <v/>
      </c>
      <c r="P1160" s="25" t="str">
        <f t="shared" si="135"/>
        <v/>
      </c>
      <c r="Q1160" s="6"/>
      <c r="S1160" s="6"/>
      <c r="U1160" s="6"/>
      <c r="W1160" s="59" t="str">
        <f>IF(AND($W$1&gt;0,C1160&gt;0),SUBSTITUTE(SUBSTITUTE(IF(COUNTIF(newValidID,$C1160)&gt;0,VLOOKUP($C1160,Νέα_Μητρώα!$A:$G,2,FALSE),IF(COUNTIF(ValidID,$C1160)&gt;0,VLOOKUP($C1160,Μητρώο!$A:$G,2,FALSE))),"Θ","g"),"Α","b")&amp;IF((TRUNC((((YEAR($C$1))-I1160)+1)/2))*2&lt;12,12,(TRUNC((((YEAR($C$1))-I1160)+1)/2))*2),"ω")</f>
        <v>ω</v>
      </c>
      <c r="Z1160" s="49">
        <f t="shared" si="129"/>
        <v>0</v>
      </c>
      <c r="AA1160" s="49">
        <f t="shared" si="130"/>
        <v>0</v>
      </c>
      <c r="AB1160" s="49">
        <f t="shared" si="131"/>
        <v>0</v>
      </c>
    </row>
    <row r="1161" spans="1:28" x14ac:dyDescent="0.2">
      <c r="A1161" s="4">
        <v>1159</v>
      </c>
      <c r="B1161" s="25">
        <f t="shared" si="134"/>
        <v>1159</v>
      </c>
      <c r="D1161" s="26" t="str">
        <f>IF($C1161&gt;0,IF(COUNTIF(newValidID,$C1161)&gt;0,VLOOKUP($C1161,Νέα_Μητρώα!$A:$G,3,FALSE),IF(COUNTIF(ValidID,$C1161)&gt;0,VLOOKUP($C1161,Μητρώο!$A:$G,3,FALSE))),"")</f>
        <v/>
      </c>
      <c r="E1161" s="27" t="str">
        <f>IF($C1161&gt;0,IF(COUNTIF(newValidID,$C1161)&gt;0,VLOOKUP($C1161,Νέα_Μητρώα!$A:$G,5,FALSE),IF(COUNTIF(ValidID,$C1161)&gt;0,VLOOKUP($C1161,Μητρώο!$A:$G,5,FALSE))),"")</f>
        <v/>
      </c>
      <c r="F1161" s="47"/>
      <c r="G1161" s="47"/>
      <c r="H1161" s="28"/>
      <c r="I1161" s="29" t="str">
        <f>IF($C1161&gt;0,IF(COUNTIF(newValidID,$C1161)&gt;0,VLOOKUP($C1161,Νέα_Μητρώα!$A:$G,4,FALSE),IF(COUNTIF(ValidID,$C1161)&gt;0,VLOOKUP($C1161,Μητρώο!$A:$G,4,FALSE))),"")</f>
        <v/>
      </c>
      <c r="J1161" s="53" t="str">
        <f>IF(OR(AND(OR(LEFT(R1161)="b",LEFT(T1161)="b",LEFT(V1161)="b"),IF($C1161&gt;0,IF(COUNTIF(newValidID,$C1161)&gt;0,VLOOKUP($C1161,Νέα_Μητρώα!$A:$G,2,FALSE),IF(COUNTIF(ValidID,$C1161)&gt;0,VLOOKUP($C1161,Μητρώο!$A:$G,2,FALSE))),"")="Θ"),AND(OR(LEFT(R1161)="g",LEFT(T1161)="g",LEFT(V1161)="g"),IF($C1161&gt;0,IF(COUNTIF(newValidID,$C1161)&gt;0,VLOOKUP($C1161,Νέα_Μητρώα!$A:$G,2,FALSE),IF(COUNTIF(ValidID,$C1161)&gt;0,VLOOKUP($C1161,Μητρώο!$A:$G,2,FALSE))),"")="Α")),"error","")</f>
        <v/>
      </c>
      <c r="K1161" s="29" t="str">
        <f t="shared" si="132"/>
        <v/>
      </c>
      <c r="L1161" s="29">
        <f t="shared" si="133"/>
        <v>0</v>
      </c>
      <c r="M1161" s="30"/>
      <c r="N1161" s="30"/>
      <c r="O1161" s="31" t="str">
        <f>IF($C1161&gt;0,IF(COUNTIF(newValidID,$C1161)&gt;0,VLOOKUP($C1161,Νέα_Μητρώα!$A:$G,7,FALSE),IF(COUNTIF(ValidID,$C1161)&gt;0,VLOOKUP($C1161,Μητρώο!$A:$G,7,FALSE))),"")</f>
        <v/>
      </c>
      <c r="P1161" s="25" t="str">
        <f t="shared" si="135"/>
        <v/>
      </c>
      <c r="Q1161" s="6"/>
      <c r="S1161" s="6"/>
      <c r="U1161" s="6"/>
      <c r="W1161" s="59" t="str">
        <f>IF(AND($W$1&gt;0,C1161&gt;0),SUBSTITUTE(SUBSTITUTE(IF(COUNTIF(newValidID,$C1161)&gt;0,VLOOKUP($C1161,Νέα_Μητρώα!$A:$G,2,FALSE),IF(COUNTIF(ValidID,$C1161)&gt;0,VLOOKUP($C1161,Μητρώο!$A:$G,2,FALSE))),"Θ","g"),"Α","b")&amp;IF((TRUNC((((YEAR($C$1))-I1161)+1)/2))*2&lt;12,12,(TRUNC((((YEAR($C$1))-I1161)+1)/2))*2),"ω")</f>
        <v>ω</v>
      </c>
      <c r="Z1161" s="49">
        <f t="shared" si="129"/>
        <v>0</v>
      </c>
      <c r="AA1161" s="49">
        <f t="shared" si="130"/>
        <v>0</v>
      </c>
      <c r="AB1161" s="49">
        <f t="shared" si="131"/>
        <v>0</v>
      </c>
    </row>
    <row r="1162" spans="1:28" x14ac:dyDescent="0.2">
      <c r="A1162" s="4">
        <v>1160</v>
      </c>
      <c r="B1162" s="25">
        <f t="shared" si="134"/>
        <v>1160</v>
      </c>
      <c r="D1162" s="26" t="str">
        <f>IF($C1162&gt;0,IF(COUNTIF(newValidID,$C1162)&gt;0,VLOOKUP($C1162,Νέα_Μητρώα!$A:$G,3,FALSE),IF(COUNTIF(ValidID,$C1162)&gt;0,VLOOKUP($C1162,Μητρώο!$A:$G,3,FALSE))),"")</f>
        <v/>
      </c>
      <c r="E1162" s="27" t="str">
        <f>IF($C1162&gt;0,IF(COUNTIF(newValidID,$C1162)&gt;0,VLOOKUP($C1162,Νέα_Μητρώα!$A:$G,5,FALSE),IF(COUNTIF(ValidID,$C1162)&gt;0,VLOOKUP($C1162,Μητρώο!$A:$G,5,FALSE))),"")</f>
        <v/>
      </c>
      <c r="F1162" s="47"/>
      <c r="G1162" s="47"/>
      <c r="H1162" s="28"/>
      <c r="I1162" s="29" t="str">
        <f>IF($C1162&gt;0,IF(COUNTIF(newValidID,$C1162)&gt;0,VLOOKUP($C1162,Νέα_Μητρώα!$A:$G,4,FALSE),IF(COUNTIF(ValidID,$C1162)&gt;0,VLOOKUP($C1162,Μητρώο!$A:$G,4,FALSE))),"")</f>
        <v/>
      </c>
      <c r="J1162" s="53" t="str">
        <f>IF(OR(AND(OR(LEFT(R1162)="b",LEFT(T1162)="b",LEFT(V1162)="b"),IF($C1162&gt;0,IF(COUNTIF(newValidID,$C1162)&gt;0,VLOOKUP($C1162,Νέα_Μητρώα!$A:$G,2,FALSE),IF(COUNTIF(ValidID,$C1162)&gt;0,VLOOKUP($C1162,Μητρώο!$A:$G,2,FALSE))),"")="Θ"),AND(OR(LEFT(R1162)="g",LEFT(T1162)="g",LEFT(V1162)="g"),IF($C1162&gt;0,IF(COUNTIF(newValidID,$C1162)&gt;0,VLOOKUP($C1162,Νέα_Μητρώα!$A:$G,2,FALSE),IF(COUNTIF(ValidID,$C1162)&gt;0,VLOOKUP($C1162,Μητρώο!$A:$G,2,FALSE))),"")="Α")),"error","")</f>
        <v/>
      </c>
      <c r="K1162" s="29" t="str">
        <f t="shared" si="132"/>
        <v/>
      </c>
      <c r="L1162" s="29">
        <f t="shared" si="133"/>
        <v>0</v>
      </c>
      <c r="M1162" s="30"/>
      <c r="N1162" s="30"/>
      <c r="O1162" s="31" t="str">
        <f>IF($C1162&gt;0,IF(COUNTIF(newValidID,$C1162)&gt;0,VLOOKUP($C1162,Νέα_Μητρώα!$A:$G,7,FALSE),IF(COUNTIF(ValidID,$C1162)&gt;0,VLOOKUP($C1162,Μητρώο!$A:$G,7,FALSE))),"")</f>
        <v/>
      </c>
      <c r="P1162" s="25" t="str">
        <f t="shared" si="135"/>
        <v/>
      </c>
      <c r="Q1162" s="6"/>
      <c r="S1162" s="6"/>
      <c r="U1162" s="6"/>
      <c r="W1162" s="59" t="str">
        <f>IF(AND($W$1&gt;0,C1162&gt;0),SUBSTITUTE(SUBSTITUTE(IF(COUNTIF(newValidID,$C1162)&gt;0,VLOOKUP($C1162,Νέα_Μητρώα!$A:$G,2,FALSE),IF(COUNTIF(ValidID,$C1162)&gt;0,VLOOKUP($C1162,Μητρώο!$A:$G,2,FALSE))),"Θ","g"),"Α","b")&amp;IF((TRUNC((((YEAR($C$1))-I1162)+1)/2))*2&lt;12,12,(TRUNC((((YEAR($C$1))-I1162)+1)/2))*2),"ω")</f>
        <v>ω</v>
      </c>
      <c r="Z1162" s="49">
        <f t="shared" si="129"/>
        <v>0</v>
      </c>
      <c r="AA1162" s="49">
        <f t="shared" si="130"/>
        <v>0</v>
      </c>
      <c r="AB1162" s="49">
        <f t="shared" si="131"/>
        <v>0</v>
      </c>
    </row>
    <row r="1163" spans="1:28" x14ac:dyDescent="0.2">
      <c r="A1163" s="4">
        <v>1161</v>
      </c>
      <c r="B1163" s="25">
        <f t="shared" si="134"/>
        <v>1161</v>
      </c>
      <c r="D1163" s="26" t="str">
        <f>IF($C1163&gt;0,IF(COUNTIF(newValidID,$C1163)&gt;0,VLOOKUP($C1163,Νέα_Μητρώα!$A:$G,3,FALSE),IF(COUNTIF(ValidID,$C1163)&gt;0,VLOOKUP($C1163,Μητρώο!$A:$G,3,FALSE))),"")</f>
        <v/>
      </c>
      <c r="E1163" s="27" t="str">
        <f>IF($C1163&gt;0,IF(COUNTIF(newValidID,$C1163)&gt;0,VLOOKUP($C1163,Νέα_Μητρώα!$A:$G,5,FALSE),IF(COUNTIF(ValidID,$C1163)&gt;0,VLOOKUP($C1163,Μητρώο!$A:$G,5,FALSE))),"")</f>
        <v/>
      </c>
      <c r="F1163" s="47"/>
      <c r="G1163" s="47"/>
      <c r="H1163" s="28"/>
      <c r="I1163" s="29" t="str">
        <f>IF($C1163&gt;0,IF(COUNTIF(newValidID,$C1163)&gt;0,VLOOKUP($C1163,Νέα_Μητρώα!$A:$G,4,FALSE),IF(COUNTIF(ValidID,$C1163)&gt;0,VLOOKUP($C1163,Μητρώο!$A:$G,4,FALSE))),"")</f>
        <v/>
      </c>
      <c r="J1163" s="53" t="str">
        <f>IF(OR(AND(OR(LEFT(R1163)="b",LEFT(T1163)="b",LEFT(V1163)="b"),IF($C1163&gt;0,IF(COUNTIF(newValidID,$C1163)&gt;0,VLOOKUP($C1163,Νέα_Μητρώα!$A:$G,2,FALSE),IF(COUNTIF(ValidID,$C1163)&gt;0,VLOOKUP($C1163,Μητρώο!$A:$G,2,FALSE))),"")="Θ"),AND(OR(LEFT(R1163)="g",LEFT(T1163)="g",LEFT(V1163)="g"),IF($C1163&gt;0,IF(COUNTIF(newValidID,$C1163)&gt;0,VLOOKUP($C1163,Νέα_Μητρώα!$A:$G,2,FALSE),IF(COUNTIF(ValidID,$C1163)&gt;0,VLOOKUP($C1163,Μητρώο!$A:$G,2,FALSE))),"")="Α")),"error","")</f>
        <v/>
      </c>
      <c r="K1163" s="29" t="str">
        <f t="shared" si="132"/>
        <v/>
      </c>
      <c r="L1163" s="29">
        <f t="shared" si="133"/>
        <v>0</v>
      </c>
      <c r="M1163" s="30"/>
      <c r="N1163" s="30"/>
      <c r="O1163" s="31" t="str">
        <f>IF($C1163&gt;0,IF(COUNTIF(newValidID,$C1163)&gt;0,VLOOKUP($C1163,Νέα_Μητρώα!$A:$G,7,FALSE),IF(COUNTIF(ValidID,$C1163)&gt;0,VLOOKUP($C1163,Μητρώο!$A:$G,7,FALSE))),"")</f>
        <v/>
      </c>
      <c r="P1163" s="25" t="str">
        <f t="shared" si="135"/>
        <v/>
      </c>
      <c r="Q1163" s="6"/>
      <c r="S1163" s="6"/>
      <c r="U1163" s="6"/>
      <c r="W1163" s="59" t="str">
        <f>IF(AND($W$1&gt;0,C1163&gt;0),SUBSTITUTE(SUBSTITUTE(IF(COUNTIF(newValidID,$C1163)&gt;0,VLOOKUP($C1163,Νέα_Μητρώα!$A:$G,2,FALSE),IF(COUNTIF(ValidID,$C1163)&gt;0,VLOOKUP($C1163,Μητρώο!$A:$G,2,FALSE))),"Θ","g"),"Α","b")&amp;IF((TRUNC((((YEAR($C$1))-I1163)+1)/2))*2&lt;12,12,(TRUNC((((YEAR($C$1))-I1163)+1)/2))*2),"ω")</f>
        <v>ω</v>
      </c>
      <c r="Z1163" s="49">
        <f t="shared" si="129"/>
        <v>0</v>
      </c>
      <c r="AA1163" s="49">
        <f t="shared" si="130"/>
        <v>0</v>
      </c>
      <c r="AB1163" s="49">
        <f t="shared" si="131"/>
        <v>0</v>
      </c>
    </row>
    <row r="1164" spans="1:28" x14ac:dyDescent="0.2">
      <c r="A1164" s="4">
        <v>1162</v>
      </c>
      <c r="B1164" s="25">
        <f t="shared" si="134"/>
        <v>1162</v>
      </c>
      <c r="D1164" s="26" t="str">
        <f>IF($C1164&gt;0,IF(COUNTIF(newValidID,$C1164)&gt;0,VLOOKUP($C1164,Νέα_Μητρώα!$A:$G,3,FALSE),IF(COUNTIF(ValidID,$C1164)&gt;0,VLOOKUP($C1164,Μητρώο!$A:$G,3,FALSE))),"")</f>
        <v/>
      </c>
      <c r="E1164" s="27" t="str">
        <f>IF($C1164&gt;0,IF(COUNTIF(newValidID,$C1164)&gt;0,VLOOKUP($C1164,Νέα_Μητρώα!$A:$G,5,FALSE),IF(COUNTIF(ValidID,$C1164)&gt;0,VLOOKUP($C1164,Μητρώο!$A:$G,5,FALSE))),"")</f>
        <v/>
      </c>
      <c r="F1164" s="47"/>
      <c r="G1164" s="47"/>
      <c r="H1164" s="28"/>
      <c r="I1164" s="29" t="str">
        <f>IF($C1164&gt;0,IF(COUNTIF(newValidID,$C1164)&gt;0,VLOOKUP($C1164,Νέα_Μητρώα!$A:$G,4,FALSE),IF(COUNTIF(ValidID,$C1164)&gt;0,VLOOKUP($C1164,Μητρώο!$A:$G,4,FALSE))),"")</f>
        <v/>
      </c>
      <c r="J1164" s="53" t="str">
        <f>IF(OR(AND(OR(LEFT(R1164)="b",LEFT(T1164)="b",LEFT(V1164)="b"),IF($C1164&gt;0,IF(COUNTIF(newValidID,$C1164)&gt;0,VLOOKUP($C1164,Νέα_Μητρώα!$A:$G,2,FALSE),IF(COUNTIF(ValidID,$C1164)&gt;0,VLOOKUP($C1164,Μητρώο!$A:$G,2,FALSE))),"")="Θ"),AND(OR(LEFT(R1164)="g",LEFT(T1164)="g",LEFT(V1164)="g"),IF($C1164&gt;0,IF(COUNTIF(newValidID,$C1164)&gt;0,VLOOKUP($C1164,Νέα_Μητρώα!$A:$G,2,FALSE),IF(COUNTIF(ValidID,$C1164)&gt;0,VLOOKUP($C1164,Μητρώο!$A:$G,2,FALSE))),"")="Α")),"error","")</f>
        <v/>
      </c>
      <c r="K1164" s="29" t="str">
        <f t="shared" si="132"/>
        <v/>
      </c>
      <c r="L1164" s="29">
        <f t="shared" si="133"/>
        <v>0</v>
      </c>
      <c r="M1164" s="30"/>
      <c r="N1164" s="30"/>
      <c r="O1164" s="31" t="str">
        <f>IF($C1164&gt;0,IF(COUNTIF(newValidID,$C1164)&gt;0,VLOOKUP($C1164,Νέα_Μητρώα!$A:$G,7,FALSE),IF(COUNTIF(ValidID,$C1164)&gt;0,VLOOKUP($C1164,Μητρώο!$A:$G,7,FALSE))),"")</f>
        <v/>
      </c>
      <c r="P1164" s="25" t="str">
        <f t="shared" si="135"/>
        <v/>
      </c>
      <c r="Q1164" s="6"/>
      <c r="S1164" s="6"/>
      <c r="U1164" s="6"/>
      <c r="W1164" s="59" t="str">
        <f>IF(AND($W$1&gt;0,C1164&gt;0),SUBSTITUTE(SUBSTITUTE(IF(COUNTIF(newValidID,$C1164)&gt;0,VLOOKUP($C1164,Νέα_Μητρώα!$A:$G,2,FALSE),IF(COUNTIF(ValidID,$C1164)&gt;0,VLOOKUP($C1164,Μητρώο!$A:$G,2,FALSE))),"Θ","g"),"Α","b")&amp;IF((TRUNC((((YEAR($C$1))-I1164)+1)/2))*2&lt;12,12,(TRUNC((((YEAR($C$1))-I1164)+1)/2))*2),"ω")</f>
        <v>ω</v>
      </c>
      <c r="Z1164" s="49">
        <f t="shared" si="129"/>
        <v>0</v>
      </c>
      <c r="AA1164" s="49">
        <f t="shared" si="130"/>
        <v>0</v>
      </c>
      <c r="AB1164" s="49">
        <f t="shared" si="131"/>
        <v>0</v>
      </c>
    </row>
    <row r="1165" spans="1:28" x14ac:dyDescent="0.2">
      <c r="A1165" s="4">
        <v>1163</v>
      </c>
      <c r="B1165" s="25">
        <f t="shared" si="134"/>
        <v>1163</v>
      </c>
      <c r="D1165" s="26" t="str">
        <f>IF($C1165&gt;0,IF(COUNTIF(newValidID,$C1165)&gt;0,VLOOKUP($C1165,Νέα_Μητρώα!$A:$G,3,FALSE),IF(COUNTIF(ValidID,$C1165)&gt;0,VLOOKUP($C1165,Μητρώο!$A:$G,3,FALSE))),"")</f>
        <v/>
      </c>
      <c r="E1165" s="27" t="str">
        <f>IF($C1165&gt;0,IF(COUNTIF(newValidID,$C1165)&gt;0,VLOOKUP($C1165,Νέα_Μητρώα!$A:$G,5,FALSE),IF(COUNTIF(ValidID,$C1165)&gt;0,VLOOKUP($C1165,Μητρώο!$A:$G,5,FALSE))),"")</f>
        <v/>
      </c>
      <c r="F1165" s="47"/>
      <c r="G1165" s="47"/>
      <c r="H1165" s="28"/>
      <c r="I1165" s="29" t="str">
        <f>IF($C1165&gt;0,IF(COUNTIF(newValidID,$C1165)&gt;0,VLOOKUP($C1165,Νέα_Μητρώα!$A:$G,4,FALSE),IF(COUNTIF(ValidID,$C1165)&gt;0,VLOOKUP($C1165,Μητρώο!$A:$G,4,FALSE))),"")</f>
        <v/>
      </c>
      <c r="J1165" s="53" t="str">
        <f>IF(OR(AND(OR(LEFT(R1165)="b",LEFT(T1165)="b",LEFT(V1165)="b"),IF($C1165&gt;0,IF(COUNTIF(newValidID,$C1165)&gt;0,VLOOKUP($C1165,Νέα_Μητρώα!$A:$G,2,FALSE),IF(COUNTIF(ValidID,$C1165)&gt;0,VLOOKUP($C1165,Μητρώο!$A:$G,2,FALSE))),"")="Θ"),AND(OR(LEFT(R1165)="g",LEFT(T1165)="g",LEFT(V1165)="g"),IF($C1165&gt;0,IF(COUNTIF(newValidID,$C1165)&gt;0,VLOOKUP($C1165,Νέα_Μητρώα!$A:$G,2,FALSE),IF(COUNTIF(ValidID,$C1165)&gt;0,VLOOKUP($C1165,Μητρώο!$A:$G,2,FALSE))),"")="Α")),"error","")</f>
        <v/>
      </c>
      <c r="K1165" s="29" t="str">
        <f t="shared" si="132"/>
        <v/>
      </c>
      <c r="L1165" s="29">
        <f t="shared" si="133"/>
        <v>0</v>
      </c>
      <c r="M1165" s="30"/>
      <c r="N1165" s="30"/>
      <c r="O1165" s="31" t="str">
        <f>IF($C1165&gt;0,IF(COUNTIF(newValidID,$C1165)&gt;0,VLOOKUP($C1165,Νέα_Μητρώα!$A:$G,7,FALSE),IF(COUNTIF(ValidID,$C1165)&gt;0,VLOOKUP($C1165,Μητρώο!$A:$G,7,FALSE))),"")</f>
        <v/>
      </c>
      <c r="P1165" s="25" t="str">
        <f t="shared" si="135"/>
        <v/>
      </c>
      <c r="Q1165" s="6"/>
      <c r="S1165" s="6"/>
      <c r="U1165" s="6"/>
      <c r="W1165" s="59" t="str">
        <f>IF(AND($W$1&gt;0,C1165&gt;0),SUBSTITUTE(SUBSTITUTE(IF(COUNTIF(newValidID,$C1165)&gt;0,VLOOKUP($C1165,Νέα_Μητρώα!$A:$G,2,FALSE),IF(COUNTIF(ValidID,$C1165)&gt;0,VLOOKUP($C1165,Μητρώο!$A:$G,2,FALSE))),"Θ","g"),"Α","b")&amp;IF((TRUNC((((YEAR($C$1))-I1165)+1)/2))*2&lt;12,12,(TRUNC((((YEAR($C$1))-I1165)+1)/2))*2),"ω")</f>
        <v>ω</v>
      </c>
      <c r="Z1165" s="49">
        <f t="shared" si="129"/>
        <v>0</v>
      </c>
      <c r="AA1165" s="49">
        <f t="shared" si="130"/>
        <v>0</v>
      </c>
      <c r="AB1165" s="49">
        <f t="shared" si="131"/>
        <v>0</v>
      </c>
    </row>
    <row r="1166" spans="1:28" x14ac:dyDescent="0.2">
      <c r="A1166" s="4">
        <v>1164</v>
      </c>
      <c r="B1166" s="25">
        <f t="shared" si="134"/>
        <v>1164</v>
      </c>
      <c r="D1166" s="26" t="str">
        <f>IF($C1166&gt;0,IF(COUNTIF(newValidID,$C1166)&gt;0,VLOOKUP($C1166,Νέα_Μητρώα!$A:$G,3,FALSE),IF(COUNTIF(ValidID,$C1166)&gt;0,VLOOKUP($C1166,Μητρώο!$A:$G,3,FALSE))),"")</f>
        <v/>
      </c>
      <c r="E1166" s="27" t="str">
        <f>IF($C1166&gt;0,IF(COUNTIF(newValidID,$C1166)&gt;0,VLOOKUP($C1166,Νέα_Μητρώα!$A:$G,5,FALSE),IF(COUNTIF(ValidID,$C1166)&gt;0,VLOOKUP($C1166,Μητρώο!$A:$G,5,FALSE))),"")</f>
        <v/>
      </c>
      <c r="F1166" s="47"/>
      <c r="G1166" s="47"/>
      <c r="H1166" s="28"/>
      <c r="I1166" s="29" t="str">
        <f>IF($C1166&gt;0,IF(COUNTIF(newValidID,$C1166)&gt;0,VLOOKUP($C1166,Νέα_Μητρώα!$A:$G,4,FALSE),IF(COUNTIF(ValidID,$C1166)&gt;0,VLOOKUP($C1166,Μητρώο!$A:$G,4,FALSE))),"")</f>
        <v/>
      </c>
      <c r="J1166" s="53" t="str">
        <f>IF(OR(AND(OR(LEFT(R1166)="b",LEFT(T1166)="b",LEFT(V1166)="b"),IF($C1166&gt;0,IF(COUNTIF(newValidID,$C1166)&gt;0,VLOOKUP($C1166,Νέα_Μητρώα!$A:$G,2,FALSE),IF(COUNTIF(ValidID,$C1166)&gt;0,VLOOKUP($C1166,Μητρώο!$A:$G,2,FALSE))),"")="Θ"),AND(OR(LEFT(R1166)="g",LEFT(T1166)="g",LEFT(V1166)="g"),IF($C1166&gt;0,IF(COUNTIF(newValidID,$C1166)&gt;0,VLOOKUP($C1166,Νέα_Μητρώα!$A:$G,2,FALSE),IF(COUNTIF(ValidID,$C1166)&gt;0,VLOOKUP($C1166,Μητρώο!$A:$G,2,FALSE))),"")="Α")),"error","")</f>
        <v/>
      </c>
      <c r="K1166" s="29" t="str">
        <f t="shared" si="132"/>
        <v/>
      </c>
      <c r="L1166" s="29">
        <f t="shared" si="133"/>
        <v>0</v>
      </c>
      <c r="M1166" s="30"/>
      <c r="N1166" s="30"/>
      <c r="O1166" s="31" t="str">
        <f>IF($C1166&gt;0,IF(COUNTIF(newValidID,$C1166)&gt;0,VLOOKUP($C1166,Νέα_Μητρώα!$A:$G,7,FALSE),IF(COUNTIF(ValidID,$C1166)&gt;0,VLOOKUP($C1166,Μητρώο!$A:$G,7,FALSE))),"")</f>
        <v/>
      </c>
      <c r="P1166" s="25" t="str">
        <f t="shared" si="135"/>
        <v/>
      </c>
      <c r="Q1166" s="6"/>
      <c r="S1166" s="6"/>
      <c r="U1166" s="6"/>
      <c r="W1166" s="59" t="str">
        <f>IF(AND($W$1&gt;0,C1166&gt;0),SUBSTITUTE(SUBSTITUTE(IF(COUNTIF(newValidID,$C1166)&gt;0,VLOOKUP($C1166,Νέα_Μητρώα!$A:$G,2,FALSE),IF(COUNTIF(ValidID,$C1166)&gt;0,VLOOKUP($C1166,Μητρώο!$A:$G,2,FALSE))),"Θ","g"),"Α","b")&amp;IF((TRUNC((((YEAR($C$1))-I1166)+1)/2))*2&lt;12,12,(TRUNC((((YEAR($C$1))-I1166)+1)/2))*2),"ω")</f>
        <v>ω</v>
      </c>
      <c r="Z1166" s="49">
        <f t="shared" si="129"/>
        <v>0</v>
      </c>
      <c r="AA1166" s="49">
        <f t="shared" si="130"/>
        <v>0</v>
      </c>
      <c r="AB1166" s="49">
        <f t="shared" si="131"/>
        <v>0</v>
      </c>
    </row>
    <row r="1167" spans="1:28" x14ac:dyDescent="0.2">
      <c r="A1167" s="4">
        <v>1165</v>
      </c>
      <c r="B1167" s="25">
        <f t="shared" si="134"/>
        <v>1165</v>
      </c>
      <c r="D1167" s="26" t="str">
        <f>IF($C1167&gt;0,IF(COUNTIF(newValidID,$C1167)&gt;0,VLOOKUP($C1167,Νέα_Μητρώα!$A:$G,3,FALSE),IF(COUNTIF(ValidID,$C1167)&gt;0,VLOOKUP($C1167,Μητρώο!$A:$G,3,FALSE))),"")</f>
        <v/>
      </c>
      <c r="E1167" s="27" t="str">
        <f>IF($C1167&gt;0,IF(COUNTIF(newValidID,$C1167)&gt;0,VLOOKUP($C1167,Νέα_Μητρώα!$A:$G,5,FALSE),IF(COUNTIF(ValidID,$C1167)&gt;0,VLOOKUP($C1167,Μητρώο!$A:$G,5,FALSE))),"")</f>
        <v/>
      </c>
      <c r="F1167" s="47"/>
      <c r="G1167" s="47"/>
      <c r="H1167" s="28"/>
      <c r="I1167" s="29" t="str">
        <f>IF($C1167&gt;0,IF(COUNTIF(newValidID,$C1167)&gt;0,VLOOKUP($C1167,Νέα_Μητρώα!$A:$G,4,FALSE),IF(COUNTIF(ValidID,$C1167)&gt;0,VLOOKUP($C1167,Μητρώο!$A:$G,4,FALSE))),"")</f>
        <v/>
      </c>
      <c r="J1167" s="53" t="str">
        <f>IF(OR(AND(OR(LEFT(R1167)="b",LEFT(T1167)="b",LEFT(V1167)="b"),IF($C1167&gt;0,IF(COUNTIF(newValidID,$C1167)&gt;0,VLOOKUP($C1167,Νέα_Μητρώα!$A:$G,2,FALSE),IF(COUNTIF(ValidID,$C1167)&gt;0,VLOOKUP($C1167,Μητρώο!$A:$G,2,FALSE))),"")="Θ"),AND(OR(LEFT(R1167)="g",LEFT(T1167)="g",LEFT(V1167)="g"),IF($C1167&gt;0,IF(COUNTIF(newValidID,$C1167)&gt;0,VLOOKUP($C1167,Νέα_Μητρώα!$A:$G,2,FALSE),IF(COUNTIF(ValidID,$C1167)&gt;0,VLOOKUP($C1167,Μητρώο!$A:$G,2,FALSE))),"")="Α")),"error","")</f>
        <v/>
      </c>
      <c r="K1167" s="29" t="str">
        <f t="shared" si="132"/>
        <v/>
      </c>
      <c r="L1167" s="29">
        <f t="shared" si="133"/>
        <v>0</v>
      </c>
      <c r="M1167" s="30"/>
      <c r="N1167" s="30"/>
      <c r="O1167" s="31" t="str">
        <f>IF($C1167&gt;0,IF(COUNTIF(newValidID,$C1167)&gt;0,VLOOKUP($C1167,Νέα_Μητρώα!$A:$G,7,FALSE),IF(COUNTIF(ValidID,$C1167)&gt;0,VLOOKUP($C1167,Μητρώο!$A:$G,7,FALSE))),"")</f>
        <v/>
      </c>
      <c r="P1167" s="25" t="str">
        <f t="shared" si="135"/>
        <v/>
      </c>
      <c r="Q1167" s="6"/>
      <c r="S1167" s="6"/>
      <c r="U1167" s="6"/>
      <c r="W1167" s="59" t="str">
        <f>IF(AND($W$1&gt;0,C1167&gt;0),SUBSTITUTE(SUBSTITUTE(IF(COUNTIF(newValidID,$C1167)&gt;0,VLOOKUP($C1167,Νέα_Μητρώα!$A:$G,2,FALSE),IF(COUNTIF(ValidID,$C1167)&gt;0,VLOOKUP($C1167,Μητρώο!$A:$G,2,FALSE))),"Θ","g"),"Α","b")&amp;IF((TRUNC((((YEAR($C$1))-I1167)+1)/2))*2&lt;12,12,(TRUNC((((YEAR($C$1))-I1167)+1)/2))*2),"ω")</f>
        <v>ω</v>
      </c>
      <c r="Z1167" s="49">
        <f t="shared" si="129"/>
        <v>0</v>
      </c>
      <c r="AA1167" s="49">
        <f t="shared" si="130"/>
        <v>0</v>
      </c>
      <c r="AB1167" s="49">
        <f t="shared" si="131"/>
        <v>0</v>
      </c>
    </row>
    <row r="1168" spans="1:28" x14ac:dyDescent="0.2">
      <c r="A1168" s="4">
        <v>1166</v>
      </c>
      <c r="B1168" s="25">
        <f t="shared" si="134"/>
        <v>1166</v>
      </c>
      <c r="D1168" s="26" t="str">
        <f>IF($C1168&gt;0,IF(COUNTIF(newValidID,$C1168)&gt;0,VLOOKUP($C1168,Νέα_Μητρώα!$A:$G,3,FALSE),IF(COUNTIF(ValidID,$C1168)&gt;0,VLOOKUP($C1168,Μητρώο!$A:$G,3,FALSE))),"")</f>
        <v/>
      </c>
      <c r="E1168" s="27" t="str">
        <f>IF($C1168&gt;0,IF(COUNTIF(newValidID,$C1168)&gt;0,VLOOKUP($C1168,Νέα_Μητρώα!$A:$G,5,FALSE),IF(COUNTIF(ValidID,$C1168)&gt;0,VLOOKUP($C1168,Μητρώο!$A:$G,5,FALSE))),"")</f>
        <v/>
      </c>
      <c r="F1168" s="47"/>
      <c r="G1168" s="47"/>
      <c r="H1168" s="28"/>
      <c r="I1168" s="29" t="str">
        <f>IF($C1168&gt;0,IF(COUNTIF(newValidID,$C1168)&gt;0,VLOOKUP($C1168,Νέα_Μητρώα!$A:$G,4,FALSE),IF(COUNTIF(ValidID,$C1168)&gt;0,VLOOKUP($C1168,Μητρώο!$A:$G,4,FALSE))),"")</f>
        <v/>
      </c>
      <c r="J1168" s="53" t="str">
        <f>IF(OR(AND(OR(LEFT(R1168)="b",LEFT(T1168)="b",LEFT(V1168)="b"),IF($C1168&gt;0,IF(COUNTIF(newValidID,$C1168)&gt;0,VLOOKUP($C1168,Νέα_Μητρώα!$A:$G,2,FALSE),IF(COUNTIF(ValidID,$C1168)&gt;0,VLOOKUP($C1168,Μητρώο!$A:$G,2,FALSE))),"")="Θ"),AND(OR(LEFT(R1168)="g",LEFT(T1168)="g",LEFT(V1168)="g"),IF($C1168&gt;0,IF(COUNTIF(newValidID,$C1168)&gt;0,VLOOKUP($C1168,Νέα_Μητρώα!$A:$G,2,FALSE),IF(COUNTIF(ValidID,$C1168)&gt;0,VLOOKUP($C1168,Μητρώο!$A:$G,2,FALSE))),"")="Α")),"error","")</f>
        <v/>
      </c>
      <c r="K1168" s="29" t="str">
        <f t="shared" si="132"/>
        <v/>
      </c>
      <c r="L1168" s="29">
        <f t="shared" si="133"/>
        <v>0</v>
      </c>
      <c r="M1168" s="30"/>
      <c r="N1168" s="30"/>
      <c r="O1168" s="31" t="str">
        <f>IF($C1168&gt;0,IF(COUNTIF(newValidID,$C1168)&gt;0,VLOOKUP($C1168,Νέα_Μητρώα!$A:$G,7,FALSE),IF(COUNTIF(ValidID,$C1168)&gt;0,VLOOKUP($C1168,Μητρώο!$A:$G,7,FALSE))),"")</f>
        <v/>
      </c>
      <c r="P1168" s="25" t="str">
        <f t="shared" si="135"/>
        <v/>
      </c>
      <c r="Q1168" s="6"/>
      <c r="S1168" s="6"/>
      <c r="U1168" s="6"/>
      <c r="W1168" s="59" t="str">
        <f>IF(AND($W$1&gt;0,C1168&gt;0),SUBSTITUTE(SUBSTITUTE(IF(COUNTIF(newValidID,$C1168)&gt;0,VLOOKUP($C1168,Νέα_Μητρώα!$A:$G,2,FALSE),IF(COUNTIF(ValidID,$C1168)&gt;0,VLOOKUP($C1168,Μητρώο!$A:$G,2,FALSE))),"Θ","g"),"Α","b")&amp;IF((TRUNC((((YEAR($C$1))-I1168)+1)/2))*2&lt;12,12,(TRUNC((((YEAR($C$1))-I1168)+1)/2))*2),"ω")</f>
        <v>ω</v>
      </c>
      <c r="Z1168" s="49">
        <f t="shared" si="129"/>
        <v>0</v>
      </c>
      <c r="AA1168" s="49">
        <f t="shared" si="130"/>
        <v>0</v>
      </c>
      <c r="AB1168" s="49">
        <f t="shared" si="131"/>
        <v>0</v>
      </c>
    </row>
    <row r="1169" spans="1:28" x14ac:dyDescent="0.2">
      <c r="A1169" s="4">
        <v>1167</v>
      </c>
      <c r="B1169" s="25">
        <f t="shared" si="134"/>
        <v>1167</v>
      </c>
      <c r="D1169" s="26" t="str">
        <f>IF($C1169&gt;0,IF(COUNTIF(newValidID,$C1169)&gt;0,VLOOKUP($C1169,Νέα_Μητρώα!$A:$G,3,FALSE),IF(COUNTIF(ValidID,$C1169)&gt;0,VLOOKUP($C1169,Μητρώο!$A:$G,3,FALSE))),"")</f>
        <v/>
      </c>
      <c r="E1169" s="27" t="str">
        <f>IF($C1169&gt;0,IF(COUNTIF(newValidID,$C1169)&gt;0,VLOOKUP($C1169,Νέα_Μητρώα!$A:$G,5,FALSE),IF(COUNTIF(ValidID,$C1169)&gt;0,VLOOKUP($C1169,Μητρώο!$A:$G,5,FALSE))),"")</f>
        <v/>
      </c>
      <c r="F1169" s="47"/>
      <c r="G1169" s="47"/>
      <c r="H1169" s="28"/>
      <c r="I1169" s="29" t="str">
        <f>IF($C1169&gt;0,IF(COUNTIF(newValidID,$C1169)&gt;0,VLOOKUP($C1169,Νέα_Μητρώα!$A:$G,4,FALSE),IF(COUNTIF(ValidID,$C1169)&gt;0,VLOOKUP($C1169,Μητρώο!$A:$G,4,FALSE))),"")</f>
        <v/>
      </c>
      <c r="J1169" s="53" t="str">
        <f>IF(OR(AND(OR(LEFT(R1169)="b",LEFT(T1169)="b",LEFT(V1169)="b"),IF($C1169&gt;0,IF(COUNTIF(newValidID,$C1169)&gt;0,VLOOKUP($C1169,Νέα_Μητρώα!$A:$G,2,FALSE),IF(COUNTIF(ValidID,$C1169)&gt;0,VLOOKUP($C1169,Μητρώο!$A:$G,2,FALSE))),"")="Θ"),AND(OR(LEFT(R1169)="g",LEFT(T1169)="g",LEFT(V1169)="g"),IF($C1169&gt;0,IF(COUNTIF(newValidID,$C1169)&gt;0,VLOOKUP($C1169,Νέα_Μητρώα!$A:$G,2,FALSE),IF(COUNTIF(ValidID,$C1169)&gt;0,VLOOKUP($C1169,Μητρώο!$A:$G,2,FALSE))),"")="Α")),"error","")</f>
        <v/>
      </c>
      <c r="K1169" s="29" t="str">
        <f t="shared" si="132"/>
        <v/>
      </c>
      <c r="L1169" s="29">
        <f t="shared" si="133"/>
        <v>0</v>
      </c>
      <c r="M1169" s="30"/>
      <c r="N1169" s="30"/>
      <c r="O1169" s="31" t="str">
        <f>IF($C1169&gt;0,IF(COUNTIF(newValidID,$C1169)&gt;0,VLOOKUP($C1169,Νέα_Μητρώα!$A:$G,7,FALSE),IF(COUNTIF(ValidID,$C1169)&gt;0,VLOOKUP($C1169,Μητρώο!$A:$G,7,FALSE))),"")</f>
        <v/>
      </c>
      <c r="P1169" s="25" t="str">
        <f t="shared" si="135"/>
        <v/>
      </c>
      <c r="Q1169" s="6"/>
      <c r="S1169" s="6"/>
      <c r="U1169" s="6"/>
      <c r="W1169" s="59" t="str">
        <f>IF(AND($W$1&gt;0,C1169&gt;0),SUBSTITUTE(SUBSTITUTE(IF(COUNTIF(newValidID,$C1169)&gt;0,VLOOKUP($C1169,Νέα_Μητρώα!$A:$G,2,FALSE),IF(COUNTIF(ValidID,$C1169)&gt;0,VLOOKUP($C1169,Μητρώο!$A:$G,2,FALSE))),"Θ","g"),"Α","b")&amp;IF((TRUNC((((YEAR($C$1))-I1169)+1)/2))*2&lt;12,12,(TRUNC((((YEAR($C$1))-I1169)+1)/2))*2),"ω")</f>
        <v>ω</v>
      </c>
      <c r="Z1169" s="49">
        <f t="shared" si="129"/>
        <v>0</v>
      </c>
      <c r="AA1169" s="49">
        <f t="shared" si="130"/>
        <v>0</v>
      </c>
      <c r="AB1169" s="49">
        <f t="shared" si="131"/>
        <v>0</v>
      </c>
    </row>
    <row r="1170" spans="1:28" x14ac:dyDescent="0.2">
      <c r="A1170" s="4">
        <v>1168</v>
      </c>
      <c r="B1170" s="25">
        <f t="shared" si="134"/>
        <v>1168</v>
      </c>
      <c r="D1170" s="26" t="str">
        <f>IF($C1170&gt;0,IF(COUNTIF(newValidID,$C1170)&gt;0,VLOOKUP($C1170,Νέα_Μητρώα!$A:$G,3,FALSE),IF(COUNTIF(ValidID,$C1170)&gt;0,VLOOKUP($C1170,Μητρώο!$A:$G,3,FALSE))),"")</f>
        <v/>
      </c>
      <c r="E1170" s="27" t="str">
        <f>IF($C1170&gt;0,IF(COUNTIF(newValidID,$C1170)&gt;0,VLOOKUP($C1170,Νέα_Μητρώα!$A:$G,5,FALSE),IF(COUNTIF(ValidID,$C1170)&gt;0,VLOOKUP($C1170,Μητρώο!$A:$G,5,FALSE))),"")</f>
        <v/>
      </c>
      <c r="F1170" s="47"/>
      <c r="G1170" s="47"/>
      <c r="H1170" s="28"/>
      <c r="I1170" s="29" t="str">
        <f>IF($C1170&gt;0,IF(COUNTIF(newValidID,$C1170)&gt;0,VLOOKUP($C1170,Νέα_Μητρώα!$A:$G,4,FALSE),IF(COUNTIF(ValidID,$C1170)&gt;0,VLOOKUP($C1170,Μητρώο!$A:$G,4,FALSE))),"")</f>
        <v/>
      </c>
      <c r="J1170" s="53" t="str">
        <f>IF(OR(AND(OR(LEFT(R1170)="b",LEFT(T1170)="b",LEFT(V1170)="b"),IF($C1170&gt;0,IF(COUNTIF(newValidID,$C1170)&gt;0,VLOOKUP($C1170,Νέα_Μητρώα!$A:$G,2,FALSE),IF(COUNTIF(ValidID,$C1170)&gt;0,VLOOKUP($C1170,Μητρώο!$A:$G,2,FALSE))),"")="Θ"),AND(OR(LEFT(R1170)="g",LEFT(T1170)="g",LEFT(V1170)="g"),IF($C1170&gt;0,IF(COUNTIF(newValidID,$C1170)&gt;0,VLOOKUP($C1170,Νέα_Μητρώα!$A:$G,2,FALSE),IF(COUNTIF(ValidID,$C1170)&gt;0,VLOOKUP($C1170,Μητρώο!$A:$G,2,FALSE))),"")="Α")),"error","")</f>
        <v/>
      </c>
      <c r="K1170" s="29" t="str">
        <f t="shared" si="132"/>
        <v/>
      </c>
      <c r="L1170" s="29">
        <f t="shared" si="133"/>
        <v>0</v>
      </c>
      <c r="M1170" s="30"/>
      <c r="N1170" s="30"/>
      <c r="O1170" s="31" t="str">
        <f>IF($C1170&gt;0,IF(COUNTIF(newValidID,$C1170)&gt;0,VLOOKUP($C1170,Νέα_Μητρώα!$A:$G,7,FALSE),IF(COUNTIF(ValidID,$C1170)&gt;0,VLOOKUP($C1170,Μητρώο!$A:$G,7,FALSE))),"")</f>
        <v/>
      </c>
      <c r="P1170" s="25" t="str">
        <f t="shared" si="135"/>
        <v/>
      </c>
      <c r="Q1170" s="6"/>
      <c r="S1170" s="6"/>
      <c r="U1170" s="6"/>
      <c r="W1170" s="59" t="str">
        <f>IF(AND($W$1&gt;0,C1170&gt;0),SUBSTITUTE(SUBSTITUTE(IF(COUNTIF(newValidID,$C1170)&gt;0,VLOOKUP($C1170,Νέα_Μητρώα!$A:$G,2,FALSE),IF(COUNTIF(ValidID,$C1170)&gt;0,VLOOKUP($C1170,Μητρώο!$A:$G,2,FALSE))),"Θ","g"),"Α","b")&amp;IF((TRUNC((((YEAR($C$1))-I1170)+1)/2))*2&lt;12,12,(TRUNC((((YEAR($C$1))-I1170)+1)/2))*2),"ω")</f>
        <v>ω</v>
      </c>
      <c r="Z1170" s="49">
        <f t="shared" si="129"/>
        <v>0</v>
      </c>
      <c r="AA1170" s="49">
        <f t="shared" si="130"/>
        <v>0</v>
      </c>
      <c r="AB1170" s="49">
        <f t="shared" si="131"/>
        <v>0</v>
      </c>
    </row>
    <row r="1171" spans="1:28" x14ac:dyDescent="0.2">
      <c r="A1171" s="4">
        <v>1169</v>
      </c>
      <c r="B1171" s="25">
        <f t="shared" si="134"/>
        <v>1169</v>
      </c>
      <c r="D1171" s="26" t="str">
        <f>IF($C1171&gt;0,IF(COUNTIF(newValidID,$C1171)&gt;0,VLOOKUP($C1171,Νέα_Μητρώα!$A:$G,3,FALSE),IF(COUNTIF(ValidID,$C1171)&gt;0,VLOOKUP($C1171,Μητρώο!$A:$G,3,FALSE))),"")</f>
        <v/>
      </c>
      <c r="E1171" s="27" t="str">
        <f>IF($C1171&gt;0,IF(COUNTIF(newValidID,$C1171)&gt;0,VLOOKUP($C1171,Νέα_Μητρώα!$A:$G,5,FALSE),IF(COUNTIF(ValidID,$C1171)&gt;0,VLOOKUP($C1171,Μητρώο!$A:$G,5,FALSE))),"")</f>
        <v/>
      </c>
      <c r="F1171" s="47"/>
      <c r="G1171" s="47"/>
      <c r="H1171" s="28"/>
      <c r="I1171" s="29" t="str">
        <f>IF($C1171&gt;0,IF(COUNTIF(newValidID,$C1171)&gt;0,VLOOKUP($C1171,Νέα_Μητρώα!$A:$G,4,FALSE),IF(COUNTIF(ValidID,$C1171)&gt;0,VLOOKUP($C1171,Μητρώο!$A:$G,4,FALSE))),"")</f>
        <v/>
      </c>
      <c r="J1171" s="53" t="str">
        <f>IF(OR(AND(OR(LEFT(R1171)="b",LEFT(T1171)="b",LEFT(V1171)="b"),IF($C1171&gt;0,IF(COUNTIF(newValidID,$C1171)&gt;0,VLOOKUP($C1171,Νέα_Μητρώα!$A:$G,2,FALSE),IF(COUNTIF(ValidID,$C1171)&gt;0,VLOOKUP($C1171,Μητρώο!$A:$G,2,FALSE))),"")="Θ"),AND(OR(LEFT(R1171)="g",LEFT(T1171)="g",LEFT(V1171)="g"),IF($C1171&gt;0,IF(COUNTIF(newValidID,$C1171)&gt;0,VLOOKUP($C1171,Νέα_Μητρώα!$A:$G,2,FALSE),IF(COUNTIF(ValidID,$C1171)&gt;0,VLOOKUP($C1171,Μητρώο!$A:$G,2,FALSE))),"")="Α")),"error","")</f>
        <v/>
      </c>
      <c r="K1171" s="29" t="str">
        <f t="shared" si="132"/>
        <v/>
      </c>
      <c r="L1171" s="29">
        <f t="shared" si="133"/>
        <v>0</v>
      </c>
      <c r="M1171" s="30"/>
      <c r="N1171" s="30"/>
      <c r="O1171" s="31" t="str">
        <f>IF($C1171&gt;0,IF(COUNTIF(newValidID,$C1171)&gt;0,VLOOKUP($C1171,Νέα_Μητρώα!$A:$G,7,FALSE),IF(COUNTIF(ValidID,$C1171)&gt;0,VLOOKUP($C1171,Μητρώο!$A:$G,7,FALSE))),"")</f>
        <v/>
      </c>
      <c r="P1171" s="25" t="str">
        <f t="shared" si="135"/>
        <v/>
      </c>
      <c r="Q1171" s="6"/>
      <c r="S1171" s="6"/>
      <c r="U1171" s="6"/>
      <c r="W1171" s="59" t="str">
        <f>IF(AND($W$1&gt;0,C1171&gt;0),SUBSTITUTE(SUBSTITUTE(IF(COUNTIF(newValidID,$C1171)&gt;0,VLOOKUP($C1171,Νέα_Μητρώα!$A:$G,2,FALSE),IF(COUNTIF(ValidID,$C1171)&gt;0,VLOOKUP($C1171,Μητρώο!$A:$G,2,FALSE))),"Θ","g"),"Α","b")&amp;IF((TRUNC((((YEAR($C$1))-I1171)+1)/2))*2&lt;12,12,(TRUNC((((YEAR($C$1))-I1171)+1)/2))*2),"ω")</f>
        <v>ω</v>
      </c>
      <c r="Z1171" s="49">
        <f t="shared" si="129"/>
        <v>0</v>
      </c>
      <c r="AA1171" s="49">
        <f t="shared" si="130"/>
        <v>0</v>
      </c>
      <c r="AB1171" s="49">
        <f t="shared" si="131"/>
        <v>0</v>
      </c>
    </row>
    <row r="1172" spans="1:28" x14ac:dyDescent="0.2">
      <c r="A1172" s="4">
        <v>1170</v>
      </c>
      <c r="B1172" s="25">
        <f t="shared" si="134"/>
        <v>1170</v>
      </c>
      <c r="D1172" s="26" t="str">
        <f>IF($C1172&gt;0,IF(COUNTIF(newValidID,$C1172)&gt;0,VLOOKUP($C1172,Νέα_Μητρώα!$A:$G,3,FALSE),IF(COUNTIF(ValidID,$C1172)&gt;0,VLOOKUP($C1172,Μητρώο!$A:$G,3,FALSE))),"")</f>
        <v/>
      </c>
      <c r="E1172" s="27" t="str">
        <f>IF($C1172&gt;0,IF(COUNTIF(newValidID,$C1172)&gt;0,VLOOKUP($C1172,Νέα_Μητρώα!$A:$G,5,FALSE),IF(COUNTIF(ValidID,$C1172)&gt;0,VLOOKUP($C1172,Μητρώο!$A:$G,5,FALSE))),"")</f>
        <v/>
      </c>
      <c r="F1172" s="47"/>
      <c r="G1172" s="47"/>
      <c r="H1172" s="28"/>
      <c r="I1172" s="29" t="str">
        <f>IF($C1172&gt;0,IF(COUNTIF(newValidID,$C1172)&gt;0,VLOOKUP($C1172,Νέα_Μητρώα!$A:$G,4,FALSE),IF(COUNTIF(ValidID,$C1172)&gt;0,VLOOKUP($C1172,Μητρώο!$A:$G,4,FALSE))),"")</f>
        <v/>
      </c>
      <c r="J1172" s="53" t="str">
        <f>IF(OR(AND(OR(LEFT(R1172)="b",LEFT(T1172)="b",LEFT(V1172)="b"),IF($C1172&gt;0,IF(COUNTIF(newValidID,$C1172)&gt;0,VLOOKUP($C1172,Νέα_Μητρώα!$A:$G,2,FALSE),IF(COUNTIF(ValidID,$C1172)&gt;0,VLOOKUP($C1172,Μητρώο!$A:$G,2,FALSE))),"")="Θ"),AND(OR(LEFT(R1172)="g",LEFT(T1172)="g",LEFT(V1172)="g"),IF($C1172&gt;0,IF(COUNTIF(newValidID,$C1172)&gt;0,VLOOKUP($C1172,Νέα_Μητρώα!$A:$G,2,FALSE),IF(COUNTIF(ValidID,$C1172)&gt;0,VLOOKUP($C1172,Μητρώο!$A:$G,2,FALSE))),"")="Α")),"error","")</f>
        <v/>
      </c>
      <c r="K1172" s="29" t="str">
        <f t="shared" si="132"/>
        <v/>
      </c>
      <c r="L1172" s="29">
        <f t="shared" si="133"/>
        <v>0</v>
      </c>
      <c r="M1172" s="30"/>
      <c r="N1172" s="30"/>
      <c r="O1172" s="31" t="str">
        <f>IF($C1172&gt;0,IF(COUNTIF(newValidID,$C1172)&gt;0,VLOOKUP($C1172,Νέα_Μητρώα!$A:$G,7,FALSE),IF(COUNTIF(ValidID,$C1172)&gt;0,VLOOKUP($C1172,Μητρώο!$A:$G,7,FALSE))),"")</f>
        <v/>
      </c>
      <c r="P1172" s="25" t="str">
        <f t="shared" si="135"/>
        <v/>
      </c>
      <c r="Q1172" s="6"/>
      <c r="S1172" s="6"/>
      <c r="U1172" s="6"/>
      <c r="W1172" s="59" t="str">
        <f>IF(AND($W$1&gt;0,C1172&gt;0),SUBSTITUTE(SUBSTITUTE(IF(COUNTIF(newValidID,$C1172)&gt;0,VLOOKUP($C1172,Νέα_Μητρώα!$A:$G,2,FALSE),IF(COUNTIF(ValidID,$C1172)&gt;0,VLOOKUP($C1172,Μητρώο!$A:$G,2,FALSE))),"Θ","g"),"Α","b")&amp;IF((TRUNC((((YEAR($C$1))-I1172)+1)/2))*2&lt;12,12,(TRUNC((((YEAR($C$1))-I1172)+1)/2))*2),"ω")</f>
        <v>ω</v>
      </c>
      <c r="Z1172" s="49">
        <f t="shared" si="129"/>
        <v>0</v>
      </c>
      <c r="AA1172" s="49">
        <f t="shared" si="130"/>
        <v>0</v>
      </c>
      <c r="AB1172" s="49">
        <f t="shared" si="131"/>
        <v>0</v>
      </c>
    </row>
    <row r="1173" spans="1:28" x14ac:dyDescent="0.2">
      <c r="A1173" s="4">
        <v>1171</v>
      </c>
      <c r="B1173" s="25">
        <f t="shared" si="134"/>
        <v>1171</v>
      </c>
      <c r="D1173" s="26" t="str">
        <f>IF($C1173&gt;0,IF(COUNTIF(newValidID,$C1173)&gt;0,VLOOKUP($C1173,Νέα_Μητρώα!$A:$G,3,FALSE),IF(COUNTIF(ValidID,$C1173)&gt;0,VLOOKUP($C1173,Μητρώο!$A:$G,3,FALSE))),"")</f>
        <v/>
      </c>
      <c r="E1173" s="27" t="str">
        <f>IF($C1173&gt;0,IF(COUNTIF(newValidID,$C1173)&gt;0,VLOOKUP($C1173,Νέα_Μητρώα!$A:$G,5,FALSE),IF(COUNTIF(ValidID,$C1173)&gt;0,VLOOKUP($C1173,Μητρώο!$A:$G,5,FALSE))),"")</f>
        <v/>
      </c>
      <c r="F1173" s="47"/>
      <c r="G1173" s="47"/>
      <c r="H1173" s="28"/>
      <c r="I1173" s="29" t="str">
        <f>IF($C1173&gt;0,IF(COUNTIF(newValidID,$C1173)&gt;0,VLOOKUP($C1173,Νέα_Μητρώα!$A:$G,4,FALSE),IF(COUNTIF(ValidID,$C1173)&gt;0,VLOOKUP($C1173,Μητρώο!$A:$G,4,FALSE))),"")</f>
        <v/>
      </c>
      <c r="J1173" s="53" t="str">
        <f>IF(OR(AND(OR(LEFT(R1173)="b",LEFT(T1173)="b",LEFT(V1173)="b"),IF($C1173&gt;0,IF(COUNTIF(newValidID,$C1173)&gt;0,VLOOKUP($C1173,Νέα_Μητρώα!$A:$G,2,FALSE),IF(COUNTIF(ValidID,$C1173)&gt;0,VLOOKUP($C1173,Μητρώο!$A:$G,2,FALSE))),"")="Θ"),AND(OR(LEFT(R1173)="g",LEFT(T1173)="g",LEFT(V1173)="g"),IF($C1173&gt;0,IF(COUNTIF(newValidID,$C1173)&gt;0,VLOOKUP($C1173,Νέα_Μητρώα!$A:$G,2,FALSE),IF(COUNTIF(ValidID,$C1173)&gt;0,VLOOKUP($C1173,Μητρώο!$A:$G,2,FALSE))),"")="Α")),"error","")</f>
        <v/>
      </c>
      <c r="K1173" s="29" t="str">
        <f t="shared" si="132"/>
        <v/>
      </c>
      <c r="L1173" s="29">
        <f t="shared" si="133"/>
        <v>0</v>
      </c>
      <c r="M1173" s="30"/>
      <c r="N1173" s="30"/>
      <c r="O1173" s="31" t="str">
        <f>IF($C1173&gt;0,IF(COUNTIF(newValidID,$C1173)&gt;0,VLOOKUP($C1173,Νέα_Μητρώα!$A:$G,7,FALSE),IF(COUNTIF(ValidID,$C1173)&gt;0,VLOOKUP($C1173,Μητρώο!$A:$G,7,FALSE))),"")</f>
        <v/>
      </c>
      <c r="P1173" s="25" t="str">
        <f t="shared" si="135"/>
        <v/>
      </c>
      <c r="Q1173" s="6"/>
      <c r="S1173" s="6"/>
      <c r="U1173" s="6"/>
      <c r="W1173" s="59" t="str">
        <f>IF(AND($W$1&gt;0,C1173&gt;0),SUBSTITUTE(SUBSTITUTE(IF(COUNTIF(newValidID,$C1173)&gt;0,VLOOKUP($C1173,Νέα_Μητρώα!$A:$G,2,FALSE),IF(COUNTIF(ValidID,$C1173)&gt;0,VLOOKUP($C1173,Μητρώο!$A:$G,2,FALSE))),"Θ","g"),"Α","b")&amp;IF((TRUNC((((YEAR($C$1))-I1173)+1)/2))*2&lt;12,12,(TRUNC((((YEAR($C$1))-I1173)+1)/2))*2),"ω")</f>
        <v>ω</v>
      </c>
      <c r="Z1173" s="49">
        <f t="shared" si="129"/>
        <v>0</v>
      </c>
      <c r="AA1173" s="49">
        <f t="shared" si="130"/>
        <v>0</v>
      </c>
      <c r="AB1173" s="49">
        <f t="shared" si="131"/>
        <v>0</v>
      </c>
    </row>
    <row r="1174" spans="1:28" x14ac:dyDescent="0.2">
      <c r="A1174" s="4">
        <v>1172</v>
      </c>
      <c r="B1174" s="25">
        <f t="shared" si="134"/>
        <v>1172</v>
      </c>
      <c r="D1174" s="26" t="str">
        <f>IF($C1174&gt;0,IF(COUNTIF(newValidID,$C1174)&gt;0,VLOOKUP($C1174,Νέα_Μητρώα!$A:$G,3,FALSE),IF(COUNTIF(ValidID,$C1174)&gt;0,VLOOKUP($C1174,Μητρώο!$A:$G,3,FALSE))),"")</f>
        <v/>
      </c>
      <c r="E1174" s="27" t="str">
        <f>IF($C1174&gt;0,IF(COUNTIF(newValidID,$C1174)&gt;0,VLOOKUP($C1174,Νέα_Μητρώα!$A:$G,5,FALSE),IF(COUNTIF(ValidID,$C1174)&gt;0,VLOOKUP($C1174,Μητρώο!$A:$G,5,FALSE))),"")</f>
        <v/>
      </c>
      <c r="F1174" s="47"/>
      <c r="G1174" s="47"/>
      <c r="H1174" s="28"/>
      <c r="I1174" s="29" t="str">
        <f>IF($C1174&gt;0,IF(COUNTIF(newValidID,$C1174)&gt;0,VLOOKUP($C1174,Νέα_Μητρώα!$A:$G,4,FALSE),IF(COUNTIF(ValidID,$C1174)&gt;0,VLOOKUP($C1174,Μητρώο!$A:$G,4,FALSE))),"")</f>
        <v/>
      </c>
      <c r="J1174" s="53" t="str">
        <f>IF(OR(AND(OR(LEFT(R1174)="b",LEFT(T1174)="b",LEFT(V1174)="b"),IF($C1174&gt;0,IF(COUNTIF(newValidID,$C1174)&gt;0,VLOOKUP($C1174,Νέα_Μητρώα!$A:$G,2,FALSE),IF(COUNTIF(ValidID,$C1174)&gt;0,VLOOKUP($C1174,Μητρώο!$A:$G,2,FALSE))),"")="Θ"),AND(OR(LEFT(R1174)="g",LEFT(T1174)="g",LEFT(V1174)="g"),IF($C1174&gt;0,IF(COUNTIF(newValidID,$C1174)&gt;0,VLOOKUP($C1174,Νέα_Μητρώα!$A:$G,2,FALSE),IF(COUNTIF(ValidID,$C1174)&gt;0,VLOOKUP($C1174,Μητρώο!$A:$G,2,FALSE))),"")="Α")),"error","")</f>
        <v/>
      </c>
      <c r="K1174" s="29" t="str">
        <f t="shared" si="132"/>
        <v/>
      </c>
      <c r="L1174" s="29">
        <f t="shared" si="133"/>
        <v>0</v>
      </c>
      <c r="M1174" s="30"/>
      <c r="N1174" s="30"/>
      <c r="O1174" s="31" t="str">
        <f>IF($C1174&gt;0,IF(COUNTIF(newValidID,$C1174)&gt;0,VLOOKUP($C1174,Νέα_Μητρώα!$A:$G,7,FALSE),IF(COUNTIF(ValidID,$C1174)&gt;0,VLOOKUP($C1174,Μητρώο!$A:$G,7,FALSE))),"")</f>
        <v/>
      </c>
      <c r="P1174" s="25" t="str">
        <f t="shared" si="135"/>
        <v/>
      </c>
      <c r="Q1174" s="6"/>
      <c r="S1174" s="6"/>
      <c r="U1174" s="6"/>
      <c r="W1174" s="59" t="str">
        <f>IF(AND($W$1&gt;0,C1174&gt;0),SUBSTITUTE(SUBSTITUTE(IF(COUNTIF(newValidID,$C1174)&gt;0,VLOOKUP($C1174,Νέα_Μητρώα!$A:$G,2,FALSE),IF(COUNTIF(ValidID,$C1174)&gt;0,VLOOKUP($C1174,Μητρώο!$A:$G,2,FALSE))),"Θ","g"),"Α","b")&amp;IF((TRUNC((((YEAR($C$1))-I1174)+1)/2))*2&lt;12,12,(TRUNC((((YEAR($C$1))-I1174)+1)/2))*2),"ω")</f>
        <v>ω</v>
      </c>
      <c r="Z1174" s="49">
        <f t="shared" si="129"/>
        <v>0</v>
      </c>
      <c r="AA1174" s="49">
        <f t="shared" si="130"/>
        <v>0</v>
      </c>
      <c r="AB1174" s="49">
        <f t="shared" si="131"/>
        <v>0</v>
      </c>
    </row>
    <row r="1175" spans="1:28" x14ac:dyDescent="0.2">
      <c r="A1175" s="4">
        <v>1173</v>
      </c>
      <c r="B1175" s="25">
        <f t="shared" si="134"/>
        <v>1173</v>
      </c>
      <c r="D1175" s="26" t="str">
        <f>IF($C1175&gt;0,IF(COUNTIF(newValidID,$C1175)&gt;0,VLOOKUP($C1175,Νέα_Μητρώα!$A:$G,3,FALSE),IF(COUNTIF(ValidID,$C1175)&gt;0,VLOOKUP($C1175,Μητρώο!$A:$G,3,FALSE))),"")</f>
        <v/>
      </c>
      <c r="E1175" s="27" t="str">
        <f>IF($C1175&gt;0,IF(COUNTIF(newValidID,$C1175)&gt;0,VLOOKUP($C1175,Νέα_Μητρώα!$A:$G,5,FALSE),IF(COUNTIF(ValidID,$C1175)&gt;0,VLOOKUP($C1175,Μητρώο!$A:$G,5,FALSE))),"")</f>
        <v/>
      </c>
      <c r="F1175" s="47"/>
      <c r="G1175" s="47"/>
      <c r="H1175" s="28"/>
      <c r="I1175" s="29" t="str">
        <f>IF($C1175&gt;0,IF(COUNTIF(newValidID,$C1175)&gt;0,VLOOKUP($C1175,Νέα_Μητρώα!$A:$G,4,FALSE),IF(COUNTIF(ValidID,$C1175)&gt;0,VLOOKUP($C1175,Μητρώο!$A:$G,4,FALSE))),"")</f>
        <v/>
      </c>
      <c r="J1175" s="53" t="str">
        <f>IF(OR(AND(OR(LEFT(R1175)="b",LEFT(T1175)="b",LEFT(V1175)="b"),IF($C1175&gt;0,IF(COUNTIF(newValidID,$C1175)&gt;0,VLOOKUP($C1175,Νέα_Μητρώα!$A:$G,2,FALSE),IF(COUNTIF(ValidID,$C1175)&gt;0,VLOOKUP($C1175,Μητρώο!$A:$G,2,FALSE))),"")="Θ"),AND(OR(LEFT(R1175)="g",LEFT(T1175)="g",LEFT(V1175)="g"),IF($C1175&gt;0,IF(COUNTIF(newValidID,$C1175)&gt;0,VLOOKUP($C1175,Νέα_Μητρώα!$A:$G,2,FALSE),IF(COUNTIF(ValidID,$C1175)&gt;0,VLOOKUP($C1175,Μητρώο!$A:$G,2,FALSE))),"")="Α")),"error","")</f>
        <v/>
      </c>
      <c r="K1175" s="29" t="str">
        <f t="shared" si="132"/>
        <v/>
      </c>
      <c r="L1175" s="29">
        <f t="shared" si="133"/>
        <v>0</v>
      </c>
      <c r="M1175" s="30"/>
      <c r="N1175" s="30"/>
      <c r="O1175" s="31" t="str">
        <f>IF($C1175&gt;0,IF(COUNTIF(newValidID,$C1175)&gt;0,VLOOKUP($C1175,Νέα_Μητρώα!$A:$G,7,FALSE),IF(COUNTIF(ValidID,$C1175)&gt;0,VLOOKUP($C1175,Μητρώο!$A:$G,7,FALSE))),"")</f>
        <v/>
      </c>
      <c r="P1175" s="25" t="str">
        <f t="shared" si="135"/>
        <v/>
      </c>
      <c r="Q1175" s="6"/>
      <c r="S1175" s="6"/>
      <c r="U1175" s="6"/>
      <c r="W1175" s="59" t="str">
        <f>IF(AND($W$1&gt;0,C1175&gt;0),SUBSTITUTE(SUBSTITUTE(IF(COUNTIF(newValidID,$C1175)&gt;0,VLOOKUP($C1175,Νέα_Μητρώα!$A:$G,2,FALSE),IF(COUNTIF(ValidID,$C1175)&gt;0,VLOOKUP($C1175,Μητρώο!$A:$G,2,FALSE))),"Θ","g"),"Α","b")&amp;IF((TRUNC((((YEAR($C$1))-I1175)+1)/2))*2&lt;12,12,(TRUNC((((YEAR($C$1))-I1175)+1)/2))*2),"ω")</f>
        <v>ω</v>
      </c>
      <c r="Z1175" s="49">
        <f t="shared" si="129"/>
        <v>0</v>
      </c>
      <c r="AA1175" s="49">
        <f t="shared" si="130"/>
        <v>0</v>
      </c>
      <c r="AB1175" s="49">
        <f t="shared" si="131"/>
        <v>0</v>
      </c>
    </row>
    <row r="1176" spans="1:28" x14ac:dyDescent="0.2">
      <c r="A1176" s="4">
        <v>1174</v>
      </c>
      <c r="B1176" s="25">
        <f t="shared" si="134"/>
        <v>1174</v>
      </c>
      <c r="D1176" s="26" t="str">
        <f>IF($C1176&gt;0,IF(COUNTIF(newValidID,$C1176)&gt;0,VLOOKUP($C1176,Νέα_Μητρώα!$A:$G,3,FALSE),IF(COUNTIF(ValidID,$C1176)&gt;0,VLOOKUP($C1176,Μητρώο!$A:$G,3,FALSE))),"")</f>
        <v/>
      </c>
      <c r="E1176" s="27" t="str">
        <f>IF($C1176&gt;0,IF(COUNTIF(newValidID,$C1176)&gt;0,VLOOKUP($C1176,Νέα_Μητρώα!$A:$G,5,FALSE),IF(COUNTIF(ValidID,$C1176)&gt;0,VLOOKUP($C1176,Μητρώο!$A:$G,5,FALSE))),"")</f>
        <v/>
      </c>
      <c r="F1176" s="47"/>
      <c r="G1176" s="47"/>
      <c r="H1176" s="28"/>
      <c r="I1176" s="29" t="str">
        <f>IF($C1176&gt;0,IF(COUNTIF(newValidID,$C1176)&gt;0,VLOOKUP($C1176,Νέα_Μητρώα!$A:$G,4,FALSE),IF(COUNTIF(ValidID,$C1176)&gt;0,VLOOKUP($C1176,Μητρώο!$A:$G,4,FALSE))),"")</f>
        <v/>
      </c>
      <c r="J1176" s="53" t="str">
        <f>IF(OR(AND(OR(LEFT(R1176)="b",LEFT(T1176)="b",LEFT(V1176)="b"),IF($C1176&gt;0,IF(COUNTIF(newValidID,$C1176)&gt;0,VLOOKUP($C1176,Νέα_Μητρώα!$A:$G,2,FALSE),IF(COUNTIF(ValidID,$C1176)&gt;0,VLOOKUP($C1176,Μητρώο!$A:$G,2,FALSE))),"")="Θ"),AND(OR(LEFT(R1176)="g",LEFT(T1176)="g",LEFT(V1176)="g"),IF($C1176&gt;0,IF(COUNTIF(newValidID,$C1176)&gt;0,VLOOKUP($C1176,Νέα_Μητρώα!$A:$G,2,FALSE),IF(COUNTIF(ValidID,$C1176)&gt;0,VLOOKUP($C1176,Μητρώο!$A:$G,2,FALSE))),"")="Α")),"error","")</f>
        <v/>
      </c>
      <c r="K1176" s="29" t="str">
        <f t="shared" si="132"/>
        <v/>
      </c>
      <c r="L1176" s="29">
        <f t="shared" si="133"/>
        <v>0</v>
      </c>
      <c r="M1176" s="30"/>
      <c r="N1176" s="30"/>
      <c r="O1176" s="31" t="str">
        <f>IF($C1176&gt;0,IF(COUNTIF(newValidID,$C1176)&gt;0,VLOOKUP($C1176,Νέα_Μητρώα!$A:$G,7,FALSE),IF(COUNTIF(ValidID,$C1176)&gt;0,VLOOKUP($C1176,Μητρώο!$A:$G,7,FALSE))),"")</f>
        <v/>
      </c>
      <c r="P1176" s="25" t="str">
        <f t="shared" si="135"/>
        <v/>
      </c>
      <c r="Q1176" s="6"/>
      <c r="S1176" s="6"/>
      <c r="U1176" s="6"/>
      <c r="W1176" s="59" t="str">
        <f>IF(AND($W$1&gt;0,C1176&gt;0),SUBSTITUTE(SUBSTITUTE(IF(COUNTIF(newValidID,$C1176)&gt;0,VLOOKUP($C1176,Νέα_Μητρώα!$A:$G,2,FALSE),IF(COUNTIF(ValidID,$C1176)&gt;0,VLOOKUP($C1176,Μητρώο!$A:$G,2,FALSE))),"Θ","g"),"Α","b")&amp;IF((TRUNC((((YEAR($C$1))-I1176)+1)/2))*2&lt;12,12,(TRUNC((((YEAR($C$1))-I1176)+1)/2))*2),"ω")</f>
        <v>ω</v>
      </c>
      <c r="Z1176" s="49">
        <f t="shared" si="129"/>
        <v>0</v>
      </c>
      <c r="AA1176" s="49">
        <f t="shared" si="130"/>
        <v>0</v>
      </c>
      <c r="AB1176" s="49">
        <f t="shared" si="131"/>
        <v>0</v>
      </c>
    </row>
    <row r="1177" spans="1:28" x14ac:dyDescent="0.2">
      <c r="A1177" s="4">
        <v>1175</v>
      </c>
      <c r="B1177" s="25">
        <f t="shared" si="134"/>
        <v>1175</v>
      </c>
      <c r="D1177" s="26" t="str">
        <f>IF($C1177&gt;0,IF(COUNTIF(newValidID,$C1177)&gt;0,VLOOKUP($C1177,Νέα_Μητρώα!$A:$G,3,FALSE),IF(COUNTIF(ValidID,$C1177)&gt;0,VLOOKUP($C1177,Μητρώο!$A:$G,3,FALSE))),"")</f>
        <v/>
      </c>
      <c r="E1177" s="27" t="str">
        <f>IF($C1177&gt;0,IF(COUNTIF(newValidID,$C1177)&gt;0,VLOOKUP($C1177,Νέα_Μητρώα!$A:$G,5,FALSE),IF(COUNTIF(ValidID,$C1177)&gt;0,VLOOKUP($C1177,Μητρώο!$A:$G,5,FALSE))),"")</f>
        <v/>
      </c>
      <c r="F1177" s="47"/>
      <c r="G1177" s="47"/>
      <c r="H1177" s="28"/>
      <c r="I1177" s="29" t="str">
        <f>IF($C1177&gt;0,IF(COUNTIF(newValidID,$C1177)&gt;0,VLOOKUP($C1177,Νέα_Μητρώα!$A:$G,4,FALSE),IF(COUNTIF(ValidID,$C1177)&gt;0,VLOOKUP($C1177,Μητρώο!$A:$G,4,FALSE))),"")</f>
        <v/>
      </c>
      <c r="J1177" s="53" t="str">
        <f>IF(OR(AND(OR(LEFT(R1177)="b",LEFT(T1177)="b",LEFT(V1177)="b"),IF($C1177&gt;0,IF(COUNTIF(newValidID,$C1177)&gt;0,VLOOKUP($C1177,Νέα_Μητρώα!$A:$G,2,FALSE),IF(COUNTIF(ValidID,$C1177)&gt;0,VLOOKUP($C1177,Μητρώο!$A:$G,2,FALSE))),"")="Θ"),AND(OR(LEFT(R1177)="g",LEFT(T1177)="g",LEFT(V1177)="g"),IF($C1177&gt;0,IF(COUNTIF(newValidID,$C1177)&gt;0,VLOOKUP($C1177,Νέα_Μητρώα!$A:$G,2,FALSE),IF(COUNTIF(ValidID,$C1177)&gt;0,VLOOKUP($C1177,Μητρώο!$A:$G,2,FALSE))),"")="Α")),"error","")</f>
        <v/>
      </c>
      <c r="K1177" s="29" t="str">
        <f t="shared" si="132"/>
        <v/>
      </c>
      <c r="L1177" s="29">
        <f t="shared" si="133"/>
        <v>0</v>
      </c>
      <c r="M1177" s="30"/>
      <c r="N1177" s="30"/>
      <c r="O1177" s="31" t="str">
        <f>IF($C1177&gt;0,IF(COUNTIF(newValidID,$C1177)&gt;0,VLOOKUP($C1177,Νέα_Μητρώα!$A:$G,7,FALSE),IF(COUNTIF(ValidID,$C1177)&gt;0,VLOOKUP($C1177,Μητρώο!$A:$G,7,FALSE))),"")</f>
        <v/>
      </c>
      <c r="P1177" s="25" t="str">
        <f t="shared" si="135"/>
        <v/>
      </c>
      <c r="Q1177" s="6"/>
      <c r="S1177" s="6"/>
      <c r="U1177" s="6"/>
      <c r="W1177" s="59" t="str">
        <f>IF(AND($W$1&gt;0,C1177&gt;0),SUBSTITUTE(SUBSTITUTE(IF(COUNTIF(newValidID,$C1177)&gt;0,VLOOKUP($C1177,Νέα_Μητρώα!$A:$G,2,FALSE),IF(COUNTIF(ValidID,$C1177)&gt;0,VLOOKUP($C1177,Μητρώο!$A:$G,2,FALSE))),"Θ","g"),"Α","b")&amp;IF((TRUNC((((YEAR($C$1))-I1177)+1)/2))*2&lt;12,12,(TRUNC((((YEAR($C$1))-I1177)+1)/2))*2),"ω")</f>
        <v>ω</v>
      </c>
      <c r="Z1177" s="49">
        <f t="shared" si="129"/>
        <v>0</v>
      </c>
      <c r="AA1177" s="49">
        <f t="shared" si="130"/>
        <v>0</v>
      </c>
      <c r="AB1177" s="49">
        <f t="shared" si="131"/>
        <v>0</v>
      </c>
    </row>
    <row r="1178" spans="1:28" x14ac:dyDescent="0.2">
      <c r="A1178" s="4">
        <v>1176</v>
      </c>
      <c r="B1178" s="25">
        <f t="shared" si="134"/>
        <v>1176</v>
      </c>
      <c r="D1178" s="26" t="str">
        <f>IF($C1178&gt;0,IF(COUNTIF(newValidID,$C1178)&gt;0,VLOOKUP($C1178,Νέα_Μητρώα!$A:$G,3,FALSE),IF(COUNTIF(ValidID,$C1178)&gt;0,VLOOKUP($C1178,Μητρώο!$A:$G,3,FALSE))),"")</f>
        <v/>
      </c>
      <c r="E1178" s="27" t="str">
        <f>IF($C1178&gt;0,IF(COUNTIF(newValidID,$C1178)&gt;0,VLOOKUP($C1178,Νέα_Μητρώα!$A:$G,5,FALSE),IF(COUNTIF(ValidID,$C1178)&gt;0,VLOOKUP($C1178,Μητρώο!$A:$G,5,FALSE))),"")</f>
        <v/>
      </c>
      <c r="F1178" s="47"/>
      <c r="G1178" s="47"/>
      <c r="H1178" s="28"/>
      <c r="I1178" s="29" t="str">
        <f>IF($C1178&gt;0,IF(COUNTIF(newValidID,$C1178)&gt;0,VLOOKUP($C1178,Νέα_Μητρώα!$A:$G,4,FALSE),IF(COUNTIF(ValidID,$C1178)&gt;0,VLOOKUP($C1178,Μητρώο!$A:$G,4,FALSE))),"")</f>
        <v/>
      </c>
      <c r="J1178" s="53" t="str">
        <f>IF(OR(AND(OR(LEFT(R1178)="b",LEFT(T1178)="b",LEFT(V1178)="b"),IF($C1178&gt;0,IF(COUNTIF(newValidID,$C1178)&gt;0,VLOOKUP($C1178,Νέα_Μητρώα!$A:$G,2,FALSE),IF(COUNTIF(ValidID,$C1178)&gt;0,VLOOKUP($C1178,Μητρώο!$A:$G,2,FALSE))),"")="Θ"),AND(OR(LEFT(R1178)="g",LEFT(T1178)="g",LEFT(V1178)="g"),IF($C1178&gt;0,IF(COUNTIF(newValidID,$C1178)&gt;0,VLOOKUP($C1178,Νέα_Μητρώα!$A:$G,2,FALSE),IF(COUNTIF(ValidID,$C1178)&gt;0,VLOOKUP($C1178,Μητρώο!$A:$G,2,FALSE))),"")="Α")),"error","")</f>
        <v/>
      </c>
      <c r="K1178" s="29" t="str">
        <f t="shared" si="132"/>
        <v/>
      </c>
      <c r="L1178" s="29">
        <f t="shared" si="133"/>
        <v>0</v>
      </c>
      <c r="M1178" s="30"/>
      <c r="N1178" s="30"/>
      <c r="O1178" s="31" t="str">
        <f>IF($C1178&gt;0,IF(COUNTIF(newValidID,$C1178)&gt;0,VLOOKUP($C1178,Νέα_Μητρώα!$A:$G,7,FALSE),IF(COUNTIF(ValidID,$C1178)&gt;0,VLOOKUP($C1178,Μητρώο!$A:$G,7,FALSE))),"")</f>
        <v/>
      </c>
      <c r="P1178" s="25" t="str">
        <f t="shared" si="135"/>
        <v/>
      </c>
      <c r="Q1178" s="6"/>
      <c r="S1178" s="6"/>
      <c r="U1178" s="6"/>
      <c r="W1178" s="59" t="str">
        <f>IF(AND($W$1&gt;0,C1178&gt;0),SUBSTITUTE(SUBSTITUTE(IF(COUNTIF(newValidID,$C1178)&gt;0,VLOOKUP($C1178,Νέα_Μητρώα!$A:$G,2,FALSE),IF(COUNTIF(ValidID,$C1178)&gt;0,VLOOKUP($C1178,Μητρώο!$A:$G,2,FALSE))),"Θ","g"),"Α","b")&amp;IF((TRUNC((((YEAR($C$1))-I1178)+1)/2))*2&lt;12,12,(TRUNC((((YEAR($C$1))-I1178)+1)/2))*2),"ω")</f>
        <v>ω</v>
      </c>
      <c r="Z1178" s="49">
        <f t="shared" si="129"/>
        <v>0</v>
      </c>
      <c r="AA1178" s="49">
        <f t="shared" si="130"/>
        <v>0</v>
      </c>
      <c r="AB1178" s="49">
        <f t="shared" si="131"/>
        <v>0</v>
      </c>
    </row>
    <row r="1179" spans="1:28" x14ac:dyDescent="0.2">
      <c r="A1179" s="4">
        <v>1177</v>
      </c>
      <c r="B1179" s="25">
        <f t="shared" si="134"/>
        <v>1177</v>
      </c>
      <c r="D1179" s="26" t="str">
        <f>IF($C1179&gt;0,IF(COUNTIF(newValidID,$C1179)&gt;0,VLOOKUP($C1179,Νέα_Μητρώα!$A:$G,3,FALSE),IF(COUNTIF(ValidID,$C1179)&gt;0,VLOOKUP($C1179,Μητρώο!$A:$G,3,FALSE))),"")</f>
        <v/>
      </c>
      <c r="E1179" s="27" t="str">
        <f>IF($C1179&gt;0,IF(COUNTIF(newValidID,$C1179)&gt;0,VLOOKUP($C1179,Νέα_Μητρώα!$A:$G,5,FALSE),IF(COUNTIF(ValidID,$C1179)&gt;0,VLOOKUP($C1179,Μητρώο!$A:$G,5,FALSE))),"")</f>
        <v/>
      </c>
      <c r="F1179" s="47"/>
      <c r="G1179" s="47"/>
      <c r="H1179" s="28"/>
      <c r="I1179" s="29" t="str">
        <f>IF($C1179&gt;0,IF(COUNTIF(newValidID,$C1179)&gt;0,VLOOKUP($C1179,Νέα_Μητρώα!$A:$G,4,FALSE),IF(COUNTIF(ValidID,$C1179)&gt;0,VLOOKUP($C1179,Μητρώο!$A:$G,4,FALSE))),"")</f>
        <v/>
      </c>
      <c r="J1179" s="53" t="str">
        <f>IF(OR(AND(OR(LEFT(R1179)="b",LEFT(T1179)="b",LEFT(V1179)="b"),IF($C1179&gt;0,IF(COUNTIF(newValidID,$C1179)&gt;0,VLOOKUP($C1179,Νέα_Μητρώα!$A:$G,2,FALSE),IF(COUNTIF(ValidID,$C1179)&gt;0,VLOOKUP($C1179,Μητρώο!$A:$G,2,FALSE))),"")="Θ"),AND(OR(LEFT(R1179)="g",LEFT(T1179)="g",LEFT(V1179)="g"),IF($C1179&gt;0,IF(COUNTIF(newValidID,$C1179)&gt;0,VLOOKUP($C1179,Νέα_Μητρώα!$A:$G,2,FALSE),IF(COUNTIF(ValidID,$C1179)&gt;0,VLOOKUP($C1179,Μητρώο!$A:$G,2,FALSE))),"")="Α")),"error","")</f>
        <v/>
      </c>
      <c r="K1179" s="29" t="str">
        <f t="shared" si="132"/>
        <v/>
      </c>
      <c r="L1179" s="29">
        <f t="shared" si="133"/>
        <v>0</v>
      </c>
      <c r="M1179" s="30"/>
      <c r="N1179" s="30"/>
      <c r="O1179" s="31" t="str">
        <f>IF($C1179&gt;0,IF(COUNTIF(newValidID,$C1179)&gt;0,VLOOKUP($C1179,Νέα_Μητρώα!$A:$G,7,FALSE),IF(COUNTIF(ValidID,$C1179)&gt;0,VLOOKUP($C1179,Μητρώο!$A:$G,7,FALSE))),"")</f>
        <v/>
      </c>
      <c r="P1179" s="25" t="str">
        <f t="shared" si="135"/>
        <v/>
      </c>
      <c r="Q1179" s="6"/>
      <c r="S1179" s="6"/>
      <c r="U1179" s="6"/>
      <c r="W1179" s="59" t="str">
        <f>IF(AND($W$1&gt;0,C1179&gt;0),SUBSTITUTE(SUBSTITUTE(IF(COUNTIF(newValidID,$C1179)&gt;0,VLOOKUP($C1179,Νέα_Μητρώα!$A:$G,2,FALSE),IF(COUNTIF(ValidID,$C1179)&gt;0,VLOOKUP($C1179,Μητρώο!$A:$G,2,FALSE))),"Θ","g"),"Α","b")&amp;IF((TRUNC((((YEAR($C$1))-I1179)+1)/2))*2&lt;12,12,(TRUNC((((YEAR($C$1))-I1179)+1)/2))*2),"ω")</f>
        <v>ω</v>
      </c>
      <c r="Z1179" s="49">
        <f t="shared" si="129"/>
        <v>0</v>
      </c>
      <c r="AA1179" s="49">
        <f t="shared" si="130"/>
        <v>0</v>
      </c>
      <c r="AB1179" s="49">
        <f t="shared" si="131"/>
        <v>0</v>
      </c>
    </row>
    <row r="1180" spans="1:28" x14ac:dyDescent="0.2">
      <c r="A1180" s="4">
        <v>1178</v>
      </c>
      <c r="B1180" s="25">
        <f t="shared" si="134"/>
        <v>1178</v>
      </c>
      <c r="D1180" s="26" t="str">
        <f>IF($C1180&gt;0,IF(COUNTIF(newValidID,$C1180)&gt;0,VLOOKUP($C1180,Νέα_Μητρώα!$A:$G,3,FALSE),IF(COUNTIF(ValidID,$C1180)&gt;0,VLOOKUP($C1180,Μητρώο!$A:$G,3,FALSE))),"")</f>
        <v/>
      </c>
      <c r="E1180" s="27" t="str">
        <f>IF($C1180&gt;0,IF(COUNTIF(newValidID,$C1180)&gt;0,VLOOKUP($C1180,Νέα_Μητρώα!$A:$G,5,FALSE),IF(COUNTIF(ValidID,$C1180)&gt;0,VLOOKUP($C1180,Μητρώο!$A:$G,5,FALSE))),"")</f>
        <v/>
      </c>
      <c r="F1180" s="47"/>
      <c r="G1180" s="47"/>
      <c r="H1180" s="28"/>
      <c r="I1180" s="29" t="str">
        <f>IF($C1180&gt;0,IF(COUNTIF(newValidID,$C1180)&gt;0,VLOOKUP($C1180,Νέα_Μητρώα!$A:$G,4,FALSE),IF(COUNTIF(ValidID,$C1180)&gt;0,VLOOKUP($C1180,Μητρώο!$A:$G,4,FALSE))),"")</f>
        <v/>
      </c>
      <c r="J1180" s="53" t="str">
        <f>IF(OR(AND(OR(LEFT(R1180)="b",LEFT(T1180)="b",LEFT(V1180)="b"),IF($C1180&gt;0,IF(COUNTIF(newValidID,$C1180)&gt;0,VLOOKUP($C1180,Νέα_Μητρώα!$A:$G,2,FALSE),IF(COUNTIF(ValidID,$C1180)&gt;0,VLOOKUP($C1180,Μητρώο!$A:$G,2,FALSE))),"")="Θ"),AND(OR(LEFT(R1180)="g",LEFT(T1180)="g",LEFT(V1180)="g"),IF($C1180&gt;0,IF(COUNTIF(newValidID,$C1180)&gt;0,VLOOKUP($C1180,Νέα_Μητρώα!$A:$G,2,FALSE),IF(COUNTIF(ValidID,$C1180)&gt;0,VLOOKUP($C1180,Μητρώο!$A:$G,2,FALSE))),"")="Α")),"error","")</f>
        <v/>
      </c>
      <c r="K1180" s="29" t="str">
        <f t="shared" si="132"/>
        <v/>
      </c>
      <c r="L1180" s="29">
        <f t="shared" si="133"/>
        <v>0</v>
      </c>
      <c r="M1180" s="30"/>
      <c r="N1180" s="30"/>
      <c r="O1180" s="31" t="str">
        <f>IF($C1180&gt;0,IF(COUNTIF(newValidID,$C1180)&gt;0,VLOOKUP($C1180,Νέα_Μητρώα!$A:$G,7,FALSE),IF(COUNTIF(ValidID,$C1180)&gt;0,VLOOKUP($C1180,Μητρώο!$A:$G,7,FALSE))),"")</f>
        <v/>
      </c>
      <c r="P1180" s="25" t="str">
        <f t="shared" si="135"/>
        <v/>
      </c>
      <c r="Q1180" s="6"/>
      <c r="S1180" s="6"/>
      <c r="U1180" s="6"/>
      <c r="W1180" s="59" t="str">
        <f>IF(AND($W$1&gt;0,C1180&gt;0),SUBSTITUTE(SUBSTITUTE(IF(COUNTIF(newValidID,$C1180)&gt;0,VLOOKUP($C1180,Νέα_Μητρώα!$A:$G,2,FALSE),IF(COUNTIF(ValidID,$C1180)&gt;0,VLOOKUP($C1180,Μητρώο!$A:$G,2,FALSE))),"Θ","g"),"Α","b")&amp;IF((TRUNC((((YEAR($C$1))-I1180)+1)/2))*2&lt;12,12,(TRUNC((((YEAR($C$1))-I1180)+1)/2))*2),"ω")</f>
        <v>ω</v>
      </c>
      <c r="Z1180" s="49">
        <f t="shared" si="129"/>
        <v>0</v>
      </c>
      <c r="AA1180" s="49">
        <f t="shared" si="130"/>
        <v>0</v>
      </c>
      <c r="AB1180" s="49">
        <f t="shared" si="131"/>
        <v>0</v>
      </c>
    </row>
    <row r="1181" spans="1:28" x14ac:dyDescent="0.2">
      <c r="A1181" s="4">
        <v>1179</v>
      </c>
      <c r="B1181" s="25">
        <f t="shared" si="134"/>
        <v>1179</v>
      </c>
      <c r="D1181" s="26" t="str">
        <f>IF($C1181&gt;0,IF(COUNTIF(newValidID,$C1181)&gt;0,VLOOKUP($C1181,Νέα_Μητρώα!$A:$G,3,FALSE),IF(COUNTIF(ValidID,$C1181)&gt;0,VLOOKUP($C1181,Μητρώο!$A:$G,3,FALSE))),"")</f>
        <v/>
      </c>
      <c r="E1181" s="27" t="str">
        <f>IF($C1181&gt;0,IF(COUNTIF(newValidID,$C1181)&gt;0,VLOOKUP($C1181,Νέα_Μητρώα!$A:$G,5,FALSE),IF(COUNTIF(ValidID,$C1181)&gt;0,VLOOKUP($C1181,Μητρώο!$A:$G,5,FALSE))),"")</f>
        <v/>
      </c>
      <c r="F1181" s="47"/>
      <c r="G1181" s="47"/>
      <c r="H1181" s="28"/>
      <c r="I1181" s="29" t="str">
        <f>IF($C1181&gt;0,IF(COUNTIF(newValidID,$C1181)&gt;0,VLOOKUP($C1181,Νέα_Μητρώα!$A:$G,4,FALSE),IF(COUNTIF(ValidID,$C1181)&gt;0,VLOOKUP($C1181,Μητρώο!$A:$G,4,FALSE))),"")</f>
        <v/>
      </c>
      <c r="J1181" s="53" t="str">
        <f>IF(OR(AND(OR(LEFT(R1181)="b",LEFT(T1181)="b",LEFT(V1181)="b"),IF($C1181&gt;0,IF(COUNTIF(newValidID,$C1181)&gt;0,VLOOKUP($C1181,Νέα_Μητρώα!$A:$G,2,FALSE),IF(COUNTIF(ValidID,$C1181)&gt;0,VLOOKUP($C1181,Μητρώο!$A:$G,2,FALSE))),"")="Θ"),AND(OR(LEFT(R1181)="g",LEFT(T1181)="g",LEFT(V1181)="g"),IF($C1181&gt;0,IF(COUNTIF(newValidID,$C1181)&gt;0,VLOOKUP($C1181,Νέα_Μητρώα!$A:$G,2,FALSE),IF(COUNTIF(ValidID,$C1181)&gt;0,VLOOKUP($C1181,Μητρώο!$A:$G,2,FALSE))),"")="Α")),"error","")</f>
        <v/>
      </c>
      <c r="K1181" s="29" t="str">
        <f t="shared" si="132"/>
        <v/>
      </c>
      <c r="L1181" s="29">
        <f t="shared" si="133"/>
        <v>0</v>
      </c>
      <c r="M1181" s="30"/>
      <c r="N1181" s="30"/>
      <c r="O1181" s="31" t="str">
        <f>IF($C1181&gt;0,IF(COUNTIF(newValidID,$C1181)&gt;0,VLOOKUP($C1181,Νέα_Μητρώα!$A:$G,7,FALSE),IF(COUNTIF(ValidID,$C1181)&gt;0,VLOOKUP($C1181,Μητρώο!$A:$G,7,FALSE))),"")</f>
        <v/>
      </c>
      <c r="P1181" s="25" t="str">
        <f t="shared" si="135"/>
        <v/>
      </c>
      <c r="Q1181" s="6"/>
      <c r="S1181" s="6"/>
      <c r="U1181" s="6"/>
      <c r="W1181" s="59" t="str">
        <f>IF(AND($W$1&gt;0,C1181&gt;0),SUBSTITUTE(SUBSTITUTE(IF(COUNTIF(newValidID,$C1181)&gt;0,VLOOKUP($C1181,Νέα_Μητρώα!$A:$G,2,FALSE),IF(COUNTIF(ValidID,$C1181)&gt;0,VLOOKUP($C1181,Μητρώο!$A:$G,2,FALSE))),"Θ","g"),"Α","b")&amp;IF((TRUNC((((YEAR($C$1))-I1181)+1)/2))*2&lt;12,12,(TRUNC((((YEAR($C$1))-I1181)+1)/2))*2),"ω")</f>
        <v>ω</v>
      </c>
      <c r="Z1181" s="49">
        <f t="shared" si="129"/>
        <v>0</v>
      </c>
      <c r="AA1181" s="49">
        <f t="shared" si="130"/>
        <v>0</v>
      </c>
      <c r="AB1181" s="49">
        <f t="shared" si="131"/>
        <v>0</v>
      </c>
    </row>
    <row r="1182" spans="1:28" x14ac:dyDescent="0.2">
      <c r="A1182" s="4">
        <v>1180</v>
      </c>
      <c r="B1182" s="25">
        <f t="shared" si="134"/>
        <v>1180</v>
      </c>
      <c r="D1182" s="26" t="str">
        <f>IF($C1182&gt;0,IF(COUNTIF(newValidID,$C1182)&gt;0,VLOOKUP($C1182,Νέα_Μητρώα!$A:$G,3,FALSE),IF(COUNTIF(ValidID,$C1182)&gt;0,VLOOKUP($C1182,Μητρώο!$A:$G,3,FALSE))),"")</f>
        <v/>
      </c>
      <c r="E1182" s="27" t="str">
        <f>IF($C1182&gt;0,IF(COUNTIF(newValidID,$C1182)&gt;0,VLOOKUP($C1182,Νέα_Μητρώα!$A:$G,5,FALSE),IF(COUNTIF(ValidID,$C1182)&gt;0,VLOOKUP($C1182,Μητρώο!$A:$G,5,FALSE))),"")</f>
        <v/>
      </c>
      <c r="F1182" s="47"/>
      <c r="G1182" s="47"/>
      <c r="H1182" s="28"/>
      <c r="I1182" s="29" t="str">
        <f>IF($C1182&gt;0,IF(COUNTIF(newValidID,$C1182)&gt;0,VLOOKUP($C1182,Νέα_Μητρώα!$A:$G,4,FALSE),IF(COUNTIF(ValidID,$C1182)&gt;0,VLOOKUP($C1182,Μητρώο!$A:$G,4,FALSE))),"")</f>
        <v/>
      </c>
      <c r="J1182" s="53" t="str">
        <f>IF(OR(AND(OR(LEFT(R1182)="b",LEFT(T1182)="b",LEFT(V1182)="b"),IF($C1182&gt;0,IF(COUNTIF(newValidID,$C1182)&gt;0,VLOOKUP($C1182,Νέα_Μητρώα!$A:$G,2,FALSE),IF(COUNTIF(ValidID,$C1182)&gt;0,VLOOKUP($C1182,Μητρώο!$A:$G,2,FALSE))),"")="Θ"),AND(OR(LEFT(R1182)="g",LEFT(T1182)="g",LEFT(V1182)="g"),IF($C1182&gt;0,IF(COUNTIF(newValidID,$C1182)&gt;0,VLOOKUP($C1182,Νέα_Μητρώα!$A:$G,2,FALSE),IF(COUNTIF(ValidID,$C1182)&gt;0,VLOOKUP($C1182,Μητρώο!$A:$G,2,FALSE))),"")="Α")),"error","")</f>
        <v/>
      </c>
      <c r="K1182" s="29" t="str">
        <f t="shared" si="132"/>
        <v/>
      </c>
      <c r="L1182" s="29">
        <f t="shared" si="133"/>
        <v>0</v>
      </c>
      <c r="M1182" s="30"/>
      <c r="N1182" s="30"/>
      <c r="O1182" s="31" t="str">
        <f>IF($C1182&gt;0,IF(COUNTIF(newValidID,$C1182)&gt;0,VLOOKUP($C1182,Νέα_Μητρώα!$A:$G,7,FALSE),IF(COUNTIF(ValidID,$C1182)&gt;0,VLOOKUP($C1182,Μητρώο!$A:$G,7,FALSE))),"")</f>
        <v/>
      </c>
      <c r="P1182" s="25" t="str">
        <f t="shared" si="135"/>
        <v/>
      </c>
      <c r="Q1182" s="6"/>
      <c r="S1182" s="6"/>
      <c r="U1182" s="6"/>
      <c r="W1182" s="59" t="str">
        <f>IF(AND($W$1&gt;0,C1182&gt;0),SUBSTITUTE(SUBSTITUTE(IF(COUNTIF(newValidID,$C1182)&gt;0,VLOOKUP($C1182,Νέα_Μητρώα!$A:$G,2,FALSE),IF(COUNTIF(ValidID,$C1182)&gt;0,VLOOKUP($C1182,Μητρώο!$A:$G,2,FALSE))),"Θ","g"),"Α","b")&amp;IF((TRUNC((((YEAR($C$1))-I1182)+1)/2))*2&lt;12,12,(TRUNC((((YEAR($C$1))-I1182)+1)/2))*2),"ω")</f>
        <v>ω</v>
      </c>
      <c r="Z1182" s="49">
        <f t="shared" si="129"/>
        <v>0</v>
      </c>
      <c r="AA1182" s="49">
        <f t="shared" si="130"/>
        <v>0</v>
      </c>
      <c r="AB1182" s="49">
        <f t="shared" si="131"/>
        <v>0</v>
      </c>
    </row>
    <row r="1183" spans="1:28" x14ac:dyDescent="0.2">
      <c r="A1183" s="4">
        <v>1181</v>
      </c>
      <c r="B1183" s="25">
        <f t="shared" si="134"/>
        <v>1181</v>
      </c>
      <c r="D1183" s="26" t="str">
        <f>IF($C1183&gt;0,IF(COUNTIF(newValidID,$C1183)&gt;0,VLOOKUP($C1183,Νέα_Μητρώα!$A:$G,3,FALSE),IF(COUNTIF(ValidID,$C1183)&gt;0,VLOOKUP($C1183,Μητρώο!$A:$G,3,FALSE))),"")</f>
        <v/>
      </c>
      <c r="E1183" s="27" t="str">
        <f>IF($C1183&gt;0,IF(COUNTIF(newValidID,$C1183)&gt;0,VLOOKUP($C1183,Νέα_Μητρώα!$A:$G,5,FALSE),IF(COUNTIF(ValidID,$C1183)&gt;0,VLOOKUP($C1183,Μητρώο!$A:$G,5,FALSE))),"")</f>
        <v/>
      </c>
      <c r="F1183" s="47"/>
      <c r="G1183" s="47"/>
      <c r="H1183" s="28"/>
      <c r="I1183" s="29" t="str">
        <f>IF($C1183&gt;0,IF(COUNTIF(newValidID,$C1183)&gt;0,VLOOKUP($C1183,Νέα_Μητρώα!$A:$G,4,FALSE),IF(COUNTIF(ValidID,$C1183)&gt;0,VLOOKUP($C1183,Μητρώο!$A:$G,4,FALSE))),"")</f>
        <v/>
      </c>
      <c r="J1183" s="53" t="str">
        <f>IF(OR(AND(OR(LEFT(R1183)="b",LEFT(T1183)="b",LEFT(V1183)="b"),IF($C1183&gt;0,IF(COUNTIF(newValidID,$C1183)&gt;0,VLOOKUP($C1183,Νέα_Μητρώα!$A:$G,2,FALSE),IF(COUNTIF(ValidID,$C1183)&gt;0,VLOOKUP($C1183,Μητρώο!$A:$G,2,FALSE))),"")="Θ"),AND(OR(LEFT(R1183)="g",LEFT(T1183)="g",LEFT(V1183)="g"),IF($C1183&gt;0,IF(COUNTIF(newValidID,$C1183)&gt;0,VLOOKUP($C1183,Νέα_Μητρώα!$A:$G,2,FALSE),IF(COUNTIF(ValidID,$C1183)&gt;0,VLOOKUP($C1183,Μητρώο!$A:$G,2,FALSE))),"")="Α")),"error","")</f>
        <v/>
      </c>
      <c r="K1183" s="29" t="str">
        <f t="shared" si="132"/>
        <v/>
      </c>
      <c r="L1183" s="29">
        <f t="shared" si="133"/>
        <v>0</v>
      </c>
      <c r="M1183" s="30"/>
      <c r="N1183" s="30"/>
      <c r="O1183" s="31" t="str">
        <f>IF($C1183&gt;0,IF(COUNTIF(newValidID,$C1183)&gt;0,VLOOKUP($C1183,Νέα_Μητρώα!$A:$G,7,FALSE),IF(COUNTIF(ValidID,$C1183)&gt;0,VLOOKUP($C1183,Μητρώο!$A:$G,7,FALSE))),"")</f>
        <v/>
      </c>
      <c r="P1183" s="25" t="str">
        <f t="shared" si="135"/>
        <v/>
      </c>
      <c r="Q1183" s="6"/>
      <c r="S1183" s="6"/>
      <c r="U1183" s="6"/>
      <c r="W1183" s="59" t="str">
        <f>IF(AND($W$1&gt;0,C1183&gt;0),SUBSTITUTE(SUBSTITUTE(IF(COUNTIF(newValidID,$C1183)&gt;0,VLOOKUP($C1183,Νέα_Μητρώα!$A:$G,2,FALSE),IF(COUNTIF(ValidID,$C1183)&gt;0,VLOOKUP($C1183,Μητρώο!$A:$G,2,FALSE))),"Θ","g"),"Α","b")&amp;IF((TRUNC((((YEAR($C$1))-I1183)+1)/2))*2&lt;12,12,(TRUNC((((YEAR($C$1))-I1183)+1)/2))*2),"ω")</f>
        <v>ω</v>
      </c>
      <c r="Z1183" s="49">
        <f t="shared" si="129"/>
        <v>0</v>
      </c>
      <c r="AA1183" s="49">
        <f t="shared" si="130"/>
        <v>0</v>
      </c>
      <c r="AB1183" s="49">
        <f t="shared" si="131"/>
        <v>0</v>
      </c>
    </row>
    <row r="1184" spans="1:28" x14ac:dyDescent="0.2">
      <c r="A1184" s="4">
        <v>1182</v>
      </c>
      <c r="B1184" s="25">
        <f t="shared" si="134"/>
        <v>1182</v>
      </c>
      <c r="D1184" s="26" t="str">
        <f>IF($C1184&gt;0,IF(COUNTIF(newValidID,$C1184)&gt;0,VLOOKUP($C1184,Νέα_Μητρώα!$A:$G,3,FALSE),IF(COUNTIF(ValidID,$C1184)&gt;0,VLOOKUP($C1184,Μητρώο!$A:$G,3,FALSE))),"")</f>
        <v/>
      </c>
      <c r="E1184" s="27" t="str">
        <f>IF($C1184&gt;0,IF(COUNTIF(newValidID,$C1184)&gt;0,VLOOKUP($C1184,Νέα_Μητρώα!$A:$G,5,FALSE),IF(COUNTIF(ValidID,$C1184)&gt;0,VLOOKUP($C1184,Μητρώο!$A:$G,5,FALSE))),"")</f>
        <v/>
      </c>
      <c r="F1184" s="47"/>
      <c r="G1184" s="47"/>
      <c r="H1184" s="28"/>
      <c r="I1184" s="29" t="str">
        <f>IF($C1184&gt;0,IF(COUNTIF(newValidID,$C1184)&gt;0,VLOOKUP($C1184,Νέα_Μητρώα!$A:$G,4,FALSE),IF(COUNTIF(ValidID,$C1184)&gt;0,VLOOKUP($C1184,Μητρώο!$A:$G,4,FALSE))),"")</f>
        <v/>
      </c>
      <c r="J1184" s="53" t="str">
        <f>IF(OR(AND(OR(LEFT(R1184)="b",LEFT(T1184)="b",LEFT(V1184)="b"),IF($C1184&gt;0,IF(COUNTIF(newValidID,$C1184)&gt;0,VLOOKUP($C1184,Νέα_Μητρώα!$A:$G,2,FALSE),IF(COUNTIF(ValidID,$C1184)&gt;0,VLOOKUP($C1184,Μητρώο!$A:$G,2,FALSE))),"")="Θ"),AND(OR(LEFT(R1184)="g",LEFT(T1184)="g",LEFT(V1184)="g"),IF($C1184&gt;0,IF(COUNTIF(newValidID,$C1184)&gt;0,VLOOKUP($C1184,Νέα_Μητρώα!$A:$G,2,FALSE),IF(COUNTIF(ValidID,$C1184)&gt;0,VLOOKUP($C1184,Μητρώο!$A:$G,2,FALSE))),"")="Α")),"error","")</f>
        <v/>
      </c>
      <c r="K1184" s="29" t="str">
        <f t="shared" si="132"/>
        <v/>
      </c>
      <c r="L1184" s="29">
        <f t="shared" si="133"/>
        <v>0</v>
      </c>
      <c r="M1184" s="30"/>
      <c r="N1184" s="30"/>
      <c r="O1184" s="31" t="str">
        <f>IF($C1184&gt;0,IF(COUNTIF(newValidID,$C1184)&gt;0,VLOOKUP($C1184,Νέα_Μητρώα!$A:$G,7,FALSE),IF(COUNTIF(ValidID,$C1184)&gt;0,VLOOKUP($C1184,Μητρώο!$A:$G,7,FALSE))),"")</f>
        <v/>
      </c>
      <c r="P1184" s="25" t="str">
        <f t="shared" si="135"/>
        <v/>
      </c>
      <c r="Q1184" s="6"/>
      <c r="S1184" s="6"/>
      <c r="U1184" s="6"/>
      <c r="W1184" s="59" t="str">
        <f>IF(AND($W$1&gt;0,C1184&gt;0),SUBSTITUTE(SUBSTITUTE(IF(COUNTIF(newValidID,$C1184)&gt;0,VLOOKUP($C1184,Νέα_Μητρώα!$A:$G,2,FALSE),IF(COUNTIF(ValidID,$C1184)&gt;0,VLOOKUP($C1184,Μητρώο!$A:$G,2,FALSE))),"Θ","g"),"Α","b")&amp;IF((TRUNC((((YEAR($C$1))-I1184)+1)/2))*2&lt;12,12,(TRUNC((((YEAR($C$1))-I1184)+1)/2))*2),"ω")</f>
        <v>ω</v>
      </c>
      <c r="Z1184" s="49">
        <f t="shared" si="129"/>
        <v>0</v>
      </c>
      <c r="AA1184" s="49">
        <f t="shared" si="130"/>
        <v>0</v>
      </c>
      <c r="AB1184" s="49">
        <f t="shared" si="131"/>
        <v>0</v>
      </c>
    </row>
    <row r="1185" spans="1:28" x14ac:dyDescent="0.2">
      <c r="A1185" s="4">
        <v>1183</v>
      </c>
      <c r="B1185" s="25">
        <f t="shared" si="134"/>
        <v>1183</v>
      </c>
      <c r="D1185" s="26" t="str">
        <f>IF($C1185&gt;0,IF(COUNTIF(newValidID,$C1185)&gt;0,VLOOKUP($C1185,Νέα_Μητρώα!$A:$G,3,FALSE),IF(COUNTIF(ValidID,$C1185)&gt;0,VLOOKUP($C1185,Μητρώο!$A:$G,3,FALSE))),"")</f>
        <v/>
      </c>
      <c r="E1185" s="27" t="str">
        <f>IF($C1185&gt;0,IF(COUNTIF(newValidID,$C1185)&gt;0,VLOOKUP($C1185,Νέα_Μητρώα!$A:$G,5,FALSE),IF(COUNTIF(ValidID,$C1185)&gt;0,VLOOKUP($C1185,Μητρώο!$A:$G,5,FALSE))),"")</f>
        <v/>
      </c>
      <c r="F1185" s="47"/>
      <c r="G1185" s="47"/>
      <c r="H1185" s="28"/>
      <c r="I1185" s="29" t="str">
        <f>IF($C1185&gt;0,IF(COUNTIF(newValidID,$C1185)&gt;0,VLOOKUP($C1185,Νέα_Μητρώα!$A:$G,4,FALSE),IF(COUNTIF(ValidID,$C1185)&gt;0,VLOOKUP($C1185,Μητρώο!$A:$G,4,FALSE))),"")</f>
        <v/>
      </c>
      <c r="J1185" s="53" t="str">
        <f>IF(OR(AND(OR(LEFT(R1185)="b",LEFT(T1185)="b",LEFT(V1185)="b"),IF($C1185&gt;0,IF(COUNTIF(newValidID,$C1185)&gt;0,VLOOKUP($C1185,Νέα_Μητρώα!$A:$G,2,FALSE),IF(COUNTIF(ValidID,$C1185)&gt;0,VLOOKUP($C1185,Μητρώο!$A:$G,2,FALSE))),"")="Θ"),AND(OR(LEFT(R1185)="g",LEFT(T1185)="g",LEFT(V1185)="g"),IF($C1185&gt;0,IF(COUNTIF(newValidID,$C1185)&gt;0,VLOOKUP($C1185,Νέα_Μητρώα!$A:$G,2,FALSE),IF(COUNTIF(ValidID,$C1185)&gt;0,VLOOKUP($C1185,Μητρώο!$A:$G,2,FALSE))),"")="Α")),"error","")</f>
        <v/>
      </c>
      <c r="K1185" s="29" t="str">
        <f t="shared" si="132"/>
        <v/>
      </c>
      <c r="L1185" s="29">
        <f t="shared" si="133"/>
        <v>0</v>
      </c>
      <c r="M1185" s="30"/>
      <c r="N1185" s="30"/>
      <c r="O1185" s="31" t="str">
        <f>IF($C1185&gt;0,IF(COUNTIF(newValidID,$C1185)&gt;0,VLOOKUP($C1185,Νέα_Μητρώα!$A:$G,7,FALSE),IF(COUNTIF(ValidID,$C1185)&gt;0,VLOOKUP($C1185,Μητρώο!$A:$G,7,FALSE))),"")</f>
        <v/>
      </c>
      <c r="P1185" s="25" t="str">
        <f t="shared" si="135"/>
        <v/>
      </c>
      <c r="Q1185" s="6"/>
      <c r="S1185" s="6"/>
      <c r="U1185" s="6"/>
      <c r="W1185" s="59" t="str">
        <f>IF(AND($W$1&gt;0,C1185&gt;0),SUBSTITUTE(SUBSTITUTE(IF(COUNTIF(newValidID,$C1185)&gt;0,VLOOKUP($C1185,Νέα_Μητρώα!$A:$G,2,FALSE),IF(COUNTIF(ValidID,$C1185)&gt;0,VLOOKUP($C1185,Μητρώο!$A:$G,2,FALSE))),"Θ","g"),"Α","b")&amp;IF((TRUNC((((YEAR($C$1))-I1185)+1)/2))*2&lt;12,12,(TRUNC((((YEAR($C$1))-I1185)+1)/2))*2),"ω")</f>
        <v>ω</v>
      </c>
      <c r="Z1185" s="49">
        <f t="shared" si="129"/>
        <v>0</v>
      </c>
      <c r="AA1185" s="49">
        <f t="shared" si="130"/>
        <v>0</v>
      </c>
      <c r="AB1185" s="49">
        <f t="shared" si="131"/>
        <v>0</v>
      </c>
    </row>
    <row r="1186" spans="1:28" x14ac:dyDescent="0.2">
      <c r="A1186" s="4">
        <v>1184</v>
      </c>
      <c r="B1186" s="25">
        <f t="shared" si="134"/>
        <v>1184</v>
      </c>
      <c r="D1186" s="26" t="str">
        <f>IF($C1186&gt;0,IF(COUNTIF(newValidID,$C1186)&gt;0,VLOOKUP($C1186,Νέα_Μητρώα!$A:$G,3,FALSE),IF(COUNTIF(ValidID,$C1186)&gt;0,VLOOKUP($C1186,Μητρώο!$A:$G,3,FALSE))),"")</f>
        <v/>
      </c>
      <c r="E1186" s="27" t="str">
        <f>IF($C1186&gt;0,IF(COUNTIF(newValidID,$C1186)&gt;0,VLOOKUP($C1186,Νέα_Μητρώα!$A:$G,5,FALSE),IF(COUNTIF(ValidID,$C1186)&gt;0,VLOOKUP($C1186,Μητρώο!$A:$G,5,FALSE))),"")</f>
        <v/>
      </c>
      <c r="F1186" s="47"/>
      <c r="G1186" s="47"/>
      <c r="H1186" s="28"/>
      <c r="I1186" s="29" t="str">
        <f>IF($C1186&gt;0,IF(COUNTIF(newValidID,$C1186)&gt;0,VLOOKUP($C1186,Νέα_Μητρώα!$A:$G,4,FALSE),IF(COUNTIF(ValidID,$C1186)&gt;0,VLOOKUP($C1186,Μητρώο!$A:$G,4,FALSE))),"")</f>
        <v/>
      </c>
      <c r="J1186" s="53" t="str">
        <f>IF(OR(AND(OR(LEFT(R1186)="b",LEFT(T1186)="b",LEFT(V1186)="b"),IF($C1186&gt;0,IF(COUNTIF(newValidID,$C1186)&gt;0,VLOOKUP($C1186,Νέα_Μητρώα!$A:$G,2,FALSE),IF(COUNTIF(ValidID,$C1186)&gt;0,VLOOKUP($C1186,Μητρώο!$A:$G,2,FALSE))),"")="Θ"),AND(OR(LEFT(R1186)="g",LEFT(T1186)="g",LEFT(V1186)="g"),IF($C1186&gt;0,IF(COUNTIF(newValidID,$C1186)&gt;0,VLOOKUP($C1186,Νέα_Μητρώα!$A:$G,2,FALSE),IF(COUNTIF(ValidID,$C1186)&gt;0,VLOOKUP($C1186,Μητρώο!$A:$G,2,FALSE))),"")="Α")),"error","")</f>
        <v/>
      </c>
      <c r="K1186" s="29" t="str">
        <f t="shared" si="132"/>
        <v/>
      </c>
      <c r="L1186" s="29">
        <f t="shared" si="133"/>
        <v>0</v>
      </c>
      <c r="M1186" s="30"/>
      <c r="N1186" s="30"/>
      <c r="O1186" s="31" t="str">
        <f>IF($C1186&gt;0,IF(COUNTIF(newValidID,$C1186)&gt;0,VLOOKUP($C1186,Νέα_Μητρώα!$A:$G,7,FALSE),IF(COUNTIF(ValidID,$C1186)&gt;0,VLOOKUP($C1186,Μητρώο!$A:$G,7,FALSE))),"")</f>
        <v/>
      </c>
      <c r="P1186" s="25" t="str">
        <f t="shared" si="135"/>
        <v/>
      </c>
      <c r="Q1186" s="6"/>
      <c r="S1186" s="6"/>
      <c r="U1186" s="6"/>
      <c r="W1186" s="59" t="str">
        <f>IF(AND($W$1&gt;0,C1186&gt;0),SUBSTITUTE(SUBSTITUTE(IF(COUNTIF(newValidID,$C1186)&gt;0,VLOOKUP($C1186,Νέα_Μητρώα!$A:$G,2,FALSE),IF(COUNTIF(ValidID,$C1186)&gt;0,VLOOKUP($C1186,Μητρώο!$A:$G,2,FALSE))),"Θ","g"),"Α","b")&amp;IF((TRUNC((((YEAR($C$1))-I1186)+1)/2))*2&lt;12,12,(TRUNC((((YEAR($C$1))-I1186)+1)/2))*2),"ω")</f>
        <v>ω</v>
      </c>
      <c r="Z1186" s="49">
        <f t="shared" si="129"/>
        <v>0</v>
      </c>
      <c r="AA1186" s="49">
        <f t="shared" si="130"/>
        <v>0</v>
      </c>
      <c r="AB1186" s="49">
        <f t="shared" si="131"/>
        <v>0</v>
      </c>
    </row>
    <row r="1187" spans="1:28" x14ac:dyDescent="0.2">
      <c r="A1187" s="4">
        <v>1185</v>
      </c>
      <c r="B1187" s="25">
        <f t="shared" si="134"/>
        <v>1185</v>
      </c>
      <c r="D1187" s="26" t="str">
        <f>IF($C1187&gt;0,IF(COUNTIF(newValidID,$C1187)&gt;0,VLOOKUP($C1187,Νέα_Μητρώα!$A:$G,3,FALSE),IF(COUNTIF(ValidID,$C1187)&gt;0,VLOOKUP($C1187,Μητρώο!$A:$G,3,FALSE))),"")</f>
        <v/>
      </c>
      <c r="E1187" s="27" t="str">
        <f>IF($C1187&gt;0,IF(COUNTIF(newValidID,$C1187)&gt;0,VLOOKUP($C1187,Νέα_Μητρώα!$A:$G,5,FALSE),IF(COUNTIF(ValidID,$C1187)&gt;0,VLOOKUP($C1187,Μητρώο!$A:$G,5,FALSE))),"")</f>
        <v/>
      </c>
      <c r="F1187" s="47"/>
      <c r="G1187" s="47"/>
      <c r="H1187" s="28"/>
      <c r="I1187" s="29" t="str">
        <f>IF($C1187&gt;0,IF(COUNTIF(newValidID,$C1187)&gt;0,VLOOKUP($C1187,Νέα_Μητρώα!$A:$G,4,FALSE),IF(COUNTIF(ValidID,$C1187)&gt;0,VLOOKUP($C1187,Μητρώο!$A:$G,4,FALSE))),"")</f>
        <v/>
      </c>
      <c r="J1187" s="53" t="str">
        <f>IF(OR(AND(OR(LEFT(R1187)="b",LEFT(T1187)="b",LEFT(V1187)="b"),IF($C1187&gt;0,IF(COUNTIF(newValidID,$C1187)&gt;0,VLOOKUP($C1187,Νέα_Μητρώα!$A:$G,2,FALSE),IF(COUNTIF(ValidID,$C1187)&gt;0,VLOOKUP($C1187,Μητρώο!$A:$G,2,FALSE))),"")="Θ"),AND(OR(LEFT(R1187)="g",LEFT(T1187)="g",LEFT(V1187)="g"),IF($C1187&gt;0,IF(COUNTIF(newValidID,$C1187)&gt;0,VLOOKUP($C1187,Νέα_Μητρώα!$A:$G,2,FALSE),IF(COUNTIF(ValidID,$C1187)&gt;0,VLOOKUP($C1187,Μητρώο!$A:$G,2,FALSE))),"")="Α")),"error","")</f>
        <v/>
      </c>
      <c r="K1187" s="29" t="str">
        <f t="shared" si="132"/>
        <v/>
      </c>
      <c r="L1187" s="29">
        <f t="shared" si="133"/>
        <v>0</v>
      </c>
      <c r="M1187" s="30"/>
      <c r="N1187" s="30"/>
      <c r="O1187" s="31" t="str">
        <f>IF($C1187&gt;0,IF(COUNTIF(newValidID,$C1187)&gt;0,VLOOKUP($C1187,Νέα_Μητρώα!$A:$G,7,FALSE),IF(COUNTIF(ValidID,$C1187)&gt;0,VLOOKUP($C1187,Μητρώο!$A:$G,7,FALSE))),"")</f>
        <v/>
      </c>
      <c r="P1187" s="25" t="str">
        <f t="shared" si="135"/>
        <v/>
      </c>
      <c r="Q1187" s="6"/>
      <c r="S1187" s="6"/>
      <c r="U1187" s="6"/>
      <c r="W1187" s="59" t="str">
        <f>IF(AND($W$1&gt;0,C1187&gt;0),SUBSTITUTE(SUBSTITUTE(IF(COUNTIF(newValidID,$C1187)&gt;0,VLOOKUP($C1187,Νέα_Μητρώα!$A:$G,2,FALSE),IF(COUNTIF(ValidID,$C1187)&gt;0,VLOOKUP($C1187,Μητρώο!$A:$G,2,FALSE))),"Θ","g"),"Α","b")&amp;IF((TRUNC((((YEAR($C$1))-I1187)+1)/2))*2&lt;12,12,(TRUNC((((YEAR($C$1))-I1187)+1)/2))*2),"ω")</f>
        <v>ω</v>
      </c>
      <c r="Z1187" s="49">
        <f t="shared" si="129"/>
        <v>0</v>
      </c>
      <c r="AA1187" s="49">
        <f t="shared" si="130"/>
        <v>0</v>
      </c>
      <c r="AB1187" s="49">
        <f t="shared" si="131"/>
        <v>0</v>
      </c>
    </row>
    <row r="1188" spans="1:28" x14ac:dyDescent="0.2">
      <c r="A1188" s="4">
        <v>1186</v>
      </c>
      <c r="B1188" s="25">
        <f t="shared" si="134"/>
        <v>1186</v>
      </c>
      <c r="D1188" s="26" t="str">
        <f>IF($C1188&gt;0,IF(COUNTIF(newValidID,$C1188)&gt;0,VLOOKUP($C1188,Νέα_Μητρώα!$A:$G,3,FALSE),IF(COUNTIF(ValidID,$C1188)&gt;0,VLOOKUP($C1188,Μητρώο!$A:$G,3,FALSE))),"")</f>
        <v/>
      </c>
      <c r="E1188" s="27" t="str">
        <f>IF($C1188&gt;0,IF(COUNTIF(newValidID,$C1188)&gt;0,VLOOKUP($C1188,Νέα_Μητρώα!$A:$G,5,FALSE),IF(COUNTIF(ValidID,$C1188)&gt;0,VLOOKUP($C1188,Μητρώο!$A:$G,5,FALSE))),"")</f>
        <v/>
      </c>
      <c r="F1188" s="47"/>
      <c r="G1188" s="47"/>
      <c r="H1188" s="28"/>
      <c r="I1188" s="29" t="str">
        <f>IF($C1188&gt;0,IF(COUNTIF(newValidID,$C1188)&gt;0,VLOOKUP($C1188,Νέα_Μητρώα!$A:$G,4,FALSE),IF(COUNTIF(ValidID,$C1188)&gt;0,VLOOKUP($C1188,Μητρώο!$A:$G,4,FALSE))),"")</f>
        <v/>
      </c>
      <c r="J1188" s="53" t="str">
        <f>IF(OR(AND(OR(LEFT(R1188)="b",LEFT(T1188)="b",LEFT(V1188)="b"),IF($C1188&gt;0,IF(COUNTIF(newValidID,$C1188)&gt;0,VLOOKUP($C1188,Νέα_Μητρώα!$A:$G,2,FALSE),IF(COUNTIF(ValidID,$C1188)&gt;0,VLOOKUP($C1188,Μητρώο!$A:$G,2,FALSE))),"")="Θ"),AND(OR(LEFT(R1188)="g",LEFT(T1188)="g",LEFT(V1188)="g"),IF($C1188&gt;0,IF(COUNTIF(newValidID,$C1188)&gt;0,VLOOKUP($C1188,Νέα_Μητρώα!$A:$G,2,FALSE),IF(COUNTIF(ValidID,$C1188)&gt;0,VLOOKUP($C1188,Μητρώο!$A:$G,2,FALSE))),"")="Α")),"error","")</f>
        <v/>
      </c>
      <c r="K1188" s="29" t="str">
        <f t="shared" si="132"/>
        <v/>
      </c>
      <c r="L1188" s="29">
        <f t="shared" si="133"/>
        <v>0</v>
      </c>
      <c r="M1188" s="30"/>
      <c r="N1188" s="30"/>
      <c r="O1188" s="31" t="str">
        <f>IF($C1188&gt;0,IF(COUNTIF(newValidID,$C1188)&gt;0,VLOOKUP($C1188,Νέα_Μητρώα!$A:$G,7,FALSE),IF(COUNTIF(ValidID,$C1188)&gt;0,VLOOKUP($C1188,Μητρώο!$A:$G,7,FALSE))),"")</f>
        <v/>
      </c>
      <c r="P1188" s="25" t="str">
        <f t="shared" si="135"/>
        <v/>
      </c>
      <c r="Q1188" s="6"/>
      <c r="S1188" s="6"/>
      <c r="U1188" s="6"/>
      <c r="W1188" s="59" t="str">
        <f>IF(AND($W$1&gt;0,C1188&gt;0),SUBSTITUTE(SUBSTITUTE(IF(COUNTIF(newValidID,$C1188)&gt;0,VLOOKUP($C1188,Νέα_Μητρώα!$A:$G,2,FALSE),IF(COUNTIF(ValidID,$C1188)&gt;0,VLOOKUP($C1188,Μητρώο!$A:$G,2,FALSE))),"Θ","g"),"Α","b")&amp;IF((TRUNC((((YEAR($C$1))-I1188)+1)/2))*2&lt;12,12,(TRUNC((((YEAR($C$1))-I1188)+1)/2))*2),"ω")</f>
        <v>ω</v>
      </c>
      <c r="Z1188" s="49">
        <f t="shared" si="129"/>
        <v>0</v>
      </c>
      <c r="AA1188" s="49">
        <f t="shared" si="130"/>
        <v>0</v>
      </c>
      <c r="AB1188" s="49">
        <f t="shared" si="131"/>
        <v>0</v>
      </c>
    </row>
    <row r="1189" spans="1:28" x14ac:dyDescent="0.2">
      <c r="A1189" s="4">
        <v>1187</v>
      </c>
      <c r="B1189" s="25">
        <f t="shared" si="134"/>
        <v>1187</v>
      </c>
      <c r="D1189" s="26" t="str">
        <f>IF($C1189&gt;0,IF(COUNTIF(newValidID,$C1189)&gt;0,VLOOKUP($C1189,Νέα_Μητρώα!$A:$G,3,FALSE),IF(COUNTIF(ValidID,$C1189)&gt;0,VLOOKUP($C1189,Μητρώο!$A:$G,3,FALSE))),"")</f>
        <v/>
      </c>
      <c r="E1189" s="27" t="str">
        <f>IF($C1189&gt;0,IF(COUNTIF(newValidID,$C1189)&gt;0,VLOOKUP($C1189,Νέα_Μητρώα!$A:$G,5,FALSE),IF(COUNTIF(ValidID,$C1189)&gt;0,VLOOKUP($C1189,Μητρώο!$A:$G,5,FALSE))),"")</f>
        <v/>
      </c>
      <c r="F1189" s="47"/>
      <c r="G1189" s="47"/>
      <c r="H1189" s="28"/>
      <c r="I1189" s="29" t="str">
        <f>IF($C1189&gt;0,IF(COUNTIF(newValidID,$C1189)&gt;0,VLOOKUP($C1189,Νέα_Μητρώα!$A:$G,4,FALSE),IF(COUNTIF(ValidID,$C1189)&gt;0,VLOOKUP($C1189,Μητρώο!$A:$G,4,FALSE))),"")</f>
        <v/>
      </c>
      <c r="J1189" s="53" t="str">
        <f>IF(OR(AND(OR(LEFT(R1189)="b",LEFT(T1189)="b",LEFT(V1189)="b"),IF($C1189&gt;0,IF(COUNTIF(newValidID,$C1189)&gt;0,VLOOKUP($C1189,Νέα_Μητρώα!$A:$G,2,FALSE),IF(COUNTIF(ValidID,$C1189)&gt;0,VLOOKUP($C1189,Μητρώο!$A:$G,2,FALSE))),"")="Θ"),AND(OR(LEFT(R1189)="g",LEFT(T1189)="g",LEFT(V1189)="g"),IF($C1189&gt;0,IF(COUNTIF(newValidID,$C1189)&gt;0,VLOOKUP($C1189,Νέα_Μητρώα!$A:$G,2,FALSE),IF(COUNTIF(ValidID,$C1189)&gt;0,VLOOKUP($C1189,Μητρώο!$A:$G,2,FALSE))),"")="Α")),"error","")</f>
        <v/>
      </c>
      <c r="K1189" s="29" t="str">
        <f t="shared" si="132"/>
        <v/>
      </c>
      <c r="L1189" s="29">
        <f t="shared" si="133"/>
        <v>0</v>
      </c>
      <c r="M1189" s="30"/>
      <c r="N1189" s="30"/>
      <c r="O1189" s="31" t="str">
        <f>IF($C1189&gt;0,IF(COUNTIF(newValidID,$C1189)&gt;0,VLOOKUP($C1189,Νέα_Μητρώα!$A:$G,7,FALSE),IF(COUNTIF(ValidID,$C1189)&gt;0,VLOOKUP($C1189,Μητρώο!$A:$G,7,FALSE))),"")</f>
        <v/>
      </c>
      <c r="P1189" s="25" t="str">
        <f t="shared" si="135"/>
        <v/>
      </c>
      <c r="Q1189" s="6"/>
      <c r="S1189" s="6"/>
      <c r="U1189" s="6"/>
      <c r="W1189" s="59" t="str">
        <f>IF(AND($W$1&gt;0,C1189&gt;0),SUBSTITUTE(SUBSTITUTE(IF(COUNTIF(newValidID,$C1189)&gt;0,VLOOKUP($C1189,Νέα_Μητρώα!$A:$G,2,FALSE),IF(COUNTIF(ValidID,$C1189)&gt;0,VLOOKUP($C1189,Μητρώο!$A:$G,2,FALSE))),"Θ","g"),"Α","b")&amp;IF((TRUNC((((YEAR($C$1))-I1189)+1)/2))*2&lt;12,12,(TRUNC((((YEAR($C$1))-I1189)+1)/2))*2),"ω")</f>
        <v>ω</v>
      </c>
      <c r="Z1189" s="49">
        <f t="shared" si="129"/>
        <v>0</v>
      </c>
      <c r="AA1189" s="49">
        <f t="shared" si="130"/>
        <v>0</v>
      </c>
      <c r="AB1189" s="49">
        <f t="shared" si="131"/>
        <v>0</v>
      </c>
    </row>
    <row r="1190" spans="1:28" x14ac:dyDescent="0.2">
      <c r="A1190" s="4">
        <v>1188</v>
      </c>
      <c r="B1190" s="25">
        <f t="shared" si="134"/>
        <v>1188</v>
      </c>
      <c r="D1190" s="26" t="str">
        <f>IF($C1190&gt;0,IF(COUNTIF(newValidID,$C1190)&gt;0,VLOOKUP($C1190,Νέα_Μητρώα!$A:$G,3,FALSE),IF(COUNTIF(ValidID,$C1190)&gt;0,VLOOKUP($C1190,Μητρώο!$A:$G,3,FALSE))),"")</f>
        <v/>
      </c>
      <c r="E1190" s="27" t="str">
        <f>IF($C1190&gt;0,IF(COUNTIF(newValidID,$C1190)&gt;0,VLOOKUP($C1190,Νέα_Μητρώα!$A:$G,5,FALSE),IF(COUNTIF(ValidID,$C1190)&gt;0,VLOOKUP($C1190,Μητρώο!$A:$G,5,FALSE))),"")</f>
        <v/>
      </c>
      <c r="F1190" s="47"/>
      <c r="G1190" s="47"/>
      <c r="H1190" s="28"/>
      <c r="I1190" s="29" t="str">
        <f>IF($C1190&gt;0,IF(COUNTIF(newValidID,$C1190)&gt;0,VLOOKUP($C1190,Νέα_Μητρώα!$A:$G,4,FALSE),IF(COUNTIF(ValidID,$C1190)&gt;0,VLOOKUP($C1190,Μητρώο!$A:$G,4,FALSE))),"")</f>
        <v/>
      </c>
      <c r="J1190" s="53" t="str">
        <f>IF(OR(AND(OR(LEFT(R1190)="b",LEFT(T1190)="b",LEFT(V1190)="b"),IF($C1190&gt;0,IF(COUNTIF(newValidID,$C1190)&gt;0,VLOOKUP($C1190,Νέα_Μητρώα!$A:$G,2,FALSE),IF(COUNTIF(ValidID,$C1190)&gt;0,VLOOKUP($C1190,Μητρώο!$A:$G,2,FALSE))),"")="Θ"),AND(OR(LEFT(R1190)="g",LEFT(T1190)="g",LEFT(V1190)="g"),IF($C1190&gt;0,IF(COUNTIF(newValidID,$C1190)&gt;0,VLOOKUP($C1190,Νέα_Μητρώα!$A:$G,2,FALSE),IF(COUNTIF(ValidID,$C1190)&gt;0,VLOOKUP($C1190,Μητρώο!$A:$G,2,FALSE))),"")="Α")),"error","")</f>
        <v/>
      </c>
      <c r="K1190" s="29" t="str">
        <f t="shared" si="132"/>
        <v/>
      </c>
      <c r="L1190" s="29">
        <f t="shared" si="133"/>
        <v>0</v>
      </c>
      <c r="M1190" s="30"/>
      <c r="N1190" s="30"/>
      <c r="O1190" s="31" t="str">
        <f>IF($C1190&gt;0,IF(COUNTIF(newValidID,$C1190)&gt;0,VLOOKUP($C1190,Νέα_Μητρώα!$A:$G,7,FALSE),IF(COUNTIF(ValidID,$C1190)&gt;0,VLOOKUP($C1190,Μητρώο!$A:$G,7,FALSE))),"")</f>
        <v/>
      </c>
      <c r="P1190" s="25" t="str">
        <f t="shared" si="135"/>
        <v/>
      </c>
      <c r="Q1190" s="6"/>
      <c r="S1190" s="6"/>
      <c r="U1190" s="6"/>
      <c r="W1190" s="59" t="str">
        <f>IF(AND($W$1&gt;0,C1190&gt;0),SUBSTITUTE(SUBSTITUTE(IF(COUNTIF(newValidID,$C1190)&gt;0,VLOOKUP($C1190,Νέα_Μητρώα!$A:$G,2,FALSE),IF(COUNTIF(ValidID,$C1190)&gt;0,VLOOKUP($C1190,Μητρώο!$A:$G,2,FALSE))),"Θ","g"),"Α","b")&amp;IF((TRUNC((((YEAR($C$1))-I1190)+1)/2))*2&lt;12,12,(TRUNC((((YEAR($C$1))-I1190)+1)/2))*2),"ω")</f>
        <v>ω</v>
      </c>
      <c r="Z1190" s="49">
        <f t="shared" si="129"/>
        <v>0</v>
      </c>
      <c r="AA1190" s="49">
        <f t="shared" si="130"/>
        <v>0</v>
      </c>
      <c r="AB1190" s="49">
        <f t="shared" si="131"/>
        <v>0</v>
      </c>
    </row>
    <row r="1191" spans="1:28" x14ac:dyDescent="0.2">
      <c r="A1191" s="4">
        <v>1189</v>
      </c>
      <c r="B1191" s="25">
        <f t="shared" si="134"/>
        <v>1189</v>
      </c>
      <c r="D1191" s="26" t="str">
        <f>IF($C1191&gt;0,IF(COUNTIF(newValidID,$C1191)&gt;0,VLOOKUP($C1191,Νέα_Μητρώα!$A:$G,3,FALSE),IF(COUNTIF(ValidID,$C1191)&gt;0,VLOOKUP($C1191,Μητρώο!$A:$G,3,FALSE))),"")</f>
        <v/>
      </c>
      <c r="E1191" s="27" t="str">
        <f>IF($C1191&gt;0,IF(COUNTIF(newValidID,$C1191)&gt;0,VLOOKUP($C1191,Νέα_Μητρώα!$A:$G,5,FALSE),IF(COUNTIF(ValidID,$C1191)&gt;0,VLOOKUP($C1191,Μητρώο!$A:$G,5,FALSE))),"")</f>
        <v/>
      </c>
      <c r="F1191" s="47"/>
      <c r="G1191" s="47"/>
      <c r="H1191" s="28"/>
      <c r="I1191" s="29" t="str">
        <f>IF($C1191&gt;0,IF(COUNTIF(newValidID,$C1191)&gt;0,VLOOKUP($C1191,Νέα_Μητρώα!$A:$G,4,FALSE),IF(COUNTIF(ValidID,$C1191)&gt;0,VLOOKUP($C1191,Μητρώο!$A:$G,4,FALSE))),"")</f>
        <v/>
      </c>
      <c r="J1191" s="53" t="str">
        <f>IF(OR(AND(OR(LEFT(R1191)="b",LEFT(T1191)="b",LEFT(V1191)="b"),IF($C1191&gt;0,IF(COUNTIF(newValidID,$C1191)&gt;0,VLOOKUP($C1191,Νέα_Μητρώα!$A:$G,2,FALSE),IF(COUNTIF(ValidID,$C1191)&gt;0,VLOOKUP($C1191,Μητρώο!$A:$G,2,FALSE))),"")="Θ"),AND(OR(LEFT(R1191)="g",LEFT(T1191)="g",LEFT(V1191)="g"),IF($C1191&gt;0,IF(COUNTIF(newValidID,$C1191)&gt;0,VLOOKUP($C1191,Νέα_Μητρώα!$A:$G,2,FALSE),IF(COUNTIF(ValidID,$C1191)&gt;0,VLOOKUP($C1191,Μητρώο!$A:$G,2,FALSE))),"")="Α")),"error","")</f>
        <v/>
      </c>
      <c r="K1191" s="29" t="str">
        <f t="shared" si="132"/>
        <v/>
      </c>
      <c r="L1191" s="29">
        <f t="shared" si="133"/>
        <v>0</v>
      </c>
      <c r="M1191" s="30"/>
      <c r="N1191" s="30"/>
      <c r="O1191" s="31" t="str">
        <f>IF($C1191&gt;0,IF(COUNTIF(newValidID,$C1191)&gt;0,VLOOKUP($C1191,Νέα_Μητρώα!$A:$G,7,FALSE),IF(COUNTIF(ValidID,$C1191)&gt;0,VLOOKUP($C1191,Μητρώο!$A:$G,7,FALSE))),"")</f>
        <v/>
      </c>
      <c r="P1191" s="25" t="str">
        <f t="shared" si="135"/>
        <v/>
      </c>
      <c r="Q1191" s="6"/>
      <c r="S1191" s="6"/>
      <c r="U1191" s="6"/>
      <c r="W1191" s="59" t="str">
        <f>IF(AND($W$1&gt;0,C1191&gt;0),SUBSTITUTE(SUBSTITUTE(IF(COUNTIF(newValidID,$C1191)&gt;0,VLOOKUP($C1191,Νέα_Μητρώα!$A:$G,2,FALSE),IF(COUNTIF(ValidID,$C1191)&gt;0,VLOOKUP($C1191,Μητρώο!$A:$G,2,FALSE))),"Θ","g"),"Α","b")&amp;IF((TRUNC((((YEAR($C$1))-I1191)+1)/2))*2&lt;12,12,(TRUNC((((YEAR($C$1))-I1191)+1)/2))*2),"ω")</f>
        <v>ω</v>
      </c>
      <c r="Z1191" s="49">
        <f t="shared" si="129"/>
        <v>0</v>
      </c>
      <c r="AA1191" s="49">
        <f t="shared" si="130"/>
        <v>0</v>
      </c>
      <c r="AB1191" s="49">
        <f t="shared" si="131"/>
        <v>0</v>
      </c>
    </row>
    <row r="1192" spans="1:28" x14ac:dyDescent="0.2">
      <c r="A1192" s="4">
        <v>1190</v>
      </c>
      <c r="B1192" s="25">
        <f t="shared" si="134"/>
        <v>1190</v>
      </c>
      <c r="D1192" s="26" t="str">
        <f>IF($C1192&gt;0,IF(COUNTIF(newValidID,$C1192)&gt;0,VLOOKUP($C1192,Νέα_Μητρώα!$A:$G,3,FALSE),IF(COUNTIF(ValidID,$C1192)&gt;0,VLOOKUP($C1192,Μητρώο!$A:$G,3,FALSE))),"")</f>
        <v/>
      </c>
      <c r="E1192" s="27" t="str">
        <f>IF($C1192&gt;0,IF(COUNTIF(newValidID,$C1192)&gt;0,VLOOKUP($C1192,Νέα_Μητρώα!$A:$G,5,FALSE),IF(COUNTIF(ValidID,$C1192)&gt;0,VLOOKUP($C1192,Μητρώο!$A:$G,5,FALSE))),"")</f>
        <v/>
      </c>
      <c r="F1192" s="47"/>
      <c r="G1192" s="47"/>
      <c r="H1192" s="28"/>
      <c r="I1192" s="29" t="str">
        <f>IF($C1192&gt;0,IF(COUNTIF(newValidID,$C1192)&gt;0,VLOOKUP($C1192,Νέα_Μητρώα!$A:$G,4,FALSE),IF(COUNTIF(ValidID,$C1192)&gt;0,VLOOKUP($C1192,Μητρώο!$A:$G,4,FALSE))),"")</f>
        <v/>
      </c>
      <c r="J1192" s="53" t="str">
        <f>IF(OR(AND(OR(LEFT(R1192)="b",LEFT(T1192)="b",LEFT(V1192)="b"),IF($C1192&gt;0,IF(COUNTIF(newValidID,$C1192)&gt;0,VLOOKUP($C1192,Νέα_Μητρώα!$A:$G,2,FALSE),IF(COUNTIF(ValidID,$C1192)&gt;0,VLOOKUP($C1192,Μητρώο!$A:$G,2,FALSE))),"")="Θ"),AND(OR(LEFT(R1192)="g",LEFT(T1192)="g",LEFT(V1192)="g"),IF($C1192&gt;0,IF(COUNTIF(newValidID,$C1192)&gt;0,VLOOKUP($C1192,Νέα_Μητρώα!$A:$G,2,FALSE),IF(COUNTIF(ValidID,$C1192)&gt;0,VLOOKUP($C1192,Μητρώο!$A:$G,2,FALSE))),"")="Α")),"error","")</f>
        <v/>
      </c>
      <c r="K1192" s="29" t="str">
        <f t="shared" si="132"/>
        <v/>
      </c>
      <c r="L1192" s="29">
        <f t="shared" si="133"/>
        <v>0</v>
      </c>
      <c r="M1192" s="30"/>
      <c r="N1192" s="30"/>
      <c r="O1192" s="31" t="str">
        <f>IF($C1192&gt;0,IF(COUNTIF(newValidID,$C1192)&gt;0,VLOOKUP($C1192,Νέα_Μητρώα!$A:$G,7,FALSE),IF(COUNTIF(ValidID,$C1192)&gt;0,VLOOKUP($C1192,Μητρώο!$A:$G,7,FALSE))),"")</f>
        <v/>
      </c>
      <c r="P1192" s="25" t="str">
        <f t="shared" si="135"/>
        <v/>
      </c>
      <c r="Q1192" s="6"/>
      <c r="S1192" s="6"/>
      <c r="U1192" s="6"/>
      <c r="W1192" s="59" t="str">
        <f>IF(AND($W$1&gt;0,C1192&gt;0),SUBSTITUTE(SUBSTITUTE(IF(COUNTIF(newValidID,$C1192)&gt;0,VLOOKUP($C1192,Νέα_Μητρώα!$A:$G,2,FALSE),IF(COUNTIF(ValidID,$C1192)&gt;0,VLOOKUP($C1192,Μητρώο!$A:$G,2,FALSE))),"Θ","g"),"Α","b")&amp;IF((TRUNC((((YEAR($C$1))-I1192)+1)/2))*2&lt;12,12,(TRUNC((((YEAR($C$1))-I1192)+1)/2))*2),"ω")</f>
        <v>ω</v>
      </c>
      <c r="Z1192" s="49">
        <f t="shared" si="129"/>
        <v>0</v>
      </c>
      <c r="AA1192" s="49">
        <f t="shared" si="130"/>
        <v>0</v>
      </c>
      <c r="AB1192" s="49">
        <f t="shared" si="131"/>
        <v>0</v>
      </c>
    </row>
    <row r="1193" spans="1:28" x14ac:dyDescent="0.2">
      <c r="A1193" s="4">
        <v>1191</v>
      </c>
      <c r="B1193" s="25">
        <f t="shared" si="134"/>
        <v>1191</v>
      </c>
      <c r="D1193" s="26" t="str">
        <f>IF($C1193&gt;0,IF(COUNTIF(newValidID,$C1193)&gt;0,VLOOKUP($C1193,Νέα_Μητρώα!$A:$G,3,FALSE),IF(COUNTIF(ValidID,$C1193)&gt;0,VLOOKUP($C1193,Μητρώο!$A:$G,3,FALSE))),"")</f>
        <v/>
      </c>
      <c r="E1193" s="27" t="str">
        <f>IF($C1193&gt;0,IF(COUNTIF(newValidID,$C1193)&gt;0,VLOOKUP($C1193,Νέα_Μητρώα!$A:$G,5,FALSE),IF(COUNTIF(ValidID,$C1193)&gt;0,VLOOKUP($C1193,Μητρώο!$A:$G,5,FALSE))),"")</f>
        <v/>
      </c>
      <c r="F1193" s="47"/>
      <c r="G1193" s="47"/>
      <c r="H1193" s="28"/>
      <c r="I1193" s="29" t="str">
        <f>IF($C1193&gt;0,IF(COUNTIF(newValidID,$C1193)&gt;0,VLOOKUP($C1193,Νέα_Μητρώα!$A:$G,4,FALSE),IF(COUNTIF(ValidID,$C1193)&gt;0,VLOOKUP($C1193,Μητρώο!$A:$G,4,FALSE))),"")</f>
        <v/>
      </c>
      <c r="J1193" s="53" t="str">
        <f>IF(OR(AND(OR(LEFT(R1193)="b",LEFT(T1193)="b",LEFT(V1193)="b"),IF($C1193&gt;0,IF(COUNTIF(newValidID,$C1193)&gt;0,VLOOKUP($C1193,Νέα_Μητρώα!$A:$G,2,FALSE),IF(COUNTIF(ValidID,$C1193)&gt;0,VLOOKUP($C1193,Μητρώο!$A:$G,2,FALSE))),"")="Θ"),AND(OR(LEFT(R1193)="g",LEFT(T1193)="g",LEFT(V1193)="g"),IF($C1193&gt;0,IF(COUNTIF(newValidID,$C1193)&gt;0,VLOOKUP($C1193,Νέα_Μητρώα!$A:$G,2,FALSE),IF(COUNTIF(ValidID,$C1193)&gt;0,VLOOKUP($C1193,Μητρώο!$A:$G,2,FALSE))),"")="Α")),"error","")</f>
        <v/>
      </c>
      <c r="K1193" s="29" t="str">
        <f t="shared" si="132"/>
        <v/>
      </c>
      <c r="L1193" s="29">
        <f t="shared" si="133"/>
        <v>0</v>
      </c>
      <c r="M1193" s="30"/>
      <c r="N1193" s="30"/>
      <c r="O1193" s="31" t="str">
        <f>IF($C1193&gt;0,IF(COUNTIF(newValidID,$C1193)&gt;0,VLOOKUP($C1193,Νέα_Μητρώα!$A:$G,7,FALSE),IF(COUNTIF(ValidID,$C1193)&gt;0,VLOOKUP($C1193,Μητρώο!$A:$G,7,FALSE))),"")</f>
        <v/>
      </c>
      <c r="P1193" s="25" t="str">
        <f t="shared" si="135"/>
        <v/>
      </c>
      <c r="Q1193" s="6"/>
      <c r="S1193" s="6"/>
      <c r="U1193" s="6"/>
      <c r="W1193" s="59" t="str">
        <f>IF(AND($W$1&gt;0,C1193&gt;0),SUBSTITUTE(SUBSTITUTE(IF(COUNTIF(newValidID,$C1193)&gt;0,VLOOKUP($C1193,Νέα_Μητρώα!$A:$G,2,FALSE),IF(COUNTIF(ValidID,$C1193)&gt;0,VLOOKUP($C1193,Μητρώο!$A:$G,2,FALSE))),"Θ","g"),"Α","b")&amp;IF((TRUNC((((YEAR($C$1))-I1193)+1)/2))*2&lt;12,12,(TRUNC((((YEAR($C$1))-I1193)+1)/2))*2),"ω")</f>
        <v>ω</v>
      </c>
      <c r="Z1193" s="49">
        <f t="shared" si="129"/>
        <v>0</v>
      </c>
      <c r="AA1193" s="49">
        <f t="shared" si="130"/>
        <v>0</v>
      </c>
      <c r="AB1193" s="49">
        <f t="shared" si="131"/>
        <v>0</v>
      </c>
    </row>
    <row r="1194" spans="1:28" x14ac:dyDescent="0.2">
      <c r="A1194" s="4">
        <v>1192</v>
      </c>
      <c r="B1194" s="25">
        <f t="shared" si="134"/>
        <v>1192</v>
      </c>
      <c r="D1194" s="26" t="str">
        <f>IF($C1194&gt;0,IF(COUNTIF(newValidID,$C1194)&gt;0,VLOOKUP($C1194,Νέα_Μητρώα!$A:$G,3,FALSE),IF(COUNTIF(ValidID,$C1194)&gt;0,VLOOKUP($C1194,Μητρώο!$A:$G,3,FALSE))),"")</f>
        <v/>
      </c>
      <c r="E1194" s="27" t="str">
        <f>IF($C1194&gt;0,IF(COUNTIF(newValidID,$C1194)&gt;0,VLOOKUP($C1194,Νέα_Μητρώα!$A:$G,5,FALSE),IF(COUNTIF(ValidID,$C1194)&gt;0,VLOOKUP($C1194,Μητρώο!$A:$G,5,FALSE))),"")</f>
        <v/>
      </c>
      <c r="F1194" s="47"/>
      <c r="G1194" s="47"/>
      <c r="H1194" s="28"/>
      <c r="I1194" s="29" t="str">
        <f>IF($C1194&gt;0,IF(COUNTIF(newValidID,$C1194)&gt;0,VLOOKUP($C1194,Νέα_Μητρώα!$A:$G,4,FALSE),IF(COUNTIF(ValidID,$C1194)&gt;0,VLOOKUP($C1194,Μητρώο!$A:$G,4,FALSE))),"")</f>
        <v/>
      </c>
      <c r="J1194" s="53" t="str">
        <f>IF(OR(AND(OR(LEFT(R1194)="b",LEFT(T1194)="b",LEFT(V1194)="b"),IF($C1194&gt;0,IF(COUNTIF(newValidID,$C1194)&gt;0,VLOOKUP($C1194,Νέα_Μητρώα!$A:$G,2,FALSE),IF(COUNTIF(ValidID,$C1194)&gt;0,VLOOKUP($C1194,Μητρώο!$A:$G,2,FALSE))),"")="Θ"),AND(OR(LEFT(R1194)="g",LEFT(T1194)="g",LEFT(V1194)="g"),IF($C1194&gt;0,IF(COUNTIF(newValidID,$C1194)&gt;0,VLOOKUP($C1194,Νέα_Μητρώα!$A:$G,2,FALSE),IF(COUNTIF(ValidID,$C1194)&gt;0,VLOOKUP($C1194,Μητρώο!$A:$G,2,FALSE))),"")="Α")),"error","")</f>
        <v/>
      </c>
      <c r="K1194" s="29" t="str">
        <f t="shared" si="132"/>
        <v/>
      </c>
      <c r="L1194" s="29">
        <f t="shared" si="133"/>
        <v>0</v>
      </c>
      <c r="M1194" s="30"/>
      <c r="N1194" s="30"/>
      <c r="O1194" s="31" t="str">
        <f>IF($C1194&gt;0,IF(COUNTIF(newValidID,$C1194)&gt;0,VLOOKUP($C1194,Νέα_Μητρώα!$A:$G,7,FALSE),IF(COUNTIF(ValidID,$C1194)&gt;0,VLOOKUP($C1194,Μητρώο!$A:$G,7,FALSE))),"")</f>
        <v/>
      </c>
      <c r="P1194" s="25" t="str">
        <f t="shared" si="135"/>
        <v/>
      </c>
      <c r="Q1194" s="6"/>
      <c r="S1194" s="6"/>
      <c r="U1194" s="6"/>
      <c r="W1194" s="59" t="str">
        <f>IF(AND($W$1&gt;0,C1194&gt;0),SUBSTITUTE(SUBSTITUTE(IF(COUNTIF(newValidID,$C1194)&gt;0,VLOOKUP($C1194,Νέα_Μητρώα!$A:$G,2,FALSE),IF(COUNTIF(ValidID,$C1194)&gt;0,VLOOKUP($C1194,Μητρώο!$A:$G,2,FALSE))),"Θ","g"),"Α","b")&amp;IF((TRUNC((((YEAR($C$1))-I1194)+1)/2))*2&lt;12,12,(TRUNC((((YEAR($C$1))-I1194)+1)/2))*2),"ω")</f>
        <v>ω</v>
      </c>
      <c r="Z1194" s="49">
        <f t="shared" ref="Z1194:Z1257" si="136">COUNTIF(CityGroup,Q1194&amp;"-"&amp;R1194)</f>
        <v>0</v>
      </c>
      <c r="AA1194" s="49">
        <f t="shared" ref="AA1194:AA1257" si="137">COUNTIF(CityGroup,S1194&amp;"-"&amp;T1194)</f>
        <v>0</v>
      </c>
      <c r="AB1194" s="49">
        <f t="shared" ref="AB1194:AB1257" si="138">COUNTIF(CityGroup,U1194&amp;"-"&amp;V1194)</f>
        <v>0</v>
      </c>
    </row>
    <row r="1195" spans="1:28" x14ac:dyDescent="0.2">
      <c r="A1195" s="4">
        <v>1193</v>
      </c>
      <c r="B1195" s="25">
        <f t="shared" si="134"/>
        <v>1193</v>
      </c>
      <c r="D1195" s="26" t="str">
        <f>IF($C1195&gt;0,IF(COUNTIF(newValidID,$C1195)&gt;0,VLOOKUP($C1195,Νέα_Μητρώα!$A:$G,3,FALSE),IF(COUNTIF(ValidID,$C1195)&gt;0,VLOOKUP($C1195,Μητρώο!$A:$G,3,FALSE))),"")</f>
        <v/>
      </c>
      <c r="E1195" s="27" t="str">
        <f>IF($C1195&gt;0,IF(COUNTIF(newValidID,$C1195)&gt;0,VLOOKUP($C1195,Νέα_Μητρώα!$A:$G,5,FALSE),IF(COUNTIF(ValidID,$C1195)&gt;0,VLOOKUP($C1195,Μητρώο!$A:$G,5,FALSE))),"")</f>
        <v/>
      </c>
      <c r="F1195" s="47"/>
      <c r="G1195" s="47"/>
      <c r="H1195" s="28"/>
      <c r="I1195" s="29" t="str">
        <f>IF($C1195&gt;0,IF(COUNTIF(newValidID,$C1195)&gt;0,VLOOKUP($C1195,Νέα_Μητρώα!$A:$G,4,FALSE),IF(COUNTIF(ValidID,$C1195)&gt;0,VLOOKUP($C1195,Μητρώο!$A:$G,4,FALSE))),"")</f>
        <v/>
      </c>
      <c r="J1195" s="53" t="str">
        <f>IF(OR(AND(OR(LEFT(R1195)="b",LEFT(T1195)="b",LEFT(V1195)="b"),IF($C1195&gt;0,IF(COUNTIF(newValidID,$C1195)&gt;0,VLOOKUP($C1195,Νέα_Μητρώα!$A:$G,2,FALSE),IF(COUNTIF(ValidID,$C1195)&gt;0,VLOOKUP($C1195,Μητρώο!$A:$G,2,FALSE))),"")="Θ"),AND(OR(LEFT(R1195)="g",LEFT(T1195)="g",LEFT(V1195)="g"),IF($C1195&gt;0,IF(COUNTIF(newValidID,$C1195)&gt;0,VLOOKUP($C1195,Νέα_Μητρώα!$A:$G,2,FALSE),IF(COUNTIF(ValidID,$C1195)&gt;0,VLOOKUP($C1195,Μητρώο!$A:$G,2,FALSE))),"")="Α")),"error","")</f>
        <v/>
      </c>
      <c r="K1195" s="29" t="str">
        <f t="shared" si="132"/>
        <v/>
      </c>
      <c r="L1195" s="29">
        <f t="shared" si="133"/>
        <v>0</v>
      </c>
      <c r="M1195" s="30"/>
      <c r="N1195" s="30"/>
      <c r="O1195" s="31" t="str">
        <f>IF($C1195&gt;0,IF(COUNTIF(newValidID,$C1195)&gt;0,VLOOKUP($C1195,Νέα_Μητρώα!$A:$G,7,FALSE),IF(COUNTIF(ValidID,$C1195)&gt;0,VLOOKUP($C1195,Μητρώο!$A:$G,7,FALSE))),"")</f>
        <v/>
      </c>
      <c r="P1195" s="25" t="str">
        <f t="shared" si="135"/>
        <v/>
      </c>
      <c r="Q1195" s="6"/>
      <c r="S1195" s="6"/>
      <c r="U1195" s="6"/>
      <c r="W1195" s="59" t="str">
        <f>IF(AND($W$1&gt;0,C1195&gt;0),SUBSTITUTE(SUBSTITUTE(IF(COUNTIF(newValidID,$C1195)&gt;0,VLOOKUP($C1195,Νέα_Μητρώα!$A:$G,2,FALSE),IF(COUNTIF(ValidID,$C1195)&gt;0,VLOOKUP($C1195,Μητρώο!$A:$G,2,FALSE))),"Θ","g"),"Α","b")&amp;IF((TRUNC((((YEAR($C$1))-I1195)+1)/2))*2&lt;12,12,(TRUNC((((YEAR($C$1))-I1195)+1)/2))*2),"ω")</f>
        <v>ω</v>
      </c>
      <c r="Z1195" s="49">
        <f t="shared" si="136"/>
        <v>0</v>
      </c>
      <c r="AA1195" s="49">
        <f t="shared" si="137"/>
        <v>0</v>
      </c>
      <c r="AB1195" s="49">
        <f t="shared" si="138"/>
        <v>0</v>
      </c>
    </row>
    <row r="1196" spans="1:28" x14ac:dyDescent="0.2">
      <c r="A1196" s="4">
        <v>1194</v>
      </c>
      <c r="B1196" s="25">
        <f t="shared" si="134"/>
        <v>1194</v>
      </c>
      <c r="D1196" s="26" t="str">
        <f>IF($C1196&gt;0,IF(COUNTIF(newValidID,$C1196)&gt;0,VLOOKUP($C1196,Νέα_Μητρώα!$A:$G,3,FALSE),IF(COUNTIF(ValidID,$C1196)&gt;0,VLOOKUP($C1196,Μητρώο!$A:$G,3,FALSE))),"")</f>
        <v/>
      </c>
      <c r="E1196" s="27" t="str">
        <f>IF($C1196&gt;0,IF(COUNTIF(newValidID,$C1196)&gt;0,VLOOKUP($C1196,Νέα_Μητρώα!$A:$G,5,FALSE),IF(COUNTIF(ValidID,$C1196)&gt;0,VLOOKUP($C1196,Μητρώο!$A:$G,5,FALSE))),"")</f>
        <v/>
      </c>
      <c r="F1196" s="47"/>
      <c r="G1196" s="47"/>
      <c r="H1196" s="28"/>
      <c r="I1196" s="29" t="str">
        <f>IF($C1196&gt;0,IF(COUNTIF(newValidID,$C1196)&gt;0,VLOOKUP($C1196,Νέα_Μητρώα!$A:$G,4,FALSE),IF(COUNTIF(ValidID,$C1196)&gt;0,VLOOKUP($C1196,Μητρώο!$A:$G,4,FALSE))),"")</f>
        <v/>
      </c>
      <c r="J1196" s="53" t="str">
        <f>IF(OR(AND(OR(LEFT(R1196)="b",LEFT(T1196)="b",LEFT(V1196)="b"),IF($C1196&gt;0,IF(COUNTIF(newValidID,$C1196)&gt;0,VLOOKUP($C1196,Νέα_Μητρώα!$A:$G,2,FALSE),IF(COUNTIF(ValidID,$C1196)&gt;0,VLOOKUP($C1196,Μητρώο!$A:$G,2,FALSE))),"")="Θ"),AND(OR(LEFT(R1196)="g",LEFT(T1196)="g",LEFT(V1196)="g"),IF($C1196&gt;0,IF(COUNTIF(newValidID,$C1196)&gt;0,VLOOKUP($C1196,Νέα_Μητρώα!$A:$G,2,FALSE),IF(COUNTIF(ValidID,$C1196)&gt;0,VLOOKUP($C1196,Μητρώο!$A:$G,2,FALSE))),"")="Α")),"error","")</f>
        <v/>
      </c>
      <c r="K1196" s="29" t="str">
        <f t="shared" si="132"/>
        <v/>
      </c>
      <c r="L1196" s="29">
        <f t="shared" si="133"/>
        <v>0</v>
      </c>
      <c r="M1196" s="30"/>
      <c r="N1196" s="30"/>
      <c r="O1196" s="31" t="str">
        <f>IF($C1196&gt;0,IF(COUNTIF(newValidID,$C1196)&gt;0,VLOOKUP($C1196,Νέα_Μητρώα!$A:$G,7,FALSE),IF(COUNTIF(ValidID,$C1196)&gt;0,VLOOKUP($C1196,Μητρώο!$A:$G,7,FALSE))),"")</f>
        <v/>
      </c>
      <c r="P1196" s="25" t="str">
        <f t="shared" si="135"/>
        <v/>
      </c>
      <c r="Q1196" s="6"/>
      <c r="S1196" s="6"/>
      <c r="U1196" s="6"/>
      <c r="W1196" s="59" t="str">
        <f>IF(AND($W$1&gt;0,C1196&gt;0),SUBSTITUTE(SUBSTITUTE(IF(COUNTIF(newValidID,$C1196)&gt;0,VLOOKUP($C1196,Νέα_Μητρώα!$A:$G,2,FALSE),IF(COUNTIF(ValidID,$C1196)&gt;0,VLOOKUP($C1196,Μητρώο!$A:$G,2,FALSE))),"Θ","g"),"Α","b")&amp;IF((TRUNC((((YEAR($C$1))-I1196)+1)/2))*2&lt;12,12,(TRUNC((((YEAR($C$1))-I1196)+1)/2))*2),"ω")</f>
        <v>ω</v>
      </c>
      <c r="Z1196" s="49">
        <f t="shared" si="136"/>
        <v>0</v>
      </c>
      <c r="AA1196" s="49">
        <f t="shared" si="137"/>
        <v>0</v>
      </c>
      <c r="AB1196" s="49">
        <f t="shared" si="138"/>
        <v>0</v>
      </c>
    </row>
    <row r="1197" spans="1:28" x14ac:dyDescent="0.2">
      <c r="A1197" s="4">
        <v>1195</v>
      </c>
      <c r="B1197" s="25">
        <f t="shared" si="134"/>
        <v>1195</v>
      </c>
      <c r="D1197" s="26" t="str">
        <f>IF($C1197&gt;0,IF(COUNTIF(newValidID,$C1197)&gt;0,VLOOKUP($C1197,Νέα_Μητρώα!$A:$G,3,FALSE),IF(COUNTIF(ValidID,$C1197)&gt;0,VLOOKUP($C1197,Μητρώο!$A:$G,3,FALSE))),"")</f>
        <v/>
      </c>
      <c r="E1197" s="27" t="str">
        <f>IF($C1197&gt;0,IF(COUNTIF(newValidID,$C1197)&gt;0,VLOOKUP($C1197,Νέα_Μητρώα!$A:$G,5,FALSE),IF(COUNTIF(ValidID,$C1197)&gt;0,VLOOKUP($C1197,Μητρώο!$A:$G,5,FALSE))),"")</f>
        <v/>
      </c>
      <c r="F1197" s="47"/>
      <c r="G1197" s="47"/>
      <c r="H1197" s="28"/>
      <c r="I1197" s="29" t="str">
        <f>IF($C1197&gt;0,IF(COUNTIF(newValidID,$C1197)&gt;0,VLOOKUP($C1197,Νέα_Μητρώα!$A:$G,4,FALSE),IF(COUNTIF(ValidID,$C1197)&gt;0,VLOOKUP($C1197,Μητρώο!$A:$G,4,FALSE))),"")</f>
        <v/>
      </c>
      <c r="J1197" s="53" t="str">
        <f>IF(OR(AND(OR(LEFT(R1197)="b",LEFT(T1197)="b",LEFT(V1197)="b"),IF($C1197&gt;0,IF(COUNTIF(newValidID,$C1197)&gt;0,VLOOKUP($C1197,Νέα_Μητρώα!$A:$G,2,FALSE),IF(COUNTIF(ValidID,$C1197)&gt;0,VLOOKUP($C1197,Μητρώο!$A:$G,2,FALSE))),"")="Θ"),AND(OR(LEFT(R1197)="g",LEFT(T1197)="g",LEFT(V1197)="g"),IF($C1197&gt;0,IF(COUNTIF(newValidID,$C1197)&gt;0,VLOOKUP($C1197,Νέα_Μητρώα!$A:$G,2,FALSE),IF(COUNTIF(ValidID,$C1197)&gt;0,VLOOKUP($C1197,Μητρώο!$A:$G,2,FALSE))),"")="Α")),"error","")</f>
        <v/>
      </c>
      <c r="K1197" s="29" t="str">
        <f t="shared" si="132"/>
        <v/>
      </c>
      <c r="L1197" s="29">
        <f t="shared" si="133"/>
        <v>0</v>
      </c>
      <c r="M1197" s="30"/>
      <c r="N1197" s="30"/>
      <c r="O1197" s="31" t="str">
        <f>IF($C1197&gt;0,IF(COUNTIF(newValidID,$C1197)&gt;0,VLOOKUP($C1197,Νέα_Μητρώα!$A:$G,7,FALSE),IF(COUNTIF(ValidID,$C1197)&gt;0,VLOOKUP($C1197,Μητρώο!$A:$G,7,FALSE))),"")</f>
        <v/>
      </c>
      <c r="P1197" s="25" t="str">
        <f t="shared" si="135"/>
        <v/>
      </c>
      <c r="Q1197" s="6"/>
      <c r="S1197" s="6"/>
      <c r="U1197" s="6"/>
      <c r="W1197" s="59" t="str">
        <f>IF(AND($W$1&gt;0,C1197&gt;0),SUBSTITUTE(SUBSTITUTE(IF(COUNTIF(newValidID,$C1197)&gt;0,VLOOKUP($C1197,Νέα_Μητρώα!$A:$G,2,FALSE),IF(COUNTIF(ValidID,$C1197)&gt;0,VLOOKUP($C1197,Μητρώο!$A:$G,2,FALSE))),"Θ","g"),"Α","b")&amp;IF((TRUNC((((YEAR($C$1))-I1197)+1)/2))*2&lt;12,12,(TRUNC((((YEAR($C$1))-I1197)+1)/2))*2),"ω")</f>
        <v>ω</v>
      </c>
      <c r="Z1197" s="49">
        <f t="shared" si="136"/>
        <v>0</v>
      </c>
      <c r="AA1197" s="49">
        <f t="shared" si="137"/>
        <v>0</v>
      </c>
      <c r="AB1197" s="49">
        <f t="shared" si="138"/>
        <v>0</v>
      </c>
    </row>
    <row r="1198" spans="1:28" x14ac:dyDescent="0.2">
      <c r="A1198" s="4">
        <v>1196</v>
      </c>
      <c r="B1198" s="25">
        <f t="shared" si="134"/>
        <v>1196</v>
      </c>
      <c r="D1198" s="26" t="str">
        <f>IF($C1198&gt;0,IF(COUNTIF(newValidID,$C1198)&gt;0,VLOOKUP($C1198,Νέα_Μητρώα!$A:$G,3,FALSE),IF(COUNTIF(ValidID,$C1198)&gt;0,VLOOKUP($C1198,Μητρώο!$A:$G,3,FALSE))),"")</f>
        <v/>
      </c>
      <c r="E1198" s="27" t="str">
        <f>IF($C1198&gt;0,IF(COUNTIF(newValidID,$C1198)&gt;0,VLOOKUP($C1198,Νέα_Μητρώα!$A:$G,5,FALSE),IF(COUNTIF(ValidID,$C1198)&gt;0,VLOOKUP($C1198,Μητρώο!$A:$G,5,FALSE))),"")</f>
        <v/>
      </c>
      <c r="F1198" s="47"/>
      <c r="G1198" s="47"/>
      <c r="H1198" s="28"/>
      <c r="I1198" s="29" t="str">
        <f>IF($C1198&gt;0,IF(COUNTIF(newValidID,$C1198)&gt;0,VLOOKUP($C1198,Νέα_Μητρώα!$A:$G,4,FALSE),IF(COUNTIF(ValidID,$C1198)&gt;0,VLOOKUP($C1198,Μητρώο!$A:$G,4,FALSE))),"")</f>
        <v/>
      </c>
      <c r="J1198" s="53" t="str">
        <f>IF(OR(AND(OR(LEFT(R1198)="b",LEFT(T1198)="b",LEFT(V1198)="b"),IF($C1198&gt;0,IF(COUNTIF(newValidID,$C1198)&gt;0,VLOOKUP($C1198,Νέα_Μητρώα!$A:$G,2,FALSE),IF(COUNTIF(ValidID,$C1198)&gt;0,VLOOKUP($C1198,Μητρώο!$A:$G,2,FALSE))),"")="Θ"),AND(OR(LEFT(R1198)="g",LEFT(T1198)="g",LEFT(V1198)="g"),IF($C1198&gt;0,IF(COUNTIF(newValidID,$C1198)&gt;0,VLOOKUP($C1198,Νέα_Μητρώα!$A:$G,2,FALSE),IF(COUNTIF(ValidID,$C1198)&gt;0,VLOOKUP($C1198,Μητρώο!$A:$G,2,FALSE))),"")="Α")),"error","")</f>
        <v/>
      </c>
      <c r="K1198" s="29" t="str">
        <f t="shared" si="132"/>
        <v/>
      </c>
      <c r="L1198" s="29">
        <f t="shared" si="133"/>
        <v>0</v>
      </c>
      <c r="M1198" s="30"/>
      <c r="N1198" s="30"/>
      <c r="O1198" s="31" t="str">
        <f>IF($C1198&gt;0,IF(COUNTIF(newValidID,$C1198)&gt;0,VLOOKUP($C1198,Νέα_Μητρώα!$A:$G,7,FALSE),IF(COUNTIF(ValidID,$C1198)&gt;0,VLOOKUP($C1198,Μητρώο!$A:$G,7,FALSE))),"")</f>
        <v/>
      </c>
      <c r="P1198" s="25" t="str">
        <f t="shared" si="135"/>
        <v/>
      </c>
      <c r="Q1198" s="6"/>
      <c r="S1198" s="6"/>
      <c r="U1198" s="6"/>
      <c r="W1198" s="59" t="str">
        <f>IF(AND($W$1&gt;0,C1198&gt;0),SUBSTITUTE(SUBSTITUTE(IF(COUNTIF(newValidID,$C1198)&gt;0,VLOOKUP($C1198,Νέα_Μητρώα!$A:$G,2,FALSE),IF(COUNTIF(ValidID,$C1198)&gt;0,VLOOKUP($C1198,Μητρώο!$A:$G,2,FALSE))),"Θ","g"),"Α","b")&amp;IF((TRUNC((((YEAR($C$1))-I1198)+1)/2))*2&lt;12,12,(TRUNC((((YEAR($C$1))-I1198)+1)/2))*2),"ω")</f>
        <v>ω</v>
      </c>
      <c r="Z1198" s="49">
        <f t="shared" si="136"/>
        <v>0</v>
      </c>
      <c r="AA1198" s="49">
        <f t="shared" si="137"/>
        <v>0</v>
      </c>
      <c r="AB1198" s="49">
        <f t="shared" si="138"/>
        <v>0</v>
      </c>
    </row>
    <row r="1199" spans="1:28" x14ac:dyDescent="0.2">
      <c r="A1199" s="4">
        <v>1197</v>
      </c>
      <c r="B1199" s="25">
        <f t="shared" si="134"/>
        <v>1197</v>
      </c>
      <c r="D1199" s="26" t="str">
        <f>IF($C1199&gt;0,IF(COUNTIF(newValidID,$C1199)&gt;0,VLOOKUP($C1199,Νέα_Μητρώα!$A:$G,3,FALSE),IF(COUNTIF(ValidID,$C1199)&gt;0,VLOOKUP($C1199,Μητρώο!$A:$G,3,FALSE))),"")</f>
        <v/>
      </c>
      <c r="E1199" s="27" t="str">
        <f>IF($C1199&gt;0,IF(COUNTIF(newValidID,$C1199)&gt;0,VLOOKUP($C1199,Νέα_Μητρώα!$A:$G,5,FALSE),IF(COUNTIF(ValidID,$C1199)&gt;0,VLOOKUP($C1199,Μητρώο!$A:$G,5,FALSE))),"")</f>
        <v/>
      </c>
      <c r="F1199" s="47"/>
      <c r="G1199" s="47"/>
      <c r="H1199" s="28"/>
      <c r="I1199" s="29" t="str">
        <f>IF($C1199&gt;0,IF(COUNTIF(newValidID,$C1199)&gt;0,VLOOKUP($C1199,Νέα_Μητρώα!$A:$G,4,FALSE),IF(COUNTIF(ValidID,$C1199)&gt;0,VLOOKUP($C1199,Μητρώο!$A:$G,4,FALSE))),"")</f>
        <v/>
      </c>
      <c r="J1199" s="53" t="str">
        <f>IF(OR(AND(OR(LEFT(R1199)="b",LEFT(T1199)="b",LEFT(V1199)="b"),IF($C1199&gt;0,IF(COUNTIF(newValidID,$C1199)&gt;0,VLOOKUP($C1199,Νέα_Μητρώα!$A:$G,2,FALSE),IF(COUNTIF(ValidID,$C1199)&gt;0,VLOOKUP($C1199,Μητρώο!$A:$G,2,FALSE))),"")="Θ"),AND(OR(LEFT(R1199)="g",LEFT(T1199)="g",LEFT(V1199)="g"),IF($C1199&gt;0,IF(COUNTIF(newValidID,$C1199)&gt;0,VLOOKUP($C1199,Νέα_Μητρώα!$A:$G,2,FALSE),IF(COUNTIF(ValidID,$C1199)&gt;0,VLOOKUP($C1199,Μητρώο!$A:$G,2,FALSE))),"")="Α")),"error","")</f>
        <v/>
      </c>
      <c r="K1199" s="29" t="str">
        <f t="shared" si="132"/>
        <v/>
      </c>
      <c r="L1199" s="29">
        <f t="shared" si="133"/>
        <v>0</v>
      </c>
      <c r="M1199" s="30"/>
      <c r="N1199" s="30"/>
      <c r="O1199" s="31" t="str">
        <f>IF($C1199&gt;0,IF(COUNTIF(newValidID,$C1199)&gt;0,VLOOKUP($C1199,Νέα_Μητρώα!$A:$G,7,FALSE),IF(COUNTIF(ValidID,$C1199)&gt;0,VLOOKUP($C1199,Μητρώο!$A:$G,7,FALSE))),"")</f>
        <v/>
      </c>
      <c r="P1199" s="25" t="str">
        <f t="shared" si="135"/>
        <v/>
      </c>
      <c r="Q1199" s="6"/>
      <c r="S1199" s="6"/>
      <c r="U1199" s="6"/>
      <c r="W1199" s="59" t="str">
        <f>IF(AND($W$1&gt;0,C1199&gt;0),SUBSTITUTE(SUBSTITUTE(IF(COUNTIF(newValidID,$C1199)&gt;0,VLOOKUP($C1199,Νέα_Μητρώα!$A:$G,2,FALSE),IF(COUNTIF(ValidID,$C1199)&gt;0,VLOOKUP($C1199,Μητρώο!$A:$G,2,FALSE))),"Θ","g"),"Α","b")&amp;IF((TRUNC((((YEAR($C$1))-I1199)+1)/2))*2&lt;12,12,(TRUNC((((YEAR($C$1))-I1199)+1)/2))*2),"ω")</f>
        <v>ω</v>
      </c>
      <c r="Z1199" s="49">
        <f t="shared" si="136"/>
        <v>0</v>
      </c>
      <c r="AA1199" s="49">
        <f t="shared" si="137"/>
        <v>0</v>
      </c>
      <c r="AB1199" s="49">
        <f t="shared" si="138"/>
        <v>0</v>
      </c>
    </row>
    <row r="1200" spans="1:28" x14ac:dyDescent="0.2">
      <c r="A1200" s="4">
        <v>1198</v>
      </c>
      <c r="B1200" s="25">
        <f t="shared" si="134"/>
        <v>1198</v>
      </c>
      <c r="D1200" s="26" t="str">
        <f>IF($C1200&gt;0,IF(COUNTIF(newValidID,$C1200)&gt;0,VLOOKUP($C1200,Νέα_Μητρώα!$A:$G,3,FALSE),IF(COUNTIF(ValidID,$C1200)&gt;0,VLOOKUP($C1200,Μητρώο!$A:$G,3,FALSE))),"")</f>
        <v/>
      </c>
      <c r="E1200" s="27" t="str">
        <f>IF($C1200&gt;0,IF(COUNTIF(newValidID,$C1200)&gt;0,VLOOKUP($C1200,Νέα_Μητρώα!$A:$G,5,FALSE),IF(COUNTIF(ValidID,$C1200)&gt;0,VLOOKUP($C1200,Μητρώο!$A:$G,5,FALSE))),"")</f>
        <v/>
      </c>
      <c r="F1200" s="47"/>
      <c r="G1200" s="47"/>
      <c r="H1200" s="28"/>
      <c r="I1200" s="29" t="str">
        <f>IF($C1200&gt;0,IF(COUNTIF(newValidID,$C1200)&gt;0,VLOOKUP($C1200,Νέα_Μητρώα!$A:$G,4,FALSE),IF(COUNTIF(ValidID,$C1200)&gt;0,VLOOKUP($C1200,Μητρώο!$A:$G,4,FALSE))),"")</f>
        <v/>
      </c>
      <c r="J1200" s="53" t="str">
        <f>IF(OR(AND(OR(LEFT(R1200)="b",LEFT(T1200)="b",LEFT(V1200)="b"),IF($C1200&gt;0,IF(COUNTIF(newValidID,$C1200)&gt;0,VLOOKUP($C1200,Νέα_Μητρώα!$A:$G,2,FALSE),IF(COUNTIF(ValidID,$C1200)&gt;0,VLOOKUP($C1200,Μητρώο!$A:$G,2,FALSE))),"")="Θ"),AND(OR(LEFT(R1200)="g",LEFT(T1200)="g",LEFT(V1200)="g"),IF($C1200&gt;0,IF(COUNTIF(newValidID,$C1200)&gt;0,VLOOKUP($C1200,Νέα_Μητρώα!$A:$G,2,FALSE),IF(COUNTIF(ValidID,$C1200)&gt;0,VLOOKUP($C1200,Μητρώο!$A:$G,2,FALSE))),"")="Α")),"error","")</f>
        <v/>
      </c>
      <c r="K1200" s="29" t="str">
        <f t="shared" si="132"/>
        <v/>
      </c>
      <c r="L1200" s="29">
        <f t="shared" si="133"/>
        <v>0</v>
      </c>
      <c r="M1200" s="30"/>
      <c r="N1200" s="30"/>
      <c r="O1200" s="31" t="str">
        <f>IF($C1200&gt;0,IF(COUNTIF(newValidID,$C1200)&gt;0,VLOOKUP($C1200,Νέα_Μητρώα!$A:$G,7,FALSE),IF(COUNTIF(ValidID,$C1200)&gt;0,VLOOKUP($C1200,Μητρώο!$A:$G,7,FALSE))),"")</f>
        <v/>
      </c>
      <c r="P1200" s="25" t="str">
        <f t="shared" si="135"/>
        <v/>
      </c>
      <c r="Q1200" s="6"/>
      <c r="S1200" s="6"/>
      <c r="U1200" s="6"/>
      <c r="W1200" s="59" t="str">
        <f>IF(AND($W$1&gt;0,C1200&gt;0),SUBSTITUTE(SUBSTITUTE(IF(COUNTIF(newValidID,$C1200)&gt;0,VLOOKUP($C1200,Νέα_Μητρώα!$A:$G,2,FALSE),IF(COUNTIF(ValidID,$C1200)&gt;0,VLOOKUP($C1200,Μητρώο!$A:$G,2,FALSE))),"Θ","g"),"Α","b")&amp;IF((TRUNC((((YEAR($C$1))-I1200)+1)/2))*2&lt;12,12,(TRUNC((((YEAR($C$1))-I1200)+1)/2))*2),"ω")</f>
        <v>ω</v>
      </c>
      <c r="Z1200" s="49">
        <f t="shared" si="136"/>
        <v>0</v>
      </c>
      <c r="AA1200" s="49">
        <f t="shared" si="137"/>
        <v>0</v>
      </c>
      <c r="AB1200" s="49">
        <f t="shared" si="138"/>
        <v>0</v>
      </c>
    </row>
    <row r="1201" spans="1:28" x14ac:dyDescent="0.2">
      <c r="A1201" s="4">
        <v>1199</v>
      </c>
      <c r="B1201" s="25">
        <f t="shared" si="134"/>
        <v>1199</v>
      </c>
      <c r="D1201" s="26" t="str">
        <f>IF($C1201&gt;0,IF(COUNTIF(newValidID,$C1201)&gt;0,VLOOKUP($C1201,Νέα_Μητρώα!$A:$G,3,FALSE),IF(COUNTIF(ValidID,$C1201)&gt;0,VLOOKUP($C1201,Μητρώο!$A:$G,3,FALSE))),"")</f>
        <v/>
      </c>
      <c r="E1201" s="27" t="str">
        <f>IF($C1201&gt;0,IF(COUNTIF(newValidID,$C1201)&gt;0,VLOOKUP($C1201,Νέα_Μητρώα!$A:$G,5,FALSE),IF(COUNTIF(ValidID,$C1201)&gt;0,VLOOKUP($C1201,Μητρώο!$A:$G,5,FALSE))),"")</f>
        <v/>
      </c>
      <c r="F1201" s="47"/>
      <c r="G1201" s="47"/>
      <c r="H1201" s="28"/>
      <c r="I1201" s="29" t="str">
        <f>IF($C1201&gt;0,IF(COUNTIF(newValidID,$C1201)&gt;0,VLOOKUP($C1201,Νέα_Μητρώα!$A:$G,4,FALSE),IF(COUNTIF(ValidID,$C1201)&gt;0,VLOOKUP($C1201,Μητρώο!$A:$G,4,FALSE))),"")</f>
        <v/>
      </c>
      <c r="J1201" s="53" t="str">
        <f>IF(OR(AND(OR(LEFT(R1201)="b",LEFT(T1201)="b",LEFT(V1201)="b"),IF($C1201&gt;0,IF(COUNTIF(newValidID,$C1201)&gt;0,VLOOKUP($C1201,Νέα_Μητρώα!$A:$G,2,FALSE),IF(COUNTIF(ValidID,$C1201)&gt;0,VLOOKUP($C1201,Μητρώο!$A:$G,2,FALSE))),"")="Θ"),AND(OR(LEFT(R1201)="g",LEFT(T1201)="g",LEFT(V1201)="g"),IF($C1201&gt;0,IF(COUNTIF(newValidID,$C1201)&gt;0,VLOOKUP($C1201,Νέα_Μητρώα!$A:$G,2,FALSE),IF(COUNTIF(ValidID,$C1201)&gt;0,VLOOKUP($C1201,Μητρώο!$A:$G,2,FALSE))),"")="Α")),"error","")</f>
        <v/>
      </c>
      <c r="K1201" s="29" t="str">
        <f t="shared" si="132"/>
        <v/>
      </c>
      <c r="L1201" s="29">
        <f t="shared" si="133"/>
        <v>0</v>
      </c>
      <c r="M1201" s="30"/>
      <c r="N1201" s="30"/>
      <c r="O1201" s="31" t="str">
        <f>IF($C1201&gt;0,IF(COUNTIF(newValidID,$C1201)&gt;0,VLOOKUP($C1201,Νέα_Μητρώα!$A:$G,7,FALSE),IF(COUNTIF(ValidID,$C1201)&gt;0,VLOOKUP($C1201,Μητρώο!$A:$G,7,FALSE))),"")</f>
        <v/>
      </c>
      <c r="P1201" s="25" t="str">
        <f t="shared" si="135"/>
        <v/>
      </c>
      <c r="Q1201" s="6"/>
      <c r="S1201" s="6"/>
      <c r="U1201" s="6"/>
      <c r="W1201" s="59" t="str">
        <f>IF(AND($W$1&gt;0,C1201&gt;0),SUBSTITUTE(SUBSTITUTE(IF(COUNTIF(newValidID,$C1201)&gt;0,VLOOKUP($C1201,Νέα_Μητρώα!$A:$G,2,FALSE),IF(COUNTIF(ValidID,$C1201)&gt;0,VLOOKUP($C1201,Μητρώο!$A:$G,2,FALSE))),"Θ","g"),"Α","b")&amp;IF((TRUNC((((YEAR($C$1))-I1201)+1)/2))*2&lt;12,12,(TRUNC((((YEAR($C$1))-I1201)+1)/2))*2),"ω")</f>
        <v>ω</v>
      </c>
      <c r="Z1201" s="49">
        <f t="shared" si="136"/>
        <v>0</v>
      </c>
      <c r="AA1201" s="49">
        <f t="shared" si="137"/>
        <v>0</v>
      </c>
      <c r="AB1201" s="49">
        <f t="shared" si="138"/>
        <v>0</v>
      </c>
    </row>
    <row r="1202" spans="1:28" x14ac:dyDescent="0.2">
      <c r="A1202" s="4">
        <v>1200</v>
      </c>
      <c r="B1202" s="25">
        <f t="shared" si="134"/>
        <v>1200</v>
      </c>
      <c r="D1202" s="26" t="str">
        <f>IF($C1202&gt;0,IF(COUNTIF(newValidID,$C1202)&gt;0,VLOOKUP($C1202,Νέα_Μητρώα!$A:$G,3,FALSE),IF(COUNTIF(ValidID,$C1202)&gt;0,VLOOKUP($C1202,Μητρώο!$A:$G,3,FALSE))),"")</f>
        <v/>
      </c>
      <c r="E1202" s="27" t="str">
        <f>IF($C1202&gt;0,IF(COUNTIF(newValidID,$C1202)&gt;0,VLOOKUP($C1202,Νέα_Μητρώα!$A:$G,5,FALSE),IF(COUNTIF(ValidID,$C1202)&gt;0,VLOOKUP($C1202,Μητρώο!$A:$G,5,FALSE))),"")</f>
        <v/>
      </c>
      <c r="F1202" s="47"/>
      <c r="G1202" s="47"/>
      <c r="H1202" s="28"/>
      <c r="I1202" s="29" t="str">
        <f>IF($C1202&gt;0,IF(COUNTIF(newValidID,$C1202)&gt;0,VLOOKUP($C1202,Νέα_Μητρώα!$A:$G,4,FALSE),IF(COUNTIF(ValidID,$C1202)&gt;0,VLOOKUP($C1202,Μητρώο!$A:$G,4,FALSE))),"")</f>
        <v/>
      </c>
      <c r="J1202" s="53" t="str">
        <f>IF(OR(AND(OR(LEFT(R1202)="b",LEFT(T1202)="b",LEFT(V1202)="b"),IF($C1202&gt;0,IF(COUNTIF(newValidID,$C1202)&gt;0,VLOOKUP($C1202,Νέα_Μητρώα!$A:$G,2,FALSE),IF(COUNTIF(ValidID,$C1202)&gt;0,VLOOKUP($C1202,Μητρώο!$A:$G,2,FALSE))),"")="Θ"),AND(OR(LEFT(R1202)="g",LEFT(T1202)="g",LEFT(V1202)="g"),IF($C1202&gt;0,IF(COUNTIF(newValidID,$C1202)&gt;0,VLOOKUP($C1202,Νέα_Μητρώα!$A:$G,2,FALSE),IF(COUNTIF(ValidID,$C1202)&gt;0,VLOOKUP($C1202,Μητρώο!$A:$G,2,FALSE))),"")="Α")),"error","")</f>
        <v/>
      </c>
      <c r="K1202" s="29" t="str">
        <f t="shared" si="132"/>
        <v/>
      </c>
      <c r="L1202" s="29">
        <f t="shared" si="133"/>
        <v>0</v>
      </c>
      <c r="M1202" s="30"/>
      <c r="N1202" s="30"/>
      <c r="O1202" s="31" t="str">
        <f>IF($C1202&gt;0,IF(COUNTIF(newValidID,$C1202)&gt;0,VLOOKUP($C1202,Νέα_Μητρώα!$A:$G,7,FALSE),IF(COUNTIF(ValidID,$C1202)&gt;0,VLOOKUP($C1202,Μητρώο!$A:$G,7,FALSE))),"")</f>
        <v/>
      </c>
      <c r="P1202" s="25" t="str">
        <f t="shared" si="135"/>
        <v/>
      </c>
      <c r="Q1202" s="6"/>
      <c r="S1202" s="6"/>
      <c r="U1202" s="6"/>
      <c r="W1202" s="59" t="str">
        <f>IF(AND($W$1&gt;0,C1202&gt;0),SUBSTITUTE(SUBSTITUTE(IF(COUNTIF(newValidID,$C1202)&gt;0,VLOOKUP($C1202,Νέα_Μητρώα!$A:$G,2,FALSE),IF(COUNTIF(ValidID,$C1202)&gt;0,VLOOKUP($C1202,Μητρώο!$A:$G,2,FALSE))),"Θ","g"),"Α","b")&amp;IF((TRUNC((((YEAR($C$1))-I1202)+1)/2))*2&lt;12,12,(TRUNC((((YEAR($C$1))-I1202)+1)/2))*2),"ω")</f>
        <v>ω</v>
      </c>
      <c r="Z1202" s="49">
        <f t="shared" si="136"/>
        <v>0</v>
      </c>
      <c r="AA1202" s="49">
        <f t="shared" si="137"/>
        <v>0</v>
      </c>
      <c r="AB1202" s="49">
        <f t="shared" si="138"/>
        <v>0</v>
      </c>
    </row>
    <row r="1203" spans="1:28" x14ac:dyDescent="0.2">
      <c r="A1203" s="4">
        <v>1201</v>
      </c>
      <c r="B1203" s="25">
        <f t="shared" si="134"/>
        <v>1201</v>
      </c>
      <c r="D1203" s="26" t="str">
        <f>IF($C1203&gt;0,IF(COUNTIF(newValidID,$C1203)&gt;0,VLOOKUP($C1203,Νέα_Μητρώα!$A:$G,3,FALSE),IF(COUNTIF(ValidID,$C1203)&gt;0,VLOOKUP($C1203,Μητρώο!$A:$G,3,FALSE))),"")</f>
        <v/>
      </c>
      <c r="E1203" s="27" t="str">
        <f>IF($C1203&gt;0,IF(COUNTIF(newValidID,$C1203)&gt;0,VLOOKUP($C1203,Νέα_Μητρώα!$A:$G,5,FALSE),IF(COUNTIF(ValidID,$C1203)&gt;0,VLOOKUP($C1203,Μητρώο!$A:$G,5,FALSE))),"")</f>
        <v/>
      </c>
      <c r="F1203" s="47"/>
      <c r="G1203" s="47"/>
      <c r="H1203" s="28"/>
      <c r="I1203" s="29" t="str">
        <f>IF($C1203&gt;0,IF(COUNTIF(newValidID,$C1203)&gt;0,VLOOKUP($C1203,Νέα_Μητρώα!$A:$G,4,FALSE),IF(COUNTIF(ValidID,$C1203)&gt;0,VLOOKUP($C1203,Μητρώο!$A:$G,4,FALSE))),"")</f>
        <v/>
      </c>
      <c r="J1203" s="53" t="str">
        <f>IF(OR(AND(OR(LEFT(R1203)="b",LEFT(T1203)="b",LEFT(V1203)="b"),IF($C1203&gt;0,IF(COUNTIF(newValidID,$C1203)&gt;0,VLOOKUP($C1203,Νέα_Μητρώα!$A:$G,2,FALSE),IF(COUNTIF(ValidID,$C1203)&gt;0,VLOOKUP($C1203,Μητρώο!$A:$G,2,FALSE))),"")="Θ"),AND(OR(LEFT(R1203)="g",LEFT(T1203)="g",LEFT(V1203)="g"),IF($C1203&gt;0,IF(COUNTIF(newValidID,$C1203)&gt;0,VLOOKUP($C1203,Νέα_Μητρώα!$A:$G,2,FALSE),IF(COUNTIF(ValidID,$C1203)&gt;0,VLOOKUP($C1203,Μητρώο!$A:$G,2,FALSE))),"")="Α")),"error","")</f>
        <v/>
      </c>
      <c r="K1203" s="29" t="str">
        <f t="shared" si="132"/>
        <v/>
      </c>
      <c r="L1203" s="29">
        <f t="shared" si="133"/>
        <v>0</v>
      </c>
      <c r="M1203" s="30"/>
      <c r="N1203" s="30"/>
      <c r="O1203" s="31" t="str">
        <f>IF($C1203&gt;0,IF(COUNTIF(newValidID,$C1203)&gt;0,VLOOKUP($C1203,Νέα_Μητρώα!$A:$G,7,FALSE),IF(COUNTIF(ValidID,$C1203)&gt;0,VLOOKUP($C1203,Μητρώο!$A:$G,7,FALSE))),"")</f>
        <v/>
      </c>
      <c r="P1203" s="25" t="str">
        <f t="shared" si="135"/>
        <v/>
      </c>
      <c r="Q1203" s="6"/>
      <c r="S1203" s="6"/>
      <c r="U1203" s="6"/>
      <c r="W1203" s="59" t="str">
        <f>IF(AND($W$1&gt;0,C1203&gt;0),SUBSTITUTE(SUBSTITUTE(IF(COUNTIF(newValidID,$C1203)&gt;0,VLOOKUP($C1203,Νέα_Μητρώα!$A:$G,2,FALSE),IF(COUNTIF(ValidID,$C1203)&gt;0,VLOOKUP($C1203,Μητρώο!$A:$G,2,FALSE))),"Θ","g"),"Α","b")&amp;IF((TRUNC((((YEAR($C$1))-I1203)+1)/2))*2&lt;12,12,(TRUNC((((YEAR($C$1))-I1203)+1)/2))*2),"ω")</f>
        <v>ω</v>
      </c>
      <c r="Z1203" s="49">
        <f t="shared" si="136"/>
        <v>0</v>
      </c>
      <c r="AA1203" s="49">
        <f t="shared" si="137"/>
        <v>0</v>
      </c>
      <c r="AB1203" s="49">
        <f t="shared" si="138"/>
        <v>0</v>
      </c>
    </row>
    <row r="1204" spans="1:28" x14ac:dyDescent="0.2">
      <c r="A1204" s="4">
        <v>1202</v>
      </c>
      <c r="B1204" s="25">
        <f t="shared" si="134"/>
        <v>1202</v>
      </c>
      <c r="D1204" s="26" t="str">
        <f>IF($C1204&gt;0,IF(COUNTIF(newValidID,$C1204)&gt;0,VLOOKUP($C1204,Νέα_Μητρώα!$A:$G,3,FALSE),IF(COUNTIF(ValidID,$C1204)&gt;0,VLOOKUP($C1204,Μητρώο!$A:$G,3,FALSE))),"")</f>
        <v/>
      </c>
      <c r="E1204" s="27" t="str">
        <f>IF($C1204&gt;0,IF(COUNTIF(newValidID,$C1204)&gt;0,VLOOKUP($C1204,Νέα_Μητρώα!$A:$G,5,FALSE),IF(COUNTIF(ValidID,$C1204)&gt;0,VLOOKUP($C1204,Μητρώο!$A:$G,5,FALSE))),"")</f>
        <v/>
      </c>
      <c r="F1204" s="47"/>
      <c r="G1204" s="47"/>
      <c r="H1204" s="28"/>
      <c r="I1204" s="29" t="str">
        <f>IF($C1204&gt;0,IF(COUNTIF(newValidID,$C1204)&gt;0,VLOOKUP($C1204,Νέα_Μητρώα!$A:$G,4,FALSE),IF(COUNTIF(ValidID,$C1204)&gt;0,VLOOKUP($C1204,Μητρώο!$A:$G,4,FALSE))),"")</f>
        <v/>
      </c>
      <c r="J1204" s="53" t="str">
        <f>IF(OR(AND(OR(LEFT(R1204)="b",LEFT(T1204)="b",LEFT(V1204)="b"),IF($C1204&gt;0,IF(COUNTIF(newValidID,$C1204)&gt;0,VLOOKUP($C1204,Νέα_Μητρώα!$A:$G,2,FALSE),IF(COUNTIF(ValidID,$C1204)&gt;0,VLOOKUP($C1204,Μητρώο!$A:$G,2,FALSE))),"")="Θ"),AND(OR(LEFT(R1204)="g",LEFT(T1204)="g",LEFT(V1204)="g"),IF($C1204&gt;0,IF(COUNTIF(newValidID,$C1204)&gt;0,VLOOKUP($C1204,Νέα_Μητρώα!$A:$G,2,FALSE),IF(COUNTIF(ValidID,$C1204)&gt;0,VLOOKUP($C1204,Μητρώο!$A:$G,2,FALSE))),"")="Α")),"error","")</f>
        <v/>
      </c>
      <c r="K1204" s="29" t="str">
        <f t="shared" si="132"/>
        <v/>
      </c>
      <c r="L1204" s="29">
        <f t="shared" si="133"/>
        <v>0</v>
      </c>
      <c r="M1204" s="30"/>
      <c r="N1204" s="30"/>
      <c r="O1204" s="31" t="str">
        <f>IF($C1204&gt;0,IF(COUNTIF(newValidID,$C1204)&gt;0,VLOOKUP($C1204,Νέα_Μητρώα!$A:$G,7,FALSE),IF(COUNTIF(ValidID,$C1204)&gt;0,VLOOKUP($C1204,Μητρώο!$A:$G,7,FALSE))),"")</f>
        <v/>
      </c>
      <c r="P1204" s="25" t="str">
        <f t="shared" si="135"/>
        <v/>
      </c>
      <c r="Q1204" s="6"/>
      <c r="S1204" s="6"/>
      <c r="U1204" s="6"/>
      <c r="W1204" s="59" t="str">
        <f>IF(AND($W$1&gt;0,C1204&gt;0),SUBSTITUTE(SUBSTITUTE(IF(COUNTIF(newValidID,$C1204)&gt;0,VLOOKUP($C1204,Νέα_Μητρώα!$A:$G,2,FALSE),IF(COUNTIF(ValidID,$C1204)&gt;0,VLOOKUP($C1204,Μητρώο!$A:$G,2,FALSE))),"Θ","g"),"Α","b")&amp;IF((TRUNC((((YEAR($C$1))-I1204)+1)/2))*2&lt;12,12,(TRUNC((((YEAR($C$1))-I1204)+1)/2))*2),"ω")</f>
        <v>ω</v>
      </c>
      <c r="Z1204" s="49">
        <f t="shared" si="136"/>
        <v>0</v>
      </c>
      <c r="AA1204" s="49">
        <f t="shared" si="137"/>
        <v>0</v>
      </c>
      <c r="AB1204" s="49">
        <f t="shared" si="138"/>
        <v>0</v>
      </c>
    </row>
    <row r="1205" spans="1:28" x14ac:dyDescent="0.2">
      <c r="A1205" s="4">
        <v>1203</v>
      </c>
      <c r="B1205" s="25">
        <f t="shared" si="134"/>
        <v>1203</v>
      </c>
      <c r="D1205" s="26" t="str">
        <f>IF($C1205&gt;0,IF(COUNTIF(newValidID,$C1205)&gt;0,VLOOKUP($C1205,Νέα_Μητρώα!$A:$G,3,FALSE),IF(COUNTIF(ValidID,$C1205)&gt;0,VLOOKUP($C1205,Μητρώο!$A:$G,3,FALSE))),"")</f>
        <v/>
      </c>
      <c r="E1205" s="27" t="str">
        <f>IF($C1205&gt;0,IF(COUNTIF(newValidID,$C1205)&gt;0,VLOOKUP($C1205,Νέα_Μητρώα!$A:$G,5,FALSE),IF(COUNTIF(ValidID,$C1205)&gt;0,VLOOKUP($C1205,Μητρώο!$A:$G,5,FALSE))),"")</f>
        <v/>
      </c>
      <c r="F1205" s="47"/>
      <c r="G1205" s="47"/>
      <c r="H1205" s="28"/>
      <c r="I1205" s="29" t="str">
        <f>IF($C1205&gt;0,IF(COUNTIF(newValidID,$C1205)&gt;0,VLOOKUP($C1205,Νέα_Μητρώα!$A:$G,4,FALSE),IF(COUNTIF(ValidID,$C1205)&gt;0,VLOOKUP($C1205,Μητρώο!$A:$G,4,FALSE))),"")</f>
        <v/>
      </c>
      <c r="J1205" s="53" t="str">
        <f>IF(OR(AND(OR(LEFT(R1205)="b",LEFT(T1205)="b",LEFT(V1205)="b"),IF($C1205&gt;0,IF(COUNTIF(newValidID,$C1205)&gt;0,VLOOKUP($C1205,Νέα_Μητρώα!$A:$G,2,FALSE),IF(COUNTIF(ValidID,$C1205)&gt;0,VLOOKUP($C1205,Μητρώο!$A:$G,2,FALSE))),"")="Θ"),AND(OR(LEFT(R1205)="g",LEFT(T1205)="g",LEFT(V1205)="g"),IF($C1205&gt;0,IF(COUNTIF(newValidID,$C1205)&gt;0,VLOOKUP($C1205,Νέα_Μητρώα!$A:$G,2,FALSE),IF(COUNTIF(ValidID,$C1205)&gt;0,VLOOKUP($C1205,Μητρώο!$A:$G,2,FALSE))),"")="Α")),"error","")</f>
        <v/>
      </c>
      <c r="K1205" s="29" t="str">
        <f t="shared" si="132"/>
        <v/>
      </c>
      <c r="L1205" s="29">
        <f t="shared" si="133"/>
        <v>0</v>
      </c>
      <c r="M1205" s="30"/>
      <c r="N1205" s="30"/>
      <c r="O1205" s="31" t="str">
        <f>IF($C1205&gt;0,IF(COUNTIF(newValidID,$C1205)&gt;0,VLOOKUP($C1205,Νέα_Μητρώα!$A:$G,7,FALSE),IF(COUNTIF(ValidID,$C1205)&gt;0,VLOOKUP($C1205,Μητρώο!$A:$G,7,FALSE))),"")</f>
        <v/>
      </c>
      <c r="P1205" s="25" t="str">
        <f t="shared" si="135"/>
        <v/>
      </c>
      <c r="Q1205" s="6"/>
      <c r="S1205" s="6"/>
      <c r="U1205" s="6"/>
      <c r="W1205" s="59" t="str">
        <f>IF(AND($W$1&gt;0,C1205&gt;0),SUBSTITUTE(SUBSTITUTE(IF(COUNTIF(newValidID,$C1205)&gt;0,VLOOKUP($C1205,Νέα_Μητρώα!$A:$G,2,FALSE),IF(COUNTIF(ValidID,$C1205)&gt;0,VLOOKUP($C1205,Μητρώο!$A:$G,2,FALSE))),"Θ","g"),"Α","b")&amp;IF((TRUNC((((YEAR($C$1))-I1205)+1)/2))*2&lt;12,12,(TRUNC((((YEAR($C$1))-I1205)+1)/2))*2),"ω")</f>
        <v>ω</v>
      </c>
      <c r="Z1205" s="49">
        <f t="shared" si="136"/>
        <v>0</v>
      </c>
      <c r="AA1205" s="49">
        <f t="shared" si="137"/>
        <v>0</v>
      </c>
      <c r="AB1205" s="49">
        <f t="shared" si="138"/>
        <v>0</v>
      </c>
    </row>
    <row r="1206" spans="1:28" x14ac:dyDescent="0.2">
      <c r="A1206" s="4">
        <v>1204</v>
      </c>
      <c r="B1206" s="25">
        <f t="shared" si="134"/>
        <v>1204</v>
      </c>
      <c r="D1206" s="26" t="str">
        <f>IF($C1206&gt;0,IF(COUNTIF(newValidID,$C1206)&gt;0,VLOOKUP($C1206,Νέα_Μητρώα!$A:$G,3,FALSE),IF(COUNTIF(ValidID,$C1206)&gt;0,VLOOKUP($C1206,Μητρώο!$A:$G,3,FALSE))),"")</f>
        <v/>
      </c>
      <c r="E1206" s="27" t="str">
        <f>IF($C1206&gt;0,IF(COUNTIF(newValidID,$C1206)&gt;0,VLOOKUP($C1206,Νέα_Μητρώα!$A:$G,5,FALSE),IF(COUNTIF(ValidID,$C1206)&gt;0,VLOOKUP($C1206,Μητρώο!$A:$G,5,FALSE))),"")</f>
        <v/>
      </c>
      <c r="F1206" s="47"/>
      <c r="G1206" s="47"/>
      <c r="H1206" s="28"/>
      <c r="I1206" s="29" t="str">
        <f>IF($C1206&gt;0,IF(COUNTIF(newValidID,$C1206)&gt;0,VLOOKUP($C1206,Νέα_Μητρώα!$A:$G,4,FALSE),IF(COUNTIF(ValidID,$C1206)&gt;0,VLOOKUP($C1206,Μητρώο!$A:$G,4,FALSE))),"")</f>
        <v/>
      </c>
      <c r="J1206" s="53" t="str">
        <f>IF(OR(AND(OR(LEFT(R1206)="b",LEFT(T1206)="b",LEFT(V1206)="b"),IF($C1206&gt;0,IF(COUNTIF(newValidID,$C1206)&gt;0,VLOOKUP($C1206,Νέα_Μητρώα!$A:$G,2,FALSE),IF(COUNTIF(ValidID,$C1206)&gt;0,VLOOKUP($C1206,Μητρώο!$A:$G,2,FALSE))),"")="Θ"),AND(OR(LEFT(R1206)="g",LEFT(T1206)="g",LEFT(V1206)="g"),IF($C1206&gt;0,IF(COUNTIF(newValidID,$C1206)&gt;0,VLOOKUP($C1206,Νέα_Μητρώα!$A:$G,2,FALSE),IF(COUNTIF(ValidID,$C1206)&gt;0,VLOOKUP($C1206,Μητρώο!$A:$G,2,FALSE))),"")="Α")),"error","")</f>
        <v/>
      </c>
      <c r="K1206" s="29" t="str">
        <f t="shared" si="132"/>
        <v/>
      </c>
      <c r="L1206" s="29">
        <f t="shared" si="133"/>
        <v>0</v>
      </c>
      <c r="M1206" s="30"/>
      <c r="N1206" s="30"/>
      <c r="O1206" s="31" t="str">
        <f>IF($C1206&gt;0,IF(COUNTIF(newValidID,$C1206)&gt;0,VLOOKUP($C1206,Νέα_Μητρώα!$A:$G,7,FALSE),IF(COUNTIF(ValidID,$C1206)&gt;0,VLOOKUP($C1206,Μητρώο!$A:$G,7,FALSE))),"")</f>
        <v/>
      </c>
      <c r="P1206" s="25" t="str">
        <f t="shared" si="135"/>
        <v/>
      </c>
      <c r="Q1206" s="6"/>
      <c r="S1206" s="6"/>
      <c r="U1206" s="6"/>
      <c r="W1206" s="59" t="str">
        <f>IF(AND($W$1&gt;0,C1206&gt;0),SUBSTITUTE(SUBSTITUTE(IF(COUNTIF(newValidID,$C1206)&gt;0,VLOOKUP($C1206,Νέα_Μητρώα!$A:$G,2,FALSE),IF(COUNTIF(ValidID,$C1206)&gt;0,VLOOKUP($C1206,Μητρώο!$A:$G,2,FALSE))),"Θ","g"),"Α","b")&amp;IF((TRUNC((((YEAR($C$1))-I1206)+1)/2))*2&lt;12,12,(TRUNC((((YEAR($C$1))-I1206)+1)/2))*2),"ω")</f>
        <v>ω</v>
      </c>
      <c r="Z1206" s="49">
        <f t="shared" si="136"/>
        <v>0</v>
      </c>
      <c r="AA1206" s="49">
        <f t="shared" si="137"/>
        <v>0</v>
      </c>
      <c r="AB1206" s="49">
        <f t="shared" si="138"/>
        <v>0</v>
      </c>
    </row>
    <row r="1207" spans="1:28" x14ac:dyDescent="0.2">
      <c r="A1207" s="4">
        <v>1205</v>
      </c>
      <c r="B1207" s="25">
        <f t="shared" si="134"/>
        <v>1205</v>
      </c>
      <c r="D1207" s="26" t="str">
        <f>IF($C1207&gt;0,IF(COUNTIF(newValidID,$C1207)&gt;0,VLOOKUP($C1207,Νέα_Μητρώα!$A:$G,3,FALSE),IF(COUNTIF(ValidID,$C1207)&gt;0,VLOOKUP($C1207,Μητρώο!$A:$G,3,FALSE))),"")</f>
        <v/>
      </c>
      <c r="E1207" s="27" t="str">
        <f>IF($C1207&gt;0,IF(COUNTIF(newValidID,$C1207)&gt;0,VLOOKUP($C1207,Νέα_Μητρώα!$A:$G,5,FALSE),IF(COUNTIF(ValidID,$C1207)&gt;0,VLOOKUP($C1207,Μητρώο!$A:$G,5,FALSE))),"")</f>
        <v/>
      </c>
      <c r="F1207" s="47"/>
      <c r="G1207" s="47"/>
      <c r="H1207" s="28"/>
      <c r="I1207" s="29" t="str">
        <f>IF($C1207&gt;0,IF(COUNTIF(newValidID,$C1207)&gt;0,VLOOKUP($C1207,Νέα_Μητρώα!$A:$G,4,FALSE),IF(COUNTIF(ValidID,$C1207)&gt;0,VLOOKUP($C1207,Μητρώο!$A:$G,4,FALSE))),"")</f>
        <v/>
      </c>
      <c r="J1207" s="53" t="str">
        <f>IF(OR(AND(OR(LEFT(R1207)="b",LEFT(T1207)="b",LEFT(V1207)="b"),IF($C1207&gt;0,IF(COUNTIF(newValidID,$C1207)&gt;0,VLOOKUP($C1207,Νέα_Μητρώα!$A:$G,2,FALSE),IF(COUNTIF(ValidID,$C1207)&gt;0,VLOOKUP($C1207,Μητρώο!$A:$G,2,FALSE))),"")="Θ"),AND(OR(LEFT(R1207)="g",LEFT(T1207)="g",LEFT(V1207)="g"),IF($C1207&gt;0,IF(COUNTIF(newValidID,$C1207)&gt;0,VLOOKUP($C1207,Νέα_Μητρώα!$A:$G,2,FALSE),IF(COUNTIF(ValidID,$C1207)&gt;0,VLOOKUP($C1207,Μητρώο!$A:$G,2,FALSE))),"")="Α")),"error","")</f>
        <v/>
      </c>
      <c r="K1207" s="29" t="str">
        <f t="shared" si="132"/>
        <v/>
      </c>
      <c r="L1207" s="29">
        <f t="shared" si="133"/>
        <v>0</v>
      </c>
      <c r="M1207" s="30"/>
      <c r="N1207" s="30"/>
      <c r="O1207" s="31" t="str">
        <f>IF($C1207&gt;0,IF(COUNTIF(newValidID,$C1207)&gt;0,VLOOKUP($C1207,Νέα_Μητρώα!$A:$G,7,FALSE),IF(COUNTIF(ValidID,$C1207)&gt;0,VLOOKUP($C1207,Μητρώο!$A:$G,7,FALSE))),"")</f>
        <v/>
      </c>
      <c r="P1207" s="25" t="str">
        <f t="shared" si="135"/>
        <v/>
      </c>
      <c r="Q1207" s="6"/>
      <c r="S1207" s="6"/>
      <c r="U1207" s="6"/>
      <c r="W1207" s="59" t="str">
        <f>IF(AND($W$1&gt;0,C1207&gt;0),SUBSTITUTE(SUBSTITUTE(IF(COUNTIF(newValidID,$C1207)&gt;0,VLOOKUP($C1207,Νέα_Μητρώα!$A:$G,2,FALSE),IF(COUNTIF(ValidID,$C1207)&gt;0,VLOOKUP($C1207,Μητρώο!$A:$G,2,FALSE))),"Θ","g"),"Α","b")&amp;IF((TRUNC((((YEAR($C$1))-I1207)+1)/2))*2&lt;12,12,(TRUNC((((YEAR($C$1))-I1207)+1)/2))*2),"ω")</f>
        <v>ω</v>
      </c>
      <c r="Z1207" s="49">
        <f t="shared" si="136"/>
        <v>0</v>
      </c>
      <c r="AA1207" s="49">
        <f t="shared" si="137"/>
        <v>0</v>
      </c>
      <c r="AB1207" s="49">
        <f t="shared" si="138"/>
        <v>0</v>
      </c>
    </row>
    <row r="1208" spans="1:28" x14ac:dyDescent="0.2">
      <c r="A1208" s="4">
        <v>1206</v>
      </c>
      <c r="B1208" s="25">
        <f t="shared" si="134"/>
        <v>1206</v>
      </c>
      <c r="D1208" s="26" t="str">
        <f>IF($C1208&gt;0,IF(COUNTIF(newValidID,$C1208)&gt;0,VLOOKUP($C1208,Νέα_Μητρώα!$A:$G,3,FALSE),IF(COUNTIF(ValidID,$C1208)&gt;0,VLOOKUP($C1208,Μητρώο!$A:$G,3,FALSE))),"")</f>
        <v/>
      </c>
      <c r="E1208" s="27" t="str">
        <f>IF($C1208&gt;0,IF(COUNTIF(newValidID,$C1208)&gt;0,VLOOKUP($C1208,Νέα_Μητρώα!$A:$G,5,FALSE),IF(COUNTIF(ValidID,$C1208)&gt;0,VLOOKUP($C1208,Μητρώο!$A:$G,5,FALSE))),"")</f>
        <v/>
      </c>
      <c r="F1208" s="47"/>
      <c r="G1208" s="47"/>
      <c r="H1208" s="28"/>
      <c r="I1208" s="29" t="str">
        <f>IF($C1208&gt;0,IF(COUNTIF(newValidID,$C1208)&gt;0,VLOOKUP($C1208,Νέα_Μητρώα!$A:$G,4,FALSE),IF(COUNTIF(ValidID,$C1208)&gt;0,VLOOKUP($C1208,Μητρώο!$A:$G,4,FALSE))),"")</f>
        <v/>
      </c>
      <c r="J1208" s="53" t="str">
        <f>IF(OR(AND(OR(LEFT(R1208)="b",LEFT(T1208)="b",LEFT(V1208)="b"),IF($C1208&gt;0,IF(COUNTIF(newValidID,$C1208)&gt;0,VLOOKUP($C1208,Νέα_Μητρώα!$A:$G,2,FALSE),IF(COUNTIF(ValidID,$C1208)&gt;0,VLOOKUP($C1208,Μητρώο!$A:$G,2,FALSE))),"")="Θ"),AND(OR(LEFT(R1208)="g",LEFT(T1208)="g",LEFT(V1208)="g"),IF($C1208&gt;0,IF(COUNTIF(newValidID,$C1208)&gt;0,VLOOKUP($C1208,Νέα_Μητρώα!$A:$G,2,FALSE),IF(COUNTIF(ValidID,$C1208)&gt;0,VLOOKUP($C1208,Μητρώο!$A:$G,2,FALSE))),"")="Α")),"error","")</f>
        <v/>
      </c>
      <c r="K1208" s="29" t="str">
        <f t="shared" si="132"/>
        <v/>
      </c>
      <c r="L1208" s="29">
        <f t="shared" si="133"/>
        <v>0</v>
      </c>
      <c r="M1208" s="30"/>
      <c r="N1208" s="30"/>
      <c r="O1208" s="31" t="str">
        <f>IF($C1208&gt;0,IF(COUNTIF(newValidID,$C1208)&gt;0,VLOOKUP($C1208,Νέα_Μητρώα!$A:$G,7,FALSE),IF(COUNTIF(ValidID,$C1208)&gt;0,VLOOKUP($C1208,Μητρώο!$A:$G,7,FALSE))),"")</f>
        <v/>
      </c>
      <c r="P1208" s="25" t="str">
        <f t="shared" si="135"/>
        <v/>
      </c>
      <c r="Q1208" s="6"/>
      <c r="S1208" s="6"/>
      <c r="U1208" s="6"/>
      <c r="W1208" s="59" t="str">
        <f>IF(AND($W$1&gt;0,C1208&gt;0),SUBSTITUTE(SUBSTITUTE(IF(COUNTIF(newValidID,$C1208)&gt;0,VLOOKUP($C1208,Νέα_Μητρώα!$A:$G,2,FALSE),IF(COUNTIF(ValidID,$C1208)&gt;0,VLOOKUP($C1208,Μητρώο!$A:$G,2,FALSE))),"Θ","g"),"Α","b")&amp;IF((TRUNC((((YEAR($C$1))-I1208)+1)/2))*2&lt;12,12,(TRUNC((((YEAR($C$1))-I1208)+1)/2))*2),"ω")</f>
        <v>ω</v>
      </c>
      <c r="Z1208" s="49">
        <f t="shared" si="136"/>
        <v>0</v>
      </c>
      <c r="AA1208" s="49">
        <f t="shared" si="137"/>
        <v>0</v>
      </c>
      <c r="AB1208" s="49">
        <f t="shared" si="138"/>
        <v>0</v>
      </c>
    </row>
    <row r="1209" spans="1:28" x14ac:dyDescent="0.2">
      <c r="A1209" s="4">
        <v>1207</v>
      </c>
      <c r="B1209" s="25">
        <f t="shared" si="134"/>
        <v>1207</v>
      </c>
      <c r="D1209" s="26" t="str">
        <f>IF($C1209&gt;0,IF(COUNTIF(newValidID,$C1209)&gt;0,VLOOKUP($C1209,Νέα_Μητρώα!$A:$G,3,FALSE),IF(COUNTIF(ValidID,$C1209)&gt;0,VLOOKUP($C1209,Μητρώο!$A:$G,3,FALSE))),"")</f>
        <v/>
      </c>
      <c r="E1209" s="27" t="str">
        <f>IF($C1209&gt;0,IF(COUNTIF(newValidID,$C1209)&gt;0,VLOOKUP($C1209,Νέα_Μητρώα!$A:$G,5,FALSE),IF(COUNTIF(ValidID,$C1209)&gt;0,VLOOKUP($C1209,Μητρώο!$A:$G,5,FALSE))),"")</f>
        <v/>
      </c>
      <c r="F1209" s="47"/>
      <c r="G1209" s="47"/>
      <c r="H1209" s="28"/>
      <c r="I1209" s="29" t="str">
        <f>IF($C1209&gt;0,IF(COUNTIF(newValidID,$C1209)&gt;0,VLOOKUP($C1209,Νέα_Μητρώα!$A:$G,4,FALSE),IF(COUNTIF(ValidID,$C1209)&gt;0,VLOOKUP($C1209,Μητρώο!$A:$G,4,FALSE))),"")</f>
        <v/>
      </c>
      <c r="J1209" s="53" t="str">
        <f>IF(OR(AND(OR(LEFT(R1209)="b",LEFT(T1209)="b",LEFT(V1209)="b"),IF($C1209&gt;0,IF(COUNTIF(newValidID,$C1209)&gt;0,VLOOKUP($C1209,Νέα_Μητρώα!$A:$G,2,FALSE),IF(COUNTIF(ValidID,$C1209)&gt;0,VLOOKUP($C1209,Μητρώο!$A:$G,2,FALSE))),"")="Θ"),AND(OR(LEFT(R1209)="g",LEFT(T1209)="g",LEFT(V1209)="g"),IF($C1209&gt;0,IF(COUNTIF(newValidID,$C1209)&gt;0,VLOOKUP($C1209,Νέα_Μητρώα!$A:$G,2,FALSE),IF(COUNTIF(ValidID,$C1209)&gt;0,VLOOKUP($C1209,Μητρώο!$A:$G,2,FALSE))),"")="Α")),"error","")</f>
        <v/>
      </c>
      <c r="K1209" s="29" t="str">
        <f t="shared" si="132"/>
        <v/>
      </c>
      <c r="L1209" s="29">
        <f t="shared" si="133"/>
        <v>0</v>
      </c>
      <c r="M1209" s="30"/>
      <c r="N1209" s="30"/>
      <c r="O1209" s="31" t="str">
        <f>IF($C1209&gt;0,IF(COUNTIF(newValidID,$C1209)&gt;0,VLOOKUP($C1209,Νέα_Μητρώα!$A:$G,7,FALSE),IF(COUNTIF(ValidID,$C1209)&gt;0,VLOOKUP($C1209,Μητρώο!$A:$G,7,FALSE))),"")</f>
        <v/>
      </c>
      <c r="P1209" s="25" t="str">
        <f t="shared" si="135"/>
        <v/>
      </c>
      <c r="Q1209" s="6"/>
      <c r="S1209" s="6"/>
      <c r="U1209" s="6"/>
      <c r="W1209" s="59" t="str">
        <f>IF(AND($W$1&gt;0,C1209&gt;0),SUBSTITUTE(SUBSTITUTE(IF(COUNTIF(newValidID,$C1209)&gt;0,VLOOKUP($C1209,Νέα_Μητρώα!$A:$G,2,FALSE),IF(COUNTIF(ValidID,$C1209)&gt;0,VLOOKUP($C1209,Μητρώο!$A:$G,2,FALSE))),"Θ","g"),"Α","b")&amp;IF((TRUNC((((YEAR($C$1))-I1209)+1)/2))*2&lt;12,12,(TRUNC((((YEAR($C$1))-I1209)+1)/2))*2),"ω")</f>
        <v>ω</v>
      </c>
      <c r="Z1209" s="49">
        <f t="shared" si="136"/>
        <v>0</v>
      </c>
      <c r="AA1209" s="49">
        <f t="shared" si="137"/>
        <v>0</v>
      </c>
      <c r="AB1209" s="49">
        <f t="shared" si="138"/>
        <v>0</v>
      </c>
    </row>
    <row r="1210" spans="1:28" x14ac:dyDescent="0.2">
      <c r="A1210" s="4">
        <v>1208</v>
      </c>
      <c r="B1210" s="25">
        <f t="shared" si="134"/>
        <v>1208</v>
      </c>
      <c r="D1210" s="26" t="str">
        <f>IF($C1210&gt;0,IF(COUNTIF(newValidID,$C1210)&gt;0,VLOOKUP($C1210,Νέα_Μητρώα!$A:$G,3,FALSE),IF(COUNTIF(ValidID,$C1210)&gt;0,VLOOKUP($C1210,Μητρώο!$A:$G,3,FALSE))),"")</f>
        <v/>
      </c>
      <c r="E1210" s="27" t="str">
        <f>IF($C1210&gt;0,IF(COUNTIF(newValidID,$C1210)&gt;0,VLOOKUP($C1210,Νέα_Μητρώα!$A:$G,5,FALSE),IF(COUNTIF(ValidID,$C1210)&gt;0,VLOOKUP($C1210,Μητρώο!$A:$G,5,FALSE))),"")</f>
        <v/>
      </c>
      <c r="F1210" s="47"/>
      <c r="G1210" s="47"/>
      <c r="H1210" s="28"/>
      <c r="I1210" s="29" t="str">
        <f>IF($C1210&gt;0,IF(COUNTIF(newValidID,$C1210)&gt;0,VLOOKUP($C1210,Νέα_Μητρώα!$A:$G,4,FALSE),IF(COUNTIF(ValidID,$C1210)&gt;0,VLOOKUP($C1210,Μητρώο!$A:$G,4,FALSE))),"")</f>
        <v/>
      </c>
      <c r="J1210" s="53" t="str">
        <f>IF(OR(AND(OR(LEFT(R1210)="b",LEFT(T1210)="b",LEFT(V1210)="b"),IF($C1210&gt;0,IF(COUNTIF(newValidID,$C1210)&gt;0,VLOOKUP($C1210,Νέα_Μητρώα!$A:$G,2,FALSE),IF(COUNTIF(ValidID,$C1210)&gt;0,VLOOKUP($C1210,Μητρώο!$A:$G,2,FALSE))),"")="Θ"),AND(OR(LEFT(R1210)="g",LEFT(T1210)="g",LEFT(V1210)="g"),IF($C1210&gt;0,IF(COUNTIF(newValidID,$C1210)&gt;0,VLOOKUP($C1210,Νέα_Μητρώα!$A:$G,2,FALSE),IF(COUNTIF(ValidID,$C1210)&gt;0,VLOOKUP($C1210,Μητρώο!$A:$G,2,FALSE))),"")="Α")),"error","")</f>
        <v/>
      </c>
      <c r="K1210" s="29" t="str">
        <f t="shared" si="132"/>
        <v/>
      </c>
      <c r="L1210" s="29">
        <f t="shared" si="133"/>
        <v>0</v>
      </c>
      <c r="M1210" s="30"/>
      <c r="N1210" s="30"/>
      <c r="O1210" s="31" t="str">
        <f>IF($C1210&gt;0,IF(COUNTIF(newValidID,$C1210)&gt;0,VLOOKUP($C1210,Νέα_Μητρώα!$A:$G,7,FALSE),IF(COUNTIF(ValidID,$C1210)&gt;0,VLOOKUP($C1210,Μητρώο!$A:$G,7,FALSE))),"")</f>
        <v/>
      </c>
      <c r="P1210" s="25" t="str">
        <f t="shared" si="135"/>
        <v/>
      </c>
      <c r="Q1210" s="6"/>
      <c r="S1210" s="6"/>
      <c r="U1210" s="6"/>
      <c r="W1210" s="59" t="str">
        <f>IF(AND($W$1&gt;0,C1210&gt;0),SUBSTITUTE(SUBSTITUTE(IF(COUNTIF(newValidID,$C1210)&gt;0,VLOOKUP($C1210,Νέα_Μητρώα!$A:$G,2,FALSE),IF(COUNTIF(ValidID,$C1210)&gt;0,VLOOKUP($C1210,Μητρώο!$A:$G,2,FALSE))),"Θ","g"),"Α","b")&amp;IF((TRUNC((((YEAR($C$1))-I1210)+1)/2))*2&lt;12,12,(TRUNC((((YEAR($C$1))-I1210)+1)/2))*2),"ω")</f>
        <v>ω</v>
      </c>
      <c r="Z1210" s="49">
        <f t="shared" si="136"/>
        <v>0</v>
      </c>
      <c r="AA1210" s="49">
        <f t="shared" si="137"/>
        <v>0</v>
      </c>
      <c r="AB1210" s="49">
        <f t="shared" si="138"/>
        <v>0</v>
      </c>
    </row>
    <row r="1211" spans="1:28" x14ac:dyDescent="0.2">
      <c r="A1211" s="4">
        <v>1209</v>
      </c>
      <c r="B1211" s="25">
        <f t="shared" si="134"/>
        <v>1209</v>
      </c>
      <c r="D1211" s="26" t="str">
        <f>IF($C1211&gt;0,IF(COUNTIF(newValidID,$C1211)&gt;0,VLOOKUP($C1211,Νέα_Μητρώα!$A:$G,3,FALSE),IF(COUNTIF(ValidID,$C1211)&gt;0,VLOOKUP($C1211,Μητρώο!$A:$G,3,FALSE))),"")</f>
        <v/>
      </c>
      <c r="E1211" s="27" t="str">
        <f>IF($C1211&gt;0,IF(COUNTIF(newValidID,$C1211)&gt;0,VLOOKUP($C1211,Νέα_Μητρώα!$A:$G,5,FALSE),IF(COUNTIF(ValidID,$C1211)&gt;0,VLOOKUP($C1211,Μητρώο!$A:$G,5,FALSE))),"")</f>
        <v/>
      </c>
      <c r="F1211" s="47"/>
      <c r="G1211" s="47"/>
      <c r="H1211" s="28"/>
      <c r="I1211" s="29" t="str">
        <f>IF($C1211&gt;0,IF(COUNTIF(newValidID,$C1211)&gt;0,VLOOKUP($C1211,Νέα_Μητρώα!$A:$G,4,FALSE),IF(COUNTIF(ValidID,$C1211)&gt;0,VLOOKUP($C1211,Μητρώο!$A:$G,4,FALSE))),"")</f>
        <v/>
      </c>
      <c r="J1211" s="53" t="str">
        <f>IF(OR(AND(OR(LEFT(R1211)="b",LEFT(T1211)="b",LEFT(V1211)="b"),IF($C1211&gt;0,IF(COUNTIF(newValidID,$C1211)&gt;0,VLOOKUP($C1211,Νέα_Μητρώα!$A:$G,2,FALSE),IF(COUNTIF(ValidID,$C1211)&gt;0,VLOOKUP($C1211,Μητρώο!$A:$G,2,FALSE))),"")="Θ"),AND(OR(LEFT(R1211)="g",LEFT(T1211)="g",LEFT(V1211)="g"),IF($C1211&gt;0,IF(COUNTIF(newValidID,$C1211)&gt;0,VLOOKUP($C1211,Νέα_Μητρώα!$A:$G,2,FALSE),IF(COUNTIF(ValidID,$C1211)&gt;0,VLOOKUP($C1211,Μητρώο!$A:$G,2,FALSE))),"")="Α")),"error","")</f>
        <v/>
      </c>
      <c r="K1211" s="29" t="str">
        <f t="shared" si="132"/>
        <v/>
      </c>
      <c r="L1211" s="29">
        <f t="shared" si="133"/>
        <v>0</v>
      </c>
      <c r="M1211" s="30"/>
      <c r="N1211" s="30"/>
      <c r="O1211" s="31" t="str">
        <f>IF($C1211&gt;0,IF(COUNTIF(newValidID,$C1211)&gt;0,VLOOKUP($C1211,Νέα_Μητρώα!$A:$G,7,FALSE),IF(COUNTIF(ValidID,$C1211)&gt;0,VLOOKUP($C1211,Μητρώο!$A:$G,7,FALSE))),"")</f>
        <v/>
      </c>
      <c r="P1211" s="25" t="str">
        <f t="shared" si="135"/>
        <v/>
      </c>
      <c r="Q1211" s="6"/>
      <c r="S1211" s="6"/>
      <c r="U1211" s="6"/>
      <c r="W1211" s="59" t="str">
        <f>IF(AND($W$1&gt;0,C1211&gt;0),SUBSTITUTE(SUBSTITUTE(IF(COUNTIF(newValidID,$C1211)&gt;0,VLOOKUP($C1211,Νέα_Μητρώα!$A:$G,2,FALSE),IF(COUNTIF(ValidID,$C1211)&gt;0,VLOOKUP($C1211,Μητρώο!$A:$G,2,FALSE))),"Θ","g"),"Α","b")&amp;IF((TRUNC((((YEAR($C$1))-I1211)+1)/2))*2&lt;12,12,(TRUNC((((YEAR($C$1))-I1211)+1)/2))*2),"ω")</f>
        <v>ω</v>
      </c>
      <c r="Z1211" s="49">
        <f t="shared" si="136"/>
        <v>0</v>
      </c>
      <c r="AA1211" s="49">
        <f t="shared" si="137"/>
        <v>0</v>
      </c>
      <c r="AB1211" s="49">
        <f t="shared" si="138"/>
        <v>0</v>
      </c>
    </row>
    <row r="1212" spans="1:28" x14ac:dyDescent="0.2">
      <c r="A1212" s="4">
        <v>1210</v>
      </c>
      <c r="B1212" s="25">
        <f t="shared" si="134"/>
        <v>1210</v>
      </c>
      <c r="D1212" s="26" t="str">
        <f>IF($C1212&gt;0,IF(COUNTIF(newValidID,$C1212)&gt;0,VLOOKUP($C1212,Νέα_Μητρώα!$A:$G,3,FALSE),IF(COUNTIF(ValidID,$C1212)&gt;0,VLOOKUP($C1212,Μητρώο!$A:$G,3,FALSE))),"")</f>
        <v/>
      </c>
      <c r="E1212" s="27" t="str">
        <f>IF($C1212&gt;0,IF(COUNTIF(newValidID,$C1212)&gt;0,VLOOKUP($C1212,Νέα_Μητρώα!$A:$G,5,FALSE),IF(COUNTIF(ValidID,$C1212)&gt;0,VLOOKUP($C1212,Μητρώο!$A:$G,5,FALSE))),"")</f>
        <v/>
      </c>
      <c r="F1212" s="47"/>
      <c r="G1212" s="47"/>
      <c r="H1212" s="28"/>
      <c r="I1212" s="29" t="str">
        <f>IF($C1212&gt;0,IF(COUNTIF(newValidID,$C1212)&gt;0,VLOOKUP($C1212,Νέα_Μητρώα!$A:$G,4,FALSE),IF(COUNTIF(ValidID,$C1212)&gt;0,VLOOKUP($C1212,Μητρώο!$A:$G,4,FALSE))),"")</f>
        <v/>
      </c>
      <c r="J1212" s="53" t="str">
        <f>IF(OR(AND(OR(LEFT(R1212)="b",LEFT(T1212)="b",LEFT(V1212)="b"),IF($C1212&gt;0,IF(COUNTIF(newValidID,$C1212)&gt;0,VLOOKUP($C1212,Νέα_Μητρώα!$A:$G,2,FALSE),IF(COUNTIF(ValidID,$C1212)&gt;0,VLOOKUP($C1212,Μητρώο!$A:$G,2,FALSE))),"")="Θ"),AND(OR(LEFT(R1212)="g",LEFT(T1212)="g",LEFT(V1212)="g"),IF($C1212&gt;0,IF(COUNTIF(newValidID,$C1212)&gt;0,VLOOKUP($C1212,Νέα_Μητρώα!$A:$G,2,FALSE),IF(COUNTIF(ValidID,$C1212)&gt;0,VLOOKUP($C1212,Μητρώο!$A:$G,2,FALSE))),"")="Α")),"error","")</f>
        <v/>
      </c>
      <c r="K1212" s="29" t="str">
        <f t="shared" si="132"/>
        <v/>
      </c>
      <c r="L1212" s="29">
        <f t="shared" si="133"/>
        <v>0</v>
      </c>
      <c r="M1212" s="30"/>
      <c r="N1212" s="30"/>
      <c r="O1212" s="31" t="str">
        <f>IF($C1212&gt;0,IF(COUNTIF(newValidID,$C1212)&gt;0,VLOOKUP($C1212,Νέα_Μητρώα!$A:$G,7,FALSE),IF(COUNTIF(ValidID,$C1212)&gt;0,VLOOKUP($C1212,Μητρώο!$A:$G,7,FALSE))),"")</f>
        <v/>
      </c>
      <c r="P1212" s="25" t="str">
        <f t="shared" si="135"/>
        <v/>
      </c>
      <c r="Q1212" s="6"/>
      <c r="S1212" s="6"/>
      <c r="U1212" s="6"/>
      <c r="W1212" s="59" t="str">
        <f>IF(AND($W$1&gt;0,C1212&gt;0),SUBSTITUTE(SUBSTITUTE(IF(COUNTIF(newValidID,$C1212)&gt;0,VLOOKUP($C1212,Νέα_Μητρώα!$A:$G,2,FALSE),IF(COUNTIF(ValidID,$C1212)&gt;0,VLOOKUP($C1212,Μητρώο!$A:$G,2,FALSE))),"Θ","g"),"Α","b")&amp;IF((TRUNC((((YEAR($C$1))-I1212)+1)/2))*2&lt;12,12,(TRUNC((((YEAR($C$1))-I1212)+1)/2))*2),"ω")</f>
        <v>ω</v>
      </c>
      <c r="Z1212" s="49">
        <f t="shared" si="136"/>
        <v>0</v>
      </c>
      <c r="AA1212" s="49">
        <f t="shared" si="137"/>
        <v>0</v>
      </c>
      <c r="AB1212" s="49">
        <f t="shared" si="138"/>
        <v>0</v>
      </c>
    </row>
    <row r="1213" spans="1:28" x14ac:dyDescent="0.2">
      <c r="A1213" s="4">
        <v>1211</v>
      </c>
      <c r="B1213" s="25">
        <f t="shared" si="134"/>
        <v>1211</v>
      </c>
      <c r="D1213" s="26" t="str">
        <f>IF($C1213&gt;0,IF(COUNTIF(newValidID,$C1213)&gt;0,VLOOKUP($C1213,Νέα_Μητρώα!$A:$G,3,FALSE),IF(COUNTIF(ValidID,$C1213)&gt;0,VLOOKUP($C1213,Μητρώο!$A:$G,3,FALSE))),"")</f>
        <v/>
      </c>
      <c r="E1213" s="27" t="str">
        <f>IF($C1213&gt;0,IF(COUNTIF(newValidID,$C1213)&gt;0,VLOOKUP($C1213,Νέα_Μητρώα!$A:$G,5,FALSE),IF(COUNTIF(ValidID,$C1213)&gt;0,VLOOKUP($C1213,Μητρώο!$A:$G,5,FALSE))),"")</f>
        <v/>
      </c>
      <c r="F1213" s="47"/>
      <c r="G1213" s="47"/>
      <c r="H1213" s="28"/>
      <c r="I1213" s="29" t="str">
        <f>IF($C1213&gt;0,IF(COUNTIF(newValidID,$C1213)&gt;0,VLOOKUP($C1213,Νέα_Μητρώα!$A:$G,4,FALSE),IF(COUNTIF(ValidID,$C1213)&gt;0,VLOOKUP($C1213,Μητρώο!$A:$G,4,FALSE))),"")</f>
        <v/>
      </c>
      <c r="J1213" s="53" t="str">
        <f>IF(OR(AND(OR(LEFT(R1213)="b",LEFT(T1213)="b",LEFT(V1213)="b"),IF($C1213&gt;0,IF(COUNTIF(newValidID,$C1213)&gt;0,VLOOKUP($C1213,Νέα_Μητρώα!$A:$G,2,FALSE),IF(COUNTIF(ValidID,$C1213)&gt;0,VLOOKUP($C1213,Μητρώο!$A:$G,2,FALSE))),"")="Θ"),AND(OR(LEFT(R1213)="g",LEFT(T1213)="g",LEFT(V1213)="g"),IF($C1213&gt;0,IF(COUNTIF(newValidID,$C1213)&gt;0,VLOOKUP($C1213,Νέα_Μητρώα!$A:$G,2,FALSE),IF(COUNTIF(ValidID,$C1213)&gt;0,VLOOKUP($C1213,Μητρώο!$A:$G,2,FALSE))),"")="Α")),"error","")</f>
        <v/>
      </c>
      <c r="K1213" s="29" t="str">
        <f t="shared" si="132"/>
        <v/>
      </c>
      <c r="L1213" s="29">
        <f t="shared" si="133"/>
        <v>0</v>
      </c>
      <c r="M1213" s="30"/>
      <c r="N1213" s="30"/>
      <c r="O1213" s="31" t="str">
        <f>IF($C1213&gt;0,IF(COUNTIF(newValidID,$C1213)&gt;0,VLOOKUP($C1213,Νέα_Μητρώα!$A:$G,7,FALSE),IF(COUNTIF(ValidID,$C1213)&gt;0,VLOOKUP($C1213,Μητρώο!$A:$G,7,FALSE))),"")</f>
        <v/>
      </c>
      <c r="P1213" s="25" t="str">
        <f t="shared" si="135"/>
        <v/>
      </c>
      <c r="Q1213" s="6"/>
      <c r="S1213" s="6"/>
      <c r="U1213" s="6"/>
      <c r="W1213" s="59" t="str">
        <f>IF(AND($W$1&gt;0,C1213&gt;0),SUBSTITUTE(SUBSTITUTE(IF(COUNTIF(newValidID,$C1213)&gt;0,VLOOKUP($C1213,Νέα_Μητρώα!$A:$G,2,FALSE),IF(COUNTIF(ValidID,$C1213)&gt;0,VLOOKUP($C1213,Μητρώο!$A:$G,2,FALSE))),"Θ","g"),"Α","b")&amp;IF((TRUNC((((YEAR($C$1))-I1213)+1)/2))*2&lt;12,12,(TRUNC((((YEAR($C$1))-I1213)+1)/2))*2),"ω")</f>
        <v>ω</v>
      </c>
      <c r="Z1213" s="49">
        <f t="shared" si="136"/>
        <v>0</v>
      </c>
      <c r="AA1213" s="49">
        <f t="shared" si="137"/>
        <v>0</v>
      </c>
      <c r="AB1213" s="49">
        <f t="shared" si="138"/>
        <v>0</v>
      </c>
    </row>
    <row r="1214" spans="1:28" x14ac:dyDescent="0.2">
      <c r="A1214" s="4">
        <v>1212</v>
      </c>
      <c r="B1214" s="25">
        <f t="shared" si="134"/>
        <v>1212</v>
      </c>
      <c r="D1214" s="26" t="str">
        <f>IF($C1214&gt;0,IF(COUNTIF(newValidID,$C1214)&gt;0,VLOOKUP($C1214,Νέα_Μητρώα!$A:$G,3,FALSE),IF(COUNTIF(ValidID,$C1214)&gt;0,VLOOKUP($C1214,Μητρώο!$A:$G,3,FALSE))),"")</f>
        <v/>
      </c>
      <c r="E1214" s="27" t="str">
        <f>IF($C1214&gt;0,IF(COUNTIF(newValidID,$C1214)&gt;0,VLOOKUP($C1214,Νέα_Μητρώα!$A:$G,5,FALSE),IF(COUNTIF(ValidID,$C1214)&gt;0,VLOOKUP($C1214,Μητρώο!$A:$G,5,FALSE))),"")</f>
        <v/>
      </c>
      <c r="F1214" s="47"/>
      <c r="G1214" s="47"/>
      <c r="H1214" s="28"/>
      <c r="I1214" s="29" t="str">
        <f>IF($C1214&gt;0,IF(COUNTIF(newValidID,$C1214)&gt;0,VLOOKUP($C1214,Νέα_Μητρώα!$A:$G,4,FALSE),IF(COUNTIF(ValidID,$C1214)&gt;0,VLOOKUP($C1214,Μητρώο!$A:$G,4,FALSE))),"")</f>
        <v/>
      </c>
      <c r="J1214" s="53" t="str">
        <f>IF(OR(AND(OR(LEFT(R1214)="b",LEFT(T1214)="b",LEFT(V1214)="b"),IF($C1214&gt;0,IF(COUNTIF(newValidID,$C1214)&gt;0,VLOOKUP($C1214,Νέα_Μητρώα!$A:$G,2,FALSE),IF(COUNTIF(ValidID,$C1214)&gt;0,VLOOKUP($C1214,Μητρώο!$A:$G,2,FALSE))),"")="Θ"),AND(OR(LEFT(R1214)="g",LEFT(T1214)="g",LEFT(V1214)="g"),IF($C1214&gt;0,IF(COUNTIF(newValidID,$C1214)&gt;0,VLOOKUP($C1214,Νέα_Μητρώα!$A:$G,2,FALSE),IF(COUNTIF(ValidID,$C1214)&gt;0,VLOOKUP($C1214,Μητρώο!$A:$G,2,FALSE))),"")="Α")),"error","")</f>
        <v/>
      </c>
      <c r="K1214" s="29" t="str">
        <f t="shared" si="132"/>
        <v/>
      </c>
      <c r="L1214" s="29">
        <f t="shared" si="133"/>
        <v>0</v>
      </c>
      <c r="M1214" s="30"/>
      <c r="N1214" s="30"/>
      <c r="O1214" s="31" t="str">
        <f>IF($C1214&gt;0,IF(COUNTIF(newValidID,$C1214)&gt;0,VLOOKUP($C1214,Νέα_Μητρώα!$A:$G,7,FALSE),IF(COUNTIF(ValidID,$C1214)&gt;0,VLOOKUP($C1214,Μητρώο!$A:$G,7,FALSE))),"")</f>
        <v/>
      </c>
      <c r="P1214" s="25" t="str">
        <f t="shared" si="135"/>
        <v/>
      </c>
      <c r="Q1214" s="6"/>
      <c r="S1214" s="6"/>
      <c r="U1214" s="6"/>
      <c r="W1214" s="59" t="str">
        <f>IF(AND($W$1&gt;0,C1214&gt;0),SUBSTITUTE(SUBSTITUTE(IF(COUNTIF(newValidID,$C1214)&gt;0,VLOOKUP($C1214,Νέα_Μητρώα!$A:$G,2,FALSE),IF(COUNTIF(ValidID,$C1214)&gt;0,VLOOKUP($C1214,Μητρώο!$A:$G,2,FALSE))),"Θ","g"),"Α","b")&amp;IF((TRUNC((((YEAR($C$1))-I1214)+1)/2))*2&lt;12,12,(TRUNC((((YEAR($C$1))-I1214)+1)/2))*2),"ω")</f>
        <v>ω</v>
      </c>
      <c r="Z1214" s="49">
        <f t="shared" si="136"/>
        <v>0</v>
      </c>
      <c r="AA1214" s="49">
        <f t="shared" si="137"/>
        <v>0</v>
      </c>
      <c r="AB1214" s="49">
        <f t="shared" si="138"/>
        <v>0</v>
      </c>
    </row>
    <row r="1215" spans="1:28" x14ac:dyDescent="0.2">
      <c r="A1215" s="4">
        <v>1213</v>
      </c>
      <c r="B1215" s="25">
        <f t="shared" si="134"/>
        <v>1213</v>
      </c>
      <c r="D1215" s="26" t="str">
        <f>IF($C1215&gt;0,IF(COUNTIF(newValidID,$C1215)&gt;0,VLOOKUP($C1215,Νέα_Μητρώα!$A:$G,3,FALSE),IF(COUNTIF(ValidID,$C1215)&gt;0,VLOOKUP($C1215,Μητρώο!$A:$G,3,FALSE))),"")</f>
        <v/>
      </c>
      <c r="E1215" s="27" t="str">
        <f>IF($C1215&gt;0,IF(COUNTIF(newValidID,$C1215)&gt;0,VLOOKUP($C1215,Νέα_Μητρώα!$A:$G,5,FALSE),IF(COUNTIF(ValidID,$C1215)&gt;0,VLOOKUP($C1215,Μητρώο!$A:$G,5,FALSE))),"")</f>
        <v/>
      </c>
      <c r="F1215" s="47"/>
      <c r="G1215" s="47"/>
      <c r="H1215" s="28"/>
      <c r="I1215" s="29" t="str">
        <f>IF($C1215&gt;0,IF(COUNTIF(newValidID,$C1215)&gt;0,VLOOKUP($C1215,Νέα_Μητρώα!$A:$G,4,FALSE),IF(COUNTIF(ValidID,$C1215)&gt;0,VLOOKUP($C1215,Μητρώο!$A:$G,4,FALSE))),"")</f>
        <v/>
      </c>
      <c r="J1215" s="53" t="str">
        <f>IF(OR(AND(OR(LEFT(R1215)="b",LEFT(T1215)="b",LEFT(V1215)="b"),IF($C1215&gt;0,IF(COUNTIF(newValidID,$C1215)&gt;0,VLOOKUP($C1215,Νέα_Μητρώα!$A:$G,2,FALSE),IF(COUNTIF(ValidID,$C1215)&gt;0,VLOOKUP($C1215,Μητρώο!$A:$G,2,FALSE))),"")="Θ"),AND(OR(LEFT(R1215)="g",LEFT(T1215)="g",LEFT(V1215)="g"),IF($C1215&gt;0,IF(COUNTIF(newValidID,$C1215)&gt;0,VLOOKUP($C1215,Νέα_Μητρώα!$A:$G,2,FALSE),IF(COUNTIF(ValidID,$C1215)&gt;0,VLOOKUP($C1215,Μητρώο!$A:$G,2,FALSE))),"")="Α")),"error","")</f>
        <v/>
      </c>
      <c r="K1215" s="29" t="str">
        <f t="shared" si="132"/>
        <v/>
      </c>
      <c r="L1215" s="29">
        <f t="shared" si="133"/>
        <v>0</v>
      </c>
      <c r="M1215" s="30"/>
      <c r="N1215" s="30"/>
      <c r="O1215" s="31" t="str">
        <f>IF($C1215&gt;0,IF(COUNTIF(newValidID,$C1215)&gt;0,VLOOKUP($C1215,Νέα_Μητρώα!$A:$G,7,FALSE),IF(COUNTIF(ValidID,$C1215)&gt;0,VLOOKUP($C1215,Μητρώο!$A:$G,7,FALSE))),"")</f>
        <v/>
      </c>
      <c r="P1215" s="25" t="str">
        <f t="shared" si="135"/>
        <v/>
      </c>
      <c r="Q1215" s="6"/>
      <c r="S1215" s="6"/>
      <c r="U1215" s="6"/>
      <c r="W1215" s="59" t="str">
        <f>IF(AND($W$1&gt;0,C1215&gt;0),SUBSTITUTE(SUBSTITUTE(IF(COUNTIF(newValidID,$C1215)&gt;0,VLOOKUP($C1215,Νέα_Μητρώα!$A:$G,2,FALSE),IF(COUNTIF(ValidID,$C1215)&gt;0,VLOOKUP($C1215,Μητρώο!$A:$G,2,FALSE))),"Θ","g"),"Α","b")&amp;IF((TRUNC((((YEAR($C$1))-I1215)+1)/2))*2&lt;12,12,(TRUNC((((YEAR($C$1))-I1215)+1)/2))*2),"ω")</f>
        <v>ω</v>
      </c>
      <c r="Z1215" s="49">
        <f t="shared" si="136"/>
        <v>0</v>
      </c>
      <c r="AA1215" s="49">
        <f t="shared" si="137"/>
        <v>0</v>
      </c>
      <c r="AB1215" s="49">
        <f t="shared" si="138"/>
        <v>0</v>
      </c>
    </row>
    <row r="1216" spans="1:28" x14ac:dyDescent="0.2">
      <c r="A1216" s="4">
        <v>1214</v>
      </c>
      <c r="B1216" s="25">
        <f t="shared" si="134"/>
        <v>1214</v>
      </c>
      <c r="D1216" s="26" t="str">
        <f>IF($C1216&gt;0,IF(COUNTIF(newValidID,$C1216)&gt;0,VLOOKUP($C1216,Νέα_Μητρώα!$A:$G,3,FALSE),IF(COUNTIF(ValidID,$C1216)&gt;0,VLOOKUP($C1216,Μητρώο!$A:$G,3,FALSE))),"")</f>
        <v/>
      </c>
      <c r="E1216" s="27" t="str">
        <f>IF($C1216&gt;0,IF(COUNTIF(newValidID,$C1216)&gt;0,VLOOKUP($C1216,Νέα_Μητρώα!$A:$G,5,FALSE),IF(COUNTIF(ValidID,$C1216)&gt;0,VLOOKUP($C1216,Μητρώο!$A:$G,5,FALSE))),"")</f>
        <v/>
      </c>
      <c r="F1216" s="47"/>
      <c r="G1216" s="47"/>
      <c r="H1216" s="28"/>
      <c r="I1216" s="29" t="str">
        <f>IF($C1216&gt;0,IF(COUNTIF(newValidID,$C1216)&gt;0,VLOOKUP($C1216,Νέα_Μητρώα!$A:$G,4,FALSE),IF(COUNTIF(ValidID,$C1216)&gt;0,VLOOKUP($C1216,Μητρώο!$A:$G,4,FALSE))),"")</f>
        <v/>
      </c>
      <c r="J1216" s="53" t="str">
        <f>IF(OR(AND(OR(LEFT(R1216)="b",LEFT(T1216)="b",LEFT(V1216)="b"),IF($C1216&gt;0,IF(COUNTIF(newValidID,$C1216)&gt;0,VLOOKUP($C1216,Νέα_Μητρώα!$A:$G,2,FALSE),IF(COUNTIF(ValidID,$C1216)&gt;0,VLOOKUP($C1216,Μητρώο!$A:$G,2,FALSE))),"")="Θ"),AND(OR(LEFT(R1216)="g",LEFT(T1216)="g",LEFT(V1216)="g"),IF($C1216&gt;0,IF(COUNTIF(newValidID,$C1216)&gt;0,VLOOKUP($C1216,Νέα_Μητρώα!$A:$G,2,FALSE),IF(COUNTIF(ValidID,$C1216)&gt;0,VLOOKUP($C1216,Μητρώο!$A:$G,2,FALSE))),"")="Α")),"error","")</f>
        <v/>
      </c>
      <c r="K1216" s="29" t="str">
        <f t="shared" si="132"/>
        <v/>
      </c>
      <c r="L1216" s="29">
        <f t="shared" si="133"/>
        <v>0</v>
      </c>
      <c r="M1216" s="30"/>
      <c r="N1216" s="30"/>
      <c r="O1216" s="31" t="str">
        <f>IF($C1216&gt;0,IF(COUNTIF(newValidID,$C1216)&gt;0,VLOOKUP($C1216,Νέα_Μητρώα!$A:$G,7,FALSE),IF(COUNTIF(ValidID,$C1216)&gt;0,VLOOKUP($C1216,Μητρώο!$A:$G,7,FALSE))),"")</f>
        <v/>
      </c>
      <c r="P1216" s="25" t="str">
        <f t="shared" si="135"/>
        <v/>
      </c>
      <c r="Q1216" s="6"/>
      <c r="S1216" s="6"/>
      <c r="U1216" s="6"/>
      <c r="W1216" s="59" t="str">
        <f>IF(AND($W$1&gt;0,C1216&gt;0),SUBSTITUTE(SUBSTITUTE(IF(COUNTIF(newValidID,$C1216)&gt;0,VLOOKUP($C1216,Νέα_Μητρώα!$A:$G,2,FALSE),IF(COUNTIF(ValidID,$C1216)&gt;0,VLOOKUP($C1216,Μητρώο!$A:$G,2,FALSE))),"Θ","g"),"Α","b")&amp;IF((TRUNC((((YEAR($C$1))-I1216)+1)/2))*2&lt;12,12,(TRUNC((((YEAR($C$1))-I1216)+1)/2))*2),"ω")</f>
        <v>ω</v>
      </c>
      <c r="Z1216" s="49">
        <f t="shared" si="136"/>
        <v>0</v>
      </c>
      <c r="AA1216" s="49">
        <f t="shared" si="137"/>
        <v>0</v>
      </c>
      <c r="AB1216" s="49">
        <f t="shared" si="138"/>
        <v>0</v>
      </c>
    </row>
    <row r="1217" spans="1:28" x14ac:dyDescent="0.2">
      <c r="A1217" s="4">
        <v>1215</v>
      </c>
      <c r="B1217" s="25">
        <f t="shared" si="134"/>
        <v>1215</v>
      </c>
      <c r="D1217" s="26" t="str">
        <f>IF($C1217&gt;0,IF(COUNTIF(newValidID,$C1217)&gt;0,VLOOKUP($C1217,Νέα_Μητρώα!$A:$G,3,FALSE),IF(COUNTIF(ValidID,$C1217)&gt;0,VLOOKUP($C1217,Μητρώο!$A:$G,3,FALSE))),"")</f>
        <v/>
      </c>
      <c r="E1217" s="27" t="str">
        <f>IF($C1217&gt;0,IF(COUNTIF(newValidID,$C1217)&gt;0,VLOOKUP($C1217,Νέα_Μητρώα!$A:$G,5,FALSE),IF(COUNTIF(ValidID,$C1217)&gt;0,VLOOKUP($C1217,Μητρώο!$A:$G,5,FALSE))),"")</f>
        <v/>
      </c>
      <c r="F1217" s="47"/>
      <c r="G1217" s="47"/>
      <c r="H1217" s="28"/>
      <c r="I1217" s="29" t="str">
        <f>IF($C1217&gt;0,IF(COUNTIF(newValidID,$C1217)&gt;0,VLOOKUP($C1217,Νέα_Μητρώα!$A:$G,4,FALSE),IF(COUNTIF(ValidID,$C1217)&gt;0,VLOOKUP($C1217,Μητρώο!$A:$G,4,FALSE))),"")</f>
        <v/>
      </c>
      <c r="J1217" s="53" t="str">
        <f>IF(OR(AND(OR(LEFT(R1217)="b",LEFT(T1217)="b",LEFT(V1217)="b"),IF($C1217&gt;0,IF(COUNTIF(newValidID,$C1217)&gt;0,VLOOKUP($C1217,Νέα_Μητρώα!$A:$G,2,FALSE),IF(COUNTIF(ValidID,$C1217)&gt;0,VLOOKUP($C1217,Μητρώο!$A:$G,2,FALSE))),"")="Θ"),AND(OR(LEFT(R1217)="g",LEFT(T1217)="g",LEFT(V1217)="g"),IF($C1217&gt;0,IF(COUNTIF(newValidID,$C1217)&gt;0,VLOOKUP($C1217,Νέα_Μητρώα!$A:$G,2,FALSE),IF(COUNTIF(ValidID,$C1217)&gt;0,VLOOKUP($C1217,Μητρώο!$A:$G,2,FALSE))),"")="Α")),"error","")</f>
        <v/>
      </c>
      <c r="K1217" s="29" t="str">
        <f t="shared" si="132"/>
        <v/>
      </c>
      <c r="L1217" s="29">
        <f t="shared" si="133"/>
        <v>0</v>
      </c>
      <c r="M1217" s="30"/>
      <c r="N1217" s="30"/>
      <c r="O1217" s="31" t="str">
        <f>IF($C1217&gt;0,IF(COUNTIF(newValidID,$C1217)&gt;0,VLOOKUP($C1217,Νέα_Μητρώα!$A:$G,7,FALSE),IF(COUNTIF(ValidID,$C1217)&gt;0,VLOOKUP($C1217,Μητρώο!$A:$G,7,FALSE))),"")</f>
        <v/>
      </c>
      <c r="P1217" s="25" t="str">
        <f t="shared" si="135"/>
        <v/>
      </c>
      <c r="Q1217" s="6"/>
      <c r="S1217" s="6"/>
      <c r="U1217" s="6"/>
      <c r="W1217" s="59" t="str">
        <f>IF(AND($W$1&gt;0,C1217&gt;0),SUBSTITUTE(SUBSTITUTE(IF(COUNTIF(newValidID,$C1217)&gt;0,VLOOKUP($C1217,Νέα_Μητρώα!$A:$G,2,FALSE),IF(COUNTIF(ValidID,$C1217)&gt;0,VLOOKUP($C1217,Μητρώο!$A:$G,2,FALSE))),"Θ","g"),"Α","b")&amp;IF((TRUNC((((YEAR($C$1))-I1217)+1)/2))*2&lt;12,12,(TRUNC((((YEAR($C$1))-I1217)+1)/2))*2),"ω")</f>
        <v>ω</v>
      </c>
      <c r="Z1217" s="49">
        <f t="shared" si="136"/>
        <v>0</v>
      </c>
      <c r="AA1217" s="49">
        <f t="shared" si="137"/>
        <v>0</v>
      </c>
      <c r="AB1217" s="49">
        <f t="shared" si="138"/>
        <v>0</v>
      </c>
    </row>
    <row r="1218" spans="1:28" x14ac:dyDescent="0.2">
      <c r="A1218" s="4">
        <v>1216</v>
      </c>
      <c r="B1218" s="25">
        <f t="shared" si="134"/>
        <v>1216</v>
      </c>
      <c r="D1218" s="26" t="str">
        <f>IF($C1218&gt;0,IF(COUNTIF(newValidID,$C1218)&gt;0,VLOOKUP($C1218,Νέα_Μητρώα!$A:$G,3,FALSE),IF(COUNTIF(ValidID,$C1218)&gt;0,VLOOKUP($C1218,Μητρώο!$A:$G,3,FALSE))),"")</f>
        <v/>
      </c>
      <c r="E1218" s="27" t="str">
        <f>IF($C1218&gt;0,IF(COUNTIF(newValidID,$C1218)&gt;0,VLOOKUP($C1218,Νέα_Μητρώα!$A:$G,5,FALSE),IF(COUNTIF(ValidID,$C1218)&gt;0,VLOOKUP($C1218,Μητρώο!$A:$G,5,FALSE))),"")</f>
        <v/>
      </c>
      <c r="F1218" s="47"/>
      <c r="G1218" s="47"/>
      <c r="H1218" s="28"/>
      <c r="I1218" s="29" t="str">
        <f>IF($C1218&gt;0,IF(COUNTIF(newValidID,$C1218)&gt;0,VLOOKUP($C1218,Νέα_Μητρώα!$A:$G,4,FALSE),IF(COUNTIF(ValidID,$C1218)&gt;0,VLOOKUP($C1218,Μητρώο!$A:$G,4,FALSE))),"")</f>
        <v/>
      </c>
      <c r="J1218" s="53" t="str">
        <f>IF(OR(AND(OR(LEFT(R1218)="b",LEFT(T1218)="b",LEFT(V1218)="b"),IF($C1218&gt;0,IF(COUNTIF(newValidID,$C1218)&gt;0,VLOOKUP($C1218,Νέα_Μητρώα!$A:$G,2,FALSE),IF(COUNTIF(ValidID,$C1218)&gt;0,VLOOKUP($C1218,Μητρώο!$A:$G,2,FALSE))),"")="Θ"),AND(OR(LEFT(R1218)="g",LEFT(T1218)="g",LEFT(V1218)="g"),IF($C1218&gt;0,IF(COUNTIF(newValidID,$C1218)&gt;0,VLOOKUP($C1218,Νέα_Μητρώα!$A:$G,2,FALSE),IF(COUNTIF(ValidID,$C1218)&gt;0,VLOOKUP($C1218,Μητρώο!$A:$G,2,FALSE))),"")="Α")),"error","")</f>
        <v/>
      </c>
      <c r="K1218" s="29" t="str">
        <f t="shared" si="132"/>
        <v/>
      </c>
      <c r="L1218" s="29">
        <f t="shared" si="133"/>
        <v>0</v>
      </c>
      <c r="M1218" s="30"/>
      <c r="N1218" s="30"/>
      <c r="O1218" s="31" t="str">
        <f>IF($C1218&gt;0,IF(COUNTIF(newValidID,$C1218)&gt;0,VLOOKUP($C1218,Νέα_Μητρώα!$A:$G,7,FALSE),IF(COUNTIF(ValidID,$C1218)&gt;0,VLOOKUP($C1218,Μητρώο!$A:$G,7,FALSE))),"")</f>
        <v/>
      </c>
      <c r="P1218" s="25" t="str">
        <f t="shared" si="135"/>
        <v/>
      </c>
      <c r="Q1218" s="6"/>
      <c r="S1218" s="6"/>
      <c r="U1218" s="6"/>
      <c r="W1218" s="59" t="str">
        <f>IF(AND($W$1&gt;0,C1218&gt;0),SUBSTITUTE(SUBSTITUTE(IF(COUNTIF(newValidID,$C1218)&gt;0,VLOOKUP($C1218,Νέα_Μητρώα!$A:$G,2,FALSE),IF(COUNTIF(ValidID,$C1218)&gt;0,VLOOKUP($C1218,Μητρώο!$A:$G,2,FALSE))),"Θ","g"),"Α","b")&amp;IF((TRUNC((((YEAR($C$1))-I1218)+1)/2))*2&lt;12,12,(TRUNC((((YEAR($C$1))-I1218)+1)/2))*2),"ω")</f>
        <v>ω</v>
      </c>
      <c r="Z1218" s="49">
        <f t="shared" si="136"/>
        <v>0</v>
      </c>
      <c r="AA1218" s="49">
        <f t="shared" si="137"/>
        <v>0</v>
      </c>
      <c r="AB1218" s="49">
        <f t="shared" si="138"/>
        <v>0</v>
      </c>
    </row>
    <row r="1219" spans="1:28" x14ac:dyDescent="0.2">
      <c r="A1219" s="4">
        <v>1217</v>
      </c>
      <c r="B1219" s="25">
        <f t="shared" si="134"/>
        <v>1217</v>
      </c>
      <c r="D1219" s="26" t="str">
        <f>IF($C1219&gt;0,IF(COUNTIF(newValidID,$C1219)&gt;0,VLOOKUP($C1219,Νέα_Μητρώα!$A:$G,3,FALSE),IF(COUNTIF(ValidID,$C1219)&gt;0,VLOOKUP($C1219,Μητρώο!$A:$G,3,FALSE))),"")</f>
        <v/>
      </c>
      <c r="E1219" s="27" t="str">
        <f>IF($C1219&gt;0,IF(COUNTIF(newValidID,$C1219)&gt;0,VLOOKUP($C1219,Νέα_Μητρώα!$A:$G,5,FALSE),IF(COUNTIF(ValidID,$C1219)&gt;0,VLOOKUP($C1219,Μητρώο!$A:$G,5,FALSE))),"")</f>
        <v/>
      </c>
      <c r="F1219" s="47"/>
      <c r="G1219" s="47"/>
      <c r="H1219" s="28"/>
      <c r="I1219" s="29" t="str">
        <f>IF($C1219&gt;0,IF(COUNTIF(newValidID,$C1219)&gt;0,VLOOKUP($C1219,Νέα_Μητρώα!$A:$G,4,FALSE),IF(COUNTIF(ValidID,$C1219)&gt;0,VLOOKUP($C1219,Μητρώο!$A:$G,4,FALSE))),"")</f>
        <v/>
      </c>
      <c r="J1219" s="53" t="str">
        <f>IF(OR(AND(OR(LEFT(R1219)="b",LEFT(T1219)="b",LEFT(V1219)="b"),IF($C1219&gt;0,IF(COUNTIF(newValidID,$C1219)&gt;0,VLOOKUP($C1219,Νέα_Μητρώα!$A:$G,2,FALSE),IF(COUNTIF(ValidID,$C1219)&gt;0,VLOOKUP($C1219,Μητρώο!$A:$G,2,FALSE))),"")="Θ"),AND(OR(LEFT(R1219)="g",LEFT(T1219)="g",LEFT(V1219)="g"),IF($C1219&gt;0,IF(COUNTIF(newValidID,$C1219)&gt;0,VLOOKUP($C1219,Νέα_Μητρώα!$A:$G,2,FALSE),IF(COUNTIF(ValidID,$C1219)&gt;0,VLOOKUP($C1219,Μητρώο!$A:$G,2,FALSE))),"")="Α")),"error","")</f>
        <v/>
      </c>
      <c r="K1219" s="29" t="str">
        <f t="shared" ref="K1219:K1282" si="139">IF(R1219&gt;" ",IF(VALUE(RIGHT(R1219,2))=10,IF(YEAR($C$1)-I1219&gt;10,"error","ok"),IF(VALUE(RIGHT(R1219,2))=12,IF(OR(YEAR($C$1)-I1219&gt;12,YEAR($C$1)-I1219&lt;9),"error","ok"),IF(VALUE(RIGHT(R1219,2))=14,IF(OR(YEAR($C$1)-I1219&gt;14,YEAR($C$1)-I1219&lt;9),"error","ok"),IF(VALUE(RIGHT(R1219,2))=16,IF(OR(YEAR($C$1)-I1219&gt;16,YEAR($C$1)-I1219&lt;13),"error","ok"),IF(VALUE(RIGHT(R1219,2))=18,IF(OR(YEAR($C$1)-I1219&gt;18,YEAR($C$1)-I1219&lt;13),"error","ok"),"x"))))),"")</f>
        <v/>
      </c>
      <c r="L1219" s="29">
        <f t="shared" ref="L1219:L1282" si="140">COUNTIF(C:C,C1219)</f>
        <v>0</v>
      </c>
      <c r="M1219" s="30"/>
      <c r="N1219" s="30"/>
      <c r="O1219" s="31" t="str">
        <f>IF($C1219&gt;0,IF(COUNTIF(newValidID,$C1219)&gt;0,VLOOKUP($C1219,Νέα_Μητρώα!$A:$G,7,FALSE),IF(COUNTIF(ValidID,$C1219)&gt;0,VLOOKUP($C1219,Μητρώο!$A:$G,7,FALSE))),"")</f>
        <v/>
      </c>
      <c r="P1219" s="25" t="str">
        <f t="shared" si="135"/>
        <v/>
      </c>
      <c r="Q1219" s="6"/>
      <c r="S1219" s="6"/>
      <c r="U1219" s="6"/>
      <c r="W1219" s="59" t="str">
        <f>IF(AND($W$1&gt;0,C1219&gt;0),SUBSTITUTE(SUBSTITUTE(IF(COUNTIF(newValidID,$C1219)&gt;0,VLOOKUP($C1219,Νέα_Μητρώα!$A:$G,2,FALSE),IF(COUNTIF(ValidID,$C1219)&gt;0,VLOOKUP($C1219,Μητρώο!$A:$G,2,FALSE))),"Θ","g"),"Α","b")&amp;IF((TRUNC((((YEAR($C$1))-I1219)+1)/2))*2&lt;12,12,(TRUNC((((YEAR($C$1))-I1219)+1)/2))*2),"ω")</f>
        <v>ω</v>
      </c>
      <c r="Z1219" s="49">
        <f t="shared" si="136"/>
        <v>0</v>
      </c>
      <c r="AA1219" s="49">
        <f t="shared" si="137"/>
        <v>0</v>
      </c>
      <c r="AB1219" s="49">
        <f t="shared" si="138"/>
        <v>0</v>
      </c>
    </row>
    <row r="1220" spans="1:28" x14ac:dyDescent="0.2">
      <c r="A1220" s="4">
        <v>1218</v>
      </c>
      <c r="B1220" s="25">
        <f t="shared" ref="B1220:B1283" si="141">IF(Q1220&amp;R1220&amp;W1220=Q1219&amp;R1219&amp;W1219,B1219+1,1)</f>
        <v>1218</v>
      </c>
      <c r="D1220" s="26" t="str">
        <f>IF($C1220&gt;0,IF(COUNTIF(newValidID,$C1220)&gt;0,VLOOKUP($C1220,Νέα_Μητρώα!$A:$G,3,FALSE),IF(COUNTIF(ValidID,$C1220)&gt;0,VLOOKUP($C1220,Μητρώο!$A:$G,3,FALSE))),"")</f>
        <v/>
      </c>
      <c r="E1220" s="27" t="str">
        <f>IF($C1220&gt;0,IF(COUNTIF(newValidID,$C1220)&gt;0,VLOOKUP($C1220,Νέα_Μητρώα!$A:$G,5,FALSE),IF(COUNTIF(ValidID,$C1220)&gt;0,VLOOKUP($C1220,Μητρώο!$A:$G,5,FALSE))),"")</f>
        <v/>
      </c>
      <c r="F1220" s="47"/>
      <c r="G1220" s="47"/>
      <c r="H1220" s="28"/>
      <c r="I1220" s="29" t="str">
        <f>IF($C1220&gt;0,IF(COUNTIF(newValidID,$C1220)&gt;0,VLOOKUP($C1220,Νέα_Μητρώα!$A:$G,4,FALSE),IF(COUNTIF(ValidID,$C1220)&gt;0,VLOOKUP($C1220,Μητρώο!$A:$G,4,FALSE))),"")</f>
        <v/>
      </c>
      <c r="J1220" s="53" t="str">
        <f>IF(OR(AND(OR(LEFT(R1220)="b",LEFT(T1220)="b",LEFT(V1220)="b"),IF($C1220&gt;0,IF(COUNTIF(newValidID,$C1220)&gt;0,VLOOKUP($C1220,Νέα_Μητρώα!$A:$G,2,FALSE),IF(COUNTIF(ValidID,$C1220)&gt;0,VLOOKUP($C1220,Μητρώο!$A:$G,2,FALSE))),"")="Θ"),AND(OR(LEFT(R1220)="g",LEFT(T1220)="g",LEFT(V1220)="g"),IF($C1220&gt;0,IF(COUNTIF(newValidID,$C1220)&gt;0,VLOOKUP($C1220,Νέα_Μητρώα!$A:$G,2,FALSE),IF(COUNTIF(ValidID,$C1220)&gt;0,VLOOKUP($C1220,Μητρώο!$A:$G,2,FALSE))),"")="Α")),"error","")</f>
        <v/>
      </c>
      <c r="K1220" s="29" t="str">
        <f t="shared" si="139"/>
        <v/>
      </c>
      <c r="L1220" s="29">
        <f t="shared" si="140"/>
        <v>0</v>
      </c>
      <c r="M1220" s="30"/>
      <c r="N1220" s="30"/>
      <c r="O1220" s="31" t="str">
        <f>IF($C1220&gt;0,IF(COUNTIF(newValidID,$C1220)&gt;0,VLOOKUP($C1220,Νέα_Μητρώα!$A:$G,7,FALSE),IF(COUNTIF(ValidID,$C1220)&gt;0,VLOOKUP($C1220,Μητρώο!$A:$G,7,FALSE))),"")</f>
        <v/>
      </c>
      <c r="P1220" s="25" t="str">
        <f t="shared" ref="P1220:P1283" si="142">IF(AND($C1220&gt;1,$O1220&lt;$C$1),"Κ","")</f>
        <v/>
      </c>
      <c r="Q1220" s="6"/>
      <c r="S1220" s="6"/>
      <c r="U1220" s="6"/>
      <c r="W1220" s="59" t="str">
        <f>IF(AND($W$1&gt;0,C1220&gt;0),SUBSTITUTE(SUBSTITUTE(IF(COUNTIF(newValidID,$C1220)&gt;0,VLOOKUP($C1220,Νέα_Μητρώα!$A:$G,2,FALSE),IF(COUNTIF(ValidID,$C1220)&gt;0,VLOOKUP($C1220,Μητρώο!$A:$G,2,FALSE))),"Θ","g"),"Α","b")&amp;IF((TRUNC((((YEAR($C$1))-I1220)+1)/2))*2&lt;12,12,(TRUNC((((YEAR($C$1))-I1220)+1)/2))*2),"ω")</f>
        <v>ω</v>
      </c>
      <c r="Z1220" s="49">
        <f t="shared" si="136"/>
        <v>0</v>
      </c>
      <c r="AA1220" s="49">
        <f t="shared" si="137"/>
        <v>0</v>
      </c>
      <c r="AB1220" s="49">
        <f t="shared" si="138"/>
        <v>0</v>
      </c>
    </row>
    <row r="1221" spans="1:28" x14ac:dyDescent="0.2">
      <c r="A1221" s="4">
        <v>1219</v>
      </c>
      <c r="B1221" s="25">
        <f t="shared" si="141"/>
        <v>1219</v>
      </c>
      <c r="D1221" s="26" t="str">
        <f>IF($C1221&gt;0,IF(COUNTIF(newValidID,$C1221)&gt;0,VLOOKUP($C1221,Νέα_Μητρώα!$A:$G,3,FALSE),IF(COUNTIF(ValidID,$C1221)&gt;0,VLOOKUP($C1221,Μητρώο!$A:$G,3,FALSE))),"")</f>
        <v/>
      </c>
      <c r="E1221" s="27" t="str">
        <f>IF($C1221&gt;0,IF(COUNTIF(newValidID,$C1221)&gt;0,VLOOKUP($C1221,Νέα_Μητρώα!$A:$G,5,FALSE),IF(COUNTIF(ValidID,$C1221)&gt;0,VLOOKUP($C1221,Μητρώο!$A:$G,5,FALSE))),"")</f>
        <v/>
      </c>
      <c r="F1221" s="47"/>
      <c r="G1221" s="47"/>
      <c r="H1221" s="28"/>
      <c r="I1221" s="29" t="str">
        <f>IF($C1221&gt;0,IF(COUNTIF(newValidID,$C1221)&gt;0,VLOOKUP($C1221,Νέα_Μητρώα!$A:$G,4,FALSE),IF(COUNTIF(ValidID,$C1221)&gt;0,VLOOKUP($C1221,Μητρώο!$A:$G,4,FALSE))),"")</f>
        <v/>
      </c>
      <c r="J1221" s="53" t="str">
        <f>IF(OR(AND(OR(LEFT(R1221)="b",LEFT(T1221)="b",LEFT(V1221)="b"),IF($C1221&gt;0,IF(COUNTIF(newValidID,$C1221)&gt;0,VLOOKUP($C1221,Νέα_Μητρώα!$A:$G,2,FALSE),IF(COUNTIF(ValidID,$C1221)&gt;0,VLOOKUP($C1221,Μητρώο!$A:$G,2,FALSE))),"")="Θ"),AND(OR(LEFT(R1221)="g",LEFT(T1221)="g",LEFT(V1221)="g"),IF($C1221&gt;0,IF(COUNTIF(newValidID,$C1221)&gt;0,VLOOKUP($C1221,Νέα_Μητρώα!$A:$G,2,FALSE),IF(COUNTIF(ValidID,$C1221)&gt;0,VLOOKUP($C1221,Μητρώο!$A:$G,2,FALSE))),"")="Α")),"error","")</f>
        <v/>
      </c>
      <c r="K1221" s="29" t="str">
        <f t="shared" si="139"/>
        <v/>
      </c>
      <c r="L1221" s="29">
        <f t="shared" si="140"/>
        <v>0</v>
      </c>
      <c r="M1221" s="30"/>
      <c r="N1221" s="30"/>
      <c r="O1221" s="31" t="str">
        <f>IF($C1221&gt;0,IF(COUNTIF(newValidID,$C1221)&gt;0,VLOOKUP($C1221,Νέα_Μητρώα!$A:$G,7,FALSE),IF(COUNTIF(ValidID,$C1221)&gt;0,VLOOKUP($C1221,Μητρώο!$A:$G,7,FALSE))),"")</f>
        <v/>
      </c>
      <c r="P1221" s="25" t="str">
        <f t="shared" si="142"/>
        <v/>
      </c>
      <c r="Q1221" s="6"/>
      <c r="S1221" s="6"/>
      <c r="U1221" s="6"/>
      <c r="W1221" s="59" t="str">
        <f>IF(AND($W$1&gt;0,C1221&gt;0),SUBSTITUTE(SUBSTITUTE(IF(COUNTIF(newValidID,$C1221)&gt;0,VLOOKUP($C1221,Νέα_Μητρώα!$A:$G,2,FALSE),IF(COUNTIF(ValidID,$C1221)&gt;0,VLOOKUP($C1221,Μητρώο!$A:$G,2,FALSE))),"Θ","g"),"Α","b")&amp;IF((TRUNC((((YEAR($C$1))-I1221)+1)/2))*2&lt;12,12,(TRUNC((((YEAR($C$1))-I1221)+1)/2))*2),"ω")</f>
        <v>ω</v>
      </c>
      <c r="Z1221" s="49">
        <f t="shared" si="136"/>
        <v>0</v>
      </c>
      <c r="AA1221" s="49">
        <f t="shared" si="137"/>
        <v>0</v>
      </c>
      <c r="AB1221" s="49">
        <f t="shared" si="138"/>
        <v>0</v>
      </c>
    </row>
    <row r="1222" spans="1:28" x14ac:dyDescent="0.2">
      <c r="A1222" s="4">
        <v>1220</v>
      </c>
      <c r="B1222" s="25">
        <f t="shared" si="141"/>
        <v>1220</v>
      </c>
      <c r="D1222" s="26" t="str">
        <f>IF($C1222&gt;0,IF(COUNTIF(newValidID,$C1222)&gt;0,VLOOKUP($C1222,Νέα_Μητρώα!$A:$G,3,FALSE),IF(COUNTIF(ValidID,$C1222)&gt;0,VLOOKUP($C1222,Μητρώο!$A:$G,3,FALSE))),"")</f>
        <v/>
      </c>
      <c r="E1222" s="27" t="str">
        <f>IF($C1222&gt;0,IF(COUNTIF(newValidID,$C1222)&gt;0,VLOOKUP($C1222,Νέα_Μητρώα!$A:$G,5,FALSE),IF(COUNTIF(ValidID,$C1222)&gt;0,VLOOKUP($C1222,Μητρώο!$A:$G,5,FALSE))),"")</f>
        <v/>
      </c>
      <c r="F1222" s="47"/>
      <c r="G1222" s="47"/>
      <c r="H1222" s="28"/>
      <c r="I1222" s="29" t="str">
        <f>IF($C1222&gt;0,IF(COUNTIF(newValidID,$C1222)&gt;0,VLOOKUP($C1222,Νέα_Μητρώα!$A:$G,4,FALSE),IF(COUNTIF(ValidID,$C1222)&gt;0,VLOOKUP($C1222,Μητρώο!$A:$G,4,FALSE))),"")</f>
        <v/>
      </c>
      <c r="J1222" s="53" t="str">
        <f>IF(OR(AND(OR(LEFT(R1222)="b",LEFT(T1222)="b",LEFT(V1222)="b"),IF($C1222&gt;0,IF(COUNTIF(newValidID,$C1222)&gt;0,VLOOKUP($C1222,Νέα_Μητρώα!$A:$G,2,FALSE),IF(COUNTIF(ValidID,$C1222)&gt;0,VLOOKUP($C1222,Μητρώο!$A:$G,2,FALSE))),"")="Θ"),AND(OR(LEFT(R1222)="g",LEFT(T1222)="g",LEFT(V1222)="g"),IF($C1222&gt;0,IF(COUNTIF(newValidID,$C1222)&gt;0,VLOOKUP($C1222,Νέα_Μητρώα!$A:$G,2,FALSE),IF(COUNTIF(ValidID,$C1222)&gt;0,VLOOKUP($C1222,Μητρώο!$A:$G,2,FALSE))),"")="Α")),"error","")</f>
        <v/>
      </c>
      <c r="K1222" s="29" t="str">
        <f t="shared" si="139"/>
        <v/>
      </c>
      <c r="L1222" s="29">
        <f t="shared" si="140"/>
        <v>0</v>
      </c>
      <c r="M1222" s="30"/>
      <c r="N1222" s="30"/>
      <c r="O1222" s="31" t="str">
        <f>IF($C1222&gt;0,IF(COUNTIF(newValidID,$C1222)&gt;0,VLOOKUP($C1222,Νέα_Μητρώα!$A:$G,7,FALSE),IF(COUNTIF(ValidID,$C1222)&gt;0,VLOOKUP($C1222,Μητρώο!$A:$G,7,FALSE))),"")</f>
        <v/>
      </c>
      <c r="P1222" s="25" t="str">
        <f t="shared" si="142"/>
        <v/>
      </c>
      <c r="Q1222" s="6"/>
      <c r="S1222" s="6"/>
      <c r="U1222" s="6"/>
      <c r="W1222" s="59" t="str">
        <f>IF(AND($W$1&gt;0,C1222&gt;0),SUBSTITUTE(SUBSTITUTE(IF(COUNTIF(newValidID,$C1222)&gt;0,VLOOKUP($C1222,Νέα_Μητρώα!$A:$G,2,FALSE),IF(COUNTIF(ValidID,$C1222)&gt;0,VLOOKUP($C1222,Μητρώο!$A:$G,2,FALSE))),"Θ","g"),"Α","b")&amp;IF((TRUNC((((YEAR($C$1))-I1222)+1)/2))*2&lt;12,12,(TRUNC((((YEAR($C$1))-I1222)+1)/2))*2),"ω")</f>
        <v>ω</v>
      </c>
      <c r="Z1222" s="49">
        <f t="shared" si="136"/>
        <v>0</v>
      </c>
      <c r="AA1222" s="49">
        <f t="shared" si="137"/>
        <v>0</v>
      </c>
      <c r="AB1222" s="49">
        <f t="shared" si="138"/>
        <v>0</v>
      </c>
    </row>
    <row r="1223" spans="1:28" x14ac:dyDescent="0.2">
      <c r="A1223" s="4">
        <v>1221</v>
      </c>
      <c r="B1223" s="25">
        <f t="shared" si="141"/>
        <v>1221</v>
      </c>
      <c r="D1223" s="26" t="str">
        <f>IF($C1223&gt;0,IF(COUNTIF(newValidID,$C1223)&gt;0,VLOOKUP($C1223,Νέα_Μητρώα!$A:$G,3,FALSE),IF(COUNTIF(ValidID,$C1223)&gt;0,VLOOKUP($C1223,Μητρώο!$A:$G,3,FALSE))),"")</f>
        <v/>
      </c>
      <c r="E1223" s="27" t="str">
        <f>IF($C1223&gt;0,IF(COUNTIF(newValidID,$C1223)&gt;0,VLOOKUP($C1223,Νέα_Μητρώα!$A:$G,5,FALSE),IF(COUNTIF(ValidID,$C1223)&gt;0,VLOOKUP($C1223,Μητρώο!$A:$G,5,FALSE))),"")</f>
        <v/>
      </c>
      <c r="F1223" s="47"/>
      <c r="G1223" s="47"/>
      <c r="H1223" s="28"/>
      <c r="I1223" s="29" t="str">
        <f>IF($C1223&gt;0,IF(COUNTIF(newValidID,$C1223)&gt;0,VLOOKUP($C1223,Νέα_Μητρώα!$A:$G,4,FALSE),IF(COUNTIF(ValidID,$C1223)&gt;0,VLOOKUP($C1223,Μητρώο!$A:$G,4,FALSE))),"")</f>
        <v/>
      </c>
      <c r="J1223" s="53" t="str">
        <f>IF(OR(AND(OR(LEFT(R1223)="b",LEFT(T1223)="b",LEFT(V1223)="b"),IF($C1223&gt;0,IF(COUNTIF(newValidID,$C1223)&gt;0,VLOOKUP($C1223,Νέα_Μητρώα!$A:$G,2,FALSE),IF(COUNTIF(ValidID,$C1223)&gt;0,VLOOKUP($C1223,Μητρώο!$A:$G,2,FALSE))),"")="Θ"),AND(OR(LEFT(R1223)="g",LEFT(T1223)="g",LEFT(V1223)="g"),IF($C1223&gt;0,IF(COUNTIF(newValidID,$C1223)&gt;0,VLOOKUP($C1223,Νέα_Μητρώα!$A:$G,2,FALSE),IF(COUNTIF(ValidID,$C1223)&gt;0,VLOOKUP($C1223,Μητρώο!$A:$G,2,FALSE))),"")="Α")),"error","")</f>
        <v/>
      </c>
      <c r="K1223" s="29" t="str">
        <f t="shared" si="139"/>
        <v/>
      </c>
      <c r="L1223" s="29">
        <f t="shared" si="140"/>
        <v>0</v>
      </c>
      <c r="M1223" s="30"/>
      <c r="N1223" s="30"/>
      <c r="O1223" s="31" t="str">
        <f>IF($C1223&gt;0,IF(COUNTIF(newValidID,$C1223)&gt;0,VLOOKUP($C1223,Νέα_Μητρώα!$A:$G,7,FALSE),IF(COUNTIF(ValidID,$C1223)&gt;0,VLOOKUP($C1223,Μητρώο!$A:$G,7,FALSE))),"")</f>
        <v/>
      </c>
      <c r="P1223" s="25" t="str">
        <f t="shared" si="142"/>
        <v/>
      </c>
      <c r="Q1223" s="6"/>
      <c r="S1223" s="6"/>
      <c r="U1223" s="6"/>
      <c r="W1223" s="59" t="str">
        <f>IF(AND($W$1&gt;0,C1223&gt;0),SUBSTITUTE(SUBSTITUTE(IF(COUNTIF(newValidID,$C1223)&gt;0,VLOOKUP($C1223,Νέα_Μητρώα!$A:$G,2,FALSE),IF(COUNTIF(ValidID,$C1223)&gt;0,VLOOKUP($C1223,Μητρώο!$A:$G,2,FALSE))),"Θ","g"),"Α","b")&amp;IF((TRUNC((((YEAR($C$1))-I1223)+1)/2))*2&lt;12,12,(TRUNC((((YEAR($C$1))-I1223)+1)/2))*2),"ω")</f>
        <v>ω</v>
      </c>
      <c r="Z1223" s="49">
        <f t="shared" si="136"/>
        <v>0</v>
      </c>
      <c r="AA1223" s="49">
        <f t="shared" si="137"/>
        <v>0</v>
      </c>
      <c r="AB1223" s="49">
        <f t="shared" si="138"/>
        <v>0</v>
      </c>
    </row>
    <row r="1224" spans="1:28" x14ac:dyDescent="0.2">
      <c r="A1224" s="4">
        <v>1222</v>
      </c>
      <c r="B1224" s="25">
        <f t="shared" si="141"/>
        <v>1222</v>
      </c>
      <c r="D1224" s="26" t="str">
        <f>IF($C1224&gt;0,IF(COUNTIF(newValidID,$C1224)&gt;0,VLOOKUP($C1224,Νέα_Μητρώα!$A:$G,3,FALSE),IF(COUNTIF(ValidID,$C1224)&gt;0,VLOOKUP($C1224,Μητρώο!$A:$G,3,FALSE))),"")</f>
        <v/>
      </c>
      <c r="E1224" s="27" t="str">
        <f>IF($C1224&gt;0,IF(COUNTIF(newValidID,$C1224)&gt;0,VLOOKUP($C1224,Νέα_Μητρώα!$A:$G,5,FALSE),IF(COUNTIF(ValidID,$C1224)&gt;0,VLOOKUP($C1224,Μητρώο!$A:$G,5,FALSE))),"")</f>
        <v/>
      </c>
      <c r="F1224" s="47"/>
      <c r="G1224" s="47"/>
      <c r="H1224" s="28"/>
      <c r="I1224" s="29" t="str">
        <f>IF($C1224&gt;0,IF(COUNTIF(newValidID,$C1224)&gt;0,VLOOKUP($C1224,Νέα_Μητρώα!$A:$G,4,FALSE),IF(COUNTIF(ValidID,$C1224)&gt;0,VLOOKUP($C1224,Μητρώο!$A:$G,4,FALSE))),"")</f>
        <v/>
      </c>
      <c r="J1224" s="53" t="str">
        <f>IF(OR(AND(OR(LEFT(R1224)="b",LEFT(T1224)="b",LEFT(V1224)="b"),IF($C1224&gt;0,IF(COUNTIF(newValidID,$C1224)&gt;0,VLOOKUP($C1224,Νέα_Μητρώα!$A:$G,2,FALSE),IF(COUNTIF(ValidID,$C1224)&gt;0,VLOOKUP($C1224,Μητρώο!$A:$G,2,FALSE))),"")="Θ"),AND(OR(LEFT(R1224)="g",LEFT(T1224)="g",LEFT(V1224)="g"),IF($C1224&gt;0,IF(COUNTIF(newValidID,$C1224)&gt;0,VLOOKUP($C1224,Νέα_Μητρώα!$A:$G,2,FALSE),IF(COUNTIF(ValidID,$C1224)&gt;0,VLOOKUP($C1224,Μητρώο!$A:$G,2,FALSE))),"")="Α")),"error","")</f>
        <v/>
      </c>
      <c r="K1224" s="29" t="str">
        <f t="shared" si="139"/>
        <v/>
      </c>
      <c r="L1224" s="29">
        <f t="shared" si="140"/>
        <v>0</v>
      </c>
      <c r="M1224" s="30"/>
      <c r="N1224" s="30"/>
      <c r="O1224" s="31" t="str">
        <f>IF($C1224&gt;0,IF(COUNTIF(newValidID,$C1224)&gt;0,VLOOKUP($C1224,Νέα_Μητρώα!$A:$G,7,FALSE),IF(COUNTIF(ValidID,$C1224)&gt;0,VLOOKUP($C1224,Μητρώο!$A:$G,7,FALSE))),"")</f>
        <v/>
      </c>
      <c r="P1224" s="25" t="str">
        <f t="shared" si="142"/>
        <v/>
      </c>
      <c r="Q1224" s="6"/>
      <c r="S1224" s="6"/>
      <c r="U1224" s="6"/>
      <c r="W1224" s="59" t="str">
        <f>IF(AND($W$1&gt;0,C1224&gt;0),SUBSTITUTE(SUBSTITUTE(IF(COUNTIF(newValidID,$C1224)&gt;0,VLOOKUP($C1224,Νέα_Μητρώα!$A:$G,2,FALSE),IF(COUNTIF(ValidID,$C1224)&gt;0,VLOOKUP($C1224,Μητρώο!$A:$G,2,FALSE))),"Θ","g"),"Α","b")&amp;IF((TRUNC((((YEAR($C$1))-I1224)+1)/2))*2&lt;12,12,(TRUNC((((YEAR($C$1))-I1224)+1)/2))*2),"ω")</f>
        <v>ω</v>
      </c>
      <c r="Z1224" s="49">
        <f t="shared" si="136"/>
        <v>0</v>
      </c>
      <c r="AA1224" s="49">
        <f t="shared" si="137"/>
        <v>0</v>
      </c>
      <c r="AB1224" s="49">
        <f t="shared" si="138"/>
        <v>0</v>
      </c>
    </row>
    <row r="1225" spans="1:28" x14ac:dyDescent="0.2">
      <c r="A1225" s="4">
        <v>1223</v>
      </c>
      <c r="B1225" s="25">
        <f t="shared" si="141"/>
        <v>1223</v>
      </c>
      <c r="D1225" s="26" t="str">
        <f>IF($C1225&gt;0,IF(COUNTIF(newValidID,$C1225)&gt;0,VLOOKUP($C1225,Νέα_Μητρώα!$A:$G,3,FALSE),IF(COUNTIF(ValidID,$C1225)&gt;0,VLOOKUP($C1225,Μητρώο!$A:$G,3,FALSE))),"")</f>
        <v/>
      </c>
      <c r="E1225" s="27" t="str">
        <f>IF($C1225&gt;0,IF(COUNTIF(newValidID,$C1225)&gt;0,VLOOKUP($C1225,Νέα_Μητρώα!$A:$G,5,FALSE),IF(COUNTIF(ValidID,$C1225)&gt;0,VLOOKUP($C1225,Μητρώο!$A:$G,5,FALSE))),"")</f>
        <v/>
      </c>
      <c r="F1225" s="47"/>
      <c r="G1225" s="47"/>
      <c r="H1225" s="28"/>
      <c r="I1225" s="29" t="str">
        <f>IF($C1225&gt;0,IF(COUNTIF(newValidID,$C1225)&gt;0,VLOOKUP($C1225,Νέα_Μητρώα!$A:$G,4,FALSE),IF(COUNTIF(ValidID,$C1225)&gt;0,VLOOKUP($C1225,Μητρώο!$A:$G,4,FALSE))),"")</f>
        <v/>
      </c>
      <c r="J1225" s="53" t="str">
        <f>IF(OR(AND(OR(LEFT(R1225)="b",LEFT(T1225)="b",LEFT(V1225)="b"),IF($C1225&gt;0,IF(COUNTIF(newValidID,$C1225)&gt;0,VLOOKUP($C1225,Νέα_Μητρώα!$A:$G,2,FALSE),IF(COUNTIF(ValidID,$C1225)&gt;0,VLOOKUP($C1225,Μητρώο!$A:$G,2,FALSE))),"")="Θ"),AND(OR(LEFT(R1225)="g",LEFT(T1225)="g",LEFT(V1225)="g"),IF($C1225&gt;0,IF(COUNTIF(newValidID,$C1225)&gt;0,VLOOKUP($C1225,Νέα_Μητρώα!$A:$G,2,FALSE),IF(COUNTIF(ValidID,$C1225)&gt;0,VLOOKUP($C1225,Μητρώο!$A:$G,2,FALSE))),"")="Α")),"error","")</f>
        <v/>
      </c>
      <c r="K1225" s="29" t="str">
        <f t="shared" si="139"/>
        <v/>
      </c>
      <c r="L1225" s="29">
        <f t="shared" si="140"/>
        <v>0</v>
      </c>
      <c r="M1225" s="30"/>
      <c r="N1225" s="30"/>
      <c r="O1225" s="31" t="str">
        <f>IF($C1225&gt;0,IF(COUNTIF(newValidID,$C1225)&gt;0,VLOOKUP($C1225,Νέα_Μητρώα!$A:$G,7,FALSE),IF(COUNTIF(ValidID,$C1225)&gt;0,VLOOKUP($C1225,Μητρώο!$A:$G,7,FALSE))),"")</f>
        <v/>
      </c>
      <c r="P1225" s="25" t="str">
        <f t="shared" si="142"/>
        <v/>
      </c>
      <c r="Q1225" s="6"/>
      <c r="S1225" s="6"/>
      <c r="U1225" s="6"/>
      <c r="W1225" s="59" t="str">
        <f>IF(AND($W$1&gt;0,C1225&gt;0),SUBSTITUTE(SUBSTITUTE(IF(COUNTIF(newValidID,$C1225)&gt;0,VLOOKUP($C1225,Νέα_Μητρώα!$A:$G,2,FALSE),IF(COUNTIF(ValidID,$C1225)&gt;0,VLOOKUP($C1225,Μητρώο!$A:$G,2,FALSE))),"Θ","g"),"Α","b")&amp;IF((TRUNC((((YEAR($C$1))-I1225)+1)/2))*2&lt;12,12,(TRUNC((((YEAR($C$1))-I1225)+1)/2))*2),"ω")</f>
        <v>ω</v>
      </c>
      <c r="Z1225" s="49">
        <f t="shared" si="136"/>
        <v>0</v>
      </c>
      <c r="AA1225" s="49">
        <f t="shared" si="137"/>
        <v>0</v>
      </c>
      <c r="AB1225" s="49">
        <f t="shared" si="138"/>
        <v>0</v>
      </c>
    </row>
    <row r="1226" spans="1:28" x14ac:dyDescent="0.2">
      <c r="A1226" s="4">
        <v>1224</v>
      </c>
      <c r="B1226" s="25">
        <f t="shared" si="141"/>
        <v>1224</v>
      </c>
      <c r="D1226" s="26" t="str">
        <f>IF($C1226&gt;0,IF(COUNTIF(newValidID,$C1226)&gt;0,VLOOKUP($C1226,Νέα_Μητρώα!$A:$G,3,FALSE),IF(COUNTIF(ValidID,$C1226)&gt;0,VLOOKUP($C1226,Μητρώο!$A:$G,3,FALSE))),"")</f>
        <v/>
      </c>
      <c r="E1226" s="27" t="str">
        <f>IF($C1226&gt;0,IF(COUNTIF(newValidID,$C1226)&gt;0,VLOOKUP($C1226,Νέα_Μητρώα!$A:$G,5,FALSE),IF(COUNTIF(ValidID,$C1226)&gt;0,VLOOKUP($C1226,Μητρώο!$A:$G,5,FALSE))),"")</f>
        <v/>
      </c>
      <c r="F1226" s="47"/>
      <c r="G1226" s="47"/>
      <c r="H1226" s="28"/>
      <c r="I1226" s="29" t="str">
        <f>IF($C1226&gt;0,IF(COUNTIF(newValidID,$C1226)&gt;0,VLOOKUP($C1226,Νέα_Μητρώα!$A:$G,4,FALSE),IF(COUNTIF(ValidID,$C1226)&gt;0,VLOOKUP($C1226,Μητρώο!$A:$G,4,FALSE))),"")</f>
        <v/>
      </c>
      <c r="J1226" s="53" t="str">
        <f>IF(OR(AND(OR(LEFT(R1226)="b",LEFT(T1226)="b",LEFT(V1226)="b"),IF($C1226&gt;0,IF(COUNTIF(newValidID,$C1226)&gt;0,VLOOKUP($C1226,Νέα_Μητρώα!$A:$G,2,FALSE),IF(COUNTIF(ValidID,$C1226)&gt;0,VLOOKUP($C1226,Μητρώο!$A:$G,2,FALSE))),"")="Θ"),AND(OR(LEFT(R1226)="g",LEFT(T1226)="g",LEFT(V1226)="g"),IF($C1226&gt;0,IF(COUNTIF(newValidID,$C1226)&gt;0,VLOOKUP($C1226,Νέα_Μητρώα!$A:$G,2,FALSE),IF(COUNTIF(ValidID,$C1226)&gt;0,VLOOKUP($C1226,Μητρώο!$A:$G,2,FALSE))),"")="Α")),"error","")</f>
        <v/>
      </c>
      <c r="K1226" s="29" t="str">
        <f t="shared" si="139"/>
        <v/>
      </c>
      <c r="L1226" s="29">
        <f t="shared" si="140"/>
        <v>0</v>
      </c>
      <c r="M1226" s="30"/>
      <c r="N1226" s="30"/>
      <c r="O1226" s="31" t="str">
        <f>IF($C1226&gt;0,IF(COUNTIF(newValidID,$C1226)&gt;0,VLOOKUP($C1226,Νέα_Μητρώα!$A:$G,7,FALSE),IF(COUNTIF(ValidID,$C1226)&gt;0,VLOOKUP($C1226,Μητρώο!$A:$G,7,FALSE))),"")</f>
        <v/>
      </c>
      <c r="P1226" s="25" t="str">
        <f t="shared" si="142"/>
        <v/>
      </c>
      <c r="Q1226" s="6"/>
      <c r="S1226" s="6"/>
      <c r="U1226" s="6"/>
      <c r="W1226" s="59" t="str">
        <f>IF(AND($W$1&gt;0,C1226&gt;0),SUBSTITUTE(SUBSTITUTE(IF(COUNTIF(newValidID,$C1226)&gt;0,VLOOKUP($C1226,Νέα_Μητρώα!$A:$G,2,FALSE),IF(COUNTIF(ValidID,$C1226)&gt;0,VLOOKUP($C1226,Μητρώο!$A:$G,2,FALSE))),"Θ","g"),"Α","b")&amp;IF((TRUNC((((YEAR($C$1))-I1226)+1)/2))*2&lt;12,12,(TRUNC((((YEAR($C$1))-I1226)+1)/2))*2),"ω")</f>
        <v>ω</v>
      </c>
      <c r="Z1226" s="49">
        <f t="shared" si="136"/>
        <v>0</v>
      </c>
      <c r="AA1226" s="49">
        <f t="shared" si="137"/>
        <v>0</v>
      </c>
      <c r="AB1226" s="49">
        <f t="shared" si="138"/>
        <v>0</v>
      </c>
    </row>
    <row r="1227" spans="1:28" x14ac:dyDescent="0.2">
      <c r="A1227" s="4">
        <v>1225</v>
      </c>
      <c r="B1227" s="25">
        <f t="shared" si="141"/>
        <v>1225</v>
      </c>
      <c r="D1227" s="26" t="str">
        <f>IF($C1227&gt;0,IF(COUNTIF(newValidID,$C1227)&gt;0,VLOOKUP($C1227,Νέα_Μητρώα!$A:$G,3,FALSE),IF(COUNTIF(ValidID,$C1227)&gt;0,VLOOKUP($C1227,Μητρώο!$A:$G,3,FALSE))),"")</f>
        <v/>
      </c>
      <c r="E1227" s="27" t="str">
        <f>IF($C1227&gt;0,IF(COUNTIF(newValidID,$C1227)&gt;0,VLOOKUP($C1227,Νέα_Μητρώα!$A:$G,5,FALSE),IF(COUNTIF(ValidID,$C1227)&gt;0,VLOOKUP($C1227,Μητρώο!$A:$G,5,FALSE))),"")</f>
        <v/>
      </c>
      <c r="F1227" s="47"/>
      <c r="G1227" s="47"/>
      <c r="H1227" s="28"/>
      <c r="I1227" s="29" t="str">
        <f>IF($C1227&gt;0,IF(COUNTIF(newValidID,$C1227)&gt;0,VLOOKUP($C1227,Νέα_Μητρώα!$A:$G,4,FALSE),IF(COUNTIF(ValidID,$C1227)&gt;0,VLOOKUP($C1227,Μητρώο!$A:$G,4,FALSE))),"")</f>
        <v/>
      </c>
      <c r="J1227" s="53" t="str">
        <f>IF(OR(AND(OR(LEFT(R1227)="b",LEFT(T1227)="b",LEFT(V1227)="b"),IF($C1227&gt;0,IF(COUNTIF(newValidID,$C1227)&gt;0,VLOOKUP($C1227,Νέα_Μητρώα!$A:$G,2,FALSE),IF(COUNTIF(ValidID,$C1227)&gt;0,VLOOKUP($C1227,Μητρώο!$A:$G,2,FALSE))),"")="Θ"),AND(OR(LEFT(R1227)="g",LEFT(T1227)="g",LEFT(V1227)="g"),IF($C1227&gt;0,IF(COUNTIF(newValidID,$C1227)&gt;0,VLOOKUP($C1227,Νέα_Μητρώα!$A:$G,2,FALSE),IF(COUNTIF(ValidID,$C1227)&gt;0,VLOOKUP($C1227,Μητρώο!$A:$G,2,FALSE))),"")="Α")),"error","")</f>
        <v/>
      </c>
      <c r="K1227" s="29" t="str">
        <f t="shared" si="139"/>
        <v/>
      </c>
      <c r="L1227" s="29">
        <f t="shared" si="140"/>
        <v>0</v>
      </c>
      <c r="M1227" s="30"/>
      <c r="N1227" s="30"/>
      <c r="O1227" s="31" t="str">
        <f>IF($C1227&gt;0,IF(COUNTIF(newValidID,$C1227)&gt;0,VLOOKUP($C1227,Νέα_Μητρώα!$A:$G,7,FALSE),IF(COUNTIF(ValidID,$C1227)&gt;0,VLOOKUP($C1227,Μητρώο!$A:$G,7,FALSE))),"")</f>
        <v/>
      </c>
      <c r="P1227" s="25" t="str">
        <f t="shared" si="142"/>
        <v/>
      </c>
      <c r="Q1227" s="6"/>
      <c r="S1227" s="6"/>
      <c r="U1227" s="6"/>
      <c r="W1227" s="59" t="str">
        <f>IF(AND($W$1&gt;0,C1227&gt;0),SUBSTITUTE(SUBSTITUTE(IF(COUNTIF(newValidID,$C1227)&gt;0,VLOOKUP($C1227,Νέα_Μητρώα!$A:$G,2,FALSE),IF(COUNTIF(ValidID,$C1227)&gt;0,VLOOKUP($C1227,Μητρώο!$A:$G,2,FALSE))),"Θ","g"),"Α","b")&amp;IF((TRUNC((((YEAR($C$1))-I1227)+1)/2))*2&lt;12,12,(TRUNC((((YEAR($C$1))-I1227)+1)/2))*2),"ω")</f>
        <v>ω</v>
      </c>
      <c r="Z1227" s="49">
        <f t="shared" si="136"/>
        <v>0</v>
      </c>
      <c r="AA1227" s="49">
        <f t="shared" si="137"/>
        <v>0</v>
      </c>
      <c r="AB1227" s="49">
        <f t="shared" si="138"/>
        <v>0</v>
      </c>
    </row>
    <row r="1228" spans="1:28" x14ac:dyDescent="0.2">
      <c r="A1228" s="4">
        <v>1226</v>
      </c>
      <c r="B1228" s="25">
        <f t="shared" si="141"/>
        <v>1226</v>
      </c>
      <c r="D1228" s="26" t="str">
        <f>IF($C1228&gt;0,IF(COUNTIF(newValidID,$C1228)&gt;0,VLOOKUP($C1228,Νέα_Μητρώα!$A:$G,3,FALSE),IF(COUNTIF(ValidID,$C1228)&gt;0,VLOOKUP($C1228,Μητρώο!$A:$G,3,FALSE))),"")</f>
        <v/>
      </c>
      <c r="E1228" s="27" t="str">
        <f>IF($C1228&gt;0,IF(COUNTIF(newValidID,$C1228)&gt;0,VLOOKUP($C1228,Νέα_Μητρώα!$A:$G,5,FALSE),IF(COUNTIF(ValidID,$C1228)&gt;0,VLOOKUP($C1228,Μητρώο!$A:$G,5,FALSE))),"")</f>
        <v/>
      </c>
      <c r="F1228" s="47"/>
      <c r="G1228" s="47"/>
      <c r="H1228" s="28"/>
      <c r="I1228" s="29" t="str">
        <f>IF($C1228&gt;0,IF(COUNTIF(newValidID,$C1228)&gt;0,VLOOKUP($C1228,Νέα_Μητρώα!$A:$G,4,FALSE),IF(COUNTIF(ValidID,$C1228)&gt;0,VLOOKUP($C1228,Μητρώο!$A:$G,4,FALSE))),"")</f>
        <v/>
      </c>
      <c r="J1228" s="53" t="str">
        <f>IF(OR(AND(OR(LEFT(R1228)="b",LEFT(T1228)="b",LEFT(V1228)="b"),IF($C1228&gt;0,IF(COUNTIF(newValidID,$C1228)&gt;0,VLOOKUP($C1228,Νέα_Μητρώα!$A:$G,2,FALSE),IF(COUNTIF(ValidID,$C1228)&gt;0,VLOOKUP($C1228,Μητρώο!$A:$G,2,FALSE))),"")="Θ"),AND(OR(LEFT(R1228)="g",LEFT(T1228)="g",LEFT(V1228)="g"),IF($C1228&gt;0,IF(COUNTIF(newValidID,$C1228)&gt;0,VLOOKUP($C1228,Νέα_Μητρώα!$A:$G,2,FALSE),IF(COUNTIF(ValidID,$C1228)&gt;0,VLOOKUP($C1228,Μητρώο!$A:$G,2,FALSE))),"")="Α")),"error","")</f>
        <v/>
      </c>
      <c r="K1228" s="29" t="str">
        <f t="shared" si="139"/>
        <v/>
      </c>
      <c r="L1228" s="29">
        <f t="shared" si="140"/>
        <v>0</v>
      </c>
      <c r="M1228" s="30"/>
      <c r="N1228" s="30"/>
      <c r="O1228" s="31" t="str">
        <f>IF($C1228&gt;0,IF(COUNTIF(newValidID,$C1228)&gt;0,VLOOKUP($C1228,Νέα_Μητρώα!$A:$G,7,FALSE),IF(COUNTIF(ValidID,$C1228)&gt;0,VLOOKUP($C1228,Μητρώο!$A:$G,7,FALSE))),"")</f>
        <v/>
      </c>
      <c r="P1228" s="25" t="str">
        <f t="shared" si="142"/>
        <v/>
      </c>
      <c r="Q1228" s="6"/>
      <c r="S1228" s="6"/>
      <c r="U1228" s="6"/>
      <c r="W1228" s="59" t="str">
        <f>IF(AND($W$1&gt;0,C1228&gt;0),SUBSTITUTE(SUBSTITUTE(IF(COUNTIF(newValidID,$C1228)&gt;0,VLOOKUP($C1228,Νέα_Μητρώα!$A:$G,2,FALSE),IF(COUNTIF(ValidID,$C1228)&gt;0,VLOOKUP($C1228,Μητρώο!$A:$G,2,FALSE))),"Θ","g"),"Α","b")&amp;IF((TRUNC((((YEAR($C$1))-I1228)+1)/2))*2&lt;12,12,(TRUNC((((YEAR($C$1))-I1228)+1)/2))*2),"ω")</f>
        <v>ω</v>
      </c>
      <c r="Z1228" s="49">
        <f t="shared" si="136"/>
        <v>0</v>
      </c>
      <c r="AA1228" s="49">
        <f t="shared" si="137"/>
        <v>0</v>
      </c>
      <c r="AB1228" s="49">
        <f t="shared" si="138"/>
        <v>0</v>
      </c>
    </row>
    <row r="1229" spans="1:28" x14ac:dyDescent="0.2">
      <c r="A1229" s="4">
        <v>1227</v>
      </c>
      <c r="B1229" s="25">
        <f t="shared" si="141"/>
        <v>1227</v>
      </c>
      <c r="D1229" s="26" t="str">
        <f>IF($C1229&gt;0,IF(COUNTIF(newValidID,$C1229)&gt;0,VLOOKUP($C1229,Νέα_Μητρώα!$A:$G,3,FALSE),IF(COUNTIF(ValidID,$C1229)&gt;0,VLOOKUP($C1229,Μητρώο!$A:$G,3,FALSE))),"")</f>
        <v/>
      </c>
      <c r="E1229" s="27" t="str">
        <f>IF($C1229&gt;0,IF(COUNTIF(newValidID,$C1229)&gt;0,VLOOKUP($C1229,Νέα_Μητρώα!$A:$G,5,FALSE),IF(COUNTIF(ValidID,$C1229)&gt;0,VLOOKUP($C1229,Μητρώο!$A:$G,5,FALSE))),"")</f>
        <v/>
      </c>
      <c r="F1229" s="47"/>
      <c r="G1229" s="47"/>
      <c r="H1229" s="28"/>
      <c r="I1229" s="29" t="str">
        <f>IF($C1229&gt;0,IF(COUNTIF(newValidID,$C1229)&gt;0,VLOOKUP($C1229,Νέα_Μητρώα!$A:$G,4,FALSE),IF(COUNTIF(ValidID,$C1229)&gt;0,VLOOKUP($C1229,Μητρώο!$A:$G,4,FALSE))),"")</f>
        <v/>
      </c>
      <c r="J1229" s="53" t="str">
        <f>IF(OR(AND(OR(LEFT(R1229)="b",LEFT(T1229)="b",LEFT(V1229)="b"),IF($C1229&gt;0,IF(COUNTIF(newValidID,$C1229)&gt;0,VLOOKUP($C1229,Νέα_Μητρώα!$A:$G,2,FALSE),IF(COUNTIF(ValidID,$C1229)&gt;0,VLOOKUP($C1229,Μητρώο!$A:$G,2,FALSE))),"")="Θ"),AND(OR(LEFT(R1229)="g",LEFT(T1229)="g",LEFT(V1229)="g"),IF($C1229&gt;0,IF(COUNTIF(newValidID,$C1229)&gt;0,VLOOKUP($C1229,Νέα_Μητρώα!$A:$G,2,FALSE),IF(COUNTIF(ValidID,$C1229)&gt;0,VLOOKUP($C1229,Μητρώο!$A:$G,2,FALSE))),"")="Α")),"error","")</f>
        <v/>
      </c>
      <c r="K1229" s="29" t="str">
        <f t="shared" si="139"/>
        <v/>
      </c>
      <c r="L1229" s="29">
        <f t="shared" si="140"/>
        <v>0</v>
      </c>
      <c r="M1229" s="30"/>
      <c r="N1229" s="30"/>
      <c r="O1229" s="31" t="str">
        <f>IF($C1229&gt;0,IF(COUNTIF(newValidID,$C1229)&gt;0,VLOOKUP($C1229,Νέα_Μητρώα!$A:$G,7,FALSE),IF(COUNTIF(ValidID,$C1229)&gt;0,VLOOKUP($C1229,Μητρώο!$A:$G,7,FALSE))),"")</f>
        <v/>
      </c>
      <c r="P1229" s="25" t="str">
        <f t="shared" si="142"/>
        <v/>
      </c>
      <c r="Q1229" s="6"/>
      <c r="S1229" s="6"/>
      <c r="U1229" s="6"/>
      <c r="W1229" s="59" t="str">
        <f>IF(AND($W$1&gt;0,C1229&gt;0),SUBSTITUTE(SUBSTITUTE(IF(COUNTIF(newValidID,$C1229)&gt;0,VLOOKUP($C1229,Νέα_Μητρώα!$A:$G,2,FALSE),IF(COUNTIF(ValidID,$C1229)&gt;0,VLOOKUP($C1229,Μητρώο!$A:$G,2,FALSE))),"Θ","g"),"Α","b")&amp;IF((TRUNC((((YEAR($C$1))-I1229)+1)/2))*2&lt;12,12,(TRUNC((((YEAR($C$1))-I1229)+1)/2))*2),"ω")</f>
        <v>ω</v>
      </c>
      <c r="Z1229" s="49">
        <f t="shared" si="136"/>
        <v>0</v>
      </c>
      <c r="AA1229" s="49">
        <f t="shared" si="137"/>
        <v>0</v>
      </c>
      <c r="AB1229" s="49">
        <f t="shared" si="138"/>
        <v>0</v>
      </c>
    </row>
    <row r="1230" spans="1:28" x14ac:dyDescent="0.2">
      <c r="A1230" s="4">
        <v>1228</v>
      </c>
      <c r="B1230" s="25">
        <f t="shared" si="141"/>
        <v>1228</v>
      </c>
      <c r="D1230" s="26" t="str">
        <f>IF($C1230&gt;0,IF(COUNTIF(newValidID,$C1230)&gt;0,VLOOKUP($C1230,Νέα_Μητρώα!$A:$G,3,FALSE),IF(COUNTIF(ValidID,$C1230)&gt;0,VLOOKUP($C1230,Μητρώο!$A:$G,3,FALSE))),"")</f>
        <v/>
      </c>
      <c r="E1230" s="27" t="str">
        <f>IF($C1230&gt;0,IF(COUNTIF(newValidID,$C1230)&gt;0,VLOOKUP($C1230,Νέα_Μητρώα!$A:$G,5,FALSE),IF(COUNTIF(ValidID,$C1230)&gt;0,VLOOKUP($C1230,Μητρώο!$A:$G,5,FALSE))),"")</f>
        <v/>
      </c>
      <c r="F1230" s="47"/>
      <c r="G1230" s="47"/>
      <c r="H1230" s="28"/>
      <c r="I1230" s="29" t="str">
        <f>IF($C1230&gt;0,IF(COUNTIF(newValidID,$C1230)&gt;0,VLOOKUP($C1230,Νέα_Μητρώα!$A:$G,4,FALSE),IF(COUNTIF(ValidID,$C1230)&gt;0,VLOOKUP($C1230,Μητρώο!$A:$G,4,FALSE))),"")</f>
        <v/>
      </c>
      <c r="J1230" s="53" t="str">
        <f>IF(OR(AND(OR(LEFT(R1230)="b",LEFT(T1230)="b",LEFT(V1230)="b"),IF($C1230&gt;0,IF(COUNTIF(newValidID,$C1230)&gt;0,VLOOKUP($C1230,Νέα_Μητρώα!$A:$G,2,FALSE),IF(COUNTIF(ValidID,$C1230)&gt;0,VLOOKUP($C1230,Μητρώο!$A:$G,2,FALSE))),"")="Θ"),AND(OR(LEFT(R1230)="g",LEFT(T1230)="g",LEFT(V1230)="g"),IF($C1230&gt;0,IF(COUNTIF(newValidID,$C1230)&gt;0,VLOOKUP($C1230,Νέα_Μητρώα!$A:$G,2,FALSE),IF(COUNTIF(ValidID,$C1230)&gt;0,VLOOKUP($C1230,Μητρώο!$A:$G,2,FALSE))),"")="Α")),"error","")</f>
        <v/>
      </c>
      <c r="K1230" s="29" t="str">
        <f t="shared" si="139"/>
        <v/>
      </c>
      <c r="L1230" s="29">
        <f t="shared" si="140"/>
        <v>0</v>
      </c>
      <c r="M1230" s="30"/>
      <c r="N1230" s="30"/>
      <c r="O1230" s="31" t="str">
        <f>IF($C1230&gt;0,IF(COUNTIF(newValidID,$C1230)&gt;0,VLOOKUP($C1230,Νέα_Μητρώα!$A:$G,7,FALSE),IF(COUNTIF(ValidID,$C1230)&gt;0,VLOOKUP($C1230,Μητρώο!$A:$G,7,FALSE))),"")</f>
        <v/>
      </c>
      <c r="P1230" s="25" t="str">
        <f t="shared" si="142"/>
        <v/>
      </c>
      <c r="Q1230" s="6"/>
      <c r="S1230" s="6"/>
      <c r="U1230" s="6"/>
      <c r="W1230" s="59" t="str">
        <f>IF(AND($W$1&gt;0,C1230&gt;0),SUBSTITUTE(SUBSTITUTE(IF(COUNTIF(newValidID,$C1230)&gt;0,VLOOKUP($C1230,Νέα_Μητρώα!$A:$G,2,FALSE),IF(COUNTIF(ValidID,$C1230)&gt;0,VLOOKUP($C1230,Μητρώο!$A:$G,2,FALSE))),"Θ","g"),"Α","b")&amp;IF((TRUNC((((YEAR($C$1))-I1230)+1)/2))*2&lt;12,12,(TRUNC((((YEAR($C$1))-I1230)+1)/2))*2),"ω")</f>
        <v>ω</v>
      </c>
      <c r="Z1230" s="49">
        <f t="shared" si="136"/>
        <v>0</v>
      </c>
      <c r="AA1230" s="49">
        <f t="shared" si="137"/>
        <v>0</v>
      </c>
      <c r="AB1230" s="49">
        <f t="shared" si="138"/>
        <v>0</v>
      </c>
    </row>
    <row r="1231" spans="1:28" x14ac:dyDescent="0.2">
      <c r="A1231" s="4">
        <v>1229</v>
      </c>
      <c r="B1231" s="25">
        <f t="shared" si="141"/>
        <v>1229</v>
      </c>
      <c r="D1231" s="26" t="str">
        <f>IF($C1231&gt;0,IF(COUNTIF(newValidID,$C1231)&gt;0,VLOOKUP($C1231,Νέα_Μητρώα!$A:$G,3,FALSE),IF(COUNTIF(ValidID,$C1231)&gt;0,VLOOKUP($C1231,Μητρώο!$A:$G,3,FALSE))),"")</f>
        <v/>
      </c>
      <c r="E1231" s="27" t="str">
        <f>IF($C1231&gt;0,IF(COUNTIF(newValidID,$C1231)&gt;0,VLOOKUP($C1231,Νέα_Μητρώα!$A:$G,5,FALSE),IF(COUNTIF(ValidID,$C1231)&gt;0,VLOOKUP($C1231,Μητρώο!$A:$G,5,FALSE))),"")</f>
        <v/>
      </c>
      <c r="F1231" s="47"/>
      <c r="G1231" s="47"/>
      <c r="H1231" s="28"/>
      <c r="I1231" s="29" t="str">
        <f>IF($C1231&gt;0,IF(COUNTIF(newValidID,$C1231)&gt;0,VLOOKUP($C1231,Νέα_Μητρώα!$A:$G,4,FALSE),IF(COUNTIF(ValidID,$C1231)&gt;0,VLOOKUP($C1231,Μητρώο!$A:$G,4,FALSE))),"")</f>
        <v/>
      </c>
      <c r="J1231" s="53" t="str">
        <f>IF(OR(AND(OR(LEFT(R1231)="b",LEFT(T1231)="b",LEFT(V1231)="b"),IF($C1231&gt;0,IF(COUNTIF(newValidID,$C1231)&gt;0,VLOOKUP($C1231,Νέα_Μητρώα!$A:$G,2,FALSE),IF(COUNTIF(ValidID,$C1231)&gt;0,VLOOKUP($C1231,Μητρώο!$A:$G,2,FALSE))),"")="Θ"),AND(OR(LEFT(R1231)="g",LEFT(T1231)="g",LEFT(V1231)="g"),IF($C1231&gt;0,IF(COUNTIF(newValidID,$C1231)&gt;0,VLOOKUP($C1231,Νέα_Μητρώα!$A:$G,2,FALSE),IF(COUNTIF(ValidID,$C1231)&gt;0,VLOOKUP($C1231,Μητρώο!$A:$G,2,FALSE))),"")="Α")),"error","")</f>
        <v/>
      </c>
      <c r="K1231" s="29" t="str">
        <f t="shared" si="139"/>
        <v/>
      </c>
      <c r="L1231" s="29">
        <f t="shared" si="140"/>
        <v>0</v>
      </c>
      <c r="M1231" s="30"/>
      <c r="N1231" s="30"/>
      <c r="O1231" s="31" t="str">
        <f>IF($C1231&gt;0,IF(COUNTIF(newValidID,$C1231)&gt;0,VLOOKUP($C1231,Νέα_Μητρώα!$A:$G,7,FALSE),IF(COUNTIF(ValidID,$C1231)&gt;0,VLOOKUP($C1231,Μητρώο!$A:$G,7,FALSE))),"")</f>
        <v/>
      </c>
      <c r="P1231" s="25" t="str">
        <f t="shared" si="142"/>
        <v/>
      </c>
      <c r="Q1231" s="6"/>
      <c r="S1231" s="6"/>
      <c r="U1231" s="6"/>
      <c r="W1231" s="59" t="str">
        <f>IF(AND($W$1&gt;0,C1231&gt;0),SUBSTITUTE(SUBSTITUTE(IF(COUNTIF(newValidID,$C1231)&gt;0,VLOOKUP($C1231,Νέα_Μητρώα!$A:$G,2,FALSE),IF(COUNTIF(ValidID,$C1231)&gt;0,VLOOKUP($C1231,Μητρώο!$A:$G,2,FALSE))),"Θ","g"),"Α","b")&amp;IF((TRUNC((((YEAR($C$1))-I1231)+1)/2))*2&lt;12,12,(TRUNC((((YEAR($C$1))-I1231)+1)/2))*2),"ω")</f>
        <v>ω</v>
      </c>
      <c r="Z1231" s="49">
        <f t="shared" si="136"/>
        <v>0</v>
      </c>
      <c r="AA1231" s="49">
        <f t="shared" si="137"/>
        <v>0</v>
      </c>
      <c r="AB1231" s="49">
        <f t="shared" si="138"/>
        <v>0</v>
      </c>
    </row>
    <row r="1232" spans="1:28" x14ac:dyDescent="0.2">
      <c r="A1232" s="4">
        <v>1230</v>
      </c>
      <c r="B1232" s="25">
        <f t="shared" si="141"/>
        <v>1230</v>
      </c>
      <c r="D1232" s="26" t="str">
        <f>IF($C1232&gt;0,IF(COUNTIF(newValidID,$C1232)&gt;0,VLOOKUP($C1232,Νέα_Μητρώα!$A:$G,3,FALSE),IF(COUNTIF(ValidID,$C1232)&gt;0,VLOOKUP($C1232,Μητρώο!$A:$G,3,FALSE))),"")</f>
        <v/>
      </c>
      <c r="E1232" s="27" t="str">
        <f>IF($C1232&gt;0,IF(COUNTIF(newValidID,$C1232)&gt;0,VLOOKUP($C1232,Νέα_Μητρώα!$A:$G,5,FALSE),IF(COUNTIF(ValidID,$C1232)&gt;0,VLOOKUP($C1232,Μητρώο!$A:$G,5,FALSE))),"")</f>
        <v/>
      </c>
      <c r="F1232" s="47"/>
      <c r="G1232" s="47"/>
      <c r="H1232" s="28"/>
      <c r="I1232" s="29" t="str">
        <f>IF($C1232&gt;0,IF(COUNTIF(newValidID,$C1232)&gt;0,VLOOKUP($C1232,Νέα_Μητρώα!$A:$G,4,FALSE),IF(COUNTIF(ValidID,$C1232)&gt;0,VLOOKUP($C1232,Μητρώο!$A:$G,4,FALSE))),"")</f>
        <v/>
      </c>
      <c r="J1232" s="53" t="str">
        <f>IF(OR(AND(OR(LEFT(R1232)="b",LEFT(T1232)="b",LEFT(V1232)="b"),IF($C1232&gt;0,IF(COUNTIF(newValidID,$C1232)&gt;0,VLOOKUP($C1232,Νέα_Μητρώα!$A:$G,2,FALSE),IF(COUNTIF(ValidID,$C1232)&gt;0,VLOOKUP($C1232,Μητρώο!$A:$G,2,FALSE))),"")="Θ"),AND(OR(LEFT(R1232)="g",LEFT(T1232)="g",LEFT(V1232)="g"),IF($C1232&gt;0,IF(COUNTIF(newValidID,$C1232)&gt;0,VLOOKUP($C1232,Νέα_Μητρώα!$A:$G,2,FALSE),IF(COUNTIF(ValidID,$C1232)&gt;0,VLOOKUP($C1232,Μητρώο!$A:$G,2,FALSE))),"")="Α")),"error","")</f>
        <v/>
      </c>
      <c r="K1232" s="29" t="str">
        <f t="shared" si="139"/>
        <v/>
      </c>
      <c r="L1232" s="29">
        <f t="shared" si="140"/>
        <v>0</v>
      </c>
      <c r="M1232" s="30"/>
      <c r="N1232" s="30"/>
      <c r="O1232" s="31" t="str">
        <f>IF($C1232&gt;0,IF(COUNTIF(newValidID,$C1232)&gt;0,VLOOKUP($C1232,Νέα_Μητρώα!$A:$G,7,FALSE),IF(COUNTIF(ValidID,$C1232)&gt;0,VLOOKUP($C1232,Μητρώο!$A:$G,7,FALSE))),"")</f>
        <v/>
      </c>
      <c r="P1232" s="25" t="str">
        <f t="shared" si="142"/>
        <v/>
      </c>
      <c r="Q1232" s="6"/>
      <c r="S1232" s="6"/>
      <c r="U1232" s="6"/>
      <c r="W1232" s="59" t="str">
        <f>IF(AND($W$1&gt;0,C1232&gt;0),SUBSTITUTE(SUBSTITUTE(IF(COUNTIF(newValidID,$C1232)&gt;0,VLOOKUP($C1232,Νέα_Μητρώα!$A:$G,2,FALSE),IF(COUNTIF(ValidID,$C1232)&gt;0,VLOOKUP($C1232,Μητρώο!$A:$G,2,FALSE))),"Θ","g"),"Α","b")&amp;IF((TRUNC((((YEAR($C$1))-I1232)+1)/2))*2&lt;12,12,(TRUNC((((YEAR($C$1))-I1232)+1)/2))*2),"ω")</f>
        <v>ω</v>
      </c>
      <c r="Z1232" s="49">
        <f t="shared" si="136"/>
        <v>0</v>
      </c>
      <c r="AA1232" s="49">
        <f t="shared" si="137"/>
        <v>0</v>
      </c>
      <c r="AB1232" s="49">
        <f t="shared" si="138"/>
        <v>0</v>
      </c>
    </row>
    <row r="1233" spans="1:28" x14ac:dyDescent="0.2">
      <c r="A1233" s="4">
        <v>1231</v>
      </c>
      <c r="B1233" s="25">
        <f t="shared" si="141"/>
        <v>1231</v>
      </c>
      <c r="D1233" s="26" t="str">
        <f>IF($C1233&gt;0,IF(COUNTIF(newValidID,$C1233)&gt;0,VLOOKUP($C1233,Νέα_Μητρώα!$A:$G,3,FALSE),IF(COUNTIF(ValidID,$C1233)&gt;0,VLOOKUP($C1233,Μητρώο!$A:$G,3,FALSE))),"")</f>
        <v/>
      </c>
      <c r="E1233" s="27" t="str">
        <f>IF($C1233&gt;0,IF(COUNTIF(newValidID,$C1233)&gt;0,VLOOKUP($C1233,Νέα_Μητρώα!$A:$G,5,FALSE),IF(COUNTIF(ValidID,$C1233)&gt;0,VLOOKUP($C1233,Μητρώο!$A:$G,5,FALSE))),"")</f>
        <v/>
      </c>
      <c r="F1233" s="47"/>
      <c r="G1233" s="47"/>
      <c r="H1233" s="28"/>
      <c r="I1233" s="29" t="str">
        <f>IF($C1233&gt;0,IF(COUNTIF(newValidID,$C1233)&gt;0,VLOOKUP($C1233,Νέα_Μητρώα!$A:$G,4,FALSE),IF(COUNTIF(ValidID,$C1233)&gt;0,VLOOKUP($C1233,Μητρώο!$A:$G,4,FALSE))),"")</f>
        <v/>
      </c>
      <c r="J1233" s="53" t="str">
        <f>IF(OR(AND(OR(LEFT(R1233)="b",LEFT(T1233)="b",LEFT(V1233)="b"),IF($C1233&gt;0,IF(COUNTIF(newValidID,$C1233)&gt;0,VLOOKUP($C1233,Νέα_Μητρώα!$A:$G,2,FALSE),IF(COUNTIF(ValidID,$C1233)&gt;0,VLOOKUP($C1233,Μητρώο!$A:$G,2,FALSE))),"")="Θ"),AND(OR(LEFT(R1233)="g",LEFT(T1233)="g",LEFT(V1233)="g"),IF($C1233&gt;0,IF(COUNTIF(newValidID,$C1233)&gt;0,VLOOKUP($C1233,Νέα_Μητρώα!$A:$G,2,FALSE),IF(COUNTIF(ValidID,$C1233)&gt;0,VLOOKUP($C1233,Μητρώο!$A:$G,2,FALSE))),"")="Α")),"error","")</f>
        <v/>
      </c>
      <c r="K1233" s="29" t="str">
        <f t="shared" si="139"/>
        <v/>
      </c>
      <c r="L1233" s="29">
        <f t="shared" si="140"/>
        <v>0</v>
      </c>
      <c r="M1233" s="30"/>
      <c r="N1233" s="30"/>
      <c r="O1233" s="31" t="str">
        <f>IF($C1233&gt;0,IF(COUNTIF(newValidID,$C1233)&gt;0,VLOOKUP($C1233,Νέα_Μητρώα!$A:$G,7,FALSE),IF(COUNTIF(ValidID,$C1233)&gt;0,VLOOKUP($C1233,Μητρώο!$A:$G,7,FALSE))),"")</f>
        <v/>
      </c>
      <c r="P1233" s="25" t="str">
        <f t="shared" si="142"/>
        <v/>
      </c>
      <c r="Q1233" s="6"/>
      <c r="S1233" s="6"/>
      <c r="U1233" s="6"/>
      <c r="W1233" s="59" t="str">
        <f>IF(AND($W$1&gt;0,C1233&gt;0),SUBSTITUTE(SUBSTITUTE(IF(COUNTIF(newValidID,$C1233)&gt;0,VLOOKUP($C1233,Νέα_Μητρώα!$A:$G,2,FALSE),IF(COUNTIF(ValidID,$C1233)&gt;0,VLOOKUP($C1233,Μητρώο!$A:$G,2,FALSE))),"Θ","g"),"Α","b")&amp;IF((TRUNC((((YEAR($C$1))-I1233)+1)/2))*2&lt;12,12,(TRUNC((((YEAR($C$1))-I1233)+1)/2))*2),"ω")</f>
        <v>ω</v>
      </c>
      <c r="Z1233" s="49">
        <f t="shared" si="136"/>
        <v>0</v>
      </c>
      <c r="AA1233" s="49">
        <f t="shared" si="137"/>
        <v>0</v>
      </c>
      <c r="AB1233" s="49">
        <f t="shared" si="138"/>
        <v>0</v>
      </c>
    </row>
    <row r="1234" spans="1:28" x14ac:dyDescent="0.2">
      <c r="A1234" s="4">
        <v>1232</v>
      </c>
      <c r="B1234" s="25">
        <f t="shared" si="141"/>
        <v>1232</v>
      </c>
      <c r="D1234" s="26" t="str">
        <f>IF($C1234&gt;0,IF(COUNTIF(newValidID,$C1234)&gt;0,VLOOKUP($C1234,Νέα_Μητρώα!$A:$G,3,FALSE),IF(COUNTIF(ValidID,$C1234)&gt;0,VLOOKUP($C1234,Μητρώο!$A:$G,3,FALSE))),"")</f>
        <v/>
      </c>
      <c r="E1234" s="27" t="str">
        <f>IF($C1234&gt;0,IF(COUNTIF(newValidID,$C1234)&gt;0,VLOOKUP($C1234,Νέα_Μητρώα!$A:$G,5,FALSE),IF(COUNTIF(ValidID,$C1234)&gt;0,VLOOKUP($C1234,Μητρώο!$A:$G,5,FALSE))),"")</f>
        <v/>
      </c>
      <c r="F1234" s="47"/>
      <c r="G1234" s="47"/>
      <c r="H1234" s="28"/>
      <c r="I1234" s="29" t="str">
        <f>IF($C1234&gt;0,IF(COUNTIF(newValidID,$C1234)&gt;0,VLOOKUP($C1234,Νέα_Μητρώα!$A:$G,4,FALSE),IF(COUNTIF(ValidID,$C1234)&gt;0,VLOOKUP($C1234,Μητρώο!$A:$G,4,FALSE))),"")</f>
        <v/>
      </c>
      <c r="J1234" s="53" t="str">
        <f>IF(OR(AND(OR(LEFT(R1234)="b",LEFT(T1234)="b",LEFT(V1234)="b"),IF($C1234&gt;0,IF(COUNTIF(newValidID,$C1234)&gt;0,VLOOKUP($C1234,Νέα_Μητρώα!$A:$G,2,FALSE),IF(COUNTIF(ValidID,$C1234)&gt;0,VLOOKUP($C1234,Μητρώο!$A:$G,2,FALSE))),"")="Θ"),AND(OR(LEFT(R1234)="g",LEFT(T1234)="g",LEFT(V1234)="g"),IF($C1234&gt;0,IF(COUNTIF(newValidID,$C1234)&gt;0,VLOOKUP($C1234,Νέα_Μητρώα!$A:$G,2,FALSE),IF(COUNTIF(ValidID,$C1234)&gt;0,VLOOKUP($C1234,Μητρώο!$A:$G,2,FALSE))),"")="Α")),"error","")</f>
        <v/>
      </c>
      <c r="K1234" s="29" t="str">
        <f t="shared" si="139"/>
        <v/>
      </c>
      <c r="L1234" s="29">
        <f t="shared" si="140"/>
        <v>0</v>
      </c>
      <c r="M1234" s="30"/>
      <c r="N1234" s="30"/>
      <c r="O1234" s="31" t="str">
        <f>IF($C1234&gt;0,IF(COUNTIF(newValidID,$C1234)&gt;0,VLOOKUP($C1234,Νέα_Μητρώα!$A:$G,7,FALSE),IF(COUNTIF(ValidID,$C1234)&gt;0,VLOOKUP($C1234,Μητρώο!$A:$G,7,FALSE))),"")</f>
        <v/>
      </c>
      <c r="P1234" s="25" t="str">
        <f t="shared" si="142"/>
        <v/>
      </c>
      <c r="Q1234" s="6"/>
      <c r="S1234" s="6"/>
      <c r="U1234" s="6"/>
      <c r="W1234" s="59" t="str">
        <f>IF(AND($W$1&gt;0,C1234&gt;0),SUBSTITUTE(SUBSTITUTE(IF(COUNTIF(newValidID,$C1234)&gt;0,VLOOKUP($C1234,Νέα_Μητρώα!$A:$G,2,FALSE),IF(COUNTIF(ValidID,$C1234)&gt;0,VLOOKUP($C1234,Μητρώο!$A:$G,2,FALSE))),"Θ","g"),"Α","b")&amp;IF((TRUNC((((YEAR($C$1))-I1234)+1)/2))*2&lt;12,12,(TRUNC((((YEAR($C$1))-I1234)+1)/2))*2),"ω")</f>
        <v>ω</v>
      </c>
      <c r="Z1234" s="49">
        <f t="shared" si="136"/>
        <v>0</v>
      </c>
      <c r="AA1234" s="49">
        <f t="shared" si="137"/>
        <v>0</v>
      </c>
      <c r="AB1234" s="49">
        <f t="shared" si="138"/>
        <v>0</v>
      </c>
    </row>
    <row r="1235" spans="1:28" x14ac:dyDescent="0.2">
      <c r="A1235" s="4">
        <v>1233</v>
      </c>
      <c r="B1235" s="25">
        <f t="shared" si="141"/>
        <v>1233</v>
      </c>
      <c r="D1235" s="26" t="str">
        <f>IF($C1235&gt;0,IF(COUNTIF(newValidID,$C1235)&gt;0,VLOOKUP($C1235,Νέα_Μητρώα!$A:$G,3,FALSE),IF(COUNTIF(ValidID,$C1235)&gt;0,VLOOKUP($C1235,Μητρώο!$A:$G,3,FALSE))),"")</f>
        <v/>
      </c>
      <c r="E1235" s="27" t="str">
        <f>IF($C1235&gt;0,IF(COUNTIF(newValidID,$C1235)&gt;0,VLOOKUP($C1235,Νέα_Μητρώα!$A:$G,5,FALSE),IF(COUNTIF(ValidID,$C1235)&gt;0,VLOOKUP($C1235,Μητρώο!$A:$G,5,FALSE))),"")</f>
        <v/>
      </c>
      <c r="F1235" s="47"/>
      <c r="G1235" s="47"/>
      <c r="H1235" s="28"/>
      <c r="I1235" s="29" t="str">
        <f>IF($C1235&gt;0,IF(COUNTIF(newValidID,$C1235)&gt;0,VLOOKUP($C1235,Νέα_Μητρώα!$A:$G,4,FALSE),IF(COUNTIF(ValidID,$C1235)&gt;0,VLOOKUP($C1235,Μητρώο!$A:$G,4,FALSE))),"")</f>
        <v/>
      </c>
      <c r="J1235" s="53" t="str">
        <f>IF(OR(AND(OR(LEFT(R1235)="b",LEFT(T1235)="b",LEFT(V1235)="b"),IF($C1235&gt;0,IF(COUNTIF(newValidID,$C1235)&gt;0,VLOOKUP($C1235,Νέα_Μητρώα!$A:$G,2,FALSE),IF(COUNTIF(ValidID,$C1235)&gt;0,VLOOKUP($C1235,Μητρώο!$A:$G,2,FALSE))),"")="Θ"),AND(OR(LEFT(R1235)="g",LEFT(T1235)="g",LEFT(V1235)="g"),IF($C1235&gt;0,IF(COUNTIF(newValidID,$C1235)&gt;0,VLOOKUP($C1235,Νέα_Μητρώα!$A:$G,2,FALSE),IF(COUNTIF(ValidID,$C1235)&gt;0,VLOOKUP($C1235,Μητρώο!$A:$G,2,FALSE))),"")="Α")),"error","")</f>
        <v/>
      </c>
      <c r="K1235" s="29" t="str">
        <f t="shared" si="139"/>
        <v/>
      </c>
      <c r="L1235" s="29">
        <f t="shared" si="140"/>
        <v>0</v>
      </c>
      <c r="M1235" s="30"/>
      <c r="N1235" s="30"/>
      <c r="O1235" s="31" t="str">
        <f>IF($C1235&gt;0,IF(COUNTIF(newValidID,$C1235)&gt;0,VLOOKUP($C1235,Νέα_Μητρώα!$A:$G,7,FALSE),IF(COUNTIF(ValidID,$C1235)&gt;0,VLOOKUP($C1235,Μητρώο!$A:$G,7,FALSE))),"")</f>
        <v/>
      </c>
      <c r="P1235" s="25" t="str">
        <f t="shared" si="142"/>
        <v/>
      </c>
      <c r="Q1235" s="6"/>
      <c r="S1235" s="6"/>
      <c r="U1235" s="6"/>
      <c r="W1235" s="59" t="str">
        <f>IF(AND($W$1&gt;0,C1235&gt;0),SUBSTITUTE(SUBSTITUTE(IF(COUNTIF(newValidID,$C1235)&gt;0,VLOOKUP($C1235,Νέα_Μητρώα!$A:$G,2,FALSE),IF(COUNTIF(ValidID,$C1235)&gt;0,VLOOKUP($C1235,Μητρώο!$A:$G,2,FALSE))),"Θ","g"),"Α","b")&amp;IF((TRUNC((((YEAR($C$1))-I1235)+1)/2))*2&lt;12,12,(TRUNC((((YEAR($C$1))-I1235)+1)/2))*2),"ω")</f>
        <v>ω</v>
      </c>
      <c r="Z1235" s="49">
        <f t="shared" si="136"/>
        <v>0</v>
      </c>
      <c r="AA1235" s="49">
        <f t="shared" si="137"/>
        <v>0</v>
      </c>
      <c r="AB1235" s="49">
        <f t="shared" si="138"/>
        <v>0</v>
      </c>
    </row>
    <row r="1236" spans="1:28" x14ac:dyDescent="0.2">
      <c r="A1236" s="4">
        <v>1234</v>
      </c>
      <c r="B1236" s="25">
        <f t="shared" si="141"/>
        <v>1234</v>
      </c>
      <c r="D1236" s="26" t="str">
        <f>IF($C1236&gt;0,IF(COUNTIF(newValidID,$C1236)&gt;0,VLOOKUP($C1236,Νέα_Μητρώα!$A:$G,3,FALSE),IF(COUNTIF(ValidID,$C1236)&gt;0,VLOOKUP($C1236,Μητρώο!$A:$G,3,FALSE))),"")</f>
        <v/>
      </c>
      <c r="E1236" s="27" t="str">
        <f>IF($C1236&gt;0,IF(COUNTIF(newValidID,$C1236)&gt;0,VLOOKUP($C1236,Νέα_Μητρώα!$A:$G,5,FALSE),IF(COUNTIF(ValidID,$C1236)&gt;0,VLOOKUP($C1236,Μητρώο!$A:$G,5,FALSE))),"")</f>
        <v/>
      </c>
      <c r="F1236" s="47"/>
      <c r="G1236" s="47"/>
      <c r="H1236" s="28"/>
      <c r="I1236" s="29" t="str">
        <f>IF($C1236&gt;0,IF(COUNTIF(newValidID,$C1236)&gt;0,VLOOKUP($C1236,Νέα_Μητρώα!$A:$G,4,FALSE),IF(COUNTIF(ValidID,$C1236)&gt;0,VLOOKUP($C1236,Μητρώο!$A:$G,4,FALSE))),"")</f>
        <v/>
      </c>
      <c r="J1236" s="53" t="str">
        <f>IF(OR(AND(OR(LEFT(R1236)="b",LEFT(T1236)="b",LEFT(V1236)="b"),IF($C1236&gt;0,IF(COUNTIF(newValidID,$C1236)&gt;0,VLOOKUP($C1236,Νέα_Μητρώα!$A:$G,2,FALSE),IF(COUNTIF(ValidID,$C1236)&gt;0,VLOOKUP($C1236,Μητρώο!$A:$G,2,FALSE))),"")="Θ"),AND(OR(LEFT(R1236)="g",LEFT(T1236)="g",LEFT(V1236)="g"),IF($C1236&gt;0,IF(COUNTIF(newValidID,$C1236)&gt;0,VLOOKUP($C1236,Νέα_Μητρώα!$A:$G,2,FALSE),IF(COUNTIF(ValidID,$C1236)&gt;0,VLOOKUP($C1236,Μητρώο!$A:$G,2,FALSE))),"")="Α")),"error","")</f>
        <v/>
      </c>
      <c r="K1236" s="29" t="str">
        <f t="shared" si="139"/>
        <v/>
      </c>
      <c r="L1236" s="29">
        <f t="shared" si="140"/>
        <v>0</v>
      </c>
      <c r="M1236" s="30"/>
      <c r="N1236" s="30"/>
      <c r="O1236" s="31" t="str">
        <f>IF($C1236&gt;0,IF(COUNTIF(newValidID,$C1236)&gt;0,VLOOKUP($C1236,Νέα_Μητρώα!$A:$G,7,FALSE),IF(COUNTIF(ValidID,$C1236)&gt;0,VLOOKUP($C1236,Μητρώο!$A:$G,7,FALSE))),"")</f>
        <v/>
      </c>
      <c r="P1236" s="25" t="str">
        <f t="shared" si="142"/>
        <v/>
      </c>
      <c r="Q1236" s="6"/>
      <c r="S1236" s="6"/>
      <c r="U1236" s="6"/>
      <c r="W1236" s="59" t="str">
        <f>IF(AND($W$1&gt;0,C1236&gt;0),SUBSTITUTE(SUBSTITUTE(IF(COUNTIF(newValidID,$C1236)&gt;0,VLOOKUP($C1236,Νέα_Μητρώα!$A:$G,2,FALSE),IF(COUNTIF(ValidID,$C1236)&gt;0,VLOOKUP($C1236,Μητρώο!$A:$G,2,FALSE))),"Θ","g"),"Α","b")&amp;IF((TRUNC((((YEAR($C$1))-I1236)+1)/2))*2&lt;12,12,(TRUNC((((YEAR($C$1))-I1236)+1)/2))*2),"ω")</f>
        <v>ω</v>
      </c>
      <c r="Z1236" s="49">
        <f t="shared" si="136"/>
        <v>0</v>
      </c>
      <c r="AA1236" s="49">
        <f t="shared" si="137"/>
        <v>0</v>
      </c>
      <c r="AB1236" s="49">
        <f t="shared" si="138"/>
        <v>0</v>
      </c>
    </row>
    <row r="1237" spans="1:28" x14ac:dyDescent="0.2">
      <c r="A1237" s="4">
        <v>1235</v>
      </c>
      <c r="B1237" s="25">
        <f t="shared" si="141"/>
        <v>1235</v>
      </c>
      <c r="D1237" s="26" t="str">
        <f>IF($C1237&gt;0,IF(COUNTIF(newValidID,$C1237)&gt;0,VLOOKUP($C1237,Νέα_Μητρώα!$A:$G,3,FALSE),IF(COUNTIF(ValidID,$C1237)&gt;0,VLOOKUP($C1237,Μητρώο!$A:$G,3,FALSE))),"")</f>
        <v/>
      </c>
      <c r="E1237" s="27" t="str">
        <f>IF($C1237&gt;0,IF(COUNTIF(newValidID,$C1237)&gt;0,VLOOKUP($C1237,Νέα_Μητρώα!$A:$G,5,FALSE),IF(COUNTIF(ValidID,$C1237)&gt;0,VLOOKUP($C1237,Μητρώο!$A:$G,5,FALSE))),"")</f>
        <v/>
      </c>
      <c r="F1237" s="47"/>
      <c r="G1237" s="47"/>
      <c r="H1237" s="28"/>
      <c r="I1237" s="29" t="str">
        <f>IF($C1237&gt;0,IF(COUNTIF(newValidID,$C1237)&gt;0,VLOOKUP($C1237,Νέα_Μητρώα!$A:$G,4,FALSE),IF(COUNTIF(ValidID,$C1237)&gt;0,VLOOKUP($C1237,Μητρώο!$A:$G,4,FALSE))),"")</f>
        <v/>
      </c>
      <c r="J1237" s="53" t="str">
        <f>IF(OR(AND(OR(LEFT(R1237)="b",LEFT(T1237)="b",LEFT(V1237)="b"),IF($C1237&gt;0,IF(COUNTIF(newValidID,$C1237)&gt;0,VLOOKUP($C1237,Νέα_Μητρώα!$A:$G,2,FALSE),IF(COUNTIF(ValidID,$C1237)&gt;0,VLOOKUP($C1237,Μητρώο!$A:$G,2,FALSE))),"")="Θ"),AND(OR(LEFT(R1237)="g",LEFT(T1237)="g",LEFT(V1237)="g"),IF($C1237&gt;0,IF(COUNTIF(newValidID,$C1237)&gt;0,VLOOKUP($C1237,Νέα_Μητρώα!$A:$G,2,FALSE),IF(COUNTIF(ValidID,$C1237)&gt;0,VLOOKUP($C1237,Μητρώο!$A:$G,2,FALSE))),"")="Α")),"error","")</f>
        <v/>
      </c>
      <c r="K1237" s="29" t="str">
        <f t="shared" si="139"/>
        <v/>
      </c>
      <c r="L1237" s="29">
        <f t="shared" si="140"/>
        <v>0</v>
      </c>
      <c r="M1237" s="30"/>
      <c r="N1237" s="30"/>
      <c r="O1237" s="31" t="str">
        <f>IF($C1237&gt;0,IF(COUNTIF(newValidID,$C1237)&gt;0,VLOOKUP($C1237,Νέα_Μητρώα!$A:$G,7,FALSE),IF(COUNTIF(ValidID,$C1237)&gt;0,VLOOKUP($C1237,Μητρώο!$A:$G,7,FALSE))),"")</f>
        <v/>
      </c>
      <c r="P1237" s="25" t="str">
        <f t="shared" si="142"/>
        <v/>
      </c>
      <c r="Q1237" s="6"/>
      <c r="S1237" s="6"/>
      <c r="U1237" s="6"/>
      <c r="W1237" s="59" t="str">
        <f>IF(AND($W$1&gt;0,C1237&gt;0),SUBSTITUTE(SUBSTITUTE(IF(COUNTIF(newValidID,$C1237)&gt;0,VLOOKUP($C1237,Νέα_Μητρώα!$A:$G,2,FALSE),IF(COUNTIF(ValidID,$C1237)&gt;0,VLOOKUP($C1237,Μητρώο!$A:$G,2,FALSE))),"Θ","g"),"Α","b")&amp;IF((TRUNC((((YEAR($C$1))-I1237)+1)/2))*2&lt;12,12,(TRUNC((((YEAR($C$1))-I1237)+1)/2))*2),"ω")</f>
        <v>ω</v>
      </c>
      <c r="Z1237" s="49">
        <f t="shared" si="136"/>
        <v>0</v>
      </c>
      <c r="AA1237" s="49">
        <f t="shared" si="137"/>
        <v>0</v>
      </c>
      <c r="AB1237" s="49">
        <f t="shared" si="138"/>
        <v>0</v>
      </c>
    </row>
    <row r="1238" spans="1:28" x14ac:dyDescent="0.2">
      <c r="A1238" s="4">
        <v>1236</v>
      </c>
      <c r="B1238" s="25">
        <f t="shared" si="141"/>
        <v>1236</v>
      </c>
      <c r="D1238" s="26" t="str">
        <f>IF($C1238&gt;0,IF(COUNTIF(newValidID,$C1238)&gt;0,VLOOKUP($C1238,Νέα_Μητρώα!$A:$G,3,FALSE),IF(COUNTIF(ValidID,$C1238)&gt;0,VLOOKUP($C1238,Μητρώο!$A:$G,3,FALSE))),"")</f>
        <v/>
      </c>
      <c r="E1238" s="27" t="str">
        <f>IF($C1238&gt;0,IF(COUNTIF(newValidID,$C1238)&gt;0,VLOOKUP($C1238,Νέα_Μητρώα!$A:$G,5,FALSE),IF(COUNTIF(ValidID,$C1238)&gt;0,VLOOKUP($C1238,Μητρώο!$A:$G,5,FALSE))),"")</f>
        <v/>
      </c>
      <c r="F1238" s="47"/>
      <c r="G1238" s="47"/>
      <c r="H1238" s="28"/>
      <c r="I1238" s="29" t="str">
        <f>IF($C1238&gt;0,IF(COUNTIF(newValidID,$C1238)&gt;0,VLOOKUP($C1238,Νέα_Μητρώα!$A:$G,4,FALSE),IF(COUNTIF(ValidID,$C1238)&gt;0,VLOOKUP($C1238,Μητρώο!$A:$G,4,FALSE))),"")</f>
        <v/>
      </c>
      <c r="J1238" s="53" t="str">
        <f>IF(OR(AND(OR(LEFT(R1238)="b",LEFT(T1238)="b",LEFT(V1238)="b"),IF($C1238&gt;0,IF(COUNTIF(newValidID,$C1238)&gt;0,VLOOKUP($C1238,Νέα_Μητρώα!$A:$G,2,FALSE),IF(COUNTIF(ValidID,$C1238)&gt;0,VLOOKUP($C1238,Μητρώο!$A:$G,2,FALSE))),"")="Θ"),AND(OR(LEFT(R1238)="g",LEFT(T1238)="g",LEFT(V1238)="g"),IF($C1238&gt;0,IF(COUNTIF(newValidID,$C1238)&gt;0,VLOOKUP($C1238,Νέα_Μητρώα!$A:$G,2,FALSE),IF(COUNTIF(ValidID,$C1238)&gt;0,VLOOKUP($C1238,Μητρώο!$A:$G,2,FALSE))),"")="Α")),"error","")</f>
        <v/>
      </c>
      <c r="K1238" s="29" t="str">
        <f t="shared" si="139"/>
        <v/>
      </c>
      <c r="L1238" s="29">
        <f t="shared" si="140"/>
        <v>0</v>
      </c>
      <c r="M1238" s="30"/>
      <c r="N1238" s="30"/>
      <c r="O1238" s="31" t="str">
        <f>IF($C1238&gt;0,IF(COUNTIF(newValidID,$C1238)&gt;0,VLOOKUP($C1238,Νέα_Μητρώα!$A:$G,7,FALSE),IF(COUNTIF(ValidID,$C1238)&gt;0,VLOOKUP($C1238,Μητρώο!$A:$G,7,FALSE))),"")</f>
        <v/>
      </c>
      <c r="P1238" s="25" t="str">
        <f t="shared" si="142"/>
        <v/>
      </c>
      <c r="Q1238" s="6"/>
      <c r="S1238" s="6"/>
      <c r="U1238" s="6"/>
      <c r="W1238" s="59" t="str">
        <f>IF(AND($W$1&gt;0,C1238&gt;0),SUBSTITUTE(SUBSTITUTE(IF(COUNTIF(newValidID,$C1238)&gt;0,VLOOKUP($C1238,Νέα_Μητρώα!$A:$G,2,FALSE),IF(COUNTIF(ValidID,$C1238)&gt;0,VLOOKUP($C1238,Μητρώο!$A:$G,2,FALSE))),"Θ","g"),"Α","b")&amp;IF((TRUNC((((YEAR($C$1))-I1238)+1)/2))*2&lt;12,12,(TRUNC((((YEAR($C$1))-I1238)+1)/2))*2),"ω")</f>
        <v>ω</v>
      </c>
      <c r="Z1238" s="49">
        <f t="shared" si="136"/>
        <v>0</v>
      </c>
      <c r="AA1238" s="49">
        <f t="shared" si="137"/>
        <v>0</v>
      </c>
      <c r="AB1238" s="49">
        <f t="shared" si="138"/>
        <v>0</v>
      </c>
    </row>
    <row r="1239" spans="1:28" x14ac:dyDescent="0.2">
      <c r="A1239" s="4">
        <v>1237</v>
      </c>
      <c r="B1239" s="25">
        <f t="shared" si="141"/>
        <v>1237</v>
      </c>
      <c r="D1239" s="26" t="str">
        <f>IF($C1239&gt;0,IF(COUNTIF(newValidID,$C1239)&gt;0,VLOOKUP($C1239,Νέα_Μητρώα!$A:$G,3,FALSE),IF(COUNTIF(ValidID,$C1239)&gt;0,VLOOKUP($C1239,Μητρώο!$A:$G,3,FALSE))),"")</f>
        <v/>
      </c>
      <c r="E1239" s="27" t="str">
        <f>IF($C1239&gt;0,IF(COUNTIF(newValidID,$C1239)&gt;0,VLOOKUP($C1239,Νέα_Μητρώα!$A:$G,5,FALSE),IF(COUNTIF(ValidID,$C1239)&gt;0,VLOOKUP($C1239,Μητρώο!$A:$G,5,FALSE))),"")</f>
        <v/>
      </c>
      <c r="F1239" s="47"/>
      <c r="G1239" s="47"/>
      <c r="H1239" s="28"/>
      <c r="I1239" s="29" t="str">
        <f>IF($C1239&gt;0,IF(COUNTIF(newValidID,$C1239)&gt;0,VLOOKUP($C1239,Νέα_Μητρώα!$A:$G,4,FALSE),IF(COUNTIF(ValidID,$C1239)&gt;0,VLOOKUP($C1239,Μητρώο!$A:$G,4,FALSE))),"")</f>
        <v/>
      </c>
      <c r="J1239" s="53" t="str">
        <f>IF(OR(AND(OR(LEFT(R1239)="b",LEFT(T1239)="b",LEFT(V1239)="b"),IF($C1239&gt;0,IF(COUNTIF(newValidID,$C1239)&gt;0,VLOOKUP($C1239,Νέα_Μητρώα!$A:$G,2,FALSE),IF(COUNTIF(ValidID,$C1239)&gt;0,VLOOKUP($C1239,Μητρώο!$A:$G,2,FALSE))),"")="Θ"),AND(OR(LEFT(R1239)="g",LEFT(T1239)="g",LEFT(V1239)="g"),IF($C1239&gt;0,IF(COUNTIF(newValidID,$C1239)&gt;0,VLOOKUP($C1239,Νέα_Μητρώα!$A:$G,2,FALSE),IF(COUNTIF(ValidID,$C1239)&gt;0,VLOOKUP($C1239,Μητρώο!$A:$G,2,FALSE))),"")="Α")),"error","")</f>
        <v/>
      </c>
      <c r="K1239" s="29" t="str">
        <f t="shared" si="139"/>
        <v/>
      </c>
      <c r="L1239" s="29">
        <f t="shared" si="140"/>
        <v>0</v>
      </c>
      <c r="M1239" s="30"/>
      <c r="N1239" s="30"/>
      <c r="O1239" s="31" t="str">
        <f>IF($C1239&gt;0,IF(COUNTIF(newValidID,$C1239)&gt;0,VLOOKUP($C1239,Νέα_Μητρώα!$A:$G,7,FALSE),IF(COUNTIF(ValidID,$C1239)&gt;0,VLOOKUP($C1239,Μητρώο!$A:$G,7,FALSE))),"")</f>
        <v/>
      </c>
      <c r="P1239" s="25" t="str">
        <f t="shared" si="142"/>
        <v/>
      </c>
      <c r="Q1239" s="6"/>
      <c r="S1239" s="6"/>
      <c r="U1239" s="6"/>
      <c r="W1239" s="59" t="str">
        <f>IF(AND($W$1&gt;0,C1239&gt;0),SUBSTITUTE(SUBSTITUTE(IF(COUNTIF(newValidID,$C1239)&gt;0,VLOOKUP($C1239,Νέα_Μητρώα!$A:$G,2,FALSE),IF(COUNTIF(ValidID,$C1239)&gt;0,VLOOKUP($C1239,Μητρώο!$A:$G,2,FALSE))),"Θ","g"),"Α","b")&amp;IF((TRUNC((((YEAR($C$1))-I1239)+1)/2))*2&lt;12,12,(TRUNC((((YEAR($C$1))-I1239)+1)/2))*2),"ω")</f>
        <v>ω</v>
      </c>
      <c r="Z1239" s="49">
        <f t="shared" si="136"/>
        <v>0</v>
      </c>
      <c r="AA1239" s="49">
        <f t="shared" si="137"/>
        <v>0</v>
      </c>
      <c r="AB1239" s="49">
        <f t="shared" si="138"/>
        <v>0</v>
      </c>
    </row>
    <row r="1240" spans="1:28" x14ac:dyDescent="0.2">
      <c r="A1240" s="4">
        <v>1238</v>
      </c>
      <c r="B1240" s="25">
        <f t="shared" si="141"/>
        <v>1238</v>
      </c>
      <c r="D1240" s="26" t="str">
        <f>IF($C1240&gt;0,IF(COUNTIF(newValidID,$C1240)&gt;0,VLOOKUP($C1240,Νέα_Μητρώα!$A:$G,3,FALSE),IF(COUNTIF(ValidID,$C1240)&gt;0,VLOOKUP($C1240,Μητρώο!$A:$G,3,FALSE))),"")</f>
        <v/>
      </c>
      <c r="E1240" s="27" t="str">
        <f>IF($C1240&gt;0,IF(COUNTIF(newValidID,$C1240)&gt;0,VLOOKUP($C1240,Νέα_Μητρώα!$A:$G,5,FALSE),IF(COUNTIF(ValidID,$C1240)&gt;0,VLOOKUP($C1240,Μητρώο!$A:$G,5,FALSE))),"")</f>
        <v/>
      </c>
      <c r="F1240" s="47"/>
      <c r="G1240" s="47"/>
      <c r="H1240" s="28"/>
      <c r="I1240" s="29" t="str">
        <f>IF($C1240&gt;0,IF(COUNTIF(newValidID,$C1240)&gt;0,VLOOKUP($C1240,Νέα_Μητρώα!$A:$G,4,FALSE),IF(COUNTIF(ValidID,$C1240)&gt;0,VLOOKUP($C1240,Μητρώο!$A:$G,4,FALSE))),"")</f>
        <v/>
      </c>
      <c r="J1240" s="53" t="str">
        <f>IF(OR(AND(OR(LEFT(R1240)="b",LEFT(T1240)="b",LEFT(V1240)="b"),IF($C1240&gt;0,IF(COUNTIF(newValidID,$C1240)&gt;0,VLOOKUP($C1240,Νέα_Μητρώα!$A:$G,2,FALSE),IF(COUNTIF(ValidID,$C1240)&gt;0,VLOOKUP($C1240,Μητρώο!$A:$G,2,FALSE))),"")="Θ"),AND(OR(LEFT(R1240)="g",LEFT(T1240)="g",LEFT(V1240)="g"),IF($C1240&gt;0,IF(COUNTIF(newValidID,$C1240)&gt;0,VLOOKUP($C1240,Νέα_Μητρώα!$A:$G,2,FALSE),IF(COUNTIF(ValidID,$C1240)&gt;0,VLOOKUP($C1240,Μητρώο!$A:$G,2,FALSE))),"")="Α")),"error","")</f>
        <v/>
      </c>
      <c r="K1240" s="29" t="str">
        <f t="shared" si="139"/>
        <v/>
      </c>
      <c r="L1240" s="29">
        <f t="shared" si="140"/>
        <v>0</v>
      </c>
      <c r="M1240" s="30"/>
      <c r="N1240" s="30"/>
      <c r="O1240" s="31" t="str">
        <f>IF($C1240&gt;0,IF(COUNTIF(newValidID,$C1240)&gt;0,VLOOKUP($C1240,Νέα_Μητρώα!$A:$G,7,FALSE),IF(COUNTIF(ValidID,$C1240)&gt;0,VLOOKUP($C1240,Μητρώο!$A:$G,7,FALSE))),"")</f>
        <v/>
      </c>
      <c r="P1240" s="25" t="str">
        <f t="shared" si="142"/>
        <v/>
      </c>
      <c r="Q1240" s="6"/>
      <c r="S1240" s="6"/>
      <c r="U1240" s="6"/>
      <c r="W1240" s="59" t="str">
        <f>IF(AND($W$1&gt;0,C1240&gt;0),SUBSTITUTE(SUBSTITUTE(IF(COUNTIF(newValidID,$C1240)&gt;0,VLOOKUP($C1240,Νέα_Μητρώα!$A:$G,2,FALSE),IF(COUNTIF(ValidID,$C1240)&gt;0,VLOOKUP($C1240,Μητρώο!$A:$G,2,FALSE))),"Θ","g"),"Α","b")&amp;IF((TRUNC((((YEAR($C$1))-I1240)+1)/2))*2&lt;12,12,(TRUNC((((YEAR($C$1))-I1240)+1)/2))*2),"ω")</f>
        <v>ω</v>
      </c>
      <c r="Z1240" s="49">
        <f t="shared" si="136"/>
        <v>0</v>
      </c>
      <c r="AA1240" s="49">
        <f t="shared" si="137"/>
        <v>0</v>
      </c>
      <c r="AB1240" s="49">
        <f t="shared" si="138"/>
        <v>0</v>
      </c>
    </row>
    <row r="1241" spans="1:28" x14ac:dyDescent="0.2">
      <c r="A1241" s="4">
        <v>1239</v>
      </c>
      <c r="B1241" s="25">
        <f t="shared" si="141"/>
        <v>1239</v>
      </c>
      <c r="D1241" s="26" t="str">
        <f>IF($C1241&gt;0,IF(COUNTIF(newValidID,$C1241)&gt;0,VLOOKUP($C1241,Νέα_Μητρώα!$A:$G,3,FALSE),IF(COUNTIF(ValidID,$C1241)&gt;0,VLOOKUP($C1241,Μητρώο!$A:$G,3,FALSE))),"")</f>
        <v/>
      </c>
      <c r="E1241" s="27" t="str">
        <f>IF($C1241&gt;0,IF(COUNTIF(newValidID,$C1241)&gt;0,VLOOKUP($C1241,Νέα_Μητρώα!$A:$G,5,FALSE),IF(COUNTIF(ValidID,$C1241)&gt;0,VLOOKUP($C1241,Μητρώο!$A:$G,5,FALSE))),"")</f>
        <v/>
      </c>
      <c r="F1241" s="47"/>
      <c r="G1241" s="47"/>
      <c r="H1241" s="28"/>
      <c r="I1241" s="29" t="str">
        <f>IF($C1241&gt;0,IF(COUNTIF(newValidID,$C1241)&gt;0,VLOOKUP($C1241,Νέα_Μητρώα!$A:$G,4,FALSE),IF(COUNTIF(ValidID,$C1241)&gt;0,VLOOKUP($C1241,Μητρώο!$A:$G,4,FALSE))),"")</f>
        <v/>
      </c>
      <c r="J1241" s="53" t="str">
        <f>IF(OR(AND(OR(LEFT(R1241)="b",LEFT(T1241)="b",LEFT(V1241)="b"),IF($C1241&gt;0,IF(COUNTIF(newValidID,$C1241)&gt;0,VLOOKUP($C1241,Νέα_Μητρώα!$A:$G,2,FALSE),IF(COUNTIF(ValidID,$C1241)&gt;0,VLOOKUP($C1241,Μητρώο!$A:$G,2,FALSE))),"")="Θ"),AND(OR(LEFT(R1241)="g",LEFT(T1241)="g",LEFT(V1241)="g"),IF($C1241&gt;0,IF(COUNTIF(newValidID,$C1241)&gt;0,VLOOKUP($C1241,Νέα_Μητρώα!$A:$G,2,FALSE),IF(COUNTIF(ValidID,$C1241)&gt;0,VLOOKUP($C1241,Μητρώο!$A:$G,2,FALSE))),"")="Α")),"error","")</f>
        <v/>
      </c>
      <c r="K1241" s="29" t="str">
        <f t="shared" si="139"/>
        <v/>
      </c>
      <c r="L1241" s="29">
        <f t="shared" si="140"/>
        <v>0</v>
      </c>
      <c r="M1241" s="30"/>
      <c r="N1241" s="30"/>
      <c r="O1241" s="31" t="str">
        <f>IF($C1241&gt;0,IF(COUNTIF(newValidID,$C1241)&gt;0,VLOOKUP($C1241,Νέα_Μητρώα!$A:$G,7,FALSE),IF(COUNTIF(ValidID,$C1241)&gt;0,VLOOKUP($C1241,Μητρώο!$A:$G,7,FALSE))),"")</f>
        <v/>
      </c>
      <c r="P1241" s="25" t="str">
        <f t="shared" si="142"/>
        <v/>
      </c>
      <c r="Q1241" s="6"/>
      <c r="S1241" s="6"/>
      <c r="U1241" s="6"/>
      <c r="W1241" s="59" t="str">
        <f>IF(AND($W$1&gt;0,C1241&gt;0),SUBSTITUTE(SUBSTITUTE(IF(COUNTIF(newValidID,$C1241)&gt;0,VLOOKUP($C1241,Νέα_Μητρώα!$A:$G,2,FALSE),IF(COUNTIF(ValidID,$C1241)&gt;0,VLOOKUP($C1241,Μητρώο!$A:$G,2,FALSE))),"Θ","g"),"Α","b")&amp;IF((TRUNC((((YEAR($C$1))-I1241)+1)/2))*2&lt;12,12,(TRUNC((((YEAR($C$1))-I1241)+1)/2))*2),"ω")</f>
        <v>ω</v>
      </c>
      <c r="Z1241" s="49">
        <f t="shared" si="136"/>
        <v>0</v>
      </c>
      <c r="AA1241" s="49">
        <f t="shared" si="137"/>
        <v>0</v>
      </c>
      <c r="AB1241" s="49">
        <f t="shared" si="138"/>
        <v>0</v>
      </c>
    </row>
    <row r="1242" spans="1:28" x14ac:dyDescent="0.2">
      <c r="A1242" s="4">
        <v>1240</v>
      </c>
      <c r="B1242" s="25">
        <f t="shared" si="141"/>
        <v>1240</v>
      </c>
      <c r="D1242" s="26" t="str">
        <f>IF($C1242&gt;0,IF(COUNTIF(newValidID,$C1242)&gt;0,VLOOKUP($C1242,Νέα_Μητρώα!$A:$G,3,FALSE),IF(COUNTIF(ValidID,$C1242)&gt;0,VLOOKUP($C1242,Μητρώο!$A:$G,3,FALSE))),"")</f>
        <v/>
      </c>
      <c r="E1242" s="27" t="str">
        <f>IF($C1242&gt;0,IF(COUNTIF(newValidID,$C1242)&gt;0,VLOOKUP($C1242,Νέα_Μητρώα!$A:$G,5,FALSE),IF(COUNTIF(ValidID,$C1242)&gt;0,VLOOKUP($C1242,Μητρώο!$A:$G,5,FALSE))),"")</f>
        <v/>
      </c>
      <c r="F1242" s="47"/>
      <c r="G1242" s="47"/>
      <c r="H1242" s="28"/>
      <c r="I1242" s="29" t="str">
        <f>IF($C1242&gt;0,IF(COUNTIF(newValidID,$C1242)&gt;0,VLOOKUP($C1242,Νέα_Μητρώα!$A:$G,4,FALSE),IF(COUNTIF(ValidID,$C1242)&gt;0,VLOOKUP($C1242,Μητρώο!$A:$G,4,FALSE))),"")</f>
        <v/>
      </c>
      <c r="J1242" s="53" t="str">
        <f>IF(OR(AND(OR(LEFT(R1242)="b",LEFT(T1242)="b",LEFT(V1242)="b"),IF($C1242&gt;0,IF(COUNTIF(newValidID,$C1242)&gt;0,VLOOKUP($C1242,Νέα_Μητρώα!$A:$G,2,FALSE),IF(COUNTIF(ValidID,$C1242)&gt;0,VLOOKUP($C1242,Μητρώο!$A:$G,2,FALSE))),"")="Θ"),AND(OR(LEFT(R1242)="g",LEFT(T1242)="g",LEFT(V1242)="g"),IF($C1242&gt;0,IF(COUNTIF(newValidID,$C1242)&gt;0,VLOOKUP($C1242,Νέα_Μητρώα!$A:$G,2,FALSE),IF(COUNTIF(ValidID,$C1242)&gt;0,VLOOKUP($C1242,Μητρώο!$A:$G,2,FALSE))),"")="Α")),"error","")</f>
        <v/>
      </c>
      <c r="K1242" s="29" t="str">
        <f t="shared" si="139"/>
        <v/>
      </c>
      <c r="L1242" s="29">
        <f t="shared" si="140"/>
        <v>0</v>
      </c>
      <c r="M1242" s="30"/>
      <c r="N1242" s="30"/>
      <c r="O1242" s="31" t="str">
        <f>IF($C1242&gt;0,IF(COUNTIF(newValidID,$C1242)&gt;0,VLOOKUP($C1242,Νέα_Μητρώα!$A:$G,7,FALSE),IF(COUNTIF(ValidID,$C1242)&gt;0,VLOOKUP($C1242,Μητρώο!$A:$G,7,FALSE))),"")</f>
        <v/>
      </c>
      <c r="P1242" s="25" t="str">
        <f t="shared" si="142"/>
        <v/>
      </c>
      <c r="Q1242" s="6"/>
      <c r="S1242" s="6"/>
      <c r="U1242" s="6"/>
      <c r="W1242" s="59" t="str">
        <f>IF(AND($W$1&gt;0,C1242&gt;0),SUBSTITUTE(SUBSTITUTE(IF(COUNTIF(newValidID,$C1242)&gt;0,VLOOKUP($C1242,Νέα_Μητρώα!$A:$G,2,FALSE),IF(COUNTIF(ValidID,$C1242)&gt;0,VLOOKUP($C1242,Μητρώο!$A:$G,2,FALSE))),"Θ","g"),"Α","b")&amp;IF((TRUNC((((YEAR($C$1))-I1242)+1)/2))*2&lt;12,12,(TRUNC((((YEAR($C$1))-I1242)+1)/2))*2),"ω")</f>
        <v>ω</v>
      </c>
      <c r="Z1242" s="49">
        <f t="shared" si="136"/>
        <v>0</v>
      </c>
      <c r="AA1242" s="49">
        <f t="shared" si="137"/>
        <v>0</v>
      </c>
      <c r="AB1242" s="49">
        <f t="shared" si="138"/>
        <v>0</v>
      </c>
    </row>
    <row r="1243" spans="1:28" x14ac:dyDescent="0.2">
      <c r="A1243" s="4">
        <v>1241</v>
      </c>
      <c r="B1243" s="25">
        <f t="shared" si="141"/>
        <v>1241</v>
      </c>
      <c r="D1243" s="26" t="str">
        <f>IF($C1243&gt;0,IF(COUNTIF(newValidID,$C1243)&gt;0,VLOOKUP($C1243,Νέα_Μητρώα!$A:$G,3,FALSE),IF(COUNTIF(ValidID,$C1243)&gt;0,VLOOKUP($C1243,Μητρώο!$A:$G,3,FALSE))),"")</f>
        <v/>
      </c>
      <c r="E1243" s="27" t="str">
        <f>IF($C1243&gt;0,IF(COUNTIF(newValidID,$C1243)&gt;0,VLOOKUP($C1243,Νέα_Μητρώα!$A:$G,5,FALSE),IF(COUNTIF(ValidID,$C1243)&gt;0,VLOOKUP($C1243,Μητρώο!$A:$G,5,FALSE))),"")</f>
        <v/>
      </c>
      <c r="F1243" s="47"/>
      <c r="G1243" s="47"/>
      <c r="H1243" s="28"/>
      <c r="I1243" s="29" t="str">
        <f>IF($C1243&gt;0,IF(COUNTIF(newValidID,$C1243)&gt;0,VLOOKUP($C1243,Νέα_Μητρώα!$A:$G,4,FALSE),IF(COUNTIF(ValidID,$C1243)&gt;0,VLOOKUP($C1243,Μητρώο!$A:$G,4,FALSE))),"")</f>
        <v/>
      </c>
      <c r="J1243" s="53" t="str">
        <f>IF(OR(AND(OR(LEFT(R1243)="b",LEFT(T1243)="b",LEFT(V1243)="b"),IF($C1243&gt;0,IF(COUNTIF(newValidID,$C1243)&gt;0,VLOOKUP($C1243,Νέα_Μητρώα!$A:$G,2,FALSE),IF(COUNTIF(ValidID,$C1243)&gt;0,VLOOKUP($C1243,Μητρώο!$A:$G,2,FALSE))),"")="Θ"),AND(OR(LEFT(R1243)="g",LEFT(T1243)="g",LEFT(V1243)="g"),IF($C1243&gt;0,IF(COUNTIF(newValidID,$C1243)&gt;0,VLOOKUP($C1243,Νέα_Μητρώα!$A:$G,2,FALSE),IF(COUNTIF(ValidID,$C1243)&gt;0,VLOOKUP($C1243,Μητρώο!$A:$G,2,FALSE))),"")="Α")),"error","")</f>
        <v/>
      </c>
      <c r="K1243" s="29" t="str">
        <f t="shared" si="139"/>
        <v/>
      </c>
      <c r="L1243" s="29">
        <f t="shared" si="140"/>
        <v>0</v>
      </c>
      <c r="M1243" s="30"/>
      <c r="N1243" s="30"/>
      <c r="O1243" s="31" t="str">
        <f>IF($C1243&gt;0,IF(COUNTIF(newValidID,$C1243)&gt;0,VLOOKUP($C1243,Νέα_Μητρώα!$A:$G,7,FALSE),IF(COUNTIF(ValidID,$C1243)&gt;0,VLOOKUP($C1243,Μητρώο!$A:$G,7,FALSE))),"")</f>
        <v/>
      </c>
      <c r="P1243" s="25" t="str">
        <f t="shared" si="142"/>
        <v/>
      </c>
      <c r="Q1243" s="6"/>
      <c r="S1243" s="6"/>
      <c r="U1243" s="6"/>
      <c r="W1243" s="59" t="str">
        <f>IF(AND($W$1&gt;0,C1243&gt;0),SUBSTITUTE(SUBSTITUTE(IF(COUNTIF(newValidID,$C1243)&gt;0,VLOOKUP($C1243,Νέα_Μητρώα!$A:$G,2,FALSE),IF(COUNTIF(ValidID,$C1243)&gt;0,VLOOKUP($C1243,Μητρώο!$A:$G,2,FALSE))),"Θ","g"),"Α","b")&amp;IF((TRUNC((((YEAR($C$1))-I1243)+1)/2))*2&lt;12,12,(TRUNC((((YEAR($C$1))-I1243)+1)/2))*2),"ω")</f>
        <v>ω</v>
      </c>
      <c r="Z1243" s="49">
        <f t="shared" si="136"/>
        <v>0</v>
      </c>
      <c r="AA1243" s="49">
        <f t="shared" si="137"/>
        <v>0</v>
      </c>
      <c r="AB1243" s="49">
        <f t="shared" si="138"/>
        <v>0</v>
      </c>
    </row>
    <row r="1244" spans="1:28" x14ac:dyDescent="0.2">
      <c r="A1244" s="4">
        <v>1242</v>
      </c>
      <c r="B1244" s="25">
        <f t="shared" si="141"/>
        <v>1242</v>
      </c>
      <c r="D1244" s="26" t="str">
        <f>IF($C1244&gt;0,IF(COUNTIF(newValidID,$C1244)&gt;0,VLOOKUP($C1244,Νέα_Μητρώα!$A:$G,3,FALSE),IF(COUNTIF(ValidID,$C1244)&gt;0,VLOOKUP($C1244,Μητρώο!$A:$G,3,FALSE))),"")</f>
        <v/>
      </c>
      <c r="E1244" s="27" t="str">
        <f>IF($C1244&gt;0,IF(COUNTIF(newValidID,$C1244)&gt;0,VLOOKUP($C1244,Νέα_Μητρώα!$A:$G,5,FALSE),IF(COUNTIF(ValidID,$C1244)&gt;0,VLOOKUP($C1244,Μητρώο!$A:$G,5,FALSE))),"")</f>
        <v/>
      </c>
      <c r="F1244" s="47"/>
      <c r="G1244" s="47"/>
      <c r="H1244" s="28"/>
      <c r="I1244" s="29" t="str">
        <f>IF($C1244&gt;0,IF(COUNTIF(newValidID,$C1244)&gt;0,VLOOKUP($C1244,Νέα_Μητρώα!$A:$G,4,FALSE),IF(COUNTIF(ValidID,$C1244)&gt;0,VLOOKUP($C1244,Μητρώο!$A:$G,4,FALSE))),"")</f>
        <v/>
      </c>
      <c r="J1244" s="53" t="str">
        <f>IF(OR(AND(OR(LEFT(R1244)="b",LEFT(T1244)="b",LEFT(V1244)="b"),IF($C1244&gt;0,IF(COUNTIF(newValidID,$C1244)&gt;0,VLOOKUP($C1244,Νέα_Μητρώα!$A:$G,2,FALSE),IF(COUNTIF(ValidID,$C1244)&gt;0,VLOOKUP($C1244,Μητρώο!$A:$G,2,FALSE))),"")="Θ"),AND(OR(LEFT(R1244)="g",LEFT(T1244)="g",LEFT(V1244)="g"),IF($C1244&gt;0,IF(COUNTIF(newValidID,$C1244)&gt;0,VLOOKUP($C1244,Νέα_Μητρώα!$A:$G,2,FALSE),IF(COUNTIF(ValidID,$C1244)&gt;0,VLOOKUP($C1244,Μητρώο!$A:$G,2,FALSE))),"")="Α")),"error","")</f>
        <v/>
      </c>
      <c r="K1244" s="29" t="str">
        <f t="shared" si="139"/>
        <v/>
      </c>
      <c r="L1244" s="29">
        <f t="shared" si="140"/>
        <v>0</v>
      </c>
      <c r="M1244" s="30"/>
      <c r="N1244" s="30"/>
      <c r="O1244" s="31" t="str">
        <f>IF($C1244&gt;0,IF(COUNTIF(newValidID,$C1244)&gt;0,VLOOKUP($C1244,Νέα_Μητρώα!$A:$G,7,FALSE),IF(COUNTIF(ValidID,$C1244)&gt;0,VLOOKUP($C1244,Μητρώο!$A:$G,7,FALSE))),"")</f>
        <v/>
      </c>
      <c r="P1244" s="25" t="str">
        <f t="shared" si="142"/>
        <v/>
      </c>
      <c r="Q1244" s="6"/>
      <c r="S1244" s="6"/>
      <c r="U1244" s="6"/>
      <c r="W1244" s="59" t="str">
        <f>IF(AND($W$1&gt;0,C1244&gt;0),SUBSTITUTE(SUBSTITUTE(IF(COUNTIF(newValidID,$C1244)&gt;0,VLOOKUP($C1244,Νέα_Μητρώα!$A:$G,2,FALSE),IF(COUNTIF(ValidID,$C1244)&gt;0,VLOOKUP($C1244,Μητρώο!$A:$G,2,FALSE))),"Θ","g"),"Α","b")&amp;IF((TRUNC((((YEAR($C$1))-I1244)+1)/2))*2&lt;12,12,(TRUNC((((YEAR($C$1))-I1244)+1)/2))*2),"ω")</f>
        <v>ω</v>
      </c>
      <c r="Z1244" s="49">
        <f t="shared" si="136"/>
        <v>0</v>
      </c>
      <c r="AA1244" s="49">
        <f t="shared" si="137"/>
        <v>0</v>
      </c>
      <c r="AB1244" s="49">
        <f t="shared" si="138"/>
        <v>0</v>
      </c>
    </row>
    <row r="1245" spans="1:28" x14ac:dyDescent="0.2">
      <c r="A1245" s="4">
        <v>1243</v>
      </c>
      <c r="B1245" s="25">
        <f t="shared" si="141"/>
        <v>1243</v>
      </c>
      <c r="D1245" s="26" t="str">
        <f>IF($C1245&gt;0,IF(COUNTIF(newValidID,$C1245)&gt;0,VLOOKUP($C1245,Νέα_Μητρώα!$A:$G,3,FALSE),IF(COUNTIF(ValidID,$C1245)&gt;0,VLOOKUP($C1245,Μητρώο!$A:$G,3,FALSE))),"")</f>
        <v/>
      </c>
      <c r="E1245" s="27" t="str">
        <f>IF($C1245&gt;0,IF(COUNTIF(newValidID,$C1245)&gt;0,VLOOKUP($C1245,Νέα_Μητρώα!$A:$G,5,FALSE),IF(COUNTIF(ValidID,$C1245)&gt;0,VLOOKUP($C1245,Μητρώο!$A:$G,5,FALSE))),"")</f>
        <v/>
      </c>
      <c r="F1245" s="47"/>
      <c r="G1245" s="47"/>
      <c r="H1245" s="28"/>
      <c r="I1245" s="29" t="str">
        <f>IF($C1245&gt;0,IF(COUNTIF(newValidID,$C1245)&gt;0,VLOOKUP($C1245,Νέα_Μητρώα!$A:$G,4,FALSE),IF(COUNTIF(ValidID,$C1245)&gt;0,VLOOKUP($C1245,Μητρώο!$A:$G,4,FALSE))),"")</f>
        <v/>
      </c>
      <c r="J1245" s="53" t="str">
        <f>IF(OR(AND(OR(LEFT(R1245)="b",LEFT(T1245)="b",LEFT(V1245)="b"),IF($C1245&gt;0,IF(COUNTIF(newValidID,$C1245)&gt;0,VLOOKUP($C1245,Νέα_Μητρώα!$A:$G,2,FALSE),IF(COUNTIF(ValidID,$C1245)&gt;0,VLOOKUP($C1245,Μητρώο!$A:$G,2,FALSE))),"")="Θ"),AND(OR(LEFT(R1245)="g",LEFT(T1245)="g",LEFT(V1245)="g"),IF($C1245&gt;0,IF(COUNTIF(newValidID,$C1245)&gt;0,VLOOKUP($C1245,Νέα_Μητρώα!$A:$G,2,FALSE),IF(COUNTIF(ValidID,$C1245)&gt;0,VLOOKUP($C1245,Μητρώο!$A:$G,2,FALSE))),"")="Α")),"error","")</f>
        <v/>
      </c>
      <c r="K1245" s="29" t="str">
        <f t="shared" si="139"/>
        <v/>
      </c>
      <c r="L1245" s="29">
        <f t="shared" si="140"/>
        <v>0</v>
      </c>
      <c r="M1245" s="30"/>
      <c r="N1245" s="30"/>
      <c r="O1245" s="31" t="str">
        <f>IF($C1245&gt;0,IF(COUNTIF(newValidID,$C1245)&gt;0,VLOOKUP($C1245,Νέα_Μητρώα!$A:$G,7,FALSE),IF(COUNTIF(ValidID,$C1245)&gt;0,VLOOKUP($C1245,Μητρώο!$A:$G,7,FALSE))),"")</f>
        <v/>
      </c>
      <c r="P1245" s="25" t="str">
        <f t="shared" si="142"/>
        <v/>
      </c>
      <c r="Q1245" s="6"/>
      <c r="S1245" s="6"/>
      <c r="U1245" s="6"/>
      <c r="W1245" s="59" t="str">
        <f>IF(AND($W$1&gt;0,C1245&gt;0),SUBSTITUTE(SUBSTITUTE(IF(COUNTIF(newValidID,$C1245)&gt;0,VLOOKUP($C1245,Νέα_Μητρώα!$A:$G,2,FALSE),IF(COUNTIF(ValidID,$C1245)&gt;0,VLOOKUP($C1245,Μητρώο!$A:$G,2,FALSE))),"Θ","g"),"Α","b")&amp;IF((TRUNC((((YEAR($C$1))-I1245)+1)/2))*2&lt;12,12,(TRUNC((((YEAR($C$1))-I1245)+1)/2))*2),"ω")</f>
        <v>ω</v>
      </c>
      <c r="Z1245" s="49">
        <f t="shared" si="136"/>
        <v>0</v>
      </c>
      <c r="AA1245" s="49">
        <f t="shared" si="137"/>
        <v>0</v>
      </c>
      <c r="AB1245" s="49">
        <f t="shared" si="138"/>
        <v>0</v>
      </c>
    </row>
    <row r="1246" spans="1:28" x14ac:dyDescent="0.2">
      <c r="A1246" s="4">
        <v>1244</v>
      </c>
      <c r="B1246" s="25">
        <f t="shared" si="141"/>
        <v>1244</v>
      </c>
      <c r="D1246" s="26" t="str">
        <f>IF($C1246&gt;0,IF(COUNTIF(newValidID,$C1246)&gt;0,VLOOKUP($C1246,Νέα_Μητρώα!$A:$G,3,FALSE),IF(COUNTIF(ValidID,$C1246)&gt;0,VLOOKUP($C1246,Μητρώο!$A:$G,3,FALSE))),"")</f>
        <v/>
      </c>
      <c r="E1246" s="27" t="str">
        <f>IF($C1246&gt;0,IF(COUNTIF(newValidID,$C1246)&gt;0,VLOOKUP($C1246,Νέα_Μητρώα!$A:$G,5,FALSE),IF(COUNTIF(ValidID,$C1246)&gt;0,VLOOKUP($C1246,Μητρώο!$A:$G,5,FALSE))),"")</f>
        <v/>
      </c>
      <c r="F1246" s="47"/>
      <c r="G1246" s="47"/>
      <c r="H1246" s="28"/>
      <c r="I1246" s="29" t="str">
        <f>IF($C1246&gt;0,IF(COUNTIF(newValidID,$C1246)&gt;0,VLOOKUP($C1246,Νέα_Μητρώα!$A:$G,4,FALSE),IF(COUNTIF(ValidID,$C1246)&gt;0,VLOOKUP($C1246,Μητρώο!$A:$G,4,FALSE))),"")</f>
        <v/>
      </c>
      <c r="J1246" s="53" t="str">
        <f>IF(OR(AND(OR(LEFT(R1246)="b",LEFT(T1246)="b",LEFT(V1246)="b"),IF($C1246&gt;0,IF(COUNTIF(newValidID,$C1246)&gt;0,VLOOKUP($C1246,Νέα_Μητρώα!$A:$G,2,FALSE),IF(COUNTIF(ValidID,$C1246)&gt;0,VLOOKUP($C1246,Μητρώο!$A:$G,2,FALSE))),"")="Θ"),AND(OR(LEFT(R1246)="g",LEFT(T1246)="g",LEFT(V1246)="g"),IF($C1246&gt;0,IF(COUNTIF(newValidID,$C1246)&gt;0,VLOOKUP($C1246,Νέα_Μητρώα!$A:$G,2,FALSE),IF(COUNTIF(ValidID,$C1246)&gt;0,VLOOKUP($C1246,Μητρώο!$A:$G,2,FALSE))),"")="Α")),"error","")</f>
        <v/>
      </c>
      <c r="K1246" s="29" t="str">
        <f t="shared" si="139"/>
        <v/>
      </c>
      <c r="L1246" s="29">
        <f t="shared" si="140"/>
        <v>0</v>
      </c>
      <c r="M1246" s="30"/>
      <c r="N1246" s="30"/>
      <c r="O1246" s="31" t="str">
        <f>IF($C1246&gt;0,IF(COUNTIF(newValidID,$C1246)&gt;0,VLOOKUP($C1246,Νέα_Μητρώα!$A:$G,7,FALSE),IF(COUNTIF(ValidID,$C1246)&gt;0,VLOOKUP($C1246,Μητρώο!$A:$G,7,FALSE))),"")</f>
        <v/>
      </c>
      <c r="P1246" s="25" t="str">
        <f t="shared" si="142"/>
        <v/>
      </c>
      <c r="Q1246" s="6"/>
      <c r="S1246" s="6"/>
      <c r="U1246" s="6"/>
      <c r="W1246" s="59" t="str">
        <f>IF(AND($W$1&gt;0,C1246&gt;0),SUBSTITUTE(SUBSTITUTE(IF(COUNTIF(newValidID,$C1246)&gt;0,VLOOKUP($C1246,Νέα_Μητρώα!$A:$G,2,FALSE),IF(COUNTIF(ValidID,$C1246)&gt;0,VLOOKUP($C1246,Μητρώο!$A:$G,2,FALSE))),"Θ","g"),"Α","b")&amp;IF((TRUNC((((YEAR($C$1))-I1246)+1)/2))*2&lt;12,12,(TRUNC((((YEAR($C$1))-I1246)+1)/2))*2),"ω")</f>
        <v>ω</v>
      </c>
      <c r="Z1246" s="49">
        <f t="shared" si="136"/>
        <v>0</v>
      </c>
      <c r="AA1246" s="49">
        <f t="shared" si="137"/>
        <v>0</v>
      </c>
      <c r="AB1246" s="49">
        <f t="shared" si="138"/>
        <v>0</v>
      </c>
    </row>
    <row r="1247" spans="1:28" x14ac:dyDescent="0.2">
      <c r="A1247" s="4">
        <v>1245</v>
      </c>
      <c r="B1247" s="25">
        <f t="shared" si="141"/>
        <v>1245</v>
      </c>
      <c r="D1247" s="26" t="str">
        <f>IF($C1247&gt;0,IF(COUNTIF(newValidID,$C1247)&gt;0,VLOOKUP($C1247,Νέα_Μητρώα!$A:$G,3,FALSE),IF(COUNTIF(ValidID,$C1247)&gt;0,VLOOKUP($C1247,Μητρώο!$A:$G,3,FALSE))),"")</f>
        <v/>
      </c>
      <c r="E1247" s="27" t="str">
        <f>IF($C1247&gt;0,IF(COUNTIF(newValidID,$C1247)&gt;0,VLOOKUP($C1247,Νέα_Μητρώα!$A:$G,5,FALSE),IF(COUNTIF(ValidID,$C1247)&gt;0,VLOOKUP($C1247,Μητρώο!$A:$G,5,FALSE))),"")</f>
        <v/>
      </c>
      <c r="F1247" s="47"/>
      <c r="G1247" s="47"/>
      <c r="H1247" s="28"/>
      <c r="I1247" s="29" t="str">
        <f>IF($C1247&gt;0,IF(COUNTIF(newValidID,$C1247)&gt;0,VLOOKUP($C1247,Νέα_Μητρώα!$A:$G,4,FALSE),IF(COUNTIF(ValidID,$C1247)&gt;0,VLOOKUP($C1247,Μητρώο!$A:$G,4,FALSE))),"")</f>
        <v/>
      </c>
      <c r="J1247" s="53" t="str">
        <f>IF(OR(AND(OR(LEFT(R1247)="b",LEFT(T1247)="b",LEFT(V1247)="b"),IF($C1247&gt;0,IF(COUNTIF(newValidID,$C1247)&gt;0,VLOOKUP($C1247,Νέα_Μητρώα!$A:$G,2,FALSE),IF(COUNTIF(ValidID,$C1247)&gt;0,VLOOKUP($C1247,Μητρώο!$A:$G,2,FALSE))),"")="Θ"),AND(OR(LEFT(R1247)="g",LEFT(T1247)="g",LEFT(V1247)="g"),IF($C1247&gt;0,IF(COUNTIF(newValidID,$C1247)&gt;0,VLOOKUP($C1247,Νέα_Μητρώα!$A:$G,2,FALSE),IF(COUNTIF(ValidID,$C1247)&gt;0,VLOOKUP($C1247,Μητρώο!$A:$G,2,FALSE))),"")="Α")),"error","")</f>
        <v/>
      </c>
      <c r="K1247" s="29" t="str">
        <f t="shared" si="139"/>
        <v/>
      </c>
      <c r="L1247" s="29">
        <f t="shared" si="140"/>
        <v>0</v>
      </c>
      <c r="M1247" s="30"/>
      <c r="N1247" s="30"/>
      <c r="O1247" s="31" t="str">
        <f>IF($C1247&gt;0,IF(COUNTIF(newValidID,$C1247)&gt;0,VLOOKUP($C1247,Νέα_Μητρώα!$A:$G,7,FALSE),IF(COUNTIF(ValidID,$C1247)&gt;0,VLOOKUP($C1247,Μητρώο!$A:$G,7,FALSE))),"")</f>
        <v/>
      </c>
      <c r="P1247" s="25" t="str">
        <f t="shared" si="142"/>
        <v/>
      </c>
      <c r="Q1247" s="6"/>
      <c r="S1247" s="6"/>
      <c r="U1247" s="6"/>
      <c r="W1247" s="59" t="str">
        <f>IF(AND($W$1&gt;0,C1247&gt;0),SUBSTITUTE(SUBSTITUTE(IF(COUNTIF(newValidID,$C1247)&gt;0,VLOOKUP($C1247,Νέα_Μητρώα!$A:$G,2,FALSE),IF(COUNTIF(ValidID,$C1247)&gt;0,VLOOKUP($C1247,Μητρώο!$A:$G,2,FALSE))),"Θ","g"),"Α","b")&amp;IF((TRUNC((((YEAR($C$1))-I1247)+1)/2))*2&lt;12,12,(TRUNC((((YEAR($C$1))-I1247)+1)/2))*2),"ω")</f>
        <v>ω</v>
      </c>
      <c r="Z1247" s="49">
        <f t="shared" si="136"/>
        <v>0</v>
      </c>
      <c r="AA1247" s="49">
        <f t="shared" si="137"/>
        <v>0</v>
      </c>
      <c r="AB1247" s="49">
        <f t="shared" si="138"/>
        <v>0</v>
      </c>
    </row>
    <row r="1248" spans="1:28" x14ac:dyDescent="0.2">
      <c r="A1248" s="4">
        <v>1246</v>
      </c>
      <c r="B1248" s="25">
        <f t="shared" si="141"/>
        <v>1246</v>
      </c>
      <c r="D1248" s="26" t="str">
        <f>IF($C1248&gt;0,IF(COUNTIF(newValidID,$C1248)&gt;0,VLOOKUP($C1248,Νέα_Μητρώα!$A:$G,3,FALSE),IF(COUNTIF(ValidID,$C1248)&gt;0,VLOOKUP($C1248,Μητρώο!$A:$G,3,FALSE))),"")</f>
        <v/>
      </c>
      <c r="E1248" s="27" t="str">
        <f>IF($C1248&gt;0,IF(COUNTIF(newValidID,$C1248)&gt;0,VLOOKUP($C1248,Νέα_Μητρώα!$A:$G,5,FALSE),IF(COUNTIF(ValidID,$C1248)&gt;0,VLOOKUP($C1248,Μητρώο!$A:$G,5,FALSE))),"")</f>
        <v/>
      </c>
      <c r="F1248" s="47"/>
      <c r="G1248" s="47"/>
      <c r="H1248" s="28"/>
      <c r="I1248" s="29" t="str">
        <f>IF($C1248&gt;0,IF(COUNTIF(newValidID,$C1248)&gt;0,VLOOKUP($C1248,Νέα_Μητρώα!$A:$G,4,FALSE),IF(COUNTIF(ValidID,$C1248)&gt;0,VLOOKUP($C1248,Μητρώο!$A:$G,4,FALSE))),"")</f>
        <v/>
      </c>
      <c r="J1248" s="53" t="str">
        <f>IF(OR(AND(OR(LEFT(R1248)="b",LEFT(T1248)="b",LEFT(V1248)="b"),IF($C1248&gt;0,IF(COUNTIF(newValidID,$C1248)&gt;0,VLOOKUP($C1248,Νέα_Μητρώα!$A:$G,2,FALSE),IF(COUNTIF(ValidID,$C1248)&gt;0,VLOOKUP($C1248,Μητρώο!$A:$G,2,FALSE))),"")="Θ"),AND(OR(LEFT(R1248)="g",LEFT(T1248)="g",LEFT(V1248)="g"),IF($C1248&gt;0,IF(COUNTIF(newValidID,$C1248)&gt;0,VLOOKUP($C1248,Νέα_Μητρώα!$A:$G,2,FALSE),IF(COUNTIF(ValidID,$C1248)&gt;0,VLOOKUP($C1248,Μητρώο!$A:$G,2,FALSE))),"")="Α")),"error","")</f>
        <v/>
      </c>
      <c r="K1248" s="29" t="str">
        <f t="shared" si="139"/>
        <v/>
      </c>
      <c r="L1248" s="29">
        <f t="shared" si="140"/>
        <v>0</v>
      </c>
      <c r="M1248" s="30"/>
      <c r="N1248" s="30"/>
      <c r="O1248" s="31" t="str">
        <f>IF($C1248&gt;0,IF(COUNTIF(newValidID,$C1248)&gt;0,VLOOKUP($C1248,Νέα_Μητρώα!$A:$G,7,FALSE),IF(COUNTIF(ValidID,$C1248)&gt;0,VLOOKUP($C1248,Μητρώο!$A:$G,7,FALSE))),"")</f>
        <v/>
      </c>
      <c r="P1248" s="25" t="str">
        <f t="shared" si="142"/>
        <v/>
      </c>
      <c r="Q1248" s="6"/>
      <c r="S1248" s="6"/>
      <c r="U1248" s="6"/>
      <c r="W1248" s="59" t="str">
        <f>IF(AND($W$1&gt;0,C1248&gt;0),SUBSTITUTE(SUBSTITUTE(IF(COUNTIF(newValidID,$C1248)&gt;0,VLOOKUP($C1248,Νέα_Μητρώα!$A:$G,2,FALSE),IF(COUNTIF(ValidID,$C1248)&gt;0,VLOOKUP($C1248,Μητρώο!$A:$G,2,FALSE))),"Θ","g"),"Α","b")&amp;IF((TRUNC((((YEAR($C$1))-I1248)+1)/2))*2&lt;12,12,(TRUNC((((YEAR($C$1))-I1248)+1)/2))*2),"ω")</f>
        <v>ω</v>
      </c>
      <c r="Z1248" s="49">
        <f t="shared" si="136"/>
        <v>0</v>
      </c>
      <c r="AA1248" s="49">
        <f t="shared" si="137"/>
        <v>0</v>
      </c>
      <c r="AB1248" s="49">
        <f t="shared" si="138"/>
        <v>0</v>
      </c>
    </row>
    <row r="1249" spans="1:28" x14ac:dyDescent="0.2">
      <c r="A1249" s="4">
        <v>1247</v>
      </c>
      <c r="B1249" s="25">
        <f t="shared" si="141"/>
        <v>1247</v>
      </c>
      <c r="D1249" s="26" t="str">
        <f>IF($C1249&gt;0,IF(COUNTIF(newValidID,$C1249)&gt;0,VLOOKUP($C1249,Νέα_Μητρώα!$A:$G,3,FALSE),IF(COUNTIF(ValidID,$C1249)&gt;0,VLOOKUP($C1249,Μητρώο!$A:$G,3,FALSE))),"")</f>
        <v/>
      </c>
      <c r="E1249" s="27" t="str">
        <f>IF($C1249&gt;0,IF(COUNTIF(newValidID,$C1249)&gt;0,VLOOKUP($C1249,Νέα_Μητρώα!$A:$G,5,FALSE),IF(COUNTIF(ValidID,$C1249)&gt;0,VLOOKUP($C1249,Μητρώο!$A:$G,5,FALSE))),"")</f>
        <v/>
      </c>
      <c r="F1249" s="47"/>
      <c r="G1249" s="47"/>
      <c r="H1249" s="28"/>
      <c r="I1249" s="29" t="str">
        <f>IF($C1249&gt;0,IF(COUNTIF(newValidID,$C1249)&gt;0,VLOOKUP($C1249,Νέα_Μητρώα!$A:$G,4,FALSE),IF(COUNTIF(ValidID,$C1249)&gt;0,VLOOKUP($C1249,Μητρώο!$A:$G,4,FALSE))),"")</f>
        <v/>
      </c>
      <c r="J1249" s="53" t="str">
        <f>IF(OR(AND(OR(LEFT(R1249)="b",LEFT(T1249)="b",LEFT(V1249)="b"),IF($C1249&gt;0,IF(COUNTIF(newValidID,$C1249)&gt;0,VLOOKUP($C1249,Νέα_Μητρώα!$A:$G,2,FALSE),IF(COUNTIF(ValidID,$C1249)&gt;0,VLOOKUP($C1249,Μητρώο!$A:$G,2,FALSE))),"")="Θ"),AND(OR(LEFT(R1249)="g",LEFT(T1249)="g",LEFT(V1249)="g"),IF($C1249&gt;0,IF(COUNTIF(newValidID,$C1249)&gt;0,VLOOKUP($C1249,Νέα_Μητρώα!$A:$G,2,FALSE),IF(COUNTIF(ValidID,$C1249)&gt;0,VLOOKUP($C1249,Μητρώο!$A:$G,2,FALSE))),"")="Α")),"error","")</f>
        <v/>
      </c>
      <c r="K1249" s="29" t="str">
        <f t="shared" si="139"/>
        <v/>
      </c>
      <c r="L1249" s="29">
        <f t="shared" si="140"/>
        <v>0</v>
      </c>
      <c r="M1249" s="30"/>
      <c r="N1249" s="30"/>
      <c r="O1249" s="31" t="str">
        <f>IF($C1249&gt;0,IF(COUNTIF(newValidID,$C1249)&gt;0,VLOOKUP($C1249,Νέα_Μητρώα!$A:$G,7,FALSE),IF(COUNTIF(ValidID,$C1249)&gt;0,VLOOKUP($C1249,Μητρώο!$A:$G,7,FALSE))),"")</f>
        <v/>
      </c>
      <c r="P1249" s="25" t="str">
        <f t="shared" si="142"/>
        <v/>
      </c>
      <c r="Q1249" s="6"/>
      <c r="S1249" s="6"/>
      <c r="U1249" s="6"/>
      <c r="W1249" s="59" t="str">
        <f>IF(AND($W$1&gt;0,C1249&gt;0),SUBSTITUTE(SUBSTITUTE(IF(COUNTIF(newValidID,$C1249)&gt;0,VLOOKUP($C1249,Νέα_Μητρώα!$A:$G,2,FALSE),IF(COUNTIF(ValidID,$C1249)&gt;0,VLOOKUP($C1249,Μητρώο!$A:$G,2,FALSE))),"Θ","g"),"Α","b")&amp;IF((TRUNC((((YEAR($C$1))-I1249)+1)/2))*2&lt;12,12,(TRUNC((((YEAR($C$1))-I1249)+1)/2))*2),"ω")</f>
        <v>ω</v>
      </c>
      <c r="Z1249" s="49">
        <f t="shared" si="136"/>
        <v>0</v>
      </c>
      <c r="AA1249" s="49">
        <f t="shared" si="137"/>
        <v>0</v>
      </c>
      <c r="AB1249" s="49">
        <f t="shared" si="138"/>
        <v>0</v>
      </c>
    </row>
    <row r="1250" spans="1:28" x14ac:dyDescent="0.2">
      <c r="A1250" s="4">
        <v>1248</v>
      </c>
      <c r="B1250" s="25">
        <f t="shared" si="141"/>
        <v>1248</v>
      </c>
      <c r="D1250" s="26" t="str">
        <f>IF($C1250&gt;0,IF(COUNTIF(newValidID,$C1250)&gt;0,VLOOKUP($C1250,Νέα_Μητρώα!$A:$G,3,FALSE),IF(COUNTIF(ValidID,$C1250)&gt;0,VLOOKUP($C1250,Μητρώο!$A:$G,3,FALSE))),"")</f>
        <v/>
      </c>
      <c r="E1250" s="27" t="str">
        <f>IF($C1250&gt;0,IF(COUNTIF(newValidID,$C1250)&gt;0,VLOOKUP($C1250,Νέα_Μητρώα!$A:$G,5,FALSE),IF(COUNTIF(ValidID,$C1250)&gt;0,VLOOKUP($C1250,Μητρώο!$A:$G,5,FALSE))),"")</f>
        <v/>
      </c>
      <c r="F1250" s="47"/>
      <c r="G1250" s="47"/>
      <c r="H1250" s="28"/>
      <c r="I1250" s="29" t="str">
        <f>IF($C1250&gt;0,IF(COUNTIF(newValidID,$C1250)&gt;0,VLOOKUP($C1250,Νέα_Μητρώα!$A:$G,4,FALSE),IF(COUNTIF(ValidID,$C1250)&gt;0,VLOOKUP($C1250,Μητρώο!$A:$G,4,FALSE))),"")</f>
        <v/>
      </c>
      <c r="J1250" s="53" t="str">
        <f>IF(OR(AND(OR(LEFT(R1250)="b",LEFT(T1250)="b",LEFT(V1250)="b"),IF($C1250&gt;0,IF(COUNTIF(newValidID,$C1250)&gt;0,VLOOKUP($C1250,Νέα_Μητρώα!$A:$G,2,FALSE),IF(COUNTIF(ValidID,$C1250)&gt;0,VLOOKUP($C1250,Μητρώο!$A:$G,2,FALSE))),"")="Θ"),AND(OR(LEFT(R1250)="g",LEFT(T1250)="g",LEFT(V1250)="g"),IF($C1250&gt;0,IF(COUNTIF(newValidID,$C1250)&gt;0,VLOOKUP($C1250,Νέα_Μητρώα!$A:$G,2,FALSE),IF(COUNTIF(ValidID,$C1250)&gt;0,VLOOKUP($C1250,Μητρώο!$A:$G,2,FALSE))),"")="Α")),"error","")</f>
        <v/>
      </c>
      <c r="K1250" s="29" t="str">
        <f t="shared" si="139"/>
        <v/>
      </c>
      <c r="L1250" s="29">
        <f t="shared" si="140"/>
        <v>0</v>
      </c>
      <c r="M1250" s="30"/>
      <c r="N1250" s="30"/>
      <c r="O1250" s="31" t="str">
        <f>IF($C1250&gt;0,IF(COUNTIF(newValidID,$C1250)&gt;0,VLOOKUP($C1250,Νέα_Μητρώα!$A:$G,7,FALSE),IF(COUNTIF(ValidID,$C1250)&gt;0,VLOOKUP($C1250,Μητρώο!$A:$G,7,FALSE))),"")</f>
        <v/>
      </c>
      <c r="P1250" s="25" t="str">
        <f t="shared" si="142"/>
        <v/>
      </c>
      <c r="Q1250" s="6"/>
      <c r="S1250" s="6"/>
      <c r="U1250" s="6"/>
      <c r="W1250" s="59" t="str">
        <f>IF(AND($W$1&gt;0,C1250&gt;0),SUBSTITUTE(SUBSTITUTE(IF(COUNTIF(newValidID,$C1250)&gt;0,VLOOKUP($C1250,Νέα_Μητρώα!$A:$G,2,FALSE),IF(COUNTIF(ValidID,$C1250)&gt;0,VLOOKUP($C1250,Μητρώο!$A:$G,2,FALSE))),"Θ","g"),"Α","b")&amp;IF((TRUNC((((YEAR($C$1))-I1250)+1)/2))*2&lt;12,12,(TRUNC((((YEAR($C$1))-I1250)+1)/2))*2),"ω")</f>
        <v>ω</v>
      </c>
      <c r="Z1250" s="49">
        <f t="shared" si="136"/>
        <v>0</v>
      </c>
      <c r="AA1250" s="49">
        <f t="shared" si="137"/>
        <v>0</v>
      </c>
      <c r="AB1250" s="49">
        <f t="shared" si="138"/>
        <v>0</v>
      </c>
    </row>
    <row r="1251" spans="1:28" x14ac:dyDescent="0.2">
      <c r="A1251" s="4">
        <v>1249</v>
      </c>
      <c r="B1251" s="25">
        <f t="shared" si="141"/>
        <v>1249</v>
      </c>
      <c r="D1251" s="26" t="str">
        <f>IF($C1251&gt;0,IF(COUNTIF(newValidID,$C1251)&gt;0,VLOOKUP($C1251,Νέα_Μητρώα!$A:$G,3,FALSE),IF(COUNTIF(ValidID,$C1251)&gt;0,VLOOKUP($C1251,Μητρώο!$A:$G,3,FALSE))),"")</f>
        <v/>
      </c>
      <c r="E1251" s="27" t="str">
        <f>IF($C1251&gt;0,IF(COUNTIF(newValidID,$C1251)&gt;0,VLOOKUP($C1251,Νέα_Μητρώα!$A:$G,5,FALSE),IF(COUNTIF(ValidID,$C1251)&gt;0,VLOOKUP($C1251,Μητρώο!$A:$G,5,FALSE))),"")</f>
        <v/>
      </c>
      <c r="F1251" s="47"/>
      <c r="G1251" s="47"/>
      <c r="H1251" s="28"/>
      <c r="I1251" s="29" t="str">
        <f>IF($C1251&gt;0,IF(COUNTIF(newValidID,$C1251)&gt;0,VLOOKUP($C1251,Νέα_Μητρώα!$A:$G,4,FALSE),IF(COUNTIF(ValidID,$C1251)&gt;0,VLOOKUP($C1251,Μητρώο!$A:$G,4,FALSE))),"")</f>
        <v/>
      </c>
      <c r="J1251" s="53" t="str">
        <f>IF(OR(AND(OR(LEFT(R1251)="b",LEFT(T1251)="b",LEFT(V1251)="b"),IF($C1251&gt;0,IF(COUNTIF(newValidID,$C1251)&gt;0,VLOOKUP($C1251,Νέα_Μητρώα!$A:$G,2,FALSE),IF(COUNTIF(ValidID,$C1251)&gt;0,VLOOKUP($C1251,Μητρώο!$A:$G,2,FALSE))),"")="Θ"),AND(OR(LEFT(R1251)="g",LEFT(T1251)="g",LEFT(V1251)="g"),IF($C1251&gt;0,IF(COUNTIF(newValidID,$C1251)&gt;0,VLOOKUP($C1251,Νέα_Μητρώα!$A:$G,2,FALSE),IF(COUNTIF(ValidID,$C1251)&gt;0,VLOOKUP($C1251,Μητρώο!$A:$G,2,FALSE))),"")="Α")),"error","")</f>
        <v/>
      </c>
      <c r="K1251" s="29" t="str">
        <f t="shared" si="139"/>
        <v/>
      </c>
      <c r="L1251" s="29">
        <f t="shared" si="140"/>
        <v>0</v>
      </c>
      <c r="M1251" s="30"/>
      <c r="N1251" s="30"/>
      <c r="O1251" s="31" t="str">
        <f>IF($C1251&gt;0,IF(COUNTIF(newValidID,$C1251)&gt;0,VLOOKUP($C1251,Νέα_Μητρώα!$A:$G,7,FALSE),IF(COUNTIF(ValidID,$C1251)&gt;0,VLOOKUP($C1251,Μητρώο!$A:$G,7,FALSE))),"")</f>
        <v/>
      </c>
      <c r="P1251" s="25" t="str">
        <f t="shared" si="142"/>
        <v/>
      </c>
      <c r="Q1251" s="6"/>
      <c r="S1251" s="6"/>
      <c r="U1251" s="6"/>
      <c r="W1251" s="59" t="str">
        <f>IF(AND($W$1&gt;0,C1251&gt;0),SUBSTITUTE(SUBSTITUTE(IF(COUNTIF(newValidID,$C1251)&gt;0,VLOOKUP($C1251,Νέα_Μητρώα!$A:$G,2,FALSE),IF(COUNTIF(ValidID,$C1251)&gt;0,VLOOKUP($C1251,Μητρώο!$A:$G,2,FALSE))),"Θ","g"),"Α","b")&amp;IF((TRUNC((((YEAR($C$1))-I1251)+1)/2))*2&lt;12,12,(TRUNC((((YEAR($C$1))-I1251)+1)/2))*2),"ω")</f>
        <v>ω</v>
      </c>
      <c r="Z1251" s="49">
        <f t="shared" si="136"/>
        <v>0</v>
      </c>
      <c r="AA1251" s="49">
        <f t="shared" si="137"/>
        <v>0</v>
      </c>
      <c r="AB1251" s="49">
        <f t="shared" si="138"/>
        <v>0</v>
      </c>
    </row>
    <row r="1252" spans="1:28" x14ac:dyDescent="0.2">
      <c r="A1252" s="4">
        <v>1250</v>
      </c>
      <c r="B1252" s="25">
        <f t="shared" si="141"/>
        <v>1250</v>
      </c>
      <c r="D1252" s="26" t="str">
        <f>IF($C1252&gt;0,IF(COUNTIF(newValidID,$C1252)&gt;0,VLOOKUP($C1252,Νέα_Μητρώα!$A:$G,3,FALSE),IF(COUNTIF(ValidID,$C1252)&gt;0,VLOOKUP($C1252,Μητρώο!$A:$G,3,FALSE))),"")</f>
        <v/>
      </c>
      <c r="E1252" s="27" t="str">
        <f>IF($C1252&gt;0,IF(COUNTIF(newValidID,$C1252)&gt;0,VLOOKUP($C1252,Νέα_Μητρώα!$A:$G,5,FALSE),IF(COUNTIF(ValidID,$C1252)&gt;0,VLOOKUP($C1252,Μητρώο!$A:$G,5,FALSE))),"")</f>
        <v/>
      </c>
      <c r="F1252" s="47"/>
      <c r="G1252" s="47"/>
      <c r="H1252" s="28"/>
      <c r="I1252" s="29" t="str">
        <f>IF($C1252&gt;0,IF(COUNTIF(newValidID,$C1252)&gt;0,VLOOKUP($C1252,Νέα_Μητρώα!$A:$G,4,FALSE),IF(COUNTIF(ValidID,$C1252)&gt;0,VLOOKUP($C1252,Μητρώο!$A:$G,4,FALSE))),"")</f>
        <v/>
      </c>
      <c r="J1252" s="53" t="str">
        <f>IF(OR(AND(OR(LEFT(R1252)="b",LEFT(T1252)="b",LEFT(V1252)="b"),IF($C1252&gt;0,IF(COUNTIF(newValidID,$C1252)&gt;0,VLOOKUP($C1252,Νέα_Μητρώα!$A:$G,2,FALSE),IF(COUNTIF(ValidID,$C1252)&gt;0,VLOOKUP($C1252,Μητρώο!$A:$G,2,FALSE))),"")="Θ"),AND(OR(LEFT(R1252)="g",LEFT(T1252)="g",LEFT(V1252)="g"),IF($C1252&gt;0,IF(COUNTIF(newValidID,$C1252)&gt;0,VLOOKUP($C1252,Νέα_Μητρώα!$A:$G,2,FALSE),IF(COUNTIF(ValidID,$C1252)&gt;0,VLOOKUP($C1252,Μητρώο!$A:$G,2,FALSE))),"")="Α")),"error","")</f>
        <v/>
      </c>
      <c r="K1252" s="29" t="str">
        <f t="shared" si="139"/>
        <v/>
      </c>
      <c r="L1252" s="29">
        <f t="shared" si="140"/>
        <v>0</v>
      </c>
      <c r="M1252" s="30"/>
      <c r="N1252" s="30"/>
      <c r="O1252" s="31" t="str">
        <f>IF($C1252&gt;0,IF(COUNTIF(newValidID,$C1252)&gt;0,VLOOKUP($C1252,Νέα_Μητρώα!$A:$G,7,FALSE),IF(COUNTIF(ValidID,$C1252)&gt;0,VLOOKUP($C1252,Μητρώο!$A:$G,7,FALSE))),"")</f>
        <v/>
      </c>
      <c r="P1252" s="25" t="str">
        <f t="shared" si="142"/>
        <v/>
      </c>
      <c r="Q1252" s="6"/>
      <c r="S1252" s="6"/>
      <c r="U1252" s="6"/>
      <c r="W1252" s="59" t="str">
        <f>IF(AND($W$1&gt;0,C1252&gt;0),SUBSTITUTE(SUBSTITUTE(IF(COUNTIF(newValidID,$C1252)&gt;0,VLOOKUP($C1252,Νέα_Μητρώα!$A:$G,2,FALSE),IF(COUNTIF(ValidID,$C1252)&gt;0,VLOOKUP($C1252,Μητρώο!$A:$G,2,FALSE))),"Θ","g"),"Α","b")&amp;IF((TRUNC((((YEAR($C$1))-I1252)+1)/2))*2&lt;12,12,(TRUNC((((YEAR($C$1))-I1252)+1)/2))*2),"ω")</f>
        <v>ω</v>
      </c>
      <c r="Z1252" s="49">
        <f t="shared" si="136"/>
        <v>0</v>
      </c>
      <c r="AA1252" s="49">
        <f t="shared" si="137"/>
        <v>0</v>
      </c>
      <c r="AB1252" s="49">
        <f t="shared" si="138"/>
        <v>0</v>
      </c>
    </row>
    <row r="1253" spans="1:28" x14ac:dyDescent="0.2">
      <c r="A1253" s="4">
        <v>1251</v>
      </c>
      <c r="B1253" s="25">
        <f t="shared" si="141"/>
        <v>1251</v>
      </c>
      <c r="D1253" s="26" t="str">
        <f>IF($C1253&gt;0,IF(COUNTIF(newValidID,$C1253)&gt;0,VLOOKUP($C1253,Νέα_Μητρώα!$A:$G,3,FALSE),IF(COUNTIF(ValidID,$C1253)&gt;0,VLOOKUP($C1253,Μητρώο!$A:$G,3,FALSE))),"")</f>
        <v/>
      </c>
      <c r="E1253" s="27" t="str">
        <f>IF($C1253&gt;0,IF(COUNTIF(newValidID,$C1253)&gt;0,VLOOKUP($C1253,Νέα_Μητρώα!$A:$G,5,FALSE),IF(COUNTIF(ValidID,$C1253)&gt;0,VLOOKUP($C1253,Μητρώο!$A:$G,5,FALSE))),"")</f>
        <v/>
      </c>
      <c r="F1253" s="47"/>
      <c r="G1253" s="47"/>
      <c r="H1253" s="28"/>
      <c r="I1253" s="29" t="str">
        <f>IF($C1253&gt;0,IF(COUNTIF(newValidID,$C1253)&gt;0,VLOOKUP($C1253,Νέα_Μητρώα!$A:$G,4,FALSE),IF(COUNTIF(ValidID,$C1253)&gt;0,VLOOKUP($C1253,Μητρώο!$A:$G,4,FALSE))),"")</f>
        <v/>
      </c>
      <c r="J1253" s="53" t="str">
        <f>IF(OR(AND(OR(LEFT(R1253)="b",LEFT(T1253)="b",LEFT(V1253)="b"),IF($C1253&gt;0,IF(COUNTIF(newValidID,$C1253)&gt;0,VLOOKUP($C1253,Νέα_Μητρώα!$A:$G,2,FALSE),IF(COUNTIF(ValidID,$C1253)&gt;0,VLOOKUP($C1253,Μητρώο!$A:$G,2,FALSE))),"")="Θ"),AND(OR(LEFT(R1253)="g",LEFT(T1253)="g",LEFT(V1253)="g"),IF($C1253&gt;0,IF(COUNTIF(newValidID,$C1253)&gt;0,VLOOKUP($C1253,Νέα_Μητρώα!$A:$G,2,FALSE),IF(COUNTIF(ValidID,$C1253)&gt;0,VLOOKUP($C1253,Μητρώο!$A:$G,2,FALSE))),"")="Α")),"error","")</f>
        <v/>
      </c>
      <c r="K1253" s="29" t="str">
        <f t="shared" si="139"/>
        <v/>
      </c>
      <c r="L1253" s="29">
        <f t="shared" si="140"/>
        <v>0</v>
      </c>
      <c r="M1253" s="30"/>
      <c r="N1253" s="30"/>
      <c r="O1253" s="31" t="str">
        <f>IF($C1253&gt;0,IF(COUNTIF(newValidID,$C1253)&gt;0,VLOOKUP($C1253,Νέα_Μητρώα!$A:$G,7,FALSE),IF(COUNTIF(ValidID,$C1253)&gt;0,VLOOKUP($C1253,Μητρώο!$A:$G,7,FALSE))),"")</f>
        <v/>
      </c>
      <c r="P1253" s="25" t="str">
        <f t="shared" si="142"/>
        <v/>
      </c>
      <c r="Q1253" s="6"/>
      <c r="S1253" s="6"/>
      <c r="U1253" s="6"/>
      <c r="W1253" s="59" t="str">
        <f>IF(AND($W$1&gt;0,C1253&gt;0),SUBSTITUTE(SUBSTITUTE(IF(COUNTIF(newValidID,$C1253)&gt;0,VLOOKUP($C1253,Νέα_Μητρώα!$A:$G,2,FALSE),IF(COUNTIF(ValidID,$C1253)&gt;0,VLOOKUP($C1253,Μητρώο!$A:$G,2,FALSE))),"Θ","g"),"Α","b")&amp;IF((TRUNC((((YEAR($C$1))-I1253)+1)/2))*2&lt;12,12,(TRUNC((((YEAR($C$1))-I1253)+1)/2))*2),"ω")</f>
        <v>ω</v>
      </c>
      <c r="Z1253" s="49">
        <f t="shared" si="136"/>
        <v>0</v>
      </c>
      <c r="AA1253" s="49">
        <f t="shared" si="137"/>
        <v>0</v>
      </c>
      <c r="AB1253" s="49">
        <f t="shared" si="138"/>
        <v>0</v>
      </c>
    </row>
    <row r="1254" spans="1:28" x14ac:dyDescent="0.2">
      <c r="A1254" s="4">
        <v>1252</v>
      </c>
      <c r="B1254" s="25">
        <f t="shared" si="141"/>
        <v>1252</v>
      </c>
      <c r="D1254" s="26" t="str">
        <f>IF($C1254&gt;0,IF(COUNTIF(newValidID,$C1254)&gt;0,VLOOKUP($C1254,Νέα_Μητρώα!$A:$G,3,FALSE),IF(COUNTIF(ValidID,$C1254)&gt;0,VLOOKUP($C1254,Μητρώο!$A:$G,3,FALSE))),"")</f>
        <v/>
      </c>
      <c r="E1254" s="27" t="str">
        <f>IF($C1254&gt;0,IF(COUNTIF(newValidID,$C1254)&gt;0,VLOOKUP($C1254,Νέα_Μητρώα!$A:$G,5,FALSE),IF(COUNTIF(ValidID,$C1254)&gt;0,VLOOKUP($C1254,Μητρώο!$A:$G,5,FALSE))),"")</f>
        <v/>
      </c>
      <c r="F1254" s="47"/>
      <c r="G1254" s="47"/>
      <c r="H1254" s="28"/>
      <c r="I1254" s="29" t="str">
        <f>IF($C1254&gt;0,IF(COUNTIF(newValidID,$C1254)&gt;0,VLOOKUP($C1254,Νέα_Μητρώα!$A:$G,4,FALSE),IF(COUNTIF(ValidID,$C1254)&gt;0,VLOOKUP($C1254,Μητρώο!$A:$G,4,FALSE))),"")</f>
        <v/>
      </c>
      <c r="J1254" s="53" t="str">
        <f>IF(OR(AND(OR(LEFT(R1254)="b",LEFT(T1254)="b",LEFT(V1254)="b"),IF($C1254&gt;0,IF(COUNTIF(newValidID,$C1254)&gt;0,VLOOKUP($C1254,Νέα_Μητρώα!$A:$G,2,FALSE),IF(COUNTIF(ValidID,$C1254)&gt;0,VLOOKUP($C1254,Μητρώο!$A:$G,2,FALSE))),"")="Θ"),AND(OR(LEFT(R1254)="g",LEFT(T1254)="g",LEFT(V1254)="g"),IF($C1254&gt;0,IF(COUNTIF(newValidID,$C1254)&gt;0,VLOOKUP($C1254,Νέα_Μητρώα!$A:$G,2,FALSE),IF(COUNTIF(ValidID,$C1254)&gt;0,VLOOKUP($C1254,Μητρώο!$A:$G,2,FALSE))),"")="Α")),"error","")</f>
        <v/>
      </c>
      <c r="K1254" s="29" t="str">
        <f t="shared" si="139"/>
        <v/>
      </c>
      <c r="L1254" s="29">
        <f t="shared" si="140"/>
        <v>0</v>
      </c>
      <c r="M1254" s="30"/>
      <c r="N1254" s="30"/>
      <c r="O1254" s="31" t="str">
        <f>IF($C1254&gt;0,IF(COUNTIF(newValidID,$C1254)&gt;0,VLOOKUP($C1254,Νέα_Μητρώα!$A:$G,7,FALSE),IF(COUNTIF(ValidID,$C1254)&gt;0,VLOOKUP($C1254,Μητρώο!$A:$G,7,FALSE))),"")</f>
        <v/>
      </c>
      <c r="P1254" s="25" t="str">
        <f t="shared" si="142"/>
        <v/>
      </c>
      <c r="Q1254" s="6"/>
      <c r="S1254" s="6"/>
      <c r="U1254" s="6"/>
      <c r="W1254" s="59" t="str">
        <f>IF(AND($W$1&gt;0,C1254&gt;0),SUBSTITUTE(SUBSTITUTE(IF(COUNTIF(newValidID,$C1254)&gt;0,VLOOKUP($C1254,Νέα_Μητρώα!$A:$G,2,FALSE),IF(COUNTIF(ValidID,$C1254)&gt;0,VLOOKUP($C1254,Μητρώο!$A:$G,2,FALSE))),"Θ","g"),"Α","b")&amp;IF((TRUNC((((YEAR($C$1))-I1254)+1)/2))*2&lt;12,12,(TRUNC((((YEAR($C$1))-I1254)+1)/2))*2),"ω")</f>
        <v>ω</v>
      </c>
      <c r="Z1254" s="49">
        <f t="shared" si="136"/>
        <v>0</v>
      </c>
      <c r="AA1254" s="49">
        <f t="shared" si="137"/>
        <v>0</v>
      </c>
      <c r="AB1254" s="49">
        <f t="shared" si="138"/>
        <v>0</v>
      </c>
    </row>
    <row r="1255" spans="1:28" x14ac:dyDescent="0.2">
      <c r="A1255" s="4">
        <v>1253</v>
      </c>
      <c r="B1255" s="25">
        <f t="shared" si="141"/>
        <v>1253</v>
      </c>
      <c r="D1255" s="26" t="str">
        <f>IF($C1255&gt;0,IF(COUNTIF(newValidID,$C1255)&gt;0,VLOOKUP($C1255,Νέα_Μητρώα!$A:$G,3,FALSE),IF(COUNTIF(ValidID,$C1255)&gt;0,VLOOKUP($C1255,Μητρώο!$A:$G,3,FALSE))),"")</f>
        <v/>
      </c>
      <c r="E1255" s="27" t="str">
        <f>IF($C1255&gt;0,IF(COUNTIF(newValidID,$C1255)&gt;0,VLOOKUP($C1255,Νέα_Μητρώα!$A:$G,5,FALSE),IF(COUNTIF(ValidID,$C1255)&gt;0,VLOOKUP($C1255,Μητρώο!$A:$G,5,FALSE))),"")</f>
        <v/>
      </c>
      <c r="F1255" s="47"/>
      <c r="G1255" s="47"/>
      <c r="H1255" s="28"/>
      <c r="I1255" s="29" t="str">
        <f>IF($C1255&gt;0,IF(COUNTIF(newValidID,$C1255)&gt;0,VLOOKUP($C1255,Νέα_Μητρώα!$A:$G,4,FALSE),IF(COUNTIF(ValidID,$C1255)&gt;0,VLOOKUP($C1255,Μητρώο!$A:$G,4,FALSE))),"")</f>
        <v/>
      </c>
      <c r="J1255" s="53" t="str">
        <f>IF(OR(AND(OR(LEFT(R1255)="b",LEFT(T1255)="b",LEFT(V1255)="b"),IF($C1255&gt;0,IF(COUNTIF(newValidID,$C1255)&gt;0,VLOOKUP($C1255,Νέα_Μητρώα!$A:$G,2,FALSE),IF(COUNTIF(ValidID,$C1255)&gt;0,VLOOKUP($C1255,Μητρώο!$A:$G,2,FALSE))),"")="Θ"),AND(OR(LEFT(R1255)="g",LEFT(T1255)="g",LEFT(V1255)="g"),IF($C1255&gt;0,IF(COUNTIF(newValidID,$C1255)&gt;0,VLOOKUP($C1255,Νέα_Μητρώα!$A:$G,2,FALSE),IF(COUNTIF(ValidID,$C1255)&gt;0,VLOOKUP($C1255,Μητρώο!$A:$G,2,FALSE))),"")="Α")),"error","")</f>
        <v/>
      </c>
      <c r="K1255" s="29" t="str">
        <f t="shared" si="139"/>
        <v/>
      </c>
      <c r="L1255" s="29">
        <f t="shared" si="140"/>
        <v>0</v>
      </c>
      <c r="M1255" s="30"/>
      <c r="N1255" s="30"/>
      <c r="O1255" s="31" t="str">
        <f>IF($C1255&gt;0,IF(COUNTIF(newValidID,$C1255)&gt;0,VLOOKUP($C1255,Νέα_Μητρώα!$A:$G,7,FALSE),IF(COUNTIF(ValidID,$C1255)&gt;0,VLOOKUP($C1255,Μητρώο!$A:$G,7,FALSE))),"")</f>
        <v/>
      </c>
      <c r="P1255" s="25" t="str">
        <f t="shared" si="142"/>
        <v/>
      </c>
      <c r="Q1255" s="6"/>
      <c r="S1255" s="6"/>
      <c r="U1255" s="6"/>
      <c r="W1255" s="59" t="str">
        <f>IF(AND($W$1&gt;0,C1255&gt;0),SUBSTITUTE(SUBSTITUTE(IF(COUNTIF(newValidID,$C1255)&gt;0,VLOOKUP($C1255,Νέα_Μητρώα!$A:$G,2,FALSE),IF(COUNTIF(ValidID,$C1255)&gt;0,VLOOKUP($C1255,Μητρώο!$A:$G,2,FALSE))),"Θ","g"),"Α","b")&amp;IF((TRUNC((((YEAR($C$1))-I1255)+1)/2))*2&lt;12,12,(TRUNC((((YEAR($C$1))-I1255)+1)/2))*2),"ω")</f>
        <v>ω</v>
      </c>
      <c r="Z1255" s="49">
        <f t="shared" si="136"/>
        <v>0</v>
      </c>
      <c r="AA1255" s="49">
        <f t="shared" si="137"/>
        <v>0</v>
      </c>
      <c r="AB1255" s="49">
        <f t="shared" si="138"/>
        <v>0</v>
      </c>
    </row>
    <row r="1256" spans="1:28" x14ac:dyDescent="0.2">
      <c r="A1256" s="4">
        <v>1254</v>
      </c>
      <c r="B1256" s="25">
        <f t="shared" si="141"/>
        <v>1254</v>
      </c>
      <c r="D1256" s="26" t="str">
        <f>IF($C1256&gt;0,IF(COUNTIF(newValidID,$C1256)&gt;0,VLOOKUP($C1256,Νέα_Μητρώα!$A:$G,3,FALSE),IF(COUNTIF(ValidID,$C1256)&gt;0,VLOOKUP($C1256,Μητρώο!$A:$G,3,FALSE))),"")</f>
        <v/>
      </c>
      <c r="E1256" s="27" t="str">
        <f>IF($C1256&gt;0,IF(COUNTIF(newValidID,$C1256)&gt;0,VLOOKUP($C1256,Νέα_Μητρώα!$A:$G,5,FALSE),IF(COUNTIF(ValidID,$C1256)&gt;0,VLOOKUP($C1256,Μητρώο!$A:$G,5,FALSE))),"")</f>
        <v/>
      </c>
      <c r="F1256" s="47"/>
      <c r="G1256" s="47"/>
      <c r="H1256" s="28"/>
      <c r="I1256" s="29" t="str">
        <f>IF($C1256&gt;0,IF(COUNTIF(newValidID,$C1256)&gt;0,VLOOKUP($C1256,Νέα_Μητρώα!$A:$G,4,FALSE),IF(COUNTIF(ValidID,$C1256)&gt;0,VLOOKUP($C1256,Μητρώο!$A:$G,4,FALSE))),"")</f>
        <v/>
      </c>
      <c r="J1256" s="53" t="str">
        <f>IF(OR(AND(OR(LEFT(R1256)="b",LEFT(T1256)="b",LEFT(V1256)="b"),IF($C1256&gt;0,IF(COUNTIF(newValidID,$C1256)&gt;0,VLOOKUP($C1256,Νέα_Μητρώα!$A:$G,2,FALSE),IF(COUNTIF(ValidID,$C1256)&gt;0,VLOOKUP($C1256,Μητρώο!$A:$G,2,FALSE))),"")="Θ"),AND(OR(LEFT(R1256)="g",LEFT(T1256)="g",LEFT(V1256)="g"),IF($C1256&gt;0,IF(COUNTIF(newValidID,$C1256)&gt;0,VLOOKUP($C1256,Νέα_Μητρώα!$A:$G,2,FALSE),IF(COUNTIF(ValidID,$C1256)&gt;0,VLOOKUP($C1256,Μητρώο!$A:$G,2,FALSE))),"")="Α")),"error","")</f>
        <v/>
      </c>
      <c r="K1256" s="29" t="str">
        <f t="shared" si="139"/>
        <v/>
      </c>
      <c r="L1256" s="29">
        <f t="shared" si="140"/>
        <v>0</v>
      </c>
      <c r="M1256" s="30"/>
      <c r="N1256" s="30"/>
      <c r="O1256" s="31" t="str">
        <f>IF($C1256&gt;0,IF(COUNTIF(newValidID,$C1256)&gt;0,VLOOKUP($C1256,Νέα_Μητρώα!$A:$G,7,FALSE),IF(COUNTIF(ValidID,$C1256)&gt;0,VLOOKUP($C1256,Μητρώο!$A:$G,7,FALSE))),"")</f>
        <v/>
      </c>
      <c r="P1256" s="25" t="str">
        <f t="shared" si="142"/>
        <v/>
      </c>
      <c r="Q1256" s="6"/>
      <c r="S1256" s="6"/>
      <c r="U1256" s="6"/>
      <c r="W1256" s="59" t="str">
        <f>IF(AND($W$1&gt;0,C1256&gt;0),SUBSTITUTE(SUBSTITUTE(IF(COUNTIF(newValidID,$C1256)&gt;0,VLOOKUP($C1256,Νέα_Μητρώα!$A:$G,2,FALSE),IF(COUNTIF(ValidID,$C1256)&gt;0,VLOOKUP($C1256,Μητρώο!$A:$G,2,FALSE))),"Θ","g"),"Α","b")&amp;IF((TRUNC((((YEAR($C$1))-I1256)+1)/2))*2&lt;12,12,(TRUNC((((YEAR($C$1))-I1256)+1)/2))*2),"ω")</f>
        <v>ω</v>
      </c>
      <c r="Z1256" s="49">
        <f t="shared" si="136"/>
        <v>0</v>
      </c>
      <c r="AA1256" s="49">
        <f t="shared" si="137"/>
        <v>0</v>
      </c>
      <c r="AB1256" s="49">
        <f t="shared" si="138"/>
        <v>0</v>
      </c>
    </row>
    <row r="1257" spans="1:28" x14ac:dyDescent="0.2">
      <c r="A1257" s="4">
        <v>1255</v>
      </c>
      <c r="B1257" s="25">
        <f t="shared" si="141"/>
        <v>1255</v>
      </c>
      <c r="D1257" s="26" t="str">
        <f>IF($C1257&gt;0,IF(COUNTIF(newValidID,$C1257)&gt;0,VLOOKUP($C1257,Νέα_Μητρώα!$A:$G,3,FALSE),IF(COUNTIF(ValidID,$C1257)&gt;0,VLOOKUP($C1257,Μητρώο!$A:$G,3,FALSE))),"")</f>
        <v/>
      </c>
      <c r="E1257" s="27" t="str">
        <f>IF($C1257&gt;0,IF(COUNTIF(newValidID,$C1257)&gt;0,VLOOKUP($C1257,Νέα_Μητρώα!$A:$G,5,FALSE),IF(COUNTIF(ValidID,$C1257)&gt;0,VLOOKUP($C1257,Μητρώο!$A:$G,5,FALSE))),"")</f>
        <v/>
      </c>
      <c r="F1257" s="47"/>
      <c r="G1257" s="47"/>
      <c r="H1257" s="28"/>
      <c r="I1257" s="29" t="str">
        <f>IF($C1257&gt;0,IF(COUNTIF(newValidID,$C1257)&gt;0,VLOOKUP($C1257,Νέα_Μητρώα!$A:$G,4,FALSE),IF(COUNTIF(ValidID,$C1257)&gt;0,VLOOKUP($C1257,Μητρώο!$A:$G,4,FALSE))),"")</f>
        <v/>
      </c>
      <c r="J1257" s="53" t="str">
        <f>IF(OR(AND(OR(LEFT(R1257)="b",LEFT(T1257)="b",LEFT(V1257)="b"),IF($C1257&gt;0,IF(COUNTIF(newValidID,$C1257)&gt;0,VLOOKUP($C1257,Νέα_Μητρώα!$A:$G,2,FALSE),IF(COUNTIF(ValidID,$C1257)&gt;0,VLOOKUP($C1257,Μητρώο!$A:$G,2,FALSE))),"")="Θ"),AND(OR(LEFT(R1257)="g",LEFT(T1257)="g",LEFT(V1257)="g"),IF($C1257&gt;0,IF(COUNTIF(newValidID,$C1257)&gt;0,VLOOKUP($C1257,Νέα_Μητρώα!$A:$G,2,FALSE),IF(COUNTIF(ValidID,$C1257)&gt;0,VLOOKUP($C1257,Μητρώο!$A:$G,2,FALSE))),"")="Α")),"error","")</f>
        <v/>
      </c>
      <c r="K1257" s="29" t="str">
        <f t="shared" si="139"/>
        <v/>
      </c>
      <c r="L1257" s="29">
        <f t="shared" si="140"/>
        <v>0</v>
      </c>
      <c r="M1257" s="30"/>
      <c r="N1257" s="30"/>
      <c r="O1257" s="31" t="str">
        <f>IF($C1257&gt;0,IF(COUNTIF(newValidID,$C1257)&gt;0,VLOOKUP($C1257,Νέα_Μητρώα!$A:$G,7,FALSE),IF(COUNTIF(ValidID,$C1257)&gt;0,VLOOKUP($C1257,Μητρώο!$A:$G,7,FALSE))),"")</f>
        <v/>
      </c>
      <c r="P1257" s="25" t="str">
        <f t="shared" si="142"/>
        <v/>
      </c>
      <c r="Q1257" s="6"/>
      <c r="S1257" s="6"/>
      <c r="U1257" s="6"/>
      <c r="W1257" s="59" t="str">
        <f>IF(AND($W$1&gt;0,C1257&gt;0),SUBSTITUTE(SUBSTITUTE(IF(COUNTIF(newValidID,$C1257)&gt;0,VLOOKUP($C1257,Νέα_Μητρώα!$A:$G,2,FALSE),IF(COUNTIF(ValidID,$C1257)&gt;0,VLOOKUP($C1257,Μητρώο!$A:$G,2,FALSE))),"Θ","g"),"Α","b")&amp;IF((TRUNC((((YEAR($C$1))-I1257)+1)/2))*2&lt;12,12,(TRUNC((((YEAR($C$1))-I1257)+1)/2))*2),"ω")</f>
        <v>ω</v>
      </c>
      <c r="Z1257" s="49">
        <f t="shared" si="136"/>
        <v>0</v>
      </c>
      <c r="AA1257" s="49">
        <f t="shared" si="137"/>
        <v>0</v>
      </c>
      <c r="AB1257" s="49">
        <f t="shared" si="138"/>
        <v>0</v>
      </c>
    </row>
    <row r="1258" spans="1:28" x14ac:dyDescent="0.2">
      <c r="A1258" s="4">
        <v>1256</v>
      </c>
      <c r="B1258" s="25">
        <f t="shared" si="141"/>
        <v>1256</v>
      </c>
      <c r="D1258" s="26" t="str">
        <f>IF($C1258&gt;0,IF(COUNTIF(newValidID,$C1258)&gt;0,VLOOKUP($C1258,Νέα_Μητρώα!$A:$G,3,FALSE),IF(COUNTIF(ValidID,$C1258)&gt;0,VLOOKUP($C1258,Μητρώο!$A:$G,3,FALSE))),"")</f>
        <v/>
      </c>
      <c r="E1258" s="27" t="str">
        <f>IF($C1258&gt;0,IF(COUNTIF(newValidID,$C1258)&gt;0,VLOOKUP($C1258,Νέα_Μητρώα!$A:$G,5,FALSE),IF(COUNTIF(ValidID,$C1258)&gt;0,VLOOKUP($C1258,Μητρώο!$A:$G,5,FALSE))),"")</f>
        <v/>
      </c>
      <c r="F1258" s="47"/>
      <c r="G1258" s="47"/>
      <c r="H1258" s="28"/>
      <c r="I1258" s="29" t="str">
        <f>IF($C1258&gt;0,IF(COUNTIF(newValidID,$C1258)&gt;0,VLOOKUP($C1258,Νέα_Μητρώα!$A:$G,4,FALSE),IF(COUNTIF(ValidID,$C1258)&gt;0,VLOOKUP($C1258,Μητρώο!$A:$G,4,FALSE))),"")</f>
        <v/>
      </c>
      <c r="J1258" s="53" t="str">
        <f>IF(OR(AND(OR(LEFT(R1258)="b",LEFT(T1258)="b",LEFT(V1258)="b"),IF($C1258&gt;0,IF(COUNTIF(newValidID,$C1258)&gt;0,VLOOKUP($C1258,Νέα_Μητρώα!$A:$G,2,FALSE),IF(COUNTIF(ValidID,$C1258)&gt;0,VLOOKUP($C1258,Μητρώο!$A:$G,2,FALSE))),"")="Θ"),AND(OR(LEFT(R1258)="g",LEFT(T1258)="g",LEFT(V1258)="g"),IF($C1258&gt;0,IF(COUNTIF(newValidID,$C1258)&gt;0,VLOOKUP($C1258,Νέα_Μητρώα!$A:$G,2,FALSE),IF(COUNTIF(ValidID,$C1258)&gt;0,VLOOKUP($C1258,Μητρώο!$A:$G,2,FALSE))),"")="Α")),"error","")</f>
        <v/>
      </c>
      <c r="K1258" s="29" t="str">
        <f t="shared" si="139"/>
        <v/>
      </c>
      <c r="L1258" s="29">
        <f t="shared" si="140"/>
        <v>0</v>
      </c>
      <c r="M1258" s="30"/>
      <c r="N1258" s="30"/>
      <c r="O1258" s="31" t="str">
        <f>IF($C1258&gt;0,IF(COUNTIF(newValidID,$C1258)&gt;0,VLOOKUP($C1258,Νέα_Μητρώα!$A:$G,7,FALSE),IF(COUNTIF(ValidID,$C1258)&gt;0,VLOOKUP($C1258,Μητρώο!$A:$G,7,FALSE))),"")</f>
        <v/>
      </c>
      <c r="P1258" s="25" t="str">
        <f t="shared" si="142"/>
        <v/>
      </c>
      <c r="Q1258" s="6"/>
      <c r="S1258" s="6"/>
      <c r="U1258" s="6"/>
      <c r="W1258" s="59" t="str">
        <f>IF(AND($W$1&gt;0,C1258&gt;0),SUBSTITUTE(SUBSTITUTE(IF(COUNTIF(newValidID,$C1258)&gt;0,VLOOKUP($C1258,Νέα_Μητρώα!$A:$G,2,FALSE),IF(COUNTIF(ValidID,$C1258)&gt;0,VLOOKUP($C1258,Μητρώο!$A:$G,2,FALSE))),"Θ","g"),"Α","b")&amp;IF((TRUNC((((YEAR($C$1))-I1258)+1)/2))*2&lt;12,12,(TRUNC((((YEAR($C$1))-I1258)+1)/2))*2),"ω")</f>
        <v>ω</v>
      </c>
      <c r="Z1258" s="49">
        <f t="shared" ref="Z1258:Z1321" si="143">COUNTIF(CityGroup,Q1258&amp;"-"&amp;R1258)</f>
        <v>0</v>
      </c>
      <c r="AA1258" s="49">
        <f t="shared" ref="AA1258:AA1321" si="144">COUNTIF(CityGroup,S1258&amp;"-"&amp;T1258)</f>
        <v>0</v>
      </c>
      <c r="AB1258" s="49">
        <f t="shared" ref="AB1258:AB1321" si="145">COUNTIF(CityGroup,U1258&amp;"-"&amp;V1258)</f>
        <v>0</v>
      </c>
    </row>
    <row r="1259" spans="1:28" x14ac:dyDescent="0.2">
      <c r="A1259" s="4">
        <v>1257</v>
      </c>
      <c r="B1259" s="25">
        <f t="shared" si="141"/>
        <v>1257</v>
      </c>
      <c r="D1259" s="26" t="str">
        <f>IF($C1259&gt;0,IF(COUNTIF(newValidID,$C1259)&gt;0,VLOOKUP($C1259,Νέα_Μητρώα!$A:$G,3,FALSE),IF(COUNTIF(ValidID,$C1259)&gt;0,VLOOKUP($C1259,Μητρώο!$A:$G,3,FALSE))),"")</f>
        <v/>
      </c>
      <c r="E1259" s="27" t="str">
        <f>IF($C1259&gt;0,IF(COUNTIF(newValidID,$C1259)&gt;0,VLOOKUP($C1259,Νέα_Μητρώα!$A:$G,5,FALSE),IF(COUNTIF(ValidID,$C1259)&gt;0,VLOOKUP($C1259,Μητρώο!$A:$G,5,FALSE))),"")</f>
        <v/>
      </c>
      <c r="F1259" s="47"/>
      <c r="G1259" s="47"/>
      <c r="H1259" s="28"/>
      <c r="I1259" s="29" t="str">
        <f>IF($C1259&gt;0,IF(COUNTIF(newValidID,$C1259)&gt;0,VLOOKUP($C1259,Νέα_Μητρώα!$A:$G,4,FALSE),IF(COUNTIF(ValidID,$C1259)&gt;0,VLOOKUP($C1259,Μητρώο!$A:$G,4,FALSE))),"")</f>
        <v/>
      </c>
      <c r="J1259" s="53" t="str">
        <f>IF(OR(AND(OR(LEFT(R1259)="b",LEFT(T1259)="b",LEFT(V1259)="b"),IF($C1259&gt;0,IF(COUNTIF(newValidID,$C1259)&gt;0,VLOOKUP($C1259,Νέα_Μητρώα!$A:$G,2,FALSE),IF(COUNTIF(ValidID,$C1259)&gt;0,VLOOKUP($C1259,Μητρώο!$A:$G,2,FALSE))),"")="Θ"),AND(OR(LEFT(R1259)="g",LEFT(T1259)="g",LEFT(V1259)="g"),IF($C1259&gt;0,IF(COUNTIF(newValidID,$C1259)&gt;0,VLOOKUP($C1259,Νέα_Μητρώα!$A:$G,2,FALSE),IF(COUNTIF(ValidID,$C1259)&gt;0,VLOOKUP($C1259,Μητρώο!$A:$G,2,FALSE))),"")="Α")),"error","")</f>
        <v/>
      </c>
      <c r="K1259" s="29" t="str">
        <f t="shared" si="139"/>
        <v/>
      </c>
      <c r="L1259" s="29">
        <f t="shared" si="140"/>
        <v>0</v>
      </c>
      <c r="M1259" s="30"/>
      <c r="N1259" s="30"/>
      <c r="O1259" s="31" t="str">
        <f>IF($C1259&gt;0,IF(COUNTIF(newValidID,$C1259)&gt;0,VLOOKUP($C1259,Νέα_Μητρώα!$A:$G,7,FALSE),IF(COUNTIF(ValidID,$C1259)&gt;0,VLOOKUP($C1259,Μητρώο!$A:$G,7,FALSE))),"")</f>
        <v/>
      </c>
      <c r="P1259" s="25" t="str">
        <f t="shared" si="142"/>
        <v/>
      </c>
      <c r="Q1259" s="6"/>
      <c r="S1259" s="6"/>
      <c r="U1259" s="6"/>
      <c r="W1259" s="59" t="str">
        <f>IF(AND($W$1&gt;0,C1259&gt;0),SUBSTITUTE(SUBSTITUTE(IF(COUNTIF(newValidID,$C1259)&gt;0,VLOOKUP($C1259,Νέα_Μητρώα!$A:$G,2,FALSE),IF(COUNTIF(ValidID,$C1259)&gt;0,VLOOKUP($C1259,Μητρώο!$A:$G,2,FALSE))),"Θ","g"),"Α","b")&amp;IF((TRUNC((((YEAR($C$1))-I1259)+1)/2))*2&lt;12,12,(TRUNC((((YEAR($C$1))-I1259)+1)/2))*2),"ω")</f>
        <v>ω</v>
      </c>
      <c r="Z1259" s="49">
        <f t="shared" si="143"/>
        <v>0</v>
      </c>
      <c r="AA1259" s="49">
        <f t="shared" si="144"/>
        <v>0</v>
      </c>
      <c r="AB1259" s="49">
        <f t="shared" si="145"/>
        <v>0</v>
      </c>
    </row>
    <row r="1260" spans="1:28" x14ac:dyDescent="0.2">
      <c r="A1260" s="4">
        <v>1258</v>
      </c>
      <c r="B1260" s="25">
        <f t="shared" si="141"/>
        <v>1258</v>
      </c>
      <c r="D1260" s="26" t="str">
        <f>IF($C1260&gt;0,IF(COUNTIF(newValidID,$C1260)&gt;0,VLOOKUP($C1260,Νέα_Μητρώα!$A:$G,3,FALSE),IF(COUNTIF(ValidID,$C1260)&gt;0,VLOOKUP($C1260,Μητρώο!$A:$G,3,FALSE))),"")</f>
        <v/>
      </c>
      <c r="E1260" s="27" t="str">
        <f>IF($C1260&gt;0,IF(COUNTIF(newValidID,$C1260)&gt;0,VLOOKUP($C1260,Νέα_Μητρώα!$A:$G,5,FALSE),IF(COUNTIF(ValidID,$C1260)&gt;0,VLOOKUP($C1260,Μητρώο!$A:$G,5,FALSE))),"")</f>
        <v/>
      </c>
      <c r="F1260" s="47"/>
      <c r="G1260" s="47"/>
      <c r="H1260" s="28"/>
      <c r="I1260" s="29" t="str">
        <f>IF($C1260&gt;0,IF(COUNTIF(newValidID,$C1260)&gt;0,VLOOKUP($C1260,Νέα_Μητρώα!$A:$G,4,FALSE),IF(COUNTIF(ValidID,$C1260)&gt;0,VLOOKUP($C1260,Μητρώο!$A:$G,4,FALSE))),"")</f>
        <v/>
      </c>
      <c r="J1260" s="53" t="str">
        <f>IF(OR(AND(OR(LEFT(R1260)="b",LEFT(T1260)="b",LEFT(V1260)="b"),IF($C1260&gt;0,IF(COUNTIF(newValidID,$C1260)&gt;0,VLOOKUP($C1260,Νέα_Μητρώα!$A:$G,2,FALSE),IF(COUNTIF(ValidID,$C1260)&gt;0,VLOOKUP($C1260,Μητρώο!$A:$G,2,FALSE))),"")="Θ"),AND(OR(LEFT(R1260)="g",LEFT(T1260)="g",LEFT(V1260)="g"),IF($C1260&gt;0,IF(COUNTIF(newValidID,$C1260)&gt;0,VLOOKUP($C1260,Νέα_Μητρώα!$A:$G,2,FALSE),IF(COUNTIF(ValidID,$C1260)&gt;0,VLOOKUP($C1260,Μητρώο!$A:$G,2,FALSE))),"")="Α")),"error","")</f>
        <v/>
      </c>
      <c r="K1260" s="29" t="str">
        <f t="shared" si="139"/>
        <v/>
      </c>
      <c r="L1260" s="29">
        <f t="shared" si="140"/>
        <v>0</v>
      </c>
      <c r="M1260" s="30"/>
      <c r="N1260" s="30"/>
      <c r="O1260" s="31" t="str">
        <f>IF($C1260&gt;0,IF(COUNTIF(newValidID,$C1260)&gt;0,VLOOKUP($C1260,Νέα_Μητρώα!$A:$G,7,FALSE),IF(COUNTIF(ValidID,$C1260)&gt;0,VLOOKUP($C1260,Μητρώο!$A:$G,7,FALSE))),"")</f>
        <v/>
      </c>
      <c r="P1260" s="25" t="str">
        <f t="shared" si="142"/>
        <v/>
      </c>
      <c r="Q1260" s="6"/>
      <c r="S1260" s="6"/>
      <c r="U1260" s="6"/>
      <c r="W1260" s="59" t="str">
        <f>IF(AND($W$1&gt;0,C1260&gt;0),SUBSTITUTE(SUBSTITUTE(IF(COUNTIF(newValidID,$C1260)&gt;0,VLOOKUP($C1260,Νέα_Μητρώα!$A:$G,2,FALSE),IF(COUNTIF(ValidID,$C1260)&gt;0,VLOOKUP($C1260,Μητρώο!$A:$G,2,FALSE))),"Θ","g"),"Α","b")&amp;IF((TRUNC((((YEAR($C$1))-I1260)+1)/2))*2&lt;12,12,(TRUNC((((YEAR($C$1))-I1260)+1)/2))*2),"ω")</f>
        <v>ω</v>
      </c>
      <c r="Z1260" s="49">
        <f t="shared" si="143"/>
        <v>0</v>
      </c>
      <c r="AA1260" s="49">
        <f t="shared" si="144"/>
        <v>0</v>
      </c>
      <c r="AB1260" s="49">
        <f t="shared" si="145"/>
        <v>0</v>
      </c>
    </row>
    <row r="1261" spans="1:28" x14ac:dyDescent="0.2">
      <c r="A1261" s="4">
        <v>1259</v>
      </c>
      <c r="B1261" s="25">
        <f t="shared" si="141"/>
        <v>1259</v>
      </c>
      <c r="D1261" s="26" t="str">
        <f>IF($C1261&gt;0,IF(COUNTIF(newValidID,$C1261)&gt;0,VLOOKUP($C1261,Νέα_Μητρώα!$A:$G,3,FALSE),IF(COUNTIF(ValidID,$C1261)&gt;0,VLOOKUP($C1261,Μητρώο!$A:$G,3,FALSE))),"")</f>
        <v/>
      </c>
      <c r="E1261" s="27" t="str">
        <f>IF($C1261&gt;0,IF(COUNTIF(newValidID,$C1261)&gt;0,VLOOKUP($C1261,Νέα_Μητρώα!$A:$G,5,FALSE),IF(COUNTIF(ValidID,$C1261)&gt;0,VLOOKUP($C1261,Μητρώο!$A:$G,5,FALSE))),"")</f>
        <v/>
      </c>
      <c r="F1261" s="47"/>
      <c r="G1261" s="47"/>
      <c r="H1261" s="28"/>
      <c r="I1261" s="29" t="str">
        <f>IF($C1261&gt;0,IF(COUNTIF(newValidID,$C1261)&gt;0,VLOOKUP($C1261,Νέα_Μητρώα!$A:$G,4,FALSE),IF(COUNTIF(ValidID,$C1261)&gt;0,VLOOKUP($C1261,Μητρώο!$A:$G,4,FALSE))),"")</f>
        <v/>
      </c>
      <c r="J1261" s="53" t="str">
        <f>IF(OR(AND(OR(LEFT(R1261)="b",LEFT(T1261)="b",LEFT(V1261)="b"),IF($C1261&gt;0,IF(COUNTIF(newValidID,$C1261)&gt;0,VLOOKUP($C1261,Νέα_Μητρώα!$A:$G,2,FALSE),IF(COUNTIF(ValidID,$C1261)&gt;0,VLOOKUP($C1261,Μητρώο!$A:$G,2,FALSE))),"")="Θ"),AND(OR(LEFT(R1261)="g",LEFT(T1261)="g",LEFT(V1261)="g"),IF($C1261&gt;0,IF(COUNTIF(newValidID,$C1261)&gt;0,VLOOKUP($C1261,Νέα_Μητρώα!$A:$G,2,FALSE),IF(COUNTIF(ValidID,$C1261)&gt;0,VLOOKUP($C1261,Μητρώο!$A:$G,2,FALSE))),"")="Α")),"error","")</f>
        <v/>
      </c>
      <c r="K1261" s="29" t="str">
        <f t="shared" si="139"/>
        <v/>
      </c>
      <c r="L1261" s="29">
        <f t="shared" si="140"/>
        <v>0</v>
      </c>
      <c r="M1261" s="30"/>
      <c r="N1261" s="30"/>
      <c r="O1261" s="31" t="str">
        <f>IF($C1261&gt;0,IF(COUNTIF(newValidID,$C1261)&gt;0,VLOOKUP($C1261,Νέα_Μητρώα!$A:$G,7,FALSE),IF(COUNTIF(ValidID,$C1261)&gt;0,VLOOKUP($C1261,Μητρώο!$A:$G,7,FALSE))),"")</f>
        <v/>
      </c>
      <c r="P1261" s="25" t="str">
        <f t="shared" si="142"/>
        <v/>
      </c>
      <c r="Q1261" s="6"/>
      <c r="S1261" s="6"/>
      <c r="U1261" s="6"/>
      <c r="W1261" s="59" t="str">
        <f>IF(AND($W$1&gt;0,C1261&gt;0),SUBSTITUTE(SUBSTITUTE(IF(COUNTIF(newValidID,$C1261)&gt;0,VLOOKUP($C1261,Νέα_Μητρώα!$A:$G,2,FALSE),IF(COUNTIF(ValidID,$C1261)&gt;0,VLOOKUP($C1261,Μητρώο!$A:$G,2,FALSE))),"Θ","g"),"Α","b")&amp;IF((TRUNC((((YEAR($C$1))-I1261)+1)/2))*2&lt;12,12,(TRUNC((((YEAR($C$1))-I1261)+1)/2))*2),"ω")</f>
        <v>ω</v>
      </c>
      <c r="Z1261" s="49">
        <f t="shared" si="143"/>
        <v>0</v>
      </c>
      <c r="AA1261" s="49">
        <f t="shared" si="144"/>
        <v>0</v>
      </c>
      <c r="AB1261" s="49">
        <f t="shared" si="145"/>
        <v>0</v>
      </c>
    </row>
    <row r="1262" spans="1:28" x14ac:dyDescent="0.2">
      <c r="A1262" s="4">
        <v>1260</v>
      </c>
      <c r="B1262" s="25">
        <f t="shared" si="141"/>
        <v>1260</v>
      </c>
      <c r="D1262" s="26" t="str">
        <f>IF($C1262&gt;0,IF(COUNTIF(newValidID,$C1262)&gt;0,VLOOKUP($C1262,Νέα_Μητρώα!$A:$G,3,FALSE),IF(COUNTIF(ValidID,$C1262)&gt;0,VLOOKUP($C1262,Μητρώο!$A:$G,3,FALSE))),"")</f>
        <v/>
      </c>
      <c r="E1262" s="27" t="str">
        <f>IF($C1262&gt;0,IF(COUNTIF(newValidID,$C1262)&gt;0,VLOOKUP($C1262,Νέα_Μητρώα!$A:$G,5,FALSE),IF(COUNTIF(ValidID,$C1262)&gt;0,VLOOKUP($C1262,Μητρώο!$A:$G,5,FALSE))),"")</f>
        <v/>
      </c>
      <c r="F1262" s="47"/>
      <c r="G1262" s="47"/>
      <c r="H1262" s="28"/>
      <c r="I1262" s="29" t="str">
        <f>IF($C1262&gt;0,IF(COUNTIF(newValidID,$C1262)&gt;0,VLOOKUP($C1262,Νέα_Μητρώα!$A:$G,4,FALSE),IF(COUNTIF(ValidID,$C1262)&gt;0,VLOOKUP($C1262,Μητρώο!$A:$G,4,FALSE))),"")</f>
        <v/>
      </c>
      <c r="J1262" s="53" t="str">
        <f>IF(OR(AND(OR(LEFT(R1262)="b",LEFT(T1262)="b",LEFT(V1262)="b"),IF($C1262&gt;0,IF(COUNTIF(newValidID,$C1262)&gt;0,VLOOKUP($C1262,Νέα_Μητρώα!$A:$G,2,FALSE),IF(COUNTIF(ValidID,$C1262)&gt;0,VLOOKUP($C1262,Μητρώο!$A:$G,2,FALSE))),"")="Θ"),AND(OR(LEFT(R1262)="g",LEFT(T1262)="g",LEFT(V1262)="g"),IF($C1262&gt;0,IF(COUNTIF(newValidID,$C1262)&gt;0,VLOOKUP($C1262,Νέα_Μητρώα!$A:$G,2,FALSE),IF(COUNTIF(ValidID,$C1262)&gt;0,VLOOKUP($C1262,Μητρώο!$A:$G,2,FALSE))),"")="Α")),"error","")</f>
        <v/>
      </c>
      <c r="K1262" s="29" t="str">
        <f t="shared" si="139"/>
        <v/>
      </c>
      <c r="L1262" s="29">
        <f t="shared" si="140"/>
        <v>0</v>
      </c>
      <c r="M1262" s="30"/>
      <c r="N1262" s="30"/>
      <c r="O1262" s="31" t="str">
        <f>IF($C1262&gt;0,IF(COUNTIF(newValidID,$C1262)&gt;0,VLOOKUP($C1262,Νέα_Μητρώα!$A:$G,7,FALSE),IF(COUNTIF(ValidID,$C1262)&gt;0,VLOOKUP($C1262,Μητρώο!$A:$G,7,FALSE))),"")</f>
        <v/>
      </c>
      <c r="P1262" s="25" t="str">
        <f t="shared" si="142"/>
        <v/>
      </c>
      <c r="Q1262" s="6"/>
      <c r="S1262" s="6"/>
      <c r="U1262" s="6"/>
      <c r="W1262" s="59" t="str">
        <f>IF(AND($W$1&gt;0,C1262&gt;0),SUBSTITUTE(SUBSTITUTE(IF(COUNTIF(newValidID,$C1262)&gt;0,VLOOKUP($C1262,Νέα_Μητρώα!$A:$G,2,FALSE),IF(COUNTIF(ValidID,$C1262)&gt;0,VLOOKUP($C1262,Μητρώο!$A:$G,2,FALSE))),"Θ","g"),"Α","b")&amp;IF((TRUNC((((YEAR($C$1))-I1262)+1)/2))*2&lt;12,12,(TRUNC((((YEAR($C$1))-I1262)+1)/2))*2),"ω")</f>
        <v>ω</v>
      </c>
      <c r="Z1262" s="49">
        <f t="shared" si="143"/>
        <v>0</v>
      </c>
      <c r="AA1262" s="49">
        <f t="shared" si="144"/>
        <v>0</v>
      </c>
      <c r="AB1262" s="49">
        <f t="shared" si="145"/>
        <v>0</v>
      </c>
    </row>
    <row r="1263" spans="1:28" x14ac:dyDescent="0.2">
      <c r="A1263" s="4">
        <v>1261</v>
      </c>
      <c r="B1263" s="25">
        <f t="shared" si="141"/>
        <v>1261</v>
      </c>
      <c r="D1263" s="26" t="str">
        <f>IF($C1263&gt;0,IF(COUNTIF(newValidID,$C1263)&gt;0,VLOOKUP($C1263,Νέα_Μητρώα!$A:$G,3,FALSE),IF(COUNTIF(ValidID,$C1263)&gt;0,VLOOKUP($C1263,Μητρώο!$A:$G,3,FALSE))),"")</f>
        <v/>
      </c>
      <c r="E1263" s="27" t="str">
        <f>IF($C1263&gt;0,IF(COUNTIF(newValidID,$C1263)&gt;0,VLOOKUP($C1263,Νέα_Μητρώα!$A:$G,5,FALSE),IF(COUNTIF(ValidID,$C1263)&gt;0,VLOOKUP($C1263,Μητρώο!$A:$G,5,FALSE))),"")</f>
        <v/>
      </c>
      <c r="F1263" s="47"/>
      <c r="G1263" s="47"/>
      <c r="H1263" s="28"/>
      <c r="I1263" s="29" t="str">
        <f>IF($C1263&gt;0,IF(COUNTIF(newValidID,$C1263)&gt;0,VLOOKUP($C1263,Νέα_Μητρώα!$A:$G,4,FALSE),IF(COUNTIF(ValidID,$C1263)&gt;0,VLOOKUP($C1263,Μητρώο!$A:$G,4,FALSE))),"")</f>
        <v/>
      </c>
      <c r="J1263" s="53" t="str">
        <f>IF(OR(AND(OR(LEFT(R1263)="b",LEFT(T1263)="b",LEFT(V1263)="b"),IF($C1263&gt;0,IF(COUNTIF(newValidID,$C1263)&gt;0,VLOOKUP($C1263,Νέα_Μητρώα!$A:$G,2,FALSE),IF(COUNTIF(ValidID,$C1263)&gt;0,VLOOKUP($C1263,Μητρώο!$A:$G,2,FALSE))),"")="Θ"),AND(OR(LEFT(R1263)="g",LEFT(T1263)="g",LEFT(V1263)="g"),IF($C1263&gt;0,IF(COUNTIF(newValidID,$C1263)&gt;0,VLOOKUP($C1263,Νέα_Μητρώα!$A:$G,2,FALSE),IF(COUNTIF(ValidID,$C1263)&gt;0,VLOOKUP($C1263,Μητρώο!$A:$G,2,FALSE))),"")="Α")),"error","")</f>
        <v/>
      </c>
      <c r="K1263" s="29" t="str">
        <f t="shared" si="139"/>
        <v/>
      </c>
      <c r="L1263" s="29">
        <f t="shared" si="140"/>
        <v>0</v>
      </c>
      <c r="M1263" s="30"/>
      <c r="N1263" s="30"/>
      <c r="O1263" s="31" t="str">
        <f>IF($C1263&gt;0,IF(COUNTIF(newValidID,$C1263)&gt;0,VLOOKUP($C1263,Νέα_Μητρώα!$A:$G,7,FALSE),IF(COUNTIF(ValidID,$C1263)&gt;0,VLOOKUP($C1263,Μητρώο!$A:$G,7,FALSE))),"")</f>
        <v/>
      </c>
      <c r="P1263" s="25" t="str">
        <f t="shared" si="142"/>
        <v/>
      </c>
      <c r="Q1263" s="6"/>
      <c r="S1263" s="6"/>
      <c r="U1263" s="6"/>
      <c r="W1263" s="59" t="str">
        <f>IF(AND($W$1&gt;0,C1263&gt;0),SUBSTITUTE(SUBSTITUTE(IF(COUNTIF(newValidID,$C1263)&gt;0,VLOOKUP($C1263,Νέα_Μητρώα!$A:$G,2,FALSE),IF(COUNTIF(ValidID,$C1263)&gt;0,VLOOKUP($C1263,Μητρώο!$A:$G,2,FALSE))),"Θ","g"),"Α","b")&amp;IF((TRUNC((((YEAR($C$1))-I1263)+1)/2))*2&lt;12,12,(TRUNC((((YEAR($C$1))-I1263)+1)/2))*2),"ω")</f>
        <v>ω</v>
      </c>
      <c r="Z1263" s="49">
        <f t="shared" si="143"/>
        <v>0</v>
      </c>
      <c r="AA1263" s="49">
        <f t="shared" si="144"/>
        <v>0</v>
      </c>
      <c r="AB1263" s="49">
        <f t="shared" si="145"/>
        <v>0</v>
      </c>
    </row>
    <row r="1264" spans="1:28" x14ac:dyDescent="0.2">
      <c r="A1264" s="4">
        <v>1262</v>
      </c>
      <c r="B1264" s="25">
        <f t="shared" si="141"/>
        <v>1262</v>
      </c>
      <c r="D1264" s="26" t="str">
        <f>IF($C1264&gt;0,IF(COUNTIF(newValidID,$C1264)&gt;0,VLOOKUP($C1264,Νέα_Μητρώα!$A:$G,3,FALSE),IF(COUNTIF(ValidID,$C1264)&gt;0,VLOOKUP($C1264,Μητρώο!$A:$G,3,FALSE))),"")</f>
        <v/>
      </c>
      <c r="E1264" s="27" t="str">
        <f>IF($C1264&gt;0,IF(COUNTIF(newValidID,$C1264)&gt;0,VLOOKUP($C1264,Νέα_Μητρώα!$A:$G,5,FALSE),IF(COUNTIF(ValidID,$C1264)&gt;0,VLOOKUP($C1264,Μητρώο!$A:$G,5,FALSE))),"")</f>
        <v/>
      </c>
      <c r="F1264" s="47"/>
      <c r="G1264" s="47"/>
      <c r="H1264" s="28"/>
      <c r="I1264" s="29" t="str">
        <f>IF($C1264&gt;0,IF(COUNTIF(newValidID,$C1264)&gt;0,VLOOKUP($C1264,Νέα_Μητρώα!$A:$G,4,FALSE),IF(COUNTIF(ValidID,$C1264)&gt;0,VLOOKUP($C1264,Μητρώο!$A:$G,4,FALSE))),"")</f>
        <v/>
      </c>
      <c r="J1264" s="53" t="str">
        <f>IF(OR(AND(OR(LEFT(R1264)="b",LEFT(T1264)="b",LEFT(V1264)="b"),IF($C1264&gt;0,IF(COUNTIF(newValidID,$C1264)&gt;0,VLOOKUP($C1264,Νέα_Μητρώα!$A:$G,2,FALSE),IF(COUNTIF(ValidID,$C1264)&gt;0,VLOOKUP($C1264,Μητρώο!$A:$G,2,FALSE))),"")="Θ"),AND(OR(LEFT(R1264)="g",LEFT(T1264)="g",LEFT(V1264)="g"),IF($C1264&gt;0,IF(COUNTIF(newValidID,$C1264)&gt;0,VLOOKUP($C1264,Νέα_Μητρώα!$A:$G,2,FALSE),IF(COUNTIF(ValidID,$C1264)&gt;0,VLOOKUP($C1264,Μητρώο!$A:$G,2,FALSE))),"")="Α")),"error","")</f>
        <v/>
      </c>
      <c r="K1264" s="29" t="str">
        <f t="shared" si="139"/>
        <v/>
      </c>
      <c r="L1264" s="29">
        <f t="shared" si="140"/>
        <v>0</v>
      </c>
      <c r="M1264" s="30"/>
      <c r="N1264" s="30"/>
      <c r="O1264" s="31" t="str">
        <f>IF($C1264&gt;0,IF(COUNTIF(newValidID,$C1264)&gt;0,VLOOKUP($C1264,Νέα_Μητρώα!$A:$G,7,FALSE),IF(COUNTIF(ValidID,$C1264)&gt;0,VLOOKUP($C1264,Μητρώο!$A:$G,7,FALSE))),"")</f>
        <v/>
      </c>
      <c r="P1264" s="25" t="str">
        <f t="shared" si="142"/>
        <v/>
      </c>
      <c r="Q1264" s="6"/>
      <c r="S1264" s="6"/>
      <c r="U1264" s="6"/>
      <c r="W1264" s="59" t="str">
        <f>IF(AND($W$1&gt;0,C1264&gt;0),SUBSTITUTE(SUBSTITUTE(IF(COUNTIF(newValidID,$C1264)&gt;0,VLOOKUP($C1264,Νέα_Μητρώα!$A:$G,2,FALSE),IF(COUNTIF(ValidID,$C1264)&gt;0,VLOOKUP($C1264,Μητρώο!$A:$G,2,FALSE))),"Θ","g"),"Α","b")&amp;IF((TRUNC((((YEAR($C$1))-I1264)+1)/2))*2&lt;12,12,(TRUNC((((YEAR($C$1))-I1264)+1)/2))*2),"ω")</f>
        <v>ω</v>
      </c>
      <c r="Z1264" s="49">
        <f t="shared" si="143"/>
        <v>0</v>
      </c>
      <c r="AA1264" s="49">
        <f t="shared" si="144"/>
        <v>0</v>
      </c>
      <c r="AB1264" s="49">
        <f t="shared" si="145"/>
        <v>0</v>
      </c>
    </row>
    <row r="1265" spans="1:28" x14ac:dyDescent="0.2">
      <c r="A1265" s="4">
        <v>1263</v>
      </c>
      <c r="B1265" s="25">
        <f t="shared" si="141"/>
        <v>1263</v>
      </c>
      <c r="D1265" s="26" t="str">
        <f>IF($C1265&gt;0,IF(COUNTIF(newValidID,$C1265)&gt;0,VLOOKUP($C1265,Νέα_Μητρώα!$A:$G,3,FALSE),IF(COUNTIF(ValidID,$C1265)&gt;0,VLOOKUP($C1265,Μητρώο!$A:$G,3,FALSE))),"")</f>
        <v/>
      </c>
      <c r="E1265" s="27" t="str">
        <f>IF($C1265&gt;0,IF(COUNTIF(newValidID,$C1265)&gt;0,VLOOKUP($C1265,Νέα_Μητρώα!$A:$G,5,FALSE),IF(COUNTIF(ValidID,$C1265)&gt;0,VLOOKUP($C1265,Μητρώο!$A:$G,5,FALSE))),"")</f>
        <v/>
      </c>
      <c r="F1265" s="47"/>
      <c r="G1265" s="47"/>
      <c r="H1265" s="28"/>
      <c r="I1265" s="29" t="str">
        <f>IF($C1265&gt;0,IF(COUNTIF(newValidID,$C1265)&gt;0,VLOOKUP($C1265,Νέα_Μητρώα!$A:$G,4,FALSE),IF(COUNTIF(ValidID,$C1265)&gt;0,VLOOKUP($C1265,Μητρώο!$A:$G,4,FALSE))),"")</f>
        <v/>
      </c>
      <c r="J1265" s="53" t="str">
        <f>IF(OR(AND(OR(LEFT(R1265)="b",LEFT(T1265)="b",LEFT(V1265)="b"),IF($C1265&gt;0,IF(COUNTIF(newValidID,$C1265)&gt;0,VLOOKUP($C1265,Νέα_Μητρώα!$A:$G,2,FALSE),IF(COUNTIF(ValidID,$C1265)&gt;0,VLOOKUP($C1265,Μητρώο!$A:$G,2,FALSE))),"")="Θ"),AND(OR(LEFT(R1265)="g",LEFT(T1265)="g",LEFT(V1265)="g"),IF($C1265&gt;0,IF(COUNTIF(newValidID,$C1265)&gt;0,VLOOKUP($C1265,Νέα_Μητρώα!$A:$G,2,FALSE),IF(COUNTIF(ValidID,$C1265)&gt;0,VLOOKUP($C1265,Μητρώο!$A:$G,2,FALSE))),"")="Α")),"error","")</f>
        <v/>
      </c>
      <c r="K1265" s="29" t="str">
        <f t="shared" si="139"/>
        <v/>
      </c>
      <c r="L1265" s="29">
        <f t="shared" si="140"/>
        <v>0</v>
      </c>
      <c r="M1265" s="30"/>
      <c r="N1265" s="30"/>
      <c r="O1265" s="31" t="str">
        <f>IF($C1265&gt;0,IF(COUNTIF(newValidID,$C1265)&gt;0,VLOOKUP($C1265,Νέα_Μητρώα!$A:$G,7,FALSE),IF(COUNTIF(ValidID,$C1265)&gt;0,VLOOKUP($C1265,Μητρώο!$A:$G,7,FALSE))),"")</f>
        <v/>
      </c>
      <c r="P1265" s="25" t="str">
        <f t="shared" si="142"/>
        <v/>
      </c>
      <c r="Q1265" s="6"/>
      <c r="S1265" s="6"/>
      <c r="U1265" s="6"/>
      <c r="W1265" s="59" t="str">
        <f>IF(AND($W$1&gt;0,C1265&gt;0),SUBSTITUTE(SUBSTITUTE(IF(COUNTIF(newValidID,$C1265)&gt;0,VLOOKUP($C1265,Νέα_Μητρώα!$A:$G,2,FALSE),IF(COUNTIF(ValidID,$C1265)&gt;0,VLOOKUP($C1265,Μητρώο!$A:$G,2,FALSE))),"Θ","g"),"Α","b")&amp;IF((TRUNC((((YEAR($C$1))-I1265)+1)/2))*2&lt;12,12,(TRUNC((((YEAR($C$1))-I1265)+1)/2))*2),"ω")</f>
        <v>ω</v>
      </c>
      <c r="Z1265" s="49">
        <f t="shared" si="143"/>
        <v>0</v>
      </c>
      <c r="AA1265" s="49">
        <f t="shared" si="144"/>
        <v>0</v>
      </c>
      <c r="AB1265" s="49">
        <f t="shared" si="145"/>
        <v>0</v>
      </c>
    </row>
    <row r="1266" spans="1:28" x14ac:dyDescent="0.2">
      <c r="A1266" s="4">
        <v>1264</v>
      </c>
      <c r="B1266" s="25">
        <f t="shared" si="141"/>
        <v>1264</v>
      </c>
      <c r="D1266" s="26" t="str">
        <f>IF($C1266&gt;0,IF(COUNTIF(newValidID,$C1266)&gt;0,VLOOKUP($C1266,Νέα_Μητρώα!$A:$G,3,FALSE),IF(COUNTIF(ValidID,$C1266)&gt;0,VLOOKUP($C1266,Μητρώο!$A:$G,3,FALSE))),"")</f>
        <v/>
      </c>
      <c r="E1266" s="27" t="str">
        <f>IF($C1266&gt;0,IF(COUNTIF(newValidID,$C1266)&gt;0,VLOOKUP($C1266,Νέα_Μητρώα!$A:$G,5,FALSE),IF(COUNTIF(ValidID,$C1266)&gt;0,VLOOKUP($C1266,Μητρώο!$A:$G,5,FALSE))),"")</f>
        <v/>
      </c>
      <c r="F1266" s="47"/>
      <c r="G1266" s="47"/>
      <c r="H1266" s="28"/>
      <c r="I1266" s="29" t="str">
        <f>IF($C1266&gt;0,IF(COUNTIF(newValidID,$C1266)&gt;0,VLOOKUP($C1266,Νέα_Μητρώα!$A:$G,4,FALSE),IF(COUNTIF(ValidID,$C1266)&gt;0,VLOOKUP($C1266,Μητρώο!$A:$G,4,FALSE))),"")</f>
        <v/>
      </c>
      <c r="J1266" s="53" t="str">
        <f>IF(OR(AND(OR(LEFT(R1266)="b",LEFT(T1266)="b",LEFT(V1266)="b"),IF($C1266&gt;0,IF(COUNTIF(newValidID,$C1266)&gt;0,VLOOKUP($C1266,Νέα_Μητρώα!$A:$G,2,FALSE),IF(COUNTIF(ValidID,$C1266)&gt;0,VLOOKUP($C1266,Μητρώο!$A:$G,2,FALSE))),"")="Θ"),AND(OR(LEFT(R1266)="g",LEFT(T1266)="g",LEFT(V1266)="g"),IF($C1266&gt;0,IF(COUNTIF(newValidID,$C1266)&gt;0,VLOOKUP($C1266,Νέα_Μητρώα!$A:$G,2,FALSE),IF(COUNTIF(ValidID,$C1266)&gt;0,VLOOKUP($C1266,Μητρώο!$A:$G,2,FALSE))),"")="Α")),"error","")</f>
        <v/>
      </c>
      <c r="K1266" s="29" t="str">
        <f t="shared" si="139"/>
        <v/>
      </c>
      <c r="L1266" s="29">
        <f t="shared" si="140"/>
        <v>0</v>
      </c>
      <c r="M1266" s="30"/>
      <c r="N1266" s="30"/>
      <c r="O1266" s="31" t="str">
        <f>IF($C1266&gt;0,IF(COUNTIF(newValidID,$C1266)&gt;0,VLOOKUP($C1266,Νέα_Μητρώα!$A:$G,7,FALSE),IF(COUNTIF(ValidID,$C1266)&gt;0,VLOOKUP($C1266,Μητρώο!$A:$G,7,FALSE))),"")</f>
        <v/>
      </c>
      <c r="P1266" s="25" t="str">
        <f t="shared" si="142"/>
        <v/>
      </c>
      <c r="Q1266" s="6"/>
      <c r="S1266" s="6"/>
      <c r="U1266" s="6"/>
      <c r="W1266" s="59" t="str">
        <f>IF(AND($W$1&gt;0,C1266&gt;0),SUBSTITUTE(SUBSTITUTE(IF(COUNTIF(newValidID,$C1266)&gt;0,VLOOKUP($C1266,Νέα_Μητρώα!$A:$G,2,FALSE),IF(COUNTIF(ValidID,$C1266)&gt;0,VLOOKUP($C1266,Μητρώο!$A:$G,2,FALSE))),"Θ","g"),"Α","b")&amp;IF((TRUNC((((YEAR($C$1))-I1266)+1)/2))*2&lt;12,12,(TRUNC((((YEAR($C$1))-I1266)+1)/2))*2),"ω")</f>
        <v>ω</v>
      </c>
      <c r="Z1266" s="49">
        <f t="shared" si="143"/>
        <v>0</v>
      </c>
      <c r="AA1266" s="49">
        <f t="shared" si="144"/>
        <v>0</v>
      </c>
      <c r="AB1266" s="49">
        <f t="shared" si="145"/>
        <v>0</v>
      </c>
    </row>
    <row r="1267" spans="1:28" x14ac:dyDescent="0.2">
      <c r="A1267" s="4">
        <v>1265</v>
      </c>
      <c r="B1267" s="25">
        <f t="shared" si="141"/>
        <v>1265</v>
      </c>
      <c r="D1267" s="26" t="str">
        <f>IF($C1267&gt;0,IF(COUNTIF(newValidID,$C1267)&gt;0,VLOOKUP($C1267,Νέα_Μητρώα!$A:$G,3,FALSE),IF(COUNTIF(ValidID,$C1267)&gt;0,VLOOKUP($C1267,Μητρώο!$A:$G,3,FALSE))),"")</f>
        <v/>
      </c>
      <c r="E1267" s="27" t="str">
        <f>IF($C1267&gt;0,IF(COUNTIF(newValidID,$C1267)&gt;0,VLOOKUP($C1267,Νέα_Μητρώα!$A:$G,5,FALSE),IF(COUNTIF(ValidID,$C1267)&gt;0,VLOOKUP($C1267,Μητρώο!$A:$G,5,FALSE))),"")</f>
        <v/>
      </c>
      <c r="F1267" s="47"/>
      <c r="G1267" s="47"/>
      <c r="H1267" s="28"/>
      <c r="I1267" s="29" t="str">
        <f>IF($C1267&gt;0,IF(COUNTIF(newValidID,$C1267)&gt;0,VLOOKUP($C1267,Νέα_Μητρώα!$A:$G,4,FALSE),IF(COUNTIF(ValidID,$C1267)&gt;0,VLOOKUP($C1267,Μητρώο!$A:$G,4,FALSE))),"")</f>
        <v/>
      </c>
      <c r="J1267" s="53" t="str">
        <f>IF(OR(AND(OR(LEFT(R1267)="b",LEFT(T1267)="b",LEFT(V1267)="b"),IF($C1267&gt;0,IF(COUNTIF(newValidID,$C1267)&gt;0,VLOOKUP($C1267,Νέα_Μητρώα!$A:$G,2,FALSE),IF(COUNTIF(ValidID,$C1267)&gt;0,VLOOKUP($C1267,Μητρώο!$A:$G,2,FALSE))),"")="Θ"),AND(OR(LEFT(R1267)="g",LEFT(T1267)="g",LEFT(V1267)="g"),IF($C1267&gt;0,IF(COUNTIF(newValidID,$C1267)&gt;0,VLOOKUP($C1267,Νέα_Μητρώα!$A:$G,2,FALSE),IF(COUNTIF(ValidID,$C1267)&gt;0,VLOOKUP($C1267,Μητρώο!$A:$G,2,FALSE))),"")="Α")),"error","")</f>
        <v/>
      </c>
      <c r="K1267" s="29" t="str">
        <f t="shared" si="139"/>
        <v/>
      </c>
      <c r="L1267" s="29">
        <f t="shared" si="140"/>
        <v>0</v>
      </c>
      <c r="M1267" s="30"/>
      <c r="N1267" s="30"/>
      <c r="O1267" s="31" t="str">
        <f>IF($C1267&gt;0,IF(COUNTIF(newValidID,$C1267)&gt;0,VLOOKUP($C1267,Νέα_Μητρώα!$A:$G,7,FALSE),IF(COUNTIF(ValidID,$C1267)&gt;0,VLOOKUP($C1267,Μητρώο!$A:$G,7,FALSE))),"")</f>
        <v/>
      </c>
      <c r="P1267" s="25" t="str">
        <f t="shared" si="142"/>
        <v/>
      </c>
      <c r="Q1267" s="6"/>
      <c r="S1267" s="6"/>
      <c r="U1267" s="6"/>
      <c r="W1267" s="59" t="str">
        <f>IF(AND($W$1&gt;0,C1267&gt;0),SUBSTITUTE(SUBSTITUTE(IF(COUNTIF(newValidID,$C1267)&gt;0,VLOOKUP($C1267,Νέα_Μητρώα!$A:$G,2,FALSE),IF(COUNTIF(ValidID,$C1267)&gt;0,VLOOKUP($C1267,Μητρώο!$A:$G,2,FALSE))),"Θ","g"),"Α","b")&amp;IF((TRUNC((((YEAR($C$1))-I1267)+1)/2))*2&lt;12,12,(TRUNC((((YEAR($C$1))-I1267)+1)/2))*2),"ω")</f>
        <v>ω</v>
      </c>
      <c r="Z1267" s="49">
        <f t="shared" si="143"/>
        <v>0</v>
      </c>
      <c r="AA1267" s="49">
        <f t="shared" si="144"/>
        <v>0</v>
      </c>
      <c r="AB1267" s="49">
        <f t="shared" si="145"/>
        <v>0</v>
      </c>
    </row>
    <row r="1268" spans="1:28" x14ac:dyDescent="0.2">
      <c r="A1268" s="4">
        <v>1266</v>
      </c>
      <c r="B1268" s="25">
        <f t="shared" si="141"/>
        <v>1266</v>
      </c>
      <c r="D1268" s="26" t="str">
        <f>IF($C1268&gt;0,IF(COUNTIF(newValidID,$C1268)&gt;0,VLOOKUP($C1268,Νέα_Μητρώα!$A:$G,3,FALSE),IF(COUNTIF(ValidID,$C1268)&gt;0,VLOOKUP($C1268,Μητρώο!$A:$G,3,FALSE))),"")</f>
        <v/>
      </c>
      <c r="E1268" s="27" t="str">
        <f>IF($C1268&gt;0,IF(COUNTIF(newValidID,$C1268)&gt;0,VLOOKUP($C1268,Νέα_Μητρώα!$A:$G,5,FALSE),IF(COUNTIF(ValidID,$C1268)&gt;0,VLOOKUP($C1268,Μητρώο!$A:$G,5,FALSE))),"")</f>
        <v/>
      </c>
      <c r="F1268" s="47"/>
      <c r="G1268" s="47"/>
      <c r="H1268" s="28"/>
      <c r="I1268" s="29" t="str">
        <f>IF($C1268&gt;0,IF(COUNTIF(newValidID,$C1268)&gt;0,VLOOKUP($C1268,Νέα_Μητρώα!$A:$G,4,FALSE),IF(COUNTIF(ValidID,$C1268)&gt;0,VLOOKUP($C1268,Μητρώο!$A:$G,4,FALSE))),"")</f>
        <v/>
      </c>
      <c r="J1268" s="53" t="str">
        <f>IF(OR(AND(OR(LEFT(R1268)="b",LEFT(T1268)="b",LEFT(V1268)="b"),IF($C1268&gt;0,IF(COUNTIF(newValidID,$C1268)&gt;0,VLOOKUP($C1268,Νέα_Μητρώα!$A:$G,2,FALSE),IF(COUNTIF(ValidID,$C1268)&gt;0,VLOOKUP($C1268,Μητρώο!$A:$G,2,FALSE))),"")="Θ"),AND(OR(LEFT(R1268)="g",LEFT(T1268)="g",LEFT(V1268)="g"),IF($C1268&gt;0,IF(COUNTIF(newValidID,$C1268)&gt;0,VLOOKUP($C1268,Νέα_Μητρώα!$A:$G,2,FALSE),IF(COUNTIF(ValidID,$C1268)&gt;0,VLOOKUP($C1268,Μητρώο!$A:$G,2,FALSE))),"")="Α")),"error","")</f>
        <v/>
      </c>
      <c r="K1268" s="29" t="str">
        <f t="shared" si="139"/>
        <v/>
      </c>
      <c r="L1268" s="29">
        <f t="shared" si="140"/>
        <v>0</v>
      </c>
      <c r="M1268" s="30"/>
      <c r="N1268" s="30"/>
      <c r="O1268" s="31" t="str">
        <f>IF($C1268&gt;0,IF(COUNTIF(newValidID,$C1268)&gt;0,VLOOKUP($C1268,Νέα_Μητρώα!$A:$G,7,FALSE),IF(COUNTIF(ValidID,$C1268)&gt;0,VLOOKUP($C1268,Μητρώο!$A:$G,7,FALSE))),"")</f>
        <v/>
      </c>
      <c r="P1268" s="25" t="str">
        <f t="shared" si="142"/>
        <v/>
      </c>
      <c r="Q1268" s="6"/>
      <c r="S1268" s="6"/>
      <c r="U1268" s="6"/>
      <c r="W1268" s="59" t="str">
        <f>IF(AND($W$1&gt;0,C1268&gt;0),SUBSTITUTE(SUBSTITUTE(IF(COUNTIF(newValidID,$C1268)&gt;0,VLOOKUP($C1268,Νέα_Μητρώα!$A:$G,2,FALSE),IF(COUNTIF(ValidID,$C1268)&gt;0,VLOOKUP($C1268,Μητρώο!$A:$G,2,FALSE))),"Θ","g"),"Α","b")&amp;IF((TRUNC((((YEAR($C$1))-I1268)+1)/2))*2&lt;12,12,(TRUNC((((YEAR($C$1))-I1268)+1)/2))*2),"ω")</f>
        <v>ω</v>
      </c>
      <c r="Z1268" s="49">
        <f t="shared" si="143"/>
        <v>0</v>
      </c>
      <c r="AA1268" s="49">
        <f t="shared" si="144"/>
        <v>0</v>
      </c>
      <c r="AB1268" s="49">
        <f t="shared" si="145"/>
        <v>0</v>
      </c>
    </row>
    <row r="1269" spans="1:28" x14ac:dyDescent="0.2">
      <c r="A1269" s="4">
        <v>1267</v>
      </c>
      <c r="B1269" s="25">
        <f t="shared" si="141"/>
        <v>1267</v>
      </c>
      <c r="D1269" s="26" t="str">
        <f>IF($C1269&gt;0,IF(COUNTIF(newValidID,$C1269)&gt;0,VLOOKUP($C1269,Νέα_Μητρώα!$A:$G,3,FALSE),IF(COUNTIF(ValidID,$C1269)&gt;0,VLOOKUP($C1269,Μητρώο!$A:$G,3,FALSE))),"")</f>
        <v/>
      </c>
      <c r="E1269" s="27" t="str">
        <f>IF($C1269&gt;0,IF(COUNTIF(newValidID,$C1269)&gt;0,VLOOKUP($C1269,Νέα_Μητρώα!$A:$G,5,FALSE),IF(COUNTIF(ValidID,$C1269)&gt;0,VLOOKUP($C1269,Μητρώο!$A:$G,5,FALSE))),"")</f>
        <v/>
      </c>
      <c r="F1269" s="47"/>
      <c r="G1269" s="47"/>
      <c r="H1269" s="28"/>
      <c r="I1269" s="29" t="str">
        <f>IF($C1269&gt;0,IF(COUNTIF(newValidID,$C1269)&gt;0,VLOOKUP($C1269,Νέα_Μητρώα!$A:$G,4,FALSE),IF(COUNTIF(ValidID,$C1269)&gt;0,VLOOKUP($C1269,Μητρώο!$A:$G,4,FALSE))),"")</f>
        <v/>
      </c>
      <c r="J1269" s="53" t="str">
        <f>IF(OR(AND(OR(LEFT(R1269)="b",LEFT(T1269)="b",LEFT(V1269)="b"),IF($C1269&gt;0,IF(COUNTIF(newValidID,$C1269)&gt;0,VLOOKUP($C1269,Νέα_Μητρώα!$A:$G,2,FALSE),IF(COUNTIF(ValidID,$C1269)&gt;0,VLOOKUP($C1269,Μητρώο!$A:$G,2,FALSE))),"")="Θ"),AND(OR(LEFT(R1269)="g",LEFT(T1269)="g",LEFT(V1269)="g"),IF($C1269&gt;0,IF(COUNTIF(newValidID,$C1269)&gt;0,VLOOKUP($C1269,Νέα_Μητρώα!$A:$G,2,FALSE),IF(COUNTIF(ValidID,$C1269)&gt;0,VLOOKUP($C1269,Μητρώο!$A:$G,2,FALSE))),"")="Α")),"error","")</f>
        <v/>
      </c>
      <c r="K1269" s="29" t="str">
        <f t="shared" si="139"/>
        <v/>
      </c>
      <c r="L1269" s="29">
        <f t="shared" si="140"/>
        <v>0</v>
      </c>
      <c r="M1269" s="30"/>
      <c r="N1269" s="30"/>
      <c r="O1269" s="31" t="str">
        <f>IF($C1269&gt;0,IF(COUNTIF(newValidID,$C1269)&gt;0,VLOOKUP($C1269,Νέα_Μητρώα!$A:$G,7,FALSE),IF(COUNTIF(ValidID,$C1269)&gt;0,VLOOKUP($C1269,Μητρώο!$A:$G,7,FALSE))),"")</f>
        <v/>
      </c>
      <c r="P1269" s="25" t="str">
        <f t="shared" si="142"/>
        <v/>
      </c>
      <c r="Q1269" s="6"/>
      <c r="S1269" s="6"/>
      <c r="U1269" s="6"/>
      <c r="W1269" s="59" t="str">
        <f>IF(AND($W$1&gt;0,C1269&gt;0),SUBSTITUTE(SUBSTITUTE(IF(COUNTIF(newValidID,$C1269)&gt;0,VLOOKUP($C1269,Νέα_Μητρώα!$A:$G,2,FALSE),IF(COUNTIF(ValidID,$C1269)&gt;0,VLOOKUP($C1269,Μητρώο!$A:$G,2,FALSE))),"Θ","g"),"Α","b")&amp;IF((TRUNC((((YEAR($C$1))-I1269)+1)/2))*2&lt;12,12,(TRUNC((((YEAR($C$1))-I1269)+1)/2))*2),"ω")</f>
        <v>ω</v>
      </c>
      <c r="Z1269" s="49">
        <f t="shared" si="143"/>
        <v>0</v>
      </c>
      <c r="AA1269" s="49">
        <f t="shared" si="144"/>
        <v>0</v>
      </c>
      <c r="AB1269" s="49">
        <f t="shared" si="145"/>
        <v>0</v>
      </c>
    </row>
    <row r="1270" spans="1:28" x14ac:dyDescent="0.2">
      <c r="A1270" s="4">
        <v>1268</v>
      </c>
      <c r="B1270" s="25">
        <f t="shared" si="141"/>
        <v>1268</v>
      </c>
      <c r="D1270" s="26" t="str">
        <f>IF($C1270&gt;0,IF(COUNTIF(newValidID,$C1270)&gt;0,VLOOKUP($C1270,Νέα_Μητρώα!$A:$G,3,FALSE),IF(COUNTIF(ValidID,$C1270)&gt;0,VLOOKUP($C1270,Μητρώο!$A:$G,3,FALSE))),"")</f>
        <v/>
      </c>
      <c r="E1270" s="27" t="str">
        <f>IF($C1270&gt;0,IF(COUNTIF(newValidID,$C1270)&gt;0,VLOOKUP($C1270,Νέα_Μητρώα!$A:$G,5,FALSE),IF(COUNTIF(ValidID,$C1270)&gt;0,VLOOKUP($C1270,Μητρώο!$A:$G,5,FALSE))),"")</f>
        <v/>
      </c>
      <c r="F1270" s="47"/>
      <c r="G1270" s="47"/>
      <c r="H1270" s="28"/>
      <c r="I1270" s="29" t="str">
        <f>IF($C1270&gt;0,IF(COUNTIF(newValidID,$C1270)&gt;0,VLOOKUP($C1270,Νέα_Μητρώα!$A:$G,4,FALSE),IF(COUNTIF(ValidID,$C1270)&gt;0,VLOOKUP($C1270,Μητρώο!$A:$G,4,FALSE))),"")</f>
        <v/>
      </c>
      <c r="J1270" s="53" t="str">
        <f>IF(OR(AND(OR(LEFT(R1270)="b",LEFT(T1270)="b",LEFT(V1270)="b"),IF($C1270&gt;0,IF(COUNTIF(newValidID,$C1270)&gt;0,VLOOKUP($C1270,Νέα_Μητρώα!$A:$G,2,FALSE),IF(COUNTIF(ValidID,$C1270)&gt;0,VLOOKUP($C1270,Μητρώο!$A:$G,2,FALSE))),"")="Θ"),AND(OR(LEFT(R1270)="g",LEFT(T1270)="g",LEFT(V1270)="g"),IF($C1270&gt;0,IF(COUNTIF(newValidID,$C1270)&gt;0,VLOOKUP($C1270,Νέα_Μητρώα!$A:$G,2,FALSE),IF(COUNTIF(ValidID,$C1270)&gt;0,VLOOKUP($C1270,Μητρώο!$A:$G,2,FALSE))),"")="Α")),"error","")</f>
        <v/>
      </c>
      <c r="K1270" s="29" t="str">
        <f t="shared" si="139"/>
        <v/>
      </c>
      <c r="L1270" s="29">
        <f t="shared" si="140"/>
        <v>0</v>
      </c>
      <c r="M1270" s="30"/>
      <c r="N1270" s="30"/>
      <c r="O1270" s="31" t="str">
        <f>IF($C1270&gt;0,IF(COUNTIF(newValidID,$C1270)&gt;0,VLOOKUP($C1270,Νέα_Μητρώα!$A:$G,7,FALSE),IF(COUNTIF(ValidID,$C1270)&gt;0,VLOOKUP($C1270,Μητρώο!$A:$G,7,FALSE))),"")</f>
        <v/>
      </c>
      <c r="P1270" s="25" t="str">
        <f t="shared" si="142"/>
        <v/>
      </c>
      <c r="Q1270" s="6"/>
      <c r="S1270" s="6"/>
      <c r="U1270" s="6"/>
      <c r="W1270" s="59" t="str">
        <f>IF(AND($W$1&gt;0,C1270&gt;0),SUBSTITUTE(SUBSTITUTE(IF(COUNTIF(newValidID,$C1270)&gt;0,VLOOKUP($C1270,Νέα_Μητρώα!$A:$G,2,FALSE),IF(COUNTIF(ValidID,$C1270)&gt;0,VLOOKUP($C1270,Μητρώο!$A:$G,2,FALSE))),"Θ","g"),"Α","b")&amp;IF((TRUNC((((YEAR($C$1))-I1270)+1)/2))*2&lt;12,12,(TRUNC((((YEAR($C$1))-I1270)+1)/2))*2),"ω")</f>
        <v>ω</v>
      </c>
      <c r="Z1270" s="49">
        <f t="shared" si="143"/>
        <v>0</v>
      </c>
      <c r="AA1270" s="49">
        <f t="shared" si="144"/>
        <v>0</v>
      </c>
      <c r="AB1270" s="49">
        <f t="shared" si="145"/>
        <v>0</v>
      </c>
    </row>
    <row r="1271" spans="1:28" x14ac:dyDescent="0.2">
      <c r="A1271" s="4">
        <v>1269</v>
      </c>
      <c r="B1271" s="25">
        <f t="shared" si="141"/>
        <v>1269</v>
      </c>
      <c r="D1271" s="26" t="str">
        <f>IF($C1271&gt;0,IF(COUNTIF(newValidID,$C1271)&gt;0,VLOOKUP($C1271,Νέα_Μητρώα!$A:$G,3,FALSE),IF(COUNTIF(ValidID,$C1271)&gt;0,VLOOKUP($C1271,Μητρώο!$A:$G,3,FALSE))),"")</f>
        <v/>
      </c>
      <c r="E1271" s="27" t="str">
        <f>IF($C1271&gt;0,IF(COUNTIF(newValidID,$C1271)&gt;0,VLOOKUP($C1271,Νέα_Μητρώα!$A:$G,5,FALSE),IF(COUNTIF(ValidID,$C1271)&gt;0,VLOOKUP($C1271,Μητρώο!$A:$G,5,FALSE))),"")</f>
        <v/>
      </c>
      <c r="F1271" s="47"/>
      <c r="G1271" s="47"/>
      <c r="H1271" s="28"/>
      <c r="I1271" s="29" t="str">
        <f>IF($C1271&gt;0,IF(COUNTIF(newValidID,$C1271)&gt;0,VLOOKUP($C1271,Νέα_Μητρώα!$A:$G,4,FALSE),IF(COUNTIF(ValidID,$C1271)&gt;0,VLOOKUP($C1271,Μητρώο!$A:$G,4,FALSE))),"")</f>
        <v/>
      </c>
      <c r="J1271" s="53" t="str">
        <f>IF(OR(AND(OR(LEFT(R1271)="b",LEFT(T1271)="b",LEFT(V1271)="b"),IF($C1271&gt;0,IF(COUNTIF(newValidID,$C1271)&gt;0,VLOOKUP($C1271,Νέα_Μητρώα!$A:$G,2,FALSE),IF(COUNTIF(ValidID,$C1271)&gt;0,VLOOKUP($C1271,Μητρώο!$A:$G,2,FALSE))),"")="Θ"),AND(OR(LEFT(R1271)="g",LEFT(T1271)="g",LEFT(V1271)="g"),IF($C1271&gt;0,IF(COUNTIF(newValidID,$C1271)&gt;0,VLOOKUP($C1271,Νέα_Μητρώα!$A:$G,2,FALSE),IF(COUNTIF(ValidID,$C1271)&gt;0,VLOOKUP($C1271,Μητρώο!$A:$G,2,FALSE))),"")="Α")),"error","")</f>
        <v/>
      </c>
      <c r="K1271" s="29" t="str">
        <f t="shared" si="139"/>
        <v/>
      </c>
      <c r="L1271" s="29">
        <f t="shared" si="140"/>
        <v>0</v>
      </c>
      <c r="M1271" s="30"/>
      <c r="N1271" s="30"/>
      <c r="O1271" s="31" t="str">
        <f>IF($C1271&gt;0,IF(COUNTIF(newValidID,$C1271)&gt;0,VLOOKUP($C1271,Νέα_Μητρώα!$A:$G,7,FALSE),IF(COUNTIF(ValidID,$C1271)&gt;0,VLOOKUP($C1271,Μητρώο!$A:$G,7,FALSE))),"")</f>
        <v/>
      </c>
      <c r="P1271" s="25" t="str">
        <f t="shared" si="142"/>
        <v/>
      </c>
      <c r="Q1271" s="6"/>
      <c r="S1271" s="6"/>
      <c r="U1271" s="6"/>
      <c r="W1271" s="59" t="str">
        <f>IF(AND($W$1&gt;0,C1271&gt;0),SUBSTITUTE(SUBSTITUTE(IF(COUNTIF(newValidID,$C1271)&gt;0,VLOOKUP($C1271,Νέα_Μητρώα!$A:$G,2,FALSE),IF(COUNTIF(ValidID,$C1271)&gt;0,VLOOKUP($C1271,Μητρώο!$A:$G,2,FALSE))),"Θ","g"),"Α","b")&amp;IF((TRUNC((((YEAR($C$1))-I1271)+1)/2))*2&lt;12,12,(TRUNC((((YEAR($C$1))-I1271)+1)/2))*2),"ω")</f>
        <v>ω</v>
      </c>
      <c r="Z1271" s="49">
        <f t="shared" si="143"/>
        <v>0</v>
      </c>
      <c r="AA1271" s="49">
        <f t="shared" si="144"/>
        <v>0</v>
      </c>
      <c r="AB1271" s="49">
        <f t="shared" si="145"/>
        <v>0</v>
      </c>
    </row>
    <row r="1272" spans="1:28" x14ac:dyDescent="0.2">
      <c r="A1272" s="4">
        <v>1270</v>
      </c>
      <c r="B1272" s="25">
        <f t="shared" si="141"/>
        <v>1270</v>
      </c>
      <c r="D1272" s="26" t="str">
        <f>IF($C1272&gt;0,IF(COUNTIF(newValidID,$C1272)&gt;0,VLOOKUP($C1272,Νέα_Μητρώα!$A:$G,3,FALSE),IF(COUNTIF(ValidID,$C1272)&gt;0,VLOOKUP($C1272,Μητρώο!$A:$G,3,FALSE))),"")</f>
        <v/>
      </c>
      <c r="E1272" s="27" t="str">
        <f>IF($C1272&gt;0,IF(COUNTIF(newValidID,$C1272)&gt;0,VLOOKUP($C1272,Νέα_Μητρώα!$A:$G,5,FALSE),IF(COUNTIF(ValidID,$C1272)&gt;0,VLOOKUP($C1272,Μητρώο!$A:$G,5,FALSE))),"")</f>
        <v/>
      </c>
      <c r="F1272" s="47"/>
      <c r="G1272" s="47"/>
      <c r="H1272" s="28"/>
      <c r="I1272" s="29" t="str">
        <f>IF($C1272&gt;0,IF(COUNTIF(newValidID,$C1272)&gt;0,VLOOKUP($C1272,Νέα_Μητρώα!$A:$G,4,FALSE),IF(COUNTIF(ValidID,$C1272)&gt;0,VLOOKUP($C1272,Μητρώο!$A:$G,4,FALSE))),"")</f>
        <v/>
      </c>
      <c r="J1272" s="53" t="str">
        <f>IF(OR(AND(OR(LEFT(R1272)="b",LEFT(T1272)="b",LEFT(V1272)="b"),IF($C1272&gt;0,IF(COUNTIF(newValidID,$C1272)&gt;0,VLOOKUP($C1272,Νέα_Μητρώα!$A:$G,2,FALSE),IF(COUNTIF(ValidID,$C1272)&gt;0,VLOOKUP($C1272,Μητρώο!$A:$G,2,FALSE))),"")="Θ"),AND(OR(LEFT(R1272)="g",LEFT(T1272)="g",LEFT(V1272)="g"),IF($C1272&gt;0,IF(COUNTIF(newValidID,$C1272)&gt;0,VLOOKUP($C1272,Νέα_Μητρώα!$A:$G,2,FALSE),IF(COUNTIF(ValidID,$C1272)&gt;0,VLOOKUP($C1272,Μητρώο!$A:$G,2,FALSE))),"")="Α")),"error","")</f>
        <v/>
      </c>
      <c r="K1272" s="29" t="str">
        <f t="shared" si="139"/>
        <v/>
      </c>
      <c r="L1272" s="29">
        <f t="shared" si="140"/>
        <v>0</v>
      </c>
      <c r="M1272" s="30"/>
      <c r="N1272" s="30"/>
      <c r="O1272" s="31" t="str">
        <f>IF($C1272&gt;0,IF(COUNTIF(newValidID,$C1272)&gt;0,VLOOKUP($C1272,Νέα_Μητρώα!$A:$G,7,FALSE),IF(COUNTIF(ValidID,$C1272)&gt;0,VLOOKUP($C1272,Μητρώο!$A:$G,7,FALSE))),"")</f>
        <v/>
      </c>
      <c r="P1272" s="25" t="str">
        <f t="shared" si="142"/>
        <v/>
      </c>
      <c r="Q1272" s="6"/>
      <c r="S1272" s="6"/>
      <c r="U1272" s="6"/>
      <c r="W1272" s="59" t="str">
        <f>IF(AND($W$1&gt;0,C1272&gt;0),SUBSTITUTE(SUBSTITUTE(IF(COUNTIF(newValidID,$C1272)&gt;0,VLOOKUP($C1272,Νέα_Μητρώα!$A:$G,2,FALSE),IF(COUNTIF(ValidID,$C1272)&gt;0,VLOOKUP($C1272,Μητρώο!$A:$G,2,FALSE))),"Θ","g"),"Α","b")&amp;IF((TRUNC((((YEAR($C$1))-I1272)+1)/2))*2&lt;12,12,(TRUNC((((YEAR($C$1))-I1272)+1)/2))*2),"ω")</f>
        <v>ω</v>
      </c>
      <c r="Z1272" s="49">
        <f t="shared" si="143"/>
        <v>0</v>
      </c>
      <c r="AA1272" s="49">
        <f t="shared" si="144"/>
        <v>0</v>
      </c>
      <c r="AB1272" s="49">
        <f t="shared" si="145"/>
        <v>0</v>
      </c>
    </row>
    <row r="1273" spans="1:28" x14ac:dyDescent="0.2">
      <c r="A1273" s="4">
        <v>1271</v>
      </c>
      <c r="B1273" s="25">
        <f t="shared" si="141"/>
        <v>1271</v>
      </c>
      <c r="D1273" s="26" t="str">
        <f>IF($C1273&gt;0,IF(COUNTIF(newValidID,$C1273)&gt;0,VLOOKUP($C1273,Νέα_Μητρώα!$A:$G,3,FALSE),IF(COUNTIF(ValidID,$C1273)&gt;0,VLOOKUP($C1273,Μητρώο!$A:$G,3,FALSE))),"")</f>
        <v/>
      </c>
      <c r="E1273" s="27" t="str">
        <f>IF($C1273&gt;0,IF(COUNTIF(newValidID,$C1273)&gt;0,VLOOKUP($C1273,Νέα_Μητρώα!$A:$G,5,FALSE),IF(COUNTIF(ValidID,$C1273)&gt;0,VLOOKUP($C1273,Μητρώο!$A:$G,5,FALSE))),"")</f>
        <v/>
      </c>
      <c r="F1273" s="47"/>
      <c r="G1273" s="47"/>
      <c r="H1273" s="28"/>
      <c r="I1273" s="29" t="str">
        <f>IF($C1273&gt;0,IF(COUNTIF(newValidID,$C1273)&gt;0,VLOOKUP($C1273,Νέα_Μητρώα!$A:$G,4,FALSE),IF(COUNTIF(ValidID,$C1273)&gt;0,VLOOKUP($C1273,Μητρώο!$A:$G,4,FALSE))),"")</f>
        <v/>
      </c>
      <c r="J1273" s="53" t="str">
        <f>IF(OR(AND(OR(LEFT(R1273)="b",LEFT(T1273)="b",LEFT(V1273)="b"),IF($C1273&gt;0,IF(COUNTIF(newValidID,$C1273)&gt;0,VLOOKUP($C1273,Νέα_Μητρώα!$A:$G,2,FALSE),IF(COUNTIF(ValidID,$C1273)&gt;0,VLOOKUP($C1273,Μητρώο!$A:$G,2,FALSE))),"")="Θ"),AND(OR(LEFT(R1273)="g",LEFT(T1273)="g",LEFT(V1273)="g"),IF($C1273&gt;0,IF(COUNTIF(newValidID,$C1273)&gt;0,VLOOKUP($C1273,Νέα_Μητρώα!$A:$G,2,FALSE),IF(COUNTIF(ValidID,$C1273)&gt;0,VLOOKUP($C1273,Μητρώο!$A:$G,2,FALSE))),"")="Α")),"error","")</f>
        <v/>
      </c>
      <c r="K1273" s="29" t="str">
        <f t="shared" si="139"/>
        <v/>
      </c>
      <c r="L1273" s="29">
        <f t="shared" si="140"/>
        <v>0</v>
      </c>
      <c r="M1273" s="30"/>
      <c r="N1273" s="30"/>
      <c r="O1273" s="31" t="str">
        <f>IF($C1273&gt;0,IF(COUNTIF(newValidID,$C1273)&gt;0,VLOOKUP($C1273,Νέα_Μητρώα!$A:$G,7,FALSE),IF(COUNTIF(ValidID,$C1273)&gt;0,VLOOKUP($C1273,Μητρώο!$A:$G,7,FALSE))),"")</f>
        <v/>
      </c>
      <c r="P1273" s="25" t="str">
        <f t="shared" si="142"/>
        <v/>
      </c>
      <c r="Q1273" s="6"/>
      <c r="S1273" s="6"/>
      <c r="U1273" s="6"/>
      <c r="W1273" s="59" t="str">
        <f>IF(AND($W$1&gt;0,C1273&gt;0),SUBSTITUTE(SUBSTITUTE(IF(COUNTIF(newValidID,$C1273)&gt;0,VLOOKUP($C1273,Νέα_Μητρώα!$A:$G,2,FALSE),IF(COUNTIF(ValidID,$C1273)&gt;0,VLOOKUP($C1273,Μητρώο!$A:$G,2,FALSE))),"Θ","g"),"Α","b")&amp;IF((TRUNC((((YEAR($C$1))-I1273)+1)/2))*2&lt;12,12,(TRUNC((((YEAR($C$1))-I1273)+1)/2))*2),"ω")</f>
        <v>ω</v>
      </c>
      <c r="Z1273" s="49">
        <f t="shared" si="143"/>
        <v>0</v>
      </c>
      <c r="AA1273" s="49">
        <f t="shared" si="144"/>
        <v>0</v>
      </c>
      <c r="AB1273" s="49">
        <f t="shared" si="145"/>
        <v>0</v>
      </c>
    </row>
    <row r="1274" spans="1:28" x14ac:dyDescent="0.2">
      <c r="A1274" s="4">
        <v>1272</v>
      </c>
      <c r="B1274" s="25">
        <f t="shared" si="141"/>
        <v>1272</v>
      </c>
      <c r="D1274" s="26" t="str">
        <f>IF($C1274&gt;0,IF(COUNTIF(newValidID,$C1274)&gt;0,VLOOKUP($C1274,Νέα_Μητρώα!$A:$G,3,FALSE),IF(COUNTIF(ValidID,$C1274)&gt;0,VLOOKUP($C1274,Μητρώο!$A:$G,3,FALSE))),"")</f>
        <v/>
      </c>
      <c r="E1274" s="27" t="str">
        <f>IF($C1274&gt;0,IF(COUNTIF(newValidID,$C1274)&gt;0,VLOOKUP($C1274,Νέα_Μητρώα!$A:$G,5,FALSE),IF(COUNTIF(ValidID,$C1274)&gt;0,VLOOKUP($C1274,Μητρώο!$A:$G,5,FALSE))),"")</f>
        <v/>
      </c>
      <c r="F1274" s="47"/>
      <c r="G1274" s="47"/>
      <c r="H1274" s="28"/>
      <c r="I1274" s="29" t="str">
        <f>IF($C1274&gt;0,IF(COUNTIF(newValidID,$C1274)&gt;0,VLOOKUP($C1274,Νέα_Μητρώα!$A:$G,4,FALSE),IF(COUNTIF(ValidID,$C1274)&gt;0,VLOOKUP($C1274,Μητρώο!$A:$G,4,FALSE))),"")</f>
        <v/>
      </c>
      <c r="J1274" s="53" t="str">
        <f>IF(OR(AND(OR(LEFT(R1274)="b",LEFT(T1274)="b",LEFT(V1274)="b"),IF($C1274&gt;0,IF(COUNTIF(newValidID,$C1274)&gt;0,VLOOKUP($C1274,Νέα_Μητρώα!$A:$G,2,FALSE),IF(COUNTIF(ValidID,$C1274)&gt;0,VLOOKUP($C1274,Μητρώο!$A:$G,2,FALSE))),"")="Θ"),AND(OR(LEFT(R1274)="g",LEFT(T1274)="g",LEFT(V1274)="g"),IF($C1274&gt;0,IF(COUNTIF(newValidID,$C1274)&gt;0,VLOOKUP($C1274,Νέα_Μητρώα!$A:$G,2,FALSE),IF(COUNTIF(ValidID,$C1274)&gt;0,VLOOKUP($C1274,Μητρώο!$A:$G,2,FALSE))),"")="Α")),"error","")</f>
        <v/>
      </c>
      <c r="K1274" s="29" t="str">
        <f t="shared" si="139"/>
        <v/>
      </c>
      <c r="L1274" s="29">
        <f t="shared" si="140"/>
        <v>0</v>
      </c>
      <c r="M1274" s="30"/>
      <c r="N1274" s="30"/>
      <c r="O1274" s="31" t="str">
        <f>IF($C1274&gt;0,IF(COUNTIF(newValidID,$C1274)&gt;0,VLOOKUP($C1274,Νέα_Μητρώα!$A:$G,7,FALSE),IF(COUNTIF(ValidID,$C1274)&gt;0,VLOOKUP($C1274,Μητρώο!$A:$G,7,FALSE))),"")</f>
        <v/>
      </c>
      <c r="P1274" s="25" t="str">
        <f t="shared" si="142"/>
        <v/>
      </c>
      <c r="Q1274" s="6"/>
      <c r="S1274" s="6"/>
      <c r="U1274" s="6"/>
      <c r="W1274" s="59" t="str">
        <f>IF(AND($W$1&gt;0,C1274&gt;0),SUBSTITUTE(SUBSTITUTE(IF(COUNTIF(newValidID,$C1274)&gt;0,VLOOKUP($C1274,Νέα_Μητρώα!$A:$G,2,FALSE),IF(COUNTIF(ValidID,$C1274)&gt;0,VLOOKUP($C1274,Μητρώο!$A:$G,2,FALSE))),"Θ","g"),"Α","b")&amp;IF((TRUNC((((YEAR($C$1))-I1274)+1)/2))*2&lt;12,12,(TRUNC((((YEAR($C$1))-I1274)+1)/2))*2),"ω")</f>
        <v>ω</v>
      </c>
      <c r="Z1274" s="49">
        <f t="shared" si="143"/>
        <v>0</v>
      </c>
      <c r="AA1274" s="49">
        <f t="shared" si="144"/>
        <v>0</v>
      </c>
      <c r="AB1274" s="49">
        <f t="shared" si="145"/>
        <v>0</v>
      </c>
    </row>
    <row r="1275" spans="1:28" x14ac:dyDescent="0.2">
      <c r="A1275" s="4">
        <v>1273</v>
      </c>
      <c r="B1275" s="25">
        <f t="shared" si="141"/>
        <v>1273</v>
      </c>
      <c r="D1275" s="26" t="str">
        <f>IF($C1275&gt;0,IF(COUNTIF(newValidID,$C1275)&gt;0,VLOOKUP($C1275,Νέα_Μητρώα!$A:$G,3,FALSE),IF(COUNTIF(ValidID,$C1275)&gt;0,VLOOKUP($C1275,Μητρώο!$A:$G,3,FALSE))),"")</f>
        <v/>
      </c>
      <c r="E1275" s="27" t="str">
        <f>IF($C1275&gt;0,IF(COUNTIF(newValidID,$C1275)&gt;0,VLOOKUP($C1275,Νέα_Μητρώα!$A:$G,5,FALSE),IF(COUNTIF(ValidID,$C1275)&gt;0,VLOOKUP($C1275,Μητρώο!$A:$G,5,FALSE))),"")</f>
        <v/>
      </c>
      <c r="F1275" s="47"/>
      <c r="G1275" s="47"/>
      <c r="H1275" s="28"/>
      <c r="I1275" s="29" t="str">
        <f>IF($C1275&gt;0,IF(COUNTIF(newValidID,$C1275)&gt;0,VLOOKUP($C1275,Νέα_Μητρώα!$A:$G,4,FALSE),IF(COUNTIF(ValidID,$C1275)&gt;0,VLOOKUP($C1275,Μητρώο!$A:$G,4,FALSE))),"")</f>
        <v/>
      </c>
      <c r="J1275" s="53" t="str">
        <f>IF(OR(AND(OR(LEFT(R1275)="b",LEFT(T1275)="b",LEFT(V1275)="b"),IF($C1275&gt;0,IF(COUNTIF(newValidID,$C1275)&gt;0,VLOOKUP($C1275,Νέα_Μητρώα!$A:$G,2,FALSE),IF(COUNTIF(ValidID,$C1275)&gt;0,VLOOKUP($C1275,Μητρώο!$A:$G,2,FALSE))),"")="Θ"),AND(OR(LEFT(R1275)="g",LEFT(T1275)="g",LEFT(V1275)="g"),IF($C1275&gt;0,IF(COUNTIF(newValidID,$C1275)&gt;0,VLOOKUP($C1275,Νέα_Μητρώα!$A:$G,2,FALSE),IF(COUNTIF(ValidID,$C1275)&gt;0,VLOOKUP($C1275,Μητρώο!$A:$G,2,FALSE))),"")="Α")),"error","")</f>
        <v/>
      </c>
      <c r="K1275" s="29" t="str">
        <f t="shared" si="139"/>
        <v/>
      </c>
      <c r="L1275" s="29">
        <f t="shared" si="140"/>
        <v>0</v>
      </c>
      <c r="M1275" s="30"/>
      <c r="N1275" s="30"/>
      <c r="O1275" s="31" t="str">
        <f>IF($C1275&gt;0,IF(COUNTIF(newValidID,$C1275)&gt;0,VLOOKUP($C1275,Νέα_Μητρώα!$A:$G,7,FALSE),IF(COUNTIF(ValidID,$C1275)&gt;0,VLOOKUP($C1275,Μητρώο!$A:$G,7,FALSE))),"")</f>
        <v/>
      </c>
      <c r="P1275" s="25" t="str">
        <f t="shared" si="142"/>
        <v/>
      </c>
      <c r="Q1275" s="6"/>
      <c r="S1275" s="6"/>
      <c r="U1275" s="6"/>
      <c r="W1275" s="59" t="str">
        <f>IF(AND($W$1&gt;0,C1275&gt;0),SUBSTITUTE(SUBSTITUTE(IF(COUNTIF(newValidID,$C1275)&gt;0,VLOOKUP($C1275,Νέα_Μητρώα!$A:$G,2,FALSE),IF(COUNTIF(ValidID,$C1275)&gt;0,VLOOKUP($C1275,Μητρώο!$A:$G,2,FALSE))),"Θ","g"),"Α","b")&amp;IF((TRUNC((((YEAR($C$1))-I1275)+1)/2))*2&lt;12,12,(TRUNC((((YEAR($C$1))-I1275)+1)/2))*2),"ω")</f>
        <v>ω</v>
      </c>
      <c r="Z1275" s="49">
        <f t="shared" si="143"/>
        <v>0</v>
      </c>
      <c r="AA1275" s="49">
        <f t="shared" si="144"/>
        <v>0</v>
      </c>
      <c r="AB1275" s="49">
        <f t="shared" si="145"/>
        <v>0</v>
      </c>
    </row>
    <row r="1276" spans="1:28" x14ac:dyDescent="0.2">
      <c r="A1276" s="4">
        <v>1274</v>
      </c>
      <c r="B1276" s="25">
        <f t="shared" si="141"/>
        <v>1274</v>
      </c>
      <c r="D1276" s="26" t="str">
        <f>IF($C1276&gt;0,IF(COUNTIF(newValidID,$C1276)&gt;0,VLOOKUP($C1276,Νέα_Μητρώα!$A:$G,3,FALSE),IF(COUNTIF(ValidID,$C1276)&gt;0,VLOOKUP($C1276,Μητρώο!$A:$G,3,FALSE))),"")</f>
        <v/>
      </c>
      <c r="E1276" s="27" t="str">
        <f>IF($C1276&gt;0,IF(COUNTIF(newValidID,$C1276)&gt;0,VLOOKUP($C1276,Νέα_Μητρώα!$A:$G,5,FALSE),IF(COUNTIF(ValidID,$C1276)&gt;0,VLOOKUP($C1276,Μητρώο!$A:$G,5,FALSE))),"")</f>
        <v/>
      </c>
      <c r="F1276" s="47"/>
      <c r="G1276" s="47"/>
      <c r="H1276" s="28"/>
      <c r="I1276" s="29" t="str">
        <f>IF($C1276&gt;0,IF(COUNTIF(newValidID,$C1276)&gt;0,VLOOKUP($C1276,Νέα_Μητρώα!$A:$G,4,FALSE),IF(COUNTIF(ValidID,$C1276)&gt;0,VLOOKUP($C1276,Μητρώο!$A:$G,4,FALSE))),"")</f>
        <v/>
      </c>
      <c r="J1276" s="53" t="str">
        <f>IF(OR(AND(OR(LEFT(R1276)="b",LEFT(T1276)="b",LEFT(V1276)="b"),IF($C1276&gt;0,IF(COUNTIF(newValidID,$C1276)&gt;0,VLOOKUP($C1276,Νέα_Μητρώα!$A:$G,2,FALSE),IF(COUNTIF(ValidID,$C1276)&gt;0,VLOOKUP($C1276,Μητρώο!$A:$G,2,FALSE))),"")="Θ"),AND(OR(LEFT(R1276)="g",LEFT(T1276)="g",LEFT(V1276)="g"),IF($C1276&gt;0,IF(COUNTIF(newValidID,$C1276)&gt;0,VLOOKUP($C1276,Νέα_Μητρώα!$A:$G,2,FALSE),IF(COUNTIF(ValidID,$C1276)&gt;0,VLOOKUP($C1276,Μητρώο!$A:$G,2,FALSE))),"")="Α")),"error","")</f>
        <v/>
      </c>
      <c r="K1276" s="29" t="str">
        <f t="shared" si="139"/>
        <v/>
      </c>
      <c r="L1276" s="29">
        <f t="shared" si="140"/>
        <v>0</v>
      </c>
      <c r="M1276" s="30"/>
      <c r="N1276" s="30"/>
      <c r="O1276" s="31" t="str">
        <f>IF($C1276&gt;0,IF(COUNTIF(newValidID,$C1276)&gt;0,VLOOKUP($C1276,Νέα_Μητρώα!$A:$G,7,FALSE),IF(COUNTIF(ValidID,$C1276)&gt;0,VLOOKUP($C1276,Μητρώο!$A:$G,7,FALSE))),"")</f>
        <v/>
      </c>
      <c r="P1276" s="25" t="str">
        <f t="shared" si="142"/>
        <v/>
      </c>
      <c r="Q1276" s="6"/>
      <c r="S1276" s="6"/>
      <c r="U1276" s="6"/>
      <c r="W1276" s="59" t="str">
        <f>IF(AND($W$1&gt;0,C1276&gt;0),SUBSTITUTE(SUBSTITUTE(IF(COUNTIF(newValidID,$C1276)&gt;0,VLOOKUP($C1276,Νέα_Μητρώα!$A:$G,2,FALSE),IF(COUNTIF(ValidID,$C1276)&gt;0,VLOOKUP($C1276,Μητρώο!$A:$G,2,FALSE))),"Θ","g"),"Α","b")&amp;IF((TRUNC((((YEAR($C$1))-I1276)+1)/2))*2&lt;12,12,(TRUNC((((YEAR($C$1))-I1276)+1)/2))*2),"ω")</f>
        <v>ω</v>
      </c>
      <c r="Z1276" s="49">
        <f t="shared" si="143"/>
        <v>0</v>
      </c>
      <c r="AA1276" s="49">
        <f t="shared" si="144"/>
        <v>0</v>
      </c>
      <c r="AB1276" s="49">
        <f t="shared" si="145"/>
        <v>0</v>
      </c>
    </row>
    <row r="1277" spans="1:28" x14ac:dyDescent="0.2">
      <c r="A1277" s="4">
        <v>1275</v>
      </c>
      <c r="B1277" s="25">
        <f t="shared" si="141"/>
        <v>1275</v>
      </c>
      <c r="D1277" s="26" t="str">
        <f>IF($C1277&gt;0,IF(COUNTIF(newValidID,$C1277)&gt;0,VLOOKUP($C1277,Νέα_Μητρώα!$A:$G,3,FALSE),IF(COUNTIF(ValidID,$C1277)&gt;0,VLOOKUP($C1277,Μητρώο!$A:$G,3,FALSE))),"")</f>
        <v/>
      </c>
      <c r="E1277" s="27" t="str">
        <f>IF($C1277&gt;0,IF(COUNTIF(newValidID,$C1277)&gt;0,VLOOKUP($C1277,Νέα_Μητρώα!$A:$G,5,FALSE),IF(COUNTIF(ValidID,$C1277)&gt;0,VLOOKUP($C1277,Μητρώο!$A:$G,5,FALSE))),"")</f>
        <v/>
      </c>
      <c r="F1277" s="47"/>
      <c r="G1277" s="47"/>
      <c r="H1277" s="28"/>
      <c r="I1277" s="29" t="str">
        <f>IF($C1277&gt;0,IF(COUNTIF(newValidID,$C1277)&gt;0,VLOOKUP($C1277,Νέα_Μητρώα!$A:$G,4,FALSE),IF(COUNTIF(ValidID,$C1277)&gt;0,VLOOKUP($C1277,Μητρώο!$A:$G,4,FALSE))),"")</f>
        <v/>
      </c>
      <c r="J1277" s="53" t="str">
        <f>IF(OR(AND(OR(LEFT(R1277)="b",LEFT(T1277)="b",LEFT(V1277)="b"),IF($C1277&gt;0,IF(COUNTIF(newValidID,$C1277)&gt;0,VLOOKUP($C1277,Νέα_Μητρώα!$A:$G,2,FALSE),IF(COUNTIF(ValidID,$C1277)&gt;0,VLOOKUP($C1277,Μητρώο!$A:$G,2,FALSE))),"")="Θ"),AND(OR(LEFT(R1277)="g",LEFT(T1277)="g",LEFT(V1277)="g"),IF($C1277&gt;0,IF(COUNTIF(newValidID,$C1277)&gt;0,VLOOKUP($C1277,Νέα_Μητρώα!$A:$G,2,FALSE),IF(COUNTIF(ValidID,$C1277)&gt;0,VLOOKUP($C1277,Μητρώο!$A:$G,2,FALSE))),"")="Α")),"error","")</f>
        <v/>
      </c>
      <c r="K1277" s="29" t="str">
        <f t="shared" si="139"/>
        <v/>
      </c>
      <c r="L1277" s="29">
        <f t="shared" si="140"/>
        <v>0</v>
      </c>
      <c r="M1277" s="30"/>
      <c r="N1277" s="30"/>
      <c r="O1277" s="31" t="str">
        <f>IF($C1277&gt;0,IF(COUNTIF(newValidID,$C1277)&gt;0,VLOOKUP($C1277,Νέα_Μητρώα!$A:$G,7,FALSE),IF(COUNTIF(ValidID,$C1277)&gt;0,VLOOKUP($C1277,Μητρώο!$A:$G,7,FALSE))),"")</f>
        <v/>
      </c>
      <c r="P1277" s="25" t="str">
        <f t="shared" si="142"/>
        <v/>
      </c>
      <c r="Q1277" s="6"/>
      <c r="S1277" s="6"/>
      <c r="U1277" s="6"/>
      <c r="W1277" s="59" t="str">
        <f>IF(AND($W$1&gt;0,C1277&gt;0),SUBSTITUTE(SUBSTITUTE(IF(COUNTIF(newValidID,$C1277)&gt;0,VLOOKUP($C1277,Νέα_Μητρώα!$A:$G,2,FALSE),IF(COUNTIF(ValidID,$C1277)&gt;0,VLOOKUP($C1277,Μητρώο!$A:$G,2,FALSE))),"Θ","g"),"Α","b")&amp;IF((TRUNC((((YEAR($C$1))-I1277)+1)/2))*2&lt;12,12,(TRUNC((((YEAR($C$1))-I1277)+1)/2))*2),"ω")</f>
        <v>ω</v>
      </c>
      <c r="Z1277" s="49">
        <f t="shared" si="143"/>
        <v>0</v>
      </c>
      <c r="AA1277" s="49">
        <f t="shared" si="144"/>
        <v>0</v>
      </c>
      <c r="AB1277" s="49">
        <f t="shared" si="145"/>
        <v>0</v>
      </c>
    </row>
    <row r="1278" spans="1:28" x14ac:dyDescent="0.2">
      <c r="A1278" s="4">
        <v>1276</v>
      </c>
      <c r="B1278" s="25">
        <f t="shared" si="141"/>
        <v>1276</v>
      </c>
      <c r="D1278" s="26" t="str">
        <f>IF($C1278&gt;0,IF(COUNTIF(newValidID,$C1278)&gt;0,VLOOKUP($C1278,Νέα_Μητρώα!$A:$G,3,FALSE),IF(COUNTIF(ValidID,$C1278)&gt;0,VLOOKUP($C1278,Μητρώο!$A:$G,3,FALSE))),"")</f>
        <v/>
      </c>
      <c r="E1278" s="27" t="str">
        <f>IF($C1278&gt;0,IF(COUNTIF(newValidID,$C1278)&gt;0,VLOOKUP($C1278,Νέα_Μητρώα!$A:$G,5,FALSE),IF(COUNTIF(ValidID,$C1278)&gt;0,VLOOKUP($C1278,Μητρώο!$A:$G,5,FALSE))),"")</f>
        <v/>
      </c>
      <c r="F1278" s="47"/>
      <c r="G1278" s="47"/>
      <c r="H1278" s="28"/>
      <c r="I1278" s="29" t="str">
        <f>IF($C1278&gt;0,IF(COUNTIF(newValidID,$C1278)&gt;0,VLOOKUP($C1278,Νέα_Μητρώα!$A:$G,4,FALSE),IF(COUNTIF(ValidID,$C1278)&gt;0,VLOOKUP($C1278,Μητρώο!$A:$G,4,FALSE))),"")</f>
        <v/>
      </c>
      <c r="J1278" s="53" t="str">
        <f>IF(OR(AND(OR(LEFT(R1278)="b",LEFT(T1278)="b",LEFT(V1278)="b"),IF($C1278&gt;0,IF(COUNTIF(newValidID,$C1278)&gt;0,VLOOKUP($C1278,Νέα_Μητρώα!$A:$G,2,FALSE),IF(COUNTIF(ValidID,$C1278)&gt;0,VLOOKUP($C1278,Μητρώο!$A:$G,2,FALSE))),"")="Θ"),AND(OR(LEFT(R1278)="g",LEFT(T1278)="g",LEFT(V1278)="g"),IF($C1278&gt;0,IF(COUNTIF(newValidID,$C1278)&gt;0,VLOOKUP($C1278,Νέα_Μητρώα!$A:$G,2,FALSE),IF(COUNTIF(ValidID,$C1278)&gt;0,VLOOKUP($C1278,Μητρώο!$A:$G,2,FALSE))),"")="Α")),"error","")</f>
        <v/>
      </c>
      <c r="K1278" s="29" t="str">
        <f t="shared" si="139"/>
        <v/>
      </c>
      <c r="L1278" s="29">
        <f t="shared" si="140"/>
        <v>0</v>
      </c>
      <c r="M1278" s="30"/>
      <c r="N1278" s="30"/>
      <c r="O1278" s="31" t="str">
        <f>IF($C1278&gt;0,IF(COUNTIF(newValidID,$C1278)&gt;0,VLOOKUP($C1278,Νέα_Μητρώα!$A:$G,7,FALSE),IF(COUNTIF(ValidID,$C1278)&gt;0,VLOOKUP($C1278,Μητρώο!$A:$G,7,FALSE))),"")</f>
        <v/>
      </c>
      <c r="P1278" s="25" t="str">
        <f t="shared" si="142"/>
        <v/>
      </c>
      <c r="Q1278" s="6"/>
      <c r="S1278" s="6"/>
      <c r="U1278" s="6"/>
      <c r="W1278" s="59" t="str">
        <f>IF(AND($W$1&gt;0,C1278&gt;0),SUBSTITUTE(SUBSTITUTE(IF(COUNTIF(newValidID,$C1278)&gt;0,VLOOKUP($C1278,Νέα_Μητρώα!$A:$G,2,FALSE),IF(COUNTIF(ValidID,$C1278)&gt;0,VLOOKUP($C1278,Μητρώο!$A:$G,2,FALSE))),"Θ","g"),"Α","b")&amp;IF((TRUNC((((YEAR($C$1))-I1278)+1)/2))*2&lt;12,12,(TRUNC((((YEAR($C$1))-I1278)+1)/2))*2),"ω")</f>
        <v>ω</v>
      </c>
      <c r="Z1278" s="49">
        <f t="shared" si="143"/>
        <v>0</v>
      </c>
      <c r="AA1278" s="49">
        <f t="shared" si="144"/>
        <v>0</v>
      </c>
      <c r="AB1278" s="49">
        <f t="shared" si="145"/>
        <v>0</v>
      </c>
    </row>
    <row r="1279" spans="1:28" x14ac:dyDescent="0.2">
      <c r="A1279" s="4">
        <v>1277</v>
      </c>
      <c r="B1279" s="25">
        <f t="shared" si="141"/>
        <v>1277</v>
      </c>
      <c r="D1279" s="26" t="str">
        <f>IF($C1279&gt;0,IF(COUNTIF(newValidID,$C1279)&gt;0,VLOOKUP($C1279,Νέα_Μητρώα!$A:$G,3,FALSE),IF(COUNTIF(ValidID,$C1279)&gt;0,VLOOKUP($C1279,Μητρώο!$A:$G,3,FALSE))),"")</f>
        <v/>
      </c>
      <c r="E1279" s="27" t="str">
        <f>IF($C1279&gt;0,IF(COUNTIF(newValidID,$C1279)&gt;0,VLOOKUP($C1279,Νέα_Μητρώα!$A:$G,5,FALSE),IF(COUNTIF(ValidID,$C1279)&gt;0,VLOOKUP($C1279,Μητρώο!$A:$G,5,FALSE))),"")</f>
        <v/>
      </c>
      <c r="F1279" s="47"/>
      <c r="G1279" s="47"/>
      <c r="H1279" s="28"/>
      <c r="I1279" s="29" t="str">
        <f>IF($C1279&gt;0,IF(COUNTIF(newValidID,$C1279)&gt;0,VLOOKUP($C1279,Νέα_Μητρώα!$A:$G,4,FALSE),IF(COUNTIF(ValidID,$C1279)&gt;0,VLOOKUP($C1279,Μητρώο!$A:$G,4,FALSE))),"")</f>
        <v/>
      </c>
      <c r="J1279" s="53" t="str">
        <f>IF(OR(AND(OR(LEFT(R1279)="b",LEFT(T1279)="b",LEFT(V1279)="b"),IF($C1279&gt;0,IF(COUNTIF(newValidID,$C1279)&gt;0,VLOOKUP($C1279,Νέα_Μητρώα!$A:$G,2,FALSE),IF(COUNTIF(ValidID,$C1279)&gt;0,VLOOKUP($C1279,Μητρώο!$A:$G,2,FALSE))),"")="Θ"),AND(OR(LEFT(R1279)="g",LEFT(T1279)="g",LEFT(V1279)="g"),IF($C1279&gt;0,IF(COUNTIF(newValidID,$C1279)&gt;0,VLOOKUP($C1279,Νέα_Μητρώα!$A:$G,2,FALSE),IF(COUNTIF(ValidID,$C1279)&gt;0,VLOOKUP($C1279,Μητρώο!$A:$G,2,FALSE))),"")="Α")),"error","")</f>
        <v/>
      </c>
      <c r="K1279" s="29" t="str">
        <f t="shared" si="139"/>
        <v/>
      </c>
      <c r="L1279" s="29">
        <f t="shared" si="140"/>
        <v>0</v>
      </c>
      <c r="M1279" s="30"/>
      <c r="N1279" s="30"/>
      <c r="O1279" s="31" t="str">
        <f>IF($C1279&gt;0,IF(COUNTIF(newValidID,$C1279)&gt;0,VLOOKUP($C1279,Νέα_Μητρώα!$A:$G,7,FALSE),IF(COUNTIF(ValidID,$C1279)&gt;0,VLOOKUP($C1279,Μητρώο!$A:$G,7,FALSE))),"")</f>
        <v/>
      </c>
      <c r="P1279" s="25" t="str">
        <f t="shared" si="142"/>
        <v/>
      </c>
      <c r="Q1279" s="6"/>
      <c r="S1279" s="6"/>
      <c r="U1279" s="6"/>
      <c r="W1279" s="59" t="str">
        <f>IF(AND($W$1&gt;0,C1279&gt;0),SUBSTITUTE(SUBSTITUTE(IF(COUNTIF(newValidID,$C1279)&gt;0,VLOOKUP($C1279,Νέα_Μητρώα!$A:$G,2,FALSE),IF(COUNTIF(ValidID,$C1279)&gt;0,VLOOKUP($C1279,Μητρώο!$A:$G,2,FALSE))),"Θ","g"),"Α","b")&amp;IF((TRUNC((((YEAR($C$1))-I1279)+1)/2))*2&lt;12,12,(TRUNC((((YEAR($C$1))-I1279)+1)/2))*2),"ω")</f>
        <v>ω</v>
      </c>
      <c r="Z1279" s="49">
        <f t="shared" si="143"/>
        <v>0</v>
      </c>
      <c r="AA1279" s="49">
        <f t="shared" si="144"/>
        <v>0</v>
      </c>
      <c r="AB1279" s="49">
        <f t="shared" si="145"/>
        <v>0</v>
      </c>
    </row>
    <row r="1280" spans="1:28" x14ac:dyDescent="0.2">
      <c r="A1280" s="4">
        <v>1278</v>
      </c>
      <c r="B1280" s="25">
        <f t="shared" si="141"/>
        <v>1278</v>
      </c>
      <c r="D1280" s="26" t="str">
        <f>IF($C1280&gt;0,IF(COUNTIF(newValidID,$C1280)&gt;0,VLOOKUP($C1280,Νέα_Μητρώα!$A:$G,3,FALSE),IF(COUNTIF(ValidID,$C1280)&gt;0,VLOOKUP($C1280,Μητρώο!$A:$G,3,FALSE))),"")</f>
        <v/>
      </c>
      <c r="E1280" s="27" t="str">
        <f>IF($C1280&gt;0,IF(COUNTIF(newValidID,$C1280)&gt;0,VLOOKUP($C1280,Νέα_Μητρώα!$A:$G,5,FALSE),IF(COUNTIF(ValidID,$C1280)&gt;0,VLOOKUP($C1280,Μητρώο!$A:$G,5,FALSE))),"")</f>
        <v/>
      </c>
      <c r="F1280" s="47"/>
      <c r="G1280" s="47"/>
      <c r="H1280" s="28"/>
      <c r="I1280" s="29" t="str">
        <f>IF($C1280&gt;0,IF(COUNTIF(newValidID,$C1280)&gt;0,VLOOKUP($C1280,Νέα_Μητρώα!$A:$G,4,FALSE),IF(COUNTIF(ValidID,$C1280)&gt;0,VLOOKUP($C1280,Μητρώο!$A:$G,4,FALSE))),"")</f>
        <v/>
      </c>
      <c r="J1280" s="53" t="str">
        <f>IF(OR(AND(OR(LEFT(R1280)="b",LEFT(T1280)="b",LEFT(V1280)="b"),IF($C1280&gt;0,IF(COUNTIF(newValidID,$C1280)&gt;0,VLOOKUP($C1280,Νέα_Μητρώα!$A:$G,2,FALSE),IF(COUNTIF(ValidID,$C1280)&gt;0,VLOOKUP($C1280,Μητρώο!$A:$G,2,FALSE))),"")="Θ"),AND(OR(LEFT(R1280)="g",LEFT(T1280)="g",LEFT(V1280)="g"),IF($C1280&gt;0,IF(COUNTIF(newValidID,$C1280)&gt;0,VLOOKUP($C1280,Νέα_Μητρώα!$A:$G,2,FALSE),IF(COUNTIF(ValidID,$C1280)&gt;0,VLOOKUP($C1280,Μητρώο!$A:$G,2,FALSE))),"")="Α")),"error","")</f>
        <v/>
      </c>
      <c r="K1280" s="29" t="str">
        <f t="shared" si="139"/>
        <v/>
      </c>
      <c r="L1280" s="29">
        <f t="shared" si="140"/>
        <v>0</v>
      </c>
      <c r="M1280" s="30"/>
      <c r="N1280" s="30"/>
      <c r="O1280" s="31" t="str">
        <f>IF($C1280&gt;0,IF(COUNTIF(newValidID,$C1280)&gt;0,VLOOKUP($C1280,Νέα_Μητρώα!$A:$G,7,FALSE),IF(COUNTIF(ValidID,$C1280)&gt;0,VLOOKUP($C1280,Μητρώο!$A:$G,7,FALSE))),"")</f>
        <v/>
      </c>
      <c r="P1280" s="25" t="str">
        <f t="shared" si="142"/>
        <v/>
      </c>
      <c r="Q1280" s="6"/>
      <c r="S1280" s="6"/>
      <c r="U1280" s="6"/>
      <c r="W1280" s="59" t="str">
        <f>IF(AND($W$1&gt;0,C1280&gt;0),SUBSTITUTE(SUBSTITUTE(IF(COUNTIF(newValidID,$C1280)&gt;0,VLOOKUP($C1280,Νέα_Μητρώα!$A:$G,2,FALSE),IF(COUNTIF(ValidID,$C1280)&gt;0,VLOOKUP($C1280,Μητρώο!$A:$G,2,FALSE))),"Θ","g"),"Α","b")&amp;IF((TRUNC((((YEAR($C$1))-I1280)+1)/2))*2&lt;12,12,(TRUNC((((YEAR($C$1))-I1280)+1)/2))*2),"ω")</f>
        <v>ω</v>
      </c>
      <c r="Z1280" s="49">
        <f t="shared" si="143"/>
        <v>0</v>
      </c>
      <c r="AA1280" s="49">
        <f t="shared" si="144"/>
        <v>0</v>
      </c>
      <c r="AB1280" s="49">
        <f t="shared" si="145"/>
        <v>0</v>
      </c>
    </row>
    <row r="1281" spans="1:28" x14ac:dyDescent="0.2">
      <c r="A1281" s="4">
        <v>1279</v>
      </c>
      <c r="B1281" s="25">
        <f t="shared" si="141"/>
        <v>1279</v>
      </c>
      <c r="D1281" s="26" t="str">
        <f>IF($C1281&gt;0,IF(COUNTIF(newValidID,$C1281)&gt;0,VLOOKUP($C1281,Νέα_Μητρώα!$A:$G,3,FALSE),IF(COUNTIF(ValidID,$C1281)&gt;0,VLOOKUP($C1281,Μητρώο!$A:$G,3,FALSE))),"")</f>
        <v/>
      </c>
      <c r="E1281" s="27" t="str">
        <f>IF($C1281&gt;0,IF(COUNTIF(newValidID,$C1281)&gt;0,VLOOKUP($C1281,Νέα_Μητρώα!$A:$G,5,FALSE),IF(COUNTIF(ValidID,$C1281)&gt;0,VLOOKUP($C1281,Μητρώο!$A:$G,5,FALSE))),"")</f>
        <v/>
      </c>
      <c r="F1281" s="47"/>
      <c r="G1281" s="47"/>
      <c r="H1281" s="28"/>
      <c r="I1281" s="29" t="str">
        <f>IF($C1281&gt;0,IF(COUNTIF(newValidID,$C1281)&gt;0,VLOOKUP($C1281,Νέα_Μητρώα!$A:$G,4,FALSE),IF(COUNTIF(ValidID,$C1281)&gt;0,VLOOKUP($C1281,Μητρώο!$A:$G,4,FALSE))),"")</f>
        <v/>
      </c>
      <c r="J1281" s="53" t="str">
        <f>IF(OR(AND(OR(LEFT(R1281)="b",LEFT(T1281)="b",LEFT(V1281)="b"),IF($C1281&gt;0,IF(COUNTIF(newValidID,$C1281)&gt;0,VLOOKUP($C1281,Νέα_Μητρώα!$A:$G,2,FALSE),IF(COUNTIF(ValidID,$C1281)&gt;0,VLOOKUP($C1281,Μητρώο!$A:$G,2,FALSE))),"")="Θ"),AND(OR(LEFT(R1281)="g",LEFT(T1281)="g",LEFT(V1281)="g"),IF($C1281&gt;0,IF(COUNTIF(newValidID,$C1281)&gt;0,VLOOKUP($C1281,Νέα_Μητρώα!$A:$G,2,FALSE),IF(COUNTIF(ValidID,$C1281)&gt;0,VLOOKUP($C1281,Μητρώο!$A:$G,2,FALSE))),"")="Α")),"error","")</f>
        <v/>
      </c>
      <c r="K1281" s="29" t="str">
        <f t="shared" si="139"/>
        <v/>
      </c>
      <c r="L1281" s="29">
        <f t="shared" si="140"/>
        <v>0</v>
      </c>
      <c r="M1281" s="30"/>
      <c r="N1281" s="30"/>
      <c r="O1281" s="31" t="str">
        <f>IF($C1281&gt;0,IF(COUNTIF(newValidID,$C1281)&gt;0,VLOOKUP($C1281,Νέα_Μητρώα!$A:$G,7,FALSE),IF(COUNTIF(ValidID,$C1281)&gt;0,VLOOKUP($C1281,Μητρώο!$A:$G,7,FALSE))),"")</f>
        <v/>
      </c>
      <c r="P1281" s="25" t="str">
        <f t="shared" si="142"/>
        <v/>
      </c>
      <c r="Q1281" s="6"/>
      <c r="S1281" s="6"/>
      <c r="U1281" s="6"/>
      <c r="W1281" s="59" t="str">
        <f>IF(AND($W$1&gt;0,C1281&gt;0),SUBSTITUTE(SUBSTITUTE(IF(COUNTIF(newValidID,$C1281)&gt;0,VLOOKUP($C1281,Νέα_Μητρώα!$A:$G,2,FALSE),IF(COUNTIF(ValidID,$C1281)&gt;0,VLOOKUP($C1281,Μητρώο!$A:$G,2,FALSE))),"Θ","g"),"Α","b")&amp;IF((TRUNC((((YEAR($C$1))-I1281)+1)/2))*2&lt;12,12,(TRUNC((((YEAR($C$1))-I1281)+1)/2))*2),"ω")</f>
        <v>ω</v>
      </c>
      <c r="Z1281" s="49">
        <f t="shared" si="143"/>
        <v>0</v>
      </c>
      <c r="AA1281" s="49">
        <f t="shared" si="144"/>
        <v>0</v>
      </c>
      <c r="AB1281" s="49">
        <f t="shared" si="145"/>
        <v>0</v>
      </c>
    </row>
    <row r="1282" spans="1:28" x14ac:dyDescent="0.2">
      <c r="A1282" s="4">
        <v>1280</v>
      </c>
      <c r="B1282" s="25">
        <f t="shared" si="141"/>
        <v>1280</v>
      </c>
      <c r="D1282" s="26" t="str">
        <f>IF($C1282&gt;0,IF(COUNTIF(newValidID,$C1282)&gt;0,VLOOKUP($C1282,Νέα_Μητρώα!$A:$G,3,FALSE),IF(COUNTIF(ValidID,$C1282)&gt;0,VLOOKUP($C1282,Μητρώο!$A:$G,3,FALSE))),"")</f>
        <v/>
      </c>
      <c r="E1282" s="27" t="str">
        <f>IF($C1282&gt;0,IF(COUNTIF(newValidID,$C1282)&gt;0,VLOOKUP($C1282,Νέα_Μητρώα!$A:$G,5,FALSE),IF(COUNTIF(ValidID,$C1282)&gt;0,VLOOKUP($C1282,Μητρώο!$A:$G,5,FALSE))),"")</f>
        <v/>
      </c>
      <c r="F1282" s="47"/>
      <c r="G1282" s="47"/>
      <c r="H1282" s="28"/>
      <c r="I1282" s="29" t="str">
        <f>IF($C1282&gt;0,IF(COUNTIF(newValidID,$C1282)&gt;0,VLOOKUP($C1282,Νέα_Μητρώα!$A:$G,4,FALSE),IF(COUNTIF(ValidID,$C1282)&gt;0,VLOOKUP($C1282,Μητρώο!$A:$G,4,FALSE))),"")</f>
        <v/>
      </c>
      <c r="J1282" s="53" t="str">
        <f>IF(OR(AND(OR(LEFT(R1282)="b",LEFT(T1282)="b",LEFT(V1282)="b"),IF($C1282&gt;0,IF(COUNTIF(newValidID,$C1282)&gt;0,VLOOKUP($C1282,Νέα_Μητρώα!$A:$G,2,FALSE),IF(COUNTIF(ValidID,$C1282)&gt;0,VLOOKUP($C1282,Μητρώο!$A:$G,2,FALSE))),"")="Θ"),AND(OR(LEFT(R1282)="g",LEFT(T1282)="g",LEFT(V1282)="g"),IF($C1282&gt;0,IF(COUNTIF(newValidID,$C1282)&gt;0,VLOOKUP($C1282,Νέα_Μητρώα!$A:$G,2,FALSE),IF(COUNTIF(ValidID,$C1282)&gt;0,VLOOKUP($C1282,Μητρώο!$A:$G,2,FALSE))),"")="Α")),"error","")</f>
        <v/>
      </c>
      <c r="K1282" s="29" t="str">
        <f t="shared" si="139"/>
        <v/>
      </c>
      <c r="L1282" s="29">
        <f t="shared" si="140"/>
        <v>0</v>
      </c>
      <c r="M1282" s="30"/>
      <c r="N1282" s="30"/>
      <c r="O1282" s="31" t="str">
        <f>IF($C1282&gt;0,IF(COUNTIF(newValidID,$C1282)&gt;0,VLOOKUP($C1282,Νέα_Μητρώα!$A:$G,7,FALSE),IF(COUNTIF(ValidID,$C1282)&gt;0,VLOOKUP($C1282,Μητρώο!$A:$G,7,FALSE))),"")</f>
        <v/>
      </c>
      <c r="P1282" s="25" t="str">
        <f t="shared" si="142"/>
        <v/>
      </c>
      <c r="Q1282" s="6"/>
      <c r="S1282" s="6"/>
      <c r="U1282" s="6"/>
      <c r="W1282" s="59" t="str">
        <f>IF(AND($W$1&gt;0,C1282&gt;0),SUBSTITUTE(SUBSTITUTE(IF(COUNTIF(newValidID,$C1282)&gt;0,VLOOKUP($C1282,Νέα_Μητρώα!$A:$G,2,FALSE),IF(COUNTIF(ValidID,$C1282)&gt;0,VLOOKUP($C1282,Μητρώο!$A:$G,2,FALSE))),"Θ","g"),"Α","b")&amp;IF((TRUNC((((YEAR($C$1))-I1282)+1)/2))*2&lt;12,12,(TRUNC((((YEAR($C$1))-I1282)+1)/2))*2),"ω")</f>
        <v>ω</v>
      </c>
      <c r="Z1282" s="49">
        <f t="shared" si="143"/>
        <v>0</v>
      </c>
      <c r="AA1282" s="49">
        <f t="shared" si="144"/>
        <v>0</v>
      </c>
      <c r="AB1282" s="49">
        <f t="shared" si="145"/>
        <v>0</v>
      </c>
    </row>
    <row r="1283" spans="1:28" x14ac:dyDescent="0.2">
      <c r="A1283" s="4">
        <v>1281</v>
      </c>
      <c r="B1283" s="25">
        <f t="shared" si="141"/>
        <v>1281</v>
      </c>
      <c r="D1283" s="26" t="str">
        <f>IF($C1283&gt;0,IF(COUNTIF(newValidID,$C1283)&gt;0,VLOOKUP($C1283,Νέα_Μητρώα!$A:$G,3,FALSE),IF(COUNTIF(ValidID,$C1283)&gt;0,VLOOKUP($C1283,Μητρώο!$A:$G,3,FALSE))),"")</f>
        <v/>
      </c>
      <c r="E1283" s="27" t="str">
        <f>IF($C1283&gt;0,IF(COUNTIF(newValidID,$C1283)&gt;0,VLOOKUP($C1283,Νέα_Μητρώα!$A:$G,5,FALSE),IF(COUNTIF(ValidID,$C1283)&gt;0,VLOOKUP($C1283,Μητρώο!$A:$G,5,FALSE))),"")</f>
        <v/>
      </c>
      <c r="F1283" s="47"/>
      <c r="G1283" s="47"/>
      <c r="H1283" s="28"/>
      <c r="I1283" s="29" t="str">
        <f>IF($C1283&gt;0,IF(COUNTIF(newValidID,$C1283)&gt;0,VLOOKUP($C1283,Νέα_Μητρώα!$A:$G,4,FALSE),IF(COUNTIF(ValidID,$C1283)&gt;0,VLOOKUP($C1283,Μητρώο!$A:$G,4,FALSE))),"")</f>
        <v/>
      </c>
      <c r="J1283" s="53" t="str">
        <f>IF(OR(AND(OR(LEFT(R1283)="b",LEFT(T1283)="b",LEFT(V1283)="b"),IF($C1283&gt;0,IF(COUNTIF(newValidID,$C1283)&gt;0,VLOOKUP($C1283,Νέα_Μητρώα!$A:$G,2,FALSE),IF(COUNTIF(ValidID,$C1283)&gt;0,VLOOKUP($C1283,Μητρώο!$A:$G,2,FALSE))),"")="Θ"),AND(OR(LEFT(R1283)="g",LEFT(T1283)="g",LEFT(V1283)="g"),IF($C1283&gt;0,IF(COUNTIF(newValidID,$C1283)&gt;0,VLOOKUP($C1283,Νέα_Μητρώα!$A:$G,2,FALSE),IF(COUNTIF(ValidID,$C1283)&gt;0,VLOOKUP($C1283,Μητρώο!$A:$G,2,FALSE))),"")="Α")),"error","")</f>
        <v/>
      </c>
      <c r="K1283" s="29" t="str">
        <f t="shared" ref="K1283:K1346" si="146">IF(R1283&gt;" ",IF(VALUE(RIGHT(R1283,2))=10,IF(YEAR($C$1)-I1283&gt;10,"error","ok"),IF(VALUE(RIGHT(R1283,2))=12,IF(OR(YEAR($C$1)-I1283&gt;12,YEAR($C$1)-I1283&lt;9),"error","ok"),IF(VALUE(RIGHT(R1283,2))=14,IF(OR(YEAR($C$1)-I1283&gt;14,YEAR($C$1)-I1283&lt;9),"error","ok"),IF(VALUE(RIGHT(R1283,2))=16,IF(OR(YEAR($C$1)-I1283&gt;16,YEAR($C$1)-I1283&lt;13),"error","ok"),IF(VALUE(RIGHT(R1283,2))=18,IF(OR(YEAR($C$1)-I1283&gt;18,YEAR($C$1)-I1283&lt;13),"error","ok"),"x"))))),"")</f>
        <v/>
      </c>
      <c r="L1283" s="29">
        <f t="shared" ref="L1283:L1346" si="147">COUNTIF(C:C,C1283)</f>
        <v>0</v>
      </c>
      <c r="M1283" s="30"/>
      <c r="N1283" s="30"/>
      <c r="O1283" s="31" t="str">
        <f>IF($C1283&gt;0,IF(COUNTIF(newValidID,$C1283)&gt;0,VLOOKUP($C1283,Νέα_Μητρώα!$A:$G,7,FALSE),IF(COUNTIF(ValidID,$C1283)&gt;0,VLOOKUP($C1283,Μητρώο!$A:$G,7,FALSE))),"")</f>
        <v/>
      </c>
      <c r="P1283" s="25" t="str">
        <f t="shared" si="142"/>
        <v/>
      </c>
      <c r="Q1283" s="6"/>
      <c r="S1283" s="6"/>
      <c r="U1283" s="6"/>
      <c r="W1283" s="59" t="str">
        <f>IF(AND($W$1&gt;0,C1283&gt;0),SUBSTITUTE(SUBSTITUTE(IF(COUNTIF(newValidID,$C1283)&gt;0,VLOOKUP($C1283,Νέα_Μητρώα!$A:$G,2,FALSE),IF(COUNTIF(ValidID,$C1283)&gt;0,VLOOKUP($C1283,Μητρώο!$A:$G,2,FALSE))),"Θ","g"),"Α","b")&amp;IF((TRUNC((((YEAR($C$1))-I1283)+1)/2))*2&lt;12,12,(TRUNC((((YEAR($C$1))-I1283)+1)/2))*2),"ω")</f>
        <v>ω</v>
      </c>
      <c r="Z1283" s="49">
        <f t="shared" si="143"/>
        <v>0</v>
      </c>
      <c r="AA1283" s="49">
        <f t="shared" si="144"/>
        <v>0</v>
      </c>
      <c r="AB1283" s="49">
        <f t="shared" si="145"/>
        <v>0</v>
      </c>
    </row>
    <row r="1284" spans="1:28" x14ac:dyDescent="0.2">
      <c r="A1284" s="4">
        <v>1282</v>
      </c>
      <c r="B1284" s="25">
        <f t="shared" ref="B1284:B1347" si="148">IF(Q1284&amp;R1284&amp;W1284=Q1283&amp;R1283&amp;W1283,B1283+1,1)</f>
        <v>1282</v>
      </c>
      <c r="D1284" s="26" t="str">
        <f>IF($C1284&gt;0,IF(COUNTIF(newValidID,$C1284)&gt;0,VLOOKUP($C1284,Νέα_Μητρώα!$A:$G,3,FALSE),IF(COUNTIF(ValidID,$C1284)&gt;0,VLOOKUP($C1284,Μητρώο!$A:$G,3,FALSE))),"")</f>
        <v/>
      </c>
      <c r="E1284" s="27" t="str">
        <f>IF($C1284&gt;0,IF(COUNTIF(newValidID,$C1284)&gt;0,VLOOKUP($C1284,Νέα_Μητρώα!$A:$G,5,FALSE),IF(COUNTIF(ValidID,$C1284)&gt;0,VLOOKUP($C1284,Μητρώο!$A:$G,5,FALSE))),"")</f>
        <v/>
      </c>
      <c r="F1284" s="47"/>
      <c r="G1284" s="47"/>
      <c r="H1284" s="28"/>
      <c r="I1284" s="29" t="str">
        <f>IF($C1284&gt;0,IF(COUNTIF(newValidID,$C1284)&gt;0,VLOOKUP($C1284,Νέα_Μητρώα!$A:$G,4,FALSE),IF(COUNTIF(ValidID,$C1284)&gt;0,VLOOKUP($C1284,Μητρώο!$A:$G,4,FALSE))),"")</f>
        <v/>
      </c>
      <c r="J1284" s="53" t="str">
        <f>IF(OR(AND(OR(LEFT(R1284)="b",LEFT(T1284)="b",LEFT(V1284)="b"),IF($C1284&gt;0,IF(COUNTIF(newValidID,$C1284)&gt;0,VLOOKUP($C1284,Νέα_Μητρώα!$A:$G,2,FALSE),IF(COUNTIF(ValidID,$C1284)&gt;0,VLOOKUP($C1284,Μητρώο!$A:$G,2,FALSE))),"")="Θ"),AND(OR(LEFT(R1284)="g",LEFT(T1284)="g",LEFT(V1284)="g"),IF($C1284&gt;0,IF(COUNTIF(newValidID,$C1284)&gt;0,VLOOKUP($C1284,Νέα_Μητρώα!$A:$G,2,FALSE),IF(COUNTIF(ValidID,$C1284)&gt;0,VLOOKUP($C1284,Μητρώο!$A:$G,2,FALSE))),"")="Α")),"error","")</f>
        <v/>
      </c>
      <c r="K1284" s="29" t="str">
        <f t="shared" si="146"/>
        <v/>
      </c>
      <c r="L1284" s="29">
        <f t="shared" si="147"/>
        <v>0</v>
      </c>
      <c r="M1284" s="30"/>
      <c r="N1284" s="30"/>
      <c r="O1284" s="31" t="str">
        <f>IF($C1284&gt;0,IF(COUNTIF(newValidID,$C1284)&gt;0,VLOOKUP($C1284,Νέα_Μητρώα!$A:$G,7,FALSE),IF(COUNTIF(ValidID,$C1284)&gt;0,VLOOKUP($C1284,Μητρώο!$A:$G,7,FALSE))),"")</f>
        <v/>
      </c>
      <c r="P1284" s="25" t="str">
        <f t="shared" ref="P1284:P1347" si="149">IF(AND($C1284&gt;1,$O1284&lt;$C$1),"Κ","")</f>
        <v/>
      </c>
      <c r="Q1284" s="6"/>
      <c r="S1284" s="6"/>
      <c r="U1284" s="6"/>
      <c r="W1284" s="59" t="str">
        <f>IF(AND($W$1&gt;0,C1284&gt;0),SUBSTITUTE(SUBSTITUTE(IF(COUNTIF(newValidID,$C1284)&gt;0,VLOOKUP($C1284,Νέα_Μητρώα!$A:$G,2,FALSE),IF(COUNTIF(ValidID,$C1284)&gt;0,VLOOKUP($C1284,Μητρώο!$A:$G,2,FALSE))),"Θ","g"),"Α","b")&amp;IF((TRUNC((((YEAR($C$1))-I1284)+1)/2))*2&lt;12,12,(TRUNC((((YEAR($C$1))-I1284)+1)/2))*2),"ω")</f>
        <v>ω</v>
      </c>
      <c r="Z1284" s="49">
        <f t="shared" si="143"/>
        <v>0</v>
      </c>
      <c r="AA1284" s="49">
        <f t="shared" si="144"/>
        <v>0</v>
      </c>
      <c r="AB1284" s="49">
        <f t="shared" si="145"/>
        <v>0</v>
      </c>
    </row>
    <row r="1285" spans="1:28" x14ac:dyDescent="0.2">
      <c r="A1285" s="4">
        <v>1283</v>
      </c>
      <c r="B1285" s="25">
        <f t="shared" si="148"/>
        <v>1283</v>
      </c>
      <c r="D1285" s="26" t="str">
        <f>IF($C1285&gt;0,IF(COUNTIF(newValidID,$C1285)&gt;0,VLOOKUP($C1285,Νέα_Μητρώα!$A:$G,3,FALSE),IF(COUNTIF(ValidID,$C1285)&gt;0,VLOOKUP($C1285,Μητρώο!$A:$G,3,FALSE))),"")</f>
        <v/>
      </c>
      <c r="E1285" s="27" t="str">
        <f>IF($C1285&gt;0,IF(COUNTIF(newValidID,$C1285)&gt;0,VLOOKUP($C1285,Νέα_Μητρώα!$A:$G,5,FALSE),IF(COUNTIF(ValidID,$C1285)&gt;0,VLOOKUP($C1285,Μητρώο!$A:$G,5,FALSE))),"")</f>
        <v/>
      </c>
      <c r="F1285" s="47"/>
      <c r="G1285" s="47"/>
      <c r="H1285" s="28"/>
      <c r="I1285" s="29" t="str">
        <f>IF($C1285&gt;0,IF(COUNTIF(newValidID,$C1285)&gt;0,VLOOKUP($C1285,Νέα_Μητρώα!$A:$G,4,FALSE),IF(COUNTIF(ValidID,$C1285)&gt;0,VLOOKUP($C1285,Μητρώο!$A:$G,4,FALSE))),"")</f>
        <v/>
      </c>
      <c r="J1285" s="53" t="str">
        <f>IF(OR(AND(OR(LEFT(R1285)="b",LEFT(T1285)="b",LEFT(V1285)="b"),IF($C1285&gt;0,IF(COUNTIF(newValidID,$C1285)&gt;0,VLOOKUP($C1285,Νέα_Μητρώα!$A:$G,2,FALSE),IF(COUNTIF(ValidID,$C1285)&gt;0,VLOOKUP($C1285,Μητρώο!$A:$G,2,FALSE))),"")="Θ"),AND(OR(LEFT(R1285)="g",LEFT(T1285)="g",LEFT(V1285)="g"),IF($C1285&gt;0,IF(COUNTIF(newValidID,$C1285)&gt;0,VLOOKUP($C1285,Νέα_Μητρώα!$A:$G,2,FALSE),IF(COUNTIF(ValidID,$C1285)&gt;0,VLOOKUP($C1285,Μητρώο!$A:$G,2,FALSE))),"")="Α")),"error","")</f>
        <v/>
      </c>
      <c r="K1285" s="29" t="str">
        <f t="shared" si="146"/>
        <v/>
      </c>
      <c r="L1285" s="29">
        <f t="shared" si="147"/>
        <v>0</v>
      </c>
      <c r="M1285" s="30"/>
      <c r="N1285" s="30"/>
      <c r="O1285" s="31" t="str">
        <f>IF($C1285&gt;0,IF(COUNTIF(newValidID,$C1285)&gt;0,VLOOKUP($C1285,Νέα_Μητρώα!$A:$G,7,FALSE),IF(COUNTIF(ValidID,$C1285)&gt;0,VLOOKUP($C1285,Μητρώο!$A:$G,7,FALSE))),"")</f>
        <v/>
      </c>
      <c r="P1285" s="25" t="str">
        <f t="shared" si="149"/>
        <v/>
      </c>
      <c r="Q1285" s="6"/>
      <c r="S1285" s="6"/>
      <c r="U1285" s="6"/>
      <c r="W1285" s="59" t="str">
        <f>IF(AND($W$1&gt;0,C1285&gt;0),SUBSTITUTE(SUBSTITUTE(IF(COUNTIF(newValidID,$C1285)&gt;0,VLOOKUP($C1285,Νέα_Μητρώα!$A:$G,2,FALSE),IF(COUNTIF(ValidID,$C1285)&gt;0,VLOOKUP($C1285,Μητρώο!$A:$G,2,FALSE))),"Θ","g"),"Α","b")&amp;IF((TRUNC((((YEAR($C$1))-I1285)+1)/2))*2&lt;12,12,(TRUNC((((YEAR($C$1))-I1285)+1)/2))*2),"ω")</f>
        <v>ω</v>
      </c>
      <c r="Z1285" s="49">
        <f t="shared" si="143"/>
        <v>0</v>
      </c>
      <c r="AA1285" s="49">
        <f t="shared" si="144"/>
        <v>0</v>
      </c>
      <c r="AB1285" s="49">
        <f t="shared" si="145"/>
        <v>0</v>
      </c>
    </row>
    <row r="1286" spans="1:28" x14ac:dyDescent="0.2">
      <c r="A1286" s="4">
        <v>1284</v>
      </c>
      <c r="B1286" s="25">
        <f t="shared" si="148"/>
        <v>1284</v>
      </c>
      <c r="D1286" s="26" t="str">
        <f>IF($C1286&gt;0,IF(COUNTIF(newValidID,$C1286)&gt;0,VLOOKUP($C1286,Νέα_Μητρώα!$A:$G,3,FALSE),IF(COUNTIF(ValidID,$C1286)&gt;0,VLOOKUP($C1286,Μητρώο!$A:$G,3,FALSE))),"")</f>
        <v/>
      </c>
      <c r="E1286" s="27" t="str">
        <f>IF($C1286&gt;0,IF(COUNTIF(newValidID,$C1286)&gt;0,VLOOKUP($C1286,Νέα_Μητρώα!$A:$G,5,FALSE),IF(COUNTIF(ValidID,$C1286)&gt;0,VLOOKUP($C1286,Μητρώο!$A:$G,5,FALSE))),"")</f>
        <v/>
      </c>
      <c r="F1286" s="47"/>
      <c r="G1286" s="47"/>
      <c r="H1286" s="28"/>
      <c r="I1286" s="29" t="str">
        <f>IF($C1286&gt;0,IF(COUNTIF(newValidID,$C1286)&gt;0,VLOOKUP($C1286,Νέα_Μητρώα!$A:$G,4,FALSE),IF(COUNTIF(ValidID,$C1286)&gt;0,VLOOKUP($C1286,Μητρώο!$A:$G,4,FALSE))),"")</f>
        <v/>
      </c>
      <c r="J1286" s="53" t="str">
        <f>IF(OR(AND(OR(LEFT(R1286)="b",LEFT(T1286)="b",LEFT(V1286)="b"),IF($C1286&gt;0,IF(COUNTIF(newValidID,$C1286)&gt;0,VLOOKUP($C1286,Νέα_Μητρώα!$A:$G,2,FALSE),IF(COUNTIF(ValidID,$C1286)&gt;0,VLOOKUP($C1286,Μητρώο!$A:$G,2,FALSE))),"")="Θ"),AND(OR(LEFT(R1286)="g",LEFT(T1286)="g",LEFT(V1286)="g"),IF($C1286&gt;0,IF(COUNTIF(newValidID,$C1286)&gt;0,VLOOKUP($C1286,Νέα_Μητρώα!$A:$G,2,FALSE),IF(COUNTIF(ValidID,$C1286)&gt;0,VLOOKUP($C1286,Μητρώο!$A:$G,2,FALSE))),"")="Α")),"error","")</f>
        <v/>
      </c>
      <c r="K1286" s="29" t="str">
        <f t="shared" si="146"/>
        <v/>
      </c>
      <c r="L1286" s="29">
        <f t="shared" si="147"/>
        <v>0</v>
      </c>
      <c r="M1286" s="30"/>
      <c r="N1286" s="30"/>
      <c r="O1286" s="31" t="str">
        <f>IF($C1286&gt;0,IF(COUNTIF(newValidID,$C1286)&gt;0,VLOOKUP($C1286,Νέα_Μητρώα!$A:$G,7,FALSE),IF(COUNTIF(ValidID,$C1286)&gt;0,VLOOKUP($C1286,Μητρώο!$A:$G,7,FALSE))),"")</f>
        <v/>
      </c>
      <c r="P1286" s="25" t="str">
        <f t="shared" si="149"/>
        <v/>
      </c>
      <c r="Q1286" s="6"/>
      <c r="S1286" s="6"/>
      <c r="U1286" s="6"/>
      <c r="W1286" s="59" t="str">
        <f>IF(AND($W$1&gt;0,C1286&gt;0),SUBSTITUTE(SUBSTITUTE(IF(COUNTIF(newValidID,$C1286)&gt;0,VLOOKUP($C1286,Νέα_Μητρώα!$A:$G,2,FALSE),IF(COUNTIF(ValidID,$C1286)&gt;0,VLOOKUP($C1286,Μητρώο!$A:$G,2,FALSE))),"Θ","g"),"Α","b")&amp;IF((TRUNC((((YEAR($C$1))-I1286)+1)/2))*2&lt;12,12,(TRUNC((((YEAR($C$1))-I1286)+1)/2))*2),"ω")</f>
        <v>ω</v>
      </c>
      <c r="Z1286" s="49">
        <f t="shared" si="143"/>
        <v>0</v>
      </c>
      <c r="AA1286" s="49">
        <f t="shared" si="144"/>
        <v>0</v>
      </c>
      <c r="AB1286" s="49">
        <f t="shared" si="145"/>
        <v>0</v>
      </c>
    </row>
    <row r="1287" spans="1:28" x14ac:dyDescent="0.2">
      <c r="A1287" s="4">
        <v>1285</v>
      </c>
      <c r="B1287" s="25">
        <f t="shared" si="148"/>
        <v>1285</v>
      </c>
      <c r="D1287" s="26" t="str">
        <f>IF($C1287&gt;0,IF(COUNTIF(newValidID,$C1287)&gt;0,VLOOKUP($C1287,Νέα_Μητρώα!$A:$G,3,FALSE),IF(COUNTIF(ValidID,$C1287)&gt;0,VLOOKUP($C1287,Μητρώο!$A:$G,3,FALSE))),"")</f>
        <v/>
      </c>
      <c r="E1287" s="27" t="str">
        <f>IF($C1287&gt;0,IF(COUNTIF(newValidID,$C1287)&gt;0,VLOOKUP($C1287,Νέα_Μητρώα!$A:$G,5,FALSE),IF(COUNTIF(ValidID,$C1287)&gt;0,VLOOKUP($C1287,Μητρώο!$A:$G,5,FALSE))),"")</f>
        <v/>
      </c>
      <c r="F1287" s="47"/>
      <c r="G1287" s="47"/>
      <c r="H1287" s="28"/>
      <c r="I1287" s="29" t="str">
        <f>IF($C1287&gt;0,IF(COUNTIF(newValidID,$C1287)&gt;0,VLOOKUP($C1287,Νέα_Μητρώα!$A:$G,4,FALSE),IF(COUNTIF(ValidID,$C1287)&gt;0,VLOOKUP($C1287,Μητρώο!$A:$G,4,FALSE))),"")</f>
        <v/>
      </c>
      <c r="J1287" s="53" t="str">
        <f>IF(OR(AND(OR(LEFT(R1287)="b",LEFT(T1287)="b",LEFT(V1287)="b"),IF($C1287&gt;0,IF(COUNTIF(newValidID,$C1287)&gt;0,VLOOKUP($C1287,Νέα_Μητρώα!$A:$G,2,FALSE),IF(COUNTIF(ValidID,$C1287)&gt;0,VLOOKUP($C1287,Μητρώο!$A:$G,2,FALSE))),"")="Θ"),AND(OR(LEFT(R1287)="g",LEFT(T1287)="g",LEFT(V1287)="g"),IF($C1287&gt;0,IF(COUNTIF(newValidID,$C1287)&gt;0,VLOOKUP($C1287,Νέα_Μητρώα!$A:$G,2,FALSE),IF(COUNTIF(ValidID,$C1287)&gt;0,VLOOKUP($C1287,Μητρώο!$A:$G,2,FALSE))),"")="Α")),"error","")</f>
        <v/>
      </c>
      <c r="K1287" s="29" t="str">
        <f t="shared" si="146"/>
        <v/>
      </c>
      <c r="L1287" s="29">
        <f t="shared" si="147"/>
        <v>0</v>
      </c>
      <c r="M1287" s="30"/>
      <c r="N1287" s="30"/>
      <c r="O1287" s="31" t="str">
        <f>IF($C1287&gt;0,IF(COUNTIF(newValidID,$C1287)&gt;0,VLOOKUP($C1287,Νέα_Μητρώα!$A:$G,7,FALSE),IF(COUNTIF(ValidID,$C1287)&gt;0,VLOOKUP($C1287,Μητρώο!$A:$G,7,FALSE))),"")</f>
        <v/>
      </c>
      <c r="P1287" s="25" t="str">
        <f t="shared" si="149"/>
        <v/>
      </c>
      <c r="Q1287" s="6"/>
      <c r="S1287" s="6"/>
      <c r="U1287" s="6"/>
      <c r="W1287" s="59" t="str">
        <f>IF(AND($W$1&gt;0,C1287&gt;0),SUBSTITUTE(SUBSTITUTE(IF(COUNTIF(newValidID,$C1287)&gt;0,VLOOKUP($C1287,Νέα_Μητρώα!$A:$G,2,FALSE),IF(COUNTIF(ValidID,$C1287)&gt;0,VLOOKUP($C1287,Μητρώο!$A:$G,2,FALSE))),"Θ","g"),"Α","b")&amp;IF((TRUNC((((YEAR($C$1))-I1287)+1)/2))*2&lt;12,12,(TRUNC((((YEAR($C$1))-I1287)+1)/2))*2),"ω")</f>
        <v>ω</v>
      </c>
      <c r="Z1287" s="49">
        <f t="shared" si="143"/>
        <v>0</v>
      </c>
      <c r="AA1287" s="49">
        <f t="shared" si="144"/>
        <v>0</v>
      </c>
      <c r="AB1287" s="49">
        <f t="shared" si="145"/>
        <v>0</v>
      </c>
    </row>
    <row r="1288" spans="1:28" x14ac:dyDescent="0.2">
      <c r="A1288" s="4">
        <v>1286</v>
      </c>
      <c r="B1288" s="25">
        <f t="shared" si="148"/>
        <v>1286</v>
      </c>
      <c r="D1288" s="26" t="str">
        <f>IF($C1288&gt;0,IF(COUNTIF(newValidID,$C1288)&gt;0,VLOOKUP($C1288,Νέα_Μητρώα!$A:$G,3,FALSE),IF(COUNTIF(ValidID,$C1288)&gt;0,VLOOKUP($C1288,Μητρώο!$A:$G,3,FALSE))),"")</f>
        <v/>
      </c>
      <c r="E1288" s="27" t="str">
        <f>IF($C1288&gt;0,IF(COUNTIF(newValidID,$C1288)&gt;0,VLOOKUP($C1288,Νέα_Μητρώα!$A:$G,5,FALSE),IF(COUNTIF(ValidID,$C1288)&gt;0,VLOOKUP($C1288,Μητρώο!$A:$G,5,FALSE))),"")</f>
        <v/>
      </c>
      <c r="F1288" s="47"/>
      <c r="G1288" s="47"/>
      <c r="H1288" s="28"/>
      <c r="I1288" s="29" t="str">
        <f>IF($C1288&gt;0,IF(COUNTIF(newValidID,$C1288)&gt;0,VLOOKUP($C1288,Νέα_Μητρώα!$A:$G,4,FALSE),IF(COUNTIF(ValidID,$C1288)&gt;0,VLOOKUP($C1288,Μητρώο!$A:$G,4,FALSE))),"")</f>
        <v/>
      </c>
      <c r="J1288" s="53" t="str">
        <f>IF(OR(AND(OR(LEFT(R1288)="b",LEFT(T1288)="b",LEFT(V1288)="b"),IF($C1288&gt;0,IF(COUNTIF(newValidID,$C1288)&gt;0,VLOOKUP($C1288,Νέα_Μητρώα!$A:$G,2,FALSE),IF(COUNTIF(ValidID,$C1288)&gt;0,VLOOKUP($C1288,Μητρώο!$A:$G,2,FALSE))),"")="Θ"),AND(OR(LEFT(R1288)="g",LEFT(T1288)="g",LEFT(V1288)="g"),IF($C1288&gt;0,IF(COUNTIF(newValidID,$C1288)&gt;0,VLOOKUP($C1288,Νέα_Μητρώα!$A:$G,2,FALSE),IF(COUNTIF(ValidID,$C1288)&gt;0,VLOOKUP($C1288,Μητρώο!$A:$G,2,FALSE))),"")="Α")),"error","")</f>
        <v/>
      </c>
      <c r="K1288" s="29" t="str">
        <f t="shared" si="146"/>
        <v/>
      </c>
      <c r="L1288" s="29">
        <f t="shared" si="147"/>
        <v>0</v>
      </c>
      <c r="M1288" s="30"/>
      <c r="N1288" s="30"/>
      <c r="O1288" s="31" t="str">
        <f>IF($C1288&gt;0,IF(COUNTIF(newValidID,$C1288)&gt;0,VLOOKUP($C1288,Νέα_Μητρώα!$A:$G,7,FALSE),IF(COUNTIF(ValidID,$C1288)&gt;0,VLOOKUP($C1288,Μητρώο!$A:$G,7,FALSE))),"")</f>
        <v/>
      </c>
      <c r="P1288" s="25" t="str">
        <f t="shared" si="149"/>
        <v/>
      </c>
      <c r="Q1288" s="6"/>
      <c r="S1288" s="6"/>
      <c r="U1288" s="6"/>
      <c r="W1288" s="59" t="str">
        <f>IF(AND($W$1&gt;0,C1288&gt;0),SUBSTITUTE(SUBSTITUTE(IF(COUNTIF(newValidID,$C1288)&gt;0,VLOOKUP($C1288,Νέα_Μητρώα!$A:$G,2,FALSE),IF(COUNTIF(ValidID,$C1288)&gt;0,VLOOKUP($C1288,Μητρώο!$A:$G,2,FALSE))),"Θ","g"),"Α","b")&amp;IF((TRUNC((((YEAR($C$1))-I1288)+1)/2))*2&lt;12,12,(TRUNC((((YEAR($C$1))-I1288)+1)/2))*2),"ω")</f>
        <v>ω</v>
      </c>
      <c r="Z1288" s="49">
        <f t="shared" si="143"/>
        <v>0</v>
      </c>
      <c r="AA1288" s="49">
        <f t="shared" si="144"/>
        <v>0</v>
      </c>
      <c r="AB1288" s="49">
        <f t="shared" si="145"/>
        <v>0</v>
      </c>
    </row>
    <row r="1289" spans="1:28" x14ac:dyDescent="0.2">
      <c r="A1289" s="4">
        <v>1287</v>
      </c>
      <c r="B1289" s="25">
        <f t="shared" si="148"/>
        <v>1287</v>
      </c>
      <c r="D1289" s="26" t="str">
        <f>IF($C1289&gt;0,IF(COUNTIF(newValidID,$C1289)&gt;0,VLOOKUP($C1289,Νέα_Μητρώα!$A:$G,3,FALSE),IF(COUNTIF(ValidID,$C1289)&gt;0,VLOOKUP($C1289,Μητρώο!$A:$G,3,FALSE))),"")</f>
        <v/>
      </c>
      <c r="E1289" s="27" t="str">
        <f>IF($C1289&gt;0,IF(COUNTIF(newValidID,$C1289)&gt;0,VLOOKUP($C1289,Νέα_Μητρώα!$A:$G,5,FALSE),IF(COUNTIF(ValidID,$C1289)&gt;0,VLOOKUP($C1289,Μητρώο!$A:$G,5,FALSE))),"")</f>
        <v/>
      </c>
      <c r="F1289" s="47"/>
      <c r="G1289" s="47"/>
      <c r="H1289" s="28"/>
      <c r="I1289" s="29" t="str">
        <f>IF($C1289&gt;0,IF(COUNTIF(newValidID,$C1289)&gt;0,VLOOKUP($C1289,Νέα_Μητρώα!$A:$G,4,FALSE),IF(COUNTIF(ValidID,$C1289)&gt;0,VLOOKUP($C1289,Μητρώο!$A:$G,4,FALSE))),"")</f>
        <v/>
      </c>
      <c r="J1289" s="53" t="str">
        <f>IF(OR(AND(OR(LEFT(R1289)="b",LEFT(T1289)="b",LEFT(V1289)="b"),IF($C1289&gt;0,IF(COUNTIF(newValidID,$C1289)&gt;0,VLOOKUP($C1289,Νέα_Μητρώα!$A:$G,2,FALSE),IF(COUNTIF(ValidID,$C1289)&gt;0,VLOOKUP($C1289,Μητρώο!$A:$G,2,FALSE))),"")="Θ"),AND(OR(LEFT(R1289)="g",LEFT(T1289)="g",LEFT(V1289)="g"),IF($C1289&gt;0,IF(COUNTIF(newValidID,$C1289)&gt;0,VLOOKUP($C1289,Νέα_Μητρώα!$A:$G,2,FALSE),IF(COUNTIF(ValidID,$C1289)&gt;0,VLOOKUP($C1289,Μητρώο!$A:$G,2,FALSE))),"")="Α")),"error","")</f>
        <v/>
      </c>
      <c r="K1289" s="29" t="str">
        <f t="shared" si="146"/>
        <v/>
      </c>
      <c r="L1289" s="29">
        <f t="shared" si="147"/>
        <v>0</v>
      </c>
      <c r="M1289" s="30"/>
      <c r="N1289" s="30"/>
      <c r="O1289" s="31" t="str">
        <f>IF($C1289&gt;0,IF(COUNTIF(newValidID,$C1289)&gt;0,VLOOKUP($C1289,Νέα_Μητρώα!$A:$G,7,FALSE),IF(COUNTIF(ValidID,$C1289)&gt;0,VLOOKUP($C1289,Μητρώο!$A:$G,7,FALSE))),"")</f>
        <v/>
      </c>
      <c r="P1289" s="25" t="str">
        <f t="shared" si="149"/>
        <v/>
      </c>
      <c r="Q1289" s="6"/>
      <c r="S1289" s="6"/>
      <c r="U1289" s="6"/>
      <c r="W1289" s="59" t="str">
        <f>IF(AND($W$1&gt;0,C1289&gt;0),SUBSTITUTE(SUBSTITUTE(IF(COUNTIF(newValidID,$C1289)&gt;0,VLOOKUP($C1289,Νέα_Μητρώα!$A:$G,2,FALSE),IF(COUNTIF(ValidID,$C1289)&gt;0,VLOOKUP($C1289,Μητρώο!$A:$G,2,FALSE))),"Θ","g"),"Α","b")&amp;IF((TRUNC((((YEAR($C$1))-I1289)+1)/2))*2&lt;12,12,(TRUNC((((YEAR($C$1))-I1289)+1)/2))*2),"ω")</f>
        <v>ω</v>
      </c>
      <c r="Z1289" s="49">
        <f t="shared" si="143"/>
        <v>0</v>
      </c>
      <c r="AA1289" s="49">
        <f t="shared" si="144"/>
        <v>0</v>
      </c>
      <c r="AB1289" s="49">
        <f t="shared" si="145"/>
        <v>0</v>
      </c>
    </row>
    <row r="1290" spans="1:28" x14ac:dyDescent="0.2">
      <c r="A1290" s="4">
        <v>1288</v>
      </c>
      <c r="B1290" s="25">
        <f t="shared" si="148"/>
        <v>1288</v>
      </c>
      <c r="D1290" s="26" t="str">
        <f>IF($C1290&gt;0,IF(COUNTIF(newValidID,$C1290)&gt;0,VLOOKUP($C1290,Νέα_Μητρώα!$A:$G,3,FALSE),IF(COUNTIF(ValidID,$C1290)&gt;0,VLOOKUP($C1290,Μητρώο!$A:$G,3,FALSE))),"")</f>
        <v/>
      </c>
      <c r="E1290" s="27" t="str">
        <f>IF($C1290&gt;0,IF(COUNTIF(newValidID,$C1290)&gt;0,VLOOKUP($C1290,Νέα_Μητρώα!$A:$G,5,FALSE),IF(COUNTIF(ValidID,$C1290)&gt;0,VLOOKUP($C1290,Μητρώο!$A:$G,5,FALSE))),"")</f>
        <v/>
      </c>
      <c r="F1290" s="47"/>
      <c r="G1290" s="47"/>
      <c r="H1290" s="28"/>
      <c r="I1290" s="29" t="str">
        <f>IF($C1290&gt;0,IF(COUNTIF(newValidID,$C1290)&gt;0,VLOOKUP($C1290,Νέα_Μητρώα!$A:$G,4,FALSE),IF(COUNTIF(ValidID,$C1290)&gt;0,VLOOKUP($C1290,Μητρώο!$A:$G,4,FALSE))),"")</f>
        <v/>
      </c>
      <c r="J1290" s="53" t="str">
        <f>IF(OR(AND(OR(LEFT(R1290)="b",LEFT(T1290)="b",LEFT(V1290)="b"),IF($C1290&gt;0,IF(COUNTIF(newValidID,$C1290)&gt;0,VLOOKUP($C1290,Νέα_Μητρώα!$A:$G,2,FALSE),IF(COUNTIF(ValidID,$C1290)&gt;0,VLOOKUP($C1290,Μητρώο!$A:$G,2,FALSE))),"")="Θ"),AND(OR(LEFT(R1290)="g",LEFT(T1290)="g",LEFT(V1290)="g"),IF($C1290&gt;0,IF(COUNTIF(newValidID,$C1290)&gt;0,VLOOKUP($C1290,Νέα_Μητρώα!$A:$G,2,FALSE),IF(COUNTIF(ValidID,$C1290)&gt;0,VLOOKUP($C1290,Μητρώο!$A:$G,2,FALSE))),"")="Α")),"error","")</f>
        <v/>
      </c>
      <c r="K1290" s="29" t="str">
        <f t="shared" si="146"/>
        <v/>
      </c>
      <c r="L1290" s="29">
        <f t="shared" si="147"/>
        <v>0</v>
      </c>
      <c r="M1290" s="30"/>
      <c r="N1290" s="30"/>
      <c r="O1290" s="31" t="str">
        <f>IF($C1290&gt;0,IF(COUNTIF(newValidID,$C1290)&gt;0,VLOOKUP($C1290,Νέα_Μητρώα!$A:$G,7,FALSE),IF(COUNTIF(ValidID,$C1290)&gt;0,VLOOKUP($C1290,Μητρώο!$A:$G,7,FALSE))),"")</f>
        <v/>
      </c>
      <c r="P1290" s="25" t="str">
        <f t="shared" si="149"/>
        <v/>
      </c>
      <c r="Q1290" s="6"/>
      <c r="S1290" s="6"/>
      <c r="U1290" s="6"/>
      <c r="W1290" s="59" t="str">
        <f>IF(AND($W$1&gt;0,C1290&gt;0),SUBSTITUTE(SUBSTITUTE(IF(COUNTIF(newValidID,$C1290)&gt;0,VLOOKUP($C1290,Νέα_Μητρώα!$A:$G,2,FALSE),IF(COUNTIF(ValidID,$C1290)&gt;0,VLOOKUP($C1290,Μητρώο!$A:$G,2,FALSE))),"Θ","g"),"Α","b")&amp;IF((TRUNC((((YEAR($C$1))-I1290)+1)/2))*2&lt;12,12,(TRUNC((((YEAR($C$1))-I1290)+1)/2))*2),"ω")</f>
        <v>ω</v>
      </c>
      <c r="Z1290" s="49">
        <f t="shared" si="143"/>
        <v>0</v>
      </c>
      <c r="AA1290" s="49">
        <f t="shared" si="144"/>
        <v>0</v>
      </c>
      <c r="AB1290" s="49">
        <f t="shared" si="145"/>
        <v>0</v>
      </c>
    </row>
    <row r="1291" spans="1:28" x14ac:dyDescent="0.2">
      <c r="A1291" s="4">
        <v>1289</v>
      </c>
      <c r="B1291" s="25">
        <f t="shared" si="148"/>
        <v>1289</v>
      </c>
      <c r="D1291" s="26" t="str">
        <f>IF($C1291&gt;0,IF(COUNTIF(newValidID,$C1291)&gt;0,VLOOKUP($C1291,Νέα_Μητρώα!$A:$G,3,FALSE),IF(COUNTIF(ValidID,$C1291)&gt;0,VLOOKUP($C1291,Μητρώο!$A:$G,3,FALSE))),"")</f>
        <v/>
      </c>
      <c r="E1291" s="27" t="str">
        <f>IF($C1291&gt;0,IF(COUNTIF(newValidID,$C1291)&gt;0,VLOOKUP($C1291,Νέα_Μητρώα!$A:$G,5,FALSE),IF(COUNTIF(ValidID,$C1291)&gt;0,VLOOKUP($C1291,Μητρώο!$A:$G,5,FALSE))),"")</f>
        <v/>
      </c>
      <c r="F1291" s="47"/>
      <c r="G1291" s="47"/>
      <c r="H1291" s="28"/>
      <c r="I1291" s="29" t="str">
        <f>IF($C1291&gt;0,IF(COUNTIF(newValidID,$C1291)&gt;0,VLOOKUP($C1291,Νέα_Μητρώα!$A:$G,4,FALSE),IF(COUNTIF(ValidID,$C1291)&gt;0,VLOOKUP($C1291,Μητρώο!$A:$G,4,FALSE))),"")</f>
        <v/>
      </c>
      <c r="J1291" s="53" t="str">
        <f>IF(OR(AND(OR(LEFT(R1291)="b",LEFT(T1291)="b",LEFT(V1291)="b"),IF($C1291&gt;0,IF(COUNTIF(newValidID,$C1291)&gt;0,VLOOKUP($C1291,Νέα_Μητρώα!$A:$G,2,FALSE),IF(COUNTIF(ValidID,$C1291)&gt;0,VLOOKUP($C1291,Μητρώο!$A:$G,2,FALSE))),"")="Θ"),AND(OR(LEFT(R1291)="g",LEFT(T1291)="g",LEFT(V1291)="g"),IF($C1291&gt;0,IF(COUNTIF(newValidID,$C1291)&gt;0,VLOOKUP($C1291,Νέα_Μητρώα!$A:$G,2,FALSE),IF(COUNTIF(ValidID,$C1291)&gt;0,VLOOKUP($C1291,Μητρώο!$A:$G,2,FALSE))),"")="Α")),"error","")</f>
        <v/>
      </c>
      <c r="K1291" s="29" t="str">
        <f t="shared" si="146"/>
        <v/>
      </c>
      <c r="L1291" s="29">
        <f t="shared" si="147"/>
        <v>0</v>
      </c>
      <c r="M1291" s="30"/>
      <c r="N1291" s="30"/>
      <c r="O1291" s="31" t="str">
        <f>IF($C1291&gt;0,IF(COUNTIF(newValidID,$C1291)&gt;0,VLOOKUP($C1291,Νέα_Μητρώα!$A:$G,7,FALSE),IF(COUNTIF(ValidID,$C1291)&gt;0,VLOOKUP($C1291,Μητρώο!$A:$G,7,FALSE))),"")</f>
        <v/>
      </c>
      <c r="P1291" s="25" t="str">
        <f t="shared" si="149"/>
        <v/>
      </c>
      <c r="Q1291" s="6"/>
      <c r="S1291" s="6"/>
      <c r="U1291" s="6"/>
      <c r="W1291" s="59" t="str">
        <f>IF(AND($W$1&gt;0,C1291&gt;0),SUBSTITUTE(SUBSTITUTE(IF(COUNTIF(newValidID,$C1291)&gt;0,VLOOKUP($C1291,Νέα_Μητρώα!$A:$G,2,FALSE),IF(COUNTIF(ValidID,$C1291)&gt;0,VLOOKUP($C1291,Μητρώο!$A:$G,2,FALSE))),"Θ","g"),"Α","b")&amp;IF((TRUNC((((YEAR($C$1))-I1291)+1)/2))*2&lt;12,12,(TRUNC((((YEAR($C$1))-I1291)+1)/2))*2),"ω")</f>
        <v>ω</v>
      </c>
      <c r="Z1291" s="49">
        <f t="shared" si="143"/>
        <v>0</v>
      </c>
      <c r="AA1291" s="49">
        <f t="shared" si="144"/>
        <v>0</v>
      </c>
      <c r="AB1291" s="49">
        <f t="shared" si="145"/>
        <v>0</v>
      </c>
    </row>
    <row r="1292" spans="1:28" x14ac:dyDescent="0.2">
      <c r="A1292" s="4">
        <v>1290</v>
      </c>
      <c r="B1292" s="25">
        <f t="shared" si="148"/>
        <v>1290</v>
      </c>
      <c r="D1292" s="26" t="str">
        <f>IF($C1292&gt;0,IF(COUNTIF(newValidID,$C1292)&gt;0,VLOOKUP($C1292,Νέα_Μητρώα!$A:$G,3,FALSE),IF(COUNTIF(ValidID,$C1292)&gt;0,VLOOKUP($C1292,Μητρώο!$A:$G,3,FALSE))),"")</f>
        <v/>
      </c>
      <c r="E1292" s="27" t="str">
        <f>IF($C1292&gt;0,IF(COUNTIF(newValidID,$C1292)&gt;0,VLOOKUP($C1292,Νέα_Μητρώα!$A:$G,5,FALSE),IF(COUNTIF(ValidID,$C1292)&gt;0,VLOOKUP($C1292,Μητρώο!$A:$G,5,FALSE))),"")</f>
        <v/>
      </c>
      <c r="F1292" s="47"/>
      <c r="G1292" s="47"/>
      <c r="H1292" s="28"/>
      <c r="I1292" s="29" t="str">
        <f>IF($C1292&gt;0,IF(COUNTIF(newValidID,$C1292)&gt;0,VLOOKUP($C1292,Νέα_Μητρώα!$A:$G,4,FALSE),IF(COUNTIF(ValidID,$C1292)&gt;0,VLOOKUP($C1292,Μητρώο!$A:$G,4,FALSE))),"")</f>
        <v/>
      </c>
      <c r="J1292" s="53" t="str">
        <f>IF(OR(AND(OR(LEFT(R1292)="b",LEFT(T1292)="b",LEFT(V1292)="b"),IF($C1292&gt;0,IF(COUNTIF(newValidID,$C1292)&gt;0,VLOOKUP($C1292,Νέα_Μητρώα!$A:$G,2,FALSE),IF(COUNTIF(ValidID,$C1292)&gt;0,VLOOKUP($C1292,Μητρώο!$A:$G,2,FALSE))),"")="Θ"),AND(OR(LEFT(R1292)="g",LEFT(T1292)="g",LEFT(V1292)="g"),IF($C1292&gt;0,IF(COUNTIF(newValidID,$C1292)&gt;0,VLOOKUP($C1292,Νέα_Μητρώα!$A:$G,2,FALSE),IF(COUNTIF(ValidID,$C1292)&gt;0,VLOOKUP($C1292,Μητρώο!$A:$G,2,FALSE))),"")="Α")),"error","")</f>
        <v/>
      </c>
      <c r="K1292" s="29" t="str">
        <f t="shared" si="146"/>
        <v/>
      </c>
      <c r="L1292" s="29">
        <f t="shared" si="147"/>
        <v>0</v>
      </c>
      <c r="M1292" s="30"/>
      <c r="N1292" s="30"/>
      <c r="O1292" s="31" t="str">
        <f>IF($C1292&gt;0,IF(COUNTIF(newValidID,$C1292)&gt;0,VLOOKUP($C1292,Νέα_Μητρώα!$A:$G,7,FALSE),IF(COUNTIF(ValidID,$C1292)&gt;0,VLOOKUP($C1292,Μητρώο!$A:$G,7,FALSE))),"")</f>
        <v/>
      </c>
      <c r="P1292" s="25" t="str">
        <f t="shared" si="149"/>
        <v/>
      </c>
      <c r="Q1292" s="6"/>
      <c r="S1292" s="6"/>
      <c r="U1292" s="6"/>
      <c r="W1292" s="59" t="str">
        <f>IF(AND($W$1&gt;0,C1292&gt;0),SUBSTITUTE(SUBSTITUTE(IF(COUNTIF(newValidID,$C1292)&gt;0,VLOOKUP($C1292,Νέα_Μητρώα!$A:$G,2,FALSE),IF(COUNTIF(ValidID,$C1292)&gt;0,VLOOKUP($C1292,Μητρώο!$A:$G,2,FALSE))),"Θ","g"),"Α","b")&amp;IF((TRUNC((((YEAR($C$1))-I1292)+1)/2))*2&lt;12,12,(TRUNC((((YEAR($C$1))-I1292)+1)/2))*2),"ω")</f>
        <v>ω</v>
      </c>
      <c r="Z1292" s="49">
        <f t="shared" si="143"/>
        <v>0</v>
      </c>
      <c r="AA1292" s="49">
        <f t="shared" si="144"/>
        <v>0</v>
      </c>
      <c r="AB1292" s="49">
        <f t="shared" si="145"/>
        <v>0</v>
      </c>
    </row>
    <row r="1293" spans="1:28" x14ac:dyDescent="0.2">
      <c r="A1293" s="4">
        <v>1291</v>
      </c>
      <c r="B1293" s="25">
        <f t="shared" si="148"/>
        <v>1291</v>
      </c>
      <c r="D1293" s="26" t="str">
        <f>IF($C1293&gt;0,IF(COUNTIF(newValidID,$C1293)&gt;0,VLOOKUP($C1293,Νέα_Μητρώα!$A:$G,3,FALSE),IF(COUNTIF(ValidID,$C1293)&gt;0,VLOOKUP($C1293,Μητρώο!$A:$G,3,FALSE))),"")</f>
        <v/>
      </c>
      <c r="E1293" s="27" t="str">
        <f>IF($C1293&gt;0,IF(COUNTIF(newValidID,$C1293)&gt;0,VLOOKUP($C1293,Νέα_Μητρώα!$A:$G,5,FALSE),IF(COUNTIF(ValidID,$C1293)&gt;0,VLOOKUP($C1293,Μητρώο!$A:$G,5,FALSE))),"")</f>
        <v/>
      </c>
      <c r="F1293" s="47"/>
      <c r="G1293" s="47"/>
      <c r="H1293" s="28"/>
      <c r="I1293" s="29" t="str">
        <f>IF($C1293&gt;0,IF(COUNTIF(newValidID,$C1293)&gt;0,VLOOKUP($C1293,Νέα_Μητρώα!$A:$G,4,FALSE),IF(COUNTIF(ValidID,$C1293)&gt;0,VLOOKUP($C1293,Μητρώο!$A:$G,4,FALSE))),"")</f>
        <v/>
      </c>
      <c r="J1293" s="53" t="str">
        <f>IF(OR(AND(OR(LEFT(R1293)="b",LEFT(T1293)="b",LEFT(V1293)="b"),IF($C1293&gt;0,IF(COUNTIF(newValidID,$C1293)&gt;0,VLOOKUP($C1293,Νέα_Μητρώα!$A:$G,2,FALSE),IF(COUNTIF(ValidID,$C1293)&gt;0,VLOOKUP($C1293,Μητρώο!$A:$G,2,FALSE))),"")="Θ"),AND(OR(LEFT(R1293)="g",LEFT(T1293)="g",LEFT(V1293)="g"),IF($C1293&gt;0,IF(COUNTIF(newValidID,$C1293)&gt;0,VLOOKUP($C1293,Νέα_Μητρώα!$A:$G,2,FALSE),IF(COUNTIF(ValidID,$C1293)&gt;0,VLOOKUP($C1293,Μητρώο!$A:$G,2,FALSE))),"")="Α")),"error","")</f>
        <v/>
      </c>
      <c r="K1293" s="29" t="str">
        <f t="shared" si="146"/>
        <v/>
      </c>
      <c r="L1293" s="29">
        <f t="shared" si="147"/>
        <v>0</v>
      </c>
      <c r="M1293" s="30"/>
      <c r="N1293" s="30"/>
      <c r="O1293" s="31" t="str">
        <f>IF($C1293&gt;0,IF(COUNTIF(newValidID,$C1293)&gt;0,VLOOKUP($C1293,Νέα_Μητρώα!$A:$G,7,FALSE),IF(COUNTIF(ValidID,$C1293)&gt;0,VLOOKUP($C1293,Μητρώο!$A:$G,7,FALSE))),"")</f>
        <v/>
      </c>
      <c r="P1293" s="25" t="str">
        <f t="shared" si="149"/>
        <v/>
      </c>
      <c r="Q1293" s="6"/>
      <c r="S1293" s="6"/>
      <c r="U1293" s="6"/>
      <c r="W1293" s="59" t="str">
        <f>IF(AND($W$1&gt;0,C1293&gt;0),SUBSTITUTE(SUBSTITUTE(IF(COUNTIF(newValidID,$C1293)&gt;0,VLOOKUP($C1293,Νέα_Μητρώα!$A:$G,2,FALSE),IF(COUNTIF(ValidID,$C1293)&gt;0,VLOOKUP($C1293,Μητρώο!$A:$G,2,FALSE))),"Θ","g"),"Α","b")&amp;IF((TRUNC((((YEAR($C$1))-I1293)+1)/2))*2&lt;12,12,(TRUNC((((YEAR($C$1))-I1293)+1)/2))*2),"ω")</f>
        <v>ω</v>
      </c>
      <c r="Z1293" s="49">
        <f t="shared" si="143"/>
        <v>0</v>
      </c>
      <c r="AA1293" s="49">
        <f t="shared" si="144"/>
        <v>0</v>
      </c>
      <c r="AB1293" s="49">
        <f t="shared" si="145"/>
        <v>0</v>
      </c>
    </row>
    <row r="1294" spans="1:28" x14ac:dyDescent="0.2">
      <c r="A1294" s="4">
        <v>1292</v>
      </c>
      <c r="B1294" s="25">
        <f t="shared" si="148"/>
        <v>1292</v>
      </c>
      <c r="D1294" s="26" t="str">
        <f>IF($C1294&gt;0,IF(COUNTIF(newValidID,$C1294)&gt;0,VLOOKUP($C1294,Νέα_Μητρώα!$A:$G,3,FALSE),IF(COUNTIF(ValidID,$C1294)&gt;0,VLOOKUP($C1294,Μητρώο!$A:$G,3,FALSE))),"")</f>
        <v/>
      </c>
      <c r="E1294" s="27" t="str">
        <f>IF($C1294&gt;0,IF(COUNTIF(newValidID,$C1294)&gt;0,VLOOKUP($C1294,Νέα_Μητρώα!$A:$G,5,FALSE),IF(COUNTIF(ValidID,$C1294)&gt;0,VLOOKUP($C1294,Μητρώο!$A:$G,5,FALSE))),"")</f>
        <v/>
      </c>
      <c r="F1294" s="47"/>
      <c r="G1294" s="47"/>
      <c r="H1294" s="28"/>
      <c r="I1294" s="29" t="str">
        <f>IF($C1294&gt;0,IF(COUNTIF(newValidID,$C1294)&gt;0,VLOOKUP($C1294,Νέα_Μητρώα!$A:$G,4,FALSE),IF(COUNTIF(ValidID,$C1294)&gt;0,VLOOKUP($C1294,Μητρώο!$A:$G,4,FALSE))),"")</f>
        <v/>
      </c>
      <c r="J1294" s="53" t="str">
        <f>IF(OR(AND(OR(LEFT(R1294)="b",LEFT(T1294)="b",LEFT(V1294)="b"),IF($C1294&gt;0,IF(COUNTIF(newValidID,$C1294)&gt;0,VLOOKUP($C1294,Νέα_Μητρώα!$A:$G,2,FALSE),IF(COUNTIF(ValidID,$C1294)&gt;0,VLOOKUP($C1294,Μητρώο!$A:$G,2,FALSE))),"")="Θ"),AND(OR(LEFT(R1294)="g",LEFT(T1294)="g",LEFT(V1294)="g"),IF($C1294&gt;0,IF(COUNTIF(newValidID,$C1294)&gt;0,VLOOKUP($C1294,Νέα_Μητρώα!$A:$G,2,FALSE),IF(COUNTIF(ValidID,$C1294)&gt;0,VLOOKUP($C1294,Μητρώο!$A:$G,2,FALSE))),"")="Α")),"error","")</f>
        <v/>
      </c>
      <c r="K1294" s="29" t="str">
        <f t="shared" si="146"/>
        <v/>
      </c>
      <c r="L1294" s="29">
        <f t="shared" si="147"/>
        <v>0</v>
      </c>
      <c r="M1294" s="30"/>
      <c r="N1294" s="30"/>
      <c r="O1294" s="31" t="str">
        <f>IF($C1294&gt;0,IF(COUNTIF(newValidID,$C1294)&gt;0,VLOOKUP($C1294,Νέα_Μητρώα!$A:$G,7,FALSE),IF(COUNTIF(ValidID,$C1294)&gt;0,VLOOKUP($C1294,Μητρώο!$A:$G,7,FALSE))),"")</f>
        <v/>
      </c>
      <c r="P1294" s="25" t="str">
        <f t="shared" si="149"/>
        <v/>
      </c>
      <c r="Q1294" s="6"/>
      <c r="S1294" s="6"/>
      <c r="U1294" s="6"/>
      <c r="W1294" s="59" t="str">
        <f>IF(AND($W$1&gt;0,C1294&gt;0),SUBSTITUTE(SUBSTITUTE(IF(COUNTIF(newValidID,$C1294)&gt;0,VLOOKUP($C1294,Νέα_Μητρώα!$A:$G,2,FALSE),IF(COUNTIF(ValidID,$C1294)&gt;0,VLOOKUP($C1294,Μητρώο!$A:$G,2,FALSE))),"Θ","g"),"Α","b")&amp;IF((TRUNC((((YEAR($C$1))-I1294)+1)/2))*2&lt;12,12,(TRUNC((((YEAR($C$1))-I1294)+1)/2))*2),"ω")</f>
        <v>ω</v>
      </c>
      <c r="Z1294" s="49">
        <f t="shared" si="143"/>
        <v>0</v>
      </c>
      <c r="AA1294" s="49">
        <f t="shared" si="144"/>
        <v>0</v>
      </c>
      <c r="AB1294" s="49">
        <f t="shared" si="145"/>
        <v>0</v>
      </c>
    </row>
    <row r="1295" spans="1:28" x14ac:dyDescent="0.2">
      <c r="A1295" s="4">
        <v>1293</v>
      </c>
      <c r="B1295" s="25">
        <f t="shared" si="148"/>
        <v>1293</v>
      </c>
      <c r="D1295" s="26" t="str">
        <f>IF($C1295&gt;0,IF(COUNTIF(newValidID,$C1295)&gt;0,VLOOKUP($C1295,Νέα_Μητρώα!$A:$G,3,FALSE),IF(COUNTIF(ValidID,$C1295)&gt;0,VLOOKUP($C1295,Μητρώο!$A:$G,3,FALSE))),"")</f>
        <v/>
      </c>
      <c r="E1295" s="27" t="str">
        <f>IF($C1295&gt;0,IF(COUNTIF(newValidID,$C1295)&gt;0,VLOOKUP($C1295,Νέα_Μητρώα!$A:$G,5,FALSE),IF(COUNTIF(ValidID,$C1295)&gt;0,VLOOKUP($C1295,Μητρώο!$A:$G,5,FALSE))),"")</f>
        <v/>
      </c>
      <c r="F1295" s="47"/>
      <c r="G1295" s="47"/>
      <c r="H1295" s="28"/>
      <c r="I1295" s="29" t="str">
        <f>IF($C1295&gt;0,IF(COUNTIF(newValidID,$C1295)&gt;0,VLOOKUP($C1295,Νέα_Μητρώα!$A:$G,4,FALSE),IF(COUNTIF(ValidID,$C1295)&gt;0,VLOOKUP($C1295,Μητρώο!$A:$G,4,FALSE))),"")</f>
        <v/>
      </c>
      <c r="J1295" s="53" t="str">
        <f>IF(OR(AND(OR(LEFT(R1295)="b",LEFT(T1295)="b",LEFT(V1295)="b"),IF($C1295&gt;0,IF(COUNTIF(newValidID,$C1295)&gt;0,VLOOKUP($C1295,Νέα_Μητρώα!$A:$G,2,FALSE),IF(COUNTIF(ValidID,$C1295)&gt;0,VLOOKUP($C1295,Μητρώο!$A:$G,2,FALSE))),"")="Θ"),AND(OR(LEFT(R1295)="g",LEFT(T1295)="g",LEFT(V1295)="g"),IF($C1295&gt;0,IF(COUNTIF(newValidID,$C1295)&gt;0,VLOOKUP($C1295,Νέα_Μητρώα!$A:$G,2,FALSE),IF(COUNTIF(ValidID,$C1295)&gt;0,VLOOKUP($C1295,Μητρώο!$A:$G,2,FALSE))),"")="Α")),"error","")</f>
        <v/>
      </c>
      <c r="K1295" s="29" t="str">
        <f t="shared" si="146"/>
        <v/>
      </c>
      <c r="L1295" s="29">
        <f t="shared" si="147"/>
        <v>0</v>
      </c>
      <c r="M1295" s="30"/>
      <c r="N1295" s="30"/>
      <c r="O1295" s="31" t="str">
        <f>IF($C1295&gt;0,IF(COUNTIF(newValidID,$C1295)&gt;0,VLOOKUP($C1295,Νέα_Μητρώα!$A:$G,7,FALSE),IF(COUNTIF(ValidID,$C1295)&gt;0,VLOOKUP($C1295,Μητρώο!$A:$G,7,FALSE))),"")</f>
        <v/>
      </c>
      <c r="P1295" s="25" t="str">
        <f t="shared" si="149"/>
        <v/>
      </c>
      <c r="Q1295" s="6"/>
      <c r="S1295" s="6"/>
      <c r="U1295" s="6"/>
      <c r="W1295" s="59" t="str">
        <f>IF(AND($W$1&gt;0,C1295&gt;0),SUBSTITUTE(SUBSTITUTE(IF(COUNTIF(newValidID,$C1295)&gt;0,VLOOKUP($C1295,Νέα_Μητρώα!$A:$G,2,FALSE),IF(COUNTIF(ValidID,$C1295)&gt;0,VLOOKUP($C1295,Μητρώο!$A:$G,2,FALSE))),"Θ","g"),"Α","b")&amp;IF((TRUNC((((YEAR($C$1))-I1295)+1)/2))*2&lt;12,12,(TRUNC((((YEAR($C$1))-I1295)+1)/2))*2),"ω")</f>
        <v>ω</v>
      </c>
      <c r="Z1295" s="49">
        <f t="shared" si="143"/>
        <v>0</v>
      </c>
      <c r="AA1295" s="49">
        <f t="shared" si="144"/>
        <v>0</v>
      </c>
      <c r="AB1295" s="49">
        <f t="shared" si="145"/>
        <v>0</v>
      </c>
    </row>
    <row r="1296" spans="1:28" x14ac:dyDescent="0.2">
      <c r="A1296" s="4">
        <v>1294</v>
      </c>
      <c r="B1296" s="25">
        <f t="shared" si="148"/>
        <v>1294</v>
      </c>
      <c r="D1296" s="26" t="str">
        <f>IF($C1296&gt;0,IF(COUNTIF(newValidID,$C1296)&gt;0,VLOOKUP($C1296,Νέα_Μητρώα!$A:$G,3,FALSE),IF(COUNTIF(ValidID,$C1296)&gt;0,VLOOKUP($C1296,Μητρώο!$A:$G,3,FALSE))),"")</f>
        <v/>
      </c>
      <c r="E1296" s="27" t="str">
        <f>IF($C1296&gt;0,IF(COUNTIF(newValidID,$C1296)&gt;0,VLOOKUP($C1296,Νέα_Μητρώα!$A:$G,5,FALSE),IF(COUNTIF(ValidID,$C1296)&gt;0,VLOOKUP($C1296,Μητρώο!$A:$G,5,FALSE))),"")</f>
        <v/>
      </c>
      <c r="F1296" s="47"/>
      <c r="G1296" s="47"/>
      <c r="H1296" s="28"/>
      <c r="I1296" s="29" t="str">
        <f>IF($C1296&gt;0,IF(COUNTIF(newValidID,$C1296)&gt;0,VLOOKUP($C1296,Νέα_Μητρώα!$A:$G,4,FALSE),IF(COUNTIF(ValidID,$C1296)&gt;0,VLOOKUP($C1296,Μητρώο!$A:$G,4,FALSE))),"")</f>
        <v/>
      </c>
      <c r="J1296" s="53" t="str">
        <f>IF(OR(AND(OR(LEFT(R1296)="b",LEFT(T1296)="b",LEFT(V1296)="b"),IF($C1296&gt;0,IF(COUNTIF(newValidID,$C1296)&gt;0,VLOOKUP($C1296,Νέα_Μητρώα!$A:$G,2,FALSE),IF(COUNTIF(ValidID,$C1296)&gt;0,VLOOKUP($C1296,Μητρώο!$A:$G,2,FALSE))),"")="Θ"),AND(OR(LEFT(R1296)="g",LEFT(T1296)="g",LEFT(V1296)="g"),IF($C1296&gt;0,IF(COUNTIF(newValidID,$C1296)&gt;0,VLOOKUP($C1296,Νέα_Μητρώα!$A:$G,2,FALSE),IF(COUNTIF(ValidID,$C1296)&gt;0,VLOOKUP($C1296,Μητρώο!$A:$G,2,FALSE))),"")="Α")),"error","")</f>
        <v/>
      </c>
      <c r="K1296" s="29" t="str">
        <f t="shared" si="146"/>
        <v/>
      </c>
      <c r="L1296" s="29">
        <f t="shared" si="147"/>
        <v>0</v>
      </c>
      <c r="M1296" s="30"/>
      <c r="N1296" s="30"/>
      <c r="O1296" s="31" t="str">
        <f>IF($C1296&gt;0,IF(COUNTIF(newValidID,$C1296)&gt;0,VLOOKUP($C1296,Νέα_Μητρώα!$A:$G,7,FALSE),IF(COUNTIF(ValidID,$C1296)&gt;0,VLOOKUP($C1296,Μητρώο!$A:$G,7,FALSE))),"")</f>
        <v/>
      </c>
      <c r="P1296" s="25" t="str">
        <f t="shared" si="149"/>
        <v/>
      </c>
      <c r="Q1296" s="6"/>
      <c r="S1296" s="6"/>
      <c r="U1296" s="6"/>
      <c r="W1296" s="59" t="str">
        <f>IF(AND($W$1&gt;0,C1296&gt;0),SUBSTITUTE(SUBSTITUTE(IF(COUNTIF(newValidID,$C1296)&gt;0,VLOOKUP($C1296,Νέα_Μητρώα!$A:$G,2,FALSE),IF(COUNTIF(ValidID,$C1296)&gt;0,VLOOKUP($C1296,Μητρώο!$A:$G,2,FALSE))),"Θ","g"),"Α","b")&amp;IF((TRUNC((((YEAR($C$1))-I1296)+1)/2))*2&lt;12,12,(TRUNC((((YEAR($C$1))-I1296)+1)/2))*2),"ω")</f>
        <v>ω</v>
      </c>
      <c r="Z1296" s="49">
        <f t="shared" si="143"/>
        <v>0</v>
      </c>
      <c r="AA1296" s="49">
        <f t="shared" si="144"/>
        <v>0</v>
      </c>
      <c r="AB1296" s="49">
        <f t="shared" si="145"/>
        <v>0</v>
      </c>
    </row>
    <row r="1297" spans="1:28" x14ac:dyDescent="0.2">
      <c r="A1297" s="4">
        <v>1295</v>
      </c>
      <c r="B1297" s="25">
        <f t="shared" si="148"/>
        <v>1295</v>
      </c>
      <c r="D1297" s="26" t="str">
        <f>IF($C1297&gt;0,IF(COUNTIF(newValidID,$C1297)&gt;0,VLOOKUP($C1297,Νέα_Μητρώα!$A:$G,3,FALSE),IF(COUNTIF(ValidID,$C1297)&gt;0,VLOOKUP($C1297,Μητρώο!$A:$G,3,FALSE))),"")</f>
        <v/>
      </c>
      <c r="E1297" s="27" t="str">
        <f>IF($C1297&gt;0,IF(COUNTIF(newValidID,$C1297)&gt;0,VLOOKUP($C1297,Νέα_Μητρώα!$A:$G,5,FALSE),IF(COUNTIF(ValidID,$C1297)&gt;0,VLOOKUP($C1297,Μητρώο!$A:$G,5,FALSE))),"")</f>
        <v/>
      </c>
      <c r="F1297" s="47"/>
      <c r="G1297" s="47"/>
      <c r="H1297" s="28"/>
      <c r="I1297" s="29" t="str">
        <f>IF($C1297&gt;0,IF(COUNTIF(newValidID,$C1297)&gt;0,VLOOKUP($C1297,Νέα_Μητρώα!$A:$G,4,FALSE),IF(COUNTIF(ValidID,$C1297)&gt;0,VLOOKUP($C1297,Μητρώο!$A:$G,4,FALSE))),"")</f>
        <v/>
      </c>
      <c r="J1297" s="53" t="str">
        <f>IF(OR(AND(OR(LEFT(R1297)="b",LEFT(T1297)="b",LEFT(V1297)="b"),IF($C1297&gt;0,IF(COUNTIF(newValidID,$C1297)&gt;0,VLOOKUP($C1297,Νέα_Μητρώα!$A:$G,2,FALSE),IF(COUNTIF(ValidID,$C1297)&gt;0,VLOOKUP($C1297,Μητρώο!$A:$G,2,FALSE))),"")="Θ"),AND(OR(LEFT(R1297)="g",LEFT(T1297)="g",LEFT(V1297)="g"),IF($C1297&gt;0,IF(COUNTIF(newValidID,$C1297)&gt;0,VLOOKUP($C1297,Νέα_Μητρώα!$A:$G,2,FALSE),IF(COUNTIF(ValidID,$C1297)&gt;0,VLOOKUP($C1297,Μητρώο!$A:$G,2,FALSE))),"")="Α")),"error","")</f>
        <v/>
      </c>
      <c r="K1297" s="29" t="str">
        <f t="shared" si="146"/>
        <v/>
      </c>
      <c r="L1297" s="29">
        <f t="shared" si="147"/>
        <v>0</v>
      </c>
      <c r="M1297" s="30"/>
      <c r="N1297" s="30"/>
      <c r="O1297" s="31" t="str">
        <f>IF($C1297&gt;0,IF(COUNTIF(newValidID,$C1297)&gt;0,VLOOKUP($C1297,Νέα_Μητρώα!$A:$G,7,FALSE),IF(COUNTIF(ValidID,$C1297)&gt;0,VLOOKUP($C1297,Μητρώο!$A:$G,7,FALSE))),"")</f>
        <v/>
      </c>
      <c r="P1297" s="25" t="str">
        <f t="shared" si="149"/>
        <v/>
      </c>
      <c r="Q1297" s="6"/>
      <c r="S1297" s="6"/>
      <c r="U1297" s="6"/>
      <c r="W1297" s="59" t="str">
        <f>IF(AND($W$1&gt;0,C1297&gt;0),SUBSTITUTE(SUBSTITUTE(IF(COUNTIF(newValidID,$C1297)&gt;0,VLOOKUP($C1297,Νέα_Μητρώα!$A:$G,2,FALSE),IF(COUNTIF(ValidID,$C1297)&gt;0,VLOOKUP($C1297,Μητρώο!$A:$G,2,FALSE))),"Θ","g"),"Α","b")&amp;IF((TRUNC((((YEAR($C$1))-I1297)+1)/2))*2&lt;12,12,(TRUNC((((YEAR($C$1))-I1297)+1)/2))*2),"ω")</f>
        <v>ω</v>
      </c>
      <c r="Z1297" s="49">
        <f t="shared" si="143"/>
        <v>0</v>
      </c>
      <c r="AA1297" s="49">
        <f t="shared" si="144"/>
        <v>0</v>
      </c>
      <c r="AB1297" s="49">
        <f t="shared" si="145"/>
        <v>0</v>
      </c>
    </row>
    <row r="1298" spans="1:28" x14ac:dyDescent="0.2">
      <c r="A1298" s="4">
        <v>1296</v>
      </c>
      <c r="B1298" s="25">
        <f t="shared" si="148"/>
        <v>1296</v>
      </c>
      <c r="D1298" s="26" t="str">
        <f>IF($C1298&gt;0,IF(COUNTIF(newValidID,$C1298)&gt;0,VLOOKUP($C1298,Νέα_Μητρώα!$A:$G,3,FALSE),IF(COUNTIF(ValidID,$C1298)&gt;0,VLOOKUP($C1298,Μητρώο!$A:$G,3,FALSE))),"")</f>
        <v/>
      </c>
      <c r="E1298" s="27" t="str">
        <f>IF($C1298&gt;0,IF(COUNTIF(newValidID,$C1298)&gt;0,VLOOKUP($C1298,Νέα_Μητρώα!$A:$G,5,FALSE),IF(COUNTIF(ValidID,$C1298)&gt;0,VLOOKUP($C1298,Μητρώο!$A:$G,5,FALSE))),"")</f>
        <v/>
      </c>
      <c r="F1298" s="47"/>
      <c r="G1298" s="47"/>
      <c r="H1298" s="28"/>
      <c r="I1298" s="29" t="str">
        <f>IF($C1298&gt;0,IF(COUNTIF(newValidID,$C1298)&gt;0,VLOOKUP($C1298,Νέα_Μητρώα!$A:$G,4,FALSE),IF(COUNTIF(ValidID,$C1298)&gt;0,VLOOKUP($C1298,Μητρώο!$A:$G,4,FALSE))),"")</f>
        <v/>
      </c>
      <c r="J1298" s="53" t="str">
        <f>IF(OR(AND(OR(LEFT(R1298)="b",LEFT(T1298)="b",LEFT(V1298)="b"),IF($C1298&gt;0,IF(COUNTIF(newValidID,$C1298)&gt;0,VLOOKUP($C1298,Νέα_Μητρώα!$A:$G,2,FALSE),IF(COUNTIF(ValidID,$C1298)&gt;0,VLOOKUP($C1298,Μητρώο!$A:$G,2,FALSE))),"")="Θ"),AND(OR(LEFT(R1298)="g",LEFT(T1298)="g",LEFT(V1298)="g"),IF($C1298&gt;0,IF(COUNTIF(newValidID,$C1298)&gt;0,VLOOKUP($C1298,Νέα_Μητρώα!$A:$G,2,FALSE),IF(COUNTIF(ValidID,$C1298)&gt;0,VLOOKUP($C1298,Μητρώο!$A:$G,2,FALSE))),"")="Α")),"error","")</f>
        <v/>
      </c>
      <c r="K1298" s="29" t="str">
        <f t="shared" si="146"/>
        <v/>
      </c>
      <c r="L1298" s="29">
        <f t="shared" si="147"/>
        <v>0</v>
      </c>
      <c r="M1298" s="30"/>
      <c r="N1298" s="30"/>
      <c r="O1298" s="31" t="str">
        <f>IF($C1298&gt;0,IF(COUNTIF(newValidID,$C1298)&gt;0,VLOOKUP($C1298,Νέα_Μητρώα!$A:$G,7,FALSE),IF(COUNTIF(ValidID,$C1298)&gt;0,VLOOKUP($C1298,Μητρώο!$A:$G,7,FALSE))),"")</f>
        <v/>
      </c>
      <c r="P1298" s="25" t="str">
        <f t="shared" si="149"/>
        <v/>
      </c>
      <c r="Q1298" s="6"/>
      <c r="S1298" s="6"/>
      <c r="U1298" s="6"/>
      <c r="W1298" s="59" t="str">
        <f>IF(AND($W$1&gt;0,C1298&gt;0),SUBSTITUTE(SUBSTITUTE(IF(COUNTIF(newValidID,$C1298)&gt;0,VLOOKUP($C1298,Νέα_Μητρώα!$A:$G,2,FALSE),IF(COUNTIF(ValidID,$C1298)&gt;0,VLOOKUP($C1298,Μητρώο!$A:$G,2,FALSE))),"Θ","g"),"Α","b")&amp;IF((TRUNC((((YEAR($C$1))-I1298)+1)/2))*2&lt;12,12,(TRUNC((((YEAR($C$1))-I1298)+1)/2))*2),"ω")</f>
        <v>ω</v>
      </c>
      <c r="Z1298" s="49">
        <f t="shared" si="143"/>
        <v>0</v>
      </c>
      <c r="AA1298" s="49">
        <f t="shared" si="144"/>
        <v>0</v>
      </c>
      <c r="AB1298" s="49">
        <f t="shared" si="145"/>
        <v>0</v>
      </c>
    </row>
    <row r="1299" spans="1:28" x14ac:dyDescent="0.2">
      <c r="A1299" s="4">
        <v>1297</v>
      </c>
      <c r="B1299" s="25">
        <f t="shared" si="148"/>
        <v>1297</v>
      </c>
      <c r="D1299" s="26" t="str">
        <f>IF($C1299&gt;0,IF(COUNTIF(newValidID,$C1299)&gt;0,VLOOKUP($C1299,Νέα_Μητρώα!$A:$G,3,FALSE),IF(COUNTIF(ValidID,$C1299)&gt;0,VLOOKUP($C1299,Μητρώο!$A:$G,3,FALSE))),"")</f>
        <v/>
      </c>
      <c r="E1299" s="27" t="str">
        <f>IF($C1299&gt;0,IF(COUNTIF(newValidID,$C1299)&gt;0,VLOOKUP($C1299,Νέα_Μητρώα!$A:$G,5,FALSE),IF(COUNTIF(ValidID,$C1299)&gt;0,VLOOKUP($C1299,Μητρώο!$A:$G,5,FALSE))),"")</f>
        <v/>
      </c>
      <c r="F1299" s="47"/>
      <c r="G1299" s="47"/>
      <c r="H1299" s="28"/>
      <c r="I1299" s="29" t="str">
        <f>IF($C1299&gt;0,IF(COUNTIF(newValidID,$C1299)&gt;0,VLOOKUP($C1299,Νέα_Μητρώα!$A:$G,4,FALSE),IF(COUNTIF(ValidID,$C1299)&gt;0,VLOOKUP($C1299,Μητρώο!$A:$G,4,FALSE))),"")</f>
        <v/>
      </c>
      <c r="J1299" s="53" t="str">
        <f>IF(OR(AND(OR(LEFT(R1299)="b",LEFT(T1299)="b",LEFT(V1299)="b"),IF($C1299&gt;0,IF(COUNTIF(newValidID,$C1299)&gt;0,VLOOKUP($C1299,Νέα_Μητρώα!$A:$G,2,FALSE),IF(COUNTIF(ValidID,$C1299)&gt;0,VLOOKUP($C1299,Μητρώο!$A:$G,2,FALSE))),"")="Θ"),AND(OR(LEFT(R1299)="g",LEFT(T1299)="g",LEFT(V1299)="g"),IF($C1299&gt;0,IF(COUNTIF(newValidID,$C1299)&gt;0,VLOOKUP($C1299,Νέα_Μητρώα!$A:$G,2,FALSE),IF(COUNTIF(ValidID,$C1299)&gt;0,VLOOKUP($C1299,Μητρώο!$A:$G,2,FALSE))),"")="Α")),"error","")</f>
        <v/>
      </c>
      <c r="K1299" s="29" t="str">
        <f t="shared" si="146"/>
        <v/>
      </c>
      <c r="L1299" s="29">
        <f t="shared" si="147"/>
        <v>0</v>
      </c>
      <c r="M1299" s="30"/>
      <c r="N1299" s="30"/>
      <c r="O1299" s="31" t="str">
        <f>IF($C1299&gt;0,IF(COUNTIF(newValidID,$C1299)&gt;0,VLOOKUP($C1299,Νέα_Μητρώα!$A:$G,7,FALSE),IF(COUNTIF(ValidID,$C1299)&gt;0,VLOOKUP($C1299,Μητρώο!$A:$G,7,FALSE))),"")</f>
        <v/>
      </c>
      <c r="P1299" s="25" t="str">
        <f t="shared" si="149"/>
        <v/>
      </c>
      <c r="Q1299" s="6"/>
      <c r="S1299" s="6"/>
      <c r="U1299" s="6"/>
      <c r="W1299" s="59" t="str">
        <f>IF(AND($W$1&gt;0,C1299&gt;0),SUBSTITUTE(SUBSTITUTE(IF(COUNTIF(newValidID,$C1299)&gt;0,VLOOKUP($C1299,Νέα_Μητρώα!$A:$G,2,FALSE),IF(COUNTIF(ValidID,$C1299)&gt;0,VLOOKUP($C1299,Μητρώο!$A:$G,2,FALSE))),"Θ","g"),"Α","b")&amp;IF((TRUNC((((YEAR($C$1))-I1299)+1)/2))*2&lt;12,12,(TRUNC((((YEAR($C$1))-I1299)+1)/2))*2),"ω")</f>
        <v>ω</v>
      </c>
      <c r="Z1299" s="49">
        <f t="shared" si="143"/>
        <v>0</v>
      </c>
      <c r="AA1299" s="49">
        <f t="shared" si="144"/>
        <v>0</v>
      </c>
      <c r="AB1299" s="49">
        <f t="shared" si="145"/>
        <v>0</v>
      </c>
    </row>
    <row r="1300" spans="1:28" x14ac:dyDescent="0.2">
      <c r="A1300" s="4">
        <v>1298</v>
      </c>
      <c r="B1300" s="25">
        <f t="shared" si="148"/>
        <v>1298</v>
      </c>
      <c r="D1300" s="26" t="str">
        <f>IF($C1300&gt;0,IF(COUNTIF(newValidID,$C1300)&gt;0,VLOOKUP($C1300,Νέα_Μητρώα!$A:$G,3,FALSE),IF(COUNTIF(ValidID,$C1300)&gt;0,VLOOKUP($C1300,Μητρώο!$A:$G,3,FALSE))),"")</f>
        <v/>
      </c>
      <c r="E1300" s="27" t="str">
        <f>IF($C1300&gt;0,IF(COUNTIF(newValidID,$C1300)&gt;0,VLOOKUP($C1300,Νέα_Μητρώα!$A:$G,5,FALSE),IF(COUNTIF(ValidID,$C1300)&gt;0,VLOOKUP($C1300,Μητρώο!$A:$G,5,FALSE))),"")</f>
        <v/>
      </c>
      <c r="F1300" s="47"/>
      <c r="G1300" s="47"/>
      <c r="H1300" s="28"/>
      <c r="I1300" s="29" t="str">
        <f>IF($C1300&gt;0,IF(COUNTIF(newValidID,$C1300)&gt;0,VLOOKUP($C1300,Νέα_Μητρώα!$A:$G,4,FALSE),IF(COUNTIF(ValidID,$C1300)&gt;0,VLOOKUP($C1300,Μητρώο!$A:$G,4,FALSE))),"")</f>
        <v/>
      </c>
      <c r="J1300" s="53" t="str">
        <f>IF(OR(AND(OR(LEFT(R1300)="b",LEFT(T1300)="b",LEFT(V1300)="b"),IF($C1300&gt;0,IF(COUNTIF(newValidID,$C1300)&gt;0,VLOOKUP($C1300,Νέα_Μητρώα!$A:$G,2,FALSE),IF(COUNTIF(ValidID,$C1300)&gt;0,VLOOKUP($C1300,Μητρώο!$A:$G,2,FALSE))),"")="Θ"),AND(OR(LEFT(R1300)="g",LEFT(T1300)="g",LEFT(V1300)="g"),IF($C1300&gt;0,IF(COUNTIF(newValidID,$C1300)&gt;0,VLOOKUP($C1300,Νέα_Μητρώα!$A:$G,2,FALSE),IF(COUNTIF(ValidID,$C1300)&gt;0,VLOOKUP($C1300,Μητρώο!$A:$G,2,FALSE))),"")="Α")),"error","")</f>
        <v/>
      </c>
      <c r="K1300" s="29" t="str">
        <f t="shared" si="146"/>
        <v/>
      </c>
      <c r="L1300" s="29">
        <f t="shared" si="147"/>
        <v>0</v>
      </c>
      <c r="M1300" s="30"/>
      <c r="N1300" s="30"/>
      <c r="O1300" s="31" t="str">
        <f>IF($C1300&gt;0,IF(COUNTIF(newValidID,$C1300)&gt;0,VLOOKUP($C1300,Νέα_Μητρώα!$A:$G,7,FALSE),IF(COUNTIF(ValidID,$C1300)&gt;0,VLOOKUP($C1300,Μητρώο!$A:$G,7,FALSE))),"")</f>
        <v/>
      </c>
      <c r="P1300" s="25" t="str">
        <f t="shared" si="149"/>
        <v/>
      </c>
      <c r="Q1300" s="6"/>
      <c r="S1300" s="6"/>
      <c r="U1300" s="6"/>
      <c r="W1300" s="59" t="str">
        <f>IF(AND($W$1&gt;0,C1300&gt;0),SUBSTITUTE(SUBSTITUTE(IF(COUNTIF(newValidID,$C1300)&gt;0,VLOOKUP($C1300,Νέα_Μητρώα!$A:$G,2,FALSE),IF(COUNTIF(ValidID,$C1300)&gt;0,VLOOKUP($C1300,Μητρώο!$A:$G,2,FALSE))),"Θ","g"),"Α","b")&amp;IF((TRUNC((((YEAR($C$1))-I1300)+1)/2))*2&lt;12,12,(TRUNC((((YEAR($C$1))-I1300)+1)/2))*2),"ω")</f>
        <v>ω</v>
      </c>
      <c r="Z1300" s="49">
        <f t="shared" si="143"/>
        <v>0</v>
      </c>
      <c r="AA1300" s="49">
        <f t="shared" si="144"/>
        <v>0</v>
      </c>
      <c r="AB1300" s="49">
        <f t="shared" si="145"/>
        <v>0</v>
      </c>
    </row>
    <row r="1301" spans="1:28" x14ac:dyDescent="0.2">
      <c r="A1301" s="4">
        <v>1299</v>
      </c>
      <c r="B1301" s="25">
        <f t="shared" si="148"/>
        <v>1299</v>
      </c>
      <c r="D1301" s="26" t="str">
        <f>IF($C1301&gt;0,IF(COUNTIF(newValidID,$C1301)&gt;0,VLOOKUP($C1301,Νέα_Μητρώα!$A:$G,3,FALSE),IF(COUNTIF(ValidID,$C1301)&gt;0,VLOOKUP($C1301,Μητρώο!$A:$G,3,FALSE))),"")</f>
        <v/>
      </c>
      <c r="E1301" s="27" t="str">
        <f>IF($C1301&gt;0,IF(COUNTIF(newValidID,$C1301)&gt;0,VLOOKUP($C1301,Νέα_Μητρώα!$A:$G,5,FALSE),IF(COUNTIF(ValidID,$C1301)&gt;0,VLOOKUP($C1301,Μητρώο!$A:$G,5,FALSE))),"")</f>
        <v/>
      </c>
      <c r="F1301" s="47"/>
      <c r="G1301" s="47"/>
      <c r="H1301" s="28"/>
      <c r="I1301" s="29" t="str">
        <f>IF($C1301&gt;0,IF(COUNTIF(newValidID,$C1301)&gt;0,VLOOKUP($C1301,Νέα_Μητρώα!$A:$G,4,FALSE),IF(COUNTIF(ValidID,$C1301)&gt;0,VLOOKUP($C1301,Μητρώο!$A:$G,4,FALSE))),"")</f>
        <v/>
      </c>
      <c r="J1301" s="53" t="str">
        <f>IF(OR(AND(OR(LEFT(R1301)="b",LEFT(T1301)="b",LEFT(V1301)="b"),IF($C1301&gt;0,IF(COUNTIF(newValidID,$C1301)&gt;0,VLOOKUP($C1301,Νέα_Μητρώα!$A:$G,2,FALSE),IF(COUNTIF(ValidID,$C1301)&gt;0,VLOOKUP($C1301,Μητρώο!$A:$G,2,FALSE))),"")="Θ"),AND(OR(LEFT(R1301)="g",LEFT(T1301)="g",LEFT(V1301)="g"),IF($C1301&gt;0,IF(COUNTIF(newValidID,$C1301)&gt;0,VLOOKUP($C1301,Νέα_Μητρώα!$A:$G,2,FALSE),IF(COUNTIF(ValidID,$C1301)&gt;0,VLOOKUP($C1301,Μητρώο!$A:$G,2,FALSE))),"")="Α")),"error","")</f>
        <v/>
      </c>
      <c r="K1301" s="29" t="str">
        <f t="shared" si="146"/>
        <v/>
      </c>
      <c r="L1301" s="29">
        <f t="shared" si="147"/>
        <v>0</v>
      </c>
      <c r="M1301" s="30"/>
      <c r="N1301" s="30"/>
      <c r="O1301" s="31" t="str">
        <f>IF($C1301&gt;0,IF(COUNTIF(newValidID,$C1301)&gt;0,VLOOKUP($C1301,Νέα_Μητρώα!$A:$G,7,FALSE),IF(COUNTIF(ValidID,$C1301)&gt;0,VLOOKUP($C1301,Μητρώο!$A:$G,7,FALSE))),"")</f>
        <v/>
      </c>
      <c r="P1301" s="25" t="str">
        <f t="shared" si="149"/>
        <v/>
      </c>
      <c r="Q1301" s="6"/>
      <c r="S1301" s="6"/>
      <c r="U1301" s="6"/>
      <c r="W1301" s="59" t="str">
        <f>IF(AND($W$1&gt;0,C1301&gt;0),SUBSTITUTE(SUBSTITUTE(IF(COUNTIF(newValidID,$C1301)&gt;0,VLOOKUP($C1301,Νέα_Μητρώα!$A:$G,2,FALSE),IF(COUNTIF(ValidID,$C1301)&gt;0,VLOOKUP($C1301,Μητρώο!$A:$G,2,FALSE))),"Θ","g"),"Α","b")&amp;IF((TRUNC((((YEAR($C$1))-I1301)+1)/2))*2&lt;12,12,(TRUNC((((YEAR($C$1))-I1301)+1)/2))*2),"ω")</f>
        <v>ω</v>
      </c>
      <c r="Z1301" s="49">
        <f t="shared" si="143"/>
        <v>0</v>
      </c>
      <c r="AA1301" s="49">
        <f t="shared" si="144"/>
        <v>0</v>
      </c>
      <c r="AB1301" s="49">
        <f t="shared" si="145"/>
        <v>0</v>
      </c>
    </row>
    <row r="1302" spans="1:28" x14ac:dyDescent="0.2">
      <c r="A1302" s="4">
        <v>1300</v>
      </c>
      <c r="B1302" s="25">
        <f t="shared" si="148"/>
        <v>1300</v>
      </c>
      <c r="D1302" s="26" t="str">
        <f>IF($C1302&gt;0,IF(COUNTIF(newValidID,$C1302)&gt;0,VLOOKUP($C1302,Νέα_Μητρώα!$A:$G,3,FALSE),IF(COUNTIF(ValidID,$C1302)&gt;0,VLOOKUP($C1302,Μητρώο!$A:$G,3,FALSE))),"")</f>
        <v/>
      </c>
      <c r="E1302" s="27" t="str">
        <f>IF($C1302&gt;0,IF(COUNTIF(newValidID,$C1302)&gt;0,VLOOKUP($C1302,Νέα_Μητρώα!$A:$G,5,FALSE),IF(COUNTIF(ValidID,$C1302)&gt;0,VLOOKUP($C1302,Μητρώο!$A:$G,5,FALSE))),"")</f>
        <v/>
      </c>
      <c r="F1302" s="47"/>
      <c r="G1302" s="47"/>
      <c r="H1302" s="28"/>
      <c r="I1302" s="29" t="str">
        <f>IF($C1302&gt;0,IF(COUNTIF(newValidID,$C1302)&gt;0,VLOOKUP($C1302,Νέα_Μητρώα!$A:$G,4,FALSE),IF(COUNTIF(ValidID,$C1302)&gt;0,VLOOKUP($C1302,Μητρώο!$A:$G,4,FALSE))),"")</f>
        <v/>
      </c>
      <c r="J1302" s="53" t="str">
        <f>IF(OR(AND(OR(LEFT(R1302)="b",LEFT(T1302)="b",LEFT(V1302)="b"),IF($C1302&gt;0,IF(COUNTIF(newValidID,$C1302)&gt;0,VLOOKUP($C1302,Νέα_Μητρώα!$A:$G,2,FALSE),IF(COUNTIF(ValidID,$C1302)&gt;0,VLOOKUP($C1302,Μητρώο!$A:$G,2,FALSE))),"")="Θ"),AND(OR(LEFT(R1302)="g",LEFT(T1302)="g",LEFT(V1302)="g"),IF($C1302&gt;0,IF(COUNTIF(newValidID,$C1302)&gt;0,VLOOKUP($C1302,Νέα_Μητρώα!$A:$G,2,FALSE),IF(COUNTIF(ValidID,$C1302)&gt;0,VLOOKUP($C1302,Μητρώο!$A:$G,2,FALSE))),"")="Α")),"error","")</f>
        <v/>
      </c>
      <c r="K1302" s="29" t="str">
        <f t="shared" si="146"/>
        <v/>
      </c>
      <c r="L1302" s="29">
        <f t="shared" si="147"/>
        <v>0</v>
      </c>
      <c r="M1302" s="30"/>
      <c r="N1302" s="30"/>
      <c r="O1302" s="31" t="str">
        <f>IF($C1302&gt;0,IF(COUNTIF(newValidID,$C1302)&gt;0,VLOOKUP($C1302,Νέα_Μητρώα!$A:$G,7,FALSE),IF(COUNTIF(ValidID,$C1302)&gt;0,VLOOKUP($C1302,Μητρώο!$A:$G,7,FALSE))),"")</f>
        <v/>
      </c>
      <c r="P1302" s="25" t="str">
        <f t="shared" si="149"/>
        <v/>
      </c>
      <c r="Q1302" s="6"/>
      <c r="S1302" s="6"/>
      <c r="U1302" s="6"/>
      <c r="W1302" s="59" t="str">
        <f>IF(AND($W$1&gt;0,C1302&gt;0),SUBSTITUTE(SUBSTITUTE(IF(COUNTIF(newValidID,$C1302)&gt;0,VLOOKUP($C1302,Νέα_Μητρώα!$A:$G,2,FALSE),IF(COUNTIF(ValidID,$C1302)&gt;0,VLOOKUP($C1302,Μητρώο!$A:$G,2,FALSE))),"Θ","g"),"Α","b")&amp;IF((TRUNC((((YEAR($C$1))-I1302)+1)/2))*2&lt;12,12,(TRUNC((((YEAR($C$1))-I1302)+1)/2))*2),"ω")</f>
        <v>ω</v>
      </c>
      <c r="Z1302" s="49">
        <f t="shared" si="143"/>
        <v>0</v>
      </c>
      <c r="AA1302" s="49">
        <f t="shared" si="144"/>
        <v>0</v>
      </c>
      <c r="AB1302" s="49">
        <f t="shared" si="145"/>
        <v>0</v>
      </c>
    </row>
    <row r="1303" spans="1:28" x14ac:dyDescent="0.2">
      <c r="A1303" s="4">
        <v>1301</v>
      </c>
      <c r="B1303" s="25">
        <f t="shared" si="148"/>
        <v>1301</v>
      </c>
      <c r="D1303" s="26" t="str">
        <f>IF($C1303&gt;0,IF(COUNTIF(newValidID,$C1303)&gt;0,VLOOKUP($C1303,Νέα_Μητρώα!$A:$G,3,FALSE),IF(COUNTIF(ValidID,$C1303)&gt;0,VLOOKUP($C1303,Μητρώο!$A:$G,3,FALSE))),"")</f>
        <v/>
      </c>
      <c r="E1303" s="27" t="str">
        <f>IF($C1303&gt;0,IF(COUNTIF(newValidID,$C1303)&gt;0,VLOOKUP($C1303,Νέα_Μητρώα!$A:$G,5,FALSE),IF(COUNTIF(ValidID,$C1303)&gt;0,VLOOKUP($C1303,Μητρώο!$A:$G,5,FALSE))),"")</f>
        <v/>
      </c>
      <c r="F1303" s="47"/>
      <c r="G1303" s="47"/>
      <c r="H1303" s="28"/>
      <c r="I1303" s="29" t="str">
        <f>IF($C1303&gt;0,IF(COUNTIF(newValidID,$C1303)&gt;0,VLOOKUP($C1303,Νέα_Μητρώα!$A:$G,4,FALSE),IF(COUNTIF(ValidID,$C1303)&gt;0,VLOOKUP($C1303,Μητρώο!$A:$G,4,FALSE))),"")</f>
        <v/>
      </c>
      <c r="J1303" s="53" t="str">
        <f>IF(OR(AND(OR(LEFT(R1303)="b",LEFT(T1303)="b",LEFT(V1303)="b"),IF($C1303&gt;0,IF(COUNTIF(newValidID,$C1303)&gt;0,VLOOKUP($C1303,Νέα_Μητρώα!$A:$G,2,FALSE),IF(COUNTIF(ValidID,$C1303)&gt;0,VLOOKUP($C1303,Μητρώο!$A:$G,2,FALSE))),"")="Θ"),AND(OR(LEFT(R1303)="g",LEFT(T1303)="g",LEFT(V1303)="g"),IF($C1303&gt;0,IF(COUNTIF(newValidID,$C1303)&gt;0,VLOOKUP($C1303,Νέα_Μητρώα!$A:$G,2,FALSE),IF(COUNTIF(ValidID,$C1303)&gt;0,VLOOKUP($C1303,Μητρώο!$A:$G,2,FALSE))),"")="Α")),"error","")</f>
        <v/>
      </c>
      <c r="K1303" s="29" t="str">
        <f t="shared" si="146"/>
        <v/>
      </c>
      <c r="L1303" s="29">
        <f t="shared" si="147"/>
        <v>0</v>
      </c>
      <c r="M1303" s="30"/>
      <c r="N1303" s="30"/>
      <c r="O1303" s="31" t="str">
        <f>IF($C1303&gt;0,IF(COUNTIF(newValidID,$C1303)&gt;0,VLOOKUP($C1303,Νέα_Μητρώα!$A:$G,7,FALSE),IF(COUNTIF(ValidID,$C1303)&gt;0,VLOOKUP($C1303,Μητρώο!$A:$G,7,FALSE))),"")</f>
        <v/>
      </c>
      <c r="P1303" s="25" t="str">
        <f t="shared" si="149"/>
        <v/>
      </c>
      <c r="Q1303" s="6"/>
      <c r="S1303" s="6"/>
      <c r="U1303" s="6"/>
      <c r="W1303" s="59" t="str">
        <f>IF(AND($W$1&gt;0,C1303&gt;0),SUBSTITUTE(SUBSTITUTE(IF(COUNTIF(newValidID,$C1303)&gt;0,VLOOKUP($C1303,Νέα_Μητρώα!$A:$G,2,FALSE),IF(COUNTIF(ValidID,$C1303)&gt;0,VLOOKUP($C1303,Μητρώο!$A:$G,2,FALSE))),"Θ","g"),"Α","b")&amp;IF((TRUNC((((YEAR($C$1))-I1303)+1)/2))*2&lt;12,12,(TRUNC((((YEAR($C$1))-I1303)+1)/2))*2),"ω")</f>
        <v>ω</v>
      </c>
      <c r="Z1303" s="49">
        <f t="shared" si="143"/>
        <v>0</v>
      </c>
      <c r="AA1303" s="49">
        <f t="shared" si="144"/>
        <v>0</v>
      </c>
      <c r="AB1303" s="49">
        <f t="shared" si="145"/>
        <v>0</v>
      </c>
    </row>
    <row r="1304" spans="1:28" x14ac:dyDescent="0.2">
      <c r="A1304" s="4">
        <v>1302</v>
      </c>
      <c r="B1304" s="25">
        <f t="shared" si="148"/>
        <v>1302</v>
      </c>
      <c r="D1304" s="26" t="str">
        <f>IF($C1304&gt;0,IF(COUNTIF(newValidID,$C1304)&gt;0,VLOOKUP($C1304,Νέα_Μητρώα!$A:$G,3,FALSE),IF(COUNTIF(ValidID,$C1304)&gt;0,VLOOKUP($C1304,Μητρώο!$A:$G,3,FALSE))),"")</f>
        <v/>
      </c>
      <c r="E1304" s="27" t="str">
        <f>IF($C1304&gt;0,IF(COUNTIF(newValidID,$C1304)&gt;0,VLOOKUP($C1304,Νέα_Μητρώα!$A:$G,5,FALSE),IF(COUNTIF(ValidID,$C1304)&gt;0,VLOOKUP($C1304,Μητρώο!$A:$G,5,FALSE))),"")</f>
        <v/>
      </c>
      <c r="F1304" s="47"/>
      <c r="G1304" s="47"/>
      <c r="H1304" s="28"/>
      <c r="I1304" s="29" t="str">
        <f>IF($C1304&gt;0,IF(COUNTIF(newValidID,$C1304)&gt;0,VLOOKUP($C1304,Νέα_Μητρώα!$A:$G,4,FALSE),IF(COUNTIF(ValidID,$C1304)&gt;0,VLOOKUP($C1304,Μητρώο!$A:$G,4,FALSE))),"")</f>
        <v/>
      </c>
      <c r="J1304" s="53" t="str">
        <f>IF(OR(AND(OR(LEFT(R1304)="b",LEFT(T1304)="b",LEFT(V1304)="b"),IF($C1304&gt;0,IF(COUNTIF(newValidID,$C1304)&gt;0,VLOOKUP($C1304,Νέα_Μητρώα!$A:$G,2,FALSE),IF(COUNTIF(ValidID,$C1304)&gt;0,VLOOKUP($C1304,Μητρώο!$A:$G,2,FALSE))),"")="Θ"),AND(OR(LEFT(R1304)="g",LEFT(T1304)="g",LEFT(V1304)="g"),IF($C1304&gt;0,IF(COUNTIF(newValidID,$C1304)&gt;0,VLOOKUP($C1304,Νέα_Μητρώα!$A:$G,2,FALSE),IF(COUNTIF(ValidID,$C1304)&gt;0,VLOOKUP($C1304,Μητρώο!$A:$G,2,FALSE))),"")="Α")),"error","")</f>
        <v/>
      </c>
      <c r="K1304" s="29" t="str">
        <f t="shared" si="146"/>
        <v/>
      </c>
      <c r="L1304" s="29">
        <f t="shared" si="147"/>
        <v>0</v>
      </c>
      <c r="M1304" s="30"/>
      <c r="N1304" s="30"/>
      <c r="O1304" s="31" t="str">
        <f>IF($C1304&gt;0,IF(COUNTIF(newValidID,$C1304)&gt;0,VLOOKUP($C1304,Νέα_Μητρώα!$A:$G,7,FALSE),IF(COUNTIF(ValidID,$C1304)&gt;0,VLOOKUP($C1304,Μητρώο!$A:$G,7,FALSE))),"")</f>
        <v/>
      </c>
      <c r="P1304" s="25" t="str">
        <f t="shared" si="149"/>
        <v/>
      </c>
      <c r="Q1304" s="6"/>
      <c r="S1304" s="6"/>
      <c r="U1304" s="6"/>
      <c r="W1304" s="59" t="str">
        <f>IF(AND($W$1&gt;0,C1304&gt;0),SUBSTITUTE(SUBSTITUTE(IF(COUNTIF(newValidID,$C1304)&gt;0,VLOOKUP($C1304,Νέα_Μητρώα!$A:$G,2,FALSE),IF(COUNTIF(ValidID,$C1304)&gt;0,VLOOKUP($C1304,Μητρώο!$A:$G,2,FALSE))),"Θ","g"),"Α","b")&amp;IF((TRUNC((((YEAR($C$1))-I1304)+1)/2))*2&lt;12,12,(TRUNC((((YEAR($C$1))-I1304)+1)/2))*2),"ω")</f>
        <v>ω</v>
      </c>
      <c r="Z1304" s="49">
        <f t="shared" si="143"/>
        <v>0</v>
      </c>
      <c r="AA1304" s="49">
        <f t="shared" si="144"/>
        <v>0</v>
      </c>
      <c r="AB1304" s="49">
        <f t="shared" si="145"/>
        <v>0</v>
      </c>
    </row>
    <row r="1305" spans="1:28" x14ac:dyDescent="0.2">
      <c r="A1305" s="4">
        <v>1303</v>
      </c>
      <c r="B1305" s="25">
        <f t="shared" si="148"/>
        <v>1303</v>
      </c>
      <c r="D1305" s="26" t="str">
        <f>IF($C1305&gt;0,IF(COUNTIF(newValidID,$C1305)&gt;0,VLOOKUP($C1305,Νέα_Μητρώα!$A:$G,3,FALSE),IF(COUNTIF(ValidID,$C1305)&gt;0,VLOOKUP($C1305,Μητρώο!$A:$G,3,FALSE))),"")</f>
        <v/>
      </c>
      <c r="E1305" s="27" t="str">
        <f>IF($C1305&gt;0,IF(COUNTIF(newValidID,$C1305)&gt;0,VLOOKUP($C1305,Νέα_Μητρώα!$A:$G,5,FALSE),IF(COUNTIF(ValidID,$C1305)&gt;0,VLOOKUP($C1305,Μητρώο!$A:$G,5,FALSE))),"")</f>
        <v/>
      </c>
      <c r="F1305" s="47"/>
      <c r="G1305" s="47"/>
      <c r="H1305" s="28"/>
      <c r="I1305" s="29" t="str">
        <f>IF($C1305&gt;0,IF(COUNTIF(newValidID,$C1305)&gt;0,VLOOKUP($C1305,Νέα_Μητρώα!$A:$G,4,FALSE),IF(COUNTIF(ValidID,$C1305)&gt;0,VLOOKUP($C1305,Μητρώο!$A:$G,4,FALSE))),"")</f>
        <v/>
      </c>
      <c r="J1305" s="53" t="str">
        <f>IF(OR(AND(OR(LEFT(R1305)="b",LEFT(T1305)="b",LEFT(V1305)="b"),IF($C1305&gt;0,IF(COUNTIF(newValidID,$C1305)&gt;0,VLOOKUP($C1305,Νέα_Μητρώα!$A:$G,2,FALSE),IF(COUNTIF(ValidID,$C1305)&gt;0,VLOOKUP($C1305,Μητρώο!$A:$G,2,FALSE))),"")="Θ"),AND(OR(LEFT(R1305)="g",LEFT(T1305)="g",LEFT(V1305)="g"),IF($C1305&gt;0,IF(COUNTIF(newValidID,$C1305)&gt;0,VLOOKUP($C1305,Νέα_Μητρώα!$A:$G,2,FALSE),IF(COUNTIF(ValidID,$C1305)&gt;0,VLOOKUP($C1305,Μητρώο!$A:$G,2,FALSE))),"")="Α")),"error","")</f>
        <v/>
      </c>
      <c r="K1305" s="29" t="str">
        <f t="shared" si="146"/>
        <v/>
      </c>
      <c r="L1305" s="29">
        <f t="shared" si="147"/>
        <v>0</v>
      </c>
      <c r="M1305" s="30"/>
      <c r="N1305" s="30"/>
      <c r="O1305" s="31" t="str">
        <f>IF($C1305&gt;0,IF(COUNTIF(newValidID,$C1305)&gt;0,VLOOKUP($C1305,Νέα_Μητρώα!$A:$G,7,FALSE),IF(COUNTIF(ValidID,$C1305)&gt;0,VLOOKUP($C1305,Μητρώο!$A:$G,7,FALSE))),"")</f>
        <v/>
      </c>
      <c r="P1305" s="25" t="str">
        <f t="shared" si="149"/>
        <v/>
      </c>
      <c r="Q1305" s="6"/>
      <c r="S1305" s="6"/>
      <c r="U1305" s="6"/>
      <c r="W1305" s="59" t="str">
        <f>IF(AND($W$1&gt;0,C1305&gt;0),SUBSTITUTE(SUBSTITUTE(IF(COUNTIF(newValidID,$C1305)&gt;0,VLOOKUP($C1305,Νέα_Μητρώα!$A:$G,2,FALSE),IF(COUNTIF(ValidID,$C1305)&gt;0,VLOOKUP($C1305,Μητρώο!$A:$G,2,FALSE))),"Θ","g"),"Α","b")&amp;IF((TRUNC((((YEAR($C$1))-I1305)+1)/2))*2&lt;12,12,(TRUNC((((YEAR($C$1))-I1305)+1)/2))*2),"ω")</f>
        <v>ω</v>
      </c>
      <c r="Z1305" s="49">
        <f t="shared" si="143"/>
        <v>0</v>
      </c>
      <c r="AA1305" s="49">
        <f t="shared" si="144"/>
        <v>0</v>
      </c>
      <c r="AB1305" s="49">
        <f t="shared" si="145"/>
        <v>0</v>
      </c>
    </row>
    <row r="1306" spans="1:28" x14ac:dyDescent="0.2">
      <c r="A1306" s="4">
        <v>1304</v>
      </c>
      <c r="B1306" s="25">
        <f t="shared" si="148"/>
        <v>1304</v>
      </c>
      <c r="D1306" s="26" t="str">
        <f>IF($C1306&gt;0,IF(COUNTIF(newValidID,$C1306)&gt;0,VLOOKUP($C1306,Νέα_Μητρώα!$A:$G,3,FALSE),IF(COUNTIF(ValidID,$C1306)&gt;0,VLOOKUP($C1306,Μητρώο!$A:$G,3,FALSE))),"")</f>
        <v/>
      </c>
      <c r="E1306" s="27" t="str">
        <f>IF($C1306&gt;0,IF(COUNTIF(newValidID,$C1306)&gt;0,VLOOKUP($C1306,Νέα_Μητρώα!$A:$G,5,FALSE),IF(COUNTIF(ValidID,$C1306)&gt;0,VLOOKUP($C1306,Μητρώο!$A:$G,5,FALSE))),"")</f>
        <v/>
      </c>
      <c r="F1306" s="47"/>
      <c r="G1306" s="47"/>
      <c r="H1306" s="28"/>
      <c r="I1306" s="29" t="str">
        <f>IF($C1306&gt;0,IF(COUNTIF(newValidID,$C1306)&gt;0,VLOOKUP($C1306,Νέα_Μητρώα!$A:$G,4,FALSE),IF(COUNTIF(ValidID,$C1306)&gt;0,VLOOKUP($C1306,Μητρώο!$A:$G,4,FALSE))),"")</f>
        <v/>
      </c>
      <c r="J1306" s="53" t="str">
        <f>IF(OR(AND(OR(LEFT(R1306)="b",LEFT(T1306)="b",LEFT(V1306)="b"),IF($C1306&gt;0,IF(COUNTIF(newValidID,$C1306)&gt;0,VLOOKUP($C1306,Νέα_Μητρώα!$A:$G,2,FALSE),IF(COUNTIF(ValidID,$C1306)&gt;0,VLOOKUP($C1306,Μητρώο!$A:$G,2,FALSE))),"")="Θ"),AND(OR(LEFT(R1306)="g",LEFT(T1306)="g",LEFT(V1306)="g"),IF($C1306&gt;0,IF(COUNTIF(newValidID,$C1306)&gt;0,VLOOKUP($C1306,Νέα_Μητρώα!$A:$G,2,FALSE),IF(COUNTIF(ValidID,$C1306)&gt;0,VLOOKUP($C1306,Μητρώο!$A:$G,2,FALSE))),"")="Α")),"error","")</f>
        <v/>
      </c>
      <c r="K1306" s="29" t="str">
        <f t="shared" si="146"/>
        <v/>
      </c>
      <c r="L1306" s="29">
        <f t="shared" si="147"/>
        <v>0</v>
      </c>
      <c r="M1306" s="30"/>
      <c r="N1306" s="30"/>
      <c r="O1306" s="31" t="str">
        <f>IF($C1306&gt;0,IF(COUNTIF(newValidID,$C1306)&gt;0,VLOOKUP($C1306,Νέα_Μητρώα!$A:$G,7,FALSE),IF(COUNTIF(ValidID,$C1306)&gt;0,VLOOKUP($C1306,Μητρώο!$A:$G,7,FALSE))),"")</f>
        <v/>
      </c>
      <c r="P1306" s="25" t="str">
        <f t="shared" si="149"/>
        <v/>
      </c>
      <c r="Q1306" s="6"/>
      <c r="S1306" s="6"/>
      <c r="U1306" s="6"/>
      <c r="W1306" s="59" t="str">
        <f>IF(AND($W$1&gt;0,C1306&gt;0),SUBSTITUTE(SUBSTITUTE(IF(COUNTIF(newValidID,$C1306)&gt;0,VLOOKUP($C1306,Νέα_Μητρώα!$A:$G,2,FALSE),IF(COUNTIF(ValidID,$C1306)&gt;0,VLOOKUP($C1306,Μητρώο!$A:$G,2,FALSE))),"Θ","g"),"Α","b")&amp;IF((TRUNC((((YEAR($C$1))-I1306)+1)/2))*2&lt;12,12,(TRUNC((((YEAR($C$1))-I1306)+1)/2))*2),"ω")</f>
        <v>ω</v>
      </c>
      <c r="Z1306" s="49">
        <f t="shared" si="143"/>
        <v>0</v>
      </c>
      <c r="AA1306" s="49">
        <f t="shared" si="144"/>
        <v>0</v>
      </c>
      <c r="AB1306" s="49">
        <f t="shared" si="145"/>
        <v>0</v>
      </c>
    </row>
    <row r="1307" spans="1:28" x14ac:dyDescent="0.2">
      <c r="A1307" s="4">
        <v>1305</v>
      </c>
      <c r="B1307" s="25">
        <f t="shared" si="148"/>
        <v>1305</v>
      </c>
      <c r="D1307" s="26" t="str">
        <f>IF($C1307&gt;0,IF(COUNTIF(newValidID,$C1307)&gt;0,VLOOKUP($C1307,Νέα_Μητρώα!$A:$G,3,FALSE),IF(COUNTIF(ValidID,$C1307)&gt;0,VLOOKUP($C1307,Μητρώο!$A:$G,3,FALSE))),"")</f>
        <v/>
      </c>
      <c r="E1307" s="27" t="str">
        <f>IF($C1307&gt;0,IF(COUNTIF(newValidID,$C1307)&gt;0,VLOOKUP($C1307,Νέα_Μητρώα!$A:$G,5,FALSE),IF(COUNTIF(ValidID,$C1307)&gt;0,VLOOKUP($C1307,Μητρώο!$A:$G,5,FALSE))),"")</f>
        <v/>
      </c>
      <c r="F1307" s="47"/>
      <c r="G1307" s="47"/>
      <c r="H1307" s="28"/>
      <c r="I1307" s="29" t="str">
        <f>IF($C1307&gt;0,IF(COUNTIF(newValidID,$C1307)&gt;0,VLOOKUP($C1307,Νέα_Μητρώα!$A:$G,4,FALSE),IF(COUNTIF(ValidID,$C1307)&gt;0,VLOOKUP($C1307,Μητρώο!$A:$G,4,FALSE))),"")</f>
        <v/>
      </c>
      <c r="J1307" s="53" t="str">
        <f>IF(OR(AND(OR(LEFT(R1307)="b",LEFT(T1307)="b",LEFT(V1307)="b"),IF($C1307&gt;0,IF(COUNTIF(newValidID,$C1307)&gt;0,VLOOKUP($C1307,Νέα_Μητρώα!$A:$G,2,FALSE),IF(COUNTIF(ValidID,$C1307)&gt;0,VLOOKUP($C1307,Μητρώο!$A:$G,2,FALSE))),"")="Θ"),AND(OR(LEFT(R1307)="g",LEFT(T1307)="g",LEFT(V1307)="g"),IF($C1307&gt;0,IF(COUNTIF(newValidID,$C1307)&gt;0,VLOOKUP($C1307,Νέα_Μητρώα!$A:$G,2,FALSE),IF(COUNTIF(ValidID,$C1307)&gt;0,VLOOKUP($C1307,Μητρώο!$A:$G,2,FALSE))),"")="Α")),"error","")</f>
        <v/>
      </c>
      <c r="K1307" s="29" t="str">
        <f t="shared" si="146"/>
        <v/>
      </c>
      <c r="L1307" s="29">
        <f t="shared" si="147"/>
        <v>0</v>
      </c>
      <c r="M1307" s="30"/>
      <c r="N1307" s="30"/>
      <c r="O1307" s="31" t="str">
        <f>IF($C1307&gt;0,IF(COUNTIF(newValidID,$C1307)&gt;0,VLOOKUP($C1307,Νέα_Μητρώα!$A:$G,7,FALSE),IF(COUNTIF(ValidID,$C1307)&gt;0,VLOOKUP($C1307,Μητρώο!$A:$G,7,FALSE))),"")</f>
        <v/>
      </c>
      <c r="P1307" s="25" t="str">
        <f t="shared" si="149"/>
        <v/>
      </c>
      <c r="Q1307" s="6"/>
      <c r="S1307" s="6"/>
      <c r="U1307" s="6"/>
      <c r="W1307" s="59" t="str">
        <f>IF(AND($W$1&gt;0,C1307&gt;0),SUBSTITUTE(SUBSTITUTE(IF(COUNTIF(newValidID,$C1307)&gt;0,VLOOKUP($C1307,Νέα_Μητρώα!$A:$G,2,FALSE),IF(COUNTIF(ValidID,$C1307)&gt;0,VLOOKUP($C1307,Μητρώο!$A:$G,2,FALSE))),"Θ","g"),"Α","b")&amp;IF((TRUNC((((YEAR($C$1))-I1307)+1)/2))*2&lt;12,12,(TRUNC((((YEAR($C$1))-I1307)+1)/2))*2),"ω")</f>
        <v>ω</v>
      </c>
      <c r="Z1307" s="49">
        <f t="shared" si="143"/>
        <v>0</v>
      </c>
      <c r="AA1307" s="49">
        <f t="shared" si="144"/>
        <v>0</v>
      </c>
      <c r="AB1307" s="49">
        <f t="shared" si="145"/>
        <v>0</v>
      </c>
    </row>
    <row r="1308" spans="1:28" x14ac:dyDescent="0.2">
      <c r="A1308" s="4">
        <v>1306</v>
      </c>
      <c r="B1308" s="25">
        <f t="shared" si="148"/>
        <v>1306</v>
      </c>
      <c r="D1308" s="26" t="str">
        <f>IF($C1308&gt;0,IF(COUNTIF(newValidID,$C1308)&gt;0,VLOOKUP($C1308,Νέα_Μητρώα!$A:$G,3,FALSE),IF(COUNTIF(ValidID,$C1308)&gt;0,VLOOKUP($C1308,Μητρώο!$A:$G,3,FALSE))),"")</f>
        <v/>
      </c>
      <c r="E1308" s="27" t="str">
        <f>IF($C1308&gt;0,IF(COUNTIF(newValidID,$C1308)&gt;0,VLOOKUP($C1308,Νέα_Μητρώα!$A:$G,5,FALSE),IF(COUNTIF(ValidID,$C1308)&gt;0,VLOOKUP($C1308,Μητρώο!$A:$G,5,FALSE))),"")</f>
        <v/>
      </c>
      <c r="F1308" s="47"/>
      <c r="G1308" s="47"/>
      <c r="H1308" s="28"/>
      <c r="I1308" s="29" t="str">
        <f>IF($C1308&gt;0,IF(COUNTIF(newValidID,$C1308)&gt;0,VLOOKUP($C1308,Νέα_Μητρώα!$A:$G,4,FALSE),IF(COUNTIF(ValidID,$C1308)&gt;0,VLOOKUP($C1308,Μητρώο!$A:$G,4,FALSE))),"")</f>
        <v/>
      </c>
      <c r="J1308" s="53" t="str">
        <f>IF(OR(AND(OR(LEFT(R1308)="b",LEFT(T1308)="b",LEFT(V1308)="b"),IF($C1308&gt;0,IF(COUNTIF(newValidID,$C1308)&gt;0,VLOOKUP($C1308,Νέα_Μητρώα!$A:$G,2,FALSE),IF(COUNTIF(ValidID,$C1308)&gt;0,VLOOKUP($C1308,Μητρώο!$A:$G,2,FALSE))),"")="Θ"),AND(OR(LEFT(R1308)="g",LEFT(T1308)="g",LEFT(V1308)="g"),IF($C1308&gt;0,IF(COUNTIF(newValidID,$C1308)&gt;0,VLOOKUP($C1308,Νέα_Μητρώα!$A:$G,2,FALSE),IF(COUNTIF(ValidID,$C1308)&gt;0,VLOOKUP($C1308,Μητρώο!$A:$G,2,FALSE))),"")="Α")),"error","")</f>
        <v/>
      </c>
      <c r="K1308" s="29" t="str">
        <f t="shared" si="146"/>
        <v/>
      </c>
      <c r="L1308" s="29">
        <f t="shared" si="147"/>
        <v>0</v>
      </c>
      <c r="M1308" s="30"/>
      <c r="N1308" s="30"/>
      <c r="O1308" s="31" t="str">
        <f>IF($C1308&gt;0,IF(COUNTIF(newValidID,$C1308)&gt;0,VLOOKUP($C1308,Νέα_Μητρώα!$A:$G,7,FALSE),IF(COUNTIF(ValidID,$C1308)&gt;0,VLOOKUP($C1308,Μητρώο!$A:$G,7,FALSE))),"")</f>
        <v/>
      </c>
      <c r="P1308" s="25" t="str">
        <f t="shared" si="149"/>
        <v/>
      </c>
      <c r="Q1308" s="6"/>
      <c r="S1308" s="6"/>
      <c r="U1308" s="6"/>
      <c r="W1308" s="59" t="str">
        <f>IF(AND($W$1&gt;0,C1308&gt;0),SUBSTITUTE(SUBSTITUTE(IF(COUNTIF(newValidID,$C1308)&gt;0,VLOOKUP($C1308,Νέα_Μητρώα!$A:$G,2,FALSE),IF(COUNTIF(ValidID,$C1308)&gt;0,VLOOKUP($C1308,Μητρώο!$A:$G,2,FALSE))),"Θ","g"),"Α","b")&amp;IF((TRUNC((((YEAR($C$1))-I1308)+1)/2))*2&lt;12,12,(TRUNC((((YEAR($C$1))-I1308)+1)/2))*2),"ω")</f>
        <v>ω</v>
      </c>
      <c r="Z1308" s="49">
        <f t="shared" si="143"/>
        <v>0</v>
      </c>
      <c r="AA1308" s="49">
        <f t="shared" si="144"/>
        <v>0</v>
      </c>
      <c r="AB1308" s="49">
        <f t="shared" si="145"/>
        <v>0</v>
      </c>
    </row>
    <row r="1309" spans="1:28" x14ac:dyDescent="0.2">
      <c r="A1309" s="4">
        <v>1307</v>
      </c>
      <c r="B1309" s="25">
        <f t="shared" si="148"/>
        <v>1307</v>
      </c>
      <c r="D1309" s="26" t="str">
        <f>IF($C1309&gt;0,IF(COUNTIF(newValidID,$C1309)&gt;0,VLOOKUP($C1309,Νέα_Μητρώα!$A:$G,3,FALSE),IF(COUNTIF(ValidID,$C1309)&gt;0,VLOOKUP($C1309,Μητρώο!$A:$G,3,FALSE))),"")</f>
        <v/>
      </c>
      <c r="E1309" s="27" t="str">
        <f>IF($C1309&gt;0,IF(COUNTIF(newValidID,$C1309)&gt;0,VLOOKUP($C1309,Νέα_Μητρώα!$A:$G,5,FALSE),IF(COUNTIF(ValidID,$C1309)&gt;0,VLOOKUP($C1309,Μητρώο!$A:$G,5,FALSE))),"")</f>
        <v/>
      </c>
      <c r="F1309" s="47"/>
      <c r="G1309" s="47"/>
      <c r="H1309" s="28"/>
      <c r="I1309" s="29" t="str">
        <f>IF($C1309&gt;0,IF(COUNTIF(newValidID,$C1309)&gt;0,VLOOKUP($C1309,Νέα_Μητρώα!$A:$G,4,FALSE),IF(COUNTIF(ValidID,$C1309)&gt;0,VLOOKUP($C1309,Μητρώο!$A:$G,4,FALSE))),"")</f>
        <v/>
      </c>
      <c r="J1309" s="53" t="str">
        <f>IF(OR(AND(OR(LEFT(R1309)="b",LEFT(T1309)="b",LEFT(V1309)="b"),IF($C1309&gt;0,IF(COUNTIF(newValidID,$C1309)&gt;0,VLOOKUP($C1309,Νέα_Μητρώα!$A:$G,2,FALSE),IF(COUNTIF(ValidID,$C1309)&gt;0,VLOOKUP($C1309,Μητρώο!$A:$G,2,FALSE))),"")="Θ"),AND(OR(LEFT(R1309)="g",LEFT(T1309)="g",LEFT(V1309)="g"),IF($C1309&gt;0,IF(COUNTIF(newValidID,$C1309)&gt;0,VLOOKUP($C1309,Νέα_Μητρώα!$A:$G,2,FALSE),IF(COUNTIF(ValidID,$C1309)&gt;0,VLOOKUP($C1309,Μητρώο!$A:$G,2,FALSE))),"")="Α")),"error","")</f>
        <v/>
      </c>
      <c r="K1309" s="29" t="str">
        <f t="shared" si="146"/>
        <v/>
      </c>
      <c r="L1309" s="29">
        <f t="shared" si="147"/>
        <v>0</v>
      </c>
      <c r="M1309" s="30"/>
      <c r="N1309" s="30"/>
      <c r="O1309" s="31" t="str">
        <f>IF($C1309&gt;0,IF(COUNTIF(newValidID,$C1309)&gt;0,VLOOKUP($C1309,Νέα_Μητρώα!$A:$G,7,FALSE),IF(COUNTIF(ValidID,$C1309)&gt;0,VLOOKUP($C1309,Μητρώο!$A:$G,7,FALSE))),"")</f>
        <v/>
      </c>
      <c r="P1309" s="25" t="str">
        <f t="shared" si="149"/>
        <v/>
      </c>
      <c r="Q1309" s="6"/>
      <c r="S1309" s="6"/>
      <c r="U1309" s="6"/>
      <c r="W1309" s="59" t="str">
        <f>IF(AND($W$1&gt;0,C1309&gt;0),SUBSTITUTE(SUBSTITUTE(IF(COUNTIF(newValidID,$C1309)&gt;0,VLOOKUP($C1309,Νέα_Μητρώα!$A:$G,2,FALSE),IF(COUNTIF(ValidID,$C1309)&gt;0,VLOOKUP($C1309,Μητρώο!$A:$G,2,FALSE))),"Θ","g"),"Α","b")&amp;IF((TRUNC((((YEAR($C$1))-I1309)+1)/2))*2&lt;12,12,(TRUNC((((YEAR($C$1))-I1309)+1)/2))*2),"ω")</f>
        <v>ω</v>
      </c>
      <c r="Z1309" s="49">
        <f t="shared" si="143"/>
        <v>0</v>
      </c>
      <c r="AA1309" s="49">
        <f t="shared" si="144"/>
        <v>0</v>
      </c>
      <c r="AB1309" s="49">
        <f t="shared" si="145"/>
        <v>0</v>
      </c>
    </row>
    <row r="1310" spans="1:28" x14ac:dyDescent="0.2">
      <c r="A1310" s="4">
        <v>1308</v>
      </c>
      <c r="B1310" s="25">
        <f t="shared" si="148"/>
        <v>1308</v>
      </c>
      <c r="D1310" s="26" t="str">
        <f>IF($C1310&gt;0,IF(COUNTIF(newValidID,$C1310)&gt;0,VLOOKUP($C1310,Νέα_Μητρώα!$A:$G,3,FALSE),IF(COUNTIF(ValidID,$C1310)&gt;0,VLOOKUP($C1310,Μητρώο!$A:$G,3,FALSE))),"")</f>
        <v/>
      </c>
      <c r="E1310" s="27" t="str">
        <f>IF($C1310&gt;0,IF(COUNTIF(newValidID,$C1310)&gt;0,VLOOKUP($C1310,Νέα_Μητρώα!$A:$G,5,FALSE),IF(COUNTIF(ValidID,$C1310)&gt;0,VLOOKUP($C1310,Μητρώο!$A:$G,5,FALSE))),"")</f>
        <v/>
      </c>
      <c r="F1310" s="47"/>
      <c r="G1310" s="47"/>
      <c r="H1310" s="28"/>
      <c r="I1310" s="29" t="str">
        <f>IF($C1310&gt;0,IF(COUNTIF(newValidID,$C1310)&gt;0,VLOOKUP($C1310,Νέα_Μητρώα!$A:$G,4,FALSE),IF(COUNTIF(ValidID,$C1310)&gt;0,VLOOKUP($C1310,Μητρώο!$A:$G,4,FALSE))),"")</f>
        <v/>
      </c>
      <c r="J1310" s="53" t="str">
        <f>IF(OR(AND(OR(LEFT(R1310)="b",LEFT(T1310)="b",LEFT(V1310)="b"),IF($C1310&gt;0,IF(COUNTIF(newValidID,$C1310)&gt;0,VLOOKUP($C1310,Νέα_Μητρώα!$A:$G,2,FALSE),IF(COUNTIF(ValidID,$C1310)&gt;0,VLOOKUP($C1310,Μητρώο!$A:$G,2,FALSE))),"")="Θ"),AND(OR(LEFT(R1310)="g",LEFT(T1310)="g",LEFT(V1310)="g"),IF($C1310&gt;0,IF(COUNTIF(newValidID,$C1310)&gt;0,VLOOKUP($C1310,Νέα_Μητρώα!$A:$G,2,FALSE),IF(COUNTIF(ValidID,$C1310)&gt;0,VLOOKUP($C1310,Μητρώο!$A:$G,2,FALSE))),"")="Α")),"error","")</f>
        <v/>
      </c>
      <c r="K1310" s="29" t="str">
        <f t="shared" si="146"/>
        <v/>
      </c>
      <c r="L1310" s="29">
        <f t="shared" si="147"/>
        <v>0</v>
      </c>
      <c r="M1310" s="30"/>
      <c r="N1310" s="30"/>
      <c r="O1310" s="31" t="str">
        <f>IF($C1310&gt;0,IF(COUNTIF(newValidID,$C1310)&gt;0,VLOOKUP($C1310,Νέα_Μητρώα!$A:$G,7,FALSE),IF(COUNTIF(ValidID,$C1310)&gt;0,VLOOKUP($C1310,Μητρώο!$A:$G,7,FALSE))),"")</f>
        <v/>
      </c>
      <c r="P1310" s="25" t="str">
        <f t="shared" si="149"/>
        <v/>
      </c>
      <c r="Q1310" s="6"/>
      <c r="S1310" s="6"/>
      <c r="U1310" s="6"/>
      <c r="W1310" s="59" t="str">
        <f>IF(AND($W$1&gt;0,C1310&gt;0),SUBSTITUTE(SUBSTITUTE(IF(COUNTIF(newValidID,$C1310)&gt;0,VLOOKUP($C1310,Νέα_Μητρώα!$A:$G,2,FALSE),IF(COUNTIF(ValidID,$C1310)&gt;0,VLOOKUP($C1310,Μητρώο!$A:$G,2,FALSE))),"Θ","g"),"Α","b")&amp;IF((TRUNC((((YEAR($C$1))-I1310)+1)/2))*2&lt;12,12,(TRUNC((((YEAR($C$1))-I1310)+1)/2))*2),"ω")</f>
        <v>ω</v>
      </c>
      <c r="Z1310" s="49">
        <f t="shared" si="143"/>
        <v>0</v>
      </c>
      <c r="AA1310" s="49">
        <f t="shared" si="144"/>
        <v>0</v>
      </c>
      <c r="AB1310" s="49">
        <f t="shared" si="145"/>
        <v>0</v>
      </c>
    </row>
    <row r="1311" spans="1:28" x14ac:dyDescent="0.2">
      <c r="A1311" s="4">
        <v>1309</v>
      </c>
      <c r="B1311" s="25">
        <f t="shared" si="148"/>
        <v>1309</v>
      </c>
      <c r="D1311" s="26" t="str">
        <f>IF($C1311&gt;0,IF(COUNTIF(newValidID,$C1311)&gt;0,VLOOKUP($C1311,Νέα_Μητρώα!$A:$G,3,FALSE),IF(COUNTIF(ValidID,$C1311)&gt;0,VLOOKUP($C1311,Μητρώο!$A:$G,3,FALSE))),"")</f>
        <v/>
      </c>
      <c r="E1311" s="27" t="str">
        <f>IF($C1311&gt;0,IF(COUNTIF(newValidID,$C1311)&gt;0,VLOOKUP($C1311,Νέα_Μητρώα!$A:$G,5,FALSE),IF(COUNTIF(ValidID,$C1311)&gt;0,VLOOKUP($C1311,Μητρώο!$A:$G,5,FALSE))),"")</f>
        <v/>
      </c>
      <c r="F1311" s="47"/>
      <c r="G1311" s="47"/>
      <c r="H1311" s="28"/>
      <c r="I1311" s="29" t="str">
        <f>IF($C1311&gt;0,IF(COUNTIF(newValidID,$C1311)&gt;0,VLOOKUP($C1311,Νέα_Μητρώα!$A:$G,4,FALSE),IF(COUNTIF(ValidID,$C1311)&gt;0,VLOOKUP($C1311,Μητρώο!$A:$G,4,FALSE))),"")</f>
        <v/>
      </c>
      <c r="J1311" s="53" t="str">
        <f>IF(OR(AND(OR(LEFT(R1311)="b",LEFT(T1311)="b",LEFT(V1311)="b"),IF($C1311&gt;0,IF(COUNTIF(newValidID,$C1311)&gt;0,VLOOKUP($C1311,Νέα_Μητρώα!$A:$G,2,FALSE),IF(COUNTIF(ValidID,$C1311)&gt;0,VLOOKUP($C1311,Μητρώο!$A:$G,2,FALSE))),"")="Θ"),AND(OR(LEFT(R1311)="g",LEFT(T1311)="g",LEFT(V1311)="g"),IF($C1311&gt;0,IF(COUNTIF(newValidID,$C1311)&gt;0,VLOOKUP($C1311,Νέα_Μητρώα!$A:$G,2,FALSE),IF(COUNTIF(ValidID,$C1311)&gt;0,VLOOKUP($C1311,Μητρώο!$A:$G,2,FALSE))),"")="Α")),"error","")</f>
        <v/>
      </c>
      <c r="K1311" s="29" t="str">
        <f t="shared" si="146"/>
        <v/>
      </c>
      <c r="L1311" s="29">
        <f t="shared" si="147"/>
        <v>0</v>
      </c>
      <c r="M1311" s="30"/>
      <c r="N1311" s="30"/>
      <c r="O1311" s="31" t="str">
        <f>IF($C1311&gt;0,IF(COUNTIF(newValidID,$C1311)&gt;0,VLOOKUP($C1311,Νέα_Μητρώα!$A:$G,7,FALSE),IF(COUNTIF(ValidID,$C1311)&gt;0,VLOOKUP($C1311,Μητρώο!$A:$G,7,FALSE))),"")</f>
        <v/>
      </c>
      <c r="P1311" s="25" t="str">
        <f t="shared" si="149"/>
        <v/>
      </c>
      <c r="Q1311" s="6"/>
      <c r="S1311" s="6"/>
      <c r="U1311" s="6"/>
      <c r="W1311" s="59" t="str">
        <f>IF(AND($W$1&gt;0,C1311&gt;0),SUBSTITUTE(SUBSTITUTE(IF(COUNTIF(newValidID,$C1311)&gt;0,VLOOKUP($C1311,Νέα_Μητρώα!$A:$G,2,FALSE),IF(COUNTIF(ValidID,$C1311)&gt;0,VLOOKUP($C1311,Μητρώο!$A:$G,2,FALSE))),"Θ","g"),"Α","b")&amp;IF((TRUNC((((YEAR($C$1))-I1311)+1)/2))*2&lt;12,12,(TRUNC((((YEAR($C$1))-I1311)+1)/2))*2),"ω")</f>
        <v>ω</v>
      </c>
      <c r="Z1311" s="49">
        <f t="shared" si="143"/>
        <v>0</v>
      </c>
      <c r="AA1311" s="49">
        <f t="shared" si="144"/>
        <v>0</v>
      </c>
      <c r="AB1311" s="49">
        <f t="shared" si="145"/>
        <v>0</v>
      </c>
    </row>
    <row r="1312" spans="1:28" x14ac:dyDescent="0.2">
      <c r="A1312" s="4">
        <v>1310</v>
      </c>
      <c r="B1312" s="25">
        <f t="shared" si="148"/>
        <v>1310</v>
      </c>
      <c r="D1312" s="26" t="str">
        <f>IF($C1312&gt;0,IF(COUNTIF(newValidID,$C1312)&gt;0,VLOOKUP($C1312,Νέα_Μητρώα!$A:$G,3,FALSE),IF(COUNTIF(ValidID,$C1312)&gt;0,VLOOKUP($C1312,Μητρώο!$A:$G,3,FALSE))),"")</f>
        <v/>
      </c>
      <c r="E1312" s="27" t="str">
        <f>IF($C1312&gt;0,IF(COUNTIF(newValidID,$C1312)&gt;0,VLOOKUP($C1312,Νέα_Μητρώα!$A:$G,5,FALSE),IF(COUNTIF(ValidID,$C1312)&gt;0,VLOOKUP($C1312,Μητρώο!$A:$G,5,FALSE))),"")</f>
        <v/>
      </c>
      <c r="F1312" s="47"/>
      <c r="G1312" s="47"/>
      <c r="H1312" s="28"/>
      <c r="I1312" s="29" t="str">
        <f>IF($C1312&gt;0,IF(COUNTIF(newValidID,$C1312)&gt;0,VLOOKUP($C1312,Νέα_Μητρώα!$A:$G,4,FALSE),IF(COUNTIF(ValidID,$C1312)&gt;0,VLOOKUP($C1312,Μητρώο!$A:$G,4,FALSE))),"")</f>
        <v/>
      </c>
      <c r="J1312" s="53" t="str">
        <f>IF(OR(AND(OR(LEFT(R1312)="b",LEFT(T1312)="b",LEFT(V1312)="b"),IF($C1312&gt;0,IF(COUNTIF(newValidID,$C1312)&gt;0,VLOOKUP($C1312,Νέα_Μητρώα!$A:$G,2,FALSE),IF(COUNTIF(ValidID,$C1312)&gt;0,VLOOKUP($C1312,Μητρώο!$A:$G,2,FALSE))),"")="Θ"),AND(OR(LEFT(R1312)="g",LEFT(T1312)="g",LEFT(V1312)="g"),IF($C1312&gt;0,IF(COUNTIF(newValidID,$C1312)&gt;0,VLOOKUP($C1312,Νέα_Μητρώα!$A:$G,2,FALSE),IF(COUNTIF(ValidID,$C1312)&gt;0,VLOOKUP($C1312,Μητρώο!$A:$G,2,FALSE))),"")="Α")),"error","")</f>
        <v/>
      </c>
      <c r="K1312" s="29" t="str">
        <f t="shared" si="146"/>
        <v/>
      </c>
      <c r="L1312" s="29">
        <f t="shared" si="147"/>
        <v>0</v>
      </c>
      <c r="M1312" s="30"/>
      <c r="N1312" s="30"/>
      <c r="O1312" s="31" t="str">
        <f>IF($C1312&gt;0,IF(COUNTIF(newValidID,$C1312)&gt;0,VLOOKUP($C1312,Νέα_Μητρώα!$A:$G,7,FALSE),IF(COUNTIF(ValidID,$C1312)&gt;0,VLOOKUP($C1312,Μητρώο!$A:$G,7,FALSE))),"")</f>
        <v/>
      </c>
      <c r="P1312" s="25" t="str">
        <f t="shared" si="149"/>
        <v/>
      </c>
      <c r="Q1312" s="6"/>
      <c r="S1312" s="6"/>
      <c r="U1312" s="6"/>
      <c r="W1312" s="59" t="str">
        <f>IF(AND($W$1&gt;0,C1312&gt;0),SUBSTITUTE(SUBSTITUTE(IF(COUNTIF(newValidID,$C1312)&gt;0,VLOOKUP($C1312,Νέα_Μητρώα!$A:$G,2,FALSE),IF(COUNTIF(ValidID,$C1312)&gt;0,VLOOKUP($C1312,Μητρώο!$A:$G,2,FALSE))),"Θ","g"),"Α","b")&amp;IF((TRUNC((((YEAR($C$1))-I1312)+1)/2))*2&lt;12,12,(TRUNC((((YEAR($C$1))-I1312)+1)/2))*2),"ω")</f>
        <v>ω</v>
      </c>
      <c r="Z1312" s="49">
        <f t="shared" si="143"/>
        <v>0</v>
      </c>
      <c r="AA1312" s="49">
        <f t="shared" si="144"/>
        <v>0</v>
      </c>
      <c r="AB1312" s="49">
        <f t="shared" si="145"/>
        <v>0</v>
      </c>
    </row>
    <row r="1313" spans="1:28" x14ac:dyDescent="0.2">
      <c r="A1313" s="4">
        <v>1311</v>
      </c>
      <c r="B1313" s="25">
        <f t="shared" si="148"/>
        <v>1311</v>
      </c>
      <c r="D1313" s="26" t="str">
        <f>IF($C1313&gt;0,IF(COUNTIF(newValidID,$C1313)&gt;0,VLOOKUP($C1313,Νέα_Μητρώα!$A:$G,3,FALSE),IF(COUNTIF(ValidID,$C1313)&gt;0,VLOOKUP($C1313,Μητρώο!$A:$G,3,FALSE))),"")</f>
        <v/>
      </c>
      <c r="E1313" s="27" t="str">
        <f>IF($C1313&gt;0,IF(COUNTIF(newValidID,$C1313)&gt;0,VLOOKUP($C1313,Νέα_Μητρώα!$A:$G,5,FALSE),IF(COUNTIF(ValidID,$C1313)&gt;0,VLOOKUP($C1313,Μητρώο!$A:$G,5,FALSE))),"")</f>
        <v/>
      </c>
      <c r="F1313" s="47"/>
      <c r="G1313" s="47"/>
      <c r="H1313" s="28"/>
      <c r="I1313" s="29" t="str">
        <f>IF($C1313&gt;0,IF(COUNTIF(newValidID,$C1313)&gt;0,VLOOKUP($C1313,Νέα_Μητρώα!$A:$G,4,FALSE),IF(COUNTIF(ValidID,$C1313)&gt;0,VLOOKUP($C1313,Μητρώο!$A:$G,4,FALSE))),"")</f>
        <v/>
      </c>
      <c r="J1313" s="53" t="str">
        <f>IF(OR(AND(OR(LEFT(R1313)="b",LEFT(T1313)="b",LEFT(V1313)="b"),IF($C1313&gt;0,IF(COUNTIF(newValidID,$C1313)&gt;0,VLOOKUP($C1313,Νέα_Μητρώα!$A:$G,2,FALSE),IF(COUNTIF(ValidID,$C1313)&gt;0,VLOOKUP($C1313,Μητρώο!$A:$G,2,FALSE))),"")="Θ"),AND(OR(LEFT(R1313)="g",LEFT(T1313)="g",LEFT(V1313)="g"),IF($C1313&gt;0,IF(COUNTIF(newValidID,$C1313)&gt;0,VLOOKUP($C1313,Νέα_Μητρώα!$A:$G,2,FALSE),IF(COUNTIF(ValidID,$C1313)&gt;0,VLOOKUP($C1313,Μητρώο!$A:$G,2,FALSE))),"")="Α")),"error","")</f>
        <v/>
      </c>
      <c r="K1313" s="29" t="str">
        <f t="shared" si="146"/>
        <v/>
      </c>
      <c r="L1313" s="29">
        <f t="shared" si="147"/>
        <v>0</v>
      </c>
      <c r="M1313" s="30"/>
      <c r="N1313" s="30"/>
      <c r="O1313" s="31" t="str">
        <f>IF($C1313&gt;0,IF(COUNTIF(newValidID,$C1313)&gt;0,VLOOKUP($C1313,Νέα_Μητρώα!$A:$G,7,FALSE),IF(COUNTIF(ValidID,$C1313)&gt;0,VLOOKUP($C1313,Μητρώο!$A:$G,7,FALSE))),"")</f>
        <v/>
      </c>
      <c r="P1313" s="25" t="str">
        <f t="shared" si="149"/>
        <v/>
      </c>
      <c r="Q1313" s="6"/>
      <c r="S1313" s="6"/>
      <c r="U1313" s="6"/>
      <c r="W1313" s="59" t="str">
        <f>IF(AND($W$1&gt;0,C1313&gt;0),SUBSTITUTE(SUBSTITUTE(IF(COUNTIF(newValidID,$C1313)&gt;0,VLOOKUP($C1313,Νέα_Μητρώα!$A:$G,2,FALSE),IF(COUNTIF(ValidID,$C1313)&gt;0,VLOOKUP($C1313,Μητρώο!$A:$G,2,FALSE))),"Θ","g"),"Α","b")&amp;IF((TRUNC((((YEAR($C$1))-I1313)+1)/2))*2&lt;12,12,(TRUNC((((YEAR($C$1))-I1313)+1)/2))*2),"ω")</f>
        <v>ω</v>
      </c>
      <c r="Z1313" s="49">
        <f t="shared" si="143"/>
        <v>0</v>
      </c>
      <c r="AA1313" s="49">
        <f t="shared" si="144"/>
        <v>0</v>
      </c>
      <c r="AB1313" s="49">
        <f t="shared" si="145"/>
        <v>0</v>
      </c>
    </row>
    <row r="1314" spans="1:28" x14ac:dyDescent="0.2">
      <c r="A1314" s="4">
        <v>1312</v>
      </c>
      <c r="B1314" s="25">
        <f t="shared" si="148"/>
        <v>1312</v>
      </c>
      <c r="D1314" s="26" t="str">
        <f>IF($C1314&gt;0,IF(COUNTIF(newValidID,$C1314)&gt;0,VLOOKUP($C1314,Νέα_Μητρώα!$A:$G,3,FALSE),IF(COUNTIF(ValidID,$C1314)&gt;0,VLOOKUP($C1314,Μητρώο!$A:$G,3,FALSE))),"")</f>
        <v/>
      </c>
      <c r="E1314" s="27" t="str">
        <f>IF($C1314&gt;0,IF(COUNTIF(newValidID,$C1314)&gt;0,VLOOKUP($C1314,Νέα_Μητρώα!$A:$G,5,FALSE),IF(COUNTIF(ValidID,$C1314)&gt;0,VLOOKUP($C1314,Μητρώο!$A:$G,5,FALSE))),"")</f>
        <v/>
      </c>
      <c r="F1314" s="47"/>
      <c r="G1314" s="47"/>
      <c r="H1314" s="28"/>
      <c r="I1314" s="29" t="str">
        <f>IF($C1314&gt;0,IF(COUNTIF(newValidID,$C1314)&gt;0,VLOOKUP($C1314,Νέα_Μητρώα!$A:$G,4,FALSE),IF(COUNTIF(ValidID,$C1314)&gt;0,VLOOKUP($C1314,Μητρώο!$A:$G,4,FALSE))),"")</f>
        <v/>
      </c>
      <c r="J1314" s="53" t="str">
        <f>IF(OR(AND(OR(LEFT(R1314)="b",LEFT(T1314)="b",LEFT(V1314)="b"),IF($C1314&gt;0,IF(COUNTIF(newValidID,$C1314)&gt;0,VLOOKUP($C1314,Νέα_Μητρώα!$A:$G,2,FALSE),IF(COUNTIF(ValidID,$C1314)&gt;0,VLOOKUP($C1314,Μητρώο!$A:$G,2,FALSE))),"")="Θ"),AND(OR(LEFT(R1314)="g",LEFT(T1314)="g",LEFT(V1314)="g"),IF($C1314&gt;0,IF(COUNTIF(newValidID,$C1314)&gt;0,VLOOKUP($C1314,Νέα_Μητρώα!$A:$G,2,FALSE),IF(COUNTIF(ValidID,$C1314)&gt;0,VLOOKUP($C1314,Μητρώο!$A:$G,2,FALSE))),"")="Α")),"error","")</f>
        <v/>
      </c>
      <c r="K1314" s="29" t="str">
        <f t="shared" si="146"/>
        <v/>
      </c>
      <c r="L1314" s="29">
        <f t="shared" si="147"/>
        <v>0</v>
      </c>
      <c r="M1314" s="30"/>
      <c r="N1314" s="30"/>
      <c r="O1314" s="31" t="str">
        <f>IF($C1314&gt;0,IF(COUNTIF(newValidID,$C1314)&gt;0,VLOOKUP($C1314,Νέα_Μητρώα!$A:$G,7,FALSE),IF(COUNTIF(ValidID,$C1314)&gt;0,VLOOKUP($C1314,Μητρώο!$A:$G,7,FALSE))),"")</f>
        <v/>
      </c>
      <c r="P1314" s="25" t="str">
        <f t="shared" si="149"/>
        <v/>
      </c>
      <c r="Q1314" s="6"/>
      <c r="S1314" s="6"/>
      <c r="U1314" s="6"/>
      <c r="W1314" s="59" t="str">
        <f>IF(AND($W$1&gt;0,C1314&gt;0),SUBSTITUTE(SUBSTITUTE(IF(COUNTIF(newValidID,$C1314)&gt;0,VLOOKUP($C1314,Νέα_Μητρώα!$A:$G,2,FALSE),IF(COUNTIF(ValidID,$C1314)&gt;0,VLOOKUP($C1314,Μητρώο!$A:$G,2,FALSE))),"Θ","g"),"Α","b")&amp;IF((TRUNC((((YEAR($C$1))-I1314)+1)/2))*2&lt;12,12,(TRUNC((((YEAR($C$1))-I1314)+1)/2))*2),"ω")</f>
        <v>ω</v>
      </c>
      <c r="Z1314" s="49">
        <f t="shared" si="143"/>
        <v>0</v>
      </c>
      <c r="AA1314" s="49">
        <f t="shared" si="144"/>
        <v>0</v>
      </c>
      <c r="AB1314" s="49">
        <f t="shared" si="145"/>
        <v>0</v>
      </c>
    </row>
    <row r="1315" spans="1:28" x14ac:dyDescent="0.2">
      <c r="A1315" s="4">
        <v>1313</v>
      </c>
      <c r="B1315" s="25">
        <f t="shared" si="148"/>
        <v>1313</v>
      </c>
      <c r="D1315" s="26" t="str">
        <f>IF($C1315&gt;0,IF(COUNTIF(newValidID,$C1315)&gt;0,VLOOKUP($C1315,Νέα_Μητρώα!$A:$G,3,FALSE),IF(COUNTIF(ValidID,$C1315)&gt;0,VLOOKUP($C1315,Μητρώο!$A:$G,3,FALSE))),"")</f>
        <v/>
      </c>
      <c r="E1315" s="27" t="str">
        <f>IF($C1315&gt;0,IF(COUNTIF(newValidID,$C1315)&gt;0,VLOOKUP($C1315,Νέα_Μητρώα!$A:$G,5,FALSE),IF(COUNTIF(ValidID,$C1315)&gt;0,VLOOKUP($C1315,Μητρώο!$A:$G,5,FALSE))),"")</f>
        <v/>
      </c>
      <c r="F1315" s="47"/>
      <c r="G1315" s="47"/>
      <c r="H1315" s="28"/>
      <c r="I1315" s="29" t="str">
        <f>IF($C1315&gt;0,IF(COUNTIF(newValidID,$C1315)&gt;0,VLOOKUP($C1315,Νέα_Μητρώα!$A:$G,4,FALSE),IF(COUNTIF(ValidID,$C1315)&gt;0,VLOOKUP($C1315,Μητρώο!$A:$G,4,FALSE))),"")</f>
        <v/>
      </c>
      <c r="J1315" s="53" t="str">
        <f>IF(OR(AND(OR(LEFT(R1315)="b",LEFT(T1315)="b",LEFT(V1315)="b"),IF($C1315&gt;0,IF(COUNTIF(newValidID,$C1315)&gt;0,VLOOKUP($C1315,Νέα_Μητρώα!$A:$G,2,FALSE),IF(COUNTIF(ValidID,$C1315)&gt;0,VLOOKUP($C1315,Μητρώο!$A:$G,2,FALSE))),"")="Θ"),AND(OR(LEFT(R1315)="g",LEFT(T1315)="g",LEFT(V1315)="g"),IF($C1315&gt;0,IF(COUNTIF(newValidID,$C1315)&gt;0,VLOOKUP($C1315,Νέα_Μητρώα!$A:$G,2,FALSE),IF(COUNTIF(ValidID,$C1315)&gt;0,VLOOKUP($C1315,Μητρώο!$A:$G,2,FALSE))),"")="Α")),"error","")</f>
        <v/>
      </c>
      <c r="K1315" s="29" t="str">
        <f t="shared" si="146"/>
        <v/>
      </c>
      <c r="L1315" s="29">
        <f t="shared" si="147"/>
        <v>0</v>
      </c>
      <c r="M1315" s="30"/>
      <c r="N1315" s="30"/>
      <c r="O1315" s="31" t="str">
        <f>IF($C1315&gt;0,IF(COUNTIF(newValidID,$C1315)&gt;0,VLOOKUP($C1315,Νέα_Μητρώα!$A:$G,7,FALSE),IF(COUNTIF(ValidID,$C1315)&gt;0,VLOOKUP($C1315,Μητρώο!$A:$G,7,FALSE))),"")</f>
        <v/>
      </c>
      <c r="P1315" s="25" t="str">
        <f t="shared" si="149"/>
        <v/>
      </c>
      <c r="Q1315" s="6"/>
      <c r="S1315" s="6"/>
      <c r="U1315" s="6"/>
      <c r="W1315" s="59" t="str">
        <f>IF(AND($W$1&gt;0,C1315&gt;0),SUBSTITUTE(SUBSTITUTE(IF(COUNTIF(newValidID,$C1315)&gt;0,VLOOKUP($C1315,Νέα_Μητρώα!$A:$G,2,FALSE),IF(COUNTIF(ValidID,$C1315)&gt;0,VLOOKUP($C1315,Μητρώο!$A:$G,2,FALSE))),"Θ","g"),"Α","b")&amp;IF((TRUNC((((YEAR($C$1))-I1315)+1)/2))*2&lt;12,12,(TRUNC((((YEAR($C$1))-I1315)+1)/2))*2),"ω")</f>
        <v>ω</v>
      </c>
      <c r="Z1315" s="49">
        <f t="shared" si="143"/>
        <v>0</v>
      </c>
      <c r="AA1315" s="49">
        <f t="shared" si="144"/>
        <v>0</v>
      </c>
      <c r="AB1315" s="49">
        <f t="shared" si="145"/>
        <v>0</v>
      </c>
    </row>
    <row r="1316" spans="1:28" x14ac:dyDescent="0.2">
      <c r="A1316" s="4">
        <v>1314</v>
      </c>
      <c r="B1316" s="25">
        <f t="shared" si="148"/>
        <v>1314</v>
      </c>
      <c r="D1316" s="26" t="str">
        <f>IF($C1316&gt;0,IF(COUNTIF(newValidID,$C1316)&gt;0,VLOOKUP($C1316,Νέα_Μητρώα!$A:$G,3,FALSE),IF(COUNTIF(ValidID,$C1316)&gt;0,VLOOKUP($C1316,Μητρώο!$A:$G,3,FALSE))),"")</f>
        <v/>
      </c>
      <c r="E1316" s="27" t="str">
        <f>IF($C1316&gt;0,IF(COUNTIF(newValidID,$C1316)&gt;0,VLOOKUP($C1316,Νέα_Μητρώα!$A:$G,5,FALSE),IF(COUNTIF(ValidID,$C1316)&gt;0,VLOOKUP($C1316,Μητρώο!$A:$G,5,FALSE))),"")</f>
        <v/>
      </c>
      <c r="F1316" s="47"/>
      <c r="G1316" s="47"/>
      <c r="H1316" s="28"/>
      <c r="I1316" s="29" t="str">
        <f>IF($C1316&gt;0,IF(COUNTIF(newValidID,$C1316)&gt;0,VLOOKUP($C1316,Νέα_Μητρώα!$A:$G,4,FALSE),IF(COUNTIF(ValidID,$C1316)&gt;0,VLOOKUP($C1316,Μητρώο!$A:$G,4,FALSE))),"")</f>
        <v/>
      </c>
      <c r="J1316" s="53" t="str">
        <f>IF(OR(AND(OR(LEFT(R1316)="b",LEFT(T1316)="b",LEFT(V1316)="b"),IF($C1316&gt;0,IF(COUNTIF(newValidID,$C1316)&gt;0,VLOOKUP($C1316,Νέα_Μητρώα!$A:$G,2,FALSE),IF(COUNTIF(ValidID,$C1316)&gt;0,VLOOKUP($C1316,Μητρώο!$A:$G,2,FALSE))),"")="Θ"),AND(OR(LEFT(R1316)="g",LEFT(T1316)="g",LEFT(V1316)="g"),IF($C1316&gt;0,IF(COUNTIF(newValidID,$C1316)&gt;0,VLOOKUP($C1316,Νέα_Μητρώα!$A:$G,2,FALSE),IF(COUNTIF(ValidID,$C1316)&gt;0,VLOOKUP($C1316,Μητρώο!$A:$G,2,FALSE))),"")="Α")),"error","")</f>
        <v/>
      </c>
      <c r="K1316" s="29" t="str">
        <f t="shared" si="146"/>
        <v/>
      </c>
      <c r="L1316" s="29">
        <f t="shared" si="147"/>
        <v>0</v>
      </c>
      <c r="M1316" s="30"/>
      <c r="N1316" s="30"/>
      <c r="O1316" s="31" t="str">
        <f>IF($C1316&gt;0,IF(COUNTIF(newValidID,$C1316)&gt;0,VLOOKUP($C1316,Νέα_Μητρώα!$A:$G,7,FALSE),IF(COUNTIF(ValidID,$C1316)&gt;0,VLOOKUP($C1316,Μητρώο!$A:$G,7,FALSE))),"")</f>
        <v/>
      </c>
      <c r="P1316" s="25" t="str">
        <f t="shared" si="149"/>
        <v/>
      </c>
      <c r="Q1316" s="6"/>
      <c r="S1316" s="6"/>
      <c r="U1316" s="6"/>
      <c r="W1316" s="59" t="str">
        <f>IF(AND($W$1&gt;0,C1316&gt;0),SUBSTITUTE(SUBSTITUTE(IF(COUNTIF(newValidID,$C1316)&gt;0,VLOOKUP($C1316,Νέα_Μητρώα!$A:$G,2,FALSE),IF(COUNTIF(ValidID,$C1316)&gt;0,VLOOKUP($C1316,Μητρώο!$A:$G,2,FALSE))),"Θ","g"),"Α","b")&amp;IF((TRUNC((((YEAR($C$1))-I1316)+1)/2))*2&lt;12,12,(TRUNC((((YEAR($C$1))-I1316)+1)/2))*2),"ω")</f>
        <v>ω</v>
      </c>
      <c r="Z1316" s="49">
        <f t="shared" si="143"/>
        <v>0</v>
      </c>
      <c r="AA1316" s="49">
        <f t="shared" si="144"/>
        <v>0</v>
      </c>
      <c r="AB1316" s="49">
        <f t="shared" si="145"/>
        <v>0</v>
      </c>
    </row>
    <row r="1317" spans="1:28" x14ac:dyDescent="0.2">
      <c r="A1317" s="4">
        <v>1315</v>
      </c>
      <c r="B1317" s="25">
        <f t="shared" si="148"/>
        <v>1315</v>
      </c>
      <c r="D1317" s="26" t="str">
        <f>IF($C1317&gt;0,IF(COUNTIF(newValidID,$C1317)&gt;0,VLOOKUP($C1317,Νέα_Μητρώα!$A:$G,3,FALSE),IF(COUNTIF(ValidID,$C1317)&gt;0,VLOOKUP($C1317,Μητρώο!$A:$G,3,FALSE))),"")</f>
        <v/>
      </c>
      <c r="E1317" s="27" t="str">
        <f>IF($C1317&gt;0,IF(COUNTIF(newValidID,$C1317)&gt;0,VLOOKUP($C1317,Νέα_Μητρώα!$A:$G,5,FALSE),IF(COUNTIF(ValidID,$C1317)&gt;0,VLOOKUP($C1317,Μητρώο!$A:$G,5,FALSE))),"")</f>
        <v/>
      </c>
      <c r="F1317" s="47"/>
      <c r="G1317" s="47"/>
      <c r="H1317" s="28"/>
      <c r="I1317" s="29" t="str">
        <f>IF($C1317&gt;0,IF(COUNTIF(newValidID,$C1317)&gt;0,VLOOKUP($C1317,Νέα_Μητρώα!$A:$G,4,FALSE),IF(COUNTIF(ValidID,$C1317)&gt;0,VLOOKUP($C1317,Μητρώο!$A:$G,4,FALSE))),"")</f>
        <v/>
      </c>
      <c r="J1317" s="53" t="str">
        <f>IF(OR(AND(OR(LEFT(R1317)="b",LEFT(T1317)="b",LEFT(V1317)="b"),IF($C1317&gt;0,IF(COUNTIF(newValidID,$C1317)&gt;0,VLOOKUP($C1317,Νέα_Μητρώα!$A:$G,2,FALSE),IF(COUNTIF(ValidID,$C1317)&gt;0,VLOOKUP($C1317,Μητρώο!$A:$G,2,FALSE))),"")="Θ"),AND(OR(LEFT(R1317)="g",LEFT(T1317)="g",LEFT(V1317)="g"),IF($C1317&gt;0,IF(COUNTIF(newValidID,$C1317)&gt;0,VLOOKUP($C1317,Νέα_Μητρώα!$A:$G,2,FALSE),IF(COUNTIF(ValidID,$C1317)&gt;0,VLOOKUP($C1317,Μητρώο!$A:$G,2,FALSE))),"")="Α")),"error","")</f>
        <v/>
      </c>
      <c r="K1317" s="29" t="str">
        <f t="shared" si="146"/>
        <v/>
      </c>
      <c r="L1317" s="29">
        <f t="shared" si="147"/>
        <v>0</v>
      </c>
      <c r="M1317" s="30"/>
      <c r="N1317" s="30"/>
      <c r="O1317" s="31" t="str">
        <f>IF($C1317&gt;0,IF(COUNTIF(newValidID,$C1317)&gt;0,VLOOKUP($C1317,Νέα_Μητρώα!$A:$G,7,FALSE),IF(COUNTIF(ValidID,$C1317)&gt;0,VLOOKUP($C1317,Μητρώο!$A:$G,7,FALSE))),"")</f>
        <v/>
      </c>
      <c r="P1317" s="25" t="str">
        <f t="shared" si="149"/>
        <v/>
      </c>
      <c r="Q1317" s="6"/>
      <c r="S1317" s="6"/>
      <c r="U1317" s="6"/>
      <c r="W1317" s="59" t="str">
        <f>IF(AND($W$1&gt;0,C1317&gt;0),SUBSTITUTE(SUBSTITUTE(IF(COUNTIF(newValidID,$C1317)&gt;0,VLOOKUP($C1317,Νέα_Μητρώα!$A:$G,2,FALSE),IF(COUNTIF(ValidID,$C1317)&gt;0,VLOOKUP($C1317,Μητρώο!$A:$G,2,FALSE))),"Θ","g"),"Α","b")&amp;IF((TRUNC((((YEAR($C$1))-I1317)+1)/2))*2&lt;12,12,(TRUNC((((YEAR($C$1))-I1317)+1)/2))*2),"ω")</f>
        <v>ω</v>
      </c>
      <c r="Z1317" s="49">
        <f t="shared" si="143"/>
        <v>0</v>
      </c>
      <c r="AA1317" s="49">
        <f t="shared" si="144"/>
        <v>0</v>
      </c>
      <c r="AB1317" s="49">
        <f t="shared" si="145"/>
        <v>0</v>
      </c>
    </row>
    <row r="1318" spans="1:28" x14ac:dyDescent="0.2">
      <c r="A1318" s="4">
        <v>1316</v>
      </c>
      <c r="B1318" s="25">
        <f t="shared" si="148"/>
        <v>1316</v>
      </c>
      <c r="D1318" s="26" t="str">
        <f>IF($C1318&gt;0,IF(COUNTIF(newValidID,$C1318)&gt;0,VLOOKUP($C1318,Νέα_Μητρώα!$A:$G,3,FALSE),IF(COUNTIF(ValidID,$C1318)&gt;0,VLOOKUP($C1318,Μητρώο!$A:$G,3,FALSE))),"")</f>
        <v/>
      </c>
      <c r="E1318" s="27" t="str">
        <f>IF($C1318&gt;0,IF(COUNTIF(newValidID,$C1318)&gt;0,VLOOKUP($C1318,Νέα_Μητρώα!$A:$G,5,FALSE),IF(COUNTIF(ValidID,$C1318)&gt;0,VLOOKUP($C1318,Μητρώο!$A:$G,5,FALSE))),"")</f>
        <v/>
      </c>
      <c r="F1318" s="47"/>
      <c r="G1318" s="47"/>
      <c r="H1318" s="28"/>
      <c r="I1318" s="29" t="str">
        <f>IF($C1318&gt;0,IF(COUNTIF(newValidID,$C1318)&gt;0,VLOOKUP($C1318,Νέα_Μητρώα!$A:$G,4,FALSE),IF(COUNTIF(ValidID,$C1318)&gt;0,VLOOKUP($C1318,Μητρώο!$A:$G,4,FALSE))),"")</f>
        <v/>
      </c>
      <c r="J1318" s="53" t="str">
        <f>IF(OR(AND(OR(LEFT(R1318)="b",LEFT(T1318)="b",LEFT(V1318)="b"),IF($C1318&gt;0,IF(COUNTIF(newValidID,$C1318)&gt;0,VLOOKUP($C1318,Νέα_Μητρώα!$A:$G,2,FALSE),IF(COUNTIF(ValidID,$C1318)&gt;0,VLOOKUP($C1318,Μητρώο!$A:$G,2,FALSE))),"")="Θ"),AND(OR(LEFT(R1318)="g",LEFT(T1318)="g",LEFT(V1318)="g"),IF($C1318&gt;0,IF(COUNTIF(newValidID,$C1318)&gt;0,VLOOKUP($C1318,Νέα_Μητρώα!$A:$G,2,FALSE),IF(COUNTIF(ValidID,$C1318)&gt;0,VLOOKUP($C1318,Μητρώο!$A:$G,2,FALSE))),"")="Α")),"error","")</f>
        <v/>
      </c>
      <c r="K1318" s="29" t="str">
        <f t="shared" si="146"/>
        <v/>
      </c>
      <c r="L1318" s="29">
        <f t="shared" si="147"/>
        <v>0</v>
      </c>
      <c r="M1318" s="30"/>
      <c r="N1318" s="30"/>
      <c r="O1318" s="31" t="str">
        <f>IF($C1318&gt;0,IF(COUNTIF(newValidID,$C1318)&gt;0,VLOOKUP($C1318,Νέα_Μητρώα!$A:$G,7,FALSE),IF(COUNTIF(ValidID,$C1318)&gt;0,VLOOKUP($C1318,Μητρώο!$A:$G,7,FALSE))),"")</f>
        <v/>
      </c>
      <c r="P1318" s="25" t="str">
        <f t="shared" si="149"/>
        <v/>
      </c>
      <c r="Q1318" s="6"/>
      <c r="S1318" s="6"/>
      <c r="U1318" s="6"/>
      <c r="W1318" s="59" t="str">
        <f>IF(AND($W$1&gt;0,C1318&gt;0),SUBSTITUTE(SUBSTITUTE(IF(COUNTIF(newValidID,$C1318)&gt;0,VLOOKUP($C1318,Νέα_Μητρώα!$A:$G,2,FALSE),IF(COUNTIF(ValidID,$C1318)&gt;0,VLOOKUP($C1318,Μητρώο!$A:$G,2,FALSE))),"Θ","g"),"Α","b")&amp;IF((TRUNC((((YEAR($C$1))-I1318)+1)/2))*2&lt;12,12,(TRUNC((((YEAR($C$1))-I1318)+1)/2))*2),"ω")</f>
        <v>ω</v>
      </c>
      <c r="Z1318" s="49">
        <f t="shared" si="143"/>
        <v>0</v>
      </c>
      <c r="AA1318" s="49">
        <f t="shared" si="144"/>
        <v>0</v>
      </c>
      <c r="AB1318" s="49">
        <f t="shared" si="145"/>
        <v>0</v>
      </c>
    </row>
    <row r="1319" spans="1:28" x14ac:dyDescent="0.2">
      <c r="A1319" s="4">
        <v>1317</v>
      </c>
      <c r="B1319" s="25">
        <f t="shared" si="148"/>
        <v>1317</v>
      </c>
      <c r="D1319" s="26" t="str">
        <f>IF($C1319&gt;0,IF(COUNTIF(newValidID,$C1319)&gt;0,VLOOKUP($C1319,Νέα_Μητρώα!$A:$G,3,FALSE),IF(COUNTIF(ValidID,$C1319)&gt;0,VLOOKUP($C1319,Μητρώο!$A:$G,3,FALSE))),"")</f>
        <v/>
      </c>
      <c r="E1319" s="27" t="str">
        <f>IF($C1319&gt;0,IF(COUNTIF(newValidID,$C1319)&gt;0,VLOOKUP($C1319,Νέα_Μητρώα!$A:$G,5,FALSE),IF(COUNTIF(ValidID,$C1319)&gt;0,VLOOKUP($C1319,Μητρώο!$A:$G,5,FALSE))),"")</f>
        <v/>
      </c>
      <c r="F1319" s="47"/>
      <c r="G1319" s="47"/>
      <c r="H1319" s="28"/>
      <c r="I1319" s="29" t="str">
        <f>IF($C1319&gt;0,IF(COUNTIF(newValidID,$C1319)&gt;0,VLOOKUP($C1319,Νέα_Μητρώα!$A:$G,4,FALSE),IF(COUNTIF(ValidID,$C1319)&gt;0,VLOOKUP($C1319,Μητρώο!$A:$G,4,FALSE))),"")</f>
        <v/>
      </c>
      <c r="J1319" s="53" t="str">
        <f>IF(OR(AND(OR(LEFT(R1319)="b",LEFT(T1319)="b",LEFT(V1319)="b"),IF($C1319&gt;0,IF(COUNTIF(newValidID,$C1319)&gt;0,VLOOKUP($C1319,Νέα_Μητρώα!$A:$G,2,FALSE),IF(COUNTIF(ValidID,$C1319)&gt;0,VLOOKUP($C1319,Μητρώο!$A:$G,2,FALSE))),"")="Θ"),AND(OR(LEFT(R1319)="g",LEFT(T1319)="g",LEFT(V1319)="g"),IF($C1319&gt;0,IF(COUNTIF(newValidID,$C1319)&gt;0,VLOOKUP($C1319,Νέα_Μητρώα!$A:$G,2,FALSE),IF(COUNTIF(ValidID,$C1319)&gt;0,VLOOKUP($C1319,Μητρώο!$A:$G,2,FALSE))),"")="Α")),"error","")</f>
        <v/>
      </c>
      <c r="K1319" s="29" t="str">
        <f t="shared" si="146"/>
        <v/>
      </c>
      <c r="L1319" s="29">
        <f t="shared" si="147"/>
        <v>0</v>
      </c>
      <c r="M1319" s="30"/>
      <c r="N1319" s="30"/>
      <c r="O1319" s="31" t="str">
        <f>IF($C1319&gt;0,IF(COUNTIF(newValidID,$C1319)&gt;0,VLOOKUP($C1319,Νέα_Μητρώα!$A:$G,7,FALSE),IF(COUNTIF(ValidID,$C1319)&gt;0,VLOOKUP($C1319,Μητρώο!$A:$G,7,FALSE))),"")</f>
        <v/>
      </c>
      <c r="P1319" s="25" t="str">
        <f t="shared" si="149"/>
        <v/>
      </c>
      <c r="Q1319" s="6"/>
      <c r="S1319" s="6"/>
      <c r="U1319" s="6"/>
      <c r="W1319" s="59" t="str">
        <f>IF(AND($W$1&gt;0,C1319&gt;0),SUBSTITUTE(SUBSTITUTE(IF(COUNTIF(newValidID,$C1319)&gt;0,VLOOKUP($C1319,Νέα_Μητρώα!$A:$G,2,FALSE),IF(COUNTIF(ValidID,$C1319)&gt;0,VLOOKUP($C1319,Μητρώο!$A:$G,2,FALSE))),"Θ","g"),"Α","b")&amp;IF((TRUNC((((YEAR($C$1))-I1319)+1)/2))*2&lt;12,12,(TRUNC((((YEAR($C$1))-I1319)+1)/2))*2),"ω")</f>
        <v>ω</v>
      </c>
      <c r="Z1319" s="49">
        <f t="shared" si="143"/>
        <v>0</v>
      </c>
      <c r="AA1319" s="49">
        <f t="shared" si="144"/>
        <v>0</v>
      </c>
      <c r="AB1319" s="49">
        <f t="shared" si="145"/>
        <v>0</v>
      </c>
    </row>
    <row r="1320" spans="1:28" x14ac:dyDescent="0.2">
      <c r="A1320" s="4">
        <v>1318</v>
      </c>
      <c r="B1320" s="25">
        <f t="shared" si="148"/>
        <v>1318</v>
      </c>
      <c r="D1320" s="26" t="str">
        <f>IF($C1320&gt;0,IF(COUNTIF(newValidID,$C1320)&gt;0,VLOOKUP($C1320,Νέα_Μητρώα!$A:$G,3,FALSE),IF(COUNTIF(ValidID,$C1320)&gt;0,VLOOKUP($C1320,Μητρώο!$A:$G,3,FALSE))),"")</f>
        <v/>
      </c>
      <c r="E1320" s="27" t="str">
        <f>IF($C1320&gt;0,IF(COUNTIF(newValidID,$C1320)&gt;0,VLOOKUP($C1320,Νέα_Μητρώα!$A:$G,5,FALSE),IF(COUNTIF(ValidID,$C1320)&gt;0,VLOOKUP($C1320,Μητρώο!$A:$G,5,FALSE))),"")</f>
        <v/>
      </c>
      <c r="F1320" s="47"/>
      <c r="G1320" s="47"/>
      <c r="H1320" s="28"/>
      <c r="I1320" s="29" t="str">
        <f>IF($C1320&gt;0,IF(COUNTIF(newValidID,$C1320)&gt;0,VLOOKUP($C1320,Νέα_Μητρώα!$A:$G,4,FALSE),IF(COUNTIF(ValidID,$C1320)&gt;0,VLOOKUP($C1320,Μητρώο!$A:$G,4,FALSE))),"")</f>
        <v/>
      </c>
      <c r="J1320" s="53" t="str">
        <f>IF(OR(AND(OR(LEFT(R1320)="b",LEFT(T1320)="b",LEFT(V1320)="b"),IF($C1320&gt;0,IF(COUNTIF(newValidID,$C1320)&gt;0,VLOOKUP($C1320,Νέα_Μητρώα!$A:$G,2,FALSE),IF(COUNTIF(ValidID,$C1320)&gt;0,VLOOKUP($C1320,Μητρώο!$A:$G,2,FALSE))),"")="Θ"),AND(OR(LEFT(R1320)="g",LEFT(T1320)="g",LEFT(V1320)="g"),IF($C1320&gt;0,IF(COUNTIF(newValidID,$C1320)&gt;0,VLOOKUP($C1320,Νέα_Μητρώα!$A:$G,2,FALSE),IF(COUNTIF(ValidID,$C1320)&gt;0,VLOOKUP($C1320,Μητρώο!$A:$G,2,FALSE))),"")="Α")),"error","")</f>
        <v/>
      </c>
      <c r="K1320" s="29" t="str">
        <f t="shared" si="146"/>
        <v/>
      </c>
      <c r="L1320" s="29">
        <f t="shared" si="147"/>
        <v>0</v>
      </c>
      <c r="M1320" s="30"/>
      <c r="N1320" s="30"/>
      <c r="O1320" s="31" t="str">
        <f>IF($C1320&gt;0,IF(COUNTIF(newValidID,$C1320)&gt;0,VLOOKUP($C1320,Νέα_Μητρώα!$A:$G,7,FALSE),IF(COUNTIF(ValidID,$C1320)&gt;0,VLOOKUP($C1320,Μητρώο!$A:$G,7,FALSE))),"")</f>
        <v/>
      </c>
      <c r="P1320" s="25" t="str">
        <f t="shared" si="149"/>
        <v/>
      </c>
      <c r="Q1320" s="6"/>
      <c r="S1320" s="6"/>
      <c r="U1320" s="6"/>
      <c r="W1320" s="59" t="str">
        <f>IF(AND($W$1&gt;0,C1320&gt;0),SUBSTITUTE(SUBSTITUTE(IF(COUNTIF(newValidID,$C1320)&gt;0,VLOOKUP($C1320,Νέα_Μητρώα!$A:$G,2,FALSE),IF(COUNTIF(ValidID,$C1320)&gt;0,VLOOKUP($C1320,Μητρώο!$A:$G,2,FALSE))),"Θ","g"),"Α","b")&amp;IF((TRUNC((((YEAR($C$1))-I1320)+1)/2))*2&lt;12,12,(TRUNC((((YEAR($C$1))-I1320)+1)/2))*2),"ω")</f>
        <v>ω</v>
      </c>
      <c r="Z1320" s="49">
        <f t="shared" si="143"/>
        <v>0</v>
      </c>
      <c r="AA1320" s="49">
        <f t="shared" si="144"/>
        <v>0</v>
      </c>
      <c r="AB1320" s="49">
        <f t="shared" si="145"/>
        <v>0</v>
      </c>
    </row>
    <row r="1321" spans="1:28" x14ac:dyDescent="0.2">
      <c r="A1321" s="4">
        <v>1319</v>
      </c>
      <c r="B1321" s="25">
        <f t="shared" si="148"/>
        <v>1319</v>
      </c>
      <c r="D1321" s="26" t="str">
        <f>IF($C1321&gt;0,IF(COUNTIF(newValidID,$C1321)&gt;0,VLOOKUP($C1321,Νέα_Μητρώα!$A:$G,3,FALSE),IF(COUNTIF(ValidID,$C1321)&gt;0,VLOOKUP($C1321,Μητρώο!$A:$G,3,FALSE))),"")</f>
        <v/>
      </c>
      <c r="E1321" s="27" t="str">
        <f>IF($C1321&gt;0,IF(COUNTIF(newValidID,$C1321)&gt;0,VLOOKUP($C1321,Νέα_Μητρώα!$A:$G,5,FALSE),IF(COUNTIF(ValidID,$C1321)&gt;0,VLOOKUP($C1321,Μητρώο!$A:$G,5,FALSE))),"")</f>
        <v/>
      </c>
      <c r="F1321" s="47"/>
      <c r="G1321" s="47"/>
      <c r="H1321" s="28"/>
      <c r="I1321" s="29" t="str">
        <f>IF($C1321&gt;0,IF(COUNTIF(newValidID,$C1321)&gt;0,VLOOKUP($C1321,Νέα_Μητρώα!$A:$G,4,FALSE),IF(COUNTIF(ValidID,$C1321)&gt;0,VLOOKUP($C1321,Μητρώο!$A:$G,4,FALSE))),"")</f>
        <v/>
      </c>
      <c r="J1321" s="53" t="str">
        <f>IF(OR(AND(OR(LEFT(R1321)="b",LEFT(T1321)="b",LEFT(V1321)="b"),IF($C1321&gt;0,IF(COUNTIF(newValidID,$C1321)&gt;0,VLOOKUP($C1321,Νέα_Μητρώα!$A:$G,2,FALSE),IF(COUNTIF(ValidID,$C1321)&gt;0,VLOOKUP($C1321,Μητρώο!$A:$G,2,FALSE))),"")="Θ"),AND(OR(LEFT(R1321)="g",LEFT(T1321)="g",LEFT(V1321)="g"),IF($C1321&gt;0,IF(COUNTIF(newValidID,$C1321)&gt;0,VLOOKUP($C1321,Νέα_Μητρώα!$A:$G,2,FALSE),IF(COUNTIF(ValidID,$C1321)&gt;0,VLOOKUP($C1321,Μητρώο!$A:$G,2,FALSE))),"")="Α")),"error","")</f>
        <v/>
      </c>
      <c r="K1321" s="29" t="str">
        <f t="shared" si="146"/>
        <v/>
      </c>
      <c r="L1321" s="29">
        <f t="shared" si="147"/>
        <v>0</v>
      </c>
      <c r="M1321" s="30"/>
      <c r="N1321" s="30"/>
      <c r="O1321" s="31" t="str">
        <f>IF($C1321&gt;0,IF(COUNTIF(newValidID,$C1321)&gt;0,VLOOKUP($C1321,Νέα_Μητρώα!$A:$G,7,FALSE),IF(COUNTIF(ValidID,$C1321)&gt;0,VLOOKUP($C1321,Μητρώο!$A:$G,7,FALSE))),"")</f>
        <v/>
      </c>
      <c r="P1321" s="25" t="str">
        <f t="shared" si="149"/>
        <v/>
      </c>
      <c r="Q1321" s="6"/>
      <c r="S1321" s="6"/>
      <c r="U1321" s="6"/>
      <c r="W1321" s="59" t="str">
        <f>IF(AND($W$1&gt;0,C1321&gt;0),SUBSTITUTE(SUBSTITUTE(IF(COUNTIF(newValidID,$C1321)&gt;0,VLOOKUP($C1321,Νέα_Μητρώα!$A:$G,2,FALSE),IF(COUNTIF(ValidID,$C1321)&gt;0,VLOOKUP($C1321,Μητρώο!$A:$G,2,FALSE))),"Θ","g"),"Α","b")&amp;IF((TRUNC((((YEAR($C$1))-I1321)+1)/2))*2&lt;12,12,(TRUNC((((YEAR($C$1))-I1321)+1)/2))*2),"ω")</f>
        <v>ω</v>
      </c>
      <c r="Z1321" s="49">
        <f t="shared" si="143"/>
        <v>0</v>
      </c>
      <c r="AA1321" s="49">
        <f t="shared" si="144"/>
        <v>0</v>
      </c>
      <c r="AB1321" s="49">
        <f t="shared" si="145"/>
        <v>0</v>
      </c>
    </row>
    <row r="1322" spans="1:28" x14ac:dyDescent="0.2">
      <c r="A1322" s="4">
        <v>1320</v>
      </c>
      <c r="B1322" s="25">
        <f t="shared" si="148"/>
        <v>1320</v>
      </c>
      <c r="D1322" s="26" t="str">
        <f>IF($C1322&gt;0,IF(COUNTIF(newValidID,$C1322)&gt;0,VLOOKUP($C1322,Νέα_Μητρώα!$A:$G,3,FALSE),IF(COUNTIF(ValidID,$C1322)&gt;0,VLOOKUP($C1322,Μητρώο!$A:$G,3,FALSE))),"")</f>
        <v/>
      </c>
      <c r="E1322" s="27" t="str">
        <f>IF($C1322&gt;0,IF(COUNTIF(newValidID,$C1322)&gt;0,VLOOKUP($C1322,Νέα_Μητρώα!$A:$G,5,FALSE),IF(COUNTIF(ValidID,$C1322)&gt;0,VLOOKUP($C1322,Μητρώο!$A:$G,5,FALSE))),"")</f>
        <v/>
      </c>
      <c r="F1322" s="47"/>
      <c r="G1322" s="47"/>
      <c r="H1322" s="28"/>
      <c r="I1322" s="29" t="str">
        <f>IF($C1322&gt;0,IF(COUNTIF(newValidID,$C1322)&gt;0,VLOOKUP($C1322,Νέα_Μητρώα!$A:$G,4,FALSE),IF(COUNTIF(ValidID,$C1322)&gt;0,VLOOKUP($C1322,Μητρώο!$A:$G,4,FALSE))),"")</f>
        <v/>
      </c>
      <c r="J1322" s="53" t="str">
        <f>IF(OR(AND(OR(LEFT(R1322)="b",LEFT(T1322)="b",LEFT(V1322)="b"),IF($C1322&gt;0,IF(COUNTIF(newValidID,$C1322)&gt;0,VLOOKUP($C1322,Νέα_Μητρώα!$A:$G,2,FALSE),IF(COUNTIF(ValidID,$C1322)&gt;0,VLOOKUP($C1322,Μητρώο!$A:$G,2,FALSE))),"")="Θ"),AND(OR(LEFT(R1322)="g",LEFT(T1322)="g",LEFT(V1322)="g"),IF($C1322&gt;0,IF(COUNTIF(newValidID,$C1322)&gt;0,VLOOKUP($C1322,Νέα_Μητρώα!$A:$G,2,FALSE),IF(COUNTIF(ValidID,$C1322)&gt;0,VLOOKUP($C1322,Μητρώο!$A:$G,2,FALSE))),"")="Α")),"error","")</f>
        <v/>
      </c>
      <c r="K1322" s="29" t="str">
        <f t="shared" si="146"/>
        <v/>
      </c>
      <c r="L1322" s="29">
        <f t="shared" si="147"/>
        <v>0</v>
      </c>
      <c r="M1322" s="30"/>
      <c r="N1322" s="30"/>
      <c r="O1322" s="31" t="str">
        <f>IF($C1322&gt;0,IF(COUNTIF(newValidID,$C1322)&gt;0,VLOOKUP($C1322,Νέα_Μητρώα!$A:$G,7,FALSE),IF(COUNTIF(ValidID,$C1322)&gt;0,VLOOKUP($C1322,Μητρώο!$A:$G,7,FALSE))),"")</f>
        <v/>
      </c>
      <c r="P1322" s="25" t="str">
        <f t="shared" si="149"/>
        <v/>
      </c>
      <c r="Q1322" s="6"/>
      <c r="S1322" s="6"/>
      <c r="U1322" s="6"/>
      <c r="W1322" s="59" t="str">
        <f>IF(AND($W$1&gt;0,C1322&gt;0),SUBSTITUTE(SUBSTITUTE(IF(COUNTIF(newValidID,$C1322)&gt;0,VLOOKUP($C1322,Νέα_Μητρώα!$A:$G,2,FALSE),IF(COUNTIF(ValidID,$C1322)&gt;0,VLOOKUP($C1322,Μητρώο!$A:$G,2,FALSE))),"Θ","g"),"Α","b")&amp;IF((TRUNC((((YEAR($C$1))-I1322)+1)/2))*2&lt;12,12,(TRUNC((((YEAR($C$1))-I1322)+1)/2))*2),"ω")</f>
        <v>ω</v>
      </c>
      <c r="Z1322" s="49">
        <f t="shared" ref="Z1322:Z1385" si="150">COUNTIF(CityGroup,Q1322&amp;"-"&amp;R1322)</f>
        <v>0</v>
      </c>
      <c r="AA1322" s="49">
        <f t="shared" ref="AA1322:AA1385" si="151">COUNTIF(CityGroup,S1322&amp;"-"&amp;T1322)</f>
        <v>0</v>
      </c>
      <c r="AB1322" s="49">
        <f t="shared" ref="AB1322:AB1385" si="152">COUNTIF(CityGroup,U1322&amp;"-"&amp;V1322)</f>
        <v>0</v>
      </c>
    </row>
    <row r="1323" spans="1:28" x14ac:dyDescent="0.2">
      <c r="A1323" s="4">
        <v>1321</v>
      </c>
      <c r="B1323" s="25">
        <f t="shared" si="148"/>
        <v>1321</v>
      </c>
      <c r="D1323" s="26" t="str">
        <f>IF($C1323&gt;0,IF(COUNTIF(newValidID,$C1323)&gt;0,VLOOKUP($C1323,Νέα_Μητρώα!$A:$G,3,FALSE),IF(COUNTIF(ValidID,$C1323)&gt;0,VLOOKUP($C1323,Μητρώο!$A:$G,3,FALSE))),"")</f>
        <v/>
      </c>
      <c r="E1323" s="27" t="str">
        <f>IF($C1323&gt;0,IF(COUNTIF(newValidID,$C1323)&gt;0,VLOOKUP($C1323,Νέα_Μητρώα!$A:$G,5,FALSE),IF(COUNTIF(ValidID,$C1323)&gt;0,VLOOKUP($C1323,Μητρώο!$A:$G,5,FALSE))),"")</f>
        <v/>
      </c>
      <c r="F1323" s="47"/>
      <c r="G1323" s="47"/>
      <c r="H1323" s="28"/>
      <c r="I1323" s="29" t="str">
        <f>IF($C1323&gt;0,IF(COUNTIF(newValidID,$C1323)&gt;0,VLOOKUP($C1323,Νέα_Μητρώα!$A:$G,4,FALSE),IF(COUNTIF(ValidID,$C1323)&gt;0,VLOOKUP($C1323,Μητρώο!$A:$G,4,FALSE))),"")</f>
        <v/>
      </c>
      <c r="J1323" s="53" t="str">
        <f>IF(OR(AND(OR(LEFT(R1323)="b",LEFT(T1323)="b",LEFT(V1323)="b"),IF($C1323&gt;0,IF(COUNTIF(newValidID,$C1323)&gt;0,VLOOKUP($C1323,Νέα_Μητρώα!$A:$G,2,FALSE),IF(COUNTIF(ValidID,$C1323)&gt;0,VLOOKUP($C1323,Μητρώο!$A:$G,2,FALSE))),"")="Θ"),AND(OR(LEFT(R1323)="g",LEFT(T1323)="g",LEFT(V1323)="g"),IF($C1323&gt;0,IF(COUNTIF(newValidID,$C1323)&gt;0,VLOOKUP($C1323,Νέα_Μητρώα!$A:$G,2,FALSE),IF(COUNTIF(ValidID,$C1323)&gt;0,VLOOKUP($C1323,Μητρώο!$A:$G,2,FALSE))),"")="Α")),"error","")</f>
        <v/>
      </c>
      <c r="K1323" s="29" t="str">
        <f t="shared" si="146"/>
        <v/>
      </c>
      <c r="L1323" s="29">
        <f t="shared" si="147"/>
        <v>0</v>
      </c>
      <c r="M1323" s="30"/>
      <c r="N1323" s="30"/>
      <c r="O1323" s="31" t="str">
        <f>IF($C1323&gt;0,IF(COUNTIF(newValidID,$C1323)&gt;0,VLOOKUP($C1323,Νέα_Μητρώα!$A:$G,7,FALSE),IF(COUNTIF(ValidID,$C1323)&gt;0,VLOOKUP($C1323,Μητρώο!$A:$G,7,FALSE))),"")</f>
        <v/>
      </c>
      <c r="P1323" s="25" t="str">
        <f t="shared" si="149"/>
        <v/>
      </c>
      <c r="Q1323" s="6"/>
      <c r="S1323" s="6"/>
      <c r="U1323" s="6"/>
      <c r="W1323" s="59" t="str">
        <f>IF(AND($W$1&gt;0,C1323&gt;0),SUBSTITUTE(SUBSTITUTE(IF(COUNTIF(newValidID,$C1323)&gt;0,VLOOKUP($C1323,Νέα_Μητρώα!$A:$G,2,FALSE),IF(COUNTIF(ValidID,$C1323)&gt;0,VLOOKUP($C1323,Μητρώο!$A:$G,2,FALSE))),"Θ","g"),"Α","b")&amp;IF((TRUNC((((YEAR($C$1))-I1323)+1)/2))*2&lt;12,12,(TRUNC((((YEAR($C$1))-I1323)+1)/2))*2),"ω")</f>
        <v>ω</v>
      </c>
      <c r="Z1323" s="49">
        <f t="shared" si="150"/>
        <v>0</v>
      </c>
      <c r="AA1323" s="49">
        <f t="shared" si="151"/>
        <v>0</v>
      </c>
      <c r="AB1323" s="49">
        <f t="shared" si="152"/>
        <v>0</v>
      </c>
    </row>
    <row r="1324" spans="1:28" x14ac:dyDescent="0.2">
      <c r="A1324" s="4">
        <v>1322</v>
      </c>
      <c r="B1324" s="25">
        <f t="shared" si="148"/>
        <v>1322</v>
      </c>
      <c r="D1324" s="26" t="str">
        <f>IF($C1324&gt;0,IF(COUNTIF(newValidID,$C1324)&gt;0,VLOOKUP($C1324,Νέα_Μητρώα!$A:$G,3,FALSE),IF(COUNTIF(ValidID,$C1324)&gt;0,VLOOKUP($C1324,Μητρώο!$A:$G,3,FALSE))),"")</f>
        <v/>
      </c>
      <c r="E1324" s="27" t="str">
        <f>IF($C1324&gt;0,IF(COUNTIF(newValidID,$C1324)&gt;0,VLOOKUP($C1324,Νέα_Μητρώα!$A:$G,5,FALSE),IF(COUNTIF(ValidID,$C1324)&gt;0,VLOOKUP($C1324,Μητρώο!$A:$G,5,FALSE))),"")</f>
        <v/>
      </c>
      <c r="F1324" s="47"/>
      <c r="G1324" s="47"/>
      <c r="H1324" s="28"/>
      <c r="I1324" s="29" t="str">
        <f>IF($C1324&gt;0,IF(COUNTIF(newValidID,$C1324)&gt;0,VLOOKUP($C1324,Νέα_Μητρώα!$A:$G,4,FALSE),IF(COUNTIF(ValidID,$C1324)&gt;0,VLOOKUP($C1324,Μητρώο!$A:$G,4,FALSE))),"")</f>
        <v/>
      </c>
      <c r="J1324" s="53" t="str">
        <f>IF(OR(AND(OR(LEFT(R1324)="b",LEFT(T1324)="b",LEFT(V1324)="b"),IF($C1324&gt;0,IF(COUNTIF(newValidID,$C1324)&gt;0,VLOOKUP($C1324,Νέα_Μητρώα!$A:$G,2,FALSE),IF(COUNTIF(ValidID,$C1324)&gt;0,VLOOKUP($C1324,Μητρώο!$A:$G,2,FALSE))),"")="Θ"),AND(OR(LEFT(R1324)="g",LEFT(T1324)="g",LEFT(V1324)="g"),IF($C1324&gt;0,IF(COUNTIF(newValidID,$C1324)&gt;0,VLOOKUP($C1324,Νέα_Μητρώα!$A:$G,2,FALSE),IF(COUNTIF(ValidID,$C1324)&gt;0,VLOOKUP($C1324,Μητρώο!$A:$G,2,FALSE))),"")="Α")),"error","")</f>
        <v/>
      </c>
      <c r="K1324" s="29" t="str">
        <f t="shared" si="146"/>
        <v/>
      </c>
      <c r="L1324" s="29">
        <f t="shared" si="147"/>
        <v>0</v>
      </c>
      <c r="M1324" s="30"/>
      <c r="N1324" s="30"/>
      <c r="O1324" s="31" t="str">
        <f>IF($C1324&gt;0,IF(COUNTIF(newValidID,$C1324)&gt;0,VLOOKUP($C1324,Νέα_Μητρώα!$A:$G,7,FALSE),IF(COUNTIF(ValidID,$C1324)&gt;0,VLOOKUP($C1324,Μητρώο!$A:$G,7,FALSE))),"")</f>
        <v/>
      </c>
      <c r="P1324" s="25" t="str">
        <f t="shared" si="149"/>
        <v/>
      </c>
      <c r="Q1324" s="6"/>
      <c r="S1324" s="6"/>
      <c r="U1324" s="6"/>
      <c r="W1324" s="59" t="str">
        <f>IF(AND($W$1&gt;0,C1324&gt;0),SUBSTITUTE(SUBSTITUTE(IF(COUNTIF(newValidID,$C1324)&gt;0,VLOOKUP($C1324,Νέα_Μητρώα!$A:$G,2,FALSE),IF(COUNTIF(ValidID,$C1324)&gt;0,VLOOKUP($C1324,Μητρώο!$A:$G,2,FALSE))),"Θ","g"),"Α","b")&amp;IF((TRUNC((((YEAR($C$1))-I1324)+1)/2))*2&lt;12,12,(TRUNC((((YEAR($C$1))-I1324)+1)/2))*2),"ω")</f>
        <v>ω</v>
      </c>
      <c r="Z1324" s="49">
        <f t="shared" si="150"/>
        <v>0</v>
      </c>
      <c r="AA1324" s="49">
        <f t="shared" si="151"/>
        <v>0</v>
      </c>
      <c r="AB1324" s="49">
        <f t="shared" si="152"/>
        <v>0</v>
      </c>
    </row>
    <row r="1325" spans="1:28" x14ac:dyDescent="0.2">
      <c r="A1325" s="4">
        <v>1323</v>
      </c>
      <c r="B1325" s="25">
        <f t="shared" si="148"/>
        <v>1323</v>
      </c>
      <c r="D1325" s="26" t="str">
        <f>IF($C1325&gt;0,IF(COUNTIF(newValidID,$C1325)&gt;0,VLOOKUP($C1325,Νέα_Μητρώα!$A:$G,3,FALSE),IF(COUNTIF(ValidID,$C1325)&gt;0,VLOOKUP($C1325,Μητρώο!$A:$G,3,FALSE))),"")</f>
        <v/>
      </c>
      <c r="E1325" s="27" t="str">
        <f>IF($C1325&gt;0,IF(COUNTIF(newValidID,$C1325)&gt;0,VLOOKUP($C1325,Νέα_Μητρώα!$A:$G,5,FALSE),IF(COUNTIF(ValidID,$C1325)&gt;0,VLOOKUP($C1325,Μητρώο!$A:$G,5,FALSE))),"")</f>
        <v/>
      </c>
      <c r="F1325" s="47"/>
      <c r="G1325" s="47"/>
      <c r="H1325" s="28"/>
      <c r="I1325" s="29" t="str">
        <f>IF($C1325&gt;0,IF(COUNTIF(newValidID,$C1325)&gt;0,VLOOKUP($C1325,Νέα_Μητρώα!$A:$G,4,FALSE),IF(COUNTIF(ValidID,$C1325)&gt;0,VLOOKUP($C1325,Μητρώο!$A:$G,4,FALSE))),"")</f>
        <v/>
      </c>
      <c r="J1325" s="53" t="str">
        <f>IF(OR(AND(OR(LEFT(R1325)="b",LEFT(T1325)="b",LEFT(V1325)="b"),IF($C1325&gt;0,IF(COUNTIF(newValidID,$C1325)&gt;0,VLOOKUP($C1325,Νέα_Μητρώα!$A:$G,2,FALSE),IF(COUNTIF(ValidID,$C1325)&gt;0,VLOOKUP($C1325,Μητρώο!$A:$G,2,FALSE))),"")="Θ"),AND(OR(LEFT(R1325)="g",LEFT(T1325)="g",LEFT(V1325)="g"),IF($C1325&gt;0,IF(COUNTIF(newValidID,$C1325)&gt;0,VLOOKUP($C1325,Νέα_Μητρώα!$A:$G,2,FALSE),IF(COUNTIF(ValidID,$C1325)&gt;0,VLOOKUP($C1325,Μητρώο!$A:$G,2,FALSE))),"")="Α")),"error","")</f>
        <v/>
      </c>
      <c r="K1325" s="29" t="str">
        <f t="shared" si="146"/>
        <v/>
      </c>
      <c r="L1325" s="29">
        <f t="shared" si="147"/>
        <v>0</v>
      </c>
      <c r="M1325" s="30"/>
      <c r="N1325" s="30"/>
      <c r="O1325" s="31" t="str">
        <f>IF($C1325&gt;0,IF(COUNTIF(newValidID,$C1325)&gt;0,VLOOKUP($C1325,Νέα_Μητρώα!$A:$G,7,FALSE),IF(COUNTIF(ValidID,$C1325)&gt;0,VLOOKUP($C1325,Μητρώο!$A:$G,7,FALSE))),"")</f>
        <v/>
      </c>
      <c r="P1325" s="25" t="str">
        <f t="shared" si="149"/>
        <v/>
      </c>
      <c r="Q1325" s="6"/>
      <c r="S1325" s="6"/>
      <c r="U1325" s="6"/>
      <c r="W1325" s="59" t="str">
        <f>IF(AND($W$1&gt;0,C1325&gt;0),SUBSTITUTE(SUBSTITUTE(IF(COUNTIF(newValidID,$C1325)&gt;0,VLOOKUP($C1325,Νέα_Μητρώα!$A:$G,2,FALSE),IF(COUNTIF(ValidID,$C1325)&gt;0,VLOOKUP($C1325,Μητρώο!$A:$G,2,FALSE))),"Θ","g"),"Α","b")&amp;IF((TRUNC((((YEAR($C$1))-I1325)+1)/2))*2&lt;12,12,(TRUNC((((YEAR($C$1))-I1325)+1)/2))*2),"ω")</f>
        <v>ω</v>
      </c>
      <c r="Z1325" s="49">
        <f t="shared" si="150"/>
        <v>0</v>
      </c>
      <c r="AA1325" s="49">
        <f t="shared" si="151"/>
        <v>0</v>
      </c>
      <c r="AB1325" s="49">
        <f t="shared" si="152"/>
        <v>0</v>
      </c>
    </row>
    <row r="1326" spans="1:28" x14ac:dyDescent="0.2">
      <c r="A1326" s="4">
        <v>1324</v>
      </c>
      <c r="B1326" s="25">
        <f t="shared" si="148"/>
        <v>1324</v>
      </c>
      <c r="D1326" s="26" t="str">
        <f>IF($C1326&gt;0,IF(COUNTIF(newValidID,$C1326)&gt;0,VLOOKUP($C1326,Νέα_Μητρώα!$A:$G,3,FALSE),IF(COUNTIF(ValidID,$C1326)&gt;0,VLOOKUP($C1326,Μητρώο!$A:$G,3,FALSE))),"")</f>
        <v/>
      </c>
      <c r="E1326" s="27" t="str">
        <f>IF($C1326&gt;0,IF(COUNTIF(newValidID,$C1326)&gt;0,VLOOKUP($C1326,Νέα_Μητρώα!$A:$G,5,FALSE),IF(COUNTIF(ValidID,$C1326)&gt;0,VLOOKUP($C1326,Μητρώο!$A:$G,5,FALSE))),"")</f>
        <v/>
      </c>
      <c r="F1326" s="47"/>
      <c r="G1326" s="47"/>
      <c r="H1326" s="28"/>
      <c r="I1326" s="29" t="str">
        <f>IF($C1326&gt;0,IF(COUNTIF(newValidID,$C1326)&gt;0,VLOOKUP($C1326,Νέα_Μητρώα!$A:$G,4,FALSE),IF(COUNTIF(ValidID,$C1326)&gt;0,VLOOKUP($C1326,Μητρώο!$A:$G,4,FALSE))),"")</f>
        <v/>
      </c>
      <c r="J1326" s="53" t="str">
        <f>IF(OR(AND(OR(LEFT(R1326)="b",LEFT(T1326)="b",LEFT(V1326)="b"),IF($C1326&gt;0,IF(COUNTIF(newValidID,$C1326)&gt;0,VLOOKUP($C1326,Νέα_Μητρώα!$A:$G,2,FALSE),IF(COUNTIF(ValidID,$C1326)&gt;0,VLOOKUP($C1326,Μητρώο!$A:$G,2,FALSE))),"")="Θ"),AND(OR(LEFT(R1326)="g",LEFT(T1326)="g",LEFT(V1326)="g"),IF($C1326&gt;0,IF(COUNTIF(newValidID,$C1326)&gt;0,VLOOKUP($C1326,Νέα_Μητρώα!$A:$G,2,FALSE),IF(COUNTIF(ValidID,$C1326)&gt;0,VLOOKUP($C1326,Μητρώο!$A:$G,2,FALSE))),"")="Α")),"error","")</f>
        <v/>
      </c>
      <c r="K1326" s="29" t="str">
        <f t="shared" si="146"/>
        <v/>
      </c>
      <c r="L1326" s="29">
        <f t="shared" si="147"/>
        <v>0</v>
      </c>
      <c r="M1326" s="30"/>
      <c r="N1326" s="30"/>
      <c r="O1326" s="31" t="str">
        <f>IF($C1326&gt;0,IF(COUNTIF(newValidID,$C1326)&gt;0,VLOOKUP($C1326,Νέα_Μητρώα!$A:$G,7,FALSE),IF(COUNTIF(ValidID,$C1326)&gt;0,VLOOKUP($C1326,Μητρώο!$A:$G,7,FALSE))),"")</f>
        <v/>
      </c>
      <c r="P1326" s="25" t="str">
        <f t="shared" si="149"/>
        <v/>
      </c>
      <c r="Q1326" s="6"/>
      <c r="S1326" s="6"/>
      <c r="U1326" s="6"/>
      <c r="W1326" s="59" t="str">
        <f>IF(AND($W$1&gt;0,C1326&gt;0),SUBSTITUTE(SUBSTITUTE(IF(COUNTIF(newValidID,$C1326)&gt;0,VLOOKUP($C1326,Νέα_Μητρώα!$A:$G,2,FALSE),IF(COUNTIF(ValidID,$C1326)&gt;0,VLOOKUP($C1326,Μητρώο!$A:$G,2,FALSE))),"Θ","g"),"Α","b")&amp;IF((TRUNC((((YEAR($C$1))-I1326)+1)/2))*2&lt;12,12,(TRUNC((((YEAR($C$1))-I1326)+1)/2))*2),"ω")</f>
        <v>ω</v>
      </c>
      <c r="Z1326" s="49">
        <f t="shared" si="150"/>
        <v>0</v>
      </c>
      <c r="AA1326" s="49">
        <f t="shared" si="151"/>
        <v>0</v>
      </c>
      <c r="AB1326" s="49">
        <f t="shared" si="152"/>
        <v>0</v>
      </c>
    </row>
    <row r="1327" spans="1:28" x14ac:dyDescent="0.2">
      <c r="A1327" s="4">
        <v>1325</v>
      </c>
      <c r="B1327" s="25">
        <f t="shared" si="148"/>
        <v>1325</v>
      </c>
      <c r="D1327" s="26" t="str">
        <f>IF($C1327&gt;0,IF(COUNTIF(newValidID,$C1327)&gt;0,VLOOKUP($C1327,Νέα_Μητρώα!$A:$G,3,FALSE),IF(COUNTIF(ValidID,$C1327)&gt;0,VLOOKUP($C1327,Μητρώο!$A:$G,3,FALSE))),"")</f>
        <v/>
      </c>
      <c r="E1327" s="27" t="str">
        <f>IF($C1327&gt;0,IF(COUNTIF(newValidID,$C1327)&gt;0,VLOOKUP($C1327,Νέα_Μητρώα!$A:$G,5,FALSE),IF(COUNTIF(ValidID,$C1327)&gt;0,VLOOKUP($C1327,Μητρώο!$A:$G,5,FALSE))),"")</f>
        <v/>
      </c>
      <c r="F1327" s="47"/>
      <c r="G1327" s="47"/>
      <c r="H1327" s="28"/>
      <c r="I1327" s="29" t="str">
        <f>IF($C1327&gt;0,IF(COUNTIF(newValidID,$C1327)&gt;0,VLOOKUP($C1327,Νέα_Μητρώα!$A:$G,4,FALSE),IF(COUNTIF(ValidID,$C1327)&gt;0,VLOOKUP($C1327,Μητρώο!$A:$G,4,FALSE))),"")</f>
        <v/>
      </c>
      <c r="J1327" s="53" t="str">
        <f>IF(OR(AND(OR(LEFT(R1327)="b",LEFT(T1327)="b",LEFT(V1327)="b"),IF($C1327&gt;0,IF(COUNTIF(newValidID,$C1327)&gt;0,VLOOKUP($C1327,Νέα_Μητρώα!$A:$G,2,FALSE),IF(COUNTIF(ValidID,$C1327)&gt;0,VLOOKUP($C1327,Μητρώο!$A:$G,2,FALSE))),"")="Θ"),AND(OR(LEFT(R1327)="g",LEFT(T1327)="g",LEFT(V1327)="g"),IF($C1327&gt;0,IF(COUNTIF(newValidID,$C1327)&gt;0,VLOOKUP($C1327,Νέα_Μητρώα!$A:$G,2,FALSE),IF(COUNTIF(ValidID,$C1327)&gt;0,VLOOKUP($C1327,Μητρώο!$A:$G,2,FALSE))),"")="Α")),"error","")</f>
        <v/>
      </c>
      <c r="K1327" s="29" t="str">
        <f t="shared" si="146"/>
        <v/>
      </c>
      <c r="L1327" s="29">
        <f t="shared" si="147"/>
        <v>0</v>
      </c>
      <c r="M1327" s="30"/>
      <c r="N1327" s="30"/>
      <c r="O1327" s="31" t="str">
        <f>IF($C1327&gt;0,IF(COUNTIF(newValidID,$C1327)&gt;0,VLOOKUP($C1327,Νέα_Μητρώα!$A:$G,7,FALSE),IF(COUNTIF(ValidID,$C1327)&gt;0,VLOOKUP($C1327,Μητρώο!$A:$G,7,FALSE))),"")</f>
        <v/>
      </c>
      <c r="P1327" s="25" t="str">
        <f t="shared" si="149"/>
        <v/>
      </c>
      <c r="Q1327" s="6"/>
      <c r="S1327" s="6"/>
      <c r="U1327" s="6"/>
      <c r="W1327" s="59" t="str">
        <f>IF(AND($W$1&gt;0,C1327&gt;0),SUBSTITUTE(SUBSTITUTE(IF(COUNTIF(newValidID,$C1327)&gt;0,VLOOKUP($C1327,Νέα_Μητρώα!$A:$G,2,FALSE),IF(COUNTIF(ValidID,$C1327)&gt;0,VLOOKUP($C1327,Μητρώο!$A:$G,2,FALSE))),"Θ","g"),"Α","b")&amp;IF((TRUNC((((YEAR($C$1))-I1327)+1)/2))*2&lt;12,12,(TRUNC((((YEAR($C$1))-I1327)+1)/2))*2),"ω")</f>
        <v>ω</v>
      </c>
      <c r="Z1327" s="49">
        <f t="shared" si="150"/>
        <v>0</v>
      </c>
      <c r="AA1327" s="49">
        <f t="shared" si="151"/>
        <v>0</v>
      </c>
      <c r="AB1327" s="49">
        <f t="shared" si="152"/>
        <v>0</v>
      </c>
    </row>
    <row r="1328" spans="1:28" x14ac:dyDescent="0.2">
      <c r="A1328" s="4">
        <v>1326</v>
      </c>
      <c r="B1328" s="25">
        <f t="shared" si="148"/>
        <v>1326</v>
      </c>
      <c r="D1328" s="26" t="str">
        <f>IF($C1328&gt;0,IF(COUNTIF(newValidID,$C1328)&gt;0,VLOOKUP($C1328,Νέα_Μητρώα!$A:$G,3,FALSE),IF(COUNTIF(ValidID,$C1328)&gt;0,VLOOKUP($C1328,Μητρώο!$A:$G,3,FALSE))),"")</f>
        <v/>
      </c>
      <c r="E1328" s="27" t="str">
        <f>IF($C1328&gt;0,IF(COUNTIF(newValidID,$C1328)&gt;0,VLOOKUP($C1328,Νέα_Μητρώα!$A:$G,5,FALSE),IF(COUNTIF(ValidID,$C1328)&gt;0,VLOOKUP($C1328,Μητρώο!$A:$G,5,FALSE))),"")</f>
        <v/>
      </c>
      <c r="F1328" s="47"/>
      <c r="G1328" s="47"/>
      <c r="H1328" s="28"/>
      <c r="I1328" s="29" t="str">
        <f>IF($C1328&gt;0,IF(COUNTIF(newValidID,$C1328)&gt;0,VLOOKUP($C1328,Νέα_Μητρώα!$A:$G,4,FALSE),IF(COUNTIF(ValidID,$C1328)&gt;0,VLOOKUP($C1328,Μητρώο!$A:$G,4,FALSE))),"")</f>
        <v/>
      </c>
      <c r="J1328" s="53" t="str">
        <f>IF(OR(AND(OR(LEFT(R1328)="b",LEFT(T1328)="b",LEFT(V1328)="b"),IF($C1328&gt;0,IF(COUNTIF(newValidID,$C1328)&gt;0,VLOOKUP($C1328,Νέα_Μητρώα!$A:$G,2,FALSE),IF(COUNTIF(ValidID,$C1328)&gt;0,VLOOKUP($C1328,Μητρώο!$A:$G,2,FALSE))),"")="Θ"),AND(OR(LEFT(R1328)="g",LEFT(T1328)="g",LEFT(V1328)="g"),IF($C1328&gt;0,IF(COUNTIF(newValidID,$C1328)&gt;0,VLOOKUP($C1328,Νέα_Μητρώα!$A:$G,2,FALSE),IF(COUNTIF(ValidID,$C1328)&gt;0,VLOOKUP($C1328,Μητρώο!$A:$G,2,FALSE))),"")="Α")),"error","")</f>
        <v/>
      </c>
      <c r="K1328" s="29" t="str">
        <f t="shared" si="146"/>
        <v/>
      </c>
      <c r="L1328" s="29">
        <f t="shared" si="147"/>
        <v>0</v>
      </c>
      <c r="M1328" s="30"/>
      <c r="N1328" s="30"/>
      <c r="O1328" s="31" t="str">
        <f>IF($C1328&gt;0,IF(COUNTIF(newValidID,$C1328)&gt;0,VLOOKUP($C1328,Νέα_Μητρώα!$A:$G,7,FALSE),IF(COUNTIF(ValidID,$C1328)&gt;0,VLOOKUP($C1328,Μητρώο!$A:$G,7,FALSE))),"")</f>
        <v/>
      </c>
      <c r="P1328" s="25" t="str">
        <f t="shared" si="149"/>
        <v/>
      </c>
      <c r="Q1328" s="6"/>
      <c r="S1328" s="6"/>
      <c r="U1328" s="6"/>
      <c r="W1328" s="59" t="str">
        <f>IF(AND($W$1&gt;0,C1328&gt;0),SUBSTITUTE(SUBSTITUTE(IF(COUNTIF(newValidID,$C1328)&gt;0,VLOOKUP($C1328,Νέα_Μητρώα!$A:$G,2,FALSE),IF(COUNTIF(ValidID,$C1328)&gt;0,VLOOKUP($C1328,Μητρώο!$A:$G,2,FALSE))),"Θ","g"),"Α","b")&amp;IF((TRUNC((((YEAR($C$1))-I1328)+1)/2))*2&lt;12,12,(TRUNC((((YEAR($C$1))-I1328)+1)/2))*2),"ω")</f>
        <v>ω</v>
      </c>
      <c r="Z1328" s="49">
        <f t="shared" si="150"/>
        <v>0</v>
      </c>
      <c r="AA1328" s="49">
        <f t="shared" si="151"/>
        <v>0</v>
      </c>
      <c r="AB1328" s="49">
        <f t="shared" si="152"/>
        <v>0</v>
      </c>
    </row>
    <row r="1329" spans="1:28" x14ac:dyDescent="0.2">
      <c r="A1329" s="4">
        <v>1327</v>
      </c>
      <c r="B1329" s="25">
        <f t="shared" si="148"/>
        <v>1327</v>
      </c>
      <c r="D1329" s="26" t="str">
        <f>IF($C1329&gt;0,IF(COUNTIF(newValidID,$C1329)&gt;0,VLOOKUP($C1329,Νέα_Μητρώα!$A:$G,3,FALSE),IF(COUNTIF(ValidID,$C1329)&gt;0,VLOOKUP($C1329,Μητρώο!$A:$G,3,FALSE))),"")</f>
        <v/>
      </c>
      <c r="E1329" s="27" t="str">
        <f>IF($C1329&gt;0,IF(COUNTIF(newValidID,$C1329)&gt;0,VLOOKUP($C1329,Νέα_Μητρώα!$A:$G,5,FALSE),IF(COUNTIF(ValidID,$C1329)&gt;0,VLOOKUP($C1329,Μητρώο!$A:$G,5,FALSE))),"")</f>
        <v/>
      </c>
      <c r="F1329" s="47"/>
      <c r="G1329" s="47"/>
      <c r="H1329" s="28"/>
      <c r="I1329" s="29" t="str">
        <f>IF($C1329&gt;0,IF(COUNTIF(newValidID,$C1329)&gt;0,VLOOKUP($C1329,Νέα_Μητρώα!$A:$G,4,FALSE),IF(COUNTIF(ValidID,$C1329)&gt;0,VLOOKUP($C1329,Μητρώο!$A:$G,4,FALSE))),"")</f>
        <v/>
      </c>
      <c r="J1329" s="53" t="str">
        <f>IF(OR(AND(OR(LEFT(R1329)="b",LEFT(T1329)="b",LEFT(V1329)="b"),IF($C1329&gt;0,IF(COUNTIF(newValidID,$C1329)&gt;0,VLOOKUP($C1329,Νέα_Μητρώα!$A:$G,2,FALSE),IF(COUNTIF(ValidID,$C1329)&gt;0,VLOOKUP($C1329,Μητρώο!$A:$G,2,FALSE))),"")="Θ"),AND(OR(LEFT(R1329)="g",LEFT(T1329)="g",LEFT(V1329)="g"),IF($C1329&gt;0,IF(COUNTIF(newValidID,$C1329)&gt;0,VLOOKUP($C1329,Νέα_Μητρώα!$A:$G,2,FALSE),IF(COUNTIF(ValidID,$C1329)&gt;0,VLOOKUP($C1329,Μητρώο!$A:$G,2,FALSE))),"")="Α")),"error","")</f>
        <v/>
      </c>
      <c r="K1329" s="29" t="str">
        <f t="shared" si="146"/>
        <v/>
      </c>
      <c r="L1329" s="29">
        <f t="shared" si="147"/>
        <v>0</v>
      </c>
      <c r="M1329" s="30"/>
      <c r="N1329" s="30"/>
      <c r="O1329" s="31" t="str">
        <f>IF($C1329&gt;0,IF(COUNTIF(newValidID,$C1329)&gt;0,VLOOKUP($C1329,Νέα_Μητρώα!$A:$G,7,FALSE),IF(COUNTIF(ValidID,$C1329)&gt;0,VLOOKUP($C1329,Μητρώο!$A:$G,7,FALSE))),"")</f>
        <v/>
      </c>
      <c r="P1329" s="25" t="str">
        <f t="shared" si="149"/>
        <v/>
      </c>
      <c r="Q1329" s="6"/>
      <c r="S1329" s="6"/>
      <c r="U1329" s="6"/>
      <c r="W1329" s="59" t="str">
        <f>IF(AND($W$1&gt;0,C1329&gt;0),SUBSTITUTE(SUBSTITUTE(IF(COUNTIF(newValidID,$C1329)&gt;0,VLOOKUP($C1329,Νέα_Μητρώα!$A:$G,2,FALSE),IF(COUNTIF(ValidID,$C1329)&gt;0,VLOOKUP($C1329,Μητρώο!$A:$G,2,FALSE))),"Θ","g"),"Α","b")&amp;IF((TRUNC((((YEAR($C$1))-I1329)+1)/2))*2&lt;12,12,(TRUNC((((YEAR($C$1))-I1329)+1)/2))*2),"ω")</f>
        <v>ω</v>
      </c>
      <c r="Z1329" s="49">
        <f t="shared" si="150"/>
        <v>0</v>
      </c>
      <c r="AA1329" s="49">
        <f t="shared" si="151"/>
        <v>0</v>
      </c>
      <c r="AB1329" s="49">
        <f t="shared" si="152"/>
        <v>0</v>
      </c>
    </row>
    <row r="1330" spans="1:28" x14ac:dyDescent="0.2">
      <c r="A1330" s="4">
        <v>1328</v>
      </c>
      <c r="B1330" s="25">
        <f t="shared" si="148"/>
        <v>1328</v>
      </c>
      <c r="D1330" s="26" t="str">
        <f>IF($C1330&gt;0,IF(COUNTIF(newValidID,$C1330)&gt;0,VLOOKUP($C1330,Νέα_Μητρώα!$A:$G,3,FALSE),IF(COUNTIF(ValidID,$C1330)&gt;0,VLOOKUP($C1330,Μητρώο!$A:$G,3,FALSE))),"")</f>
        <v/>
      </c>
      <c r="E1330" s="27" t="str">
        <f>IF($C1330&gt;0,IF(COUNTIF(newValidID,$C1330)&gt;0,VLOOKUP($C1330,Νέα_Μητρώα!$A:$G,5,FALSE),IF(COUNTIF(ValidID,$C1330)&gt;0,VLOOKUP($C1330,Μητρώο!$A:$G,5,FALSE))),"")</f>
        <v/>
      </c>
      <c r="F1330" s="47"/>
      <c r="G1330" s="47"/>
      <c r="H1330" s="28"/>
      <c r="I1330" s="29" t="str">
        <f>IF($C1330&gt;0,IF(COUNTIF(newValidID,$C1330)&gt;0,VLOOKUP($C1330,Νέα_Μητρώα!$A:$G,4,FALSE),IF(COUNTIF(ValidID,$C1330)&gt;0,VLOOKUP($C1330,Μητρώο!$A:$G,4,FALSE))),"")</f>
        <v/>
      </c>
      <c r="J1330" s="53" t="str">
        <f>IF(OR(AND(OR(LEFT(R1330)="b",LEFT(T1330)="b",LEFT(V1330)="b"),IF($C1330&gt;0,IF(COUNTIF(newValidID,$C1330)&gt;0,VLOOKUP($C1330,Νέα_Μητρώα!$A:$G,2,FALSE),IF(COUNTIF(ValidID,$C1330)&gt;0,VLOOKUP($C1330,Μητρώο!$A:$G,2,FALSE))),"")="Θ"),AND(OR(LEFT(R1330)="g",LEFT(T1330)="g",LEFT(V1330)="g"),IF($C1330&gt;0,IF(COUNTIF(newValidID,$C1330)&gt;0,VLOOKUP($C1330,Νέα_Μητρώα!$A:$G,2,FALSE),IF(COUNTIF(ValidID,$C1330)&gt;0,VLOOKUP($C1330,Μητρώο!$A:$G,2,FALSE))),"")="Α")),"error","")</f>
        <v/>
      </c>
      <c r="K1330" s="29" t="str">
        <f t="shared" si="146"/>
        <v/>
      </c>
      <c r="L1330" s="29">
        <f t="shared" si="147"/>
        <v>0</v>
      </c>
      <c r="M1330" s="30"/>
      <c r="N1330" s="30"/>
      <c r="O1330" s="31" t="str">
        <f>IF($C1330&gt;0,IF(COUNTIF(newValidID,$C1330)&gt;0,VLOOKUP($C1330,Νέα_Μητρώα!$A:$G,7,FALSE),IF(COUNTIF(ValidID,$C1330)&gt;0,VLOOKUP($C1330,Μητρώο!$A:$G,7,FALSE))),"")</f>
        <v/>
      </c>
      <c r="P1330" s="25" t="str">
        <f t="shared" si="149"/>
        <v/>
      </c>
      <c r="Q1330" s="6"/>
      <c r="S1330" s="6"/>
      <c r="U1330" s="6"/>
      <c r="W1330" s="59" t="str">
        <f>IF(AND($W$1&gt;0,C1330&gt;0),SUBSTITUTE(SUBSTITUTE(IF(COUNTIF(newValidID,$C1330)&gt;0,VLOOKUP($C1330,Νέα_Μητρώα!$A:$G,2,FALSE),IF(COUNTIF(ValidID,$C1330)&gt;0,VLOOKUP($C1330,Μητρώο!$A:$G,2,FALSE))),"Θ","g"),"Α","b")&amp;IF((TRUNC((((YEAR($C$1))-I1330)+1)/2))*2&lt;12,12,(TRUNC((((YEAR($C$1))-I1330)+1)/2))*2),"ω")</f>
        <v>ω</v>
      </c>
      <c r="Z1330" s="49">
        <f t="shared" si="150"/>
        <v>0</v>
      </c>
      <c r="AA1330" s="49">
        <f t="shared" si="151"/>
        <v>0</v>
      </c>
      <c r="AB1330" s="49">
        <f t="shared" si="152"/>
        <v>0</v>
      </c>
    </row>
    <row r="1331" spans="1:28" x14ac:dyDescent="0.2">
      <c r="A1331" s="4">
        <v>1329</v>
      </c>
      <c r="B1331" s="25">
        <f t="shared" si="148"/>
        <v>1329</v>
      </c>
      <c r="D1331" s="26" t="str">
        <f>IF($C1331&gt;0,IF(COUNTIF(newValidID,$C1331)&gt;0,VLOOKUP($C1331,Νέα_Μητρώα!$A:$G,3,FALSE),IF(COUNTIF(ValidID,$C1331)&gt;0,VLOOKUP($C1331,Μητρώο!$A:$G,3,FALSE))),"")</f>
        <v/>
      </c>
      <c r="E1331" s="27" t="str">
        <f>IF($C1331&gt;0,IF(COUNTIF(newValidID,$C1331)&gt;0,VLOOKUP($C1331,Νέα_Μητρώα!$A:$G,5,FALSE),IF(COUNTIF(ValidID,$C1331)&gt;0,VLOOKUP($C1331,Μητρώο!$A:$G,5,FALSE))),"")</f>
        <v/>
      </c>
      <c r="F1331" s="47"/>
      <c r="G1331" s="47"/>
      <c r="H1331" s="28"/>
      <c r="I1331" s="29" t="str">
        <f>IF($C1331&gt;0,IF(COUNTIF(newValidID,$C1331)&gt;0,VLOOKUP($C1331,Νέα_Μητρώα!$A:$G,4,FALSE),IF(COUNTIF(ValidID,$C1331)&gt;0,VLOOKUP($C1331,Μητρώο!$A:$G,4,FALSE))),"")</f>
        <v/>
      </c>
      <c r="J1331" s="53" t="str">
        <f>IF(OR(AND(OR(LEFT(R1331)="b",LEFT(T1331)="b",LEFT(V1331)="b"),IF($C1331&gt;0,IF(COUNTIF(newValidID,$C1331)&gt;0,VLOOKUP($C1331,Νέα_Μητρώα!$A:$G,2,FALSE),IF(COUNTIF(ValidID,$C1331)&gt;0,VLOOKUP($C1331,Μητρώο!$A:$G,2,FALSE))),"")="Θ"),AND(OR(LEFT(R1331)="g",LEFT(T1331)="g",LEFT(V1331)="g"),IF($C1331&gt;0,IF(COUNTIF(newValidID,$C1331)&gt;0,VLOOKUP($C1331,Νέα_Μητρώα!$A:$G,2,FALSE),IF(COUNTIF(ValidID,$C1331)&gt;0,VLOOKUP($C1331,Μητρώο!$A:$G,2,FALSE))),"")="Α")),"error","")</f>
        <v/>
      </c>
      <c r="K1331" s="29" t="str">
        <f t="shared" si="146"/>
        <v/>
      </c>
      <c r="L1331" s="29">
        <f t="shared" si="147"/>
        <v>0</v>
      </c>
      <c r="M1331" s="30"/>
      <c r="N1331" s="30"/>
      <c r="O1331" s="31" t="str">
        <f>IF($C1331&gt;0,IF(COUNTIF(newValidID,$C1331)&gt;0,VLOOKUP($C1331,Νέα_Μητρώα!$A:$G,7,FALSE),IF(COUNTIF(ValidID,$C1331)&gt;0,VLOOKUP($C1331,Μητρώο!$A:$G,7,FALSE))),"")</f>
        <v/>
      </c>
      <c r="P1331" s="25" t="str">
        <f t="shared" si="149"/>
        <v/>
      </c>
      <c r="Q1331" s="6"/>
      <c r="S1331" s="6"/>
      <c r="U1331" s="6"/>
      <c r="W1331" s="59" t="str">
        <f>IF(AND($W$1&gt;0,C1331&gt;0),SUBSTITUTE(SUBSTITUTE(IF(COUNTIF(newValidID,$C1331)&gt;0,VLOOKUP($C1331,Νέα_Μητρώα!$A:$G,2,FALSE),IF(COUNTIF(ValidID,$C1331)&gt;0,VLOOKUP($C1331,Μητρώο!$A:$G,2,FALSE))),"Θ","g"),"Α","b")&amp;IF((TRUNC((((YEAR($C$1))-I1331)+1)/2))*2&lt;12,12,(TRUNC((((YEAR($C$1))-I1331)+1)/2))*2),"ω")</f>
        <v>ω</v>
      </c>
      <c r="Z1331" s="49">
        <f t="shared" si="150"/>
        <v>0</v>
      </c>
      <c r="AA1331" s="49">
        <f t="shared" si="151"/>
        <v>0</v>
      </c>
      <c r="AB1331" s="49">
        <f t="shared" si="152"/>
        <v>0</v>
      </c>
    </row>
    <row r="1332" spans="1:28" x14ac:dyDescent="0.2">
      <c r="A1332" s="4">
        <v>1330</v>
      </c>
      <c r="B1332" s="25">
        <f t="shared" si="148"/>
        <v>1330</v>
      </c>
      <c r="D1332" s="26" t="str">
        <f>IF($C1332&gt;0,IF(COUNTIF(newValidID,$C1332)&gt;0,VLOOKUP($C1332,Νέα_Μητρώα!$A:$G,3,FALSE),IF(COUNTIF(ValidID,$C1332)&gt;0,VLOOKUP($C1332,Μητρώο!$A:$G,3,FALSE))),"")</f>
        <v/>
      </c>
      <c r="E1332" s="27" t="str">
        <f>IF($C1332&gt;0,IF(COUNTIF(newValidID,$C1332)&gt;0,VLOOKUP($C1332,Νέα_Μητρώα!$A:$G,5,FALSE),IF(COUNTIF(ValidID,$C1332)&gt;0,VLOOKUP($C1332,Μητρώο!$A:$G,5,FALSE))),"")</f>
        <v/>
      </c>
      <c r="F1332" s="47"/>
      <c r="G1332" s="47"/>
      <c r="H1332" s="28"/>
      <c r="I1332" s="29" t="str">
        <f>IF($C1332&gt;0,IF(COUNTIF(newValidID,$C1332)&gt;0,VLOOKUP($C1332,Νέα_Μητρώα!$A:$G,4,FALSE),IF(COUNTIF(ValidID,$C1332)&gt;0,VLOOKUP($C1332,Μητρώο!$A:$G,4,FALSE))),"")</f>
        <v/>
      </c>
      <c r="J1332" s="53" t="str">
        <f>IF(OR(AND(OR(LEFT(R1332)="b",LEFT(T1332)="b",LEFT(V1332)="b"),IF($C1332&gt;0,IF(COUNTIF(newValidID,$C1332)&gt;0,VLOOKUP($C1332,Νέα_Μητρώα!$A:$G,2,FALSE),IF(COUNTIF(ValidID,$C1332)&gt;0,VLOOKUP($C1332,Μητρώο!$A:$G,2,FALSE))),"")="Θ"),AND(OR(LEFT(R1332)="g",LEFT(T1332)="g",LEFT(V1332)="g"),IF($C1332&gt;0,IF(COUNTIF(newValidID,$C1332)&gt;0,VLOOKUP($C1332,Νέα_Μητρώα!$A:$G,2,FALSE),IF(COUNTIF(ValidID,$C1332)&gt;0,VLOOKUP($C1332,Μητρώο!$A:$G,2,FALSE))),"")="Α")),"error","")</f>
        <v/>
      </c>
      <c r="K1332" s="29" t="str">
        <f t="shared" si="146"/>
        <v/>
      </c>
      <c r="L1332" s="29">
        <f t="shared" si="147"/>
        <v>0</v>
      </c>
      <c r="M1332" s="30"/>
      <c r="N1332" s="30"/>
      <c r="O1332" s="31" t="str">
        <f>IF($C1332&gt;0,IF(COUNTIF(newValidID,$C1332)&gt;0,VLOOKUP($C1332,Νέα_Μητρώα!$A:$G,7,FALSE),IF(COUNTIF(ValidID,$C1332)&gt;0,VLOOKUP($C1332,Μητρώο!$A:$G,7,FALSE))),"")</f>
        <v/>
      </c>
      <c r="P1332" s="25" t="str">
        <f t="shared" si="149"/>
        <v/>
      </c>
      <c r="Q1332" s="6"/>
      <c r="S1332" s="6"/>
      <c r="U1332" s="6"/>
      <c r="W1332" s="59" t="str">
        <f>IF(AND($W$1&gt;0,C1332&gt;0),SUBSTITUTE(SUBSTITUTE(IF(COUNTIF(newValidID,$C1332)&gt;0,VLOOKUP($C1332,Νέα_Μητρώα!$A:$G,2,FALSE),IF(COUNTIF(ValidID,$C1332)&gt;0,VLOOKUP($C1332,Μητρώο!$A:$G,2,FALSE))),"Θ","g"),"Α","b")&amp;IF((TRUNC((((YEAR($C$1))-I1332)+1)/2))*2&lt;12,12,(TRUNC((((YEAR($C$1))-I1332)+1)/2))*2),"ω")</f>
        <v>ω</v>
      </c>
      <c r="Z1332" s="49">
        <f t="shared" si="150"/>
        <v>0</v>
      </c>
      <c r="AA1332" s="49">
        <f t="shared" si="151"/>
        <v>0</v>
      </c>
      <c r="AB1332" s="49">
        <f t="shared" si="152"/>
        <v>0</v>
      </c>
    </row>
    <row r="1333" spans="1:28" x14ac:dyDescent="0.2">
      <c r="A1333" s="4">
        <v>1331</v>
      </c>
      <c r="B1333" s="25">
        <f t="shared" si="148"/>
        <v>1331</v>
      </c>
      <c r="D1333" s="26" t="str">
        <f>IF($C1333&gt;0,IF(COUNTIF(newValidID,$C1333)&gt;0,VLOOKUP($C1333,Νέα_Μητρώα!$A:$G,3,FALSE),IF(COUNTIF(ValidID,$C1333)&gt;0,VLOOKUP($C1333,Μητρώο!$A:$G,3,FALSE))),"")</f>
        <v/>
      </c>
      <c r="E1333" s="27" t="str">
        <f>IF($C1333&gt;0,IF(COUNTIF(newValidID,$C1333)&gt;0,VLOOKUP($C1333,Νέα_Μητρώα!$A:$G,5,FALSE),IF(COUNTIF(ValidID,$C1333)&gt;0,VLOOKUP($C1333,Μητρώο!$A:$G,5,FALSE))),"")</f>
        <v/>
      </c>
      <c r="F1333" s="47"/>
      <c r="G1333" s="47"/>
      <c r="H1333" s="28"/>
      <c r="I1333" s="29" t="str">
        <f>IF($C1333&gt;0,IF(COUNTIF(newValidID,$C1333)&gt;0,VLOOKUP($C1333,Νέα_Μητρώα!$A:$G,4,FALSE),IF(COUNTIF(ValidID,$C1333)&gt;0,VLOOKUP($C1333,Μητρώο!$A:$G,4,FALSE))),"")</f>
        <v/>
      </c>
      <c r="J1333" s="53" t="str">
        <f>IF(OR(AND(OR(LEFT(R1333)="b",LEFT(T1333)="b",LEFT(V1333)="b"),IF($C1333&gt;0,IF(COUNTIF(newValidID,$C1333)&gt;0,VLOOKUP($C1333,Νέα_Μητρώα!$A:$G,2,FALSE),IF(COUNTIF(ValidID,$C1333)&gt;0,VLOOKUP($C1333,Μητρώο!$A:$G,2,FALSE))),"")="Θ"),AND(OR(LEFT(R1333)="g",LEFT(T1333)="g",LEFT(V1333)="g"),IF($C1333&gt;0,IF(COUNTIF(newValidID,$C1333)&gt;0,VLOOKUP($C1333,Νέα_Μητρώα!$A:$G,2,FALSE),IF(COUNTIF(ValidID,$C1333)&gt;0,VLOOKUP($C1333,Μητρώο!$A:$G,2,FALSE))),"")="Α")),"error","")</f>
        <v/>
      </c>
      <c r="K1333" s="29" t="str">
        <f t="shared" si="146"/>
        <v/>
      </c>
      <c r="L1333" s="29">
        <f t="shared" si="147"/>
        <v>0</v>
      </c>
      <c r="M1333" s="30"/>
      <c r="N1333" s="30"/>
      <c r="O1333" s="31" t="str">
        <f>IF($C1333&gt;0,IF(COUNTIF(newValidID,$C1333)&gt;0,VLOOKUP($C1333,Νέα_Μητρώα!$A:$G,7,FALSE),IF(COUNTIF(ValidID,$C1333)&gt;0,VLOOKUP($C1333,Μητρώο!$A:$G,7,FALSE))),"")</f>
        <v/>
      </c>
      <c r="P1333" s="25" t="str">
        <f t="shared" si="149"/>
        <v/>
      </c>
      <c r="Q1333" s="6"/>
      <c r="S1333" s="6"/>
      <c r="U1333" s="6"/>
      <c r="W1333" s="59" t="str">
        <f>IF(AND($W$1&gt;0,C1333&gt;0),SUBSTITUTE(SUBSTITUTE(IF(COUNTIF(newValidID,$C1333)&gt;0,VLOOKUP($C1333,Νέα_Μητρώα!$A:$G,2,FALSE),IF(COUNTIF(ValidID,$C1333)&gt;0,VLOOKUP($C1333,Μητρώο!$A:$G,2,FALSE))),"Θ","g"),"Α","b")&amp;IF((TRUNC((((YEAR($C$1))-I1333)+1)/2))*2&lt;12,12,(TRUNC((((YEAR($C$1))-I1333)+1)/2))*2),"ω")</f>
        <v>ω</v>
      </c>
      <c r="Z1333" s="49">
        <f t="shared" si="150"/>
        <v>0</v>
      </c>
      <c r="AA1333" s="49">
        <f t="shared" si="151"/>
        <v>0</v>
      </c>
      <c r="AB1333" s="49">
        <f t="shared" si="152"/>
        <v>0</v>
      </c>
    </row>
    <row r="1334" spans="1:28" x14ac:dyDescent="0.2">
      <c r="A1334" s="4">
        <v>1332</v>
      </c>
      <c r="B1334" s="25">
        <f t="shared" si="148"/>
        <v>1332</v>
      </c>
      <c r="D1334" s="26" t="str">
        <f>IF($C1334&gt;0,IF(COUNTIF(newValidID,$C1334)&gt;0,VLOOKUP($C1334,Νέα_Μητρώα!$A:$G,3,FALSE),IF(COUNTIF(ValidID,$C1334)&gt;0,VLOOKUP($C1334,Μητρώο!$A:$G,3,FALSE))),"")</f>
        <v/>
      </c>
      <c r="E1334" s="27" t="str">
        <f>IF($C1334&gt;0,IF(COUNTIF(newValidID,$C1334)&gt;0,VLOOKUP($C1334,Νέα_Μητρώα!$A:$G,5,FALSE),IF(COUNTIF(ValidID,$C1334)&gt;0,VLOOKUP($C1334,Μητρώο!$A:$G,5,FALSE))),"")</f>
        <v/>
      </c>
      <c r="F1334" s="47"/>
      <c r="G1334" s="47"/>
      <c r="H1334" s="28"/>
      <c r="I1334" s="29" t="str">
        <f>IF($C1334&gt;0,IF(COUNTIF(newValidID,$C1334)&gt;0,VLOOKUP($C1334,Νέα_Μητρώα!$A:$G,4,FALSE),IF(COUNTIF(ValidID,$C1334)&gt;0,VLOOKUP($C1334,Μητρώο!$A:$G,4,FALSE))),"")</f>
        <v/>
      </c>
      <c r="J1334" s="53" t="str">
        <f>IF(OR(AND(OR(LEFT(R1334)="b",LEFT(T1334)="b",LEFT(V1334)="b"),IF($C1334&gt;0,IF(COUNTIF(newValidID,$C1334)&gt;0,VLOOKUP($C1334,Νέα_Μητρώα!$A:$G,2,FALSE),IF(COUNTIF(ValidID,$C1334)&gt;0,VLOOKUP($C1334,Μητρώο!$A:$G,2,FALSE))),"")="Θ"),AND(OR(LEFT(R1334)="g",LEFT(T1334)="g",LEFT(V1334)="g"),IF($C1334&gt;0,IF(COUNTIF(newValidID,$C1334)&gt;0,VLOOKUP($C1334,Νέα_Μητρώα!$A:$G,2,FALSE),IF(COUNTIF(ValidID,$C1334)&gt;0,VLOOKUP($C1334,Μητρώο!$A:$G,2,FALSE))),"")="Α")),"error","")</f>
        <v/>
      </c>
      <c r="K1334" s="29" t="str">
        <f t="shared" si="146"/>
        <v/>
      </c>
      <c r="L1334" s="29">
        <f t="shared" si="147"/>
        <v>0</v>
      </c>
      <c r="M1334" s="30"/>
      <c r="N1334" s="30"/>
      <c r="O1334" s="31" t="str">
        <f>IF($C1334&gt;0,IF(COUNTIF(newValidID,$C1334)&gt;0,VLOOKUP($C1334,Νέα_Μητρώα!$A:$G,7,FALSE),IF(COUNTIF(ValidID,$C1334)&gt;0,VLOOKUP($C1334,Μητρώο!$A:$G,7,FALSE))),"")</f>
        <v/>
      </c>
      <c r="P1334" s="25" t="str">
        <f t="shared" si="149"/>
        <v/>
      </c>
      <c r="Q1334" s="6"/>
      <c r="S1334" s="6"/>
      <c r="U1334" s="6"/>
      <c r="W1334" s="59" t="str">
        <f>IF(AND($W$1&gt;0,C1334&gt;0),SUBSTITUTE(SUBSTITUTE(IF(COUNTIF(newValidID,$C1334)&gt;0,VLOOKUP($C1334,Νέα_Μητρώα!$A:$G,2,FALSE),IF(COUNTIF(ValidID,$C1334)&gt;0,VLOOKUP($C1334,Μητρώο!$A:$G,2,FALSE))),"Θ","g"),"Α","b")&amp;IF((TRUNC((((YEAR($C$1))-I1334)+1)/2))*2&lt;12,12,(TRUNC((((YEAR($C$1))-I1334)+1)/2))*2),"ω")</f>
        <v>ω</v>
      </c>
      <c r="Z1334" s="49">
        <f t="shared" si="150"/>
        <v>0</v>
      </c>
      <c r="AA1334" s="49">
        <f t="shared" si="151"/>
        <v>0</v>
      </c>
      <c r="AB1334" s="49">
        <f t="shared" si="152"/>
        <v>0</v>
      </c>
    </row>
    <row r="1335" spans="1:28" x14ac:dyDescent="0.2">
      <c r="A1335" s="4">
        <v>1333</v>
      </c>
      <c r="B1335" s="25">
        <f t="shared" si="148"/>
        <v>1333</v>
      </c>
      <c r="D1335" s="26" t="str">
        <f>IF($C1335&gt;0,IF(COUNTIF(newValidID,$C1335)&gt;0,VLOOKUP($C1335,Νέα_Μητρώα!$A:$G,3,FALSE),IF(COUNTIF(ValidID,$C1335)&gt;0,VLOOKUP($C1335,Μητρώο!$A:$G,3,FALSE))),"")</f>
        <v/>
      </c>
      <c r="E1335" s="27" t="str">
        <f>IF($C1335&gt;0,IF(COUNTIF(newValidID,$C1335)&gt;0,VLOOKUP($C1335,Νέα_Μητρώα!$A:$G,5,FALSE),IF(COUNTIF(ValidID,$C1335)&gt;0,VLOOKUP($C1335,Μητρώο!$A:$G,5,FALSE))),"")</f>
        <v/>
      </c>
      <c r="F1335" s="47"/>
      <c r="G1335" s="47"/>
      <c r="H1335" s="28"/>
      <c r="I1335" s="29" t="str">
        <f>IF($C1335&gt;0,IF(COUNTIF(newValidID,$C1335)&gt;0,VLOOKUP($C1335,Νέα_Μητρώα!$A:$G,4,FALSE),IF(COUNTIF(ValidID,$C1335)&gt;0,VLOOKUP($C1335,Μητρώο!$A:$G,4,FALSE))),"")</f>
        <v/>
      </c>
      <c r="J1335" s="53" t="str">
        <f>IF(OR(AND(OR(LEFT(R1335)="b",LEFT(T1335)="b",LEFT(V1335)="b"),IF($C1335&gt;0,IF(COUNTIF(newValidID,$C1335)&gt;0,VLOOKUP($C1335,Νέα_Μητρώα!$A:$G,2,FALSE),IF(COUNTIF(ValidID,$C1335)&gt;0,VLOOKUP($C1335,Μητρώο!$A:$G,2,FALSE))),"")="Θ"),AND(OR(LEFT(R1335)="g",LEFT(T1335)="g",LEFT(V1335)="g"),IF($C1335&gt;0,IF(COUNTIF(newValidID,$C1335)&gt;0,VLOOKUP($C1335,Νέα_Μητρώα!$A:$G,2,FALSE),IF(COUNTIF(ValidID,$C1335)&gt;0,VLOOKUP($C1335,Μητρώο!$A:$G,2,FALSE))),"")="Α")),"error","")</f>
        <v/>
      </c>
      <c r="K1335" s="29" t="str">
        <f t="shared" si="146"/>
        <v/>
      </c>
      <c r="L1335" s="29">
        <f t="shared" si="147"/>
        <v>0</v>
      </c>
      <c r="M1335" s="30"/>
      <c r="N1335" s="30"/>
      <c r="O1335" s="31" t="str">
        <f>IF($C1335&gt;0,IF(COUNTIF(newValidID,$C1335)&gt;0,VLOOKUP($C1335,Νέα_Μητρώα!$A:$G,7,FALSE),IF(COUNTIF(ValidID,$C1335)&gt;0,VLOOKUP($C1335,Μητρώο!$A:$G,7,FALSE))),"")</f>
        <v/>
      </c>
      <c r="P1335" s="25" t="str">
        <f t="shared" si="149"/>
        <v/>
      </c>
      <c r="Q1335" s="6"/>
      <c r="S1335" s="6"/>
      <c r="U1335" s="6"/>
      <c r="W1335" s="59" t="str">
        <f>IF(AND($W$1&gt;0,C1335&gt;0),SUBSTITUTE(SUBSTITUTE(IF(COUNTIF(newValidID,$C1335)&gt;0,VLOOKUP($C1335,Νέα_Μητρώα!$A:$G,2,FALSE),IF(COUNTIF(ValidID,$C1335)&gt;0,VLOOKUP($C1335,Μητρώο!$A:$G,2,FALSE))),"Θ","g"),"Α","b")&amp;IF((TRUNC((((YEAR($C$1))-I1335)+1)/2))*2&lt;12,12,(TRUNC((((YEAR($C$1))-I1335)+1)/2))*2),"ω")</f>
        <v>ω</v>
      </c>
      <c r="Z1335" s="49">
        <f t="shared" si="150"/>
        <v>0</v>
      </c>
      <c r="AA1335" s="49">
        <f t="shared" si="151"/>
        <v>0</v>
      </c>
      <c r="AB1335" s="49">
        <f t="shared" si="152"/>
        <v>0</v>
      </c>
    </row>
    <row r="1336" spans="1:28" x14ac:dyDescent="0.2">
      <c r="A1336" s="4">
        <v>1334</v>
      </c>
      <c r="B1336" s="25">
        <f t="shared" si="148"/>
        <v>1334</v>
      </c>
      <c r="D1336" s="26" t="str">
        <f>IF($C1336&gt;0,IF(COUNTIF(newValidID,$C1336)&gt;0,VLOOKUP($C1336,Νέα_Μητρώα!$A:$G,3,FALSE),IF(COUNTIF(ValidID,$C1336)&gt;0,VLOOKUP($C1336,Μητρώο!$A:$G,3,FALSE))),"")</f>
        <v/>
      </c>
      <c r="E1336" s="27" t="str">
        <f>IF($C1336&gt;0,IF(COUNTIF(newValidID,$C1336)&gt;0,VLOOKUP($C1336,Νέα_Μητρώα!$A:$G,5,FALSE),IF(COUNTIF(ValidID,$C1336)&gt;0,VLOOKUP($C1336,Μητρώο!$A:$G,5,FALSE))),"")</f>
        <v/>
      </c>
      <c r="F1336" s="47"/>
      <c r="G1336" s="47"/>
      <c r="H1336" s="28"/>
      <c r="I1336" s="29" t="str">
        <f>IF($C1336&gt;0,IF(COUNTIF(newValidID,$C1336)&gt;0,VLOOKUP($C1336,Νέα_Μητρώα!$A:$G,4,FALSE),IF(COUNTIF(ValidID,$C1336)&gt;0,VLOOKUP($C1336,Μητρώο!$A:$G,4,FALSE))),"")</f>
        <v/>
      </c>
      <c r="J1336" s="53" t="str">
        <f>IF(OR(AND(OR(LEFT(R1336)="b",LEFT(T1336)="b",LEFT(V1336)="b"),IF($C1336&gt;0,IF(COUNTIF(newValidID,$C1336)&gt;0,VLOOKUP($C1336,Νέα_Μητρώα!$A:$G,2,FALSE),IF(COUNTIF(ValidID,$C1336)&gt;0,VLOOKUP($C1336,Μητρώο!$A:$G,2,FALSE))),"")="Θ"),AND(OR(LEFT(R1336)="g",LEFT(T1336)="g",LEFT(V1336)="g"),IF($C1336&gt;0,IF(COUNTIF(newValidID,$C1336)&gt;0,VLOOKUP($C1336,Νέα_Μητρώα!$A:$G,2,FALSE),IF(COUNTIF(ValidID,$C1336)&gt;0,VLOOKUP($C1336,Μητρώο!$A:$G,2,FALSE))),"")="Α")),"error","")</f>
        <v/>
      </c>
      <c r="K1336" s="29" t="str">
        <f t="shared" si="146"/>
        <v/>
      </c>
      <c r="L1336" s="29">
        <f t="shared" si="147"/>
        <v>0</v>
      </c>
      <c r="M1336" s="30"/>
      <c r="N1336" s="30"/>
      <c r="O1336" s="31" t="str">
        <f>IF($C1336&gt;0,IF(COUNTIF(newValidID,$C1336)&gt;0,VLOOKUP($C1336,Νέα_Μητρώα!$A:$G,7,FALSE),IF(COUNTIF(ValidID,$C1336)&gt;0,VLOOKUP($C1336,Μητρώο!$A:$G,7,FALSE))),"")</f>
        <v/>
      </c>
      <c r="P1336" s="25" t="str">
        <f t="shared" si="149"/>
        <v/>
      </c>
      <c r="Q1336" s="6"/>
      <c r="S1336" s="6"/>
      <c r="U1336" s="6"/>
      <c r="W1336" s="59" t="str">
        <f>IF(AND($W$1&gt;0,C1336&gt;0),SUBSTITUTE(SUBSTITUTE(IF(COUNTIF(newValidID,$C1336)&gt;0,VLOOKUP($C1336,Νέα_Μητρώα!$A:$G,2,FALSE),IF(COUNTIF(ValidID,$C1336)&gt;0,VLOOKUP($C1336,Μητρώο!$A:$G,2,FALSE))),"Θ","g"),"Α","b")&amp;IF((TRUNC((((YEAR($C$1))-I1336)+1)/2))*2&lt;12,12,(TRUNC((((YEAR($C$1))-I1336)+1)/2))*2),"ω")</f>
        <v>ω</v>
      </c>
      <c r="Z1336" s="49">
        <f t="shared" si="150"/>
        <v>0</v>
      </c>
      <c r="AA1336" s="49">
        <f t="shared" si="151"/>
        <v>0</v>
      </c>
      <c r="AB1336" s="49">
        <f t="shared" si="152"/>
        <v>0</v>
      </c>
    </row>
    <row r="1337" spans="1:28" x14ac:dyDescent="0.2">
      <c r="A1337" s="4">
        <v>1335</v>
      </c>
      <c r="B1337" s="25">
        <f t="shared" si="148"/>
        <v>1335</v>
      </c>
      <c r="D1337" s="26" t="str">
        <f>IF($C1337&gt;0,IF(COUNTIF(newValidID,$C1337)&gt;0,VLOOKUP($C1337,Νέα_Μητρώα!$A:$G,3,FALSE),IF(COUNTIF(ValidID,$C1337)&gt;0,VLOOKUP($C1337,Μητρώο!$A:$G,3,FALSE))),"")</f>
        <v/>
      </c>
      <c r="E1337" s="27" t="str">
        <f>IF($C1337&gt;0,IF(COUNTIF(newValidID,$C1337)&gt;0,VLOOKUP($C1337,Νέα_Μητρώα!$A:$G,5,FALSE),IF(COUNTIF(ValidID,$C1337)&gt;0,VLOOKUP($C1337,Μητρώο!$A:$G,5,FALSE))),"")</f>
        <v/>
      </c>
      <c r="F1337" s="47"/>
      <c r="G1337" s="47"/>
      <c r="H1337" s="28"/>
      <c r="I1337" s="29" t="str">
        <f>IF($C1337&gt;0,IF(COUNTIF(newValidID,$C1337)&gt;0,VLOOKUP($C1337,Νέα_Μητρώα!$A:$G,4,FALSE),IF(COUNTIF(ValidID,$C1337)&gt;0,VLOOKUP($C1337,Μητρώο!$A:$G,4,FALSE))),"")</f>
        <v/>
      </c>
      <c r="J1337" s="53" t="str">
        <f>IF(OR(AND(OR(LEFT(R1337)="b",LEFT(T1337)="b",LEFT(V1337)="b"),IF($C1337&gt;0,IF(COUNTIF(newValidID,$C1337)&gt;0,VLOOKUP($C1337,Νέα_Μητρώα!$A:$G,2,FALSE),IF(COUNTIF(ValidID,$C1337)&gt;0,VLOOKUP($C1337,Μητρώο!$A:$G,2,FALSE))),"")="Θ"),AND(OR(LEFT(R1337)="g",LEFT(T1337)="g",LEFT(V1337)="g"),IF($C1337&gt;0,IF(COUNTIF(newValidID,$C1337)&gt;0,VLOOKUP($C1337,Νέα_Μητρώα!$A:$G,2,FALSE),IF(COUNTIF(ValidID,$C1337)&gt;0,VLOOKUP($C1337,Μητρώο!$A:$G,2,FALSE))),"")="Α")),"error","")</f>
        <v/>
      </c>
      <c r="K1337" s="29" t="str">
        <f t="shared" si="146"/>
        <v/>
      </c>
      <c r="L1337" s="29">
        <f t="shared" si="147"/>
        <v>0</v>
      </c>
      <c r="M1337" s="30"/>
      <c r="N1337" s="30"/>
      <c r="O1337" s="31" t="str">
        <f>IF($C1337&gt;0,IF(COUNTIF(newValidID,$C1337)&gt;0,VLOOKUP($C1337,Νέα_Μητρώα!$A:$G,7,FALSE),IF(COUNTIF(ValidID,$C1337)&gt;0,VLOOKUP($C1337,Μητρώο!$A:$G,7,FALSE))),"")</f>
        <v/>
      </c>
      <c r="P1337" s="25" t="str">
        <f t="shared" si="149"/>
        <v/>
      </c>
      <c r="Q1337" s="6"/>
      <c r="S1337" s="6"/>
      <c r="U1337" s="6"/>
      <c r="W1337" s="59" t="str">
        <f>IF(AND($W$1&gt;0,C1337&gt;0),SUBSTITUTE(SUBSTITUTE(IF(COUNTIF(newValidID,$C1337)&gt;0,VLOOKUP($C1337,Νέα_Μητρώα!$A:$G,2,FALSE),IF(COUNTIF(ValidID,$C1337)&gt;0,VLOOKUP($C1337,Μητρώο!$A:$G,2,FALSE))),"Θ","g"),"Α","b")&amp;IF((TRUNC((((YEAR($C$1))-I1337)+1)/2))*2&lt;12,12,(TRUNC((((YEAR($C$1))-I1337)+1)/2))*2),"ω")</f>
        <v>ω</v>
      </c>
      <c r="Z1337" s="49">
        <f t="shared" si="150"/>
        <v>0</v>
      </c>
      <c r="AA1337" s="49">
        <f t="shared" si="151"/>
        <v>0</v>
      </c>
      <c r="AB1337" s="49">
        <f t="shared" si="152"/>
        <v>0</v>
      </c>
    </row>
    <row r="1338" spans="1:28" x14ac:dyDescent="0.2">
      <c r="A1338" s="4">
        <v>1336</v>
      </c>
      <c r="B1338" s="25">
        <f t="shared" si="148"/>
        <v>1336</v>
      </c>
      <c r="D1338" s="26" t="str">
        <f>IF($C1338&gt;0,IF(COUNTIF(newValidID,$C1338)&gt;0,VLOOKUP($C1338,Νέα_Μητρώα!$A:$G,3,FALSE),IF(COUNTIF(ValidID,$C1338)&gt;0,VLOOKUP($C1338,Μητρώο!$A:$G,3,FALSE))),"")</f>
        <v/>
      </c>
      <c r="E1338" s="27" t="str">
        <f>IF($C1338&gt;0,IF(COUNTIF(newValidID,$C1338)&gt;0,VLOOKUP($C1338,Νέα_Μητρώα!$A:$G,5,FALSE),IF(COUNTIF(ValidID,$C1338)&gt;0,VLOOKUP($C1338,Μητρώο!$A:$G,5,FALSE))),"")</f>
        <v/>
      </c>
      <c r="F1338" s="47"/>
      <c r="G1338" s="47"/>
      <c r="H1338" s="28"/>
      <c r="I1338" s="29" t="str">
        <f>IF($C1338&gt;0,IF(COUNTIF(newValidID,$C1338)&gt;0,VLOOKUP($C1338,Νέα_Μητρώα!$A:$G,4,FALSE),IF(COUNTIF(ValidID,$C1338)&gt;0,VLOOKUP($C1338,Μητρώο!$A:$G,4,FALSE))),"")</f>
        <v/>
      </c>
      <c r="J1338" s="53" t="str">
        <f>IF(OR(AND(OR(LEFT(R1338)="b",LEFT(T1338)="b",LEFT(V1338)="b"),IF($C1338&gt;0,IF(COUNTIF(newValidID,$C1338)&gt;0,VLOOKUP($C1338,Νέα_Μητρώα!$A:$G,2,FALSE),IF(COUNTIF(ValidID,$C1338)&gt;0,VLOOKUP($C1338,Μητρώο!$A:$G,2,FALSE))),"")="Θ"),AND(OR(LEFT(R1338)="g",LEFT(T1338)="g",LEFT(V1338)="g"),IF($C1338&gt;0,IF(COUNTIF(newValidID,$C1338)&gt;0,VLOOKUP($C1338,Νέα_Μητρώα!$A:$G,2,FALSE),IF(COUNTIF(ValidID,$C1338)&gt;0,VLOOKUP($C1338,Μητρώο!$A:$G,2,FALSE))),"")="Α")),"error","")</f>
        <v/>
      </c>
      <c r="K1338" s="29" t="str">
        <f t="shared" si="146"/>
        <v/>
      </c>
      <c r="L1338" s="29">
        <f t="shared" si="147"/>
        <v>0</v>
      </c>
      <c r="M1338" s="30"/>
      <c r="N1338" s="30"/>
      <c r="O1338" s="31" t="str">
        <f>IF($C1338&gt;0,IF(COUNTIF(newValidID,$C1338)&gt;0,VLOOKUP($C1338,Νέα_Μητρώα!$A:$G,7,FALSE),IF(COUNTIF(ValidID,$C1338)&gt;0,VLOOKUP($C1338,Μητρώο!$A:$G,7,FALSE))),"")</f>
        <v/>
      </c>
      <c r="P1338" s="25" t="str">
        <f t="shared" si="149"/>
        <v/>
      </c>
      <c r="Q1338" s="6"/>
      <c r="S1338" s="6"/>
      <c r="U1338" s="6"/>
      <c r="W1338" s="59" t="str">
        <f>IF(AND($W$1&gt;0,C1338&gt;0),SUBSTITUTE(SUBSTITUTE(IF(COUNTIF(newValidID,$C1338)&gt;0,VLOOKUP($C1338,Νέα_Μητρώα!$A:$G,2,FALSE),IF(COUNTIF(ValidID,$C1338)&gt;0,VLOOKUP($C1338,Μητρώο!$A:$G,2,FALSE))),"Θ","g"),"Α","b")&amp;IF((TRUNC((((YEAR($C$1))-I1338)+1)/2))*2&lt;12,12,(TRUNC((((YEAR($C$1))-I1338)+1)/2))*2),"ω")</f>
        <v>ω</v>
      </c>
      <c r="Z1338" s="49">
        <f t="shared" si="150"/>
        <v>0</v>
      </c>
      <c r="AA1338" s="49">
        <f t="shared" si="151"/>
        <v>0</v>
      </c>
      <c r="AB1338" s="49">
        <f t="shared" si="152"/>
        <v>0</v>
      </c>
    </row>
    <row r="1339" spans="1:28" x14ac:dyDescent="0.2">
      <c r="A1339" s="4">
        <v>1337</v>
      </c>
      <c r="B1339" s="25">
        <f t="shared" si="148"/>
        <v>1337</v>
      </c>
      <c r="D1339" s="26" t="str">
        <f>IF($C1339&gt;0,IF(COUNTIF(newValidID,$C1339)&gt;0,VLOOKUP($C1339,Νέα_Μητρώα!$A:$G,3,FALSE),IF(COUNTIF(ValidID,$C1339)&gt;0,VLOOKUP($C1339,Μητρώο!$A:$G,3,FALSE))),"")</f>
        <v/>
      </c>
      <c r="E1339" s="27" t="str">
        <f>IF($C1339&gt;0,IF(COUNTIF(newValidID,$C1339)&gt;0,VLOOKUP($C1339,Νέα_Μητρώα!$A:$G,5,FALSE),IF(COUNTIF(ValidID,$C1339)&gt;0,VLOOKUP($C1339,Μητρώο!$A:$G,5,FALSE))),"")</f>
        <v/>
      </c>
      <c r="F1339" s="47"/>
      <c r="G1339" s="47"/>
      <c r="H1339" s="28"/>
      <c r="I1339" s="29" t="str">
        <f>IF($C1339&gt;0,IF(COUNTIF(newValidID,$C1339)&gt;0,VLOOKUP($C1339,Νέα_Μητρώα!$A:$G,4,FALSE),IF(COUNTIF(ValidID,$C1339)&gt;0,VLOOKUP($C1339,Μητρώο!$A:$G,4,FALSE))),"")</f>
        <v/>
      </c>
      <c r="J1339" s="53" t="str">
        <f>IF(OR(AND(OR(LEFT(R1339)="b",LEFT(T1339)="b",LEFT(V1339)="b"),IF($C1339&gt;0,IF(COUNTIF(newValidID,$C1339)&gt;0,VLOOKUP($C1339,Νέα_Μητρώα!$A:$G,2,FALSE),IF(COUNTIF(ValidID,$C1339)&gt;0,VLOOKUP($C1339,Μητρώο!$A:$G,2,FALSE))),"")="Θ"),AND(OR(LEFT(R1339)="g",LEFT(T1339)="g",LEFT(V1339)="g"),IF($C1339&gt;0,IF(COUNTIF(newValidID,$C1339)&gt;0,VLOOKUP($C1339,Νέα_Μητρώα!$A:$G,2,FALSE),IF(COUNTIF(ValidID,$C1339)&gt;0,VLOOKUP($C1339,Μητρώο!$A:$G,2,FALSE))),"")="Α")),"error","")</f>
        <v/>
      </c>
      <c r="K1339" s="29" t="str">
        <f t="shared" si="146"/>
        <v/>
      </c>
      <c r="L1339" s="29">
        <f t="shared" si="147"/>
        <v>0</v>
      </c>
      <c r="M1339" s="30"/>
      <c r="N1339" s="30"/>
      <c r="O1339" s="31" t="str">
        <f>IF($C1339&gt;0,IF(COUNTIF(newValidID,$C1339)&gt;0,VLOOKUP($C1339,Νέα_Μητρώα!$A:$G,7,FALSE),IF(COUNTIF(ValidID,$C1339)&gt;0,VLOOKUP($C1339,Μητρώο!$A:$G,7,FALSE))),"")</f>
        <v/>
      </c>
      <c r="P1339" s="25" t="str">
        <f t="shared" si="149"/>
        <v/>
      </c>
      <c r="Q1339" s="6"/>
      <c r="S1339" s="6"/>
      <c r="U1339" s="6"/>
      <c r="W1339" s="59" t="str">
        <f>IF(AND($W$1&gt;0,C1339&gt;0),SUBSTITUTE(SUBSTITUTE(IF(COUNTIF(newValidID,$C1339)&gt;0,VLOOKUP($C1339,Νέα_Μητρώα!$A:$G,2,FALSE),IF(COUNTIF(ValidID,$C1339)&gt;0,VLOOKUP($C1339,Μητρώο!$A:$G,2,FALSE))),"Θ","g"),"Α","b")&amp;IF((TRUNC((((YEAR($C$1))-I1339)+1)/2))*2&lt;12,12,(TRUNC((((YEAR($C$1))-I1339)+1)/2))*2),"ω")</f>
        <v>ω</v>
      </c>
      <c r="Z1339" s="49">
        <f t="shared" si="150"/>
        <v>0</v>
      </c>
      <c r="AA1339" s="49">
        <f t="shared" si="151"/>
        <v>0</v>
      </c>
      <c r="AB1339" s="49">
        <f t="shared" si="152"/>
        <v>0</v>
      </c>
    </row>
    <row r="1340" spans="1:28" x14ac:dyDescent="0.2">
      <c r="A1340" s="4">
        <v>1338</v>
      </c>
      <c r="B1340" s="25">
        <f t="shared" si="148"/>
        <v>1338</v>
      </c>
      <c r="D1340" s="26" t="str">
        <f>IF($C1340&gt;0,IF(COUNTIF(newValidID,$C1340)&gt;0,VLOOKUP($C1340,Νέα_Μητρώα!$A:$G,3,FALSE),IF(COUNTIF(ValidID,$C1340)&gt;0,VLOOKUP($C1340,Μητρώο!$A:$G,3,FALSE))),"")</f>
        <v/>
      </c>
      <c r="E1340" s="27" t="str">
        <f>IF($C1340&gt;0,IF(COUNTIF(newValidID,$C1340)&gt;0,VLOOKUP($C1340,Νέα_Μητρώα!$A:$G,5,FALSE),IF(COUNTIF(ValidID,$C1340)&gt;0,VLOOKUP($C1340,Μητρώο!$A:$G,5,FALSE))),"")</f>
        <v/>
      </c>
      <c r="F1340" s="47"/>
      <c r="G1340" s="47"/>
      <c r="H1340" s="28"/>
      <c r="I1340" s="29" t="str">
        <f>IF($C1340&gt;0,IF(COUNTIF(newValidID,$C1340)&gt;0,VLOOKUP($C1340,Νέα_Μητρώα!$A:$G,4,FALSE),IF(COUNTIF(ValidID,$C1340)&gt;0,VLOOKUP($C1340,Μητρώο!$A:$G,4,FALSE))),"")</f>
        <v/>
      </c>
      <c r="J1340" s="53" t="str">
        <f>IF(OR(AND(OR(LEFT(R1340)="b",LEFT(T1340)="b",LEFT(V1340)="b"),IF($C1340&gt;0,IF(COUNTIF(newValidID,$C1340)&gt;0,VLOOKUP($C1340,Νέα_Μητρώα!$A:$G,2,FALSE),IF(COUNTIF(ValidID,$C1340)&gt;0,VLOOKUP($C1340,Μητρώο!$A:$G,2,FALSE))),"")="Θ"),AND(OR(LEFT(R1340)="g",LEFT(T1340)="g",LEFT(V1340)="g"),IF($C1340&gt;0,IF(COUNTIF(newValidID,$C1340)&gt;0,VLOOKUP($C1340,Νέα_Μητρώα!$A:$G,2,FALSE),IF(COUNTIF(ValidID,$C1340)&gt;0,VLOOKUP($C1340,Μητρώο!$A:$G,2,FALSE))),"")="Α")),"error","")</f>
        <v/>
      </c>
      <c r="K1340" s="29" t="str">
        <f t="shared" si="146"/>
        <v/>
      </c>
      <c r="L1340" s="29">
        <f t="shared" si="147"/>
        <v>0</v>
      </c>
      <c r="M1340" s="30"/>
      <c r="N1340" s="30"/>
      <c r="O1340" s="31" t="str">
        <f>IF($C1340&gt;0,IF(COUNTIF(newValidID,$C1340)&gt;0,VLOOKUP($C1340,Νέα_Μητρώα!$A:$G,7,FALSE),IF(COUNTIF(ValidID,$C1340)&gt;0,VLOOKUP($C1340,Μητρώο!$A:$G,7,FALSE))),"")</f>
        <v/>
      </c>
      <c r="P1340" s="25" t="str">
        <f t="shared" si="149"/>
        <v/>
      </c>
      <c r="Q1340" s="6"/>
      <c r="S1340" s="6"/>
      <c r="U1340" s="6"/>
      <c r="W1340" s="59" t="str">
        <f>IF(AND($W$1&gt;0,C1340&gt;0),SUBSTITUTE(SUBSTITUTE(IF(COUNTIF(newValidID,$C1340)&gt;0,VLOOKUP($C1340,Νέα_Μητρώα!$A:$G,2,FALSE),IF(COUNTIF(ValidID,$C1340)&gt;0,VLOOKUP($C1340,Μητρώο!$A:$G,2,FALSE))),"Θ","g"),"Α","b")&amp;IF((TRUNC((((YEAR($C$1))-I1340)+1)/2))*2&lt;12,12,(TRUNC((((YEAR($C$1))-I1340)+1)/2))*2),"ω")</f>
        <v>ω</v>
      </c>
      <c r="Z1340" s="49">
        <f t="shared" si="150"/>
        <v>0</v>
      </c>
      <c r="AA1340" s="49">
        <f t="shared" si="151"/>
        <v>0</v>
      </c>
      <c r="AB1340" s="49">
        <f t="shared" si="152"/>
        <v>0</v>
      </c>
    </row>
    <row r="1341" spans="1:28" x14ac:dyDescent="0.2">
      <c r="A1341" s="4">
        <v>1339</v>
      </c>
      <c r="B1341" s="25">
        <f t="shared" si="148"/>
        <v>1339</v>
      </c>
      <c r="D1341" s="26" t="str">
        <f>IF($C1341&gt;0,IF(COUNTIF(newValidID,$C1341)&gt;0,VLOOKUP($C1341,Νέα_Μητρώα!$A:$G,3,FALSE),IF(COUNTIF(ValidID,$C1341)&gt;0,VLOOKUP($C1341,Μητρώο!$A:$G,3,FALSE))),"")</f>
        <v/>
      </c>
      <c r="E1341" s="27" t="str">
        <f>IF($C1341&gt;0,IF(COUNTIF(newValidID,$C1341)&gt;0,VLOOKUP($C1341,Νέα_Μητρώα!$A:$G,5,FALSE),IF(COUNTIF(ValidID,$C1341)&gt;0,VLOOKUP($C1341,Μητρώο!$A:$G,5,FALSE))),"")</f>
        <v/>
      </c>
      <c r="F1341" s="47"/>
      <c r="G1341" s="47"/>
      <c r="H1341" s="28"/>
      <c r="I1341" s="29" t="str">
        <f>IF($C1341&gt;0,IF(COUNTIF(newValidID,$C1341)&gt;0,VLOOKUP($C1341,Νέα_Μητρώα!$A:$G,4,FALSE),IF(COUNTIF(ValidID,$C1341)&gt;0,VLOOKUP($C1341,Μητρώο!$A:$G,4,FALSE))),"")</f>
        <v/>
      </c>
      <c r="J1341" s="53" t="str">
        <f>IF(OR(AND(OR(LEFT(R1341)="b",LEFT(T1341)="b",LEFT(V1341)="b"),IF($C1341&gt;0,IF(COUNTIF(newValidID,$C1341)&gt;0,VLOOKUP($C1341,Νέα_Μητρώα!$A:$G,2,FALSE),IF(COUNTIF(ValidID,$C1341)&gt;0,VLOOKUP($C1341,Μητρώο!$A:$G,2,FALSE))),"")="Θ"),AND(OR(LEFT(R1341)="g",LEFT(T1341)="g",LEFT(V1341)="g"),IF($C1341&gt;0,IF(COUNTIF(newValidID,$C1341)&gt;0,VLOOKUP($C1341,Νέα_Μητρώα!$A:$G,2,FALSE),IF(COUNTIF(ValidID,$C1341)&gt;0,VLOOKUP($C1341,Μητρώο!$A:$G,2,FALSE))),"")="Α")),"error","")</f>
        <v/>
      </c>
      <c r="K1341" s="29" t="str">
        <f t="shared" si="146"/>
        <v/>
      </c>
      <c r="L1341" s="29">
        <f t="shared" si="147"/>
        <v>0</v>
      </c>
      <c r="M1341" s="30"/>
      <c r="N1341" s="30"/>
      <c r="O1341" s="31" t="str">
        <f>IF($C1341&gt;0,IF(COUNTIF(newValidID,$C1341)&gt;0,VLOOKUP($C1341,Νέα_Μητρώα!$A:$G,7,FALSE),IF(COUNTIF(ValidID,$C1341)&gt;0,VLOOKUP($C1341,Μητρώο!$A:$G,7,FALSE))),"")</f>
        <v/>
      </c>
      <c r="P1341" s="25" t="str">
        <f t="shared" si="149"/>
        <v/>
      </c>
      <c r="Q1341" s="6"/>
      <c r="S1341" s="6"/>
      <c r="U1341" s="6"/>
      <c r="W1341" s="59" t="str">
        <f>IF(AND($W$1&gt;0,C1341&gt;0),SUBSTITUTE(SUBSTITUTE(IF(COUNTIF(newValidID,$C1341)&gt;0,VLOOKUP($C1341,Νέα_Μητρώα!$A:$G,2,FALSE),IF(COUNTIF(ValidID,$C1341)&gt;0,VLOOKUP($C1341,Μητρώο!$A:$G,2,FALSE))),"Θ","g"),"Α","b")&amp;IF((TRUNC((((YEAR($C$1))-I1341)+1)/2))*2&lt;12,12,(TRUNC((((YEAR($C$1))-I1341)+1)/2))*2),"ω")</f>
        <v>ω</v>
      </c>
      <c r="Z1341" s="49">
        <f t="shared" si="150"/>
        <v>0</v>
      </c>
      <c r="AA1341" s="49">
        <f t="shared" si="151"/>
        <v>0</v>
      </c>
      <c r="AB1341" s="49">
        <f t="shared" si="152"/>
        <v>0</v>
      </c>
    </row>
    <row r="1342" spans="1:28" x14ac:dyDescent="0.2">
      <c r="A1342" s="4">
        <v>1340</v>
      </c>
      <c r="B1342" s="25">
        <f t="shared" si="148"/>
        <v>1340</v>
      </c>
      <c r="D1342" s="26" t="str">
        <f>IF($C1342&gt;0,IF(COUNTIF(newValidID,$C1342)&gt;0,VLOOKUP($C1342,Νέα_Μητρώα!$A:$G,3,FALSE),IF(COUNTIF(ValidID,$C1342)&gt;0,VLOOKUP($C1342,Μητρώο!$A:$G,3,FALSE))),"")</f>
        <v/>
      </c>
      <c r="E1342" s="27" t="str">
        <f>IF($C1342&gt;0,IF(COUNTIF(newValidID,$C1342)&gt;0,VLOOKUP($C1342,Νέα_Μητρώα!$A:$G,5,FALSE),IF(COUNTIF(ValidID,$C1342)&gt;0,VLOOKUP($C1342,Μητρώο!$A:$G,5,FALSE))),"")</f>
        <v/>
      </c>
      <c r="F1342" s="47"/>
      <c r="G1342" s="47"/>
      <c r="H1342" s="28"/>
      <c r="I1342" s="29" t="str">
        <f>IF($C1342&gt;0,IF(COUNTIF(newValidID,$C1342)&gt;0,VLOOKUP($C1342,Νέα_Μητρώα!$A:$G,4,FALSE),IF(COUNTIF(ValidID,$C1342)&gt;0,VLOOKUP($C1342,Μητρώο!$A:$G,4,FALSE))),"")</f>
        <v/>
      </c>
      <c r="J1342" s="53" t="str">
        <f>IF(OR(AND(OR(LEFT(R1342)="b",LEFT(T1342)="b",LEFT(V1342)="b"),IF($C1342&gt;0,IF(COUNTIF(newValidID,$C1342)&gt;0,VLOOKUP($C1342,Νέα_Μητρώα!$A:$G,2,FALSE),IF(COUNTIF(ValidID,$C1342)&gt;0,VLOOKUP($C1342,Μητρώο!$A:$G,2,FALSE))),"")="Θ"),AND(OR(LEFT(R1342)="g",LEFT(T1342)="g",LEFT(V1342)="g"),IF($C1342&gt;0,IF(COUNTIF(newValidID,$C1342)&gt;0,VLOOKUP($C1342,Νέα_Μητρώα!$A:$G,2,FALSE),IF(COUNTIF(ValidID,$C1342)&gt;0,VLOOKUP($C1342,Μητρώο!$A:$G,2,FALSE))),"")="Α")),"error","")</f>
        <v/>
      </c>
      <c r="K1342" s="29" t="str">
        <f t="shared" si="146"/>
        <v/>
      </c>
      <c r="L1342" s="29">
        <f t="shared" si="147"/>
        <v>0</v>
      </c>
      <c r="M1342" s="30"/>
      <c r="N1342" s="30"/>
      <c r="O1342" s="31" t="str">
        <f>IF($C1342&gt;0,IF(COUNTIF(newValidID,$C1342)&gt;0,VLOOKUP($C1342,Νέα_Μητρώα!$A:$G,7,FALSE),IF(COUNTIF(ValidID,$C1342)&gt;0,VLOOKUP($C1342,Μητρώο!$A:$G,7,FALSE))),"")</f>
        <v/>
      </c>
      <c r="P1342" s="25" t="str">
        <f t="shared" si="149"/>
        <v/>
      </c>
      <c r="Q1342" s="6"/>
      <c r="S1342" s="6"/>
      <c r="U1342" s="6"/>
      <c r="W1342" s="59" t="str">
        <f>IF(AND($W$1&gt;0,C1342&gt;0),SUBSTITUTE(SUBSTITUTE(IF(COUNTIF(newValidID,$C1342)&gt;0,VLOOKUP($C1342,Νέα_Μητρώα!$A:$G,2,FALSE),IF(COUNTIF(ValidID,$C1342)&gt;0,VLOOKUP($C1342,Μητρώο!$A:$G,2,FALSE))),"Θ","g"),"Α","b")&amp;IF((TRUNC((((YEAR($C$1))-I1342)+1)/2))*2&lt;12,12,(TRUNC((((YEAR($C$1))-I1342)+1)/2))*2),"ω")</f>
        <v>ω</v>
      </c>
      <c r="Z1342" s="49">
        <f t="shared" si="150"/>
        <v>0</v>
      </c>
      <c r="AA1342" s="49">
        <f t="shared" si="151"/>
        <v>0</v>
      </c>
      <c r="AB1342" s="49">
        <f t="shared" si="152"/>
        <v>0</v>
      </c>
    </row>
    <row r="1343" spans="1:28" x14ac:dyDescent="0.2">
      <c r="A1343" s="4">
        <v>1341</v>
      </c>
      <c r="B1343" s="25">
        <f t="shared" si="148"/>
        <v>1341</v>
      </c>
      <c r="D1343" s="26" t="str">
        <f>IF($C1343&gt;0,IF(COUNTIF(newValidID,$C1343)&gt;0,VLOOKUP($C1343,Νέα_Μητρώα!$A:$G,3,FALSE),IF(COUNTIF(ValidID,$C1343)&gt;0,VLOOKUP($C1343,Μητρώο!$A:$G,3,FALSE))),"")</f>
        <v/>
      </c>
      <c r="E1343" s="27" t="str">
        <f>IF($C1343&gt;0,IF(COUNTIF(newValidID,$C1343)&gt;0,VLOOKUP($C1343,Νέα_Μητρώα!$A:$G,5,FALSE),IF(COUNTIF(ValidID,$C1343)&gt;0,VLOOKUP($C1343,Μητρώο!$A:$G,5,FALSE))),"")</f>
        <v/>
      </c>
      <c r="F1343" s="47"/>
      <c r="G1343" s="47"/>
      <c r="H1343" s="28"/>
      <c r="I1343" s="29" t="str">
        <f>IF($C1343&gt;0,IF(COUNTIF(newValidID,$C1343)&gt;0,VLOOKUP($C1343,Νέα_Μητρώα!$A:$G,4,FALSE),IF(COUNTIF(ValidID,$C1343)&gt;0,VLOOKUP($C1343,Μητρώο!$A:$G,4,FALSE))),"")</f>
        <v/>
      </c>
      <c r="J1343" s="53" t="str">
        <f>IF(OR(AND(OR(LEFT(R1343)="b",LEFT(T1343)="b",LEFT(V1343)="b"),IF($C1343&gt;0,IF(COUNTIF(newValidID,$C1343)&gt;0,VLOOKUP($C1343,Νέα_Μητρώα!$A:$G,2,FALSE),IF(COUNTIF(ValidID,$C1343)&gt;0,VLOOKUP($C1343,Μητρώο!$A:$G,2,FALSE))),"")="Θ"),AND(OR(LEFT(R1343)="g",LEFT(T1343)="g",LEFT(V1343)="g"),IF($C1343&gt;0,IF(COUNTIF(newValidID,$C1343)&gt;0,VLOOKUP($C1343,Νέα_Μητρώα!$A:$G,2,FALSE),IF(COUNTIF(ValidID,$C1343)&gt;0,VLOOKUP($C1343,Μητρώο!$A:$G,2,FALSE))),"")="Α")),"error","")</f>
        <v/>
      </c>
      <c r="K1343" s="29" t="str">
        <f t="shared" si="146"/>
        <v/>
      </c>
      <c r="L1343" s="29">
        <f t="shared" si="147"/>
        <v>0</v>
      </c>
      <c r="M1343" s="30"/>
      <c r="N1343" s="30"/>
      <c r="O1343" s="31" t="str">
        <f>IF($C1343&gt;0,IF(COUNTIF(newValidID,$C1343)&gt;0,VLOOKUP($C1343,Νέα_Μητρώα!$A:$G,7,FALSE),IF(COUNTIF(ValidID,$C1343)&gt;0,VLOOKUP($C1343,Μητρώο!$A:$G,7,FALSE))),"")</f>
        <v/>
      </c>
      <c r="P1343" s="25" t="str">
        <f t="shared" si="149"/>
        <v/>
      </c>
      <c r="Q1343" s="6"/>
      <c r="S1343" s="6"/>
      <c r="U1343" s="6"/>
      <c r="W1343" s="59" t="str">
        <f>IF(AND($W$1&gt;0,C1343&gt;0),SUBSTITUTE(SUBSTITUTE(IF(COUNTIF(newValidID,$C1343)&gt;0,VLOOKUP($C1343,Νέα_Μητρώα!$A:$G,2,FALSE),IF(COUNTIF(ValidID,$C1343)&gt;0,VLOOKUP($C1343,Μητρώο!$A:$G,2,FALSE))),"Θ","g"),"Α","b")&amp;IF((TRUNC((((YEAR($C$1))-I1343)+1)/2))*2&lt;12,12,(TRUNC((((YEAR($C$1))-I1343)+1)/2))*2),"ω")</f>
        <v>ω</v>
      </c>
      <c r="Z1343" s="49">
        <f t="shared" si="150"/>
        <v>0</v>
      </c>
      <c r="AA1343" s="49">
        <f t="shared" si="151"/>
        <v>0</v>
      </c>
      <c r="AB1343" s="49">
        <f t="shared" si="152"/>
        <v>0</v>
      </c>
    </row>
    <row r="1344" spans="1:28" x14ac:dyDescent="0.2">
      <c r="A1344" s="4">
        <v>1342</v>
      </c>
      <c r="B1344" s="25">
        <f t="shared" si="148"/>
        <v>1342</v>
      </c>
      <c r="D1344" s="26" t="str">
        <f>IF($C1344&gt;0,IF(COUNTIF(newValidID,$C1344)&gt;0,VLOOKUP($C1344,Νέα_Μητρώα!$A:$G,3,FALSE),IF(COUNTIF(ValidID,$C1344)&gt;0,VLOOKUP($C1344,Μητρώο!$A:$G,3,FALSE))),"")</f>
        <v/>
      </c>
      <c r="E1344" s="27" t="str">
        <f>IF($C1344&gt;0,IF(COUNTIF(newValidID,$C1344)&gt;0,VLOOKUP($C1344,Νέα_Μητρώα!$A:$G,5,FALSE),IF(COUNTIF(ValidID,$C1344)&gt;0,VLOOKUP($C1344,Μητρώο!$A:$G,5,FALSE))),"")</f>
        <v/>
      </c>
      <c r="F1344" s="47"/>
      <c r="G1344" s="47"/>
      <c r="H1344" s="28"/>
      <c r="I1344" s="29" t="str">
        <f>IF($C1344&gt;0,IF(COUNTIF(newValidID,$C1344)&gt;0,VLOOKUP($C1344,Νέα_Μητρώα!$A:$G,4,FALSE),IF(COUNTIF(ValidID,$C1344)&gt;0,VLOOKUP($C1344,Μητρώο!$A:$G,4,FALSE))),"")</f>
        <v/>
      </c>
      <c r="J1344" s="53" t="str">
        <f>IF(OR(AND(OR(LEFT(R1344)="b",LEFT(T1344)="b",LEFT(V1344)="b"),IF($C1344&gt;0,IF(COUNTIF(newValidID,$C1344)&gt;0,VLOOKUP($C1344,Νέα_Μητρώα!$A:$G,2,FALSE),IF(COUNTIF(ValidID,$C1344)&gt;0,VLOOKUP($C1344,Μητρώο!$A:$G,2,FALSE))),"")="Θ"),AND(OR(LEFT(R1344)="g",LEFT(T1344)="g",LEFT(V1344)="g"),IF($C1344&gt;0,IF(COUNTIF(newValidID,$C1344)&gt;0,VLOOKUP($C1344,Νέα_Μητρώα!$A:$G,2,FALSE),IF(COUNTIF(ValidID,$C1344)&gt;0,VLOOKUP($C1344,Μητρώο!$A:$G,2,FALSE))),"")="Α")),"error","")</f>
        <v/>
      </c>
      <c r="K1344" s="29" t="str">
        <f t="shared" si="146"/>
        <v/>
      </c>
      <c r="L1344" s="29">
        <f t="shared" si="147"/>
        <v>0</v>
      </c>
      <c r="M1344" s="30"/>
      <c r="N1344" s="30"/>
      <c r="O1344" s="31" t="str">
        <f>IF($C1344&gt;0,IF(COUNTIF(newValidID,$C1344)&gt;0,VLOOKUP($C1344,Νέα_Μητρώα!$A:$G,7,FALSE),IF(COUNTIF(ValidID,$C1344)&gt;0,VLOOKUP($C1344,Μητρώο!$A:$G,7,FALSE))),"")</f>
        <v/>
      </c>
      <c r="P1344" s="25" t="str">
        <f t="shared" si="149"/>
        <v/>
      </c>
      <c r="Q1344" s="6"/>
      <c r="S1344" s="6"/>
      <c r="U1344" s="6"/>
      <c r="W1344" s="59" t="str">
        <f>IF(AND($W$1&gt;0,C1344&gt;0),SUBSTITUTE(SUBSTITUTE(IF(COUNTIF(newValidID,$C1344)&gt;0,VLOOKUP($C1344,Νέα_Μητρώα!$A:$G,2,FALSE),IF(COUNTIF(ValidID,$C1344)&gt;0,VLOOKUP($C1344,Μητρώο!$A:$G,2,FALSE))),"Θ","g"),"Α","b")&amp;IF((TRUNC((((YEAR($C$1))-I1344)+1)/2))*2&lt;12,12,(TRUNC((((YEAR($C$1))-I1344)+1)/2))*2),"ω")</f>
        <v>ω</v>
      </c>
      <c r="Z1344" s="49">
        <f t="shared" si="150"/>
        <v>0</v>
      </c>
      <c r="AA1344" s="49">
        <f t="shared" si="151"/>
        <v>0</v>
      </c>
      <c r="AB1344" s="49">
        <f t="shared" si="152"/>
        <v>0</v>
      </c>
    </row>
    <row r="1345" spans="1:28" x14ac:dyDescent="0.2">
      <c r="A1345" s="4">
        <v>1343</v>
      </c>
      <c r="B1345" s="25">
        <f t="shared" si="148"/>
        <v>1343</v>
      </c>
      <c r="D1345" s="26" t="str">
        <f>IF($C1345&gt;0,IF(COUNTIF(newValidID,$C1345)&gt;0,VLOOKUP($C1345,Νέα_Μητρώα!$A:$G,3,FALSE),IF(COUNTIF(ValidID,$C1345)&gt;0,VLOOKUP($C1345,Μητρώο!$A:$G,3,FALSE))),"")</f>
        <v/>
      </c>
      <c r="E1345" s="27" t="str">
        <f>IF($C1345&gt;0,IF(COUNTIF(newValidID,$C1345)&gt;0,VLOOKUP($C1345,Νέα_Μητρώα!$A:$G,5,FALSE),IF(COUNTIF(ValidID,$C1345)&gt;0,VLOOKUP($C1345,Μητρώο!$A:$G,5,FALSE))),"")</f>
        <v/>
      </c>
      <c r="F1345" s="47"/>
      <c r="G1345" s="47"/>
      <c r="H1345" s="28"/>
      <c r="I1345" s="29" t="str">
        <f>IF($C1345&gt;0,IF(COUNTIF(newValidID,$C1345)&gt;0,VLOOKUP($C1345,Νέα_Μητρώα!$A:$G,4,FALSE),IF(COUNTIF(ValidID,$C1345)&gt;0,VLOOKUP($C1345,Μητρώο!$A:$G,4,FALSE))),"")</f>
        <v/>
      </c>
      <c r="J1345" s="53" t="str">
        <f>IF(OR(AND(OR(LEFT(R1345)="b",LEFT(T1345)="b",LEFT(V1345)="b"),IF($C1345&gt;0,IF(COUNTIF(newValidID,$C1345)&gt;0,VLOOKUP($C1345,Νέα_Μητρώα!$A:$G,2,FALSE),IF(COUNTIF(ValidID,$C1345)&gt;0,VLOOKUP($C1345,Μητρώο!$A:$G,2,FALSE))),"")="Θ"),AND(OR(LEFT(R1345)="g",LEFT(T1345)="g",LEFT(V1345)="g"),IF($C1345&gt;0,IF(COUNTIF(newValidID,$C1345)&gt;0,VLOOKUP($C1345,Νέα_Μητρώα!$A:$G,2,FALSE),IF(COUNTIF(ValidID,$C1345)&gt;0,VLOOKUP($C1345,Μητρώο!$A:$G,2,FALSE))),"")="Α")),"error","")</f>
        <v/>
      </c>
      <c r="K1345" s="29" t="str">
        <f t="shared" si="146"/>
        <v/>
      </c>
      <c r="L1345" s="29">
        <f t="shared" si="147"/>
        <v>0</v>
      </c>
      <c r="M1345" s="30"/>
      <c r="N1345" s="30"/>
      <c r="O1345" s="31" t="str">
        <f>IF($C1345&gt;0,IF(COUNTIF(newValidID,$C1345)&gt;0,VLOOKUP($C1345,Νέα_Μητρώα!$A:$G,7,FALSE),IF(COUNTIF(ValidID,$C1345)&gt;0,VLOOKUP($C1345,Μητρώο!$A:$G,7,FALSE))),"")</f>
        <v/>
      </c>
      <c r="P1345" s="25" t="str">
        <f t="shared" si="149"/>
        <v/>
      </c>
      <c r="Q1345" s="6"/>
      <c r="S1345" s="6"/>
      <c r="U1345" s="6"/>
      <c r="W1345" s="59" t="str">
        <f>IF(AND($W$1&gt;0,C1345&gt;0),SUBSTITUTE(SUBSTITUTE(IF(COUNTIF(newValidID,$C1345)&gt;0,VLOOKUP($C1345,Νέα_Μητρώα!$A:$G,2,FALSE),IF(COUNTIF(ValidID,$C1345)&gt;0,VLOOKUP($C1345,Μητρώο!$A:$G,2,FALSE))),"Θ","g"),"Α","b")&amp;IF((TRUNC((((YEAR($C$1))-I1345)+1)/2))*2&lt;12,12,(TRUNC((((YEAR($C$1))-I1345)+1)/2))*2),"ω")</f>
        <v>ω</v>
      </c>
      <c r="Z1345" s="49">
        <f t="shared" si="150"/>
        <v>0</v>
      </c>
      <c r="AA1345" s="49">
        <f t="shared" si="151"/>
        <v>0</v>
      </c>
      <c r="AB1345" s="49">
        <f t="shared" si="152"/>
        <v>0</v>
      </c>
    </row>
    <row r="1346" spans="1:28" x14ac:dyDescent="0.2">
      <c r="A1346" s="4">
        <v>1344</v>
      </c>
      <c r="B1346" s="25">
        <f t="shared" si="148"/>
        <v>1344</v>
      </c>
      <c r="D1346" s="26" t="str">
        <f>IF($C1346&gt;0,IF(COUNTIF(newValidID,$C1346)&gt;0,VLOOKUP($C1346,Νέα_Μητρώα!$A:$G,3,FALSE),IF(COUNTIF(ValidID,$C1346)&gt;0,VLOOKUP($C1346,Μητρώο!$A:$G,3,FALSE))),"")</f>
        <v/>
      </c>
      <c r="E1346" s="27" t="str">
        <f>IF($C1346&gt;0,IF(COUNTIF(newValidID,$C1346)&gt;0,VLOOKUP($C1346,Νέα_Μητρώα!$A:$G,5,FALSE),IF(COUNTIF(ValidID,$C1346)&gt;0,VLOOKUP($C1346,Μητρώο!$A:$G,5,FALSE))),"")</f>
        <v/>
      </c>
      <c r="F1346" s="47"/>
      <c r="G1346" s="47"/>
      <c r="H1346" s="28"/>
      <c r="I1346" s="29" t="str">
        <f>IF($C1346&gt;0,IF(COUNTIF(newValidID,$C1346)&gt;0,VLOOKUP($C1346,Νέα_Μητρώα!$A:$G,4,FALSE),IF(COUNTIF(ValidID,$C1346)&gt;0,VLOOKUP($C1346,Μητρώο!$A:$G,4,FALSE))),"")</f>
        <v/>
      </c>
      <c r="J1346" s="53" t="str">
        <f>IF(OR(AND(OR(LEFT(R1346)="b",LEFT(T1346)="b",LEFT(V1346)="b"),IF($C1346&gt;0,IF(COUNTIF(newValidID,$C1346)&gt;0,VLOOKUP($C1346,Νέα_Μητρώα!$A:$G,2,FALSE),IF(COUNTIF(ValidID,$C1346)&gt;0,VLOOKUP($C1346,Μητρώο!$A:$G,2,FALSE))),"")="Θ"),AND(OR(LEFT(R1346)="g",LEFT(T1346)="g",LEFT(V1346)="g"),IF($C1346&gt;0,IF(COUNTIF(newValidID,$C1346)&gt;0,VLOOKUP($C1346,Νέα_Μητρώα!$A:$G,2,FALSE),IF(COUNTIF(ValidID,$C1346)&gt;0,VLOOKUP($C1346,Μητρώο!$A:$G,2,FALSE))),"")="Α")),"error","")</f>
        <v/>
      </c>
      <c r="K1346" s="29" t="str">
        <f t="shared" si="146"/>
        <v/>
      </c>
      <c r="L1346" s="29">
        <f t="shared" si="147"/>
        <v>0</v>
      </c>
      <c r="M1346" s="30"/>
      <c r="N1346" s="30"/>
      <c r="O1346" s="31" t="str">
        <f>IF($C1346&gt;0,IF(COUNTIF(newValidID,$C1346)&gt;0,VLOOKUP($C1346,Νέα_Μητρώα!$A:$G,7,FALSE),IF(COUNTIF(ValidID,$C1346)&gt;0,VLOOKUP($C1346,Μητρώο!$A:$G,7,FALSE))),"")</f>
        <v/>
      </c>
      <c r="P1346" s="25" t="str">
        <f t="shared" si="149"/>
        <v/>
      </c>
      <c r="Q1346" s="6"/>
      <c r="S1346" s="6"/>
      <c r="U1346" s="6"/>
      <c r="W1346" s="59" t="str">
        <f>IF(AND($W$1&gt;0,C1346&gt;0),SUBSTITUTE(SUBSTITUTE(IF(COUNTIF(newValidID,$C1346)&gt;0,VLOOKUP($C1346,Νέα_Μητρώα!$A:$G,2,FALSE),IF(COUNTIF(ValidID,$C1346)&gt;0,VLOOKUP($C1346,Μητρώο!$A:$G,2,FALSE))),"Θ","g"),"Α","b")&amp;IF((TRUNC((((YEAR($C$1))-I1346)+1)/2))*2&lt;12,12,(TRUNC((((YEAR($C$1))-I1346)+1)/2))*2),"ω")</f>
        <v>ω</v>
      </c>
      <c r="Z1346" s="49">
        <f t="shared" si="150"/>
        <v>0</v>
      </c>
      <c r="AA1346" s="49">
        <f t="shared" si="151"/>
        <v>0</v>
      </c>
      <c r="AB1346" s="49">
        <f t="shared" si="152"/>
        <v>0</v>
      </c>
    </row>
    <row r="1347" spans="1:28" x14ac:dyDescent="0.2">
      <c r="A1347" s="4">
        <v>1345</v>
      </c>
      <c r="B1347" s="25">
        <f t="shared" si="148"/>
        <v>1345</v>
      </c>
      <c r="D1347" s="26" t="str">
        <f>IF($C1347&gt;0,IF(COUNTIF(newValidID,$C1347)&gt;0,VLOOKUP($C1347,Νέα_Μητρώα!$A:$G,3,FALSE),IF(COUNTIF(ValidID,$C1347)&gt;0,VLOOKUP($C1347,Μητρώο!$A:$G,3,FALSE))),"")</f>
        <v/>
      </c>
      <c r="E1347" s="27" t="str">
        <f>IF($C1347&gt;0,IF(COUNTIF(newValidID,$C1347)&gt;0,VLOOKUP($C1347,Νέα_Μητρώα!$A:$G,5,FALSE),IF(COUNTIF(ValidID,$C1347)&gt;0,VLOOKUP($C1347,Μητρώο!$A:$G,5,FALSE))),"")</f>
        <v/>
      </c>
      <c r="F1347" s="47"/>
      <c r="G1347" s="47"/>
      <c r="H1347" s="28"/>
      <c r="I1347" s="29" t="str">
        <f>IF($C1347&gt;0,IF(COUNTIF(newValidID,$C1347)&gt;0,VLOOKUP($C1347,Νέα_Μητρώα!$A:$G,4,FALSE),IF(COUNTIF(ValidID,$C1347)&gt;0,VLOOKUP($C1347,Μητρώο!$A:$G,4,FALSE))),"")</f>
        <v/>
      </c>
      <c r="J1347" s="53" t="str">
        <f>IF(OR(AND(OR(LEFT(R1347)="b",LEFT(T1347)="b",LEFT(V1347)="b"),IF($C1347&gt;0,IF(COUNTIF(newValidID,$C1347)&gt;0,VLOOKUP($C1347,Νέα_Μητρώα!$A:$G,2,FALSE),IF(COUNTIF(ValidID,$C1347)&gt;0,VLOOKUP($C1347,Μητρώο!$A:$G,2,FALSE))),"")="Θ"),AND(OR(LEFT(R1347)="g",LEFT(T1347)="g",LEFT(V1347)="g"),IF($C1347&gt;0,IF(COUNTIF(newValidID,$C1347)&gt;0,VLOOKUP($C1347,Νέα_Μητρώα!$A:$G,2,FALSE),IF(COUNTIF(ValidID,$C1347)&gt;0,VLOOKUP($C1347,Μητρώο!$A:$G,2,FALSE))),"")="Α")),"error","")</f>
        <v/>
      </c>
      <c r="K1347" s="29" t="str">
        <f t="shared" ref="K1347:K1410" si="153">IF(R1347&gt;" ",IF(VALUE(RIGHT(R1347,2))=10,IF(YEAR($C$1)-I1347&gt;10,"error","ok"),IF(VALUE(RIGHT(R1347,2))=12,IF(OR(YEAR($C$1)-I1347&gt;12,YEAR($C$1)-I1347&lt;9),"error","ok"),IF(VALUE(RIGHT(R1347,2))=14,IF(OR(YEAR($C$1)-I1347&gt;14,YEAR($C$1)-I1347&lt;9),"error","ok"),IF(VALUE(RIGHT(R1347,2))=16,IF(OR(YEAR($C$1)-I1347&gt;16,YEAR($C$1)-I1347&lt;13),"error","ok"),IF(VALUE(RIGHT(R1347,2))=18,IF(OR(YEAR($C$1)-I1347&gt;18,YEAR($C$1)-I1347&lt;13),"error","ok"),"x"))))),"")</f>
        <v/>
      </c>
      <c r="L1347" s="29">
        <f t="shared" ref="L1347:L1410" si="154">COUNTIF(C:C,C1347)</f>
        <v>0</v>
      </c>
      <c r="M1347" s="30"/>
      <c r="N1347" s="30"/>
      <c r="O1347" s="31" t="str">
        <f>IF($C1347&gt;0,IF(COUNTIF(newValidID,$C1347)&gt;0,VLOOKUP($C1347,Νέα_Μητρώα!$A:$G,7,FALSE),IF(COUNTIF(ValidID,$C1347)&gt;0,VLOOKUP($C1347,Μητρώο!$A:$G,7,FALSE))),"")</f>
        <v/>
      </c>
      <c r="P1347" s="25" t="str">
        <f t="shared" si="149"/>
        <v/>
      </c>
      <c r="Q1347" s="6"/>
      <c r="S1347" s="6"/>
      <c r="U1347" s="6"/>
      <c r="W1347" s="59" t="str">
        <f>IF(AND($W$1&gt;0,C1347&gt;0),SUBSTITUTE(SUBSTITUTE(IF(COUNTIF(newValidID,$C1347)&gt;0,VLOOKUP($C1347,Νέα_Μητρώα!$A:$G,2,FALSE),IF(COUNTIF(ValidID,$C1347)&gt;0,VLOOKUP($C1347,Μητρώο!$A:$G,2,FALSE))),"Θ","g"),"Α","b")&amp;IF((TRUNC((((YEAR($C$1))-I1347)+1)/2))*2&lt;12,12,(TRUNC((((YEAR($C$1))-I1347)+1)/2))*2),"ω")</f>
        <v>ω</v>
      </c>
      <c r="Z1347" s="49">
        <f t="shared" si="150"/>
        <v>0</v>
      </c>
      <c r="AA1347" s="49">
        <f t="shared" si="151"/>
        <v>0</v>
      </c>
      <c r="AB1347" s="49">
        <f t="shared" si="152"/>
        <v>0</v>
      </c>
    </row>
    <row r="1348" spans="1:28" x14ac:dyDescent="0.2">
      <c r="A1348" s="4">
        <v>1346</v>
      </c>
      <c r="B1348" s="25">
        <f t="shared" ref="B1348:B1411" si="155">IF(Q1348&amp;R1348&amp;W1348=Q1347&amp;R1347&amp;W1347,B1347+1,1)</f>
        <v>1346</v>
      </c>
      <c r="D1348" s="26" t="str">
        <f>IF($C1348&gt;0,IF(COUNTIF(newValidID,$C1348)&gt;0,VLOOKUP($C1348,Νέα_Μητρώα!$A:$G,3,FALSE),IF(COUNTIF(ValidID,$C1348)&gt;0,VLOOKUP($C1348,Μητρώο!$A:$G,3,FALSE))),"")</f>
        <v/>
      </c>
      <c r="E1348" s="27" t="str">
        <f>IF($C1348&gt;0,IF(COUNTIF(newValidID,$C1348)&gt;0,VLOOKUP($C1348,Νέα_Μητρώα!$A:$G,5,FALSE),IF(COUNTIF(ValidID,$C1348)&gt;0,VLOOKUP($C1348,Μητρώο!$A:$G,5,FALSE))),"")</f>
        <v/>
      </c>
      <c r="F1348" s="47"/>
      <c r="G1348" s="47"/>
      <c r="H1348" s="28"/>
      <c r="I1348" s="29" t="str">
        <f>IF($C1348&gt;0,IF(COUNTIF(newValidID,$C1348)&gt;0,VLOOKUP($C1348,Νέα_Μητρώα!$A:$G,4,FALSE),IF(COUNTIF(ValidID,$C1348)&gt;0,VLOOKUP($C1348,Μητρώο!$A:$G,4,FALSE))),"")</f>
        <v/>
      </c>
      <c r="J1348" s="53" t="str">
        <f>IF(OR(AND(OR(LEFT(R1348)="b",LEFT(T1348)="b",LEFT(V1348)="b"),IF($C1348&gt;0,IF(COUNTIF(newValidID,$C1348)&gt;0,VLOOKUP($C1348,Νέα_Μητρώα!$A:$G,2,FALSE),IF(COUNTIF(ValidID,$C1348)&gt;0,VLOOKUP($C1348,Μητρώο!$A:$G,2,FALSE))),"")="Θ"),AND(OR(LEFT(R1348)="g",LEFT(T1348)="g",LEFT(V1348)="g"),IF($C1348&gt;0,IF(COUNTIF(newValidID,$C1348)&gt;0,VLOOKUP($C1348,Νέα_Μητρώα!$A:$G,2,FALSE),IF(COUNTIF(ValidID,$C1348)&gt;0,VLOOKUP($C1348,Μητρώο!$A:$G,2,FALSE))),"")="Α")),"error","")</f>
        <v/>
      </c>
      <c r="K1348" s="29" t="str">
        <f t="shared" si="153"/>
        <v/>
      </c>
      <c r="L1348" s="29">
        <f t="shared" si="154"/>
        <v>0</v>
      </c>
      <c r="M1348" s="30"/>
      <c r="N1348" s="30"/>
      <c r="O1348" s="31" t="str">
        <f>IF($C1348&gt;0,IF(COUNTIF(newValidID,$C1348)&gt;0,VLOOKUP($C1348,Νέα_Μητρώα!$A:$G,7,FALSE),IF(COUNTIF(ValidID,$C1348)&gt;0,VLOOKUP($C1348,Μητρώο!$A:$G,7,FALSE))),"")</f>
        <v/>
      </c>
      <c r="P1348" s="25" t="str">
        <f t="shared" ref="P1348:P1411" si="156">IF(AND($C1348&gt;1,$O1348&lt;$C$1),"Κ","")</f>
        <v/>
      </c>
      <c r="Q1348" s="6"/>
      <c r="S1348" s="6"/>
      <c r="U1348" s="6"/>
      <c r="W1348" s="59" t="str">
        <f>IF(AND($W$1&gt;0,C1348&gt;0),SUBSTITUTE(SUBSTITUTE(IF(COUNTIF(newValidID,$C1348)&gt;0,VLOOKUP($C1348,Νέα_Μητρώα!$A:$G,2,FALSE),IF(COUNTIF(ValidID,$C1348)&gt;0,VLOOKUP($C1348,Μητρώο!$A:$G,2,FALSE))),"Θ","g"),"Α","b")&amp;IF((TRUNC((((YEAR($C$1))-I1348)+1)/2))*2&lt;12,12,(TRUNC((((YEAR($C$1))-I1348)+1)/2))*2),"ω")</f>
        <v>ω</v>
      </c>
      <c r="Z1348" s="49">
        <f t="shared" si="150"/>
        <v>0</v>
      </c>
      <c r="AA1348" s="49">
        <f t="shared" si="151"/>
        <v>0</v>
      </c>
      <c r="AB1348" s="49">
        <f t="shared" si="152"/>
        <v>0</v>
      </c>
    </row>
    <row r="1349" spans="1:28" x14ac:dyDescent="0.2">
      <c r="A1349" s="4">
        <v>1347</v>
      </c>
      <c r="B1349" s="25">
        <f t="shared" si="155"/>
        <v>1347</v>
      </c>
      <c r="D1349" s="26" t="str">
        <f>IF($C1349&gt;0,IF(COUNTIF(newValidID,$C1349)&gt;0,VLOOKUP($C1349,Νέα_Μητρώα!$A:$G,3,FALSE),IF(COUNTIF(ValidID,$C1349)&gt;0,VLOOKUP($C1349,Μητρώο!$A:$G,3,FALSE))),"")</f>
        <v/>
      </c>
      <c r="E1349" s="27" t="str">
        <f>IF($C1349&gt;0,IF(COUNTIF(newValidID,$C1349)&gt;0,VLOOKUP($C1349,Νέα_Μητρώα!$A:$G,5,FALSE),IF(COUNTIF(ValidID,$C1349)&gt;0,VLOOKUP($C1349,Μητρώο!$A:$G,5,FALSE))),"")</f>
        <v/>
      </c>
      <c r="F1349" s="47"/>
      <c r="G1349" s="47"/>
      <c r="H1349" s="28"/>
      <c r="I1349" s="29" t="str">
        <f>IF($C1349&gt;0,IF(COUNTIF(newValidID,$C1349)&gt;0,VLOOKUP($C1349,Νέα_Μητρώα!$A:$G,4,FALSE),IF(COUNTIF(ValidID,$C1349)&gt;0,VLOOKUP($C1349,Μητρώο!$A:$G,4,FALSE))),"")</f>
        <v/>
      </c>
      <c r="J1349" s="53" t="str">
        <f>IF(OR(AND(OR(LEFT(R1349)="b",LEFT(T1349)="b",LEFT(V1349)="b"),IF($C1349&gt;0,IF(COUNTIF(newValidID,$C1349)&gt;0,VLOOKUP($C1349,Νέα_Μητρώα!$A:$G,2,FALSE),IF(COUNTIF(ValidID,$C1349)&gt;0,VLOOKUP($C1349,Μητρώο!$A:$G,2,FALSE))),"")="Θ"),AND(OR(LEFT(R1349)="g",LEFT(T1349)="g",LEFT(V1349)="g"),IF($C1349&gt;0,IF(COUNTIF(newValidID,$C1349)&gt;0,VLOOKUP($C1349,Νέα_Μητρώα!$A:$G,2,FALSE),IF(COUNTIF(ValidID,$C1349)&gt;0,VLOOKUP($C1349,Μητρώο!$A:$G,2,FALSE))),"")="Α")),"error","")</f>
        <v/>
      </c>
      <c r="K1349" s="29" t="str">
        <f t="shared" si="153"/>
        <v/>
      </c>
      <c r="L1349" s="29">
        <f t="shared" si="154"/>
        <v>0</v>
      </c>
      <c r="M1349" s="30"/>
      <c r="N1349" s="30"/>
      <c r="O1349" s="31" t="str">
        <f>IF($C1349&gt;0,IF(COUNTIF(newValidID,$C1349)&gt;0,VLOOKUP($C1349,Νέα_Μητρώα!$A:$G,7,FALSE),IF(COUNTIF(ValidID,$C1349)&gt;0,VLOOKUP($C1349,Μητρώο!$A:$G,7,FALSE))),"")</f>
        <v/>
      </c>
      <c r="P1349" s="25" t="str">
        <f t="shared" si="156"/>
        <v/>
      </c>
      <c r="Q1349" s="6"/>
      <c r="S1349" s="6"/>
      <c r="U1349" s="6"/>
      <c r="W1349" s="59" t="str">
        <f>IF(AND($W$1&gt;0,C1349&gt;0),SUBSTITUTE(SUBSTITUTE(IF(COUNTIF(newValidID,$C1349)&gt;0,VLOOKUP($C1349,Νέα_Μητρώα!$A:$G,2,FALSE),IF(COUNTIF(ValidID,$C1349)&gt;0,VLOOKUP($C1349,Μητρώο!$A:$G,2,FALSE))),"Θ","g"),"Α","b")&amp;IF((TRUNC((((YEAR($C$1))-I1349)+1)/2))*2&lt;12,12,(TRUNC((((YEAR($C$1))-I1349)+1)/2))*2),"ω")</f>
        <v>ω</v>
      </c>
      <c r="Z1349" s="49">
        <f t="shared" si="150"/>
        <v>0</v>
      </c>
      <c r="AA1349" s="49">
        <f t="shared" si="151"/>
        <v>0</v>
      </c>
      <c r="AB1349" s="49">
        <f t="shared" si="152"/>
        <v>0</v>
      </c>
    </row>
    <row r="1350" spans="1:28" x14ac:dyDescent="0.2">
      <c r="A1350" s="4">
        <v>1348</v>
      </c>
      <c r="B1350" s="25">
        <f t="shared" si="155"/>
        <v>1348</v>
      </c>
      <c r="D1350" s="26" t="str">
        <f>IF($C1350&gt;0,IF(COUNTIF(newValidID,$C1350)&gt;0,VLOOKUP($C1350,Νέα_Μητρώα!$A:$G,3,FALSE),IF(COUNTIF(ValidID,$C1350)&gt;0,VLOOKUP($C1350,Μητρώο!$A:$G,3,FALSE))),"")</f>
        <v/>
      </c>
      <c r="E1350" s="27" t="str">
        <f>IF($C1350&gt;0,IF(COUNTIF(newValidID,$C1350)&gt;0,VLOOKUP($C1350,Νέα_Μητρώα!$A:$G,5,FALSE),IF(COUNTIF(ValidID,$C1350)&gt;0,VLOOKUP($C1350,Μητρώο!$A:$G,5,FALSE))),"")</f>
        <v/>
      </c>
      <c r="F1350" s="47"/>
      <c r="G1350" s="47"/>
      <c r="H1350" s="28"/>
      <c r="I1350" s="29" t="str">
        <f>IF($C1350&gt;0,IF(COUNTIF(newValidID,$C1350)&gt;0,VLOOKUP($C1350,Νέα_Μητρώα!$A:$G,4,FALSE),IF(COUNTIF(ValidID,$C1350)&gt;0,VLOOKUP($C1350,Μητρώο!$A:$G,4,FALSE))),"")</f>
        <v/>
      </c>
      <c r="J1350" s="53" t="str">
        <f>IF(OR(AND(OR(LEFT(R1350)="b",LEFT(T1350)="b",LEFT(V1350)="b"),IF($C1350&gt;0,IF(COUNTIF(newValidID,$C1350)&gt;0,VLOOKUP($C1350,Νέα_Μητρώα!$A:$G,2,FALSE),IF(COUNTIF(ValidID,$C1350)&gt;0,VLOOKUP($C1350,Μητρώο!$A:$G,2,FALSE))),"")="Θ"),AND(OR(LEFT(R1350)="g",LEFT(T1350)="g",LEFT(V1350)="g"),IF($C1350&gt;0,IF(COUNTIF(newValidID,$C1350)&gt;0,VLOOKUP($C1350,Νέα_Μητρώα!$A:$G,2,FALSE),IF(COUNTIF(ValidID,$C1350)&gt;0,VLOOKUP($C1350,Μητρώο!$A:$G,2,FALSE))),"")="Α")),"error","")</f>
        <v/>
      </c>
      <c r="K1350" s="29" t="str">
        <f t="shared" si="153"/>
        <v/>
      </c>
      <c r="L1350" s="29">
        <f t="shared" si="154"/>
        <v>0</v>
      </c>
      <c r="M1350" s="30"/>
      <c r="N1350" s="30"/>
      <c r="O1350" s="31" t="str">
        <f>IF($C1350&gt;0,IF(COUNTIF(newValidID,$C1350)&gt;0,VLOOKUP($C1350,Νέα_Μητρώα!$A:$G,7,FALSE),IF(COUNTIF(ValidID,$C1350)&gt;0,VLOOKUP($C1350,Μητρώο!$A:$G,7,FALSE))),"")</f>
        <v/>
      </c>
      <c r="P1350" s="25" t="str">
        <f t="shared" si="156"/>
        <v/>
      </c>
      <c r="Q1350" s="6"/>
      <c r="S1350" s="6"/>
      <c r="U1350" s="6"/>
      <c r="W1350" s="59" t="str">
        <f>IF(AND($W$1&gt;0,C1350&gt;0),SUBSTITUTE(SUBSTITUTE(IF(COUNTIF(newValidID,$C1350)&gt;0,VLOOKUP($C1350,Νέα_Μητρώα!$A:$G,2,FALSE),IF(COUNTIF(ValidID,$C1350)&gt;0,VLOOKUP($C1350,Μητρώο!$A:$G,2,FALSE))),"Θ","g"),"Α","b")&amp;IF((TRUNC((((YEAR($C$1))-I1350)+1)/2))*2&lt;12,12,(TRUNC((((YEAR($C$1))-I1350)+1)/2))*2),"ω")</f>
        <v>ω</v>
      </c>
      <c r="Z1350" s="49">
        <f t="shared" si="150"/>
        <v>0</v>
      </c>
      <c r="AA1350" s="49">
        <f t="shared" si="151"/>
        <v>0</v>
      </c>
      <c r="AB1350" s="49">
        <f t="shared" si="152"/>
        <v>0</v>
      </c>
    </row>
    <row r="1351" spans="1:28" x14ac:dyDescent="0.2">
      <c r="A1351" s="4">
        <v>1349</v>
      </c>
      <c r="B1351" s="25">
        <f t="shared" si="155"/>
        <v>1349</v>
      </c>
      <c r="D1351" s="26" t="str">
        <f>IF($C1351&gt;0,IF(COUNTIF(newValidID,$C1351)&gt;0,VLOOKUP($C1351,Νέα_Μητρώα!$A:$G,3,FALSE),IF(COUNTIF(ValidID,$C1351)&gt;0,VLOOKUP($C1351,Μητρώο!$A:$G,3,FALSE))),"")</f>
        <v/>
      </c>
      <c r="E1351" s="27" t="str">
        <f>IF($C1351&gt;0,IF(COUNTIF(newValidID,$C1351)&gt;0,VLOOKUP($C1351,Νέα_Μητρώα!$A:$G,5,FALSE),IF(COUNTIF(ValidID,$C1351)&gt;0,VLOOKUP($C1351,Μητρώο!$A:$G,5,FALSE))),"")</f>
        <v/>
      </c>
      <c r="F1351" s="47"/>
      <c r="G1351" s="47"/>
      <c r="H1351" s="28"/>
      <c r="I1351" s="29" t="str">
        <f>IF($C1351&gt;0,IF(COUNTIF(newValidID,$C1351)&gt;0,VLOOKUP($C1351,Νέα_Μητρώα!$A:$G,4,FALSE),IF(COUNTIF(ValidID,$C1351)&gt;0,VLOOKUP($C1351,Μητρώο!$A:$G,4,FALSE))),"")</f>
        <v/>
      </c>
      <c r="J1351" s="53" t="str">
        <f>IF(OR(AND(OR(LEFT(R1351)="b",LEFT(T1351)="b",LEFT(V1351)="b"),IF($C1351&gt;0,IF(COUNTIF(newValidID,$C1351)&gt;0,VLOOKUP($C1351,Νέα_Μητρώα!$A:$G,2,FALSE),IF(COUNTIF(ValidID,$C1351)&gt;0,VLOOKUP($C1351,Μητρώο!$A:$G,2,FALSE))),"")="Θ"),AND(OR(LEFT(R1351)="g",LEFT(T1351)="g",LEFT(V1351)="g"),IF($C1351&gt;0,IF(COUNTIF(newValidID,$C1351)&gt;0,VLOOKUP($C1351,Νέα_Μητρώα!$A:$G,2,FALSE),IF(COUNTIF(ValidID,$C1351)&gt;0,VLOOKUP($C1351,Μητρώο!$A:$G,2,FALSE))),"")="Α")),"error","")</f>
        <v/>
      </c>
      <c r="K1351" s="29" t="str">
        <f t="shared" si="153"/>
        <v/>
      </c>
      <c r="L1351" s="29">
        <f t="shared" si="154"/>
        <v>0</v>
      </c>
      <c r="M1351" s="30"/>
      <c r="N1351" s="30"/>
      <c r="O1351" s="31" t="str">
        <f>IF($C1351&gt;0,IF(COUNTIF(newValidID,$C1351)&gt;0,VLOOKUP($C1351,Νέα_Μητρώα!$A:$G,7,FALSE),IF(COUNTIF(ValidID,$C1351)&gt;0,VLOOKUP($C1351,Μητρώο!$A:$G,7,FALSE))),"")</f>
        <v/>
      </c>
      <c r="P1351" s="25" t="str">
        <f t="shared" si="156"/>
        <v/>
      </c>
      <c r="Q1351" s="6"/>
      <c r="S1351" s="6"/>
      <c r="U1351" s="6"/>
      <c r="W1351" s="59" t="str">
        <f>IF(AND($W$1&gt;0,C1351&gt;0),SUBSTITUTE(SUBSTITUTE(IF(COUNTIF(newValidID,$C1351)&gt;0,VLOOKUP($C1351,Νέα_Μητρώα!$A:$G,2,FALSE),IF(COUNTIF(ValidID,$C1351)&gt;0,VLOOKUP($C1351,Μητρώο!$A:$G,2,FALSE))),"Θ","g"),"Α","b")&amp;IF((TRUNC((((YEAR($C$1))-I1351)+1)/2))*2&lt;12,12,(TRUNC((((YEAR($C$1))-I1351)+1)/2))*2),"ω")</f>
        <v>ω</v>
      </c>
      <c r="Z1351" s="49">
        <f t="shared" si="150"/>
        <v>0</v>
      </c>
      <c r="AA1351" s="49">
        <f t="shared" si="151"/>
        <v>0</v>
      </c>
      <c r="AB1351" s="49">
        <f t="shared" si="152"/>
        <v>0</v>
      </c>
    </row>
    <row r="1352" spans="1:28" x14ac:dyDescent="0.2">
      <c r="A1352" s="4">
        <v>1350</v>
      </c>
      <c r="B1352" s="25">
        <f t="shared" si="155"/>
        <v>1350</v>
      </c>
      <c r="D1352" s="26" t="str">
        <f>IF($C1352&gt;0,IF(COUNTIF(newValidID,$C1352)&gt;0,VLOOKUP($C1352,Νέα_Μητρώα!$A:$G,3,FALSE),IF(COUNTIF(ValidID,$C1352)&gt;0,VLOOKUP($C1352,Μητρώο!$A:$G,3,FALSE))),"")</f>
        <v/>
      </c>
      <c r="E1352" s="27" t="str">
        <f>IF($C1352&gt;0,IF(COUNTIF(newValidID,$C1352)&gt;0,VLOOKUP($C1352,Νέα_Μητρώα!$A:$G,5,FALSE),IF(COUNTIF(ValidID,$C1352)&gt;0,VLOOKUP($C1352,Μητρώο!$A:$G,5,FALSE))),"")</f>
        <v/>
      </c>
      <c r="F1352" s="47"/>
      <c r="G1352" s="47"/>
      <c r="H1352" s="28"/>
      <c r="I1352" s="29" t="str">
        <f>IF($C1352&gt;0,IF(COUNTIF(newValidID,$C1352)&gt;0,VLOOKUP($C1352,Νέα_Μητρώα!$A:$G,4,FALSE),IF(COUNTIF(ValidID,$C1352)&gt;0,VLOOKUP($C1352,Μητρώο!$A:$G,4,FALSE))),"")</f>
        <v/>
      </c>
      <c r="J1352" s="53" t="str">
        <f>IF(OR(AND(OR(LEFT(R1352)="b",LEFT(T1352)="b",LEFT(V1352)="b"),IF($C1352&gt;0,IF(COUNTIF(newValidID,$C1352)&gt;0,VLOOKUP($C1352,Νέα_Μητρώα!$A:$G,2,FALSE),IF(COUNTIF(ValidID,$C1352)&gt;0,VLOOKUP($C1352,Μητρώο!$A:$G,2,FALSE))),"")="Θ"),AND(OR(LEFT(R1352)="g",LEFT(T1352)="g",LEFT(V1352)="g"),IF($C1352&gt;0,IF(COUNTIF(newValidID,$C1352)&gt;0,VLOOKUP($C1352,Νέα_Μητρώα!$A:$G,2,FALSE),IF(COUNTIF(ValidID,$C1352)&gt;0,VLOOKUP($C1352,Μητρώο!$A:$G,2,FALSE))),"")="Α")),"error","")</f>
        <v/>
      </c>
      <c r="K1352" s="29" t="str">
        <f t="shared" si="153"/>
        <v/>
      </c>
      <c r="L1352" s="29">
        <f t="shared" si="154"/>
        <v>0</v>
      </c>
      <c r="M1352" s="30"/>
      <c r="N1352" s="30"/>
      <c r="O1352" s="31" t="str">
        <f>IF($C1352&gt;0,IF(COUNTIF(newValidID,$C1352)&gt;0,VLOOKUP($C1352,Νέα_Μητρώα!$A:$G,7,FALSE),IF(COUNTIF(ValidID,$C1352)&gt;0,VLOOKUP($C1352,Μητρώο!$A:$G,7,FALSE))),"")</f>
        <v/>
      </c>
      <c r="P1352" s="25" t="str">
        <f t="shared" si="156"/>
        <v/>
      </c>
      <c r="Q1352" s="6"/>
      <c r="S1352" s="6"/>
      <c r="U1352" s="6"/>
      <c r="W1352" s="59" t="str">
        <f>IF(AND($W$1&gt;0,C1352&gt;0),SUBSTITUTE(SUBSTITUTE(IF(COUNTIF(newValidID,$C1352)&gt;0,VLOOKUP($C1352,Νέα_Μητρώα!$A:$G,2,FALSE),IF(COUNTIF(ValidID,$C1352)&gt;0,VLOOKUP($C1352,Μητρώο!$A:$G,2,FALSE))),"Θ","g"),"Α","b")&amp;IF((TRUNC((((YEAR($C$1))-I1352)+1)/2))*2&lt;12,12,(TRUNC((((YEAR($C$1))-I1352)+1)/2))*2),"ω")</f>
        <v>ω</v>
      </c>
      <c r="Z1352" s="49">
        <f t="shared" si="150"/>
        <v>0</v>
      </c>
      <c r="AA1352" s="49">
        <f t="shared" si="151"/>
        <v>0</v>
      </c>
      <c r="AB1352" s="49">
        <f t="shared" si="152"/>
        <v>0</v>
      </c>
    </row>
    <row r="1353" spans="1:28" x14ac:dyDescent="0.2">
      <c r="A1353" s="4">
        <v>1351</v>
      </c>
      <c r="B1353" s="25">
        <f t="shared" si="155"/>
        <v>1351</v>
      </c>
      <c r="D1353" s="26" t="str">
        <f>IF($C1353&gt;0,IF(COUNTIF(newValidID,$C1353)&gt;0,VLOOKUP($C1353,Νέα_Μητρώα!$A:$G,3,FALSE),IF(COUNTIF(ValidID,$C1353)&gt;0,VLOOKUP($C1353,Μητρώο!$A:$G,3,FALSE))),"")</f>
        <v/>
      </c>
      <c r="E1353" s="27" t="str">
        <f>IF($C1353&gt;0,IF(COUNTIF(newValidID,$C1353)&gt;0,VLOOKUP($C1353,Νέα_Μητρώα!$A:$G,5,FALSE),IF(COUNTIF(ValidID,$C1353)&gt;0,VLOOKUP($C1353,Μητρώο!$A:$G,5,FALSE))),"")</f>
        <v/>
      </c>
      <c r="F1353" s="47"/>
      <c r="G1353" s="47"/>
      <c r="H1353" s="28"/>
      <c r="I1353" s="29" t="str">
        <f>IF($C1353&gt;0,IF(COUNTIF(newValidID,$C1353)&gt;0,VLOOKUP($C1353,Νέα_Μητρώα!$A:$G,4,FALSE),IF(COUNTIF(ValidID,$C1353)&gt;0,VLOOKUP($C1353,Μητρώο!$A:$G,4,FALSE))),"")</f>
        <v/>
      </c>
      <c r="J1353" s="53" t="str">
        <f>IF(OR(AND(OR(LEFT(R1353)="b",LEFT(T1353)="b",LEFT(V1353)="b"),IF($C1353&gt;0,IF(COUNTIF(newValidID,$C1353)&gt;0,VLOOKUP($C1353,Νέα_Μητρώα!$A:$G,2,FALSE),IF(COUNTIF(ValidID,$C1353)&gt;0,VLOOKUP($C1353,Μητρώο!$A:$G,2,FALSE))),"")="Θ"),AND(OR(LEFT(R1353)="g",LEFT(T1353)="g",LEFT(V1353)="g"),IF($C1353&gt;0,IF(COUNTIF(newValidID,$C1353)&gt;0,VLOOKUP($C1353,Νέα_Μητρώα!$A:$G,2,FALSE),IF(COUNTIF(ValidID,$C1353)&gt;0,VLOOKUP($C1353,Μητρώο!$A:$G,2,FALSE))),"")="Α")),"error","")</f>
        <v/>
      </c>
      <c r="K1353" s="29" t="str">
        <f t="shared" si="153"/>
        <v/>
      </c>
      <c r="L1353" s="29">
        <f t="shared" si="154"/>
        <v>0</v>
      </c>
      <c r="M1353" s="30"/>
      <c r="N1353" s="30"/>
      <c r="O1353" s="31" t="str">
        <f>IF($C1353&gt;0,IF(COUNTIF(newValidID,$C1353)&gt;0,VLOOKUP($C1353,Νέα_Μητρώα!$A:$G,7,FALSE),IF(COUNTIF(ValidID,$C1353)&gt;0,VLOOKUP($C1353,Μητρώο!$A:$G,7,FALSE))),"")</f>
        <v/>
      </c>
      <c r="P1353" s="25" t="str">
        <f t="shared" si="156"/>
        <v/>
      </c>
      <c r="Q1353" s="6"/>
      <c r="S1353" s="6"/>
      <c r="U1353" s="6"/>
      <c r="W1353" s="59" t="str">
        <f>IF(AND($W$1&gt;0,C1353&gt;0),SUBSTITUTE(SUBSTITUTE(IF(COUNTIF(newValidID,$C1353)&gt;0,VLOOKUP($C1353,Νέα_Μητρώα!$A:$G,2,FALSE),IF(COUNTIF(ValidID,$C1353)&gt;0,VLOOKUP($C1353,Μητρώο!$A:$G,2,FALSE))),"Θ","g"),"Α","b")&amp;IF((TRUNC((((YEAR($C$1))-I1353)+1)/2))*2&lt;12,12,(TRUNC((((YEAR($C$1))-I1353)+1)/2))*2),"ω")</f>
        <v>ω</v>
      </c>
      <c r="Z1353" s="49">
        <f t="shared" si="150"/>
        <v>0</v>
      </c>
      <c r="AA1353" s="49">
        <f t="shared" si="151"/>
        <v>0</v>
      </c>
      <c r="AB1353" s="49">
        <f t="shared" si="152"/>
        <v>0</v>
      </c>
    </row>
    <row r="1354" spans="1:28" x14ac:dyDescent="0.2">
      <c r="A1354" s="4">
        <v>1352</v>
      </c>
      <c r="B1354" s="25">
        <f t="shared" si="155"/>
        <v>1352</v>
      </c>
      <c r="D1354" s="26" t="str">
        <f>IF($C1354&gt;0,IF(COUNTIF(newValidID,$C1354)&gt;0,VLOOKUP($C1354,Νέα_Μητρώα!$A:$G,3,FALSE),IF(COUNTIF(ValidID,$C1354)&gt;0,VLOOKUP($C1354,Μητρώο!$A:$G,3,FALSE))),"")</f>
        <v/>
      </c>
      <c r="E1354" s="27" t="str">
        <f>IF($C1354&gt;0,IF(COUNTIF(newValidID,$C1354)&gt;0,VLOOKUP($C1354,Νέα_Μητρώα!$A:$G,5,FALSE),IF(COUNTIF(ValidID,$C1354)&gt;0,VLOOKUP($C1354,Μητρώο!$A:$G,5,FALSE))),"")</f>
        <v/>
      </c>
      <c r="F1354" s="47"/>
      <c r="G1354" s="47"/>
      <c r="H1354" s="28"/>
      <c r="I1354" s="29" t="str">
        <f>IF($C1354&gt;0,IF(COUNTIF(newValidID,$C1354)&gt;0,VLOOKUP($C1354,Νέα_Μητρώα!$A:$G,4,FALSE),IF(COUNTIF(ValidID,$C1354)&gt;0,VLOOKUP($C1354,Μητρώο!$A:$G,4,FALSE))),"")</f>
        <v/>
      </c>
      <c r="J1354" s="53" t="str">
        <f>IF(OR(AND(OR(LEFT(R1354)="b",LEFT(T1354)="b",LEFT(V1354)="b"),IF($C1354&gt;0,IF(COUNTIF(newValidID,$C1354)&gt;0,VLOOKUP($C1354,Νέα_Μητρώα!$A:$G,2,FALSE),IF(COUNTIF(ValidID,$C1354)&gt;0,VLOOKUP($C1354,Μητρώο!$A:$G,2,FALSE))),"")="Θ"),AND(OR(LEFT(R1354)="g",LEFT(T1354)="g",LEFT(V1354)="g"),IF($C1354&gt;0,IF(COUNTIF(newValidID,$C1354)&gt;0,VLOOKUP($C1354,Νέα_Μητρώα!$A:$G,2,FALSE),IF(COUNTIF(ValidID,$C1354)&gt;0,VLOOKUP($C1354,Μητρώο!$A:$G,2,FALSE))),"")="Α")),"error","")</f>
        <v/>
      </c>
      <c r="K1354" s="29" t="str">
        <f t="shared" si="153"/>
        <v/>
      </c>
      <c r="L1354" s="29">
        <f t="shared" si="154"/>
        <v>0</v>
      </c>
      <c r="M1354" s="30"/>
      <c r="N1354" s="30"/>
      <c r="O1354" s="31" t="str">
        <f>IF($C1354&gt;0,IF(COUNTIF(newValidID,$C1354)&gt;0,VLOOKUP($C1354,Νέα_Μητρώα!$A:$G,7,FALSE),IF(COUNTIF(ValidID,$C1354)&gt;0,VLOOKUP($C1354,Μητρώο!$A:$G,7,FALSE))),"")</f>
        <v/>
      </c>
      <c r="P1354" s="25" t="str">
        <f t="shared" si="156"/>
        <v/>
      </c>
      <c r="Q1354" s="6"/>
      <c r="S1354" s="6"/>
      <c r="U1354" s="6"/>
      <c r="W1354" s="59" t="str">
        <f>IF(AND($W$1&gt;0,C1354&gt;0),SUBSTITUTE(SUBSTITUTE(IF(COUNTIF(newValidID,$C1354)&gt;0,VLOOKUP($C1354,Νέα_Μητρώα!$A:$G,2,FALSE),IF(COUNTIF(ValidID,$C1354)&gt;0,VLOOKUP($C1354,Μητρώο!$A:$G,2,FALSE))),"Θ","g"),"Α","b")&amp;IF((TRUNC((((YEAR($C$1))-I1354)+1)/2))*2&lt;12,12,(TRUNC((((YEAR($C$1))-I1354)+1)/2))*2),"ω")</f>
        <v>ω</v>
      </c>
      <c r="Z1354" s="49">
        <f t="shared" si="150"/>
        <v>0</v>
      </c>
      <c r="AA1354" s="49">
        <f t="shared" si="151"/>
        <v>0</v>
      </c>
      <c r="AB1354" s="49">
        <f t="shared" si="152"/>
        <v>0</v>
      </c>
    </row>
    <row r="1355" spans="1:28" x14ac:dyDescent="0.2">
      <c r="A1355" s="4">
        <v>1353</v>
      </c>
      <c r="B1355" s="25">
        <f t="shared" si="155"/>
        <v>1353</v>
      </c>
      <c r="D1355" s="26" t="str">
        <f>IF($C1355&gt;0,IF(COUNTIF(newValidID,$C1355)&gt;0,VLOOKUP($C1355,Νέα_Μητρώα!$A:$G,3,FALSE),IF(COUNTIF(ValidID,$C1355)&gt;0,VLOOKUP($C1355,Μητρώο!$A:$G,3,FALSE))),"")</f>
        <v/>
      </c>
      <c r="E1355" s="27" t="str">
        <f>IF($C1355&gt;0,IF(COUNTIF(newValidID,$C1355)&gt;0,VLOOKUP($C1355,Νέα_Μητρώα!$A:$G,5,FALSE),IF(COUNTIF(ValidID,$C1355)&gt;0,VLOOKUP($C1355,Μητρώο!$A:$G,5,FALSE))),"")</f>
        <v/>
      </c>
      <c r="F1355" s="47"/>
      <c r="G1355" s="47"/>
      <c r="H1355" s="28"/>
      <c r="I1355" s="29" t="str">
        <f>IF($C1355&gt;0,IF(COUNTIF(newValidID,$C1355)&gt;0,VLOOKUP($C1355,Νέα_Μητρώα!$A:$G,4,FALSE),IF(COUNTIF(ValidID,$C1355)&gt;0,VLOOKUP($C1355,Μητρώο!$A:$G,4,FALSE))),"")</f>
        <v/>
      </c>
      <c r="J1355" s="53" t="str">
        <f>IF(OR(AND(OR(LEFT(R1355)="b",LEFT(T1355)="b",LEFT(V1355)="b"),IF($C1355&gt;0,IF(COUNTIF(newValidID,$C1355)&gt;0,VLOOKUP($C1355,Νέα_Μητρώα!$A:$G,2,FALSE),IF(COUNTIF(ValidID,$C1355)&gt;0,VLOOKUP($C1355,Μητρώο!$A:$G,2,FALSE))),"")="Θ"),AND(OR(LEFT(R1355)="g",LEFT(T1355)="g",LEFT(V1355)="g"),IF($C1355&gt;0,IF(COUNTIF(newValidID,$C1355)&gt;0,VLOOKUP($C1355,Νέα_Μητρώα!$A:$G,2,FALSE),IF(COUNTIF(ValidID,$C1355)&gt;0,VLOOKUP($C1355,Μητρώο!$A:$G,2,FALSE))),"")="Α")),"error","")</f>
        <v/>
      </c>
      <c r="K1355" s="29" t="str">
        <f t="shared" si="153"/>
        <v/>
      </c>
      <c r="L1355" s="29">
        <f t="shared" si="154"/>
        <v>0</v>
      </c>
      <c r="M1355" s="30"/>
      <c r="N1355" s="30"/>
      <c r="O1355" s="31" t="str">
        <f>IF($C1355&gt;0,IF(COUNTIF(newValidID,$C1355)&gt;0,VLOOKUP($C1355,Νέα_Μητρώα!$A:$G,7,FALSE),IF(COUNTIF(ValidID,$C1355)&gt;0,VLOOKUP($C1355,Μητρώο!$A:$G,7,FALSE))),"")</f>
        <v/>
      </c>
      <c r="P1355" s="25" t="str">
        <f t="shared" si="156"/>
        <v/>
      </c>
      <c r="Q1355" s="6"/>
      <c r="S1355" s="6"/>
      <c r="U1355" s="6"/>
      <c r="W1355" s="59" t="str">
        <f>IF(AND($W$1&gt;0,C1355&gt;0),SUBSTITUTE(SUBSTITUTE(IF(COUNTIF(newValidID,$C1355)&gt;0,VLOOKUP($C1355,Νέα_Μητρώα!$A:$G,2,FALSE),IF(COUNTIF(ValidID,$C1355)&gt;0,VLOOKUP($C1355,Μητρώο!$A:$G,2,FALSE))),"Θ","g"),"Α","b")&amp;IF((TRUNC((((YEAR($C$1))-I1355)+1)/2))*2&lt;12,12,(TRUNC((((YEAR($C$1))-I1355)+1)/2))*2),"ω")</f>
        <v>ω</v>
      </c>
      <c r="Z1355" s="49">
        <f t="shared" si="150"/>
        <v>0</v>
      </c>
      <c r="AA1355" s="49">
        <f t="shared" si="151"/>
        <v>0</v>
      </c>
      <c r="AB1355" s="49">
        <f t="shared" si="152"/>
        <v>0</v>
      </c>
    </row>
    <row r="1356" spans="1:28" x14ac:dyDescent="0.2">
      <c r="A1356" s="4">
        <v>1354</v>
      </c>
      <c r="B1356" s="25">
        <f t="shared" si="155"/>
        <v>1354</v>
      </c>
      <c r="D1356" s="26" t="str">
        <f>IF($C1356&gt;0,IF(COUNTIF(newValidID,$C1356)&gt;0,VLOOKUP($C1356,Νέα_Μητρώα!$A:$G,3,FALSE),IF(COUNTIF(ValidID,$C1356)&gt;0,VLOOKUP($C1356,Μητρώο!$A:$G,3,FALSE))),"")</f>
        <v/>
      </c>
      <c r="E1356" s="27" t="str">
        <f>IF($C1356&gt;0,IF(COUNTIF(newValidID,$C1356)&gt;0,VLOOKUP($C1356,Νέα_Μητρώα!$A:$G,5,FALSE),IF(COUNTIF(ValidID,$C1356)&gt;0,VLOOKUP($C1356,Μητρώο!$A:$G,5,FALSE))),"")</f>
        <v/>
      </c>
      <c r="F1356" s="47"/>
      <c r="G1356" s="47"/>
      <c r="H1356" s="28"/>
      <c r="I1356" s="29" t="str">
        <f>IF($C1356&gt;0,IF(COUNTIF(newValidID,$C1356)&gt;0,VLOOKUP($C1356,Νέα_Μητρώα!$A:$G,4,FALSE),IF(COUNTIF(ValidID,$C1356)&gt;0,VLOOKUP($C1356,Μητρώο!$A:$G,4,FALSE))),"")</f>
        <v/>
      </c>
      <c r="J1356" s="53" t="str">
        <f>IF(OR(AND(OR(LEFT(R1356)="b",LEFT(T1356)="b",LEFT(V1356)="b"),IF($C1356&gt;0,IF(COUNTIF(newValidID,$C1356)&gt;0,VLOOKUP($C1356,Νέα_Μητρώα!$A:$G,2,FALSE),IF(COUNTIF(ValidID,$C1356)&gt;0,VLOOKUP($C1356,Μητρώο!$A:$G,2,FALSE))),"")="Θ"),AND(OR(LEFT(R1356)="g",LEFT(T1356)="g",LEFT(V1356)="g"),IF($C1356&gt;0,IF(COUNTIF(newValidID,$C1356)&gt;0,VLOOKUP($C1356,Νέα_Μητρώα!$A:$G,2,FALSE),IF(COUNTIF(ValidID,$C1356)&gt;0,VLOOKUP($C1356,Μητρώο!$A:$G,2,FALSE))),"")="Α")),"error","")</f>
        <v/>
      </c>
      <c r="K1356" s="29" t="str">
        <f t="shared" si="153"/>
        <v/>
      </c>
      <c r="L1356" s="29">
        <f t="shared" si="154"/>
        <v>0</v>
      </c>
      <c r="M1356" s="30"/>
      <c r="N1356" s="30"/>
      <c r="O1356" s="31" t="str">
        <f>IF($C1356&gt;0,IF(COUNTIF(newValidID,$C1356)&gt;0,VLOOKUP($C1356,Νέα_Μητρώα!$A:$G,7,FALSE),IF(COUNTIF(ValidID,$C1356)&gt;0,VLOOKUP($C1356,Μητρώο!$A:$G,7,FALSE))),"")</f>
        <v/>
      </c>
      <c r="P1356" s="25" t="str">
        <f t="shared" si="156"/>
        <v/>
      </c>
      <c r="Q1356" s="6"/>
      <c r="S1356" s="6"/>
      <c r="U1356" s="6"/>
      <c r="W1356" s="59" t="str">
        <f>IF(AND($W$1&gt;0,C1356&gt;0),SUBSTITUTE(SUBSTITUTE(IF(COUNTIF(newValidID,$C1356)&gt;0,VLOOKUP($C1356,Νέα_Μητρώα!$A:$G,2,FALSE),IF(COUNTIF(ValidID,$C1356)&gt;0,VLOOKUP($C1356,Μητρώο!$A:$G,2,FALSE))),"Θ","g"),"Α","b")&amp;IF((TRUNC((((YEAR($C$1))-I1356)+1)/2))*2&lt;12,12,(TRUNC((((YEAR($C$1))-I1356)+1)/2))*2),"ω")</f>
        <v>ω</v>
      </c>
      <c r="Z1356" s="49">
        <f t="shared" si="150"/>
        <v>0</v>
      </c>
      <c r="AA1356" s="49">
        <f t="shared" si="151"/>
        <v>0</v>
      </c>
      <c r="AB1356" s="49">
        <f t="shared" si="152"/>
        <v>0</v>
      </c>
    </row>
    <row r="1357" spans="1:28" x14ac:dyDescent="0.2">
      <c r="A1357" s="4">
        <v>1355</v>
      </c>
      <c r="B1357" s="25">
        <f t="shared" si="155"/>
        <v>1355</v>
      </c>
      <c r="D1357" s="26" t="str">
        <f>IF($C1357&gt;0,IF(COUNTIF(newValidID,$C1357)&gt;0,VLOOKUP($C1357,Νέα_Μητρώα!$A:$G,3,FALSE),IF(COUNTIF(ValidID,$C1357)&gt;0,VLOOKUP($C1357,Μητρώο!$A:$G,3,FALSE))),"")</f>
        <v/>
      </c>
      <c r="E1357" s="27" t="str">
        <f>IF($C1357&gt;0,IF(COUNTIF(newValidID,$C1357)&gt;0,VLOOKUP($C1357,Νέα_Μητρώα!$A:$G,5,FALSE),IF(COUNTIF(ValidID,$C1357)&gt;0,VLOOKUP($C1357,Μητρώο!$A:$G,5,FALSE))),"")</f>
        <v/>
      </c>
      <c r="F1357" s="47"/>
      <c r="G1357" s="47"/>
      <c r="H1357" s="28"/>
      <c r="I1357" s="29" t="str">
        <f>IF($C1357&gt;0,IF(COUNTIF(newValidID,$C1357)&gt;0,VLOOKUP($C1357,Νέα_Μητρώα!$A:$G,4,FALSE),IF(COUNTIF(ValidID,$C1357)&gt;0,VLOOKUP($C1357,Μητρώο!$A:$G,4,FALSE))),"")</f>
        <v/>
      </c>
      <c r="J1357" s="53" t="str">
        <f>IF(OR(AND(OR(LEFT(R1357)="b",LEFT(T1357)="b",LEFT(V1357)="b"),IF($C1357&gt;0,IF(COUNTIF(newValidID,$C1357)&gt;0,VLOOKUP($C1357,Νέα_Μητρώα!$A:$G,2,FALSE),IF(COUNTIF(ValidID,$C1357)&gt;0,VLOOKUP($C1357,Μητρώο!$A:$G,2,FALSE))),"")="Θ"),AND(OR(LEFT(R1357)="g",LEFT(T1357)="g",LEFT(V1357)="g"),IF($C1357&gt;0,IF(COUNTIF(newValidID,$C1357)&gt;0,VLOOKUP($C1357,Νέα_Μητρώα!$A:$G,2,FALSE),IF(COUNTIF(ValidID,$C1357)&gt;0,VLOOKUP($C1357,Μητρώο!$A:$G,2,FALSE))),"")="Α")),"error","")</f>
        <v/>
      </c>
      <c r="K1357" s="29" t="str">
        <f t="shared" si="153"/>
        <v/>
      </c>
      <c r="L1357" s="29">
        <f t="shared" si="154"/>
        <v>0</v>
      </c>
      <c r="M1357" s="30"/>
      <c r="N1357" s="30"/>
      <c r="O1357" s="31" t="str">
        <f>IF($C1357&gt;0,IF(COUNTIF(newValidID,$C1357)&gt;0,VLOOKUP($C1357,Νέα_Μητρώα!$A:$G,7,FALSE),IF(COUNTIF(ValidID,$C1357)&gt;0,VLOOKUP($C1357,Μητρώο!$A:$G,7,FALSE))),"")</f>
        <v/>
      </c>
      <c r="P1357" s="25" t="str">
        <f t="shared" si="156"/>
        <v/>
      </c>
      <c r="Q1357" s="6"/>
      <c r="S1357" s="6"/>
      <c r="U1357" s="6"/>
      <c r="W1357" s="59" t="str">
        <f>IF(AND($W$1&gt;0,C1357&gt;0),SUBSTITUTE(SUBSTITUTE(IF(COUNTIF(newValidID,$C1357)&gt;0,VLOOKUP($C1357,Νέα_Μητρώα!$A:$G,2,FALSE),IF(COUNTIF(ValidID,$C1357)&gt;0,VLOOKUP($C1357,Μητρώο!$A:$G,2,FALSE))),"Θ","g"),"Α","b")&amp;IF((TRUNC((((YEAR($C$1))-I1357)+1)/2))*2&lt;12,12,(TRUNC((((YEAR($C$1))-I1357)+1)/2))*2),"ω")</f>
        <v>ω</v>
      </c>
      <c r="Z1357" s="49">
        <f t="shared" si="150"/>
        <v>0</v>
      </c>
      <c r="AA1357" s="49">
        <f t="shared" si="151"/>
        <v>0</v>
      </c>
      <c r="AB1357" s="49">
        <f t="shared" si="152"/>
        <v>0</v>
      </c>
    </row>
    <row r="1358" spans="1:28" x14ac:dyDescent="0.2">
      <c r="A1358" s="4">
        <v>1356</v>
      </c>
      <c r="B1358" s="25">
        <f t="shared" si="155"/>
        <v>1356</v>
      </c>
      <c r="D1358" s="26" t="str">
        <f>IF($C1358&gt;0,IF(COUNTIF(newValidID,$C1358)&gt;0,VLOOKUP($C1358,Νέα_Μητρώα!$A:$G,3,FALSE),IF(COUNTIF(ValidID,$C1358)&gt;0,VLOOKUP($C1358,Μητρώο!$A:$G,3,FALSE))),"")</f>
        <v/>
      </c>
      <c r="E1358" s="27" t="str">
        <f>IF($C1358&gt;0,IF(COUNTIF(newValidID,$C1358)&gt;0,VLOOKUP($C1358,Νέα_Μητρώα!$A:$G,5,FALSE),IF(COUNTIF(ValidID,$C1358)&gt;0,VLOOKUP($C1358,Μητρώο!$A:$G,5,FALSE))),"")</f>
        <v/>
      </c>
      <c r="F1358" s="47"/>
      <c r="G1358" s="47"/>
      <c r="H1358" s="28"/>
      <c r="I1358" s="29" t="str">
        <f>IF($C1358&gt;0,IF(COUNTIF(newValidID,$C1358)&gt;0,VLOOKUP($C1358,Νέα_Μητρώα!$A:$G,4,FALSE),IF(COUNTIF(ValidID,$C1358)&gt;0,VLOOKUP($C1358,Μητρώο!$A:$G,4,FALSE))),"")</f>
        <v/>
      </c>
      <c r="J1358" s="53" t="str">
        <f>IF(OR(AND(OR(LEFT(R1358)="b",LEFT(T1358)="b",LEFT(V1358)="b"),IF($C1358&gt;0,IF(COUNTIF(newValidID,$C1358)&gt;0,VLOOKUP($C1358,Νέα_Μητρώα!$A:$G,2,FALSE),IF(COUNTIF(ValidID,$C1358)&gt;0,VLOOKUP($C1358,Μητρώο!$A:$G,2,FALSE))),"")="Θ"),AND(OR(LEFT(R1358)="g",LEFT(T1358)="g",LEFT(V1358)="g"),IF($C1358&gt;0,IF(COUNTIF(newValidID,$C1358)&gt;0,VLOOKUP($C1358,Νέα_Μητρώα!$A:$G,2,FALSE),IF(COUNTIF(ValidID,$C1358)&gt;0,VLOOKUP($C1358,Μητρώο!$A:$G,2,FALSE))),"")="Α")),"error","")</f>
        <v/>
      </c>
      <c r="K1358" s="29" t="str">
        <f t="shared" si="153"/>
        <v/>
      </c>
      <c r="L1358" s="29">
        <f t="shared" si="154"/>
        <v>0</v>
      </c>
      <c r="M1358" s="30"/>
      <c r="N1358" s="30"/>
      <c r="O1358" s="31" t="str">
        <f>IF($C1358&gt;0,IF(COUNTIF(newValidID,$C1358)&gt;0,VLOOKUP($C1358,Νέα_Μητρώα!$A:$G,7,FALSE),IF(COUNTIF(ValidID,$C1358)&gt;0,VLOOKUP($C1358,Μητρώο!$A:$G,7,FALSE))),"")</f>
        <v/>
      </c>
      <c r="P1358" s="25" t="str">
        <f t="shared" si="156"/>
        <v/>
      </c>
      <c r="Q1358" s="6"/>
      <c r="S1358" s="6"/>
      <c r="U1358" s="6"/>
      <c r="W1358" s="59" t="str">
        <f>IF(AND($W$1&gt;0,C1358&gt;0),SUBSTITUTE(SUBSTITUTE(IF(COUNTIF(newValidID,$C1358)&gt;0,VLOOKUP($C1358,Νέα_Μητρώα!$A:$G,2,FALSE),IF(COUNTIF(ValidID,$C1358)&gt;0,VLOOKUP($C1358,Μητρώο!$A:$G,2,FALSE))),"Θ","g"),"Α","b")&amp;IF((TRUNC((((YEAR($C$1))-I1358)+1)/2))*2&lt;12,12,(TRUNC((((YEAR($C$1))-I1358)+1)/2))*2),"ω")</f>
        <v>ω</v>
      </c>
      <c r="Z1358" s="49">
        <f t="shared" si="150"/>
        <v>0</v>
      </c>
      <c r="AA1358" s="49">
        <f t="shared" si="151"/>
        <v>0</v>
      </c>
      <c r="AB1358" s="49">
        <f t="shared" si="152"/>
        <v>0</v>
      </c>
    </row>
    <row r="1359" spans="1:28" x14ac:dyDescent="0.2">
      <c r="A1359" s="4">
        <v>1357</v>
      </c>
      <c r="B1359" s="25">
        <f t="shared" si="155"/>
        <v>1357</v>
      </c>
      <c r="D1359" s="26" t="str">
        <f>IF($C1359&gt;0,IF(COUNTIF(newValidID,$C1359)&gt;0,VLOOKUP($C1359,Νέα_Μητρώα!$A:$G,3,FALSE),IF(COUNTIF(ValidID,$C1359)&gt;0,VLOOKUP($C1359,Μητρώο!$A:$G,3,FALSE))),"")</f>
        <v/>
      </c>
      <c r="E1359" s="27" t="str">
        <f>IF($C1359&gt;0,IF(COUNTIF(newValidID,$C1359)&gt;0,VLOOKUP($C1359,Νέα_Μητρώα!$A:$G,5,FALSE),IF(COUNTIF(ValidID,$C1359)&gt;0,VLOOKUP($C1359,Μητρώο!$A:$G,5,FALSE))),"")</f>
        <v/>
      </c>
      <c r="F1359" s="47"/>
      <c r="G1359" s="47"/>
      <c r="H1359" s="28"/>
      <c r="I1359" s="29" t="str">
        <f>IF($C1359&gt;0,IF(COUNTIF(newValidID,$C1359)&gt;0,VLOOKUP($C1359,Νέα_Μητρώα!$A:$G,4,FALSE),IF(COUNTIF(ValidID,$C1359)&gt;0,VLOOKUP($C1359,Μητρώο!$A:$G,4,FALSE))),"")</f>
        <v/>
      </c>
      <c r="J1359" s="53" t="str">
        <f>IF(OR(AND(OR(LEFT(R1359)="b",LEFT(T1359)="b",LEFT(V1359)="b"),IF($C1359&gt;0,IF(COUNTIF(newValidID,$C1359)&gt;0,VLOOKUP($C1359,Νέα_Μητρώα!$A:$G,2,FALSE),IF(COUNTIF(ValidID,$C1359)&gt;0,VLOOKUP($C1359,Μητρώο!$A:$G,2,FALSE))),"")="Θ"),AND(OR(LEFT(R1359)="g",LEFT(T1359)="g",LEFT(V1359)="g"),IF($C1359&gt;0,IF(COUNTIF(newValidID,$C1359)&gt;0,VLOOKUP($C1359,Νέα_Μητρώα!$A:$G,2,FALSE),IF(COUNTIF(ValidID,$C1359)&gt;0,VLOOKUP($C1359,Μητρώο!$A:$G,2,FALSE))),"")="Α")),"error","")</f>
        <v/>
      </c>
      <c r="K1359" s="29" t="str">
        <f t="shared" si="153"/>
        <v/>
      </c>
      <c r="L1359" s="29">
        <f t="shared" si="154"/>
        <v>0</v>
      </c>
      <c r="M1359" s="30"/>
      <c r="N1359" s="30"/>
      <c r="O1359" s="31" t="str">
        <f>IF($C1359&gt;0,IF(COUNTIF(newValidID,$C1359)&gt;0,VLOOKUP($C1359,Νέα_Μητρώα!$A:$G,7,FALSE),IF(COUNTIF(ValidID,$C1359)&gt;0,VLOOKUP($C1359,Μητρώο!$A:$G,7,FALSE))),"")</f>
        <v/>
      </c>
      <c r="P1359" s="25" t="str">
        <f t="shared" si="156"/>
        <v/>
      </c>
      <c r="Q1359" s="6"/>
      <c r="S1359" s="6"/>
      <c r="U1359" s="6"/>
      <c r="W1359" s="59" t="str">
        <f>IF(AND($W$1&gt;0,C1359&gt;0),SUBSTITUTE(SUBSTITUTE(IF(COUNTIF(newValidID,$C1359)&gt;0,VLOOKUP($C1359,Νέα_Μητρώα!$A:$G,2,FALSE),IF(COUNTIF(ValidID,$C1359)&gt;0,VLOOKUP($C1359,Μητρώο!$A:$G,2,FALSE))),"Θ","g"),"Α","b")&amp;IF((TRUNC((((YEAR($C$1))-I1359)+1)/2))*2&lt;12,12,(TRUNC((((YEAR($C$1))-I1359)+1)/2))*2),"ω")</f>
        <v>ω</v>
      </c>
      <c r="Z1359" s="49">
        <f t="shared" si="150"/>
        <v>0</v>
      </c>
      <c r="AA1359" s="49">
        <f t="shared" si="151"/>
        <v>0</v>
      </c>
      <c r="AB1359" s="49">
        <f t="shared" si="152"/>
        <v>0</v>
      </c>
    </row>
    <row r="1360" spans="1:28" x14ac:dyDescent="0.2">
      <c r="A1360" s="4">
        <v>1358</v>
      </c>
      <c r="B1360" s="25">
        <f t="shared" si="155"/>
        <v>1358</v>
      </c>
      <c r="D1360" s="26" t="str">
        <f>IF($C1360&gt;0,IF(COUNTIF(newValidID,$C1360)&gt;0,VLOOKUP($C1360,Νέα_Μητρώα!$A:$G,3,FALSE),IF(COUNTIF(ValidID,$C1360)&gt;0,VLOOKUP($C1360,Μητρώο!$A:$G,3,FALSE))),"")</f>
        <v/>
      </c>
      <c r="E1360" s="27" t="str">
        <f>IF($C1360&gt;0,IF(COUNTIF(newValidID,$C1360)&gt;0,VLOOKUP($C1360,Νέα_Μητρώα!$A:$G,5,FALSE),IF(COUNTIF(ValidID,$C1360)&gt;0,VLOOKUP($C1360,Μητρώο!$A:$G,5,FALSE))),"")</f>
        <v/>
      </c>
      <c r="F1360" s="47"/>
      <c r="G1360" s="47"/>
      <c r="H1360" s="28"/>
      <c r="I1360" s="29" t="str">
        <f>IF($C1360&gt;0,IF(COUNTIF(newValidID,$C1360)&gt;0,VLOOKUP($C1360,Νέα_Μητρώα!$A:$G,4,FALSE),IF(COUNTIF(ValidID,$C1360)&gt;0,VLOOKUP($C1360,Μητρώο!$A:$G,4,FALSE))),"")</f>
        <v/>
      </c>
      <c r="J1360" s="53" t="str">
        <f>IF(OR(AND(OR(LEFT(R1360)="b",LEFT(T1360)="b",LEFT(V1360)="b"),IF($C1360&gt;0,IF(COUNTIF(newValidID,$C1360)&gt;0,VLOOKUP($C1360,Νέα_Μητρώα!$A:$G,2,FALSE),IF(COUNTIF(ValidID,$C1360)&gt;0,VLOOKUP($C1360,Μητρώο!$A:$G,2,FALSE))),"")="Θ"),AND(OR(LEFT(R1360)="g",LEFT(T1360)="g",LEFT(V1360)="g"),IF($C1360&gt;0,IF(COUNTIF(newValidID,$C1360)&gt;0,VLOOKUP($C1360,Νέα_Μητρώα!$A:$G,2,FALSE),IF(COUNTIF(ValidID,$C1360)&gt;0,VLOOKUP($C1360,Μητρώο!$A:$G,2,FALSE))),"")="Α")),"error","")</f>
        <v/>
      </c>
      <c r="K1360" s="29" t="str">
        <f t="shared" si="153"/>
        <v/>
      </c>
      <c r="L1360" s="29">
        <f t="shared" si="154"/>
        <v>0</v>
      </c>
      <c r="M1360" s="30"/>
      <c r="N1360" s="30"/>
      <c r="O1360" s="31" t="str">
        <f>IF($C1360&gt;0,IF(COUNTIF(newValidID,$C1360)&gt;0,VLOOKUP($C1360,Νέα_Μητρώα!$A:$G,7,FALSE),IF(COUNTIF(ValidID,$C1360)&gt;0,VLOOKUP($C1360,Μητρώο!$A:$G,7,FALSE))),"")</f>
        <v/>
      </c>
      <c r="P1360" s="25" t="str">
        <f t="shared" si="156"/>
        <v/>
      </c>
      <c r="Q1360" s="6"/>
      <c r="S1360" s="6"/>
      <c r="U1360" s="6"/>
      <c r="W1360" s="59" t="str">
        <f>IF(AND($W$1&gt;0,C1360&gt;0),SUBSTITUTE(SUBSTITUTE(IF(COUNTIF(newValidID,$C1360)&gt;0,VLOOKUP($C1360,Νέα_Μητρώα!$A:$G,2,FALSE),IF(COUNTIF(ValidID,$C1360)&gt;0,VLOOKUP($C1360,Μητρώο!$A:$G,2,FALSE))),"Θ","g"),"Α","b")&amp;IF((TRUNC((((YEAR($C$1))-I1360)+1)/2))*2&lt;12,12,(TRUNC((((YEAR($C$1))-I1360)+1)/2))*2),"ω")</f>
        <v>ω</v>
      </c>
      <c r="Z1360" s="49">
        <f t="shared" si="150"/>
        <v>0</v>
      </c>
      <c r="AA1360" s="49">
        <f t="shared" si="151"/>
        <v>0</v>
      </c>
      <c r="AB1360" s="49">
        <f t="shared" si="152"/>
        <v>0</v>
      </c>
    </row>
    <row r="1361" spans="1:28" x14ac:dyDescent="0.2">
      <c r="A1361" s="4">
        <v>1359</v>
      </c>
      <c r="B1361" s="25">
        <f t="shared" si="155"/>
        <v>1359</v>
      </c>
      <c r="D1361" s="26" t="str">
        <f>IF($C1361&gt;0,IF(COUNTIF(newValidID,$C1361)&gt;0,VLOOKUP($C1361,Νέα_Μητρώα!$A:$G,3,FALSE),IF(COUNTIF(ValidID,$C1361)&gt;0,VLOOKUP($C1361,Μητρώο!$A:$G,3,FALSE))),"")</f>
        <v/>
      </c>
      <c r="E1361" s="27" t="str">
        <f>IF($C1361&gt;0,IF(COUNTIF(newValidID,$C1361)&gt;0,VLOOKUP($C1361,Νέα_Μητρώα!$A:$G,5,FALSE),IF(COUNTIF(ValidID,$C1361)&gt;0,VLOOKUP($C1361,Μητρώο!$A:$G,5,FALSE))),"")</f>
        <v/>
      </c>
      <c r="F1361" s="47"/>
      <c r="G1361" s="47"/>
      <c r="H1361" s="28"/>
      <c r="I1361" s="29" t="str">
        <f>IF($C1361&gt;0,IF(COUNTIF(newValidID,$C1361)&gt;0,VLOOKUP($C1361,Νέα_Μητρώα!$A:$G,4,FALSE),IF(COUNTIF(ValidID,$C1361)&gt;0,VLOOKUP($C1361,Μητρώο!$A:$G,4,FALSE))),"")</f>
        <v/>
      </c>
      <c r="J1361" s="53" t="str">
        <f>IF(OR(AND(OR(LEFT(R1361)="b",LEFT(T1361)="b",LEFT(V1361)="b"),IF($C1361&gt;0,IF(COUNTIF(newValidID,$C1361)&gt;0,VLOOKUP($C1361,Νέα_Μητρώα!$A:$G,2,FALSE),IF(COUNTIF(ValidID,$C1361)&gt;0,VLOOKUP($C1361,Μητρώο!$A:$G,2,FALSE))),"")="Θ"),AND(OR(LEFT(R1361)="g",LEFT(T1361)="g",LEFT(V1361)="g"),IF($C1361&gt;0,IF(COUNTIF(newValidID,$C1361)&gt;0,VLOOKUP($C1361,Νέα_Μητρώα!$A:$G,2,FALSE),IF(COUNTIF(ValidID,$C1361)&gt;0,VLOOKUP($C1361,Μητρώο!$A:$G,2,FALSE))),"")="Α")),"error","")</f>
        <v/>
      </c>
      <c r="K1361" s="29" t="str">
        <f t="shared" si="153"/>
        <v/>
      </c>
      <c r="L1361" s="29">
        <f t="shared" si="154"/>
        <v>0</v>
      </c>
      <c r="M1361" s="30"/>
      <c r="N1361" s="30"/>
      <c r="O1361" s="31" t="str">
        <f>IF($C1361&gt;0,IF(COUNTIF(newValidID,$C1361)&gt;0,VLOOKUP($C1361,Νέα_Μητρώα!$A:$G,7,FALSE),IF(COUNTIF(ValidID,$C1361)&gt;0,VLOOKUP($C1361,Μητρώο!$A:$G,7,FALSE))),"")</f>
        <v/>
      </c>
      <c r="P1361" s="25" t="str">
        <f t="shared" si="156"/>
        <v/>
      </c>
      <c r="Q1361" s="6"/>
      <c r="S1361" s="6"/>
      <c r="U1361" s="6"/>
      <c r="W1361" s="59" t="str">
        <f>IF(AND($W$1&gt;0,C1361&gt;0),SUBSTITUTE(SUBSTITUTE(IF(COUNTIF(newValidID,$C1361)&gt;0,VLOOKUP($C1361,Νέα_Μητρώα!$A:$G,2,FALSE),IF(COUNTIF(ValidID,$C1361)&gt;0,VLOOKUP($C1361,Μητρώο!$A:$G,2,FALSE))),"Θ","g"),"Α","b")&amp;IF((TRUNC((((YEAR($C$1))-I1361)+1)/2))*2&lt;12,12,(TRUNC((((YEAR($C$1))-I1361)+1)/2))*2),"ω")</f>
        <v>ω</v>
      </c>
      <c r="Z1361" s="49">
        <f t="shared" si="150"/>
        <v>0</v>
      </c>
      <c r="AA1361" s="49">
        <f t="shared" si="151"/>
        <v>0</v>
      </c>
      <c r="AB1361" s="49">
        <f t="shared" si="152"/>
        <v>0</v>
      </c>
    </row>
    <row r="1362" spans="1:28" x14ac:dyDescent="0.2">
      <c r="A1362" s="4">
        <v>1360</v>
      </c>
      <c r="B1362" s="25">
        <f t="shared" si="155"/>
        <v>1360</v>
      </c>
      <c r="D1362" s="26" t="str">
        <f>IF($C1362&gt;0,IF(COUNTIF(newValidID,$C1362)&gt;0,VLOOKUP($C1362,Νέα_Μητρώα!$A:$G,3,FALSE),IF(COUNTIF(ValidID,$C1362)&gt;0,VLOOKUP($C1362,Μητρώο!$A:$G,3,FALSE))),"")</f>
        <v/>
      </c>
      <c r="E1362" s="27" t="str">
        <f>IF($C1362&gt;0,IF(COUNTIF(newValidID,$C1362)&gt;0,VLOOKUP($C1362,Νέα_Μητρώα!$A:$G,5,FALSE),IF(COUNTIF(ValidID,$C1362)&gt;0,VLOOKUP($C1362,Μητρώο!$A:$G,5,FALSE))),"")</f>
        <v/>
      </c>
      <c r="F1362" s="47"/>
      <c r="G1362" s="47"/>
      <c r="H1362" s="28"/>
      <c r="I1362" s="29" t="str">
        <f>IF($C1362&gt;0,IF(COUNTIF(newValidID,$C1362)&gt;0,VLOOKUP($C1362,Νέα_Μητρώα!$A:$G,4,FALSE),IF(COUNTIF(ValidID,$C1362)&gt;0,VLOOKUP($C1362,Μητρώο!$A:$G,4,FALSE))),"")</f>
        <v/>
      </c>
      <c r="J1362" s="53" t="str">
        <f>IF(OR(AND(OR(LEFT(R1362)="b",LEFT(T1362)="b",LEFT(V1362)="b"),IF($C1362&gt;0,IF(COUNTIF(newValidID,$C1362)&gt;0,VLOOKUP($C1362,Νέα_Μητρώα!$A:$G,2,FALSE),IF(COUNTIF(ValidID,$C1362)&gt;0,VLOOKUP($C1362,Μητρώο!$A:$G,2,FALSE))),"")="Θ"),AND(OR(LEFT(R1362)="g",LEFT(T1362)="g",LEFT(V1362)="g"),IF($C1362&gt;0,IF(COUNTIF(newValidID,$C1362)&gt;0,VLOOKUP($C1362,Νέα_Μητρώα!$A:$G,2,FALSE),IF(COUNTIF(ValidID,$C1362)&gt;0,VLOOKUP($C1362,Μητρώο!$A:$G,2,FALSE))),"")="Α")),"error","")</f>
        <v/>
      </c>
      <c r="K1362" s="29" t="str">
        <f t="shared" si="153"/>
        <v/>
      </c>
      <c r="L1362" s="29">
        <f t="shared" si="154"/>
        <v>0</v>
      </c>
      <c r="M1362" s="30"/>
      <c r="N1362" s="30"/>
      <c r="O1362" s="31" t="str">
        <f>IF($C1362&gt;0,IF(COUNTIF(newValidID,$C1362)&gt;0,VLOOKUP($C1362,Νέα_Μητρώα!$A:$G,7,FALSE),IF(COUNTIF(ValidID,$C1362)&gt;0,VLOOKUP($C1362,Μητρώο!$A:$G,7,FALSE))),"")</f>
        <v/>
      </c>
      <c r="P1362" s="25" t="str">
        <f t="shared" si="156"/>
        <v/>
      </c>
      <c r="Q1362" s="6"/>
      <c r="S1362" s="6"/>
      <c r="U1362" s="6"/>
      <c r="W1362" s="59" t="str">
        <f>IF(AND($W$1&gt;0,C1362&gt;0),SUBSTITUTE(SUBSTITUTE(IF(COUNTIF(newValidID,$C1362)&gt;0,VLOOKUP($C1362,Νέα_Μητρώα!$A:$G,2,FALSE),IF(COUNTIF(ValidID,$C1362)&gt;0,VLOOKUP($C1362,Μητρώο!$A:$G,2,FALSE))),"Θ","g"),"Α","b")&amp;IF((TRUNC((((YEAR($C$1))-I1362)+1)/2))*2&lt;12,12,(TRUNC((((YEAR($C$1))-I1362)+1)/2))*2),"ω")</f>
        <v>ω</v>
      </c>
      <c r="Z1362" s="49">
        <f t="shared" si="150"/>
        <v>0</v>
      </c>
      <c r="AA1362" s="49">
        <f t="shared" si="151"/>
        <v>0</v>
      </c>
      <c r="AB1362" s="49">
        <f t="shared" si="152"/>
        <v>0</v>
      </c>
    </row>
    <row r="1363" spans="1:28" x14ac:dyDescent="0.2">
      <c r="A1363" s="4">
        <v>1361</v>
      </c>
      <c r="B1363" s="25">
        <f t="shared" si="155"/>
        <v>1361</v>
      </c>
      <c r="D1363" s="26" t="str">
        <f>IF($C1363&gt;0,IF(COUNTIF(newValidID,$C1363)&gt;0,VLOOKUP($C1363,Νέα_Μητρώα!$A:$G,3,FALSE),IF(COUNTIF(ValidID,$C1363)&gt;0,VLOOKUP($C1363,Μητρώο!$A:$G,3,FALSE))),"")</f>
        <v/>
      </c>
      <c r="E1363" s="27" t="str">
        <f>IF($C1363&gt;0,IF(COUNTIF(newValidID,$C1363)&gt;0,VLOOKUP($C1363,Νέα_Μητρώα!$A:$G,5,FALSE),IF(COUNTIF(ValidID,$C1363)&gt;0,VLOOKUP($C1363,Μητρώο!$A:$G,5,FALSE))),"")</f>
        <v/>
      </c>
      <c r="F1363" s="47"/>
      <c r="G1363" s="47"/>
      <c r="H1363" s="28"/>
      <c r="I1363" s="29" t="str">
        <f>IF($C1363&gt;0,IF(COUNTIF(newValidID,$C1363)&gt;0,VLOOKUP($C1363,Νέα_Μητρώα!$A:$G,4,FALSE),IF(COUNTIF(ValidID,$C1363)&gt;0,VLOOKUP($C1363,Μητρώο!$A:$G,4,FALSE))),"")</f>
        <v/>
      </c>
      <c r="J1363" s="53" t="str">
        <f>IF(OR(AND(OR(LEFT(R1363)="b",LEFT(T1363)="b",LEFT(V1363)="b"),IF($C1363&gt;0,IF(COUNTIF(newValidID,$C1363)&gt;0,VLOOKUP($C1363,Νέα_Μητρώα!$A:$G,2,FALSE),IF(COUNTIF(ValidID,$C1363)&gt;0,VLOOKUP($C1363,Μητρώο!$A:$G,2,FALSE))),"")="Θ"),AND(OR(LEFT(R1363)="g",LEFT(T1363)="g",LEFT(V1363)="g"),IF($C1363&gt;0,IF(COUNTIF(newValidID,$C1363)&gt;0,VLOOKUP($C1363,Νέα_Μητρώα!$A:$G,2,FALSE),IF(COUNTIF(ValidID,$C1363)&gt;0,VLOOKUP($C1363,Μητρώο!$A:$G,2,FALSE))),"")="Α")),"error","")</f>
        <v/>
      </c>
      <c r="K1363" s="29" t="str">
        <f t="shared" si="153"/>
        <v/>
      </c>
      <c r="L1363" s="29">
        <f t="shared" si="154"/>
        <v>0</v>
      </c>
      <c r="M1363" s="30"/>
      <c r="N1363" s="30"/>
      <c r="O1363" s="31" t="str">
        <f>IF($C1363&gt;0,IF(COUNTIF(newValidID,$C1363)&gt;0,VLOOKUP($C1363,Νέα_Μητρώα!$A:$G,7,FALSE),IF(COUNTIF(ValidID,$C1363)&gt;0,VLOOKUP($C1363,Μητρώο!$A:$G,7,FALSE))),"")</f>
        <v/>
      </c>
      <c r="P1363" s="25" t="str">
        <f t="shared" si="156"/>
        <v/>
      </c>
      <c r="Q1363" s="6"/>
      <c r="S1363" s="6"/>
      <c r="U1363" s="6"/>
      <c r="W1363" s="59" t="str">
        <f>IF(AND($W$1&gt;0,C1363&gt;0),SUBSTITUTE(SUBSTITUTE(IF(COUNTIF(newValidID,$C1363)&gt;0,VLOOKUP($C1363,Νέα_Μητρώα!$A:$G,2,FALSE),IF(COUNTIF(ValidID,$C1363)&gt;0,VLOOKUP($C1363,Μητρώο!$A:$G,2,FALSE))),"Θ","g"),"Α","b")&amp;IF((TRUNC((((YEAR($C$1))-I1363)+1)/2))*2&lt;12,12,(TRUNC((((YEAR($C$1))-I1363)+1)/2))*2),"ω")</f>
        <v>ω</v>
      </c>
      <c r="Z1363" s="49">
        <f t="shared" si="150"/>
        <v>0</v>
      </c>
      <c r="AA1363" s="49">
        <f t="shared" si="151"/>
        <v>0</v>
      </c>
      <c r="AB1363" s="49">
        <f t="shared" si="152"/>
        <v>0</v>
      </c>
    </row>
    <row r="1364" spans="1:28" x14ac:dyDescent="0.2">
      <c r="A1364" s="4">
        <v>1362</v>
      </c>
      <c r="B1364" s="25">
        <f t="shared" si="155"/>
        <v>1362</v>
      </c>
      <c r="D1364" s="26" t="str">
        <f>IF($C1364&gt;0,IF(COUNTIF(newValidID,$C1364)&gt;0,VLOOKUP($C1364,Νέα_Μητρώα!$A:$G,3,FALSE),IF(COUNTIF(ValidID,$C1364)&gt;0,VLOOKUP($C1364,Μητρώο!$A:$G,3,FALSE))),"")</f>
        <v/>
      </c>
      <c r="E1364" s="27" t="str">
        <f>IF($C1364&gt;0,IF(COUNTIF(newValidID,$C1364)&gt;0,VLOOKUP($C1364,Νέα_Μητρώα!$A:$G,5,FALSE),IF(COUNTIF(ValidID,$C1364)&gt;0,VLOOKUP($C1364,Μητρώο!$A:$G,5,FALSE))),"")</f>
        <v/>
      </c>
      <c r="F1364" s="47"/>
      <c r="G1364" s="47"/>
      <c r="H1364" s="28"/>
      <c r="I1364" s="29" t="str">
        <f>IF($C1364&gt;0,IF(COUNTIF(newValidID,$C1364)&gt;0,VLOOKUP($C1364,Νέα_Μητρώα!$A:$G,4,FALSE),IF(COUNTIF(ValidID,$C1364)&gt;0,VLOOKUP($C1364,Μητρώο!$A:$G,4,FALSE))),"")</f>
        <v/>
      </c>
      <c r="J1364" s="53" t="str">
        <f>IF(OR(AND(OR(LEFT(R1364)="b",LEFT(T1364)="b",LEFT(V1364)="b"),IF($C1364&gt;0,IF(COUNTIF(newValidID,$C1364)&gt;0,VLOOKUP($C1364,Νέα_Μητρώα!$A:$G,2,FALSE),IF(COUNTIF(ValidID,$C1364)&gt;0,VLOOKUP($C1364,Μητρώο!$A:$G,2,FALSE))),"")="Θ"),AND(OR(LEFT(R1364)="g",LEFT(T1364)="g",LEFT(V1364)="g"),IF($C1364&gt;0,IF(COUNTIF(newValidID,$C1364)&gt;0,VLOOKUP($C1364,Νέα_Μητρώα!$A:$G,2,FALSE),IF(COUNTIF(ValidID,$C1364)&gt;0,VLOOKUP($C1364,Μητρώο!$A:$G,2,FALSE))),"")="Α")),"error","")</f>
        <v/>
      </c>
      <c r="K1364" s="29" t="str">
        <f t="shared" si="153"/>
        <v/>
      </c>
      <c r="L1364" s="29">
        <f t="shared" si="154"/>
        <v>0</v>
      </c>
      <c r="M1364" s="30"/>
      <c r="N1364" s="30"/>
      <c r="O1364" s="31" t="str">
        <f>IF($C1364&gt;0,IF(COUNTIF(newValidID,$C1364)&gt;0,VLOOKUP($C1364,Νέα_Μητρώα!$A:$G,7,FALSE),IF(COUNTIF(ValidID,$C1364)&gt;0,VLOOKUP($C1364,Μητρώο!$A:$G,7,FALSE))),"")</f>
        <v/>
      </c>
      <c r="P1364" s="25" t="str">
        <f t="shared" si="156"/>
        <v/>
      </c>
      <c r="Q1364" s="6"/>
      <c r="S1364" s="6"/>
      <c r="U1364" s="6"/>
      <c r="W1364" s="59" t="str">
        <f>IF(AND($W$1&gt;0,C1364&gt;0),SUBSTITUTE(SUBSTITUTE(IF(COUNTIF(newValidID,$C1364)&gt;0,VLOOKUP($C1364,Νέα_Μητρώα!$A:$G,2,FALSE),IF(COUNTIF(ValidID,$C1364)&gt;0,VLOOKUP($C1364,Μητρώο!$A:$G,2,FALSE))),"Θ","g"),"Α","b")&amp;IF((TRUNC((((YEAR($C$1))-I1364)+1)/2))*2&lt;12,12,(TRUNC((((YEAR($C$1))-I1364)+1)/2))*2),"ω")</f>
        <v>ω</v>
      </c>
      <c r="Z1364" s="49">
        <f t="shared" si="150"/>
        <v>0</v>
      </c>
      <c r="AA1364" s="49">
        <f t="shared" si="151"/>
        <v>0</v>
      </c>
      <c r="AB1364" s="49">
        <f t="shared" si="152"/>
        <v>0</v>
      </c>
    </row>
    <row r="1365" spans="1:28" x14ac:dyDescent="0.2">
      <c r="A1365" s="4">
        <v>1363</v>
      </c>
      <c r="B1365" s="25">
        <f t="shared" si="155"/>
        <v>1363</v>
      </c>
      <c r="D1365" s="26" t="str">
        <f>IF($C1365&gt;0,IF(COUNTIF(newValidID,$C1365)&gt;0,VLOOKUP($C1365,Νέα_Μητρώα!$A:$G,3,FALSE),IF(COUNTIF(ValidID,$C1365)&gt;0,VLOOKUP($C1365,Μητρώο!$A:$G,3,FALSE))),"")</f>
        <v/>
      </c>
      <c r="E1365" s="27" t="str">
        <f>IF($C1365&gt;0,IF(COUNTIF(newValidID,$C1365)&gt;0,VLOOKUP($C1365,Νέα_Μητρώα!$A:$G,5,FALSE),IF(COUNTIF(ValidID,$C1365)&gt;0,VLOOKUP($C1365,Μητρώο!$A:$G,5,FALSE))),"")</f>
        <v/>
      </c>
      <c r="F1365" s="47"/>
      <c r="G1365" s="47"/>
      <c r="H1365" s="28"/>
      <c r="I1365" s="29" t="str">
        <f>IF($C1365&gt;0,IF(COUNTIF(newValidID,$C1365)&gt;0,VLOOKUP($C1365,Νέα_Μητρώα!$A:$G,4,FALSE),IF(COUNTIF(ValidID,$C1365)&gt;0,VLOOKUP($C1365,Μητρώο!$A:$G,4,FALSE))),"")</f>
        <v/>
      </c>
      <c r="J1365" s="53" t="str">
        <f>IF(OR(AND(OR(LEFT(R1365)="b",LEFT(T1365)="b",LEFT(V1365)="b"),IF($C1365&gt;0,IF(COUNTIF(newValidID,$C1365)&gt;0,VLOOKUP($C1365,Νέα_Μητρώα!$A:$G,2,FALSE),IF(COUNTIF(ValidID,$C1365)&gt;0,VLOOKUP($C1365,Μητρώο!$A:$G,2,FALSE))),"")="Θ"),AND(OR(LEFT(R1365)="g",LEFT(T1365)="g",LEFT(V1365)="g"),IF($C1365&gt;0,IF(COUNTIF(newValidID,$C1365)&gt;0,VLOOKUP($C1365,Νέα_Μητρώα!$A:$G,2,FALSE),IF(COUNTIF(ValidID,$C1365)&gt;0,VLOOKUP($C1365,Μητρώο!$A:$G,2,FALSE))),"")="Α")),"error","")</f>
        <v/>
      </c>
      <c r="K1365" s="29" t="str">
        <f t="shared" si="153"/>
        <v/>
      </c>
      <c r="L1365" s="29">
        <f t="shared" si="154"/>
        <v>0</v>
      </c>
      <c r="M1365" s="30"/>
      <c r="N1365" s="30"/>
      <c r="O1365" s="31" t="str">
        <f>IF($C1365&gt;0,IF(COUNTIF(newValidID,$C1365)&gt;0,VLOOKUP($C1365,Νέα_Μητρώα!$A:$G,7,FALSE),IF(COUNTIF(ValidID,$C1365)&gt;0,VLOOKUP($C1365,Μητρώο!$A:$G,7,FALSE))),"")</f>
        <v/>
      </c>
      <c r="P1365" s="25" t="str">
        <f t="shared" si="156"/>
        <v/>
      </c>
      <c r="Q1365" s="6"/>
      <c r="S1365" s="6"/>
      <c r="U1365" s="6"/>
      <c r="W1365" s="59" t="str">
        <f>IF(AND($W$1&gt;0,C1365&gt;0),SUBSTITUTE(SUBSTITUTE(IF(COUNTIF(newValidID,$C1365)&gt;0,VLOOKUP($C1365,Νέα_Μητρώα!$A:$G,2,FALSE),IF(COUNTIF(ValidID,$C1365)&gt;0,VLOOKUP($C1365,Μητρώο!$A:$G,2,FALSE))),"Θ","g"),"Α","b")&amp;IF((TRUNC((((YEAR($C$1))-I1365)+1)/2))*2&lt;12,12,(TRUNC((((YEAR($C$1))-I1365)+1)/2))*2),"ω")</f>
        <v>ω</v>
      </c>
      <c r="Z1365" s="49">
        <f t="shared" si="150"/>
        <v>0</v>
      </c>
      <c r="AA1365" s="49">
        <f t="shared" si="151"/>
        <v>0</v>
      </c>
      <c r="AB1365" s="49">
        <f t="shared" si="152"/>
        <v>0</v>
      </c>
    </row>
    <row r="1366" spans="1:28" x14ac:dyDescent="0.2">
      <c r="A1366" s="4">
        <v>1364</v>
      </c>
      <c r="B1366" s="25">
        <f t="shared" si="155"/>
        <v>1364</v>
      </c>
      <c r="D1366" s="26" t="str">
        <f>IF($C1366&gt;0,IF(COUNTIF(newValidID,$C1366)&gt;0,VLOOKUP($C1366,Νέα_Μητρώα!$A:$G,3,FALSE),IF(COUNTIF(ValidID,$C1366)&gt;0,VLOOKUP($C1366,Μητρώο!$A:$G,3,FALSE))),"")</f>
        <v/>
      </c>
      <c r="E1366" s="27" t="str">
        <f>IF($C1366&gt;0,IF(COUNTIF(newValidID,$C1366)&gt;0,VLOOKUP($C1366,Νέα_Μητρώα!$A:$G,5,FALSE),IF(COUNTIF(ValidID,$C1366)&gt;0,VLOOKUP($C1366,Μητρώο!$A:$G,5,FALSE))),"")</f>
        <v/>
      </c>
      <c r="F1366" s="47"/>
      <c r="G1366" s="47"/>
      <c r="H1366" s="28"/>
      <c r="I1366" s="29" t="str">
        <f>IF($C1366&gt;0,IF(COUNTIF(newValidID,$C1366)&gt;0,VLOOKUP($C1366,Νέα_Μητρώα!$A:$G,4,FALSE),IF(COUNTIF(ValidID,$C1366)&gt;0,VLOOKUP($C1366,Μητρώο!$A:$G,4,FALSE))),"")</f>
        <v/>
      </c>
      <c r="J1366" s="53" t="str">
        <f>IF(OR(AND(OR(LEFT(R1366)="b",LEFT(T1366)="b",LEFT(V1366)="b"),IF($C1366&gt;0,IF(COUNTIF(newValidID,$C1366)&gt;0,VLOOKUP($C1366,Νέα_Μητρώα!$A:$G,2,FALSE),IF(COUNTIF(ValidID,$C1366)&gt;0,VLOOKUP($C1366,Μητρώο!$A:$G,2,FALSE))),"")="Θ"),AND(OR(LEFT(R1366)="g",LEFT(T1366)="g",LEFT(V1366)="g"),IF($C1366&gt;0,IF(COUNTIF(newValidID,$C1366)&gt;0,VLOOKUP($C1366,Νέα_Μητρώα!$A:$G,2,FALSE),IF(COUNTIF(ValidID,$C1366)&gt;0,VLOOKUP($C1366,Μητρώο!$A:$G,2,FALSE))),"")="Α")),"error","")</f>
        <v/>
      </c>
      <c r="K1366" s="29" t="str">
        <f t="shared" si="153"/>
        <v/>
      </c>
      <c r="L1366" s="29">
        <f t="shared" si="154"/>
        <v>0</v>
      </c>
      <c r="M1366" s="30"/>
      <c r="N1366" s="30"/>
      <c r="O1366" s="31" t="str">
        <f>IF($C1366&gt;0,IF(COUNTIF(newValidID,$C1366)&gt;0,VLOOKUP($C1366,Νέα_Μητρώα!$A:$G,7,FALSE),IF(COUNTIF(ValidID,$C1366)&gt;0,VLOOKUP($C1366,Μητρώο!$A:$G,7,FALSE))),"")</f>
        <v/>
      </c>
      <c r="P1366" s="25" t="str">
        <f t="shared" si="156"/>
        <v/>
      </c>
      <c r="Q1366" s="6"/>
      <c r="S1366" s="6"/>
      <c r="U1366" s="6"/>
      <c r="W1366" s="59" t="str">
        <f>IF(AND($W$1&gt;0,C1366&gt;0),SUBSTITUTE(SUBSTITUTE(IF(COUNTIF(newValidID,$C1366)&gt;0,VLOOKUP($C1366,Νέα_Μητρώα!$A:$G,2,FALSE),IF(COUNTIF(ValidID,$C1366)&gt;0,VLOOKUP($C1366,Μητρώο!$A:$G,2,FALSE))),"Θ","g"),"Α","b")&amp;IF((TRUNC((((YEAR($C$1))-I1366)+1)/2))*2&lt;12,12,(TRUNC((((YEAR($C$1))-I1366)+1)/2))*2),"ω")</f>
        <v>ω</v>
      </c>
      <c r="Z1366" s="49">
        <f t="shared" si="150"/>
        <v>0</v>
      </c>
      <c r="AA1366" s="49">
        <f t="shared" si="151"/>
        <v>0</v>
      </c>
      <c r="AB1366" s="49">
        <f t="shared" si="152"/>
        <v>0</v>
      </c>
    </row>
    <row r="1367" spans="1:28" x14ac:dyDescent="0.2">
      <c r="A1367" s="4">
        <v>1365</v>
      </c>
      <c r="B1367" s="25">
        <f t="shared" si="155"/>
        <v>1365</v>
      </c>
      <c r="D1367" s="26" t="str">
        <f>IF($C1367&gt;0,IF(COUNTIF(newValidID,$C1367)&gt;0,VLOOKUP($C1367,Νέα_Μητρώα!$A:$G,3,FALSE),IF(COUNTIF(ValidID,$C1367)&gt;0,VLOOKUP($C1367,Μητρώο!$A:$G,3,FALSE))),"")</f>
        <v/>
      </c>
      <c r="E1367" s="27" t="str">
        <f>IF($C1367&gt;0,IF(COUNTIF(newValidID,$C1367)&gt;0,VLOOKUP($C1367,Νέα_Μητρώα!$A:$G,5,FALSE),IF(COUNTIF(ValidID,$C1367)&gt;0,VLOOKUP($C1367,Μητρώο!$A:$G,5,FALSE))),"")</f>
        <v/>
      </c>
      <c r="F1367" s="47"/>
      <c r="G1367" s="47"/>
      <c r="H1367" s="28"/>
      <c r="I1367" s="29" t="str">
        <f>IF($C1367&gt;0,IF(COUNTIF(newValidID,$C1367)&gt;0,VLOOKUP($C1367,Νέα_Μητρώα!$A:$G,4,FALSE),IF(COUNTIF(ValidID,$C1367)&gt;0,VLOOKUP($C1367,Μητρώο!$A:$G,4,FALSE))),"")</f>
        <v/>
      </c>
      <c r="J1367" s="53" t="str">
        <f>IF(OR(AND(OR(LEFT(R1367)="b",LEFT(T1367)="b",LEFT(V1367)="b"),IF($C1367&gt;0,IF(COUNTIF(newValidID,$C1367)&gt;0,VLOOKUP($C1367,Νέα_Μητρώα!$A:$G,2,FALSE),IF(COUNTIF(ValidID,$C1367)&gt;0,VLOOKUP($C1367,Μητρώο!$A:$G,2,FALSE))),"")="Θ"),AND(OR(LEFT(R1367)="g",LEFT(T1367)="g",LEFT(V1367)="g"),IF($C1367&gt;0,IF(COUNTIF(newValidID,$C1367)&gt;0,VLOOKUP($C1367,Νέα_Μητρώα!$A:$G,2,FALSE),IF(COUNTIF(ValidID,$C1367)&gt;0,VLOOKUP($C1367,Μητρώο!$A:$G,2,FALSE))),"")="Α")),"error","")</f>
        <v/>
      </c>
      <c r="K1367" s="29" t="str">
        <f t="shared" si="153"/>
        <v/>
      </c>
      <c r="L1367" s="29">
        <f t="shared" si="154"/>
        <v>0</v>
      </c>
      <c r="M1367" s="30"/>
      <c r="N1367" s="30"/>
      <c r="O1367" s="31" t="str">
        <f>IF($C1367&gt;0,IF(COUNTIF(newValidID,$C1367)&gt;0,VLOOKUP($C1367,Νέα_Μητρώα!$A:$G,7,FALSE),IF(COUNTIF(ValidID,$C1367)&gt;0,VLOOKUP($C1367,Μητρώο!$A:$G,7,FALSE))),"")</f>
        <v/>
      </c>
      <c r="P1367" s="25" t="str">
        <f t="shared" si="156"/>
        <v/>
      </c>
      <c r="Q1367" s="6"/>
      <c r="S1367" s="6"/>
      <c r="U1367" s="6"/>
      <c r="W1367" s="59" t="str">
        <f>IF(AND($W$1&gt;0,C1367&gt;0),SUBSTITUTE(SUBSTITUTE(IF(COUNTIF(newValidID,$C1367)&gt;0,VLOOKUP($C1367,Νέα_Μητρώα!$A:$G,2,FALSE),IF(COUNTIF(ValidID,$C1367)&gt;0,VLOOKUP($C1367,Μητρώο!$A:$G,2,FALSE))),"Θ","g"),"Α","b")&amp;IF((TRUNC((((YEAR($C$1))-I1367)+1)/2))*2&lt;12,12,(TRUNC((((YEAR($C$1))-I1367)+1)/2))*2),"ω")</f>
        <v>ω</v>
      </c>
      <c r="Z1367" s="49">
        <f t="shared" si="150"/>
        <v>0</v>
      </c>
      <c r="AA1367" s="49">
        <f t="shared" si="151"/>
        <v>0</v>
      </c>
      <c r="AB1367" s="49">
        <f t="shared" si="152"/>
        <v>0</v>
      </c>
    </row>
    <row r="1368" spans="1:28" x14ac:dyDescent="0.2">
      <c r="A1368" s="4">
        <v>1366</v>
      </c>
      <c r="B1368" s="25">
        <f t="shared" si="155"/>
        <v>1366</v>
      </c>
      <c r="D1368" s="26" t="str">
        <f>IF($C1368&gt;0,IF(COUNTIF(newValidID,$C1368)&gt;0,VLOOKUP($C1368,Νέα_Μητρώα!$A:$G,3,FALSE),IF(COUNTIF(ValidID,$C1368)&gt;0,VLOOKUP($C1368,Μητρώο!$A:$G,3,FALSE))),"")</f>
        <v/>
      </c>
      <c r="E1368" s="27" t="str">
        <f>IF($C1368&gt;0,IF(COUNTIF(newValidID,$C1368)&gt;0,VLOOKUP($C1368,Νέα_Μητρώα!$A:$G,5,FALSE),IF(COUNTIF(ValidID,$C1368)&gt;0,VLOOKUP($C1368,Μητρώο!$A:$G,5,FALSE))),"")</f>
        <v/>
      </c>
      <c r="F1368" s="47"/>
      <c r="G1368" s="47"/>
      <c r="H1368" s="28"/>
      <c r="I1368" s="29" t="str">
        <f>IF($C1368&gt;0,IF(COUNTIF(newValidID,$C1368)&gt;0,VLOOKUP($C1368,Νέα_Μητρώα!$A:$G,4,FALSE),IF(COUNTIF(ValidID,$C1368)&gt;0,VLOOKUP($C1368,Μητρώο!$A:$G,4,FALSE))),"")</f>
        <v/>
      </c>
      <c r="J1368" s="53" t="str">
        <f>IF(OR(AND(OR(LEFT(R1368)="b",LEFT(T1368)="b",LEFT(V1368)="b"),IF($C1368&gt;0,IF(COUNTIF(newValidID,$C1368)&gt;0,VLOOKUP($C1368,Νέα_Μητρώα!$A:$G,2,FALSE),IF(COUNTIF(ValidID,$C1368)&gt;0,VLOOKUP($C1368,Μητρώο!$A:$G,2,FALSE))),"")="Θ"),AND(OR(LEFT(R1368)="g",LEFT(T1368)="g",LEFT(V1368)="g"),IF($C1368&gt;0,IF(COUNTIF(newValidID,$C1368)&gt;0,VLOOKUP($C1368,Νέα_Μητρώα!$A:$G,2,FALSE),IF(COUNTIF(ValidID,$C1368)&gt;0,VLOOKUP($C1368,Μητρώο!$A:$G,2,FALSE))),"")="Α")),"error","")</f>
        <v/>
      </c>
      <c r="K1368" s="29" t="str">
        <f t="shared" si="153"/>
        <v/>
      </c>
      <c r="L1368" s="29">
        <f t="shared" si="154"/>
        <v>0</v>
      </c>
      <c r="M1368" s="30"/>
      <c r="N1368" s="30"/>
      <c r="O1368" s="31" t="str">
        <f>IF($C1368&gt;0,IF(COUNTIF(newValidID,$C1368)&gt;0,VLOOKUP($C1368,Νέα_Μητρώα!$A:$G,7,FALSE),IF(COUNTIF(ValidID,$C1368)&gt;0,VLOOKUP($C1368,Μητρώο!$A:$G,7,FALSE))),"")</f>
        <v/>
      </c>
      <c r="P1368" s="25" t="str">
        <f t="shared" si="156"/>
        <v/>
      </c>
      <c r="Q1368" s="6"/>
      <c r="S1368" s="6"/>
      <c r="U1368" s="6"/>
      <c r="W1368" s="59" t="str">
        <f>IF(AND($W$1&gt;0,C1368&gt;0),SUBSTITUTE(SUBSTITUTE(IF(COUNTIF(newValidID,$C1368)&gt;0,VLOOKUP($C1368,Νέα_Μητρώα!$A:$G,2,FALSE),IF(COUNTIF(ValidID,$C1368)&gt;0,VLOOKUP($C1368,Μητρώο!$A:$G,2,FALSE))),"Θ","g"),"Α","b")&amp;IF((TRUNC((((YEAR($C$1))-I1368)+1)/2))*2&lt;12,12,(TRUNC((((YEAR($C$1))-I1368)+1)/2))*2),"ω")</f>
        <v>ω</v>
      </c>
      <c r="Z1368" s="49">
        <f t="shared" si="150"/>
        <v>0</v>
      </c>
      <c r="AA1368" s="49">
        <f t="shared" si="151"/>
        <v>0</v>
      </c>
      <c r="AB1368" s="49">
        <f t="shared" si="152"/>
        <v>0</v>
      </c>
    </row>
    <row r="1369" spans="1:28" x14ac:dyDescent="0.2">
      <c r="A1369" s="4">
        <v>1367</v>
      </c>
      <c r="B1369" s="25">
        <f t="shared" si="155"/>
        <v>1367</v>
      </c>
      <c r="D1369" s="26" t="str">
        <f>IF($C1369&gt;0,IF(COUNTIF(newValidID,$C1369)&gt;0,VLOOKUP($C1369,Νέα_Μητρώα!$A:$G,3,FALSE),IF(COUNTIF(ValidID,$C1369)&gt;0,VLOOKUP($C1369,Μητρώο!$A:$G,3,FALSE))),"")</f>
        <v/>
      </c>
      <c r="E1369" s="27" t="str">
        <f>IF($C1369&gt;0,IF(COUNTIF(newValidID,$C1369)&gt;0,VLOOKUP($C1369,Νέα_Μητρώα!$A:$G,5,FALSE),IF(COUNTIF(ValidID,$C1369)&gt;0,VLOOKUP($C1369,Μητρώο!$A:$G,5,FALSE))),"")</f>
        <v/>
      </c>
      <c r="F1369" s="47"/>
      <c r="G1369" s="47"/>
      <c r="H1369" s="28"/>
      <c r="I1369" s="29" t="str">
        <f>IF($C1369&gt;0,IF(COUNTIF(newValidID,$C1369)&gt;0,VLOOKUP($C1369,Νέα_Μητρώα!$A:$G,4,FALSE),IF(COUNTIF(ValidID,$C1369)&gt;0,VLOOKUP($C1369,Μητρώο!$A:$G,4,FALSE))),"")</f>
        <v/>
      </c>
      <c r="J1369" s="53" t="str">
        <f>IF(OR(AND(OR(LEFT(R1369)="b",LEFT(T1369)="b",LEFT(V1369)="b"),IF($C1369&gt;0,IF(COUNTIF(newValidID,$C1369)&gt;0,VLOOKUP($C1369,Νέα_Μητρώα!$A:$G,2,FALSE),IF(COUNTIF(ValidID,$C1369)&gt;0,VLOOKUP($C1369,Μητρώο!$A:$G,2,FALSE))),"")="Θ"),AND(OR(LEFT(R1369)="g",LEFT(T1369)="g",LEFT(V1369)="g"),IF($C1369&gt;0,IF(COUNTIF(newValidID,$C1369)&gt;0,VLOOKUP($C1369,Νέα_Μητρώα!$A:$G,2,FALSE),IF(COUNTIF(ValidID,$C1369)&gt;0,VLOOKUP($C1369,Μητρώο!$A:$G,2,FALSE))),"")="Α")),"error","")</f>
        <v/>
      </c>
      <c r="K1369" s="29" t="str">
        <f t="shared" si="153"/>
        <v/>
      </c>
      <c r="L1369" s="29">
        <f t="shared" si="154"/>
        <v>0</v>
      </c>
      <c r="M1369" s="30"/>
      <c r="N1369" s="30"/>
      <c r="O1369" s="31" t="str">
        <f>IF($C1369&gt;0,IF(COUNTIF(newValidID,$C1369)&gt;0,VLOOKUP($C1369,Νέα_Μητρώα!$A:$G,7,FALSE),IF(COUNTIF(ValidID,$C1369)&gt;0,VLOOKUP($C1369,Μητρώο!$A:$G,7,FALSE))),"")</f>
        <v/>
      </c>
      <c r="P1369" s="25" t="str">
        <f t="shared" si="156"/>
        <v/>
      </c>
      <c r="Q1369" s="6"/>
      <c r="S1369" s="6"/>
      <c r="U1369" s="6"/>
      <c r="W1369" s="59" t="str">
        <f>IF(AND($W$1&gt;0,C1369&gt;0),SUBSTITUTE(SUBSTITUTE(IF(COUNTIF(newValidID,$C1369)&gt;0,VLOOKUP($C1369,Νέα_Μητρώα!$A:$G,2,FALSE),IF(COUNTIF(ValidID,$C1369)&gt;0,VLOOKUP($C1369,Μητρώο!$A:$G,2,FALSE))),"Θ","g"),"Α","b")&amp;IF((TRUNC((((YEAR($C$1))-I1369)+1)/2))*2&lt;12,12,(TRUNC((((YEAR($C$1))-I1369)+1)/2))*2),"ω")</f>
        <v>ω</v>
      </c>
      <c r="Z1369" s="49">
        <f t="shared" si="150"/>
        <v>0</v>
      </c>
      <c r="AA1369" s="49">
        <f t="shared" si="151"/>
        <v>0</v>
      </c>
      <c r="AB1369" s="49">
        <f t="shared" si="152"/>
        <v>0</v>
      </c>
    </row>
    <row r="1370" spans="1:28" x14ac:dyDescent="0.2">
      <c r="A1370" s="4">
        <v>1368</v>
      </c>
      <c r="B1370" s="25">
        <f t="shared" si="155"/>
        <v>1368</v>
      </c>
      <c r="D1370" s="26" t="str">
        <f>IF($C1370&gt;0,IF(COUNTIF(newValidID,$C1370)&gt;0,VLOOKUP($C1370,Νέα_Μητρώα!$A:$G,3,FALSE),IF(COUNTIF(ValidID,$C1370)&gt;0,VLOOKUP($C1370,Μητρώο!$A:$G,3,FALSE))),"")</f>
        <v/>
      </c>
      <c r="E1370" s="27" t="str">
        <f>IF($C1370&gt;0,IF(COUNTIF(newValidID,$C1370)&gt;0,VLOOKUP($C1370,Νέα_Μητρώα!$A:$G,5,FALSE),IF(COUNTIF(ValidID,$C1370)&gt;0,VLOOKUP($C1370,Μητρώο!$A:$G,5,FALSE))),"")</f>
        <v/>
      </c>
      <c r="F1370" s="47"/>
      <c r="G1370" s="47"/>
      <c r="H1370" s="28"/>
      <c r="I1370" s="29" t="str">
        <f>IF($C1370&gt;0,IF(COUNTIF(newValidID,$C1370)&gt;0,VLOOKUP($C1370,Νέα_Μητρώα!$A:$G,4,FALSE),IF(COUNTIF(ValidID,$C1370)&gt;0,VLOOKUP($C1370,Μητρώο!$A:$G,4,FALSE))),"")</f>
        <v/>
      </c>
      <c r="J1370" s="53" t="str">
        <f>IF(OR(AND(OR(LEFT(R1370)="b",LEFT(T1370)="b",LEFT(V1370)="b"),IF($C1370&gt;0,IF(COUNTIF(newValidID,$C1370)&gt;0,VLOOKUP($C1370,Νέα_Μητρώα!$A:$G,2,FALSE),IF(COUNTIF(ValidID,$C1370)&gt;0,VLOOKUP($C1370,Μητρώο!$A:$G,2,FALSE))),"")="Θ"),AND(OR(LEFT(R1370)="g",LEFT(T1370)="g",LEFT(V1370)="g"),IF($C1370&gt;0,IF(COUNTIF(newValidID,$C1370)&gt;0,VLOOKUP($C1370,Νέα_Μητρώα!$A:$G,2,FALSE),IF(COUNTIF(ValidID,$C1370)&gt;0,VLOOKUP($C1370,Μητρώο!$A:$G,2,FALSE))),"")="Α")),"error","")</f>
        <v/>
      </c>
      <c r="K1370" s="29" t="str">
        <f t="shared" si="153"/>
        <v/>
      </c>
      <c r="L1370" s="29">
        <f t="shared" si="154"/>
        <v>0</v>
      </c>
      <c r="M1370" s="30"/>
      <c r="N1370" s="30"/>
      <c r="O1370" s="31" t="str">
        <f>IF($C1370&gt;0,IF(COUNTIF(newValidID,$C1370)&gt;0,VLOOKUP($C1370,Νέα_Μητρώα!$A:$G,7,FALSE),IF(COUNTIF(ValidID,$C1370)&gt;0,VLOOKUP($C1370,Μητρώο!$A:$G,7,FALSE))),"")</f>
        <v/>
      </c>
      <c r="P1370" s="25" t="str">
        <f t="shared" si="156"/>
        <v/>
      </c>
      <c r="Q1370" s="6"/>
      <c r="S1370" s="6"/>
      <c r="U1370" s="6"/>
      <c r="W1370" s="59" t="str">
        <f>IF(AND($W$1&gt;0,C1370&gt;0),SUBSTITUTE(SUBSTITUTE(IF(COUNTIF(newValidID,$C1370)&gt;0,VLOOKUP($C1370,Νέα_Μητρώα!$A:$G,2,FALSE),IF(COUNTIF(ValidID,$C1370)&gt;0,VLOOKUP($C1370,Μητρώο!$A:$G,2,FALSE))),"Θ","g"),"Α","b")&amp;IF((TRUNC((((YEAR($C$1))-I1370)+1)/2))*2&lt;12,12,(TRUNC((((YEAR($C$1))-I1370)+1)/2))*2),"ω")</f>
        <v>ω</v>
      </c>
      <c r="Z1370" s="49">
        <f t="shared" si="150"/>
        <v>0</v>
      </c>
      <c r="AA1370" s="49">
        <f t="shared" si="151"/>
        <v>0</v>
      </c>
      <c r="AB1370" s="49">
        <f t="shared" si="152"/>
        <v>0</v>
      </c>
    </row>
    <row r="1371" spans="1:28" x14ac:dyDescent="0.2">
      <c r="A1371" s="4">
        <v>1369</v>
      </c>
      <c r="B1371" s="25">
        <f t="shared" si="155"/>
        <v>1369</v>
      </c>
      <c r="D1371" s="26" t="str">
        <f>IF($C1371&gt;0,IF(COUNTIF(newValidID,$C1371)&gt;0,VLOOKUP($C1371,Νέα_Μητρώα!$A:$G,3,FALSE),IF(COUNTIF(ValidID,$C1371)&gt;0,VLOOKUP($C1371,Μητρώο!$A:$G,3,FALSE))),"")</f>
        <v/>
      </c>
      <c r="E1371" s="27" t="str">
        <f>IF($C1371&gt;0,IF(COUNTIF(newValidID,$C1371)&gt;0,VLOOKUP($C1371,Νέα_Μητρώα!$A:$G,5,FALSE),IF(COUNTIF(ValidID,$C1371)&gt;0,VLOOKUP($C1371,Μητρώο!$A:$G,5,FALSE))),"")</f>
        <v/>
      </c>
      <c r="F1371" s="47"/>
      <c r="G1371" s="47"/>
      <c r="H1371" s="28"/>
      <c r="I1371" s="29" t="str">
        <f>IF($C1371&gt;0,IF(COUNTIF(newValidID,$C1371)&gt;0,VLOOKUP($C1371,Νέα_Μητρώα!$A:$G,4,FALSE),IF(COUNTIF(ValidID,$C1371)&gt;0,VLOOKUP($C1371,Μητρώο!$A:$G,4,FALSE))),"")</f>
        <v/>
      </c>
      <c r="J1371" s="53" t="str">
        <f>IF(OR(AND(OR(LEFT(R1371)="b",LEFT(T1371)="b",LEFT(V1371)="b"),IF($C1371&gt;0,IF(COUNTIF(newValidID,$C1371)&gt;0,VLOOKUP($C1371,Νέα_Μητρώα!$A:$G,2,FALSE),IF(COUNTIF(ValidID,$C1371)&gt;0,VLOOKUP($C1371,Μητρώο!$A:$G,2,FALSE))),"")="Θ"),AND(OR(LEFT(R1371)="g",LEFT(T1371)="g",LEFT(V1371)="g"),IF($C1371&gt;0,IF(COUNTIF(newValidID,$C1371)&gt;0,VLOOKUP($C1371,Νέα_Μητρώα!$A:$G,2,FALSE),IF(COUNTIF(ValidID,$C1371)&gt;0,VLOOKUP($C1371,Μητρώο!$A:$G,2,FALSE))),"")="Α")),"error","")</f>
        <v/>
      </c>
      <c r="K1371" s="29" t="str">
        <f t="shared" si="153"/>
        <v/>
      </c>
      <c r="L1371" s="29">
        <f t="shared" si="154"/>
        <v>0</v>
      </c>
      <c r="M1371" s="30"/>
      <c r="N1371" s="30"/>
      <c r="O1371" s="31" t="str">
        <f>IF($C1371&gt;0,IF(COUNTIF(newValidID,$C1371)&gt;0,VLOOKUP($C1371,Νέα_Μητρώα!$A:$G,7,FALSE),IF(COUNTIF(ValidID,$C1371)&gt;0,VLOOKUP($C1371,Μητρώο!$A:$G,7,FALSE))),"")</f>
        <v/>
      </c>
      <c r="P1371" s="25" t="str">
        <f t="shared" si="156"/>
        <v/>
      </c>
      <c r="Q1371" s="6"/>
      <c r="S1371" s="6"/>
      <c r="U1371" s="6"/>
      <c r="W1371" s="59" t="str">
        <f>IF(AND($W$1&gt;0,C1371&gt;0),SUBSTITUTE(SUBSTITUTE(IF(COUNTIF(newValidID,$C1371)&gt;0,VLOOKUP($C1371,Νέα_Μητρώα!$A:$G,2,FALSE),IF(COUNTIF(ValidID,$C1371)&gt;0,VLOOKUP($C1371,Μητρώο!$A:$G,2,FALSE))),"Θ","g"),"Α","b")&amp;IF((TRUNC((((YEAR($C$1))-I1371)+1)/2))*2&lt;12,12,(TRUNC((((YEAR($C$1))-I1371)+1)/2))*2),"ω")</f>
        <v>ω</v>
      </c>
      <c r="Z1371" s="49">
        <f t="shared" si="150"/>
        <v>0</v>
      </c>
      <c r="AA1371" s="49">
        <f t="shared" si="151"/>
        <v>0</v>
      </c>
      <c r="AB1371" s="49">
        <f t="shared" si="152"/>
        <v>0</v>
      </c>
    </row>
    <row r="1372" spans="1:28" x14ac:dyDescent="0.2">
      <c r="A1372" s="4">
        <v>1370</v>
      </c>
      <c r="B1372" s="25">
        <f t="shared" si="155"/>
        <v>1370</v>
      </c>
      <c r="D1372" s="26" t="str">
        <f>IF($C1372&gt;0,IF(COUNTIF(newValidID,$C1372)&gt;0,VLOOKUP($C1372,Νέα_Μητρώα!$A:$G,3,FALSE),IF(COUNTIF(ValidID,$C1372)&gt;0,VLOOKUP($C1372,Μητρώο!$A:$G,3,FALSE))),"")</f>
        <v/>
      </c>
      <c r="E1372" s="27" t="str">
        <f>IF($C1372&gt;0,IF(COUNTIF(newValidID,$C1372)&gt;0,VLOOKUP($C1372,Νέα_Μητρώα!$A:$G,5,FALSE),IF(COUNTIF(ValidID,$C1372)&gt;0,VLOOKUP($C1372,Μητρώο!$A:$G,5,FALSE))),"")</f>
        <v/>
      </c>
      <c r="F1372" s="47"/>
      <c r="G1372" s="47"/>
      <c r="H1372" s="28"/>
      <c r="I1372" s="29" t="str">
        <f>IF($C1372&gt;0,IF(COUNTIF(newValidID,$C1372)&gt;0,VLOOKUP($C1372,Νέα_Μητρώα!$A:$G,4,FALSE),IF(COUNTIF(ValidID,$C1372)&gt;0,VLOOKUP($C1372,Μητρώο!$A:$G,4,FALSE))),"")</f>
        <v/>
      </c>
      <c r="J1372" s="53" t="str">
        <f>IF(OR(AND(OR(LEFT(R1372)="b",LEFT(T1372)="b",LEFT(V1372)="b"),IF($C1372&gt;0,IF(COUNTIF(newValidID,$C1372)&gt;0,VLOOKUP($C1372,Νέα_Μητρώα!$A:$G,2,FALSE),IF(COUNTIF(ValidID,$C1372)&gt;0,VLOOKUP($C1372,Μητρώο!$A:$G,2,FALSE))),"")="Θ"),AND(OR(LEFT(R1372)="g",LEFT(T1372)="g",LEFT(V1372)="g"),IF($C1372&gt;0,IF(COUNTIF(newValidID,$C1372)&gt;0,VLOOKUP($C1372,Νέα_Μητρώα!$A:$G,2,FALSE),IF(COUNTIF(ValidID,$C1372)&gt;0,VLOOKUP($C1372,Μητρώο!$A:$G,2,FALSE))),"")="Α")),"error","")</f>
        <v/>
      </c>
      <c r="K1372" s="29" t="str">
        <f t="shared" si="153"/>
        <v/>
      </c>
      <c r="L1372" s="29">
        <f t="shared" si="154"/>
        <v>0</v>
      </c>
      <c r="M1372" s="30"/>
      <c r="N1372" s="30"/>
      <c r="O1372" s="31" t="str">
        <f>IF($C1372&gt;0,IF(COUNTIF(newValidID,$C1372)&gt;0,VLOOKUP($C1372,Νέα_Μητρώα!$A:$G,7,FALSE),IF(COUNTIF(ValidID,$C1372)&gt;0,VLOOKUP($C1372,Μητρώο!$A:$G,7,FALSE))),"")</f>
        <v/>
      </c>
      <c r="P1372" s="25" t="str">
        <f t="shared" si="156"/>
        <v/>
      </c>
      <c r="Q1372" s="6"/>
      <c r="S1372" s="6"/>
      <c r="U1372" s="6"/>
      <c r="W1372" s="59" t="str">
        <f>IF(AND($W$1&gt;0,C1372&gt;0),SUBSTITUTE(SUBSTITUTE(IF(COUNTIF(newValidID,$C1372)&gt;0,VLOOKUP($C1372,Νέα_Μητρώα!$A:$G,2,FALSE),IF(COUNTIF(ValidID,$C1372)&gt;0,VLOOKUP($C1372,Μητρώο!$A:$G,2,FALSE))),"Θ","g"),"Α","b")&amp;IF((TRUNC((((YEAR($C$1))-I1372)+1)/2))*2&lt;12,12,(TRUNC((((YEAR($C$1))-I1372)+1)/2))*2),"ω")</f>
        <v>ω</v>
      </c>
      <c r="Z1372" s="49">
        <f t="shared" si="150"/>
        <v>0</v>
      </c>
      <c r="AA1372" s="49">
        <f t="shared" si="151"/>
        <v>0</v>
      </c>
      <c r="AB1372" s="49">
        <f t="shared" si="152"/>
        <v>0</v>
      </c>
    </row>
    <row r="1373" spans="1:28" x14ac:dyDescent="0.2">
      <c r="A1373" s="4">
        <v>1371</v>
      </c>
      <c r="B1373" s="25">
        <f t="shared" si="155"/>
        <v>1371</v>
      </c>
      <c r="D1373" s="26" t="str">
        <f>IF($C1373&gt;0,IF(COUNTIF(newValidID,$C1373)&gt;0,VLOOKUP($C1373,Νέα_Μητρώα!$A:$G,3,FALSE),IF(COUNTIF(ValidID,$C1373)&gt;0,VLOOKUP($C1373,Μητρώο!$A:$G,3,FALSE))),"")</f>
        <v/>
      </c>
      <c r="E1373" s="27" t="str">
        <f>IF($C1373&gt;0,IF(COUNTIF(newValidID,$C1373)&gt;0,VLOOKUP($C1373,Νέα_Μητρώα!$A:$G,5,FALSE),IF(COUNTIF(ValidID,$C1373)&gt;0,VLOOKUP($C1373,Μητρώο!$A:$G,5,FALSE))),"")</f>
        <v/>
      </c>
      <c r="F1373" s="47"/>
      <c r="G1373" s="47"/>
      <c r="H1373" s="28"/>
      <c r="I1373" s="29" t="str">
        <f>IF($C1373&gt;0,IF(COUNTIF(newValidID,$C1373)&gt;0,VLOOKUP($C1373,Νέα_Μητρώα!$A:$G,4,FALSE),IF(COUNTIF(ValidID,$C1373)&gt;0,VLOOKUP($C1373,Μητρώο!$A:$G,4,FALSE))),"")</f>
        <v/>
      </c>
      <c r="J1373" s="53" t="str">
        <f>IF(OR(AND(OR(LEFT(R1373)="b",LEFT(T1373)="b",LEFT(V1373)="b"),IF($C1373&gt;0,IF(COUNTIF(newValidID,$C1373)&gt;0,VLOOKUP($C1373,Νέα_Μητρώα!$A:$G,2,FALSE),IF(COUNTIF(ValidID,$C1373)&gt;0,VLOOKUP($C1373,Μητρώο!$A:$G,2,FALSE))),"")="Θ"),AND(OR(LEFT(R1373)="g",LEFT(T1373)="g",LEFT(V1373)="g"),IF($C1373&gt;0,IF(COUNTIF(newValidID,$C1373)&gt;0,VLOOKUP($C1373,Νέα_Μητρώα!$A:$G,2,FALSE),IF(COUNTIF(ValidID,$C1373)&gt;0,VLOOKUP($C1373,Μητρώο!$A:$G,2,FALSE))),"")="Α")),"error","")</f>
        <v/>
      </c>
      <c r="K1373" s="29" t="str">
        <f t="shared" si="153"/>
        <v/>
      </c>
      <c r="L1373" s="29">
        <f t="shared" si="154"/>
        <v>0</v>
      </c>
      <c r="M1373" s="30"/>
      <c r="N1373" s="30"/>
      <c r="O1373" s="31" t="str">
        <f>IF($C1373&gt;0,IF(COUNTIF(newValidID,$C1373)&gt;0,VLOOKUP($C1373,Νέα_Μητρώα!$A:$G,7,FALSE),IF(COUNTIF(ValidID,$C1373)&gt;0,VLOOKUP($C1373,Μητρώο!$A:$G,7,FALSE))),"")</f>
        <v/>
      </c>
      <c r="P1373" s="25" t="str">
        <f t="shared" si="156"/>
        <v/>
      </c>
      <c r="Q1373" s="6"/>
      <c r="S1373" s="6"/>
      <c r="U1373" s="6"/>
      <c r="W1373" s="59" t="str">
        <f>IF(AND($W$1&gt;0,C1373&gt;0),SUBSTITUTE(SUBSTITUTE(IF(COUNTIF(newValidID,$C1373)&gt;0,VLOOKUP($C1373,Νέα_Μητρώα!$A:$G,2,FALSE),IF(COUNTIF(ValidID,$C1373)&gt;0,VLOOKUP($C1373,Μητρώο!$A:$G,2,FALSE))),"Θ","g"),"Α","b")&amp;IF((TRUNC((((YEAR($C$1))-I1373)+1)/2))*2&lt;12,12,(TRUNC((((YEAR($C$1))-I1373)+1)/2))*2),"ω")</f>
        <v>ω</v>
      </c>
      <c r="Z1373" s="49">
        <f t="shared" si="150"/>
        <v>0</v>
      </c>
      <c r="AA1373" s="49">
        <f t="shared" si="151"/>
        <v>0</v>
      </c>
      <c r="AB1373" s="49">
        <f t="shared" si="152"/>
        <v>0</v>
      </c>
    </row>
    <row r="1374" spans="1:28" x14ac:dyDescent="0.2">
      <c r="A1374" s="4">
        <v>1372</v>
      </c>
      <c r="B1374" s="25">
        <f t="shared" si="155"/>
        <v>1372</v>
      </c>
      <c r="D1374" s="26" t="str">
        <f>IF($C1374&gt;0,IF(COUNTIF(newValidID,$C1374)&gt;0,VLOOKUP($C1374,Νέα_Μητρώα!$A:$G,3,FALSE),IF(COUNTIF(ValidID,$C1374)&gt;0,VLOOKUP($C1374,Μητρώο!$A:$G,3,FALSE))),"")</f>
        <v/>
      </c>
      <c r="E1374" s="27" t="str">
        <f>IF($C1374&gt;0,IF(COUNTIF(newValidID,$C1374)&gt;0,VLOOKUP($C1374,Νέα_Μητρώα!$A:$G,5,FALSE),IF(COUNTIF(ValidID,$C1374)&gt;0,VLOOKUP($C1374,Μητρώο!$A:$G,5,FALSE))),"")</f>
        <v/>
      </c>
      <c r="F1374" s="47"/>
      <c r="G1374" s="47"/>
      <c r="H1374" s="28"/>
      <c r="I1374" s="29" t="str">
        <f>IF($C1374&gt;0,IF(COUNTIF(newValidID,$C1374)&gt;0,VLOOKUP($C1374,Νέα_Μητρώα!$A:$G,4,FALSE),IF(COUNTIF(ValidID,$C1374)&gt;0,VLOOKUP($C1374,Μητρώο!$A:$G,4,FALSE))),"")</f>
        <v/>
      </c>
      <c r="J1374" s="53" t="str">
        <f>IF(OR(AND(OR(LEFT(R1374)="b",LEFT(T1374)="b",LEFT(V1374)="b"),IF($C1374&gt;0,IF(COUNTIF(newValidID,$C1374)&gt;0,VLOOKUP($C1374,Νέα_Μητρώα!$A:$G,2,FALSE),IF(COUNTIF(ValidID,$C1374)&gt;0,VLOOKUP($C1374,Μητρώο!$A:$G,2,FALSE))),"")="Θ"),AND(OR(LEFT(R1374)="g",LEFT(T1374)="g",LEFT(V1374)="g"),IF($C1374&gt;0,IF(COUNTIF(newValidID,$C1374)&gt;0,VLOOKUP($C1374,Νέα_Μητρώα!$A:$G,2,FALSE),IF(COUNTIF(ValidID,$C1374)&gt;0,VLOOKUP($C1374,Μητρώο!$A:$G,2,FALSE))),"")="Α")),"error","")</f>
        <v/>
      </c>
      <c r="K1374" s="29" t="str">
        <f t="shared" si="153"/>
        <v/>
      </c>
      <c r="L1374" s="29">
        <f t="shared" si="154"/>
        <v>0</v>
      </c>
      <c r="M1374" s="30"/>
      <c r="N1374" s="30"/>
      <c r="O1374" s="31" t="str">
        <f>IF($C1374&gt;0,IF(COUNTIF(newValidID,$C1374)&gt;0,VLOOKUP($C1374,Νέα_Μητρώα!$A:$G,7,FALSE),IF(COUNTIF(ValidID,$C1374)&gt;0,VLOOKUP($C1374,Μητρώο!$A:$G,7,FALSE))),"")</f>
        <v/>
      </c>
      <c r="P1374" s="25" t="str">
        <f t="shared" si="156"/>
        <v/>
      </c>
      <c r="Q1374" s="6"/>
      <c r="S1374" s="6"/>
      <c r="U1374" s="6"/>
      <c r="W1374" s="59" t="str">
        <f>IF(AND($W$1&gt;0,C1374&gt;0),SUBSTITUTE(SUBSTITUTE(IF(COUNTIF(newValidID,$C1374)&gt;0,VLOOKUP($C1374,Νέα_Μητρώα!$A:$G,2,FALSE),IF(COUNTIF(ValidID,$C1374)&gt;0,VLOOKUP($C1374,Μητρώο!$A:$G,2,FALSE))),"Θ","g"),"Α","b")&amp;IF((TRUNC((((YEAR($C$1))-I1374)+1)/2))*2&lt;12,12,(TRUNC((((YEAR($C$1))-I1374)+1)/2))*2),"ω")</f>
        <v>ω</v>
      </c>
      <c r="Z1374" s="49">
        <f t="shared" si="150"/>
        <v>0</v>
      </c>
      <c r="AA1374" s="49">
        <f t="shared" si="151"/>
        <v>0</v>
      </c>
      <c r="AB1374" s="49">
        <f t="shared" si="152"/>
        <v>0</v>
      </c>
    </row>
    <row r="1375" spans="1:28" x14ac:dyDescent="0.2">
      <c r="A1375" s="4">
        <v>1373</v>
      </c>
      <c r="B1375" s="25">
        <f t="shared" si="155"/>
        <v>1373</v>
      </c>
      <c r="D1375" s="26" t="str">
        <f>IF($C1375&gt;0,IF(COUNTIF(newValidID,$C1375)&gt;0,VLOOKUP($C1375,Νέα_Μητρώα!$A:$G,3,FALSE),IF(COUNTIF(ValidID,$C1375)&gt;0,VLOOKUP($C1375,Μητρώο!$A:$G,3,FALSE))),"")</f>
        <v/>
      </c>
      <c r="E1375" s="27" t="str">
        <f>IF($C1375&gt;0,IF(COUNTIF(newValidID,$C1375)&gt;0,VLOOKUP($C1375,Νέα_Μητρώα!$A:$G,5,FALSE),IF(COUNTIF(ValidID,$C1375)&gt;0,VLOOKUP($C1375,Μητρώο!$A:$G,5,FALSE))),"")</f>
        <v/>
      </c>
      <c r="F1375" s="47"/>
      <c r="G1375" s="47"/>
      <c r="H1375" s="28"/>
      <c r="I1375" s="29" t="str">
        <f>IF($C1375&gt;0,IF(COUNTIF(newValidID,$C1375)&gt;0,VLOOKUP($C1375,Νέα_Μητρώα!$A:$G,4,FALSE),IF(COUNTIF(ValidID,$C1375)&gt;0,VLOOKUP($C1375,Μητρώο!$A:$G,4,FALSE))),"")</f>
        <v/>
      </c>
      <c r="J1375" s="53" t="str">
        <f>IF(OR(AND(OR(LEFT(R1375)="b",LEFT(T1375)="b",LEFT(V1375)="b"),IF($C1375&gt;0,IF(COUNTIF(newValidID,$C1375)&gt;0,VLOOKUP($C1375,Νέα_Μητρώα!$A:$G,2,FALSE),IF(COUNTIF(ValidID,$C1375)&gt;0,VLOOKUP($C1375,Μητρώο!$A:$G,2,FALSE))),"")="Θ"),AND(OR(LEFT(R1375)="g",LEFT(T1375)="g",LEFT(V1375)="g"),IF($C1375&gt;0,IF(COUNTIF(newValidID,$C1375)&gt;0,VLOOKUP($C1375,Νέα_Μητρώα!$A:$G,2,FALSE),IF(COUNTIF(ValidID,$C1375)&gt;0,VLOOKUP($C1375,Μητρώο!$A:$G,2,FALSE))),"")="Α")),"error","")</f>
        <v/>
      </c>
      <c r="K1375" s="29" t="str">
        <f t="shared" si="153"/>
        <v/>
      </c>
      <c r="L1375" s="29">
        <f t="shared" si="154"/>
        <v>0</v>
      </c>
      <c r="M1375" s="30"/>
      <c r="N1375" s="30"/>
      <c r="O1375" s="31" t="str">
        <f>IF($C1375&gt;0,IF(COUNTIF(newValidID,$C1375)&gt;0,VLOOKUP($C1375,Νέα_Μητρώα!$A:$G,7,FALSE),IF(COUNTIF(ValidID,$C1375)&gt;0,VLOOKUP($C1375,Μητρώο!$A:$G,7,FALSE))),"")</f>
        <v/>
      </c>
      <c r="P1375" s="25" t="str">
        <f t="shared" si="156"/>
        <v/>
      </c>
      <c r="Q1375" s="6"/>
      <c r="S1375" s="6"/>
      <c r="U1375" s="6"/>
      <c r="W1375" s="59" t="str">
        <f>IF(AND($W$1&gt;0,C1375&gt;0),SUBSTITUTE(SUBSTITUTE(IF(COUNTIF(newValidID,$C1375)&gt;0,VLOOKUP($C1375,Νέα_Μητρώα!$A:$G,2,FALSE),IF(COUNTIF(ValidID,$C1375)&gt;0,VLOOKUP($C1375,Μητρώο!$A:$G,2,FALSE))),"Θ","g"),"Α","b")&amp;IF((TRUNC((((YEAR($C$1))-I1375)+1)/2))*2&lt;12,12,(TRUNC((((YEAR($C$1))-I1375)+1)/2))*2),"ω")</f>
        <v>ω</v>
      </c>
      <c r="Z1375" s="49">
        <f t="shared" si="150"/>
        <v>0</v>
      </c>
      <c r="AA1375" s="49">
        <f t="shared" si="151"/>
        <v>0</v>
      </c>
      <c r="AB1375" s="49">
        <f t="shared" si="152"/>
        <v>0</v>
      </c>
    </row>
    <row r="1376" spans="1:28" x14ac:dyDescent="0.2">
      <c r="A1376" s="4">
        <v>1374</v>
      </c>
      <c r="B1376" s="25">
        <f t="shared" si="155"/>
        <v>1374</v>
      </c>
      <c r="D1376" s="26" t="str">
        <f>IF($C1376&gt;0,IF(COUNTIF(newValidID,$C1376)&gt;0,VLOOKUP($C1376,Νέα_Μητρώα!$A:$G,3,FALSE),IF(COUNTIF(ValidID,$C1376)&gt;0,VLOOKUP($C1376,Μητρώο!$A:$G,3,FALSE))),"")</f>
        <v/>
      </c>
      <c r="E1376" s="27" t="str">
        <f>IF($C1376&gt;0,IF(COUNTIF(newValidID,$C1376)&gt;0,VLOOKUP($C1376,Νέα_Μητρώα!$A:$G,5,FALSE),IF(COUNTIF(ValidID,$C1376)&gt;0,VLOOKUP($C1376,Μητρώο!$A:$G,5,FALSE))),"")</f>
        <v/>
      </c>
      <c r="F1376" s="47"/>
      <c r="G1376" s="47"/>
      <c r="H1376" s="28"/>
      <c r="I1376" s="29" t="str">
        <f>IF($C1376&gt;0,IF(COUNTIF(newValidID,$C1376)&gt;0,VLOOKUP($C1376,Νέα_Μητρώα!$A:$G,4,FALSE),IF(COUNTIF(ValidID,$C1376)&gt;0,VLOOKUP($C1376,Μητρώο!$A:$G,4,FALSE))),"")</f>
        <v/>
      </c>
      <c r="J1376" s="53" t="str">
        <f>IF(OR(AND(OR(LEFT(R1376)="b",LEFT(T1376)="b",LEFT(V1376)="b"),IF($C1376&gt;0,IF(COUNTIF(newValidID,$C1376)&gt;0,VLOOKUP($C1376,Νέα_Μητρώα!$A:$G,2,FALSE),IF(COUNTIF(ValidID,$C1376)&gt;0,VLOOKUP($C1376,Μητρώο!$A:$G,2,FALSE))),"")="Θ"),AND(OR(LEFT(R1376)="g",LEFT(T1376)="g",LEFT(V1376)="g"),IF($C1376&gt;0,IF(COUNTIF(newValidID,$C1376)&gt;0,VLOOKUP($C1376,Νέα_Μητρώα!$A:$G,2,FALSE),IF(COUNTIF(ValidID,$C1376)&gt;0,VLOOKUP($C1376,Μητρώο!$A:$G,2,FALSE))),"")="Α")),"error","")</f>
        <v/>
      </c>
      <c r="K1376" s="29" t="str">
        <f t="shared" si="153"/>
        <v/>
      </c>
      <c r="L1376" s="29">
        <f t="shared" si="154"/>
        <v>0</v>
      </c>
      <c r="M1376" s="30"/>
      <c r="N1376" s="30"/>
      <c r="O1376" s="31" t="str">
        <f>IF($C1376&gt;0,IF(COUNTIF(newValidID,$C1376)&gt;0,VLOOKUP($C1376,Νέα_Μητρώα!$A:$G,7,FALSE),IF(COUNTIF(ValidID,$C1376)&gt;0,VLOOKUP($C1376,Μητρώο!$A:$G,7,FALSE))),"")</f>
        <v/>
      </c>
      <c r="P1376" s="25" t="str">
        <f t="shared" si="156"/>
        <v/>
      </c>
      <c r="Q1376" s="6"/>
      <c r="S1376" s="6"/>
      <c r="U1376" s="6"/>
      <c r="W1376" s="59" t="str">
        <f>IF(AND($W$1&gt;0,C1376&gt;0),SUBSTITUTE(SUBSTITUTE(IF(COUNTIF(newValidID,$C1376)&gt;0,VLOOKUP($C1376,Νέα_Μητρώα!$A:$G,2,FALSE),IF(COUNTIF(ValidID,$C1376)&gt;0,VLOOKUP($C1376,Μητρώο!$A:$G,2,FALSE))),"Θ","g"),"Α","b")&amp;IF((TRUNC((((YEAR($C$1))-I1376)+1)/2))*2&lt;12,12,(TRUNC((((YEAR($C$1))-I1376)+1)/2))*2),"ω")</f>
        <v>ω</v>
      </c>
      <c r="Z1376" s="49">
        <f t="shared" si="150"/>
        <v>0</v>
      </c>
      <c r="AA1376" s="49">
        <f t="shared" si="151"/>
        <v>0</v>
      </c>
      <c r="AB1376" s="49">
        <f t="shared" si="152"/>
        <v>0</v>
      </c>
    </row>
    <row r="1377" spans="1:28" x14ac:dyDescent="0.2">
      <c r="A1377" s="4">
        <v>1375</v>
      </c>
      <c r="B1377" s="25">
        <f t="shared" si="155"/>
        <v>1375</v>
      </c>
      <c r="D1377" s="26" t="str">
        <f>IF($C1377&gt;0,IF(COUNTIF(newValidID,$C1377)&gt;0,VLOOKUP($C1377,Νέα_Μητρώα!$A:$G,3,FALSE),IF(COUNTIF(ValidID,$C1377)&gt;0,VLOOKUP($C1377,Μητρώο!$A:$G,3,FALSE))),"")</f>
        <v/>
      </c>
      <c r="E1377" s="27" t="str">
        <f>IF($C1377&gt;0,IF(COUNTIF(newValidID,$C1377)&gt;0,VLOOKUP($C1377,Νέα_Μητρώα!$A:$G,5,FALSE),IF(COUNTIF(ValidID,$C1377)&gt;0,VLOOKUP($C1377,Μητρώο!$A:$G,5,FALSE))),"")</f>
        <v/>
      </c>
      <c r="F1377" s="47"/>
      <c r="G1377" s="47"/>
      <c r="H1377" s="28"/>
      <c r="I1377" s="29" t="str">
        <f>IF($C1377&gt;0,IF(COUNTIF(newValidID,$C1377)&gt;0,VLOOKUP($C1377,Νέα_Μητρώα!$A:$G,4,FALSE),IF(COUNTIF(ValidID,$C1377)&gt;0,VLOOKUP($C1377,Μητρώο!$A:$G,4,FALSE))),"")</f>
        <v/>
      </c>
      <c r="J1377" s="53" t="str">
        <f>IF(OR(AND(OR(LEFT(R1377)="b",LEFT(T1377)="b",LEFT(V1377)="b"),IF($C1377&gt;0,IF(COUNTIF(newValidID,$C1377)&gt;0,VLOOKUP($C1377,Νέα_Μητρώα!$A:$G,2,FALSE),IF(COUNTIF(ValidID,$C1377)&gt;0,VLOOKUP($C1377,Μητρώο!$A:$G,2,FALSE))),"")="Θ"),AND(OR(LEFT(R1377)="g",LEFT(T1377)="g",LEFT(V1377)="g"),IF($C1377&gt;0,IF(COUNTIF(newValidID,$C1377)&gt;0,VLOOKUP($C1377,Νέα_Μητρώα!$A:$G,2,FALSE),IF(COUNTIF(ValidID,$C1377)&gt;0,VLOOKUP($C1377,Μητρώο!$A:$G,2,FALSE))),"")="Α")),"error","")</f>
        <v/>
      </c>
      <c r="K1377" s="29" t="str">
        <f t="shared" si="153"/>
        <v/>
      </c>
      <c r="L1377" s="29">
        <f t="shared" si="154"/>
        <v>0</v>
      </c>
      <c r="M1377" s="30"/>
      <c r="N1377" s="30"/>
      <c r="O1377" s="31" t="str">
        <f>IF($C1377&gt;0,IF(COUNTIF(newValidID,$C1377)&gt;0,VLOOKUP($C1377,Νέα_Μητρώα!$A:$G,7,FALSE),IF(COUNTIF(ValidID,$C1377)&gt;0,VLOOKUP($C1377,Μητρώο!$A:$G,7,FALSE))),"")</f>
        <v/>
      </c>
      <c r="P1377" s="25" t="str">
        <f t="shared" si="156"/>
        <v/>
      </c>
      <c r="Q1377" s="6"/>
      <c r="S1377" s="6"/>
      <c r="U1377" s="6"/>
      <c r="W1377" s="59" t="str">
        <f>IF(AND($W$1&gt;0,C1377&gt;0),SUBSTITUTE(SUBSTITUTE(IF(COUNTIF(newValidID,$C1377)&gt;0,VLOOKUP($C1377,Νέα_Μητρώα!$A:$G,2,FALSE),IF(COUNTIF(ValidID,$C1377)&gt;0,VLOOKUP($C1377,Μητρώο!$A:$G,2,FALSE))),"Θ","g"),"Α","b")&amp;IF((TRUNC((((YEAR($C$1))-I1377)+1)/2))*2&lt;12,12,(TRUNC((((YEAR($C$1))-I1377)+1)/2))*2),"ω")</f>
        <v>ω</v>
      </c>
      <c r="Z1377" s="49">
        <f t="shared" si="150"/>
        <v>0</v>
      </c>
      <c r="AA1377" s="49">
        <f t="shared" si="151"/>
        <v>0</v>
      </c>
      <c r="AB1377" s="49">
        <f t="shared" si="152"/>
        <v>0</v>
      </c>
    </row>
    <row r="1378" spans="1:28" x14ac:dyDescent="0.2">
      <c r="A1378" s="4">
        <v>1376</v>
      </c>
      <c r="B1378" s="25">
        <f t="shared" si="155"/>
        <v>1376</v>
      </c>
      <c r="D1378" s="26" t="str">
        <f>IF($C1378&gt;0,IF(COUNTIF(newValidID,$C1378)&gt;0,VLOOKUP($C1378,Νέα_Μητρώα!$A:$G,3,FALSE),IF(COUNTIF(ValidID,$C1378)&gt;0,VLOOKUP($C1378,Μητρώο!$A:$G,3,FALSE))),"")</f>
        <v/>
      </c>
      <c r="E1378" s="27" t="str">
        <f>IF($C1378&gt;0,IF(COUNTIF(newValidID,$C1378)&gt;0,VLOOKUP($C1378,Νέα_Μητρώα!$A:$G,5,FALSE),IF(COUNTIF(ValidID,$C1378)&gt;0,VLOOKUP($C1378,Μητρώο!$A:$G,5,FALSE))),"")</f>
        <v/>
      </c>
      <c r="F1378" s="47"/>
      <c r="G1378" s="47"/>
      <c r="H1378" s="28"/>
      <c r="I1378" s="29" t="str">
        <f>IF($C1378&gt;0,IF(COUNTIF(newValidID,$C1378)&gt;0,VLOOKUP($C1378,Νέα_Μητρώα!$A:$G,4,FALSE),IF(COUNTIF(ValidID,$C1378)&gt;0,VLOOKUP($C1378,Μητρώο!$A:$G,4,FALSE))),"")</f>
        <v/>
      </c>
      <c r="J1378" s="53" t="str">
        <f>IF(OR(AND(OR(LEFT(R1378)="b",LEFT(T1378)="b",LEFT(V1378)="b"),IF($C1378&gt;0,IF(COUNTIF(newValidID,$C1378)&gt;0,VLOOKUP($C1378,Νέα_Μητρώα!$A:$G,2,FALSE),IF(COUNTIF(ValidID,$C1378)&gt;0,VLOOKUP($C1378,Μητρώο!$A:$G,2,FALSE))),"")="Θ"),AND(OR(LEFT(R1378)="g",LEFT(T1378)="g",LEFT(V1378)="g"),IF($C1378&gt;0,IF(COUNTIF(newValidID,$C1378)&gt;0,VLOOKUP($C1378,Νέα_Μητρώα!$A:$G,2,FALSE),IF(COUNTIF(ValidID,$C1378)&gt;0,VLOOKUP($C1378,Μητρώο!$A:$G,2,FALSE))),"")="Α")),"error","")</f>
        <v/>
      </c>
      <c r="K1378" s="29" t="str">
        <f t="shared" si="153"/>
        <v/>
      </c>
      <c r="L1378" s="29">
        <f t="shared" si="154"/>
        <v>0</v>
      </c>
      <c r="M1378" s="30"/>
      <c r="N1378" s="30"/>
      <c r="O1378" s="31" t="str">
        <f>IF($C1378&gt;0,IF(COUNTIF(newValidID,$C1378)&gt;0,VLOOKUP($C1378,Νέα_Μητρώα!$A:$G,7,FALSE),IF(COUNTIF(ValidID,$C1378)&gt;0,VLOOKUP($C1378,Μητρώο!$A:$G,7,FALSE))),"")</f>
        <v/>
      </c>
      <c r="P1378" s="25" t="str">
        <f t="shared" si="156"/>
        <v/>
      </c>
      <c r="Q1378" s="6"/>
      <c r="S1378" s="6"/>
      <c r="U1378" s="6"/>
      <c r="W1378" s="59" t="str">
        <f>IF(AND($W$1&gt;0,C1378&gt;0),SUBSTITUTE(SUBSTITUTE(IF(COUNTIF(newValidID,$C1378)&gt;0,VLOOKUP($C1378,Νέα_Μητρώα!$A:$G,2,FALSE),IF(COUNTIF(ValidID,$C1378)&gt;0,VLOOKUP($C1378,Μητρώο!$A:$G,2,FALSE))),"Θ","g"),"Α","b")&amp;IF((TRUNC((((YEAR($C$1))-I1378)+1)/2))*2&lt;12,12,(TRUNC((((YEAR($C$1))-I1378)+1)/2))*2),"ω")</f>
        <v>ω</v>
      </c>
      <c r="Z1378" s="49">
        <f t="shared" si="150"/>
        <v>0</v>
      </c>
      <c r="AA1378" s="49">
        <f t="shared" si="151"/>
        <v>0</v>
      </c>
      <c r="AB1378" s="49">
        <f t="shared" si="152"/>
        <v>0</v>
      </c>
    </row>
    <row r="1379" spans="1:28" x14ac:dyDescent="0.2">
      <c r="A1379" s="4">
        <v>1377</v>
      </c>
      <c r="B1379" s="25">
        <f t="shared" si="155"/>
        <v>1377</v>
      </c>
      <c r="D1379" s="26" t="str">
        <f>IF($C1379&gt;0,IF(COUNTIF(newValidID,$C1379)&gt;0,VLOOKUP($C1379,Νέα_Μητρώα!$A:$G,3,FALSE),IF(COUNTIF(ValidID,$C1379)&gt;0,VLOOKUP($C1379,Μητρώο!$A:$G,3,FALSE))),"")</f>
        <v/>
      </c>
      <c r="E1379" s="27" t="str">
        <f>IF($C1379&gt;0,IF(COUNTIF(newValidID,$C1379)&gt;0,VLOOKUP($C1379,Νέα_Μητρώα!$A:$G,5,FALSE),IF(COUNTIF(ValidID,$C1379)&gt;0,VLOOKUP($C1379,Μητρώο!$A:$G,5,FALSE))),"")</f>
        <v/>
      </c>
      <c r="F1379" s="47"/>
      <c r="G1379" s="47"/>
      <c r="H1379" s="28"/>
      <c r="I1379" s="29" t="str">
        <f>IF($C1379&gt;0,IF(COUNTIF(newValidID,$C1379)&gt;0,VLOOKUP($C1379,Νέα_Μητρώα!$A:$G,4,FALSE),IF(COUNTIF(ValidID,$C1379)&gt;0,VLOOKUP($C1379,Μητρώο!$A:$G,4,FALSE))),"")</f>
        <v/>
      </c>
      <c r="J1379" s="53" t="str">
        <f>IF(OR(AND(OR(LEFT(R1379)="b",LEFT(T1379)="b",LEFT(V1379)="b"),IF($C1379&gt;0,IF(COUNTIF(newValidID,$C1379)&gt;0,VLOOKUP($C1379,Νέα_Μητρώα!$A:$G,2,FALSE),IF(COUNTIF(ValidID,$C1379)&gt;0,VLOOKUP($C1379,Μητρώο!$A:$G,2,FALSE))),"")="Θ"),AND(OR(LEFT(R1379)="g",LEFT(T1379)="g",LEFT(V1379)="g"),IF($C1379&gt;0,IF(COUNTIF(newValidID,$C1379)&gt;0,VLOOKUP($C1379,Νέα_Μητρώα!$A:$G,2,FALSE),IF(COUNTIF(ValidID,$C1379)&gt;0,VLOOKUP($C1379,Μητρώο!$A:$G,2,FALSE))),"")="Α")),"error","")</f>
        <v/>
      </c>
      <c r="K1379" s="29" t="str">
        <f t="shared" si="153"/>
        <v/>
      </c>
      <c r="L1379" s="29">
        <f t="shared" si="154"/>
        <v>0</v>
      </c>
      <c r="M1379" s="30"/>
      <c r="N1379" s="30"/>
      <c r="O1379" s="31" t="str">
        <f>IF($C1379&gt;0,IF(COUNTIF(newValidID,$C1379)&gt;0,VLOOKUP($C1379,Νέα_Μητρώα!$A:$G,7,FALSE),IF(COUNTIF(ValidID,$C1379)&gt;0,VLOOKUP($C1379,Μητρώο!$A:$G,7,FALSE))),"")</f>
        <v/>
      </c>
      <c r="P1379" s="25" t="str">
        <f t="shared" si="156"/>
        <v/>
      </c>
      <c r="Q1379" s="6"/>
      <c r="S1379" s="6"/>
      <c r="U1379" s="6"/>
      <c r="W1379" s="59" t="str">
        <f>IF(AND($W$1&gt;0,C1379&gt;0),SUBSTITUTE(SUBSTITUTE(IF(COUNTIF(newValidID,$C1379)&gt;0,VLOOKUP($C1379,Νέα_Μητρώα!$A:$G,2,FALSE),IF(COUNTIF(ValidID,$C1379)&gt;0,VLOOKUP($C1379,Μητρώο!$A:$G,2,FALSE))),"Θ","g"),"Α","b")&amp;IF((TRUNC((((YEAR($C$1))-I1379)+1)/2))*2&lt;12,12,(TRUNC((((YEAR($C$1))-I1379)+1)/2))*2),"ω")</f>
        <v>ω</v>
      </c>
      <c r="Z1379" s="49">
        <f t="shared" si="150"/>
        <v>0</v>
      </c>
      <c r="AA1379" s="49">
        <f t="shared" si="151"/>
        <v>0</v>
      </c>
      <c r="AB1379" s="49">
        <f t="shared" si="152"/>
        <v>0</v>
      </c>
    </row>
    <row r="1380" spans="1:28" x14ac:dyDescent="0.2">
      <c r="A1380" s="4">
        <v>1378</v>
      </c>
      <c r="B1380" s="25">
        <f t="shared" si="155"/>
        <v>1378</v>
      </c>
      <c r="D1380" s="26" t="str">
        <f>IF($C1380&gt;0,IF(COUNTIF(newValidID,$C1380)&gt;0,VLOOKUP($C1380,Νέα_Μητρώα!$A:$G,3,FALSE),IF(COUNTIF(ValidID,$C1380)&gt;0,VLOOKUP($C1380,Μητρώο!$A:$G,3,FALSE))),"")</f>
        <v/>
      </c>
      <c r="E1380" s="27" t="str">
        <f>IF($C1380&gt;0,IF(COUNTIF(newValidID,$C1380)&gt;0,VLOOKUP($C1380,Νέα_Μητρώα!$A:$G,5,FALSE),IF(COUNTIF(ValidID,$C1380)&gt;0,VLOOKUP($C1380,Μητρώο!$A:$G,5,FALSE))),"")</f>
        <v/>
      </c>
      <c r="F1380" s="47"/>
      <c r="G1380" s="47"/>
      <c r="H1380" s="28"/>
      <c r="I1380" s="29" t="str">
        <f>IF($C1380&gt;0,IF(COUNTIF(newValidID,$C1380)&gt;0,VLOOKUP($C1380,Νέα_Μητρώα!$A:$G,4,FALSE),IF(COUNTIF(ValidID,$C1380)&gt;0,VLOOKUP($C1380,Μητρώο!$A:$G,4,FALSE))),"")</f>
        <v/>
      </c>
      <c r="J1380" s="53" t="str">
        <f>IF(OR(AND(OR(LEFT(R1380)="b",LEFT(T1380)="b",LEFT(V1380)="b"),IF($C1380&gt;0,IF(COUNTIF(newValidID,$C1380)&gt;0,VLOOKUP($C1380,Νέα_Μητρώα!$A:$G,2,FALSE),IF(COUNTIF(ValidID,$C1380)&gt;0,VLOOKUP($C1380,Μητρώο!$A:$G,2,FALSE))),"")="Θ"),AND(OR(LEFT(R1380)="g",LEFT(T1380)="g",LEFT(V1380)="g"),IF($C1380&gt;0,IF(COUNTIF(newValidID,$C1380)&gt;0,VLOOKUP($C1380,Νέα_Μητρώα!$A:$G,2,FALSE),IF(COUNTIF(ValidID,$C1380)&gt;0,VLOOKUP($C1380,Μητρώο!$A:$G,2,FALSE))),"")="Α")),"error","")</f>
        <v/>
      </c>
      <c r="K1380" s="29" t="str">
        <f t="shared" si="153"/>
        <v/>
      </c>
      <c r="L1380" s="29">
        <f t="shared" si="154"/>
        <v>0</v>
      </c>
      <c r="M1380" s="30"/>
      <c r="N1380" s="30"/>
      <c r="O1380" s="31" t="str">
        <f>IF($C1380&gt;0,IF(COUNTIF(newValidID,$C1380)&gt;0,VLOOKUP($C1380,Νέα_Μητρώα!$A:$G,7,FALSE),IF(COUNTIF(ValidID,$C1380)&gt;0,VLOOKUP($C1380,Μητρώο!$A:$G,7,FALSE))),"")</f>
        <v/>
      </c>
      <c r="P1380" s="25" t="str">
        <f t="shared" si="156"/>
        <v/>
      </c>
      <c r="Q1380" s="6"/>
      <c r="S1380" s="6"/>
      <c r="U1380" s="6"/>
      <c r="W1380" s="59" t="str">
        <f>IF(AND($W$1&gt;0,C1380&gt;0),SUBSTITUTE(SUBSTITUTE(IF(COUNTIF(newValidID,$C1380)&gt;0,VLOOKUP($C1380,Νέα_Μητρώα!$A:$G,2,FALSE),IF(COUNTIF(ValidID,$C1380)&gt;0,VLOOKUP($C1380,Μητρώο!$A:$G,2,FALSE))),"Θ","g"),"Α","b")&amp;IF((TRUNC((((YEAR($C$1))-I1380)+1)/2))*2&lt;12,12,(TRUNC((((YEAR($C$1))-I1380)+1)/2))*2),"ω")</f>
        <v>ω</v>
      </c>
      <c r="Z1380" s="49">
        <f t="shared" si="150"/>
        <v>0</v>
      </c>
      <c r="AA1380" s="49">
        <f t="shared" si="151"/>
        <v>0</v>
      </c>
      <c r="AB1380" s="49">
        <f t="shared" si="152"/>
        <v>0</v>
      </c>
    </row>
    <row r="1381" spans="1:28" x14ac:dyDescent="0.2">
      <c r="A1381" s="4">
        <v>1379</v>
      </c>
      <c r="B1381" s="25">
        <f t="shared" si="155"/>
        <v>1379</v>
      </c>
      <c r="D1381" s="26" t="str">
        <f>IF($C1381&gt;0,IF(COUNTIF(newValidID,$C1381)&gt;0,VLOOKUP($C1381,Νέα_Μητρώα!$A:$G,3,FALSE),IF(COUNTIF(ValidID,$C1381)&gt;0,VLOOKUP($C1381,Μητρώο!$A:$G,3,FALSE))),"")</f>
        <v/>
      </c>
      <c r="E1381" s="27" t="str">
        <f>IF($C1381&gt;0,IF(COUNTIF(newValidID,$C1381)&gt;0,VLOOKUP($C1381,Νέα_Μητρώα!$A:$G,5,FALSE),IF(COUNTIF(ValidID,$C1381)&gt;0,VLOOKUP($C1381,Μητρώο!$A:$G,5,FALSE))),"")</f>
        <v/>
      </c>
      <c r="F1381" s="47"/>
      <c r="G1381" s="47"/>
      <c r="H1381" s="28"/>
      <c r="I1381" s="29" t="str">
        <f>IF($C1381&gt;0,IF(COUNTIF(newValidID,$C1381)&gt;0,VLOOKUP($C1381,Νέα_Μητρώα!$A:$G,4,FALSE),IF(COUNTIF(ValidID,$C1381)&gt;0,VLOOKUP($C1381,Μητρώο!$A:$G,4,FALSE))),"")</f>
        <v/>
      </c>
      <c r="J1381" s="53" t="str">
        <f>IF(OR(AND(OR(LEFT(R1381)="b",LEFT(T1381)="b",LEFT(V1381)="b"),IF($C1381&gt;0,IF(COUNTIF(newValidID,$C1381)&gt;0,VLOOKUP($C1381,Νέα_Μητρώα!$A:$G,2,FALSE),IF(COUNTIF(ValidID,$C1381)&gt;0,VLOOKUP($C1381,Μητρώο!$A:$G,2,FALSE))),"")="Θ"),AND(OR(LEFT(R1381)="g",LEFT(T1381)="g",LEFT(V1381)="g"),IF($C1381&gt;0,IF(COUNTIF(newValidID,$C1381)&gt;0,VLOOKUP($C1381,Νέα_Μητρώα!$A:$G,2,FALSE),IF(COUNTIF(ValidID,$C1381)&gt;0,VLOOKUP($C1381,Μητρώο!$A:$G,2,FALSE))),"")="Α")),"error","")</f>
        <v/>
      </c>
      <c r="K1381" s="29" t="str">
        <f t="shared" si="153"/>
        <v/>
      </c>
      <c r="L1381" s="29">
        <f t="shared" si="154"/>
        <v>0</v>
      </c>
      <c r="M1381" s="30"/>
      <c r="N1381" s="30"/>
      <c r="O1381" s="31" t="str">
        <f>IF($C1381&gt;0,IF(COUNTIF(newValidID,$C1381)&gt;0,VLOOKUP($C1381,Νέα_Μητρώα!$A:$G,7,FALSE),IF(COUNTIF(ValidID,$C1381)&gt;0,VLOOKUP($C1381,Μητρώο!$A:$G,7,FALSE))),"")</f>
        <v/>
      </c>
      <c r="P1381" s="25" t="str">
        <f t="shared" si="156"/>
        <v/>
      </c>
      <c r="Q1381" s="6"/>
      <c r="S1381" s="6"/>
      <c r="U1381" s="6"/>
      <c r="W1381" s="59" t="str">
        <f>IF(AND($W$1&gt;0,C1381&gt;0),SUBSTITUTE(SUBSTITUTE(IF(COUNTIF(newValidID,$C1381)&gt;0,VLOOKUP($C1381,Νέα_Μητρώα!$A:$G,2,FALSE),IF(COUNTIF(ValidID,$C1381)&gt;0,VLOOKUP($C1381,Μητρώο!$A:$G,2,FALSE))),"Θ","g"),"Α","b")&amp;IF((TRUNC((((YEAR($C$1))-I1381)+1)/2))*2&lt;12,12,(TRUNC((((YEAR($C$1))-I1381)+1)/2))*2),"ω")</f>
        <v>ω</v>
      </c>
      <c r="Z1381" s="49">
        <f t="shared" si="150"/>
        <v>0</v>
      </c>
      <c r="AA1381" s="49">
        <f t="shared" si="151"/>
        <v>0</v>
      </c>
      <c r="AB1381" s="49">
        <f t="shared" si="152"/>
        <v>0</v>
      </c>
    </row>
    <row r="1382" spans="1:28" x14ac:dyDescent="0.2">
      <c r="A1382" s="4">
        <v>1380</v>
      </c>
      <c r="B1382" s="25">
        <f t="shared" si="155"/>
        <v>1380</v>
      </c>
      <c r="D1382" s="26" t="str">
        <f>IF($C1382&gt;0,IF(COUNTIF(newValidID,$C1382)&gt;0,VLOOKUP($C1382,Νέα_Μητρώα!$A:$G,3,FALSE),IF(COUNTIF(ValidID,$C1382)&gt;0,VLOOKUP($C1382,Μητρώο!$A:$G,3,FALSE))),"")</f>
        <v/>
      </c>
      <c r="E1382" s="27" t="str">
        <f>IF($C1382&gt;0,IF(COUNTIF(newValidID,$C1382)&gt;0,VLOOKUP($C1382,Νέα_Μητρώα!$A:$G,5,FALSE),IF(COUNTIF(ValidID,$C1382)&gt;0,VLOOKUP($C1382,Μητρώο!$A:$G,5,FALSE))),"")</f>
        <v/>
      </c>
      <c r="F1382" s="47"/>
      <c r="G1382" s="47"/>
      <c r="H1382" s="28"/>
      <c r="I1382" s="29" t="str">
        <f>IF($C1382&gt;0,IF(COUNTIF(newValidID,$C1382)&gt;0,VLOOKUP($C1382,Νέα_Μητρώα!$A:$G,4,FALSE),IF(COUNTIF(ValidID,$C1382)&gt;0,VLOOKUP($C1382,Μητρώο!$A:$G,4,FALSE))),"")</f>
        <v/>
      </c>
      <c r="J1382" s="53" t="str">
        <f>IF(OR(AND(OR(LEFT(R1382)="b",LEFT(T1382)="b",LEFT(V1382)="b"),IF($C1382&gt;0,IF(COUNTIF(newValidID,$C1382)&gt;0,VLOOKUP($C1382,Νέα_Μητρώα!$A:$G,2,FALSE),IF(COUNTIF(ValidID,$C1382)&gt;0,VLOOKUP($C1382,Μητρώο!$A:$G,2,FALSE))),"")="Θ"),AND(OR(LEFT(R1382)="g",LEFT(T1382)="g",LEFT(V1382)="g"),IF($C1382&gt;0,IF(COUNTIF(newValidID,$C1382)&gt;0,VLOOKUP($C1382,Νέα_Μητρώα!$A:$G,2,FALSE),IF(COUNTIF(ValidID,$C1382)&gt;0,VLOOKUP($C1382,Μητρώο!$A:$G,2,FALSE))),"")="Α")),"error","")</f>
        <v/>
      </c>
      <c r="K1382" s="29" t="str">
        <f t="shared" si="153"/>
        <v/>
      </c>
      <c r="L1382" s="29">
        <f t="shared" si="154"/>
        <v>0</v>
      </c>
      <c r="M1382" s="30"/>
      <c r="N1382" s="30"/>
      <c r="O1382" s="31" t="str">
        <f>IF($C1382&gt;0,IF(COUNTIF(newValidID,$C1382)&gt;0,VLOOKUP($C1382,Νέα_Μητρώα!$A:$G,7,FALSE),IF(COUNTIF(ValidID,$C1382)&gt;0,VLOOKUP($C1382,Μητρώο!$A:$G,7,FALSE))),"")</f>
        <v/>
      </c>
      <c r="P1382" s="25" t="str">
        <f t="shared" si="156"/>
        <v/>
      </c>
      <c r="Q1382" s="6"/>
      <c r="S1382" s="6"/>
      <c r="U1382" s="6"/>
      <c r="W1382" s="59" t="str">
        <f>IF(AND($W$1&gt;0,C1382&gt;0),SUBSTITUTE(SUBSTITUTE(IF(COUNTIF(newValidID,$C1382)&gt;0,VLOOKUP($C1382,Νέα_Μητρώα!$A:$G,2,FALSE),IF(COUNTIF(ValidID,$C1382)&gt;0,VLOOKUP($C1382,Μητρώο!$A:$G,2,FALSE))),"Θ","g"),"Α","b")&amp;IF((TRUNC((((YEAR($C$1))-I1382)+1)/2))*2&lt;12,12,(TRUNC((((YEAR($C$1))-I1382)+1)/2))*2),"ω")</f>
        <v>ω</v>
      </c>
      <c r="Z1382" s="49">
        <f t="shared" si="150"/>
        <v>0</v>
      </c>
      <c r="AA1382" s="49">
        <f t="shared" si="151"/>
        <v>0</v>
      </c>
      <c r="AB1382" s="49">
        <f t="shared" si="152"/>
        <v>0</v>
      </c>
    </row>
    <row r="1383" spans="1:28" x14ac:dyDescent="0.2">
      <c r="A1383" s="4">
        <v>1381</v>
      </c>
      <c r="B1383" s="25">
        <f t="shared" si="155"/>
        <v>1381</v>
      </c>
      <c r="D1383" s="26" t="str">
        <f>IF($C1383&gt;0,IF(COUNTIF(newValidID,$C1383)&gt;0,VLOOKUP($C1383,Νέα_Μητρώα!$A:$G,3,FALSE),IF(COUNTIF(ValidID,$C1383)&gt;0,VLOOKUP($C1383,Μητρώο!$A:$G,3,FALSE))),"")</f>
        <v/>
      </c>
      <c r="E1383" s="27" t="str">
        <f>IF($C1383&gt;0,IF(COUNTIF(newValidID,$C1383)&gt;0,VLOOKUP($C1383,Νέα_Μητρώα!$A:$G,5,FALSE),IF(COUNTIF(ValidID,$C1383)&gt;0,VLOOKUP($C1383,Μητρώο!$A:$G,5,FALSE))),"")</f>
        <v/>
      </c>
      <c r="F1383" s="47"/>
      <c r="G1383" s="47"/>
      <c r="H1383" s="28"/>
      <c r="I1383" s="29" t="str">
        <f>IF($C1383&gt;0,IF(COUNTIF(newValidID,$C1383)&gt;0,VLOOKUP($C1383,Νέα_Μητρώα!$A:$G,4,FALSE),IF(COUNTIF(ValidID,$C1383)&gt;0,VLOOKUP($C1383,Μητρώο!$A:$G,4,FALSE))),"")</f>
        <v/>
      </c>
      <c r="J1383" s="53" t="str">
        <f>IF(OR(AND(OR(LEFT(R1383)="b",LEFT(T1383)="b",LEFT(V1383)="b"),IF($C1383&gt;0,IF(COUNTIF(newValidID,$C1383)&gt;0,VLOOKUP($C1383,Νέα_Μητρώα!$A:$G,2,FALSE),IF(COUNTIF(ValidID,$C1383)&gt;0,VLOOKUP($C1383,Μητρώο!$A:$G,2,FALSE))),"")="Θ"),AND(OR(LEFT(R1383)="g",LEFT(T1383)="g",LEFT(V1383)="g"),IF($C1383&gt;0,IF(COUNTIF(newValidID,$C1383)&gt;0,VLOOKUP($C1383,Νέα_Μητρώα!$A:$G,2,FALSE),IF(COUNTIF(ValidID,$C1383)&gt;0,VLOOKUP($C1383,Μητρώο!$A:$G,2,FALSE))),"")="Α")),"error","")</f>
        <v/>
      </c>
      <c r="K1383" s="29" t="str">
        <f t="shared" si="153"/>
        <v/>
      </c>
      <c r="L1383" s="29">
        <f t="shared" si="154"/>
        <v>0</v>
      </c>
      <c r="M1383" s="30"/>
      <c r="N1383" s="30"/>
      <c r="O1383" s="31" t="str">
        <f>IF($C1383&gt;0,IF(COUNTIF(newValidID,$C1383)&gt;0,VLOOKUP($C1383,Νέα_Μητρώα!$A:$G,7,FALSE),IF(COUNTIF(ValidID,$C1383)&gt;0,VLOOKUP($C1383,Μητρώο!$A:$G,7,FALSE))),"")</f>
        <v/>
      </c>
      <c r="P1383" s="25" t="str">
        <f t="shared" si="156"/>
        <v/>
      </c>
      <c r="Q1383" s="6"/>
      <c r="S1383" s="6"/>
      <c r="U1383" s="6"/>
      <c r="W1383" s="59" t="str">
        <f>IF(AND($W$1&gt;0,C1383&gt;0),SUBSTITUTE(SUBSTITUTE(IF(COUNTIF(newValidID,$C1383)&gt;0,VLOOKUP($C1383,Νέα_Μητρώα!$A:$G,2,FALSE),IF(COUNTIF(ValidID,$C1383)&gt;0,VLOOKUP($C1383,Μητρώο!$A:$G,2,FALSE))),"Θ","g"),"Α","b")&amp;IF((TRUNC((((YEAR($C$1))-I1383)+1)/2))*2&lt;12,12,(TRUNC((((YEAR($C$1))-I1383)+1)/2))*2),"ω")</f>
        <v>ω</v>
      </c>
      <c r="Z1383" s="49">
        <f t="shared" si="150"/>
        <v>0</v>
      </c>
      <c r="AA1383" s="49">
        <f t="shared" si="151"/>
        <v>0</v>
      </c>
      <c r="AB1383" s="49">
        <f t="shared" si="152"/>
        <v>0</v>
      </c>
    </row>
    <row r="1384" spans="1:28" x14ac:dyDescent="0.2">
      <c r="A1384" s="4">
        <v>1382</v>
      </c>
      <c r="B1384" s="25">
        <f t="shared" si="155"/>
        <v>1382</v>
      </c>
      <c r="D1384" s="26" t="str">
        <f>IF($C1384&gt;0,IF(COUNTIF(newValidID,$C1384)&gt;0,VLOOKUP($C1384,Νέα_Μητρώα!$A:$G,3,FALSE),IF(COUNTIF(ValidID,$C1384)&gt;0,VLOOKUP($C1384,Μητρώο!$A:$G,3,FALSE))),"")</f>
        <v/>
      </c>
      <c r="E1384" s="27" t="str">
        <f>IF($C1384&gt;0,IF(COUNTIF(newValidID,$C1384)&gt;0,VLOOKUP($C1384,Νέα_Μητρώα!$A:$G,5,FALSE),IF(COUNTIF(ValidID,$C1384)&gt;0,VLOOKUP($C1384,Μητρώο!$A:$G,5,FALSE))),"")</f>
        <v/>
      </c>
      <c r="F1384" s="47"/>
      <c r="G1384" s="47"/>
      <c r="H1384" s="28"/>
      <c r="I1384" s="29" t="str">
        <f>IF($C1384&gt;0,IF(COUNTIF(newValidID,$C1384)&gt;0,VLOOKUP($C1384,Νέα_Μητρώα!$A:$G,4,FALSE),IF(COUNTIF(ValidID,$C1384)&gt;0,VLOOKUP($C1384,Μητρώο!$A:$G,4,FALSE))),"")</f>
        <v/>
      </c>
      <c r="J1384" s="53" t="str">
        <f>IF(OR(AND(OR(LEFT(R1384)="b",LEFT(T1384)="b",LEFT(V1384)="b"),IF($C1384&gt;0,IF(COUNTIF(newValidID,$C1384)&gt;0,VLOOKUP($C1384,Νέα_Μητρώα!$A:$G,2,FALSE),IF(COUNTIF(ValidID,$C1384)&gt;0,VLOOKUP($C1384,Μητρώο!$A:$G,2,FALSE))),"")="Θ"),AND(OR(LEFT(R1384)="g",LEFT(T1384)="g",LEFT(V1384)="g"),IF($C1384&gt;0,IF(COUNTIF(newValidID,$C1384)&gt;0,VLOOKUP($C1384,Νέα_Μητρώα!$A:$G,2,FALSE),IF(COUNTIF(ValidID,$C1384)&gt;0,VLOOKUP($C1384,Μητρώο!$A:$G,2,FALSE))),"")="Α")),"error","")</f>
        <v/>
      </c>
      <c r="K1384" s="29" t="str">
        <f t="shared" si="153"/>
        <v/>
      </c>
      <c r="L1384" s="29">
        <f t="shared" si="154"/>
        <v>0</v>
      </c>
      <c r="M1384" s="30"/>
      <c r="N1384" s="30"/>
      <c r="O1384" s="31" t="str">
        <f>IF($C1384&gt;0,IF(COUNTIF(newValidID,$C1384)&gt;0,VLOOKUP($C1384,Νέα_Μητρώα!$A:$G,7,FALSE),IF(COUNTIF(ValidID,$C1384)&gt;0,VLOOKUP($C1384,Μητρώο!$A:$G,7,FALSE))),"")</f>
        <v/>
      </c>
      <c r="P1384" s="25" t="str">
        <f t="shared" si="156"/>
        <v/>
      </c>
      <c r="Q1384" s="6"/>
      <c r="S1384" s="6"/>
      <c r="U1384" s="6"/>
      <c r="W1384" s="59" t="str">
        <f>IF(AND($W$1&gt;0,C1384&gt;0),SUBSTITUTE(SUBSTITUTE(IF(COUNTIF(newValidID,$C1384)&gt;0,VLOOKUP($C1384,Νέα_Μητρώα!$A:$G,2,FALSE),IF(COUNTIF(ValidID,$C1384)&gt;0,VLOOKUP($C1384,Μητρώο!$A:$G,2,FALSE))),"Θ","g"),"Α","b")&amp;IF((TRUNC((((YEAR($C$1))-I1384)+1)/2))*2&lt;12,12,(TRUNC((((YEAR($C$1))-I1384)+1)/2))*2),"ω")</f>
        <v>ω</v>
      </c>
      <c r="Z1384" s="49">
        <f t="shared" si="150"/>
        <v>0</v>
      </c>
      <c r="AA1384" s="49">
        <f t="shared" si="151"/>
        <v>0</v>
      </c>
      <c r="AB1384" s="49">
        <f t="shared" si="152"/>
        <v>0</v>
      </c>
    </row>
    <row r="1385" spans="1:28" x14ac:dyDescent="0.2">
      <c r="A1385" s="4">
        <v>1383</v>
      </c>
      <c r="B1385" s="25">
        <f t="shared" si="155"/>
        <v>1383</v>
      </c>
      <c r="D1385" s="26" t="str">
        <f>IF($C1385&gt;0,IF(COUNTIF(newValidID,$C1385)&gt;0,VLOOKUP($C1385,Νέα_Μητρώα!$A:$G,3,FALSE),IF(COUNTIF(ValidID,$C1385)&gt;0,VLOOKUP($C1385,Μητρώο!$A:$G,3,FALSE))),"")</f>
        <v/>
      </c>
      <c r="E1385" s="27" t="str">
        <f>IF($C1385&gt;0,IF(COUNTIF(newValidID,$C1385)&gt;0,VLOOKUP($C1385,Νέα_Μητρώα!$A:$G,5,FALSE),IF(COUNTIF(ValidID,$C1385)&gt;0,VLOOKUP($C1385,Μητρώο!$A:$G,5,FALSE))),"")</f>
        <v/>
      </c>
      <c r="F1385" s="47"/>
      <c r="G1385" s="47"/>
      <c r="H1385" s="28"/>
      <c r="I1385" s="29" t="str">
        <f>IF($C1385&gt;0,IF(COUNTIF(newValidID,$C1385)&gt;0,VLOOKUP($C1385,Νέα_Μητρώα!$A:$G,4,FALSE),IF(COUNTIF(ValidID,$C1385)&gt;0,VLOOKUP($C1385,Μητρώο!$A:$G,4,FALSE))),"")</f>
        <v/>
      </c>
      <c r="J1385" s="53" t="str">
        <f>IF(OR(AND(OR(LEFT(R1385)="b",LEFT(T1385)="b",LEFT(V1385)="b"),IF($C1385&gt;0,IF(COUNTIF(newValidID,$C1385)&gt;0,VLOOKUP($C1385,Νέα_Μητρώα!$A:$G,2,FALSE),IF(COUNTIF(ValidID,$C1385)&gt;0,VLOOKUP($C1385,Μητρώο!$A:$G,2,FALSE))),"")="Θ"),AND(OR(LEFT(R1385)="g",LEFT(T1385)="g",LEFT(V1385)="g"),IF($C1385&gt;0,IF(COUNTIF(newValidID,$C1385)&gt;0,VLOOKUP($C1385,Νέα_Μητρώα!$A:$G,2,FALSE),IF(COUNTIF(ValidID,$C1385)&gt;0,VLOOKUP($C1385,Μητρώο!$A:$G,2,FALSE))),"")="Α")),"error","")</f>
        <v/>
      </c>
      <c r="K1385" s="29" t="str">
        <f t="shared" si="153"/>
        <v/>
      </c>
      <c r="L1385" s="29">
        <f t="shared" si="154"/>
        <v>0</v>
      </c>
      <c r="M1385" s="30"/>
      <c r="N1385" s="30"/>
      <c r="O1385" s="31" t="str">
        <f>IF($C1385&gt;0,IF(COUNTIF(newValidID,$C1385)&gt;0,VLOOKUP($C1385,Νέα_Μητρώα!$A:$G,7,FALSE),IF(COUNTIF(ValidID,$C1385)&gt;0,VLOOKUP($C1385,Μητρώο!$A:$G,7,FALSE))),"")</f>
        <v/>
      </c>
      <c r="P1385" s="25" t="str">
        <f t="shared" si="156"/>
        <v/>
      </c>
      <c r="Q1385" s="6"/>
      <c r="S1385" s="6"/>
      <c r="U1385" s="6"/>
      <c r="W1385" s="59" t="str">
        <f>IF(AND($W$1&gt;0,C1385&gt;0),SUBSTITUTE(SUBSTITUTE(IF(COUNTIF(newValidID,$C1385)&gt;0,VLOOKUP($C1385,Νέα_Μητρώα!$A:$G,2,FALSE),IF(COUNTIF(ValidID,$C1385)&gt;0,VLOOKUP($C1385,Μητρώο!$A:$G,2,FALSE))),"Θ","g"),"Α","b")&amp;IF((TRUNC((((YEAR($C$1))-I1385)+1)/2))*2&lt;12,12,(TRUNC((((YEAR($C$1))-I1385)+1)/2))*2),"ω")</f>
        <v>ω</v>
      </c>
      <c r="Z1385" s="49">
        <f t="shared" si="150"/>
        <v>0</v>
      </c>
      <c r="AA1385" s="49">
        <f t="shared" si="151"/>
        <v>0</v>
      </c>
      <c r="AB1385" s="49">
        <f t="shared" si="152"/>
        <v>0</v>
      </c>
    </row>
    <row r="1386" spans="1:28" x14ac:dyDescent="0.2">
      <c r="A1386" s="4">
        <v>1384</v>
      </c>
      <c r="B1386" s="25">
        <f t="shared" si="155"/>
        <v>1384</v>
      </c>
      <c r="D1386" s="26" t="str">
        <f>IF($C1386&gt;0,IF(COUNTIF(newValidID,$C1386)&gt;0,VLOOKUP($C1386,Νέα_Μητρώα!$A:$G,3,FALSE),IF(COUNTIF(ValidID,$C1386)&gt;0,VLOOKUP($C1386,Μητρώο!$A:$G,3,FALSE))),"")</f>
        <v/>
      </c>
      <c r="E1386" s="27" t="str">
        <f>IF($C1386&gt;0,IF(COUNTIF(newValidID,$C1386)&gt;0,VLOOKUP($C1386,Νέα_Μητρώα!$A:$G,5,FALSE),IF(COUNTIF(ValidID,$C1386)&gt;0,VLOOKUP($C1386,Μητρώο!$A:$G,5,FALSE))),"")</f>
        <v/>
      </c>
      <c r="F1386" s="47"/>
      <c r="G1386" s="47"/>
      <c r="H1386" s="28"/>
      <c r="I1386" s="29" t="str">
        <f>IF($C1386&gt;0,IF(COUNTIF(newValidID,$C1386)&gt;0,VLOOKUP($C1386,Νέα_Μητρώα!$A:$G,4,FALSE),IF(COUNTIF(ValidID,$C1386)&gt;0,VLOOKUP($C1386,Μητρώο!$A:$G,4,FALSE))),"")</f>
        <v/>
      </c>
      <c r="J1386" s="53" t="str">
        <f>IF(OR(AND(OR(LEFT(R1386)="b",LEFT(T1386)="b",LEFT(V1386)="b"),IF($C1386&gt;0,IF(COUNTIF(newValidID,$C1386)&gt;0,VLOOKUP($C1386,Νέα_Μητρώα!$A:$G,2,FALSE),IF(COUNTIF(ValidID,$C1386)&gt;0,VLOOKUP($C1386,Μητρώο!$A:$G,2,FALSE))),"")="Θ"),AND(OR(LEFT(R1386)="g",LEFT(T1386)="g",LEFT(V1386)="g"),IF($C1386&gt;0,IF(COUNTIF(newValidID,$C1386)&gt;0,VLOOKUP($C1386,Νέα_Μητρώα!$A:$G,2,FALSE),IF(COUNTIF(ValidID,$C1386)&gt;0,VLOOKUP($C1386,Μητρώο!$A:$G,2,FALSE))),"")="Α")),"error","")</f>
        <v/>
      </c>
      <c r="K1386" s="29" t="str">
        <f t="shared" si="153"/>
        <v/>
      </c>
      <c r="L1386" s="29">
        <f t="shared" si="154"/>
        <v>0</v>
      </c>
      <c r="M1386" s="30"/>
      <c r="N1386" s="30"/>
      <c r="O1386" s="31" t="str">
        <f>IF($C1386&gt;0,IF(COUNTIF(newValidID,$C1386)&gt;0,VLOOKUP($C1386,Νέα_Μητρώα!$A:$G,7,FALSE),IF(COUNTIF(ValidID,$C1386)&gt;0,VLOOKUP($C1386,Μητρώο!$A:$G,7,FALSE))),"")</f>
        <v/>
      </c>
      <c r="P1386" s="25" t="str">
        <f t="shared" si="156"/>
        <v/>
      </c>
      <c r="Q1386" s="6"/>
      <c r="S1386" s="6"/>
      <c r="U1386" s="6"/>
      <c r="W1386" s="59" t="str">
        <f>IF(AND($W$1&gt;0,C1386&gt;0),SUBSTITUTE(SUBSTITUTE(IF(COUNTIF(newValidID,$C1386)&gt;0,VLOOKUP($C1386,Νέα_Μητρώα!$A:$G,2,FALSE),IF(COUNTIF(ValidID,$C1386)&gt;0,VLOOKUP($C1386,Μητρώο!$A:$G,2,FALSE))),"Θ","g"),"Α","b")&amp;IF((TRUNC((((YEAR($C$1))-I1386)+1)/2))*2&lt;12,12,(TRUNC((((YEAR($C$1))-I1386)+1)/2))*2),"ω")</f>
        <v>ω</v>
      </c>
      <c r="Z1386" s="49">
        <f t="shared" ref="Z1386:Z1449" si="157">COUNTIF(CityGroup,Q1386&amp;"-"&amp;R1386)</f>
        <v>0</v>
      </c>
      <c r="AA1386" s="49">
        <f t="shared" ref="AA1386:AA1449" si="158">COUNTIF(CityGroup,S1386&amp;"-"&amp;T1386)</f>
        <v>0</v>
      </c>
      <c r="AB1386" s="49">
        <f t="shared" ref="AB1386:AB1449" si="159">COUNTIF(CityGroup,U1386&amp;"-"&amp;V1386)</f>
        <v>0</v>
      </c>
    </row>
    <row r="1387" spans="1:28" x14ac:dyDescent="0.2">
      <c r="A1387" s="4">
        <v>1385</v>
      </c>
      <c r="B1387" s="25">
        <f t="shared" si="155"/>
        <v>1385</v>
      </c>
      <c r="D1387" s="26" t="str">
        <f>IF($C1387&gt;0,IF(COUNTIF(newValidID,$C1387)&gt;0,VLOOKUP($C1387,Νέα_Μητρώα!$A:$G,3,FALSE),IF(COUNTIF(ValidID,$C1387)&gt;0,VLOOKUP($C1387,Μητρώο!$A:$G,3,FALSE))),"")</f>
        <v/>
      </c>
      <c r="E1387" s="27" t="str">
        <f>IF($C1387&gt;0,IF(COUNTIF(newValidID,$C1387)&gt;0,VLOOKUP($C1387,Νέα_Μητρώα!$A:$G,5,FALSE),IF(COUNTIF(ValidID,$C1387)&gt;0,VLOOKUP($C1387,Μητρώο!$A:$G,5,FALSE))),"")</f>
        <v/>
      </c>
      <c r="F1387" s="47"/>
      <c r="G1387" s="47"/>
      <c r="H1387" s="28"/>
      <c r="I1387" s="29" t="str">
        <f>IF($C1387&gt;0,IF(COUNTIF(newValidID,$C1387)&gt;0,VLOOKUP($C1387,Νέα_Μητρώα!$A:$G,4,FALSE),IF(COUNTIF(ValidID,$C1387)&gt;0,VLOOKUP($C1387,Μητρώο!$A:$G,4,FALSE))),"")</f>
        <v/>
      </c>
      <c r="J1387" s="53" t="str">
        <f>IF(OR(AND(OR(LEFT(R1387)="b",LEFT(T1387)="b",LEFT(V1387)="b"),IF($C1387&gt;0,IF(COUNTIF(newValidID,$C1387)&gt;0,VLOOKUP($C1387,Νέα_Μητρώα!$A:$G,2,FALSE),IF(COUNTIF(ValidID,$C1387)&gt;0,VLOOKUP($C1387,Μητρώο!$A:$G,2,FALSE))),"")="Θ"),AND(OR(LEFT(R1387)="g",LEFT(T1387)="g",LEFT(V1387)="g"),IF($C1387&gt;0,IF(COUNTIF(newValidID,$C1387)&gt;0,VLOOKUP($C1387,Νέα_Μητρώα!$A:$G,2,FALSE),IF(COUNTIF(ValidID,$C1387)&gt;0,VLOOKUP($C1387,Μητρώο!$A:$G,2,FALSE))),"")="Α")),"error","")</f>
        <v/>
      </c>
      <c r="K1387" s="29" t="str">
        <f t="shared" si="153"/>
        <v/>
      </c>
      <c r="L1387" s="29">
        <f t="shared" si="154"/>
        <v>0</v>
      </c>
      <c r="M1387" s="30"/>
      <c r="N1387" s="30"/>
      <c r="O1387" s="31" t="str">
        <f>IF($C1387&gt;0,IF(COUNTIF(newValidID,$C1387)&gt;0,VLOOKUP($C1387,Νέα_Μητρώα!$A:$G,7,FALSE),IF(COUNTIF(ValidID,$C1387)&gt;0,VLOOKUP($C1387,Μητρώο!$A:$G,7,FALSE))),"")</f>
        <v/>
      </c>
      <c r="P1387" s="25" t="str">
        <f t="shared" si="156"/>
        <v/>
      </c>
      <c r="Q1387" s="6"/>
      <c r="S1387" s="6"/>
      <c r="U1387" s="6"/>
      <c r="W1387" s="59" t="str">
        <f>IF(AND($W$1&gt;0,C1387&gt;0),SUBSTITUTE(SUBSTITUTE(IF(COUNTIF(newValidID,$C1387)&gt;0,VLOOKUP($C1387,Νέα_Μητρώα!$A:$G,2,FALSE),IF(COUNTIF(ValidID,$C1387)&gt;0,VLOOKUP($C1387,Μητρώο!$A:$G,2,FALSE))),"Θ","g"),"Α","b")&amp;IF((TRUNC((((YEAR($C$1))-I1387)+1)/2))*2&lt;12,12,(TRUNC((((YEAR($C$1))-I1387)+1)/2))*2),"ω")</f>
        <v>ω</v>
      </c>
      <c r="Z1387" s="49">
        <f t="shared" si="157"/>
        <v>0</v>
      </c>
      <c r="AA1387" s="49">
        <f t="shared" si="158"/>
        <v>0</v>
      </c>
      <c r="AB1387" s="49">
        <f t="shared" si="159"/>
        <v>0</v>
      </c>
    </row>
    <row r="1388" spans="1:28" x14ac:dyDescent="0.2">
      <c r="A1388" s="4">
        <v>1386</v>
      </c>
      <c r="B1388" s="25">
        <f t="shared" si="155"/>
        <v>1386</v>
      </c>
      <c r="D1388" s="26" t="str">
        <f>IF($C1388&gt;0,IF(COUNTIF(newValidID,$C1388)&gt;0,VLOOKUP($C1388,Νέα_Μητρώα!$A:$G,3,FALSE),IF(COUNTIF(ValidID,$C1388)&gt;0,VLOOKUP($C1388,Μητρώο!$A:$G,3,FALSE))),"")</f>
        <v/>
      </c>
      <c r="E1388" s="27" t="str">
        <f>IF($C1388&gt;0,IF(COUNTIF(newValidID,$C1388)&gt;0,VLOOKUP($C1388,Νέα_Μητρώα!$A:$G,5,FALSE),IF(COUNTIF(ValidID,$C1388)&gt;0,VLOOKUP($C1388,Μητρώο!$A:$G,5,FALSE))),"")</f>
        <v/>
      </c>
      <c r="F1388" s="47"/>
      <c r="G1388" s="47"/>
      <c r="H1388" s="28"/>
      <c r="I1388" s="29" t="str">
        <f>IF($C1388&gt;0,IF(COUNTIF(newValidID,$C1388)&gt;0,VLOOKUP($C1388,Νέα_Μητρώα!$A:$G,4,FALSE),IF(COUNTIF(ValidID,$C1388)&gt;0,VLOOKUP($C1388,Μητρώο!$A:$G,4,FALSE))),"")</f>
        <v/>
      </c>
      <c r="J1388" s="53" t="str">
        <f>IF(OR(AND(OR(LEFT(R1388)="b",LEFT(T1388)="b",LEFT(V1388)="b"),IF($C1388&gt;0,IF(COUNTIF(newValidID,$C1388)&gt;0,VLOOKUP($C1388,Νέα_Μητρώα!$A:$G,2,FALSE),IF(COUNTIF(ValidID,$C1388)&gt;0,VLOOKUP($C1388,Μητρώο!$A:$G,2,FALSE))),"")="Θ"),AND(OR(LEFT(R1388)="g",LEFT(T1388)="g",LEFT(V1388)="g"),IF($C1388&gt;0,IF(COUNTIF(newValidID,$C1388)&gt;0,VLOOKUP($C1388,Νέα_Μητρώα!$A:$G,2,FALSE),IF(COUNTIF(ValidID,$C1388)&gt;0,VLOOKUP($C1388,Μητρώο!$A:$G,2,FALSE))),"")="Α")),"error","")</f>
        <v/>
      </c>
      <c r="K1388" s="29" t="str">
        <f t="shared" si="153"/>
        <v/>
      </c>
      <c r="L1388" s="29">
        <f t="shared" si="154"/>
        <v>0</v>
      </c>
      <c r="M1388" s="30"/>
      <c r="N1388" s="30"/>
      <c r="O1388" s="31" t="str">
        <f>IF($C1388&gt;0,IF(COUNTIF(newValidID,$C1388)&gt;0,VLOOKUP($C1388,Νέα_Μητρώα!$A:$G,7,FALSE),IF(COUNTIF(ValidID,$C1388)&gt;0,VLOOKUP($C1388,Μητρώο!$A:$G,7,FALSE))),"")</f>
        <v/>
      </c>
      <c r="P1388" s="25" t="str">
        <f t="shared" si="156"/>
        <v/>
      </c>
      <c r="Q1388" s="6"/>
      <c r="S1388" s="6"/>
      <c r="U1388" s="6"/>
      <c r="W1388" s="59" t="str">
        <f>IF(AND($W$1&gt;0,C1388&gt;0),SUBSTITUTE(SUBSTITUTE(IF(COUNTIF(newValidID,$C1388)&gt;0,VLOOKUP($C1388,Νέα_Μητρώα!$A:$G,2,FALSE),IF(COUNTIF(ValidID,$C1388)&gt;0,VLOOKUP($C1388,Μητρώο!$A:$G,2,FALSE))),"Θ","g"),"Α","b")&amp;IF((TRUNC((((YEAR($C$1))-I1388)+1)/2))*2&lt;12,12,(TRUNC((((YEAR($C$1))-I1388)+1)/2))*2),"ω")</f>
        <v>ω</v>
      </c>
      <c r="Z1388" s="49">
        <f t="shared" si="157"/>
        <v>0</v>
      </c>
      <c r="AA1388" s="49">
        <f t="shared" si="158"/>
        <v>0</v>
      </c>
      <c r="AB1388" s="49">
        <f t="shared" si="159"/>
        <v>0</v>
      </c>
    </row>
    <row r="1389" spans="1:28" x14ac:dyDescent="0.2">
      <c r="A1389" s="4">
        <v>1387</v>
      </c>
      <c r="B1389" s="25">
        <f t="shared" si="155"/>
        <v>1387</v>
      </c>
      <c r="D1389" s="26" t="str">
        <f>IF($C1389&gt;0,IF(COUNTIF(newValidID,$C1389)&gt;0,VLOOKUP($C1389,Νέα_Μητρώα!$A:$G,3,FALSE),IF(COUNTIF(ValidID,$C1389)&gt;0,VLOOKUP($C1389,Μητρώο!$A:$G,3,FALSE))),"")</f>
        <v/>
      </c>
      <c r="E1389" s="27" t="str">
        <f>IF($C1389&gt;0,IF(COUNTIF(newValidID,$C1389)&gt;0,VLOOKUP($C1389,Νέα_Μητρώα!$A:$G,5,FALSE),IF(COUNTIF(ValidID,$C1389)&gt;0,VLOOKUP($C1389,Μητρώο!$A:$G,5,FALSE))),"")</f>
        <v/>
      </c>
      <c r="F1389" s="47"/>
      <c r="G1389" s="47"/>
      <c r="H1389" s="28"/>
      <c r="I1389" s="29" t="str">
        <f>IF($C1389&gt;0,IF(COUNTIF(newValidID,$C1389)&gt;0,VLOOKUP($C1389,Νέα_Μητρώα!$A:$G,4,FALSE),IF(COUNTIF(ValidID,$C1389)&gt;0,VLOOKUP($C1389,Μητρώο!$A:$G,4,FALSE))),"")</f>
        <v/>
      </c>
      <c r="J1389" s="53" t="str">
        <f>IF(OR(AND(OR(LEFT(R1389)="b",LEFT(T1389)="b",LEFT(V1389)="b"),IF($C1389&gt;0,IF(COUNTIF(newValidID,$C1389)&gt;0,VLOOKUP($C1389,Νέα_Μητρώα!$A:$G,2,FALSE),IF(COUNTIF(ValidID,$C1389)&gt;0,VLOOKUP($C1389,Μητρώο!$A:$G,2,FALSE))),"")="Θ"),AND(OR(LEFT(R1389)="g",LEFT(T1389)="g",LEFT(V1389)="g"),IF($C1389&gt;0,IF(COUNTIF(newValidID,$C1389)&gt;0,VLOOKUP($C1389,Νέα_Μητρώα!$A:$G,2,FALSE),IF(COUNTIF(ValidID,$C1389)&gt;0,VLOOKUP($C1389,Μητρώο!$A:$G,2,FALSE))),"")="Α")),"error","")</f>
        <v/>
      </c>
      <c r="K1389" s="29" t="str">
        <f t="shared" si="153"/>
        <v/>
      </c>
      <c r="L1389" s="29">
        <f t="shared" si="154"/>
        <v>0</v>
      </c>
      <c r="M1389" s="30"/>
      <c r="N1389" s="30"/>
      <c r="O1389" s="31" t="str">
        <f>IF($C1389&gt;0,IF(COUNTIF(newValidID,$C1389)&gt;0,VLOOKUP($C1389,Νέα_Μητρώα!$A:$G,7,FALSE),IF(COUNTIF(ValidID,$C1389)&gt;0,VLOOKUP($C1389,Μητρώο!$A:$G,7,FALSE))),"")</f>
        <v/>
      </c>
      <c r="P1389" s="25" t="str">
        <f t="shared" si="156"/>
        <v/>
      </c>
      <c r="Q1389" s="6"/>
      <c r="S1389" s="6"/>
      <c r="U1389" s="6"/>
      <c r="W1389" s="59" t="str">
        <f>IF(AND($W$1&gt;0,C1389&gt;0),SUBSTITUTE(SUBSTITUTE(IF(COUNTIF(newValidID,$C1389)&gt;0,VLOOKUP($C1389,Νέα_Μητρώα!$A:$G,2,FALSE),IF(COUNTIF(ValidID,$C1389)&gt;0,VLOOKUP($C1389,Μητρώο!$A:$G,2,FALSE))),"Θ","g"),"Α","b")&amp;IF((TRUNC((((YEAR($C$1))-I1389)+1)/2))*2&lt;12,12,(TRUNC((((YEAR($C$1))-I1389)+1)/2))*2),"ω")</f>
        <v>ω</v>
      </c>
      <c r="Z1389" s="49">
        <f t="shared" si="157"/>
        <v>0</v>
      </c>
      <c r="AA1389" s="49">
        <f t="shared" si="158"/>
        <v>0</v>
      </c>
      <c r="AB1389" s="49">
        <f t="shared" si="159"/>
        <v>0</v>
      </c>
    </row>
    <row r="1390" spans="1:28" x14ac:dyDescent="0.2">
      <c r="A1390" s="4">
        <v>1388</v>
      </c>
      <c r="B1390" s="25">
        <f t="shared" si="155"/>
        <v>1388</v>
      </c>
      <c r="D1390" s="26" t="str">
        <f>IF($C1390&gt;0,IF(COUNTIF(newValidID,$C1390)&gt;0,VLOOKUP($C1390,Νέα_Μητρώα!$A:$G,3,FALSE),IF(COUNTIF(ValidID,$C1390)&gt;0,VLOOKUP($C1390,Μητρώο!$A:$G,3,FALSE))),"")</f>
        <v/>
      </c>
      <c r="E1390" s="27" t="str">
        <f>IF($C1390&gt;0,IF(COUNTIF(newValidID,$C1390)&gt;0,VLOOKUP($C1390,Νέα_Μητρώα!$A:$G,5,FALSE),IF(COUNTIF(ValidID,$C1390)&gt;0,VLOOKUP($C1390,Μητρώο!$A:$G,5,FALSE))),"")</f>
        <v/>
      </c>
      <c r="F1390" s="47"/>
      <c r="G1390" s="47"/>
      <c r="H1390" s="28"/>
      <c r="I1390" s="29" t="str">
        <f>IF($C1390&gt;0,IF(COUNTIF(newValidID,$C1390)&gt;0,VLOOKUP($C1390,Νέα_Μητρώα!$A:$G,4,FALSE),IF(COUNTIF(ValidID,$C1390)&gt;0,VLOOKUP($C1390,Μητρώο!$A:$G,4,FALSE))),"")</f>
        <v/>
      </c>
      <c r="J1390" s="53" t="str">
        <f>IF(OR(AND(OR(LEFT(R1390)="b",LEFT(T1390)="b",LEFT(V1390)="b"),IF($C1390&gt;0,IF(COUNTIF(newValidID,$C1390)&gt;0,VLOOKUP($C1390,Νέα_Μητρώα!$A:$G,2,FALSE),IF(COUNTIF(ValidID,$C1390)&gt;0,VLOOKUP($C1390,Μητρώο!$A:$G,2,FALSE))),"")="Θ"),AND(OR(LEFT(R1390)="g",LEFT(T1390)="g",LEFT(V1390)="g"),IF($C1390&gt;0,IF(COUNTIF(newValidID,$C1390)&gt;0,VLOOKUP($C1390,Νέα_Μητρώα!$A:$G,2,FALSE),IF(COUNTIF(ValidID,$C1390)&gt;0,VLOOKUP($C1390,Μητρώο!$A:$G,2,FALSE))),"")="Α")),"error","")</f>
        <v/>
      </c>
      <c r="K1390" s="29" t="str">
        <f t="shared" si="153"/>
        <v/>
      </c>
      <c r="L1390" s="29">
        <f t="shared" si="154"/>
        <v>0</v>
      </c>
      <c r="M1390" s="30"/>
      <c r="N1390" s="30"/>
      <c r="O1390" s="31" t="str">
        <f>IF($C1390&gt;0,IF(COUNTIF(newValidID,$C1390)&gt;0,VLOOKUP($C1390,Νέα_Μητρώα!$A:$G,7,FALSE),IF(COUNTIF(ValidID,$C1390)&gt;0,VLOOKUP($C1390,Μητρώο!$A:$G,7,FALSE))),"")</f>
        <v/>
      </c>
      <c r="P1390" s="25" t="str">
        <f t="shared" si="156"/>
        <v/>
      </c>
      <c r="Q1390" s="6"/>
      <c r="S1390" s="6"/>
      <c r="U1390" s="6"/>
      <c r="W1390" s="59" t="str">
        <f>IF(AND($W$1&gt;0,C1390&gt;0),SUBSTITUTE(SUBSTITUTE(IF(COUNTIF(newValidID,$C1390)&gt;0,VLOOKUP($C1390,Νέα_Μητρώα!$A:$G,2,FALSE),IF(COUNTIF(ValidID,$C1390)&gt;0,VLOOKUP($C1390,Μητρώο!$A:$G,2,FALSE))),"Θ","g"),"Α","b")&amp;IF((TRUNC((((YEAR($C$1))-I1390)+1)/2))*2&lt;12,12,(TRUNC((((YEAR($C$1))-I1390)+1)/2))*2),"ω")</f>
        <v>ω</v>
      </c>
      <c r="Z1390" s="49">
        <f t="shared" si="157"/>
        <v>0</v>
      </c>
      <c r="AA1390" s="49">
        <f t="shared" si="158"/>
        <v>0</v>
      </c>
      <c r="AB1390" s="49">
        <f t="shared" si="159"/>
        <v>0</v>
      </c>
    </row>
    <row r="1391" spans="1:28" x14ac:dyDescent="0.2">
      <c r="A1391" s="4">
        <v>1389</v>
      </c>
      <c r="B1391" s="25">
        <f t="shared" si="155"/>
        <v>1389</v>
      </c>
      <c r="D1391" s="26" t="str">
        <f>IF($C1391&gt;0,IF(COUNTIF(newValidID,$C1391)&gt;0,VLOOKUP($C1391,Νέα_Μητρώα!$A:$G,3,FALSE),IF(COUNTIF(ValidID,$C1391)&gt;0,VLOOKUP($C1391,Μητρώο!$A:$G,3,FALSE))),"")</f>
        <v/>
      </c>
      <c r="E1391" s="27" t="str">
        <f>IF($C1391&gt;0,IF(COUNTIF(newValidID,$C1391)&gt;0,VLOOKUP($C1391,Νέα_Μητρώα!$A:$G,5,FALSE),IF(COUNTIF(ValidID,$C1391)&gt;0,VLOOKUP($C1391,Μητρώο!$A:$G,5,FALSE))),"")</f>
        <v/>
      </c>
      <c r="F1391" s="47"/>
      <c r="G1391" s="47"/>
      <c r="H1391" s="28"/>
      <c r="I1391" s="29" t="str">
        <f>IF($C1391&gt;0,IF(COUNTIF(newValidID,$C1391)&gt;0,VLOOKUP($C1391,Νέα_Μητρώα!$A:$G,4,FALSE),IF(COUNTIF(ValidID,$C1391)&gt;0,VLOOKUP($C1391,Μητρώο!$A:$G,4,FALSE))),"")</f>
        <v/>
      </c>
      <c r="J1391" s="53" t="str">
        <f>IF(OR(AND(OR(LEFT(R1391)="b",LEFT(T1391)="b",LEFT(V1391)="b"),IF($C1391&gt;0,IF(COUNTIF(newValidID,$C1391)&gt;0,VLOOKUP($C1391,Νέα_Μητρώα!$A:$G,2,FALSE),IF(COUNTIF(ValidID,$C1391)&gt;0,VLOOKUP($C1391,Μητρώο!$A:$G,2,FALSE))),"")="Θ"),AND(OR(LEFT(R1391)="g",LEFT(T1391)="g",LEFT(V1391)="g"),IF($C1391&gt;0,IF(COUNTIF(newValidID,$C1391)&gt;0,VLOOKUP($C1391,Νέα_Μητρώα!$A:$G,2,FALSE),IF(COUNTIF(ValidID,$C1391)&gt;0,VLOOKUP($C1391,Μητρώο!$A:$G,2,FALSE))),"")="Α")),"error","")</f>
        <v/>
      </c>
      <c r="K1391" s="29" t="str">
        <f t="shared" si="153"/>
        <v/>
      </c>
      <c r="L1391" s="29">
        <f t="shared" si="154"/>
        <v>0</v>
      </c>
      <c r="M1391" s="30"/>
      <c r="N1391" s="30"/>
      <c r="O1391" s="31" t="str">
        <f>IF($C1391&gt;0,IF(COUNTIF(newValidID,$C1391)&gt;0,VLOOKUP($C1391,Νέα_Μητρώα!$A:$G,7,FALSE),IF(COUNTIF(ValidID,$C1391)&gt;0,VLOOKUP($C1391,Μητρώο!$A:$G,7,FALSE))),"")</f>
        <v/>
      </c>
      <c r="P1391" s="25" t="str">
        <f t="shared" si="156"/>
        <v/>
      </c>
      <c r="Q1391" s="6"/>
      <c r="S1391" s="6"/>
      <c r="U1391" s="6"/>
      <c r="W1391" s="59" t="str">
        <f>IF(AND($W$1&gt;0,C1391&gt;0),SUBSTITUTE(SUBSTITUTE(IF(COUNTIF(newValidID,$C1391)&gt;0,VLOOKUP($C1391,Νέα_Μητρώα!$A:$G,2,FALSE),IF(COUNTIF(ValidID,$C1391)&gt;0,VLOOKUP($C1391,Μητρώο!$A:$G,2,FALSE))),"Θ","g"),"Α","b")&amp;IF((TRUNC((((YEAR($C$1))-I1391)+1)/2))*2&lt;12,12,(TRUNC((((YEAR($C$1))-I1391)+1)/2))*2),"ω")</f>
        <v>ω</v>
      </c>
      <c r="Z1391" s="49">
        <f t="shared" si="157"/>
        <v>0</v>
      </c>
      <c r="AA1391" s="49">
        <f t="shared" si="158"/>
        <v>0</v>
      </c>
      <c r="AB1391" s="49">
        <f t="shared" si="159"/>
        <v>0</v>
      </c>
    </row>
    <row r="1392" spans="1:28" x14ac:dyDescent="0.2">
      <c r="A1392" s="4">
        <v>1390</v>
      </c>
      <c r="B1392" s="25">
        <f t="shared" si="155"/>
        <v>1390</v>
      </c>
      <c r="D1392" s="26" t="str">
        <f>IF($C1392&gt;0,IF(COUNTIF(newValidID,$C1392)&gt;0,VLOOKUP($C1392,Νέα_Μητρώα!$A:$G,3,FALSE),IF(COUNTIF(ValidID,$C1392)&gt;0,VLOOKUP($C1392,Μητρώο!$A:$G,3,FALSE))),"")</f>
        <v/>
      </c>
      <c r="E1392" s="27" t="str">
        <f>IF($C1392&gt;0,IF(COUNTIF(newValidID,$C1392)&gt;0,VLOOKUP($C1392,Νέα_Μητρώα!$A:$G,5,FALSE),IF(COUNTIF(ValidID,$C1392)&gt;0,VLOOKUP($C1392,Μητρώο!$A:$G,5,FALSE))),"")</f>
        <v/>
      </c>
      <c r="F1392" s="47"/>
      <c r="G1392" s="47"/>
      <c r="H1392" s="28"/>
      <c r="I1392" s="29" t="str">
        <f>IF($C1392&gt;0,IF(COUNTIF(newValidID,$C1392)&gt;0,VLOOKUP($C1392,Νέα_Μητρώα!$A:$G,4,FALSE),IF(COUNTIF(ValidID,$C1392)&gt;0,VLOOKUP($C1392,Μητρώο!$A:$G,4,FALSE))),"")</f>
        <v/>
      </c>
      <c r="J1392" s="53" t="str">
        <f>IF(OR(AND(OR(LEFT(R1392)="b",LEFT(T1392)="b",LEFT(V1392)="b"),IF($C1392&gt;0,IF(COUNTIF(newValidID,$C1392)&gt;0,VLOOKUP($C1392,Νέα_Μητρώα!$A:$G,2,FALSE),IF(COUNTIF(ValidID,$C1392)&gt;0,VLOOKUP($C1392,Μητρώο!$A:$G,2,FALSE))),"")="Θ"),AND(OR(LEFT(R1392)="g",LEFT(T1392)="g",LEFT(V1392)="g"),IF($C1392&gt;0,IF(COUNTIF(newValidID,$C1392)&gt;0,VLOOKUP($C1392,Νέα_Μητρώα!$A:$G,2,FALSE),IF(COUNTIF(ValidID,$C1392)&gt;0,VLOOKUP($C1392,Μητρώο!$A:$G,2,FALSE))),"")="Α")),"error","")</f>
        <v/>
      </c>
      <c r="K1392" s="29" t="str">
        <f t="shared" si="153"/>
        <v/>
      </c>
      <c r="L1392" s="29">
        <f t="shared" si="154"/>
        <v>0</v>
      </c>
      <c r="M1392" s="30"/>
      <c r="N1392" s="30"/>
      <c r="O1392" s="31" t="str">
        <f>IF($C1392&gt;0,IF(COUNTIF(newValidID,$C1392)&gt;0,VLOOKUP($C1392,Νέα_Μητρώα!$A:$G,7,FALSE),IF(COUNTIF(ValidID,$C1392)&gt;0,VLOOKUP($C1392,Μητρώο!$A:$G,7,FALSE))),"")</f>
        <v/>
      </c>
      <c r="P1392" s="25" t="str">
        <f t="shared" si="156"/>
        <v/>
      </c>
      <c r="Q1392" s="6"/>
      <c r="S1392" s="6"/>
      <c r="U1392" s="6"/>
      <c r="W1392" s="59" t="str">
        <f>IF(AND($W$1&gt;0,C1392&gt;0),SUBSTITUTE(SUBSTITUTE(IF(COUNTIF(newValidID,$C1392)&gt;0,VLOOKUP($C1392,Νέα_Μητρώα!$A:$G,2,FALSE),IF(COUNTIF(ValidID,$C1392)&gt;0,VLOOKUP($C1392,Μητρώο!$A:$G,2,FALSE))),"Θ","g"),"Α","b")&amp;IF((TRUNC((((YEAR($C$1))-I1392)+1)/2))*2&lt;12,12,(TRUNC((((YEAR($C$1))-I1392)+1)/2))*2),"ω")</f>
        <v>ω</v>
      </c>
      <c r="Z1392" s="49">
        <f t="shared" si="157"/>
        <v>0</v>
      </c>
      <c r="AA1392" s="49">
        <f t="shared" si="158"/>
        <v>0</v>
      </c>
      <c r="AB1392" s="49">
        <f t="shared" si="159"/>
        <v>0</v>
      </c>
    </row>
    <row r="1393" spans="1:28" x14ac:dyDescent="0.2">
      <c r="A1393" s="4">
        <v>1391</v>
      </c>
      <c r="B1393" s="25">
        <f t="shared" si="155"/>
        <v>1391</v>
      </c>
      <c r="D1393" s="26" t="str">
        <f>IF($C1393&gt;0,IF(COUNTIF(newValidID,$C1393)&gt;0,VLOOKUP($C1393,Νέα_Μητρώα!$A:$G,3,FALSE),IF(COUNTIF(ValidID,$C1393)&gt;0,VLOOKUP($C1393,Μητρώο!$A:$G,3,FALSE))),"")</f>
        <v/>
      </c>
      <c r="E1393" s="27" t="str">
        <f>IF($C1393&gt;0,IF(COUNTIF(newValidID,$C1393)&gt;0,VLOOKUP($C1393,Νέα_Μητρώα!$A:$G,5,FALSE),IF(COUNTIF(ValidID,$C1393)&gt;0,VLOOKUP($C1393,Μητρώο!$A:$G,5,FALSE))),"")</f>
        <v/>
      </c>
      <c r="F1393" s="47"/>
      <c r="G1393" s="47"/>
      <c r="H1393" s="28"/>
      <c r="I1393" s="29" t="str">
        <f>IF($C1393&gt;0,IF(COUNTIF(newValidID,$C1393)&gt;0,VLOOKUP($C1393,Νέα_Μητρώα!$A:$G,4,FALSE),IF(COUNTIF(ValidID,$C1393)&gt;0,VLOOKUP($C1393,Μητρώο!$A:$G,4,FALSE))),"")</f>
        <v/>
      </c>
      <c r="J1393" s="53" t="str">
        <f>IF(OR(AND(OR(LEFT(R1393)="b",LEFT(T1393)="b",LEFT(V1393)="b"),IF($C1393&gt;0,IF(COUNTIF(newValidID,$C1393)&gt;0,VLOOKUP($C1393,Νέα_Μητρώα!$A:$G,2,FALSE),IF(COUNTIF(ValidID,$C1393)&gt;0,VLOOKUP($C1393,Μητρώο!$A:$G,2,FALSE))),"")="Θ"),AND(OR(LEFT(R1393)="g",LEFT(T1393)="g",LEFT(V1393)="g"),IF($C1393&gt;0,IF(COUNTIF(newValidID,$C1393)&gt;0,VLOOKUP($C1393,Νέα_Μητρώα!$A:$G,2,FALSE),IF(COUNTIF(ValidID,$C1393)&gt;0,VLOOKUP($C1393,Μητρώο!$A:$G,2,FALSE))),"")="Α")),"error","")</f>
        <v/>
      </c>
      <c r="K1393" s="29" t="str">
        <f t="shared" si="153"/>
        <v/>
      </c>
      <c r="L1393" s="29">
        <f t="shared" si="154"/>
        <v>0</v>
      </c>
      <c r="M1393" s="30"/>
      <c r="N1393" s="30"/>
      <c r="O1393" s="31" t="str">
        <f>IF($C1393&gt;0,IF(COUNTIF(newValidID,$C1393)&gt;0,VLOOKUP($C1393,Νέα_Μητρώα!$A:$G,7,FALSE),IF(COUNTIF(ValidID,$C1393)&gt;0,VLOOKUP($C1393,Μητρώο!$A:$G,7,FALSE))),"")</f>
        <v/>
      </c>
      <c r="P1393" s="25" t="str">
        <f t="shared" si="156"/>
        <v/>
      </c>
      <c r="Q1393" s="6"/>
      <c r="S1393" s="6"/>
      <c r="U1393" s="6"/>
      <c r="W1393" s="59" t="str">
        <f>IF(AND($W$1&gt;0,C1393&gt;0),SUBSTITUTE(SUBSTITUTE(IF(COUNTIF(newValidID,$C1393)&gt;0,VLOOKUP($C1393,Νέα_Μητρώα!$A:$G,2,FALSE),IF(COUNTIF(ValidID,$C1393)&gt;0,VLOOKUP($C1393,Μητρώο!$A:$G,2,FALSE))),"Θ","g"),"Α","b")&amp;IF((TRUNC((((YEAR($C$1))-I1393)+1)/2))*2&lt;12,12,(TRUNC((((YEAR($C$1))-I1393)+1)/2))*2),"ω")</f>
        <v>ω</v>
      </c>
      <c r="Z1393" s="49">
        <f t="shared" si="157"/>
        <v>0</v>
      </c>
      <c r="AA1393" s="49">
        <f t="shared" si="158"/>
        <v>0</v>
      </c>
      <c r="AB1393" s="49">
        <f t="shared" si="159"/>
        <v>0</v>
      </c>
    </row>
    <row r="1394" spans="1:28" x14ac:dyDescent="0.2">
      <c r="A1394" s="4">
        <v>1392</v>
      </c>
      <c r="B1394" s="25">
        <f t="shared" si="155"/>
        <v>1392</v>
      </c>
      <c r="D1394" s="26" t="str">
        <f>IF($C1394&gt;0,IF(COUNTIF(newValidID,$C1394)&gt;0,VLOOKUP($C1394,Νέα_Μητρώα!$A:$G,3,FALSE),IF(COUNTIF(ValidID,$C1394)&gt;0,VLOOKUP($C1394,Μητρώο!$A:$G,3,FALSE))),"")</f>
        <v/>
      </c>
      <c r="E1394" s="27" t="str">
        <f>IF($C1394&gt;0,IF(COUNTIF(newValidID,$C1394)&gt;0,VLOOKUP($C1394,Νέα_Μητρώα!$A:$G,5,FALSE),IF(COUNTIF(ValidID,$C1394)&gt;0,VLOOKUP($C1394,Μητρώο!$A:$G,5,FALSE))),"")</f>
        <v/>
      </c>
      <c r="F1394" s="47"/>
      <c r="G1394" s="47"/>
      <c r="H1394" s="28"/>
      <c r="I1394" s="29" t="str">
        <f>IF($C1394&gt;0,IF(COUNTIF(newValidID,$C1394)&gt;0,VLOOKUP($C1394,Νέα_Μητρώα!$A:$G,4,FALSE),IF(COUNTIF(ValidID,$C1394)&gt;0,VLOOKUP($C1394,Μητρώο!$A:$G,4,FALSE))),"")</f>
        <v/>
      </c>
      <c r="J1394" s="53" t="str">
        <f>IF(OR(AND(OR(LEFT(R1394)="b",LEFT(T1394)="b",LEFT(V1394)="b"),IF($C1394&gt;0,IF(COUNTIF(newValidID,$C1394)&gt;0,VLOOKUP($C1394,Νέα_Μητρώα!$A:$G,2,FALSE),IF(COUNTIF(ValidID,$C1394)&gt;0,VLOOKUP($C1394,Μητρώο!$A:$G,2,FALSE))),"")="Θ"),AND(OR(LEFT(R1394)="g",LEFT(T1394)="g",LEFT(V1394)="g"),IF($C1394&gt;0,IF(COUNTIF(newValidID,$C1394)&gt;0,VLOOKUP($C1394,Νέα_Μητρώα!$A:$G,2,FALSE),IF(COUNTIF(ValidID,$C1394)&gt;0,VLOOKUP($C1394,Μητρώο!$A:$G,2,FALSE))),"")="Α")),"error","")</f>
        <v/>
      </c>
      <c r="K1394" s="29" t="str">
        <f t="shared" si="153"/>
        <v/>
      </c>
      <c r="L1394" s="29">
        <f t="shared" si="154"/>
        <v>0</v>
      </c>
      <c r="M1394" s="30"/>
      <c r="N1394" s="30"/>
      <c r="O1394" s="31" t="str">
        <f>IF($C1394&gt;0,IF(COUNTIF(newValidID,$C1394)&gt;0,VLOOKUP($C1394,Νέα_Μητρώα!$A:$G,7,FALSE),IF(COUNTIF(ValidID,$C1394)&gt;0,VLOOKUP($C1394,Μητρώο!$A:$G,7,FALSE))),"")</f>
        <v/>
      </c>
      <c r="P1394" s="25" t="str">
        <f t="shared" si="156"/>
        <v/>
      </c>
      <c r="Q1394" s="6"/>
      <c r="S1394" s="6"/>
      <c r="U1394" s="6"/>
      <c r="W1394" s="59" t="str">
        <f>IF(AND($W$1&gt;0,C1394&gt;0),SUBSTITUTE(SUBSTITUTE(IF(COUNTIF(newValidID,$C1394)&gt;0,VLOOKUP($C1394,Νέα_Μητρώα!$A:$G,2,FALSE),IF(COUNTIF(ValidID,$C1394)&gt;0,VLOOKUP($C1394,Μητρώο!$A:$G,2,FALSE))),"Θ","g"),"Α","b")&amp;IF((TRUNC((((YEAR($C$1))-I1394)+1)/2))*2&lt;12,12,(TRUNC((((YEAR($C$1))-I1394)+1)/2))*2),"ω")</f>
        <v>ω</v>
      </c>
      <c r="Z1394" s="49">
        <f t="shared" si="157"/>
        <v>0</v>
      </c>
      <c r="AA1394" s="49">
        <f t="shared" si="158"/>
        <v>0</v>
      </c>
      <c r="AB1394" s="49">
        <f t="shared" si="159"/>
        <v>0</v>
      </c>
    </row>
    <row r="1395" spans="1:28" x14ac:dyDescent="0.2">
      <c r="A1395" s="4">
        <v>1393</v>
      </c>
      <c r="B1395" s="25">
        <f t="shared" si="155"/>
        <v>1393</v>
      </c>
      <c r="D1395" s="26" t="str">
        <f>IF($C1395&gt;0,IF(COUNTIF(newValidID,$C1395)&gt;0,VLOOKUP($C1395,Νέα_Μητρώα!$A:$G,3,FALSE),IF(COUNTIF(ValidID,$C1395)&gt;0,VLOOKUP($C1395,Μητρώο!$A:$G,3,FALSE))),"")</f>
        <v/>
      </c>
      <c r="E1395" s="27" t="str">
        <f>IF($C1395&gt;0,IF(COUNTIF(newValidID,$C1395)&gt;0,VLOOKUP($C1395,Νέα_Μητρώα!$A:$G,5,FALSE),IF(COUNTIF(ValidID,$C1395)&gt;0,VLOOKUP($C1395,Μητρώο!$A:$G,5,FALSE))),"")</f>
        <v/>
      </c>
      <c r="F1395" s="47"/>
      <c r="G1395" s="47"/>
      <c r="H1395" s="28"/>
      <c r="I1395" s="29" t="str">
        <f>IF($C1395&gt;0,IF(COUNTIF(newValidID,$C1395)&gt;0,VLOOKUP($C1395,Νέα_Μητρώα!$A:$G,4,FALSE),IF(COUNTIF(ValidID,$C1395)&gt;0,VLOOKUP($C1395,Μητρώο!$A:$G,4,FALSE))),"")</f>
        <v/>
      </c>
      <c r="J1395" s="53" t="str">
        <f>IF(OR(AND(OR(LEFT(R1395)="b",LEFT(T1395)="b",LEFT(V1395)="b"),IF($C1395&gt;0,IF(COUNTIF(newValidID,$C1395)&gt;0,VLOOKUP($C1395,Νέα_Μητρώα!$A:$G,2,FALSE),IF(COUNTIF(ValidID,$C1395)&gt;0,VLOOKUP($C1395,Μητρώο!$A:$G,2,FALSE))),"")="Θ"),AND(OR(LEFT(R1395)="g",LEFT(T1395)="g",LEFT(V1395)="g"),IF($C1395&gt;0,IF(COUNTIF(newValidID,$C1395)&gt;0,VLOOKUP($C1395,Νέα_Μητρώα!$A:$G,2,FALSE),IF(COUNTIF(ValidID,$C1395)&gt;0,VLOOKUP($C1395,Μητρώο!$A:$G,2,FALSE))),"")="Α")),"error","")</f>
        <v/>
      </c>
      <c r="K1395" s="29" t="str">
        <f t="shared" si="153"/>
        <v/>
      </c>
      <c r="L1395" s="29">
        <f t="shared" si="154"/>
        <v>0</v>
      </c>
      <c r="M1395" s="30"/>
      <c r="N1395" s="30"/>
      <c r="O1395" s="31" t="str">
        <f>IF($C1395&gt;0,IF(COUNTIF(newValidID,$C1395)&gt;0,VLOOKUP($C1395,Νέα_Μητρώα!$A:$G,7,FALSE),IF(COUNTIF(ValidID,$C1395)&gt;0,VLOOKUP($C1395,Μητρώο!$A:$G,7,FALSE))),"")</f>
        <v/>
      </c>
      <c r="P1395" s="25" t="str">
        <f t="shared" si="156"/>
        <v/>
      </c>
      <c r="Q1395" s="6"/>
      <c r="S1395" s="6"/>
      <c r="U1395" s="6"/>
      <c r="W1395" s="59" t="str">
        <f>IF(AND($W$1&gt;0,C1395&gt;0),SUBSTITUTE(SUBSTITUTE(IF(COUNTIF(newValidID,$C1395)&gt;0,VLOOKUP($C1395,Νέα_Μητρώα!$A:$G,2,FALSE),IF(COUNTIF(ValidID,$C1395)&gt;0,VLOOKUP($C1395,Μητρώο!$A:$G,2,FALSE))),"Θ","g"),"Α","b")&amp;IF((TRUNC((((YEAR($C$1))-I1395)+1)/2))*2&lt;12,12,(TRUNC((((YEAR($C$1))-I1395)+1)/2))*2),"ω")</f>
        <v>ω</v>
      </c>
      <c r="Z1395" s="49">
        <f t="shared" si="157"/>
        <v>0</v>
      </c>
      <c r="AA1395" s="49">
        <f t="shared" si="158"/>
        <v>0</v>
      </c>
      <c r="AB1395" s="49">
        <f t="shared" si="159"/>
        <v>0</v>
      </c>
    </row>
    <row r="1396" spans="1:28" x14ac:dyDescent="0.2">
      <c r="A1396" s="4">
        <v>1394</v>
      </c>
      <c r="B1396" s="25">
        <f t="shared" si="155"/>
        <v>1394</v>
      </c>
      <c r="D1396" s="26" t="str">
        <f>IF($C1396&gt;0,IF(COUNTIF(newValidID,$C1396)&gt;0,VLOOKUP($C1396,Νέα_Μητρώα!$A:$G,3,FALSE),IF(COUNTIF(ValidID,$C1396)&gt;0,VLOOKUP($C1396,Μητρώο!$A:$G,3,FALSE))),"")</f>
        <v/>
      </c>
      <c r="E1396" s="27" t="str">
        <f>IF($C1396&gt;0,IF(COUNTIF(newValidID,$C1396)&gt;0,VLOOKUP($C1396,Νέα_Μητρώα!$A:$G,5,FALSE),IF(COUNTIF(ValidID,$C1396)&gt;0,VLOOKUP($C1396,Μητρώο!$A:$G,5,FALSE))),"")</f>
        <v/>
      </c>
      <c r="F1396" s="47"/>
      <c r="G1396" s="47"/>
      <c r="H1396" s="28"/>
      <c r="I1396" s="29" t="str">
        <f>IF($C1396&gt;0,IF(COUNTIF(newValidID,$C1396)&gt;0,VLOOKUP($C1396,Νέα_Μητρώα!$A:$G,4,FALSE),IF(COUNTIF(ValidID,$C1396)&gt;0,VLOOKUP($C1396,Μητρώο!$A:$G,4,FALSE))),"")</f>
        <v/>
      </c>
      <c r="J1396" s="53" t="str">
        <f>IF(OR(AND(OR(LEFT(R1396)="b",LEFT(T1396)="b",LEFT(V1396)="b"),IF($C1396&gt;0,IF(COUNTIF(newValidID,$C1396)&gt;0,VLOOKUP($C1396,Νέα_Μητρώα!$A:$G,2,FALSE),IF(COUNTIF(ValidID,$C1396)&gt;0,VLOOKUP($C1396,Μητρώο!$A:$G,2,FALSE))),"")="Θ"),AND(OR(LEFT(R1396)="g",LEFT(T1396)="g",LEFT(V1396)="g"),IF($C1396&gt;0,IF(COUNTIF(newValidID,$C1396)&gt;0,VLOOKUP($C1396,Νέα_Μητρώα!$A:$G,2,FALSE),IF(COUNTIF(ValidID,$C1396)&gt;0,VLOOKUP($C1396,Μητρώο!$A:$G,2,FALSE))),"")="Α")),"error","")</f>
        <v/>
      </c>
      <c r="K1396" s="29" t="str">
        <f t="shared" si="153"/>
        <v/>
      </c>
      <c r="L1396" s="29">
        <f t="shared" si="154"/>
        <v>0</v>
      </c>
      <c r="M1396" s="30"/>
      <c r="N1396" s="30"/>
      <c r="O1396" s="31" t="str">
        <f>IF($C1396&gt;0,IF(COUNTIF(newValidID,$C1396)&gt;0,VLOOKUP($C1396,Νέα_Μητρώα!$A:$G,7,FALSE),IF(COUNTIF(ValidID,$C1396)&gt;0,VLOOKUP($C1396,Μητρώο!$A:$G,7,FALSE))),"")</f>
        <v/>
      </c>
      <c r="P1396" s="25" t="str">
        <f t="shared" si="156"/>
        <v/>
      </c>
      <c r="Q1396" s="6"/>
      <c r="S1396" s="6"/>
      <c r="U1396" s="6"/>
      <c r="W1396" s="59" t="str">
        <f>IF(AND($W$1&gt;0,C1396&gt;0),SUBSTITUTE(SUBSTITUTE(IF(COUNTIF(newValidID,$C1396)&gt;0,VLOOKUP($C1396,Νέα_Μητρώα!$A:$G,2,FALSE),IF(COUNTIF(ValidID,$C1396)&gt;0,VLOOKUP($C1396,Μητρώο!$A:$G,2,FALSE))),"Θ","g"),"Α","b")&amp;IF((TRUNC((((YEAR($C$1))-I1396)+1)/2))*2&lt;12,12,(TRUNC((((YEAR($C$1))-I1396)+1)/2))*2),"ω")</f>
        <v>ω</v>
      </c>
      <c r="Z1396" s="49">
        <f t="shared" si="157"/>
        <v>0</v>
      </c>
      <c r="AA1396" s="49">
        <f t="shared" si="158"/>
        <v>0</v>
      </c>
      <c r="AB1396" s="49">
        <f t="shared" si="159"/>
        <v>0</v>
      </c>
    </row>
    <row r="1397" spans="1:28" x14ac:dyDescent="0.2">
      <c r="A1397" s="4">
        <v>1395</v>
      </c>
      <c r="B1397" s="25">
        <f t="shared" si="155"/>
        <v>1395</v>
      </c>
      <c r="D1397" s="26" t="str">
        <f>IF($C1397&gt;0,IF(COUNTIF(newValidID,$C1397)&gt;0,VLOOKUP($C1397,Νέα_Μητρώα!$A:$G,3,FALSE),IF(COUNTIF(ValidID,$C1397)&gt;0,VLOOKUP($C1397,Μητρώο!$A:$G,3,FALSE))),"")</f>
        <v/>
      </c>
      <c r="E1397" s="27" t="str">
        <f>IF($C1397&gt;0,IF(COUNTIF(newValidID,$C1397)&gt;0,VLOOKUP($C1397,Νέα_Μητρώα!$A:$G,5,FALSE),IF(COUNTIF(ValidID,$C1397)&gt;0,VLOOKUP($C1397,Μητρώο!$A:$G,5,FALSE))),"")</f>
        <v/>
      </c>
      <c r="F1397" s="47"/>
      <c r="G1397" s="47"/>
      <c r="H1397" s="28"/>
      <c r="I1397" s="29" t="str">
        <f>IF($C1397&gt;0,IF(COUNTIF(newValidID,$C1397)&gt;0,VLOOKUP($C1397,Νέα_Μητρώα!$A:$G,4,FALSE),IF(COUNTIF(ValidID,$C1397)&gt;0,VLOOKUP($C1397,Μητρώο!$A:$G,4,FALSE))),"")</f>
        <v/>
      </c>
      <c r="J1397" s="53" t="str">
        <f>IF(OR(AND(OR(LEFT(R1397)="b",LEFT(T1397)="b",LEFT(V1397)="b"),IF($C1397&gt;0,IF(COUNTIF(newValidID,$C1397)&gt;0,VLOOKUP($C1397,Νέα_Μητρώα!$A:$G,2,FALSE),IF(COUNTIF(ValidID,$C1397)&gt;0,VLOOKUP($C1397,Μητρώο!$A:$G,2,FALSE))),"")="Θ"),AND(OR(LEFT(R1397)="g",LEFT(T1397)="g",LEFT(V1397)="g"),IF($C1397&gt;0,IF(COUNTIF(newValidID,$C1397)&gt;0,VLOOKUP($C1397,Νέα_Μητρώα!$A:$G,2,FALSE),IF(COUNTIF(ValidID,$C1397)&gt;0,VLOOKUP($C1397,Μητρώο!$A:$G,2,FALSE))),"")="Α")),"error","")</f>
        <v/>
      </c>
      <c r="K1397" s="29" t="str">
        <f t="shared" si="153"/>
        <v/>
      </c>
      <c r="L1397" s="29">
        <f t="shared" si="154"/>
        <v>0</v>
      </c>
      <c r="M1397" s="30"/>
      <c r="N1397" s="30"/>
      <c r="O1397" s="31" t="str">
        <f>IF($C1397&gt;0,IF(COUNTIF(newValidID,$C1397)&gt;0,VLOOKUP($C1397,Νέα_Μητρώα!$A:$G,7,FALSE),IF(COUNTIF(ValidID,$C1397)&gt;0,VLOOKUP($C1397,Μητρώο!$A:$G,7,FALSE))),"")</f>
        <v/>
      </c>
      <c r="P1397" s="25" t="str">
        <f t="shared" si="156"/>
        <v/>
      </c>
      <c r="Q1397" s="6"/>
      <c r="S1397" s="6"/>
      <c r="U1397" s="6"/>
      <c r="W1397" s="59" t="str">
        <f>IF(AND($W$1&gt;0,C1397&gt;0),SUBSTITUTE(SUBSTITUTE(IF(COUNTIF(newValidID,$C1397)&gt;0,VLOOKUP($C1397,Νέα_Μητρώα!$A:$G,2,FALSE),IF(COUNTIF(ValidID,$C1397)&gt;0,VLOOKUP($C1397,Μητρώο!$A:$G,2,FALSE))),"Θ","g"),"Α","b")&amp;IF((TRUNC((((YEAR($C$1))-I1397)+1)/2))*2&lt;12,12,(TRUNC((((YEAR($C$1))-I1397)+1)/2))*2),"ω")</f>
        <v>ω</v>
      </c>
      <c r="Z1397" s="49">
        <f t="shared" si="157"/>
        <v>0</v>
      </c>
      <c r="AA1397" s="49">
        <f t="shared" si="158"/>
        <v>0</v>
      </c>
      <c r="AB1397" s="49">
        <f t="shared" si="159"/>
        <v>0</v>
      </c>
    </row>
    <row r="1398" spans="1:28" x14ac:dyDescent="0.2">
      <c r="A1398" s="4">
        <v>1396</v>
      </c>
      <c r="B1398" s="25">
        <f t="shared" si="155"/>
        <v>1396</v>
      </c>
      <c r="D1398" s="26" t="str">
        <f>IF($C1398&gt;0,IF(COUNTIF(newValidID,$C1398)&gt;0,VLOOKUP($C1398,Νέα_Μητρώα!$A:$G,3,FALSE),IF(COUNTIF(ValidID,$C1398)&gt;0,VLOOKUP($C1398,Μητρώο!$A:$G,3,FALSE))),"")</f>
        <v/>
      </c>
      <c r="E1398" s="27" t="str">
        <f>IF($C1398&gt;0,IF(COUNTIF(newValidID,$C1398)&gt;0,VLOOKUP($C1398,Νέα_Μητρώα!$A:$G,5,FALSE),IF(COUNTIF(ValidID,$C1398)&gt;0,VLOOKUP($C1398,Μητρώο!$A:$G,5,FALSE))),"")</f>
        <v/>
      </c>
      <c r="F1398" s="47"/>
      <c r="G1398" s="47"/>
      <c r="H1398" s="28"/>
      <c r="I1398" s="29" t="str">
        <f>IF($C1398&gt;0,IF(COUNTIF(newValidID,$C1398)&gt;0,VLOOKUP($C1398,Νέα_Μητρώα!$A:$G,4,FALSE),IF(COUNTIF(ValidID,$C1398)&gt;0,VLOOKUP($C1398,Μητρώο!$A:$G,4,FALSE))),"")</f>
        <v/>
      </c>
      <c r="J1398" s="53" t="str">
        <f>IF(OR(AND(OR(LEFT(R1398)="b",LEFT(T1398)="b",LEFT(V1398)="b"),IF($C1398&gt;0,IF(COUNTIF(newValidID,$C1398)&gt;0,VLOOKUP($C1398,Νέα_Μητρώα!$A:$G,2,FALSE),IF(COUNTIF(ValidID,$C1398)&gt;0,VLOOKUP($C1398,Μητρώο!$A:$G,2,FALSE))),"")="Θ"),AND(OR(LEFT(R1398)="g",LEFT(T1398)="g",LEFT(V1398)="g"),IF($C1398&gt;0,IF(COUNTIF(newValidID,$C1398)&gt;0,VLOOKUP($C1398,Νέα_Μητρώα!$A:$G,2,FALSE),IF(COUNTIF(ValidID,$C1398)&gt;0,VLOOKUP($C1398,Μητρώο!$A:$G,2,FALSE))),"")="Α")),"error","")</f>
        <v/>
      </c>
      <c r="K1398" s="29" t="str">
        <f t="shared" si="153"/>
        <v/>
      </c>
      <c r="L1398" s="29">
        <f t="shared" si="154"/>
        <v>0</v>
      </c>
      <c r="M1398" s="30"/>
      <c r="N1398" s="30"/>
      <c r="O1398" s="31" t="str">
        <f>IF($C1398&gt;0,IF(COUNTIF(newValidID,$C1398)&gt;0,VLOOKUP($C1398,Νέα_Μητρώα!$A:$G,7,FALSE),IF(COUNTIF(ValidID,$C1398)&gt;0,VLOOKUP($C1398,Μητρώο!$A:$G,7,FALSE))),"")</f>
        <v/>
      </c>
      <c r="P1398" s="25" t="str">
        <f t="shared" si="156"/>
        <v/>
      </c>
      <c r="Q1398" s="6"/>
      <c r="S1398" s="6"/>
      <c r="U1398" s="6"/>
      <c r="W1398" s="59" t="str">
        <f>IF(AND($W$1&gt;0,C1398&gt;0),SUBSTITUTE(SUBSTITUTE(IF(COUNTIF(newValidID,$C1398)&gt;0,VLOOKUP($C1398,Νέα_Μητρώα!$A:$G,2,FALSE),IF(COUNTIF(ValidID,$C1398)&gt;0,VLOOKUP($C1398,Μητρώο!$A:$G,2,FALSE))),"Θ","g"),"Α","b")&amp;IF((TRUNC((((YEAR($C$1))-I1398)+1)/2))*2&lt;12,12,(TRUNC((((YEAR($C$1))-I1398)+1)/2))*2),"ω")</f>
        <v>ω</v>
      </c>
      <c r="Z1398" s="49">
        <f t="shared" si="157"/>
        <v>0</v>
      </c>
      <c r="AA1398" s="49">
        <f t="shared" si="158"/>
        <v>0</v>
      </c>
      <c r="AB1398" s="49">
        <f t="shared" si="159"/>
        <v>0</v>
      </c>
    </row>
    <row r="1399" spans="1:28" x14ac:dyDescent="0.2">
      <c r="A1399" s="4">
        <v>1397</v>
      </c>
      <c r="B1399" s="25">
        <f t="shared" si="155"/>
        <v>1397</v>
      </c>
      <c r="D1399" s="26" t="str">
        <f>IF($C1399&gt;0,IF(COUNTIF(newValidID,$C1399)&gt;0,VLOOKUP($C1399,Νέα_Μητρώα!$A:$G,3,FALSE),IF(COUNTIF(ValidID,$C1399)&gt;0,VLOOKUP($C1399,Μητρώο!$A:$G,3,FALSE))),"")</f>
        <v/>
      </c>
      <c r="E1399" s="27" t="str">
        <f>IF($C1399&gt;0,IF(COUNTIF(newValidID,$C1399)&gt;0,VLOOKUP($C1399,Νέα_Μητρώα!$A:$G,5,FALSE),IF(COUNTIF(ValidID,$C1399)&gt;0,VLOOKUP($C1399,Μητρώο!$A:$G,5,FALSE))),"")</f>
        <v/>
      </c>
      <c r="F1399" s="47"/>
      <c r="G1399" s="47"/>
      <c r="H1399" s="28"/>
      <c r="I1399" s="29" t="str">
        <f>IF($C1399&gt;0,IF(COUNTIF(newValidID,$C1399)&gt;0,VLOOKUP($C1399,Νέα_Μητρώα!$A:$G,4,FALSE),IF(COUNTIF(ValidID,$C1399)&gt;0,VLOOKUP($C1399,Μητρώο!$A:$G,4,FALSE))),"")</f>
        <v/>
      </c>
      <c r="J1399" s="53" t="str">
        <f>IF(OR(AND(OR(LEFT(R1399)="b",LEFT(T1399)="b",LEFT(V1399)="b"),IF($C1399&gt;0,IF(COUNTIF(newValidID,$C1399)&gt;0,VLOOKUP($C1399,Νέα_Μητρώα!$A:$G,2,FALSE),IF(COUNTIF(ValidID,$C1399)&gt;0,VLOOKUP($C1399,Μητρώο!$A:$G,2,FALSE))),"")="Θ"),AND(OR(LEFT(R1399)="g",LEFT(T1399)="g",LEFT(V1399)="g"),IF($C1399&gt;0,IF(COUNTIF(newValidID,$C1399)&gt;0,VLOOKUP($C1399,Νέα_Μητρώα!$A:$G,2,FALSE),IF(COUNTIF(ValidID,$C1399)&gt;0,VLOOKUP($C1399,Μητρώο!$A:$G,2,FALSE))),"")="Α")),"error","")</f>
        <v/>
      </c>
      <c r="K1399" s="29" t="str">
        <f t="shared" si="153"/>
        <v/>
      </c>
      <c r="L1399" s="29">
        <f t="shared" si="154"/>
        <v>0</v>
      </c>
      <c r="M1399" s="30"/>
      <c r="N1399" s="30"/>
      <c r="O1399" s="31" t="str">
        <f>IF($C1399&gt;0,IF(COUNTIF(newValidID,$C1399)&gt;0,VLOOKUP($C1399,Νέα_Μητρώα!$A:$G,7,FALSE),IF(COUNTIF(ValidID,$C1399)&gt;0,VLOOKUP($C1399,Μητρώο!$A:$G,7,FALSE))),"")</f>
        <v/>
      </c>
      <c r="P1399" s="25" t="str">
        <f t="shared" si="156"/>
        <v/>
      </c>
      <c r="Q1399" s="6"/>
      <c r="S1399" s="6"/>
      <c r="U1399" s="6"/>
      <c r="W1399" s="59" t="str">
        <f>IF(AND($W$1&gt;0,C1399&gt;0),SUBSTITUTE(SUBSTITUTE(IF(COUNTIF(newValidID,$C1399)&gt;0,VLOOKUP($C1399,Νέα_Μητρώα!$A:$G,2,FALSE),IF(COUNTIF(ValidID,$C1399)&gt;0,VLOOKUP($C1399,Μητρώο!$A:$G,2,FALSE))),"Θ","g"),"Α","b")&amp;IF((TRUNC((((YEAR($C$1))-I1399)+1)/2))*2&lt;12,12,(TRUNC((((YEAR($C$1))-I1399)+1)/2))*2),"ω")</f>
        <v>ω</v>
      </c>
      <c r="Z1399" s="49">
        <f t="shared" si="157"/>
        <v>0</v>
      </c>
      <c r="AA1399" s="49">
        <f t="shared" si="158"/>
        <v>0</v>
      </c>
      <c r="AB1399" s="49">
        <f t="shared" si="159"/>
        <v>0</v>
      </c>
    </row>
    <row r="1400" spans="1:28" x14ac:dyDescent="0.2">
      <c r="A1400" s="4">
        <v>1398</v>
      </c>
      <c r="B1400" s="25">
        <f t="shared" si="155"/>
        <v>1398</v>
      </c>
      <c r="D1400" s="26" t="str">
        <f>IF($C1400&gt;0,IF(COUNTIF(newValidID,$C1400)&gt;0,VLOOKUP($C1400,Νέα_Μητρώα!$A:$G,3,FALSE),IF(COUNTIF(ValidID,$C1400)&gt;0,VLOOKUP($C1400,Μητρώο!$A:$G,3,FALSE))),"")</f>
        <v/>
      </c>
      <c r="E1400" s="27" t="str">
        <f>IF($C1400&gt;0,IF(COUNTIF(newValidID,$C1400)&gt;0,VLOOKUP($C1400,Νέα_Μητρώα!$A:$G,5,FALSE),IF(COUNTIF(ValidID,$C1400)&gt;0,VLOOKUP($C1400,Μητρώο!$A:$G,5,FALSE))),"")</f>
        <v/>
      </c>
      <c r="F1400" s="47"/>
      <c r="G1400" s="47"/>
      <c r="H1400" s="28"/>
      <c r="I1400" s="29" t="str">
        <f>IF($C1400&gt;0,IF(COUNTIF(newValidID,$C1400)&gt;0,VLOOKUP($C1400,Νέα_Μητρώα!$A:$G,4,FALSE),IF(COUNTIF(ValidID,$C1400)&gt;0,VLOOKUP($C1400,Μητρώο!$A:$G,4,FALSE))),"")</f>
        <v/>
      </c>
      <c r="J1400" s="53" t="str">
        <f>IF(OR(AND(OR(LEFT(R1400)="b",LEFT(T1400)="b",LEFT(V1400)="b"),IF($C1400&gt;0,IF(COUNTIF(newValidID,$C1400)&gt;0,VLOOKUP($C1400,Νέα_Μητρώα!$A:$G,2,FALSE),IF(COUNTIF(ValidID,$C1400)&gt;0,VLOOKUP($C1400,Μητρώο!$A:$G,2,FALSE))),"")="Θ"),AND(OR(LEFT(R1400)="g",LEFT(T1400)="g",LEFT(V1400)="g"),IF($C1400&gt;0,IF(COUNTIF(newValidID,$C1400)&gt;0,VLOOKUP($C1400,Νέα_Μητρώα!$A:$G,2,FALSE),IF(COUNTIF(ValidID,$C1400)&gt;0,VLOOKUP($C1400,Μητρώο!$A:$G,2,FALSE))),"")="Α")),"error","")</f>
        <v/>
      </c>
      <c r="K1400" s="29" t="str">
        <f t="shared" si="153"/>
        <v/>
      </c>
      <c r="L1400" s="29">
        <f t="shared" si="154"/>
        <v>0</v>
      </c>
      <c r="M1400" s="30"/>
      <c r="N1400" s="30"/>
      <c r="O1400" s="31" t="str">
        <f>IF($C1400&gt;0,IF(COUNTIF(newValidID,$C1400)&gt;0,VLOOKUP($C1400,Νέα_Μητρώα!$A:$G,7,FALSE),IF(COUNTIF(ValidID,$C1400)&gt;0,VLOOKUP($C1400,Μητρώο!$A:$G,7,FALSE))),"")</f>
        <v/>
      </c>
      <c r="P1400" s="25" t="str">
        <f t="shared" si="156"/>
        <v/>
      </c>
      <c r="Q1400" s="6"/>
      <c r="S1400" s="6"/>
      <c r="U1400" s="6"/>
      <c r="W1400" s="59" t="str">
        <f>IF(AND($W$1&gt;0,C1400&gt;0),SUBSTITUTE(SUBSTITUTE(IF(COUNTIF(newValidID,$C1400)&gt;0,VLOOKUP($C1400,Νέα_Μητρώα!$A:$G,2,FALSE),IF(COUNTIF(ValidID,$C1400)&gt;0,VLOOKUP($C1400,Μητρώο!$A:$G,2,FALSE))),"Θ","g"),"Α","b")&amp;IF((TRUNC((((YEAR($C$1))-I1400)+1)/2))*2&lt;12,12,(TRUNC((((YEAR($C$1))-I1400)+1)/2))*2),"ω")</f>
        <v>ω</v>
      </c>
      <c r="Z1400" s="49">
        <f t="shared" si="157"/>
        <v>0</v>
      </c>
      <c r="AA1400" s="49">
        <f t="shared" si="158"/>
        <v>0</v>
      </c>
      <c r="AB1400" s="49">
        <f t="shared" si="159"/>
        <v>0</v>
      </c>
    </row>
    <row r="1401" spans="1:28" x14ac:dyDescent="0.2">
      <c r="A1401" s="4">
        <v>1399</v>
      </c>
      <c r="B1401" s="25">
        <f t="shared" si="155"/>
        <v>1399</v>
      </c>
      <c r="D1401" s="26" t="str">
        <f>IF($C1401&gt;0,IF(COUNTIF(newValidID,$C1401)&gt;0,VLOOKUP($C1401,Νέα_Μητρώα!$A:$G,3,FALSE),IF(COUNTIF(ValidID,$C1401)&gt;0,VLOOKUP($C1401,Μητρώο!$A:$G,3,FALSE))),"")</f>
        <v/>
      </c>
      <c r="E1401" s="27" t="str">
        <f>IF($C1401&gt;0,IF(COUNTIF(newValidID,$C1401)&gt;0,VLOOKUP($C1401,Νέα_Μητρώα!$A:$G,5,FALSE),IF(COUNTIF(ValidID,$C1401)&gt;0,VLOOKUP($C1401,Μητρώο!$A:$G,5,FALSE))),"")</f>
        <v/>
      </c>
      <c r="F1401" s="47"/>
      <c r="G1401" s="47"/>
      <c r="H1401" s="28"/>
      <c r="I1401" s="29" t="str">
        <f>IF($C1401&gt;0,IF(COUNTIF(newValidID,$C1401)&gt;0,VLOOKUP($C1401,Νέα_Μητρώα!$A:$G,4,FALSE),IF(COUNTIF(ValidID,$C1401)&gt;0,VLOOKUP($C1401,Μητρώο!$A:$G,4,FALSE))),"")</f>
        <v/>
      </c>
      <c r="J1401" s="53" t="str">
        <f>IF(OR(AND(OR(LEFT(R1401)="b",LEFT(T1401)="b",LEFT(V1401)="b"),IF($C1401&gt;0,IF(COUNTIF(newValidID,$C1401)&gt;0,VLOOKUP($C1401,Νέα_Μητρώα!$A:$G,2,FALSE),IF(COUNTIF(ValidID,$C1401)&gt;0,VLOOKUP($C1401,Μητρώο!$A:$G,2,FALSE))),"")="Θ"),AND(OR(LEFT(R1401)="g",LEFT(T1401)="g",LEFT(V1401)="g"),IF($C1401&gt;0,IF(COUNTIF(newValidID,$C1401)&gt;0,VLOOKUP($C1401,Νέα_Μητρώα!$A:$G,2,FALSE),IF(COUNTIF(ValidID,$C1401)&gt;0,VLOOKUP($C1401,Μητρώο!$A:$G,2,FALSE))),"")="Α")),"error","")</f>
        <v/>
      </c>
      <c r="K1401" s="29" t="str">
        <f t="shared" si="153"/>
        <v/>
      </c>
      <c r="L1401" s="29">
        <f t="shared" si="154"/>
        <v>0</v>
      </c>
      <c r="M1401" s="30"/>
      <c r="N1401" s="30"/>
      <c r="O1401" s="31" t="str">
        <f>IF($C1401&gt;0,IF(COUNTIF(newValidID,$C1401)&gt;0,VLOOKUP($C1401,Νέα_Μητρώα!$A:$G,7,FALSE),IF(COUNTIF(ValidID,$C1401)&gt;0,VLOOKUP($C1401,Μητρώο!$A:$G,7,FALSE))),"")</f>
        <v/>
      </c>
      <c r="P1401" s="25" t="str">
        <f t="shared" si="156"/>
        <v/>
      </c>
      <c r="Q1401" s="6"/>
      <c r="S1401" s="6"/>
      <c r="U1401" s="6"/>
      <c r="W1401" s="59" t="str">
        <f>IF(AND($W$1&gt;0,C1401&gt;0),SUBSTITUTE(SUBSTITUTE(IF(COUNTIF(newValidID,$C1401)&gt;0,VLOOKUP($C1401,Νέα_Μητρώα!$A:$G,2,FALSE),IF(COUNTIF(ValidID,$C1401)&gt;0,VLOOKUP($C1401,Μητρώο!$A:$G,2,FALSE))),"Θ","g"),"Α","b")&amp;IF((TRUNC((((YEAR($C$1))-I1401)+1)/2))*2&lt;12,12,(TRUNC((((YEAR($C$1))-I1401)+1)/2))*2),"ω")</f>
        <v>ω</v>
      </c>
      <c r="Z1401" s="49">
        <f t="shared" si="157"/>
        <v>0</v>
      </c>
      <c r="AA1401" s="49">
        <f t="shared" si="158"/>
        <v>0</v>
      </c>
      <c r="AB1401" s="49">
        <f t="shared" si="159"/>
        <v>0</v>
      </c>
    </row>
    <row r="1402" spans="1:28" x14ac:dyDescent="0.2">
      <c r="A1402" s="4">
        <v>1400</v>
      </c>
      <c r="B1402" s="25">
        <f t="shared" si="155"/>
        <v>1400</v>
      </c>
      <c r="D1402" s="26" t="str">
        <f>IF($C1402&gt;0,IF(COUNTIF(newValidID,$C1402)&gt;0,VLOOKUP($C1402,Νέα_Μητρώα!$A:$G,3,FALSE),IF(COUNTIF(ValidID,$C1402)&gt;0,VLOOKUP($C1402,Μητρώο!$A:$G,3,FALSE))),"")</f>
        <v/>
      </c>
      <c r="E1402" s="27" t="str">
        <f>IF($C1402&gt;0,IF(COUNTIF(newValidID,$C1402)&gt;0,VLOOKUP($C1402,Νέα_Μητρώα!$A:$G,5,FALSE),IF(COUNTIF(ValidID,$C1402)&gt;0,VLOOKUP($C1402,Μητρώο!$A:$G,5,FALSE))),"")</f>
        <v/>
      </c>
      <c r="F1402" s="47"/>
      <c r="G1402" s="47"/>
      <c r="H1402" s="28"/>
      <c r="I1402" s="29" t="str">
        <f>IF($C1402&gt;0,IF(COUNTIF(newValidID,$C1402)&gt;0,VLOOKUP($C1402,Νέα_Μητρώα!$A:$G,4,FALSE),IF(COUNTIF(ValidID,$C1402)&gt;0,VLOOKUP($C1402,Μητρώο!$A:$G,4,FALSE))),"")</f>
        <v/>
      </c>
      <c r="J1402" s="53" t="str">
        <f>IF(OR(AND(OR(LEFT(R1402)="b",LEFT(T1402)="b",LEFT(V1402)="b"),IF($C1402&gt;0,IF(COUNTIF(newValidID,$C1402)&gt;0,VLOOKUP($C1402,Νέα_Μητρώα!$A:$G,2,FALSE),IF(COUNTIF(ValidID,$C1402)&gt;0,VLOOKUP($C1402,Μητρώο!$A:$G,2,FALSE))),"")="Θ"),AND(OR(LEFT(R1402)="g",LEFT(T1402)="g",LEFT(V1402)="g"),IF($C1402&gt;0,IF(COUNTIF(newValidID,$C1402)&gt;0,VLOOKUP($C1402,Νέα_Μητρώα!$A:$G,2,FALSE),IF(COUNTIF(ValidID,$C1402)&gt;0,VLOOKUP($C1402,Μητρώο!$A:$G,2,FALSE))),"")="Α")),"error","")</f>
        <v/>
      </c>
      <c r="K1402" s="29" t="str">
        <f t="shared" si="153"/>
        <v/>
      </c>
      <c r="L1402" s="29">
        <f t="shared" si="154"/>
        <v>0</v>
      </c>
      <c r="M1402" s="30"/>
      <c r="N1402" s="30"/>
      <c r="O1402" s="31" t="str">
        <f>IF($C1402&gt;0,IF(COUNTIF(newValidID,$C1402)&gt;0,VLOOKUP($C1402,Νέα_Μητρώα!$A:$G,7,FALSE),IF(COUNTIF(ValidID,$C1402)&gt;0,VLOOKUP($C1402,Μητρώο!$A:$G,7,FALSE))),"")</f>
        <v/>
      </c>
      <c r="P1402" s="25" t="str">
        <f t="shared" si="156"/>
        <v/>
      </c>
      <c r="Q1402" s="6"/>
      <c r="S1402" s="6"/>
      <c r="U1402" s="6"/>
      <c r="W1402" s="59" t="str">
        <f>IF(AND($W$1&gt;0,C1402&gt;0),SUBSTITUTE(SUBSTITUTE(IF(COUNTIF(newValidID,$C1402)&gt;0,VLOOKUP($C1402,Νέα_Μητρώα!$A:$G,2,FALSE),IF(COUNTIF(ValidID,$C1402)&gt;0,VLOOKUP($C1402,Μητρώο!$A:$G,2,FALSE))),"Θ","g"),"Α","b")&amp;IF((TRUNC((((YEAR($C$1))-I1402)+1)/2))*2&lt;12,12,(TRUNC((((YEAR($C$1))-I1402)+1)/2))*2),"ω")</f>
        <v>ω</v>
      </c>
      <c r="Z1402" s="49">
        <f t="shared" si="157"/>
        <v>0</v>
      </c>
      <c r="AA1402" s="49">
        <f t="shared" si="158"/>
        <v>0</v>
      </c>
      <c r="AB1402" s="49">
        <f t="shared" si="159"/>
        <v>0</v>
      </c>
    </row>
    <row r="1403" spans="1:28" x14ac:dyDescent="0.2">
      <c r="A1403" s="4">
        <v>1401</v>
      </c>
      <c r="B1403" s="25">
        <f t="shared" si="155"/>
        <v>1401</v>
      </c>
      <c r="D1403" s="26" t="str">
        <f>IF($C1403&gt;0,IF(COUNTIF(newValidID,$C1403)&gt;0,VLOOKUP($C1403,Νέα_Μητρώα!$A:$G,3,FALSE),IF(COUNTIF(ValidID,$C1403)&gt;0,VLOOKUP($C1403,Μητρώο!$A:$G,3,FALSE))),"")</f>
        <v/>
      </c>
      <c r="E1403" s="27" t="str">
        <f>IF($C1403&gt;0,IF(COUNTIF(newValidID,$C1403)&gt;0,VLOOKUP($C1403,Νέα_Μητρώα!$A:$G,5,FALSE),IF(COUNTIF(ValidID,$C1403)&gt;0,VLOOKUP($C1403,Μητρώο!$A:$G,5,FALSE))),"")</f>
        <v/>
      </c>
      <c r="F1403" s="47"/>
      <c r="G1403" s="47"/>
      <c r="H1403" s="28"/>
      <c r="I1403" s="29" t="str">
        <f>IF($C1403&gt;0,IF(COUNTIF(newValidID,$C1403)&gt;0,VLOOKUP($C1403,Νέα_Μητρώα!$A:$G,4,FALSE),IF(COUNTIF(ValidID,$C1403)&gt;0,VLOOKUP($C1403,Μητρώο!$A:$G,4,FALSE))),"")</f>
        <v/>
      </c>
      <c r="J1403" s="53" t="str">
        <f>IF(OR(AND(OR(LEFT(R1403)="b",LEFT(T1403)="b",LEFT(V1403)="b"),IF($C1403&gt;0,IF(COUNTIF(newValidID,$C1403)&gt;0,VLOOKUP($C1403,Νέα_Μητρώα!$A:$G,2,FALSE),IF(COUNTIF(ValidID,$C1403)&gt;0,VLOOKUP($C1403,Μητρώο!$A:$G,2,FALSE))),"")="Θ"),AND(OR(LEFT(R1403)="g",LEFT(T1403)="g",LEFT(V1403)="g"),IF($C1403&gt;0,IF(COUNTIF(newValidID,$C1403)&gt;0,VLOOKUP($C1403,Νέα_Μητρώα!$A:$G,2,FALSE),IF(COUNTIF(ValidID,$C1403)&gt;0,VLOOKUP($C1403,Μητρώο!$A:$G,2,FALSE))),"")="Α")),"error","")</f>
        <v/>
      </c>
      <c r="K1403" s="29" t="str">
        <f t="shared" si="153"/>
        <v/>
      </c>
      <c r="L1403" s="29">
        <f t="shared" si="154"/>
        <v>0</v>
      </c>
      <c r="M1403" s="30"/>
      <c r="N1403" s="30"/>
      <c r="O1403" s="31" t="str">
        <f>IF($C1403&gt;0,IF(COUNTIF(newValidID,$C1403)&gt;0,VLOOKUP($C1403,Νέα_Μητρώα!$A:$G,7,FALSE),IF(COUNTIF(ValidID,$C1403)&gt;0,VLOOKUP($C1403,Μητρώο!$A:$G,7,FALSE))),"")</f>
        <v/>
      </c>
      <c r="P1403" s="25" t="str">
        <f t="shared" si="156"/>
        <v/>
      </c>
      <c r="Q1403" s="6"/>
      <c r="S1403" s="6"/>
      <c r="U1403" s="6"/>
      <c r="W1403" s="59" t="str">
        <f>IF(AND($W$1&gt;0,C1403&gt;0),SUBSTITUTE(SUBSTITUTE(IF(COUNTIF(newValidID,$C1403)&gt;0,VLOOKUP($C1403,Νέα_Μητρώα!$A:$G,2,FALSE),IF(COUNTIF(ValidID,$C1403)&gt;0,VLOOKUP($C1403,Μητρώο!$A:$G,2,FALSE))),"Θ","g"),"Α","b")&amp;IF((TRUNC((((YEAR($C$1))-I1403)+1)/2))*2&lt;12,12,(TRUNC((((YEAR($C$1))-I1403)+1)/2))*2),"ω")</f>
        <v>ω</v>
      </c>
      <c r="Z1403" s="49">
        <f t="shared" si="157"/>
        <v>0</v>
      </c>
      <c r="AA1403" s="49">
        <f t="shared" si="158"/>
        <v>0</v>
      </c>
      <c r="AB1403" s="49">
        <f t="shared" si="159"/>
        <v>0</v>
      </c>
    </row>
    <row r="1404" spans="1:28" x14ac:dyDescent="0.2">
      <c r="A1404" s="4">
        <v>1402</v>
      </c>
      <c r="B1404" s="25">
        <f t="shared" si="155"/>
        <v>1402</v>
      </c>
      <c r="D1404" s="26" t="str">
        <f>IF($C1404&gt;0,IF(COUNTIF(newValidID,$C1404)&gt;0,VLOOKUP($C1404,Νέα_Μητρώα!$A:$G,3,FALSE),IF(COUNTIF(ValidID,$C1404)&gt;0,VLOOKUP($C1404,Μητρώο!$A:$G,3,FALSE))),"")</f>
        <v/>
      </c>
      <c r="E1404" s="27" t="str">
        <f>IF($C1404&gt;0,IF(COUNTIF(newValidID,$C1404)&gt;0,VLOOKUP($C1404,Νέα_Μητρώα!$A:$G,5,FALSE),IF(COUNTIF(ValidID,$C1404)&gt;0,VLOOKUP($C1404,Μητρώο!$A:$G,5,FALSE))),"")</f>
        <v/>
      </c>
      <c r="F1404" s="47"/>
      <c r="G1404" s="47"/>
      <c r="H1404" s="28"/>
      <c r="I1404" s="29" t="str">
        <f>IF($C1404&gt;0,IF(COUNTIF(newValidID,$C1404)&gt;0,VLOOKUP($C1404,Νέα_Μητρώα!$A:$G,4,FALSE),IF(COUNTIF(ValidID,$C1404)&gt;0,VLOOKUP($C1404,Μητρώο!$A:$G,4,FALSE))),"")</f>
        <v/>
      </c>
      <c r="J1404" s="53" t="str">
        <f>IF(OR(AND(OR(LEFT(R1404)="b",LEFT(T1404)="b",LEFT(V1404)="b"),IF($C1404&gt;0,IF(COUNTIF(newValidID,$C1404)&gt;0,VLOOKUP($C1404,Νέα_Μητρώα!$A:$G,2,FALSE),IF(COUNTIF(ValidID,$C1404)&gt;0,VLOOKUP($C1404,Μητρώο!$A:$G,2,FALSE))),"")="Θ"),AND(OR(LEFT(R1404)="g",LEFT(T1404)="g",LEFT(V1404)="g"),IF($C1404&gt;0,IF(COUNTIF(newValidID,$C1404)&gt;0,VLOOKUP($C1404,Νέα_Μητρώα!$A:$G,2,FALSE),IF(COUNTIF(ValidID,$C1404)&gt;0,VLOOKUP($C1404,Μητρώο!$A:$G,2,FALSE))),"")="Α")),"error","")</f>
        <v/>
      </c>
      <c r="K1404" s="29" t="str">
        <f t="shared" si="153"/>
        <v/>
      </c>
      <c r="L1404" s="29">
        <f t="shared" si="154"/>
        <v>0</v>
      </c>
      <c r="M1404" s="30"/>
      <c r="N1404" s="30"/>
      <c r="O1404" s="31" t="str">
        <f>IF($C1404&gt;0,IF(COUNTIF(newValidID,$C1404)&gt;0,VLOOKUP($C1404,Νέα_Μητρώα!$A:$G,7,FALSE),IF(COUNTIF(ValidID,$C1404)&gt;0,VLOOKUP($C1404,Μητρώο!$A:$G,7,FALSE))),"")</f>
        <v/>
      </c>
      <c r="P1404" s="25" t="str">
        <f t="shared" si="156"/>
        <v/>
      </c>
      <c r="Q1404" s="6"/>
      <c r="S1404" s="6"/>
      <c r="U1404" s="6"/>
      <c r="W1404" s="59" t="str">
        <f>IF(AND($W$1&gt;0,C1404&gt;0),SUBSTITUTE(SUBSTITUTE(IF(COUNTIF(newValidID,$C1404)&gt;0,VLOOKUP($C1404,Νέα_Μητρώα!$A:$G,2,FALSE),IF(COUNTIF(ValidID,$C1404)&gt;0,VLOOKUP($C1404,Μητρώο!$A:$G,2,FALSE))),"Θ","g"),"Α","b")&amp;IF((TRUNC((((YEAR($C$1))-I1404)+1)/2))*2&lt;12,12,(TRUNC((((YEAR($C$1))-I1404)+1)/2))*2),"ω")</f>
        <v>ω</v>
      </c>
      <c r="Z1404" s="49">
        <f t="shared" si="157"/>
        <v>0</v>
      </c>
      <c r="AA1404" s="49">
        <f t="shared" si="158"/>
        <v>0</v>
      </c>
      <c r="AB1404" s="49">
        <f t="shared" si="159"/>
        <v>0</v>
      </c>
    </row>
    <row r="1405" spans="1:28" x14ac:dyDescent="0.2">
      <c r="A1405" s="4">
        <v>1403</v>
      </c>
      <c r="B1405" s="25">
        <f t="shared" si="155"/>
        <v>1403</v>
      </c>
      <c r="D1405" s="26" t="str">
        <f>IF($C1405&gt;0,IF(COUNTIF(newValidID,$C1405)&gt;0,VLOOKUP($C1405,Νέα_Μητρώα!$A:$G,3,FALSE),IF(COUNTIF(ValidID,$C1405)&gt;0,VLOOKUP($C1405,Μητρώο!$A:$G,3,FALSE))),"")</f>
        <v/>
      </c>
      <c r="E1405" s="27" t="str">
        <f>IF($C1405&gt;0,IF(COUNTIF(newValidID,$C1405)&gt;0,VLOOKUP($C1405,Νέα_Μητρώα!$A:$G,5,FALSE),IF(COUNTIF(ValidID,$C1405)&gt;0,VLOOKUP($C1405,Μητρώο!$A:$G,5,FALSE))),"")</f>
        <v/>
      </c>
      <c r="F1405" s="47"/>
      <c r="G1405" s="47"/>
      <c r="H1405" s="28"/>
      <c r="I1405" s="29" t="str">
        <f>IF($C1405&gt;0,IF(COUNTIF(newValidID,$C1405)&gt;0,VLOOKUP($C1405,Νέα_Μητρώα!$A:$G,4,FALSE),IF(COUNTIF(ValidID,$C1405)&gt;0,VLOOKUP($C1405,Μητρώο!$A:$G,4,FALSE))),"")</f>
        <v/>
      </c>
      <c r="J1405" s="53" t="str">
        <f>IF(OR(AND(OR(LEFT(R1405)="b",LEFT(T1405)="b",LEFT(V1405)="b"),IF($C1405&gt;0,IF(COUNTIF(newValidID,$C1405)&gt;0,VLOOKUP($C1405,Νέα_Μητρώα!$A:$G,2,FALSE),IF(COUNTIF(ValidID,$C1405)&gt;0,VLOOKUP($C1405,Μητρώο!$A:$G,2,FALSE))),"")="Θ"),AND(OR(LEFT(R1405)="g",LEFT(T1405)="g",LEFT(V1405)="g"),IF($C1405&gt;0,IF(COUNTIF(newValidID,$C1405)&gt;0,VLOOKUP($C1405,Νέα_Μητρώα!$A:$G,2,FALSE),IF(COUNTIF(ValidID,$C1405)&gt;0,VLOOKUP($C1405,Μητρώο!$A:$G,2,FALSE))),"")="Α")),"error","")</f>
        <v/>
      </c>
      <c r="K1405" s="29" t="str">
        <f t="shared" si="153"/>
        <v/>
      </c>
      <c r="L1405" s="29">
        <f t="shared" si="154"/>
        <v>0</v>
      </c>
      <c r="M1405" s="30"/>
      <c r="N1405" s="30"/>
      <c r="O1405" s="31" t="str">
        <f>IF($C1405&gt;0,IF(COUNTIF(newValidID,$C1405)&gt;0,VLOOKUP($C1405,Νέα_Μητρώα!$A:$G,7,FALSE),IF(COUNTIF(ValidID,$C1405)&gt;0,VLOOKUP($C1405,Μητρώο!$A:$G,7,FALSE))),"")</f>
        <v/>
      </c>
      <c r="P1405" s="25" t="str">
        <f t="shared" si="156"/>
        <v/>
      </c>
      <c r="Q1405" s="6"/>
      <c r="S1405" s="6"/>
      <c r="U1405" s="6"/>
      <c r="W1405" s="59" t="str">
        <f>IF(AND($W$1&gt;0,C1405&gt;0),SUBSTITUTE(SUBSTITUTE(IF(COUNTIF(newValidID,$C1405)&gt;0,VLOOKUP($C1405,Νέα_Μητρώα!$A:$G,2,FALSE),IF(COUNTIF(ValidID,$C1405)&gt;0,VLOOKUP($C1405,Μητρώο!$A:$G,2,FALSE))),"Θ","g"),"Α","b")&amp;IF((TRUNC((((YEAR($C$1))-I1405)+1)/2))*2&lt;12,12,(TRUNC((((YEAR($C$1))-I1405)+1)/2))*2),"ω")</f>
        <v>ω</v>
      </c>
      <c r="Z1405" s="49">
        <f t="shared" si="157"/>
        <v>0</v>
      </c>
      <c r="AA1405" s="49">
        <f t="shared" si="158"/>
        <v>0</v>
      </c>
      <c r="AB1405" s="49">
        <f t="shared" si="159"/>
        <v>0</v>
      </c>
    </row>
    <row r="1406" spans="1:28" x14ac:dyDescent="0.2">
      <c r="A1406" s="4">
        <v>1404</v>
      </c>
      <c r="B1406" s="25">
        <f t="shared" si="155"/>
        <v>1404</v>
      </c>
      <c r="D1406" s="26" t="str">
        <f>IF($C1406&gt;0,IF(COUNTIF(newValidID,$C1406)&gt;0,VLOOKUP($C1406,Νέα_Μητρώα!$A:$G,3,FALSE),IF(COUNTIF(ValidID,$C1406)&gt;0,VLOOKUP($C1406,Μητρώο!$A:$G,3,FALSE))),"")</f>
        <v/>
      </c>
      <c r="E1406" s="27" t="str">
        <f>IF($C1406&gt;0,IF(COUNTIF(newValidID,$C1406)&gt;0,VLOOKUP($C1406,Νέα_Μητρώα!$A:$G,5,FALSE),IF(COUNTIF(ValidID,$C1406)&gt;0,VLOOKUP($C1406,Μητρώο!$A:$G,5,FALSE))),"")</f>
        <v/>
      </c>
      <c r="F1406" s="47"/>
      <c r="G1406" s="47"/>
      <c r="H1406" s="28"/>
      <c r="I1406" s="29" t="str">
        <f>IF($C1406&gt;0,IF(COUNTIF(newValidID,$C1406)&gt;0,VLOOKUP($C1406,Νέα_Μητρώα!$A:$G,4,FALSE),IF(COUNTIF(ValidID,$C1406)&gt;0,VLOOKUP($C1406,Μητρώο!$A:$G,4,FALSE))),"")</f>
        <v/>
      </c>
      <c r="J1406" s="53" t="str">
        <f>IF(OR(AND(OR(LEFT(R1406)="b",LEFT(T1406)="b",LEFT(V1406)="b"),IF($C1406&gt;0,IF(COUNTIF(newValidID,$C1406)&gt;0,VLOOKUP($C1406,Νέα_Μητρώα!$A:$G,2,FALSE),IF(COUNTIF(ValidID,$C1406)&gt;0,VLOOKUP($C1406,Μητρώο!$A:$G,2,FALSE))),"")="Θ"),AND(OR(LEFT(R1406)="g",LEFT(T1406)="g",LEFT(V1406)="g"),IF($C1406&gt;0,IF(COUNTIF(newValidID,$C1406)&gt;0,VLOOKUP($C1406,Νέα_Μητρώα!$A:$G,2,FALSE),IF(COUNTIF(ValidID,$C1406)&gt;0,VLOOKUP($C1406,Μητρώο!$A:$G,2,FALSE))),"")="Α")),"error","")</f>
        <v/>
      </c>
      <c r="K1406" s="29" t="str">
        <f t="shared" si="153"/>
        <v/>
      </c>
      <c r="L1406" s="29">
        <f t="shared" si="154"/>
        <v>0</v>
      </c>
      <c r="M1406" s="30"/>
      <c r="N1406" s="30"/>
      <c r="O1406" s="31" t="str">
        <f>IF($C1406&gt;0,IF(COUNTIF(newValidID,$C1406)&gt;0,VLOOKUP($C1406,Νέα_Μητρώα!$A:$G,7,FALSE),IF(COUNTIF(ValidID,$C1406)&gt;0,VLOOKUP($C1406,Μητρώο!$A:$G,7,FALSE))),"")</f>
        <v/>
      </c>
      <c r="P1406" s="25" t="str">
        <f t="shared" si="156"/>
        <v/>
      </c>
      <c r="Q1406" s="6"/>
      <c r="S1406" s="6"/>
      <c r="U1406" s="6"/>
      <c r="W1406" s="59" t="str">
        <f>IF(AND($W$1&gt;0,C1406&gt;0),SUBSTITUTE(SUBSTITUTE(IF(COUNTIF(newValidID,$C1406)&gt;0,VLOOKUP($C1406,Νέα_Μητρώα!$A:$G,2,FALSE),IF(COUNTIF(ValidID,$C1406)&gt;0,VLOOKUP($C1406,Μητρώο!$A:$G,2,FALSE))),"Θ","g"),"Α","b")&amp;IF((TRUNC((((YEAR($C$1))-I1406)+1)/2))*2&lt;12,12,(TRUNC((((YEAR($C$1))-I1406)+1)/2))*2),"ω")</f>
        <v>ω</v>
      </c>
      <c r="Z1406" s="49">
        <f t="shared" si="157"/>
        <v>0</v>
      </c>
      <c r="AA1406" s="49">
        <f t="shared" si="158"/>
        <v>0</v>
      </c>
      <c r="AB1406" s="49">
        <f t="shared" si="159"/>
        <v>0</v>
      </c>
    </row>
    <row r="1407" spans="1:28" x14ac:dyDescent="0.2">
      <c r="A1407" s="4">
        <v>1405</v>
      </c>
      <c r="B1407" s="25">
        <f t="shared" si="155"/>
        <v>1405</v>
      </c>
      <c r="D1407" s="26" t="str">
        <f>IF($C1407&gt;0,IF(COUNTIF(newValidID,$C1407)&gt;0,VLOOKUP($C1407,Νέα_Μητρώα!$A:$G,3,FALSE),IF(COUNTIF(ValidID,$C1407)&gt;0,VLOOKUP($C1407,Μητρώο!$A:$G,3,FALSE))),"")</f>
        <v/>
      </c>
      <c r="E1407" s="27" t="str">
        <f>IF($C1407&gt;0,IF(COUNTIF(newValidID,$C1407)&gt;0,VLOOKUP($C1407,Νέα_Μητρώα!$A:$G,5,FALSE),IF(COUNTIF(ValidID,$C1407)&gt;0,VLOOKUP($C1407,Μητρώο!$A:$G,5,FALSE))),"")</f>
        <v/>
      </c>
      <c r="F1407" s="47"/>
      <c r="G1407" s="47"/>
      <c r="H1407" s="28"/>
      <c r="I1407" s="29" t="str">
        <f>IF($C1407&gt;0,IF(COUNTIF(newValidID,$C1407)&gt;0,VLOOKUP($C1407,Νέα_Μητρώα!$A:$G,4,FALSE),IF(COUNTIF(ValidID,$C1407)&gt;0,VLOOKUP($C1407,Μητρώο!$A:$G,4,FALSE))),"")</f>
        <v/>
      </c>
      <c r="J1407" s="53" t="str">
        <f>IF(OR(AND(OR(LEFT(R1407)="b",LEFT(T1407)="b",LEFT(V1407)="b"),IF($C1407&gt;0,IF(COUNTIF(newValidID,$C1407)&gt;0,VLOOKUP($C1407,Νέα_Μητρώα!$A:$G,2,FALSE),IF(COUNTIF(ValidID,$C1407)&gt;0,VLOOKUP($C1407,Μητρώο!$A:$G,2,FALSE))),"")="Θ"),AND(OR(LEFT(R1407)="g",LEFT(T1407)="g",LEFT(V1407)="g"),IF($C1407&gt;0,IF(COUNTIF(newValidID,$C1407)&gt;0,VLOOKUP($C1407,Νέα_Μητρώα!$A:$G,2,FALSE),IF(COUNTIF(ValidID,$C1407)&gt;0,VLOOKUP($C1407,Μητρώο!$A:$G,2,FALSE))),"")="Α")),"error","")</f>
        <v/>
      </c>
      <c r="K1407" s="29" t="str">
        <f t="shared" si="153"/>
        <v/>
      </c>
      <c r="L1407" s="29">
        <f t="shared" si="154"/>
        <v>0</v>
      </c>
      <c r="M1407" s="30"/>
      <c r="N1407" s="30"/>
      <c r="O1407" s="31" t="str">
        <f>IF($C1407&gt;0,IF(COUNTIF(newValidID,$C1407)&gt;0,VLOOKUP($C1407,Νέα_Μητρώα!$A:$G,7,FALSE),IF(COUNTIF(ValidID,$C1407)&gt;0,VLOOKUP($C1407,Μητρώο!$A:$G,7,FALSE))),"")</f>
        <v/>
      </c>
      <c r="P1407" s="25" t="str">
        <f t="shared" si="156"/>
        <v/>
      </c>
      <c r="Q1407" s="6"/>
      <c r="S1407" s="6"/>
      <c r="U1407" s="6"/>
      <c r="W1407" s="59" t="str">
        <f>IF(AND($W$1&gt;0,C1407&gt;0),SUBSTITUTE(SUBSTITUTE(IF(COUNTIF(newValidID,$C1407)&gt;0,VLOOKUP($C1407,Νέα_Μητρώα!$A:$G,2,FALSE),IF(COUNTIF(ValidID,$C1407)&gt;0,VLOOKUP($C1407,Μητρώο!$A:$G,2,FALSE))),"Θ","g"),"Α","b")&amp;IF((TRUNC((((YEAR($C$1))-I1407)+1)/2))*2&lt;12,12,(TRUNC((((YEAR($C$1))-I1407)+1)/2))*2),"ω")</f>
        <v>ω</v>
      </c>
      <c r="Z1407" s="49">
        <f t="shared" si="157"/>
        <v>0</v>
      </c>
      <c r="AA1407" s="49">
        <f t="shared" si="158"/>
        <v>0</v>
      </c>
      <c r="AB1407" s="49">
        <f t="shared" si="159"/>
        <v>0</v>
      </c>
    </row>
    <row r="1408" spans="1:28" x14ac:dyDescent="0.2">
      <c r="A1408" s="4">
        <v>1406</v>
      </c>
      <c r="B1408" s="25">
        <f t="shared" si="155"/>
        <v>1406</v>
      </c>
      <c r="D1408" s="26" t="str">
        <f>IF($C1408&gt;0,IF(COUNTIF(newValidID,$C1408)&gt;0,VLOOKUP($C1408,Νέα_Μητρώα!$A:$G,3,FALSE),IF(COUNTIF(ValidID,$C1408)&gt;0,VLOOKUP($C1408,Μητρώο!$A:$G,3,FALSE))),"")</f>
        <v/>
      </c>
      <c r="E1408" s="27" t="str">
        <f>IF($C1408&gt;0,IF(COUNTIF(newValidID,$C1408)&gt;0,VLOOKUP($C1408,Νέα_Μητρώα!$A:$G,5,FALSE),IF(COUNTIF(ValidID,$C1408)&gt;0,VLOOKUP($C1408,Μητρώο!$A:$G,5,FALSE))),"")</f>
        <v/>
      </c>
      <c r="F1408" s="47"/>
      <c r="G1408" s="47"/>
      <c r="H1408" s="28"/>
      <c r="I1408" s="29" t="str">
        <f>IF($C1408&gt;0,IF(COUNTIF(newValidID,$C1408)&gt;0,VLOOKUP($C1408,Νέα_Μητρώα!$A:$G,4,FALSE),IF(COUNTIF(ValidID,$C1408)&gt;0,VLOOKUP($C1408,Μητρώο!$A:$G,4,FALSE))),"")</f>
        <v/>
      </c>
      <c r="J1408" s="53" t="str">
        <f>IF(OR(AND(OR(LEFT(R1408)="b",LEFT(T1408)="b",LEFT(V1408)="b"),IF($C1408&gt;0,IF(COUNTIF(newValidID,$C1408)&gt;0,VLOOKUP($C1408,Νέα_Μητρώα!$A:$G,2,FALSE),IF(COUNTIF(ValidID,$C1408)&gt;0,VLOOKUP($C1408,Μητρώο!$A:$G,2,FALSE))),"")="Θ"),AND(OR(LEFT(R1408)="g",LEFT(T1408)="g",LEFT(V1408)="g"),IF($C1408&gt;0,IF(COUNTIF(newValidID,$C1408)&gt;0,VLOOKUP($C1408,Νέα_Μητρώα!$A:$G,2,FALSE),IF(COUNTIF(ValidID,$C1408)&gt;0,VLOOKUP($C1408,Μητρώο!$A:$G,2,FALSE))),"")="Α")),"error","")</f>
        <v/>
      </c>
      <c r="K1408" s="29" t="str">
        <f t="shared" si="153"/>
        <v/>
      </c>
      <c r="L1408" s="29">
        <f t="shared" si="154"/>
        <v>0</v>
      </c>
      <c r="M1408" s="30"/>
      <c r="N1408" s="30"/>
      <c r="O1408" s="31" t="str">
        <f>IF($C1408&gt;0,IF(COUNTIF(newValidID,$C1408)&gt;0,VLOOKUP($C1408,Νέα_Μητρώα!$A:$G,7,FALSE),IF(COUNTIF(ValidID,$C1408)&gt;0,VLOOKUP($C1408,Μητρώο!$A:$G,7,FALSE))),"")</f>
        <v/>
      </c>
      <c r="P1408" s="25" t="str">
        <f t="shared" si="156"/>
        <v/>
      </c>
      <c r="Q1408" s="6"/>
      <c r="S1408" s="6"/>
      <c r="U1408" s="6"/>
      <c r="W1408" s="59" t="str">
        <f>IF(AND($W$1&gt;0,C1408&gt;0),SUBSTITUTE(SUBSTITUTE(IF(COUNTIF(newValidID,$C1408)&gt;0,VLOOKUP($C1408,Νέα_Μητρώα!$A:$G,2,FALSE),IF(COUNTIF(ValidID,$C1408)&gt;0,VLOOKUP($C1408,Μητρώο!$A:$G,2,FALSE))),"Θ","g"),"Α","b")&amp;IF((TRUNC((((YEAR($C$1))-I1408)+1)/2))*2&lt;12,12,(TRUNC((((YEAR($C$1))-I1408)+1)/2))*2),"ω")</f>
        <v>ω</v>
      </c>
      <c r="Z1408" s="49">
        <f t="shared" si="157"/>
        <v>0</v>
      </c>
      <c r="AA1408" s="49">
        <f t="shared" si="158"/>
        <v>0</v>
      </c>
      <c r="AB1408" s="49">
        <f t="shared" si="159"/>
        <v>0</v>
      </c>
    </row>
    <row r="1409" spans="1:28" x14ac:dyDescent="0.2">
      <c r="A1409" s="4">
        <v>1407</v>
      </c>
      <c r="B1409" s="25">
        <f t="shared" si="155"/>
        <v>1407</v>
      </c>
      <c r="D1409" s="26" t="str">
        <f>IF($C1409&gt;0,IF(COUNTIF(newValidID,$C1409)&gt;0,VLOOKUP($C1409,Νέα_Μητρώα!$A:$G,3,FALSE),IF(COUNTIF(ValidID,$C1409)&gt;0,VLOOKUP($C1409,Μητρώο!$A:$G,3,FALSE))),"")</f>
        <v/>
      </c>
      <c r="E1409" s="27" t="str">
        <f>IF($C1409&gt;0,IF(COUNTIF(newValidID,$C1409)&gt;0,VLOOKUP($C1409,Νέα_Μητρώα!$A:$G,5,FALSE),IF(COUNTIF(ValidID,$C1409)&gt;0,VLOOKUP($C1409,Μητρώο!$A:$G,5,FALSE))),"")</f>
        <v/>
      </c>
      <c r="F1409" s="47"/>
      <c r="G1409" s="47"/>
      <c r="H1409" s="28"/>
      <c r="I1409" s="29" t="str">
        <f>IF($C1409&gt;0,IF(COUNTIF(newValidID,$C1409)&gt;0,VLOOKUP($C1409,Νέα_Μητρώα!$A:$G,4,FALSE),IF(COUNTIF(ValidID,$C1409)&gt;0,VLOOKUP($C1409,Μητρώο!$A:$G,4,FALSE))),"")</f>
        <v/>
      </c>
      <c r="J1409" s="53" t="str">
        <f>IF(OR(AND(OR(LEFT(R1409)="b",LEFT(T1409)="b",LEFT(V1409)="b"),IF($C1409&gt;0,IF(COUNTIF(newValidID,$C1409)&gt;0,VLOOKUP($C1409,Νέα_Μητρώα!$A:$G,2,FALSE),IF(COUNTIF(ValidID,$C1409)&gt;0,VLOOKUP($C1409,Μητρώο!$A:$G,2,FALSE))),"")="Θ"),AND(OR(LEFT(R1409)="g",LEFT(T1409)="g",LEFT(V1409)="g"),IF($C1409&gt;0,IF(COUNTIF(newValidID,$C1409)&gt;0,VLOOKUP($C1409,Νέα_Μητρώα!$A:$G,2,FALSE),IF(COUNTIF(ValidID,$C1409)&gt;0,VLOOKUP($C1409,Μητρώο!$A:$G,2,FALSE))),"")="Α")),"error","")</f>
        <v/>
      </c>
      <c r="K1409" s="29" t="str">
        <f t="shared" si="153"/>
        <v/>
      </c>
      <c r="L1409" s="29">
        <f t="shared" si="154"/>
        <v>0</v>
      </c>
      <c r="M1409" s="30"/>
      <c r="N1409" s="30"/>
      <c r="O1409" s="31" t="str">
        <f>IF($C1409&gt;0,IF(COUNTIF(newValidID,$C1409)&gt;0,VLOOKUP($C1409,Νέα_Μητρώα!$A:$G,7,FALSE),IF(COUNTIF(ValidID,$C1409)&gt;0,VLOOKUP($C1409,Μητρώο!$A:$G,7,FALSE))),"")</f>
        <v/>
      </c>
      <c r="P1409" s="25" t="str">
        <f t="shared" si="156"/>
        <v/>
      </c>
      <c r="Q1409" s="6"/>
      <c r="S1409" s="6"/>
      <c r="U1409" s="6"/>
      <c r="W1409" s="59" t="str">
        <f>IF(AND($W$1&gt;0,C1409&gt;0),SUBSTITUTE(SUBSTITUTE(IF(COUNTIF(newValidID,$C1409)&gt;0,VLOOKUP($C1409,Νέα_Μητρώα!$A:$G,2,FALSE),IF(COUNTIF(ValidID,$C1409)&gt;0,VLOOKUP($C1409,Μητρώο!$A:$G,2,FALSE))),"Θ","g"),"Α","b")&amp;IF((TRUNC((((YEAR($C$1))-I1409)+1)/2))*2&lt;12,12,(TRUNC((((YEAR($C$1))-I1409)+1)/2))*2),"ω")</f>
        <v>ω</v>
      </c>
      <c r="Z1409" s="49">
        <f t="shared" si="157"/>
        <v>0</v>
      </c>
      <c r="AA1409" s="49">
        <f t="shared" si="158"/>
        <v>0</v>
      </c>
      <c r="AB1409" s="49">
        <f t="shared" si="159"/>
        <v>0</v>
      </c>
    </row>
    <row r="1410" spans="1:28" x14ac:dyDescent="0.2">
      <c r="A1410" s="4">
        <v>1408</v>
      </c>
      <c r="B1410" s="25">
        <f t="shared" si="155"/>
        <v>1408</v>
      </c>
      <c r="D1410" s="26" t="str">
        <f>IF($C1410&gt;0,IF(COUNTIF(newValidID,$C1410)&gt;0,VLOOKUP($C1410,Νέα_Μητρώα!$A:$G,3,FALSE),IF(COUNTIF(ValidID,$C1410)&gt;0,VLOOKUP($C1410,Μητρώο!$A:$G,3,FALSE))),"")</f>
        <v/>
      </c>
      <c r="E1410" s="27" t="str">
        <f>IF($C1410&gt;0,IF(COUNTIF(newValidID,$C1410)&gt;0,VLOOKUP($C1410,Νέα_Μητρώα!$A:$G,5,FALSE),IF(COUNTIF(ValidID,$C1410)&gt;0,VLOOKUP($C1410,Μητρώο!$A:$G,5,FALSE))),"")</f>
        <v/>
      </c>
      <c r="F1410" s="47"/>
      <c r="G1410" s="47"/>
      <c r="H1410" s="28"/>
      <c r="I1410" s="29" t="str">
        <f>IF($C1410&gt;0,IF(COUNTIF(newValidID,$C1410)&gt;0,VLOOKUP($C1410,Νέα_Μητρώα!$A:$G,4,FALSE),IF(COUNTIF(ValidID,$C1410)&gt;0,VLOOKUP($C1410,Μητρώο!$A:$G,4,FALSE))),"")</f>
        <v/>
      </c>
      <c r="J1410" s="53" t="str">
        <f>IF(OR(AND(OR(LEFT(R1410)="b",LEFT(T1410)="b",LEFT(V1410)="b"),IF($C1410&gt;0,IF(COUNTIF(newValidID,$C1410)&gt;0,VLOOKUP($C1410,Νέα_Μητρώα!$A:$G,2,FALSE),IF(COUNTIF(ValidID,$C1410)&gt;0,VLOOKUP($C1410,Μητρώο!$A:$G,2,FALSE))),"")="Θ"),AND(OR(LEFT(R1410)="g",LEFT(T1410)="g",LEFT(V1410)="g"),IF($C1410&gt;0,IF(COUNTIF(newValidID,$C1410)&gt;0,VLOOKUP($C1410,Νέα_Μητρώα!$A:$G,2,FALSE),IF(COUNTIF(ValidID,$C1410)&gt;0,VLOOKUP($C1410,Μητρώο!$A:$G,2,FALSE))),"")="Α")),"error","")</f>
        <v/>
      </c>
      <c r="K1410" s="29" t="str">
        <f t="shared" si="153"/>
        <v/>
      </c>
      <c r="L1410" s="29">
        <f t="shared" si="154"/>
        <v>0</v>
      </c>
      <c r="M1410" s="30"/>
      <c r="N1410" s="30"/>
      <c r="O1410" s="31" t="str">
        <f>IF($C1410&gt;0,IF(COUNTIF(newValidID,$C1410)&gt;0,VLOOKUP($C1410,Νέα_Μητρώα!$A:$G,7,FALSE),IF(COUNTIF(ValidID,$C1410)&gt;0,VLOOKUP($C1410,Μητρώο!$A:$G,7,FALSE))),"")</f>
        <v/>
      </c>
      <c r="P1410" s="25" t="str">
        <f t="shared" si="156"/>
        <v/>
      </c>
      <c r="Q1410" s="6"/>
      <c r="S1410" s="6"/>
      <c r="U1410" s="6"/>
      <c r="W1410" s="59" t="str">
        <f>IF(AND($W$1&gt;0,C1410&gt;0),SUBSTITUTE(SUBSTITUTE(IF(COUNTIF(newValidID,$C1410)&gt;0,VLOOKUP($C1410,Νέα_Μητρώα!$A:$G,2,FALSE),IF(COUNTIF(ValidID,$C1410)&gt;0,VLOOKUP($C1410,Μητρώο!$A:$G,2,FALSE))),"Θ","g"),"Α","b")&amp;IF((TRUNC((((YEAR($C$1))-I1410)+1)/2))*2&lt;12,12,(TRUNC((((YEAR($C$1))-I1410)+1)/2))*2),"ω")</f>
        <v>ω</v>
      </c>
      <c r="Z1410" s="49">
        <f t="shared" si="157"/>
        <v>0</v>
      </c>
      <c r="AA1410" s="49">
        <f t="shared" si="158"/>
        <v>0</v>
      </c>
      <c r="AB1410" s="49">
        <f t="shared" si="159"/>
        <v>0</v>
      </c>
    </row>
    <row r="1411" spans="1:28" x14ac:dyDescent="0.2">
      <c r="A1411" s="4">
        <v>1409</v>
      </c>
      <c r="B1411" s="25">
        <f t="shared" si="155"/>
        <v>1409</v>
      </c>
      <c r="D1411" s="26" t="str">
        <f>IF($C1411&gt;0,IF(COUNTIF(newValidID,$C1411)&gt;0,VLOOKUP($C1411,Νέα_Μητρώα!$A:$G,3,FALSE),IF(COUNTIF(ValidID,$C1411)&gt;0,VLOOKUP($C1411,Μητρώο!$A:$G,3,FALSE))),"")</f>
        <v/>
      </c>
      <c r="E1411" s="27" t="str">
        <f>IF($C1411&gt;0,IF(COUNTIF(newValidID,$C1411)&gt;0,VLOOKUP($C1411,Νέα_Μητρώα!$A:$G,5,FALSE),IF(COUNTIF(ValidID,$C1411)&gt;0,VLOOKUP($C1411,Μητρώο!$A:$G,5,FALSE))),"")</f>
        <v/>
      </c>
      <c r="F1411" s="47"/>
      <c r="G1411" s="47"/>
      <c r="H1411" s="28"/>
      <c r="I1411" s="29" t="str">
        <f>IF($C1411&gt;0,IF(COUNTIF(newValidID,$C1411)&gt;0,VLOOKUP($C1411,Νέα_Μητρώα!$A:$G,4,FALSE),IF(COUNTIF(ValidID,$C1411)&gt;0,VLOOKUP($C1411,Μητρώο!$A:$G,4,FALSE))),"")</f>
        <v/>
      </c>
      <c r="J1411" s="53" t="str">
        <f>IF(OR(AND(OR(LEFT(R1411)="b",LEFT(T1411)="b",LEFT(V1411)="b"),IF($C1411&gt;0,IF(COUNTIF(newValidID,$C1411)&gt;0,VLOOKUP($C1411,Νέα_Μητρώα!$A:$G,2,FALSE),IF(COUNTIF(ValidID,$C1411)&gt;0,VLOOKUP($C1411,Μητρώο!$A:$G,2,FALSE))),"")="Θ"),AND(OR(LEFT(R1411)="g",LEFT(T1411)="g",LEFT(V1411)="g"),IF($C1411&gt;0,IF(COUNTIF(newValidID,$C1411)&gt;0,VLOOKUP($C1411,Νέα_Μητρώα!$A:$G,2,FALSE),IF(COUNTIF(ValidID,$C1411)&gt;0,VLOOKUP($C1411,Μητρώο!$A:$G,2,FALSE))),"")="Α")),"error","")</f>
        <v/>
      </c>
      <c r="K1411" s="29" t="str">
        <f t="shared" ref="K1411:K1474" si="160">IF(R1411&gt;" ",IF(VALUE(RIGHT(R1411,2))=10,IF(YEAR($C$1)-I1411&gt;10,"error","ok"),IF(VALUE(RIGHT(R1411,2))=12,IF(OR(YEAR($C$1)-I1411&gt;12,YEAR($C$1)-I1411&lt;9),"error","ok"),IF(VALUE(RIGHT(R1411,2))=14,IF(OR(YEAR($C$1)-I1411&gt;14,YEAR($C$1)-I1411&lt;9),"error","ok"),IF(VALUE(RIGHT(R1411,2))=16,IF(OR(YEAR($C$1)-I1411&gt;16,YEAR($C$1)-I1411&lt;13),"error","ok"),IF(VALUE(RIGHT(R1411,2))=18,IF(OR(YEAR($C$1)-I1411&gt;18,YEAR($C$1)-I1411&lt;13),"error","ok"),"x"))))),"")</f>
        <v/>
      </c>
      <c r="L1411" s="29">
        <f t="shared" ref="L1411:L1474" si="161">COUNTIF(C:C,C1411)</f>
        <v>0</v>
      </c>
      <c r="M1411" s="30"/>
      <c r="N1411" s="30"/>
      <c r="O1411" s="31" t="str">
        <f>IF($C1411&gt;0,IF(COUNTIF(newValidID,$C1411)&gt;0,VLOOKUP($C1411,Νέα_Μητρώα!$A:$G,7,FALSE),IF(COUNTIF(ValidID,$C1411)&gt;0,VLOOKUP($C1411,Μητρώο!$A:$G,7,FALSE))),"")</f>
        <v/>
      </c>
      <c r="P1411" s="25" t="str">
        <f t="shared" si="156"/>
        <v/>
      </c>
      <c r="Q1411" s="6"/>
      <c r="S1411" s="6"/>
      <c r="U1411" s="6"/>
      <c r="W1411" s="59" t="str">
        <f>IF(AND($W$1&gt;0,C1411&gt;0),SUBSTITUTE(SUBSTITUTE(IF(COUNTIF(newValidID,$C1411)&gt;0,VLOOKUP($C1411,Νέα_Μητρώα!$A:$G,2,FALSE),IF(COUNTIF(ValidID,$C1411)&gt;0,VLOOKUP($C1411,Μητρώο!$A:$G,2,FALSE))),"Θ","g"),"Α","b")&amp;IF((TRUNC((((YEAR($C$1))-I1411)+1)/2))*2&lt;12,12,(TRUNC((((YEAR($C$1))-I1411)+1)/2))*2),"ω")</f>
        <v>ω</v>
      </c>
      <c r="Z1411" s="49">
        <f t="shared" si="157"/>
        <v>0</v>
      </c>
      <c r="AA1411" s="49">
        <f t="shared" si="158"/>
        <v>0</v>
      </c>
      <c r="AB1411" s="49">
        <f t="shared" si="159"/>
        <v>0</v>
      </c>
    </row>
    <row r="1412" spans="1:28" x14ac:dyDescent="0.2">
      <c r="A1412" s="4">
        <v>1410</v>
      </c>
      <c r="B1412" s="25">
        <f t="shared" ref="B1412:B1475" si="162">IF(Q1412&amp;R1412&amp;W1412=Q1411&amp;R1411&amp;W1411,B1411+1,1)</f>
        <v>1410</v>
      </c>
      <c r="D1412" s="26" t="str">
        <f>IF($C1412&gt;0,IF(COUNTIF(newValidID,$C1412)&gt;0,VLOOKUP($C1412,Νέα_Μητρώα!$A:$G,3,FALSE),IF(COUNTIF(ValidID,$C1412)&gt;0,VLOOKUP($C1412,Μητρώο!$A:$G,3,FALSE))),"")</f>
        <v/>
      </c>
      <c r="E1412" s="27" t="str">
        <f>IF($C1412&gt;0,IF(COUNTIF(newValidID,$C1412)&gt;0,VLOOKUP($C1412,Νέα_Μητρώα!$A:$G,5,FALSE),IF(COUNTIF(ValidID,$C1412)&gt;0,VLOOKUP($C1412,Μητρώο!$A:$G,5,FALSE))),"")</f>
        <v/>
      </c>
      <c r="F1412" s="47"/>
      <c r="G1412" s="47"/>
      <c r="H1412" s="28"/>
      <c r="I1412" s="29" t="str">
        <f>IF($C1412&gt;0,IF(COUNTIF(newValidID,$C1412)&gt;0,VLOOKUP($C1412,Νέα_Μητρώα!$A:$G,4,FALSE),IF(COUNTIF(ValidID,$C1412)&gt;0,VLOOKUP($C1412,Μητρώο!$A:$G,4,FALSE))),"")</f>
        <v/>
      </c>
      <c r="J1412" s="53" t="str">
        <f>IF(OR(AND(OR(LEFT(R1412)="b",LEFT(T1412)="b",LEFT(V1412)="b"),IF($C1412&gt;0,IF(COUNTIF(newValidID,$C1412)&gt;0,VLOOKUP($C1412,Νέα_Μητρώα!$A:$G,2,FALSE),IF(COUNTIF(ValidID,$C1412)&gt;0,VLOOKUP($C1412,Μητρώο!$A:$G,2,FALSE))),"")="Θ"),AND(OR(LEFT(R1412)="g",LEFT(T1412)="g",LEFT(V1412)="g"),IF($C1412&gt;0,IF(COUNTIF(newValidID,$C1412)&gt;0,VLOOKUP($C1412,Νέα_Μητρώα!$A:$G,2,FALSE),IF(COUNTIF(ValidID,$C1412)&gt;0,VLOOKUP($C1412,Μητρώο!$A:$G,2,FALSE))),"")="Α")),"error","")</f>
        <v/>
      </c>
      <c r="K1412" s="29" t="str">
        <f t="shared" si="160"/>
        <v/>
      </c>
      <c r="L1412" s="29">
        <f t="shared" si="161"/>
        <v>0</v>
      </c>
      <c r="M1412" s="30"/>
      <c r="N1412" s="30"/>
      <c r="O1412" s="31" t="str">
        <f>IF($C1412&gt;0,IF(COUNTIF(newValidID,$C1412)&gt;0,VLOOKUP($C1412,Νέα_Μητρώα!$A:$G,7,FALSE),IF(COUNTIF(ValidID,$C1412)&gt;0,VLOOKUP($C1412,Μητρώο!$A:$G,7,FALSE))),"")</f>
        <v/>
      </c>
      <c r="P1412" s="25" t="str">
        <f t="shared" ref="P1412:P1475" si="163">IF(AND($C1412&gt;1,$O1412&lt;$C$1),"Κ","")</f>
        <v/>
      </c>
      <c r="Q1412" s="6"/>
      <c r="S1412" s="6"/>
      <c r="U1412" s="6"/>
      <c r="W1412" s="59" t="str">
        <f>IF(AND($W$1&gt;0,C1412&gt;0),SUBSTITUTE(SUBSTITUTE(IF(COUNTIF(newValidID,$C1412)&gt;0,VLOOKUP($C1412,Νέα_Μητρώα!$A:$G,2,FALSE),IF(COUNTIF(ValidID,$C1412)&gt;0,VLOOKUP($C1412,Μητρώο!$A:$G,2,FALSE))),"Θ","g"),"Α","b")&amp;IF((TRUNC((((YEAR($C$1))-I1412)+1)/2))*2&lt;12,12,(TRUNC((((YEAR($C$1))-I1412)+1)/2))*2),"ω")</f>
        <v>ω</v>
      </c>
      <c r="Z1412" s="49">
        <f t="shared" si="157"/>
        <v>0</v>
      </c>
      <c r="AA1412" s="49">
        <f t="shared" si="158"/>
        <v>0</v>
      </c>
      <c r="AB1412" s="49">
        <f t="shared" si="159"/>
        <v>0</v>
      </c>
    </row>
    <row r="1413" spans="1:28" x14ac:dyDescent="0.2">
      <c r="A1413" s="4">
        <v>1411</v>
      </c>
      <c r="B1413" s="25">
        <f t="shared" si="162"/>
        <v>1411</v>
      </c>
      <c r="D1413" s="26" t="str">
        <f>IF($C1413&gt;0,IF(COUNTIF(newValidID,$C1413)&gt;0,VLOOKUP($C1413,Νέα_Μητρώα!$A:$G,3,FALSE),IF(COUNTIF(ValidID,$C1413)&gt;0,VLOOKUP($C1413,Μητρώο!$A:$G,3,FALSE))),"")</f>
        <v/>
      </c>
      <c r="E1413" s="27" t="str">
        <f>IF($C1413&gt;0,IF(COUNTIF(newValidID,$C1413)&gt;0,VLOOKUP($C1413,Νέα_Μητρώα!$A:$G,5,FALSE),IF(COUNTIF(ValidID,$C1413)&gt;0,VLOOKUP($C1413,Μητρώο!$A:$G,5,FALSE))),"")</f>
        <v/>
      </c>
      <c r="F1413" s="47"/>
      <c r="G1413" s="47"/>
      <c r="H1413" s="28"/>
      <c r="I1413" s="29" t="str">
        <f>IF($C1413&gt;0,IF(COUNTIF(newValidID,$C1413)&gt;0,VLOOKUP($C1413,Νέα_Μητρώα!$A:$G,4,FALSE),IF(COUNTIF(ValidID,$C1413)&gt;0,VLOOKUP($C1413,Μητρώο!$A:$G,4,FALSE))),"")</f>
        <v/>
      </c>
      <c r="J1413" s="53" t="str">
        <f>IF(OR(AND(OR(LEFT(R1413)="b",LEFT(T1413)="b",LEFT(V1413)="b"),IF($C1413&gt;0,IF(COUNTIF(newValidID,$C1413)&gt;0,VLOOKUP($C1413,Νέα_Μητρώα!$A:$G,2,FALSE),IF(COUNTIF(ValidID,$C1413)&gt;0,VLOOKUP($C1413,Μητρώο!$A:$G,2,FALSE))),"")="Θ"),AND(OR(LEFT(R1413)="g",LEFT(T1413)="g",LEFT(V1413)="g"),IF($C1413&gt;0,IF(COUNTIF(newValidID,$C1413)&gt;0,VLOOKUP($C1413,Νέα_Μητρώα!$A:$G,2,FALSE),IF(COUNTIF(ValidID,$C1413)&gt;0,VLOOKUP($C1413,Μητρώο!$A:$G,2,FALSE))),"")="Α")),"error","")</f>
        <v/>
      </c>
      <c r="K1413" s="29" t="str">
        <f t="shared" si="160"/>
        <v/>
      </c>
      <c r="L1413" s="29">
        <f t="shared" si="161"/>
        <v>0</v>
      </c>
      <c r="M1413" s="30"/>
      <c r="N1413" s="30"/>
      <c r="O1413" s="31" t="str">
        <f>IF($C1413&gt;0,IF(COUNTIF(newValidID,$C1413)&gt;0,VLOOKUP($C1413,Νέα_Μητρώα!$A:$G,7,FALSE),IF(COUNTIF(ValidID,$C1413)&gt;0,VLOOKUP($C1413,Μητρώο!$A:$G,7,FALSE))),"")</f>
        <v/>
      </c>
      <c r="P1413" s="25" t="str">
        <f t="shared" si="163"/>
        <v/>
      </c>
      <c r="Q1413" s="6"/>
      <c r="S1413" s="6"/>
      <c r="U1413" s="6"/>
      <c r="W1413" s="59" t="str">
        <f>IF(AND($W$1&gt;0,C1413&gt;0),SUBSTITUTE(SUBSTITUTE(IF(COUNTIF(newValidID,$C1413)&gt;0,VLOOKUP($C1413,Νέα_Μητρώα!$A:$G,2,FALSE),IF(COUNTIF(ValidID,$C1413)&gt;0,VLOOKUP($C1413,Μητρώο!$A:$G,2,FALSE))),"Θ","g"),"Α","b")&amp;IF((TRUNC((((YEAR($C$1))-I1413)+1)/2))*2&lt;12,12,(TRUNC((((YEAR($C$1))-I1413)+1)/2))*2),"ω")</f>
        <v>ω</v>
      </c>
      <c r="Z1413" s="49">
        <f t="shared" si="157"/>
        <v>0</v>
      </c>
      <c r="AA1413" s="49">
        <f t="shared" si="158"/>
        <v>0</v>
      </c>
      <c r="AB1413" s="49">
        <f t="shared" si="159"/>
        <v>0</v>
      </c>
    </row>
    <row r="1414" spans="1:28" x14ac:dyDescent="0.2">
      <c r="A1414" s="4">
        <v>1412</v>
      </c>
      <c r="B1414" s="25">
        <f t="shared" si="162"/>
        <v>1412</v>
      </c>
      <c r="D1414" s="26" t="str">
        <f>IF($C1414&gt;0,IF(COUNTIF(newValidID,$C1414)&gt;0,VLOOKUP($C1414,Νέα_Μητρώα!$A:$G,3,FALSE),IF(COUNTIF(ValidID,$C1414)&gt;0,VLOOKUP($C1414,Μητρώο!$A:$G,3,FALSE))),"")</f>
        <v/>
      </c>
      <c r="E1414" s="27" t="str">
        <f>IF($C1414&gt;0,IF(COUNTIF(newValidID,$C1414)&gt;0,VLOOKUP($C1414,Νέα_Μητρώα!$A:$G,5,FALSE),IF(COUNTIF(ValidID,$C1414)&gt;0,VLOOKUP($C1414,Μητρώο!$A:$G,5,FALSE))),"")</f>
        <v/>
      </c>
      <c r="F1414" s="47"/>
      <c r="G1414" s="47"/>
      <c r="H1414" s="28"/>
      <c r="I1414" s="29" t="str">
        <f>IF($C1414&gt;0,IF(COUNTIF(newValidID,$C1414)&gt;0,VLOOKUP($C1414,Νέα_Μητρώα!$A:$G,4,FALSE),IF(COUNTIF(ValidID,$C1414)&gt;0,VLOOKUP($C1414,Μητρώο!$A:$G,4,FALSE))),"")</f>
        <v/>
      </c>
      <c r="J1414" s="53" t="str">
        <f>IF(OR(AND(OR(LEFT(R1414)="b",LEFT(T1414)="b",LEFT(V1414)="b"),IF($C1414&gt;0,IF(COUNTIF(newValidID,$C1414)&gt;0,VLOOKUP($C1414,Νέα_Μητρώα!$A:$G,2,FALSE),IF(COUNTIF(ValidID,$C1414)&gt;0,VLOOKUP($C1414,Μητρώο!$A:$G,2,FALSE))),"")="Θ"),AND(OR(LEFT(R1414)="g",LEFT(T1414)="g",LEFT(V1414)="g"),IF($C1414&gt;0,IF(COUNTIF(newValidID,$C1414)&gt;0,VLOOKUP($C1414,Νέα_Μητρώα!$A:$G,2,FALSE),IF(COUNTIF(ValidID,$C1414)&gt;0,VLOOKUP($C1414,Μητρώο!$A:$G,2,FALSE))),"")="Α")),"error","")</f>
        <v/>
      </c>
      <c r="K1414" s="29" t="str">
        <f t="shared" si="160"/>
        <v/>
      </c>
      <c r="L1414" s="29">
        <f t="shared" si="161"/>
        <v>0</v>
      </c>
      <c r="M1414" s="30"/>
      <c r="N1414" s="30"/>
      <c r="O1414" s="31" t="str">
        <f>IF($C1414&gt;0,IF(COUNTIF(newValidID,$C1414)&gt;0,VLOOKUP($C1414,Νέα_Μητρώα!$A:$G,7,FALSE),IF(COUNTIF(ValidID,$C1414)&gt;0,VLOOKUP($C1414,Μητρώο!$A:$G,7,FALSE))),"")</f>
        <v/>
      </c>
      <c r="P1414" s="25" t="str">
        <f t="shared" si="163"/>
        <v/>
      </c>
      <c r="Q1414" s="6"/>
      <c r="S1414" s="6"/>
      <c r="U1414" s="6"/>
      <c r="W1414" s="59" t="str">
        <f>IF(AND($W$1&gt;0,C1414&gt;0),SUBSTITUTE(SUBSTITUTE(IF(COUNTIF(newValidID,$C1414)&gt;0,VLOOKUP($C1414,Νέα_Μητρώα!$A:$G,2,FALSE),IF(COUNTIF(ValidID,$C1414)&gt;0,VLOOKUP($C1414,Μητρώο!$A:$G,2,FALSE))),"Θ","g"),"Α","b")&amp;IF((TRUNC((((YEAR($C$1))-I1414)+1)/2))*2&lt;12,12,(TRUNC((((YEAR($C$1))-I1414)+1)/2))*2),"ω")</f>
        <v>ω</v>
      </c>
      <c r="Z1414" s="49">
        <f t="shared" si="157"/>
        <v>0</v>
      </c>
      <c r="AA1414" s="49">
        <f t="shared" si="158"/>
        <v>0</v>
      </c>
      <c r="AB1414" s="49">
        <f t="shared" si="159"/>
        <v>0</v>
      </c>
    </row>
    <row r="1415" spans="1:28" x14ac:dyDescent="0.2">
      <c r="A1415" s="4">
        <v>1413</v>
      </c>
      <c r="B1415" s="25">
        <f t="shared" si="162"/>
        <v>1413</v>
      </c>
      <c r="D1415" s="26" t="str">
        <f>IF($C1415&gt;0,IF(COUNTIF(newValidID,$C1415)&gt;0,VLOOKUP($C1415,Νέα_Μητρώα!$A:$G,3,FALSE),IF(COUNTIF(ValidID,$C1415)&gt;0,VLOOKUP($C1415,Μητρώο!$A:$G,3,FALSE))),"")</f>
        <v/>
      </c>
      <c r="E1415" s="27" t="str">
        <f>IF($C1415&gt;0,IF(COUNTIF(newValidID,$C1415)&gt;0,VLOOKUP($C1415,Νέα_Μητρώα!$A:$G,5,FALSE),IF(COUNTIF(ValidID,$C1415)&gt;0,VLOOKUP($C1415,Μητρώο!$A:$G,5,FALSE))),"")</f>
        <v/>
      </c>
      <c r="F1415" s="47"/>
      <c r="G1415" s="47"/>
      <c r="H1415" s="28"/>
      <c r="I1415" s="29" t="str">
        <f>IF($C1415&gt;0,IF(COUNTIF(newValidID,$C1415)&gt;0,VLOOKUP($C1415,Νέα_Μητρώα!$A:$G,4,FALSE),IF(COUNTIF(ValidID,$C1415)&gt;0,VLOOKUP($C1415,Μητρώο!$A:$G,4,FALSE))),"")</f>
        <v/>
      </c>
      <c r="J1415" s="53" t="str">
        <f>IF(OR(AND(OR(LEFT(R1415)="b",LEFT(T1415)="b",LEFT(V1415)="b"),IF($C1415&gt;0,IF(COUNTIF(newValidID,$C1415)&gt;0,VLOOKUP($C1415,Νέα_Μητρώα!$A:$G,2,FALSE),IF(COUNTIF(ValidID,$C1415)&gt;0,VLOOKUP($C1415,Μητρώο!$A:$G,2,FALSE))),"")="Θ"),AND(OR(LEFT(R1415)="g",LEFT(T1415)="g",LEFT(V1415)="g"),IF($C1415&gt;0,IF(COUNTIF(newValidID,$C1415)&gt;0,VLOOKUP($C1415,Νέα_Μητρώα!$A:$G,2,FALSE),IF(COUNTIF(ValidID,$C1415)&gt;0,VLOOKUP($C1415,Μητρώο!$A:$G,2,FALSE))),"")="Α")),"error","")</f>
        <v/>
      </c>
      <c r="K1415" s="29" t="str">
        <f t="shared" si="160"/>
        <v/>
      </c>
      <c r="L1415" s="29">
        <f t="shared" si="161"/>
        <v>0</v>
      </c>
      <c r="M1415" s="30"/>
      <c r="N1415" s="30"/>
      <c r="O1415" s="31" t="str">
        <f>IF($C1415&gt;0,IF(COUNTIF(newValidID,$C1415)&gt;0,VLOOKUP($C1415,Νέα_Μητρώα!$A:$G,7,FALSE),IF(COUNTIF(ValidID,$C1415)&gt;0,VLOOKUP($C1415,Μητρώο!$A:$G,7,FALSE))),"")</f>
        <v/>
      </c>
      <c r="P1415" s="25" t="str">
        <f t="shared" si="163"/>
        <v/>
      </c>
      <c r="Q1415" s="6"/>
      <c r="S1415" s="6"/>
      <c r="U1415" s="6"/>
      <c r="W1415" s="59" t="str">
        <f>IF(AND($W$1&gt;0,C1415&gt;0),SUBSTITUTE(SUBSTITUTE(IF(COUNTIF(newValidID,$C1415)&gt;0,VLOOKUP($C1415,Νέα_Μητρώα!$A:$G,2,FALSE),IF(COUNTIF(ValidID,$C1415)&gt;0,VLOOKUP($C1415,Μητρώο!$A:$G,2,FALSE))),"Θ","g"),"Α","b")&amp;IF((TRUNC((((YEAR($C$1))-I1415)+1)/2))*2&lt;12,12,(TRUNC((((YEAR($C$1))-I1415)+1)/2))*2),"ω")</f>
        <v>ω</v>
      </c>
      <c r="Z1415" s="49">
        <f t="shared" si="157"/>
        <v>0</v>
      </c>
      <c r="AA1415" s="49">
        <f t="shared" si="158"/>
        <v>0</v>
      </c>
      <c r="AB1415" s="49">
        <f t="shared" si="159"/>
        <v>0</v>
      </c>
    </row>
    <row r="1416" spans="1:28" x14ac:dyDescent="0.2">
      <c r="A1416" s="4">
        <v>1414</v>
      </c>
      <c r="B1416" s="25">
        <f t="shared" si="162"/>
        <v>1414</v>
      </c>
      <c r="D1416" s="26" t="str">
        <f>IF($C1416&gt;0,IF(COUNTIF(newValidID,$C1416)&gt;0,VLOOKUP($C1416,Νέα_Μητρώα!$A:$G,3,FALSE),IF(COUNTIF(ValidID,$C1416)&gt;0,VLOOKUP($C1416,Μητρώο!$A:$G,3,FALSE))),"")</f>
        <v/>
      </c>
      <c r="E1416" s="27" t="str">
        <f>IF($C1416&gt;0,IF(COUNTIF(newValidID,$C1416)&gt;0,VLOOKUP($C1416,Νέα_Μητρώα!$A:$G,5,FALSE),IF(COUNTIF(ValidID,$C1416)&gt;0,VLOOKUP($C1416,Μητρώο!$A:$G,5,FALSE))),"")</f>
        <v/>
      </c>
      <c r="F1416" s="47"/>
      <c r="G1416" s="47"/>
      <c r="H1416" s="28"/>
      <c r="I1416" s="29" t="str">
        <f>IF($C1416&gt;0,IF(COUNTIF(newValidID,$C1416)&gt;0,VLOOKUP($C1416,Νέα_Μητρώα!$A:$G,4,FALSE),IF(COUNTIF(ValidID,$C1416)&gt;0,VLOOKUP($C1416,Μητρώο!$A:$G,4,FALSE))),"")</f>
        <v/>
      </c>
      <c r="J1416" s="53" t="str">
        <f>IF(OR(AND(OR(LEFT(R1416)="b",LEFT(T1416)="b",LEFT(V1416)="b"),IF($C1416&gt;0,IF(COUNTIF(newValidID,$C1416)&gt;0,VLOOKUP($C1416,Νέα_Μητρώα!$A:$G,2,FALSE),IF(COUNTIF(ValidID,$C1416)&gt;0,VLOOKUP($C1416,Μητρώο!$A:$G,2,FALSE))),"")="Θ"),AND(OR(LEFT(R1416)="g",LEFT(T1416)="g",LEFT(V1416)="g"),IF($C1416&gt;0,IF(COUNTIF(newValidID,$C1416)&gt;0,VLOOKUP($C1416,Νέα_Μητρώα!$A:$G,2,FALSE),IF(COUNTIF(ValidID,$C1416)&gt;0,VLOOKUP($C1416,Μητρώο!$A:$G,2,FALSE))),"")="Α")),"error","")</f>
        <v/>
      </c>
      <c r="K1416" s="29" t="str">
        <f t="shared" si="160"/>
        <v/>
      </c>
      <c r="L1416" s="29">
        <f t="shared" si="161"/>
        <v>0</v>
      </c>
      <c r="M1416" s="30"/>
      <c r="N1416" s="30"/>
      <c r="O1416" s="31" t="str">
        <f>IF($C1416&gt;0,IF(COUNTIF(newValidID,$C1416)&gt;0,VLOOKUP($C1416,Νέα_Μητρώα!$A:$G,7,FALSE),IF(COUNTIF(ValidID,$C1416)&gt;0,VLOOKUP($C1416,Μητρώο!$A:$G,7,FALSE))),"")</f>
        <v/>
      </c>
      <c r="P1416" s="25" t="str">
        <f t="shared" si="163"/>
        <v/>
      </c>
      <c r="Q1416" s="6"/>
      <c r="S1416" s="6"/>
      <c r="U1416" s="6"/>
      <c r="W1416" s="59" t="str">
        <f>IF(AND($W$1&gt;0,C1416&gt;0),SUBSTITUTE(SUBSTITUTE(IF(COUNTIF(newValidID,$C1416)&gt;0,VLOOKUP($C1416,Νέα_Μητρώα!$A:$G,2,FALSE),IF(COUNTIF(ValidID,$C1416)&gt;0,VLOOKUP($C1416,Μητρώο!$A:$G,2,FALSE))),"Θ","g"),"Α","b")&amp;IF((TRUNC((((YEAR($C$1))-I1416)+1)/2))*2&lt;12,12,(TRUNC((((YEAR($C$1))-I1416)+1)/2))*2),"ω")</f>
        <v>ω</v>
      </c>
      <c r="Z1416" s="49">
        <f t="shared" si="157"/>
        <v>0</v>
      </c>
      <c r="AA1416" s="49">
        <f t="shared" si="158"/>
        <v>0</v>
      </c>
      <c r="AB1416" s="49">
        <f t="shared" si="159"/>
        <v>0</v>
      </c>
    </row>
    <row r="1417" spans="1:28" x14ac:dyDescent="0.2">
      <c r="A1417" s="4">
        <v>1415</v>
      </c>
      <c r="B1417" s="25">
        <f t="shared" si="162"/>
        <v>1415</v>
      </c>
      <c r="D1417" s="26" t="str">
        <f>IF($C1417&gt;0,IF(COUNTIF(newValidID,$C1417)&gt;0,VLOOKUP($C1417,Νέα_Μητρώα!$A:$G,3,FALSE),IF(COUNTIF(ValidID,$C1417)&gt;0,VLOOKUP($C1417,Μητρώο!$A:$G,3,FALSE))),"")</f>
        <v/>
      </c>
      <c r="E1417" s="27" t="str">
        <f>IF($C1417&gt;0,IF(COUNTIF(newValidID,$C1417)&gt;0,VLOOKUP($C1417,Νέα_Μητρώα!$A:$G,5,FALSE),IF(COUNTIF(ValidID,$C1417)&gt;0,VLOOKUP($C1417,Μητρώο!$A:$G,5,FALSE))),"")</f>
        <v/>
      </c>
      <c r="F1417" s="47"/>
      <c r="G1417" s="47"/>
      <c r="H1417" s="28"/>
      <c r="I1417" s="29" t="str">
        <f>IF($C1417&gt;0,IF(COUNTIF(newValidID,$C1417)&gt;0,VLOOKUP($C1417,Νέα_Μητρώα!$A:$G,4,FALSE),IF(COUNTIF(ValidID,$C1417)&gt;0,VLOOKUP($C1417,Μητρώο!$A:$G,4,FALSE))),"")</f>
        <v/>
      </c>
      <c r="J1417" s="53" t="str">
        <f>IF(OR(AND(OR(LEFT(R1417)="b",LEFT(T1417)="b",LEFT(V1417)="b"),IF($C1417&gt;0,IF(COUNTIF(newValidID,$C1417)&gt;0,VLOOKUP($C1417,Νέα_Μητρώα!$A:$G,2,FALSE),IF(COUNTIF(ValidID,$C1417)&gt;0,VLOOKUP($C1417,Μητρώο!$A:$G,2,FALSE))),"")="Θ"),AND(OR(LEFT(R1417)="g",LEFT(T1417)="g",LEFT(V1417)="g"),IF($C1417&gt;0,IF(COUNTIF(newValidID,$C1417)&gt;0,VLOOKUP($C1417,Νέα_Μητρώα!$A:$G,2,FALSE),IF(COUNTIF(ValidID,$C1417)&gt;0,VLOOKUP($C1417,Μητρώο!$A:$G,2,FALSE))),"")="Α")),"error","")</f>
        <v/>
      </c>
      <c r="K1417" s="29" t="str">
        <f t="shared" si="160"/>
        <v/>
      </c>
      <c r="L1417" s="29">
        <f t="shared" si="161"/>
        <v>0</v>
      </c>
      <c r="M1417" s="30"/>
      <c r="N1417" s="30"/>
      <c r="O1417" s="31" t="str">
        <f>IF($C1417&gt;0,IF(COUNTIF(newValidID,$C1417)&gt;0,VLOOKUP($C1417,Νέα_Μητρώα!$A:$G,7,FALSE),IF(COUNTIF(ValidID,$C1417)&gt;0,VLOOKUP($C1417,Μητρώο!$A:$G,7,FALSE))),"")</f>
        <v/>
      </c>
      <c r="P1417" s="25" t="str">
        <f t="shared" si="163"/>
        <v/>
      </c>
      <c r="Q1417" s="6"/>
      <c r="S1417" s="6"/>
      <c r="U1417" s="6"/>
      <c r="W1417" s="59" t="str">
        <f>IF(AND($W$1&gt;0,C1417&gt;0),SUBSTITUTE(SUBSTITUTE(IF(COUNTIF(newValidID,$C1417)&gt;0,VLOOKUP($C1417,Νέα_Μητρώα!$A:$G,2,FALSE),IF(COUNTIF(ValidID,$C1417)&gt;0,VLOOKUP($C1417,Μητρώο!$A:$G,2,FALSE))),"Θ","g"),"Α","b")&amp;IF((TRUNC((((YEAR($C$1))-I1417)+1)/2))*2&lt;12,12,(TRUNC((((YEAR($C$1))-I1417)+1)/2))*2),"ω")</f>
        <v>ω</v>
      </c>
      <c r="Z1417" s="49">
        <f t="shared" si="157"/>
        <v>0</v>
      </c>
      <c r="AA1417" s="49">
        <f t="shared" si="158"/>
        <v>0</v>
      </c>
      <c r="AB1417" s="49">
        <f t="shared" si="159"/>
        <v>0</v>
      </c>
    </row>
    <row r="1418" spans="1:28" x14ac:dyDescent="0.2">
      <c r="A1418" s="4">
        <v>1416</v>
      </c>
      <c r="B1418" s="25">
        <f t="shared" si="162"/>
        <v>1416</v>
      </c>
      <c r="D1418" s="26" t="str">
        <f>IF($C1418&gt;0,IF(COUNTIF(newValidID,$C1418)&gt;0,VLOOKUP($C1418,Νέα_Μητρώα!$A:$G,3,FALSE),IF(COUNTIF(ValidID,$C1418)&gt;0,VLOOKUP($C1418,Μητρώο!$A:$G,3,FALSE))),"")</f>
        <v/>
      </c>
      <c r="E1418" s="27" t="str">
        <f>IF($C1418&gt;0,IF(COUNTIF(newValidID,$C1418)&gt;0,VLOOKUP($C1418,Νέα_Μητρώα!$A:$G,5,FALSE),IF(COUNTIF(ValidID,$C1418)&gt;0,VLOOKUP($C1418,Μητρώο!$A:$G,5,FALSE))),"")</f>
        <v/>
      </c>
      <c r="F1418" s="47"/>
      <c r="G1418" s="47"/>
      <c r="H1418" s="28"/>
      <c r="I1418" s="29" t="str">
        <f>IF($C1418&gt;0,IF(COUNTIF(newValidID,$C1418)&gt;0,VLOOKUP($C1418,Νέα_Μητρώα!$A:$G,4,FALSE),IF(COUNTIF(ValidID,$C1418)&gt;0,VLOOKUP($C1418,Μητρώο!$A:$G,4,FALSE))),"")</f>
        <v/>
      </c>
      <c r="J1418" s="53" t="str">
        <f>IF(OR(AND(OR(LEFT(R1418)="b",LEFT(T1418)="b",LEFT(V1418)="b"),IF($C1418&gt;0,IF(COUNTIF(newValidID,$C1418)&gt;0,VLOOKUP($C1418,Νέα_Μητρώα!$A:$G,2,FALSE),IF(COUNTIF(ValidID,$C1418)&gt;0,VLOOKUP($C1418,Μητρώο!$A:$G,2,FALSE))),"")="Θ"),AND(OR(LEFT(R1418)="g",LEFT(T1418)="g",LEFT(V1418)="g"),IF($C1418&gt;0,IF(COUNTIF(newValidID,$C1418)&gt;0,VLOOKUP($C1418,Νέα_Μητρώα!$A:$G,2,FALSE),IF(COUNTIF(ValidID,$C1418)&gt;0,VLOOKUP($C1418,Μητρώο!$A:$G,2,FALSE))),"")="Α")),"error","")</f>
        <v/>
      </c>
      <c r="K1418" s="29" t="str">
        <f t="shared" si="160"/>
        <v/>
      </c>
      <c r="L1418" s="29">
        <f t="shared" si="161"/>
        <v>0</v>
      </c>
      <c r="M1418" s="30"/>
      <c r="N1418" s="30"/>
      <c r="O1418" s="31" t="str">
        <f>IF($C1418&gt;0,IF(COUNTIF(newValidID,$C1418)&gt;0,VLOOKUP($C1418,Νέα_Μητρώα!$A:$G,7,FALSE),IF(COUNTIF(ValidID,$C1418)&gt;0,VLOOKUP($C1418,Μητρώο!$A:$G,7,FALSE))),"")</f>
        <v/>
      </c>
      <c r="P1418" s="25" t="str">
        <f t="shared" si="163"/>
        <v/>
      </c>
      <c r="Q1418" s="6"/>
      <c r="S1418" s="6"/>
      <c r="U1418" s="6"/>
      <c r="W1418" s="59" t="str">
        <f>IF(AND($W$1&gt;0,C1418&gt;0),SUBSTITUTE(SUBSTITUTE(IF(COUNTIF(newValidID,$C1418)&gt;0,VLOOKUP($C1418,Νέα_Μητρώα!$A:$G,2,FALSE),IF(COUNTIF(ValidID,$C1418)&gt;0,VLOOKUP($C1418,Μητρώο!$A:$G,2,FALSE))),"Θ","g"),"Α","b")&amp;IF((TRUNC((((YEAR($C$1))-I1418)+1)/2))*2&lt;12,12,(TRUNC((((YEAR($C$1))-I1418)+1)/2))*2),"ω")</f>
        <v>ω</v>
      </c>
      <c r="Z1418" s="49">
        <f t="shared" si="157"/>
        <v>0</v>
      </c>
      <c r="AA1418" s="49">
        <f t="shared" si="158"/>
        <v>0</v>
      </c>
      <c r="AB1418" s="49">
        <f t="shared" si="159"/>
        <v>0</v>
      </c>
    </row>
    <row r="1419" spans="1:28" x14ac:dyDescent="0.2">
      <c r="A1419" s="4">
        <v>1417</v>
      </c>
      <c r="B1419" s="25">
        <f t="shared" si="162"/>
        <v>1417</v>
      </c>
      <c r="D1419" s="26" t="str">
        <f>IF($C1419&gt;0,IF(COUNTIF(newValidID,$C1419)&gt;0,VLOOKUP($C1419,Νέα_Μητρώα!$A:$G,3,FALSE),IF(COUNTIF(ValidID,$C1419)&gt;0,VLOOKUP($C1419,Μητρώο!$A:$G,3,FALSE))),"")</f>
        <v/>
      </c>
      <c r="E1419" s="27" t="str">
        <f>IF($C1419&gt;0,IF(COUNTIF(newValidID,$C1419)&gt;0,VLOOKUP($C1419,Νέα_Μητρώα!$A:$G,5,FALSE),IF(COUNTIF(ValidID,$C1419)&gt;0,VLOOKUP($C1419,Μητρώο!$A:$G,5,FALSE))),"")</f>
        <v/>
      </c>
      <c r="F1419" s="47"/>
      <c r="G1419" s="47"/>
      <c r="H1419" s="28"/>
      <c r="I1419" s="29" t="str">
        <f>IF($C1419&gt;0,IF(COUNTIF(newValidID,$C1419)&gt;0,VLOOKUP($C1419,Νέα_Μητρώα!$A:$G,4,FALSE),IF(COUNTIF(ValidID,$C1419)&gt;0,VLOOKUP($C1419,Μητρώο!$A:$G,4,FALSE))),"")</f>
        <v/>
      </c>
      <c r="J1419" s="53" t="str">
        <f>IF(OR(AND(OR(LEFT(R1419)="b",LEFT(T1419)="b",LEFT(V1419)="b"),IF($C1419&gt;0,IF(COUNTIF(newValidID,$C1419)&gt;0,VLOOKUP($C1419,Νέα_Μητρώα!$A:$G,2,FALSE),IF(COUNTIF(ValidID,$C1419)&gt;0,VLOOKUP($C1419,Μητρώο!$A:$G,2,FALSE))),"")="Θ"),AND(OR(LEFT(R1419)="g",LEFT(T1419)="g",LEFT(V1419)="g"),IF($C1419&gt;0,IF(COUNTIF(newValidID,$C1419)&gt;0,VLOOKUP($C1419,Νέα_Μητρώα!$A:$G,2,FALSE),IF(COUNTIF(ValidID,$C1419)&gt;0,VLOOKUP($C1419,Μητρώο!$A:$G,2,FALSE))),"")="Α")),"error","")</f>
        <v/>
      </c>
      <c r="K1419" s="29" t="str">
        <f t="shared" si="160"/>
        <v/>
      </c>
      <c r="L1419" s="29">
        <f t="shared" si="161"/>
        <v>0</v>
      </c>
      <c r="M1419" s="30"/>
      <c r="N1419" s="30"/>
      <c r="O1419" s="31" t="str">
        <f>IF($C1419&gt;0,IF(COUNTIF(newValidID,$C1419)&gt;0,VLOOKUP($C1419,Νέα_Μητρώα!$A:$G,7,FALSE),IF(COUNTIF(ValidID,$C1419)&gt;0,VLOOKUP($C1419,Μητρώο!$A:$G,7,FALSE))),"")</f>
        <v/>
      </c>
      <c r="P1419" s="25" t="str">
        <f t="shared" si="163"/>
        <v/>
      </c>
      <c r="Q1419" s="6"/>
      <c r="S1419" s="6"/>
      <c r="U1419" s="6"/>
      <c r="W1419" s="59" t="str">
        <f>IF(AND($W$1&gt;0,C1419&gt;0),SUBSTITUTE(SUBSTITUTE(IF(COUNTIF(newValidID,$C1419)&gt;0,VLOOKUP($C1419,Νέα_Μητρώα!$A:$G,2,FALSE),IF(COUNTIF(ValidID,$C1419)&gt;0,VLOOKUP($C1419,Μητρώο!$A:$G,2,FALSE))),"Θ","g"),"Α","b")&amp;IF((TRUNC((((YEAR($C$1))-I1419)+1)/2))*2&lt;12,12,(TRUNC((((YEAR($C$1))-I1419)+1)/2))*2),"ω")</f>
        <v>ω</v>
      </c>
      <c r="Z1419" s="49">
        <f t="shared" si="157"/>
        <v>0</v>
      </c>
      <c r="AA1419" s="49">
        <f t="shared" si="158"/>
        <v>0</v>
      </c>
      <c r="AB1419" s="49">
        <f t="shared" si="159"/>
        <v>0</v>
      </c>
    </row>
    <row r="1420" spans="1:28" x14ac:dyDescent="0.2">
      <c r="A1420" s="4">
        <v>1418</v>
      </c>
      <c r="B1420" s="25">
        <f t="shared" si="162"/>
        <v>1418</v>
      </c>
      <c r="D1420" s="26" t="str">
        <f>IF($C1420&gt;0,IF(COUNTIF(newValidID,$C1420)&gt;0,VLOOKUP($C1420,Νέα_Μητρώα!$A:$G,3,FALSE),IF(COUNTIF(ValidID,$C1420)&gt;0,VLOOKUP($C1420,Μητρώο!$A:$G,3,FALSE))),"")</f>
        <v/>
      </c>
      <c r="E1420" s="27" t="str">
        <f>IF($C1420&gt;0,IF(COUNTIF(newValidID,$C1420)&gt;0,VLOOKUP($C1420,Νέα_Μητρώα!$A:$G,5,FALSE),IF(COUNTIF(ValidID,$C1420)&gt;0,VLOOKUP($C1420,Μητρώο!$A:$G,5,FALSE))),"")</f>
        <v/>
      </c>
      <c r="F1420" s="47"/>
      <c r="G1420" s="47"/>
      <c r="H1420" s="28"/>
      <c r="I1420" s="29" t="str">
        <f>IF($C1420&gt;0,IF(COUNTIF(newValidID,$C1420)&gt;0,VLOOKUP($C1420,Νέα_Μητρώα!$A:$G,4,FALSE),IF(COUNTIF(ValidID,$C1420)&gt;0,VLOOKUP($C1420,Μητρώο!$A:$G,4,FALSE))),"")</f>
        <v/>
      </c>
      <c r="J1420" s="53" t="str">
        <f>IF(OR(AND(OR(LEFT(R1420)="b",LEFT(T1420)="b",LEFT(V1420)="b"),IF($C1420&gt;0,IF(COUNTIF(newValidID,$C1420)&gt;0,VLOOKUP($C1420,Νέα_Μητρώα!$A:$G,2,FALSE),IF(COUNTIF(ValidID,$C1420)&gt;0,VLOOKUP($C1420,Μητρώο!$A:$G,2,FALSE))),"")="Θ"),AND(OR(LEFT(R1420)="g",LEFT(T1420)="g",LEFT(V1420)="g"),IF($C1420&gt;0,IF(COUNTIF(newValidID,$C1420)&gt;0,VLOOKUP($C1420,Νέα_Μητρώα!$A:$G,2,FALSE),IF(COUNTIF(ValidID,$C1420)&gt;0,VLOOKUP($C1420,Μητρώο!$A:$G,2,FALSE))),"")="Α")),"error","")</f>
        <v/>
      </c>
      <c r="K1420" s="29" t="str">
        <f t="shared" si="160"/>
        <v/>
      </c>
      <c r="L1420" s="29">
        <f t="shared" si="161"/>
        <v>0</v>
      </c>
      <c r="M1420" s="30"/>
      <c r="N1420" s="30"/>
      <c r="O1420" s="31" t="str">
        <f>IF($C1420&gt;0,IF(COUNTIF(newValidID,$C1420)&gt;0,VLOOKUP($C1420,Νέα_Μητρώα!$A:$G,7,FALSE),IF(COUNTIF(ValidID,$C1420)&gt;0,VLOOKUP($C1420,Μητρώο!$A:$G,7,FALSE))),"")</f>
        <v/>
      </c>
      <c r="P1420" s="25" t="str">
        <f t="shared" si="163"/>
        <v/>
      </c>
      <c r="Q1420" s="6"/>
      <c r="S1420" s="6"/>
      <c r="U1420" s="6"/>
      <c r="W1420" s="59" t="str">
        <f>IF(AND($W$1&gt;0,C1420&gt;0),SUBSTITUTE(SUBSTITUTE(IF(COUNTIF(newValidID,$C1420)&gt;0,VLOOKUP($C1420,Νέα_Μητρώα!$A:$G,2,FALSE),IF(COUNTIF(ValidID,$C1420)&gt;0,VLOOKUP($C1420,Μητρώο!$A:$G,2,FALSE))),"Θ","g"),"Α","b")&amp;IF((TRUNC((((YEAR($C$1))-I1420)+1)/2))*2&lt;12,12,(TRUNC((((YEAR($C$1))-I1420)+1)/2))*2),"ω")</f>
        <v>ω</v>
      </c>
      <c r="Z1420" s="49">
        <f t="shared" si="157"/>
        <v>0</v>
      </c>
      <c r="AA1420" s="49">
        <f t="shared" si="158"/>
        <v>0</v>
      </c>
      <c r="AB1420" s="49">
        <f t="shared" si="159"/>
        <v>0</v>
      </c>
    </row>
    <row r="1421" spans="1:28" x14ac:dyDescent="0.2">
      <c r="A1421" s="4">
        <v>1419</v>
      </c>
      <c r="B1421" s="25">
        <f t="shared" si="162"/>
        <v>1419</v>
      </c>
      <c r="D1421" s="26" t="str">
        <f>IF($C1421&gt;0,IF(COUNTIF(newValidID,$C1421)&gt;0,VLOOKUP($C1421,Νέα_Μητρώα!$A:$G,3,FALSE),IF(COUNTIF(ValidID,$C1421)&gt;0,VLOOKUP($C1421,Μητρώο!$A:$G,3,FALSE))),"")</f>
        <v/>
      </c>
      <c r="E1421" s="27" t="str">
        <f>IF($C1421&gt;0,IF(COUNTIF(newValidID,$C1421)&gt;0,VLOOKUP($C1421,Νέα_Μητρώα!$A:$G,5,FALSE),IF(COUNTIF(ValidID,$C1421)&gt;0,VLOOKUP($C1421,Μητρώο!$A:$G,5,FALSE))),"")</f>
        <v/>
      </c>
      <c r="F1421" s="47"/>
      <c r="G1421" s="47"/>
      <c r="H1421" s="28"/>
      <c r="I1421" s="29" t="str">
        <f>IF($C1421&gt;0,IF(COUNTIF(newValidID,$C1421)&gt;0,VLOOKUP($C1421,Νέα_Μητρώα!$A:$G,4,FALSE),IF(COUNTIF(ValidID,$C1421)&gt;0,VLOOKUP($C1421,Μητρώο!$A:$G,4,FALSE))),"")</f>
        <v/>
      </c>
      <c r="J1421" s="53" t="str">
        <f>IF(OR(AND(OR(LEFT(R1421)="b",LEFT(T1421)="b",LEFT(V1421)="b"),IF($C1421&gt;0,IF(COUNTIF(newValidID,$C1421)&gt;0,VLOOKUP($C1421,Νέα_Μητρώα!$A:$G,2,FALSE),IF(COUNTIF(ValidID,$C1421)&gt;0,VLOOKUP($C1421,Μητρώο!$A:$G,2,FALSE))),"")="Θ"),AND(OR(LEFT(R1421)="g",LEFT(T1421)="g",LEFT(V1421)="g"),IF($C1421&gt;0,IF(COUNTIF(newValidID,$C1421)&gt;0,VLOOKUP($C1421,Νέα_Μητρώα!$A:$G,2,FALSE),IF(COUNTIF(ValidID,$C1421)&gt;0,VLOOKUP($C1421,Μητρώο!$A:$G,2,FALSE))),"")="Α")),"error","")</f>
        <v/>
      </c>
      <c r="K1421" s="29" t="str">
        <f t="shared" si="160"/>
        <v/>
      </c>
      <c r="L1421" s="29">
        <f t="shared" si="161"/>
        <v>0</v>
      </c>
      <c r="M1421" s="30"/>
      <c r="N1421" s="30"/>
      <c r="O1421" s="31" t="str">
        <f>IF($C1421&gt;0,IF(COUNTIF(newValidID,$C1421)&gt;0,VLOOKUP($C1421,Νέα_Μητρώα!$A:$G,7,FALSE),IF(COUNTIF(ValidID,$C1421)&gt;0,VLOOKUP($C1421,Μητρώο!$A:$G,7,FALSE))),"")</f>
        <v/>
      </c>
      <c r="P1421" s="25" t="str">
        <f t="shared" si="163"/>
        <v/>
      </c>
      <c r="Q1421" s="6"/>
      <c r="S1421" s="6"/>
      <c r="U1421" s="6"/>
      <c r="W1421" s="59" t="str">
        <f>IF(AND($W$1&gt;0,C1421&gt;0),SUBSTITUTE(SUBSTITUTE(IF(COUNTIF(newValidID,$C1421)&gt;0,VLOOKUP($C1421,Νέα_Μητρώα!$A:$G,2,FALSE),IF(COUNTIF(ValidID,$C1421)&gt;0,VLOOKUP($C1421,Μητρώο!$A:$G,2,FALSE))),"Θ","g"),"Α","b")&amp;IF((TRUNC((((YEAR($C$1))-I1421)+1)/2))*2&lt;12,12,(TRUNC((((YEAR($C$1))-I1421)+1)/2))*2),"ω")</f>
        <v>ω</v>
      </c>
      <c r="Z1421" s="49">
        <f t="shared" si="157"/>
        <v>0</v>
      </c>
      <c r="AA1421" s="49">
        <f t="shared" si="158"/>
        <v>0</v>
      </c>
      <c r="AB1421" s="49">
        <f t="shared" si="159"/>
        <v>0</v>
      </c>
    </row>
    <row r="1422" spans="1:28" x14ac:dyDescent="0.2">
      <c r="A1422" s="4">
        <v>1420</v>
      </c>
      <c r="B1422" s="25">
        <f t="shared" si="162"/>
        <v>1420</v>
      </c>
      <c r="D1422" s="26" t="str">
        <f>IF($C1422&gt;0,IF(COUNTIF(newValidID,$C1422)&gt;0,VLOOKUP($C1422,Νέα_Μητρώα!$A:$G,3,FALSE),IF(COUNTIF(ValidID,$C1422)&gt;0,VLOOKUP($C1422,Μητρώο!$A:$G,3,FALSE))),"")</f>
        <v/>
      </c>
      <c r="E1422" s="27" t="str">
        <f>IF($C1422&gt;0,IF(COUNTIF(newValidID,$C1422)&gt;0,VLOOKUP($C1422,Νέα_Μητρώα!$A:$G,5,FALSE),IF(COUNTIF(ValidID,$C1422)&gt;0,VLOOKUP($C1422,Μητρώο!$A:$G,5,FALSE))),"")</f>
        <v/>
      </c>
      <c r="F1422" s="47"/>
      <c r="G1422" s="47"/>
      <c r="H1422" s="28"/>
      <c r="I1422" s="29" t="str">
        <f>IF($C1422&gt;0,IF(COUNTIF(newValidID,$C1422)&gt;0,VLOOKUP($C1422,Νέα_Μητρώα!$A:$G,4,FALSE),IF(COUNTIF(ValidID,$C1422)&gt;0,VLOOKUP($C1422,Μητρώο!$A:$G,4,FALSE))),"")</f>
        <v/>
      </c>
      <c r="J1422" s="53" t="str">
        <f>IF(OR(AND(OR(LEFT(R1422)="b",LEFT(T1422)="b",LEFT(V1422)="b"),IF($C1422&gt;0,IF(COUNTIF(newValidID,$C1422)&gt;0,VLOOKUP($C1422,Νέα_Μητρώα!$A:$G,2,FALSE),IF(COUNTIF(ValidID,$C1422)&gt;0,VLOOKUP($C1422,Μητρώο!$A:$G,2,FALSE))),"")="Θ"),AND(OR(LEFT(R1422)="g",LEFT(T1422)="g",LEFT(V1422)="g"),IF($C1422&gt;0,IF(COUNTIF(newValidID,$C1422)&gt;0,VLOOKUP($C1422,Νέα_Μητρώα!$A:$G,2,FALSE),IF(COUNTIF(ValidID,$C1422)&gt;0,VLOOKUP($C1422,Μητρώο!$A:$G,2,FALSE))),"")="Α")),"error","")</f>
        <v/>
      </c>
      <c r="K1422" s="29" t="str">
        <f t="shared" si="160"/>
        <v/>
      </c>
      <c r="L1422" s="29">
        <f t="shared" si="161"/>
        <v>0</v>
      </c>
      <c r="M1422" s="30"/>
      <c r="N1422" s="30"/>
      <c r="O1422" s="31" t="str">
        <f>IF($C1422&gt;0,IF(COUNTIF(newValidID,$C1422)&gt;0,VLOOKUP($C1422,Νέα_Μητρώα!$A:$G,7,FALSE),IF(COUNTIF(ValidID,$C1422)&gt;0,VLOOKUP($C1422,Μητρώο!$A:$G,7,FALSE))),"")</f>
        <v/>
      </c>
      <c r="P1422" s="25" t="str">
        <f t="shared" si="163"/>
        <v/>
      </c>
      <c r="Q1422" s="6"/>
      <c r="S1422" s="6"/>
      <c r="U1422" s="6"/>
      <c r="W1422" s="59" t="str">
        <f>IF(AND($W$1&gt;0,C1422&gt;0),SUBSTITUTE(SUBSTITUTE(IF(COUNTIF(newValidID,$C1422)&gt;0,VLOOKUP($C1422,Νέα_Μητρώα!$A:$G,2,FALSE),IF(COUNTIF(ValidID,$C1422)&gt;0,VLOOKUP($C1422,Μητρώο!$A:$G,2,FALSE))),"Θ","g"),"Α","b")&amp;IF((TRUNC((((YEAR($C$1))-I1422)+1)/2))*2&lt;12,12,(TRUNC((((YEAR($C$1))-I1422)+1)/2))*2),"ω")</f>
        <v>ω</v>
      </c>
      <c r="Z1422" s="49">
        <f t="shared" si="157"/>
        <v>0</v>
      </c>
      <c r="AA1422" s="49">
        <f t="shared" si="158"/>
        <v>0</v>
      </c>
      <c r="AB1422" s="49">
        <f t="shared" si="159"/>
        <v>0</v>
      </c>
    </row>
    <row r="1423" spans="1:28" x14ac:dyDescent="0.2">
      <c r="A1423" s="4">
        <v>1421</v>
      </c>
      <c r="B1423" s="25">
        <f t="shared" si="162"/>
        <v>1421</v>
      </c>
      <c r="D1423" s="26" t="str">
        <f>IF($C1423&gt;0,IF(COUNTIF(newValidID,$C1423)&gt;0,VLOOKUP($C1423,Νέα_Μητρώα!$A:$G,3,FALSE),IF(COUNTIF(ValidID,$C1423)&gt;0,VLOOKUP($C1423,Μητρώο!$A:$G,3,FALSE))),"")</f>
        <v/>
      </c>
      <c r="E1423" s="27" t="str">
        <f>IF($C1423&gt;0,IF(COUNTIF(newValidID,$C1423)&gt;0,VLOOKUP($C1423,Νέα_Μητρώα!$A:$G,5,FALSE),IF(COUNTIF(ValidID,$C1423)&gt;0,VLOOKUP($C1423,Μητρώο!$A:$G,5,FALSE))),"")</f>
        <v/>
      </c>
      <c r="F1423" s="47"/>
      <c r="G1423" s="47"/>
      <c r="H1423" s="28"/>
      <c r="I1423" s="29" t="str">
        <f>IF($C1423&gt;0,IF(COUNTIF(newValidID,$C1423)&gt;0,VLOOKUP($C1423,Νέα_Μητρώα!$A:$G,4,FALSE),IF(COUNTIF(ValidID,$C1423)&gt;0,VLOOKUP($C1423,Μητρώο!$A:$G,4,FALSE))),"")</f>
        <v/>
      </c>
      <c r="J1423" s="53" t="str">
        <f>IF(OR(AND(OR(LEFT(R1423)="b",LEFT(T1423)="b",LEFT(V1423)="b"),IF($C1423&gt;0,IF(COUNTIF(newValidID,$C1423)&gt;0,VLOOKUP($C1423,Νέα_Μητρώα!$A:$G,2,FALSE),IF(COUNTIF(ValidID,$C1423)&gt;0,VLOOKUP($C1423,Μητρώο!$A:$G,2,FALSE))),"")="Θ"),AND(OR(LEFT(R1423)="g",LEFT(T1423)="g",LEFT(V1423)="g"),IF($C1423&gt;0,IF(COUNTIF(newValidID,$C1423)&gt;0,VLOOKUP($C1423,Νέα_Μητρώα!$A:$G,2,FALSE),IF(COUNTIF(ValidID,$C1423)&gt;0,VLOOKUP($C1423,Μητρώο!$A:$G,2,FALSE))),"")="Α")),"error","")</f>
        <v/>
      </c>
      <c r="K1423" s="29" t="str">
        <f t="shared" si="160"/>
        <v/>
      </c>
      <c r="L1423" s="29">
        <f t="shared" si="161"/>
        <v>0</v>
      </c>
      <c r="M1423" s="30"/>
      <c r="N1423" s="30"/>
      <c r="O1423" s="31" t="str">
        <f>IF($C1423&gt;0,IF(COUNTIF(newValidID,$C1423)&gt;0,VLOOKUP($C1423,Νέα_Μητρώα!$A:$G,7,FALSE),IF(COUNTIF(ValidID,$C1423)&gt;0,VLOOKUP($C1423,Μητρώο!$A:$G,7,FALSE))),"")</f>
        <v/>
      </c>
      <c r="P1423" s="25" t="str">
        <f t="shared" si="163"/>
        <v/>
      </c>
      <c r="Q1423" s="6"/>
      <c r="S1423" s="6"/>
      <c r="U1423" s="6"/>
      <c r="W1423" s="59" t="str">
        <f>IF(AND($W$1&gt;0,C1423&gt;0),SUBSTITUTE(SUBSTITUTE(IF(COUNTIF(newValidID,$C1423)&gt;0,VLOOKUP($C1423,Νέα_Μητρώα!$A:$G,2,FALSE),IF(COUNTIF(ValidID,$C1423)&gt;0,VLOOKUP($C1423,Μητρώο!$A:$G,2,FALSE))),"Θ","g"),"Α","b")&amp;IF((TRUNC((((YEAR($C$1))-I1423)+1)/2))*2&lt;12,12,(TRUNC((((YEAR($C$1))-I1423)+1)/2))*2),"ω")</f>
        <v>ω</v>
      </c>
      <c r="Z1423" s="49">
        <f t="shared" si="157"/>
        <v>0</v>
      </c>
      <c r="AA1423" s="49">
        <f t="shared" si="158"/>
        <v>0</v>
      </c>
      <c r="AB1423" s="49">
        <f t="shared" si="159"/>
        <v>0</v>
      </c>
    </row>
    <row r="1424" spans="1:28" x14ac:dyDescent="0.2">
      <c r="A1424" s="4">
        <v>1422</v>
      </c>
      <c r="B1424" s="25">
        <f t="shared" si="162"/>
        <v>1422</v>
      </c>
      <c r="D1424" s="26" t="str">
        <f>IF($C1424&gt;0,IF(COUNTIF(newValidID,$C1424)&gt;0,VLOOKUP($C1424,Νέα_Μητρώα!$A:$G,3,FALSE),IF(COUNTIF(ValidID,$C1424)&gt;0,VLOOKUP($C1424,Μητρώο!$A:$G,3,FALSE))),"")</f>
        <v/>
      </c>
      <c r="E1424" s="27" t="str">
        <f>IF($C1424&gt;0,IF(COUNTIF(newValidID,$C1424)&gt;0,VLOOKUP($C1424,Νέα_Μητρώα!$A:$G,5,FALSE),IF(COUNTIF(ValidID,$C1424)&gt;0,VLOOKUP($C1424,Μητρώο!$A:$G,5,FALSE))),"")</f>
        <v/>
      </c>
      <c r="F1424" s="47"/>
      <c r="G1424" s="47"/>
      <c r="H1424" s="28"/>
      <c r="I1424" s="29" t="str">
        <f>IF($C1424&gt;0,IF(COUNTIF(newValidID,$C1424)&gt;0,VLOOKUP($C1424,Νέα_Μητρώα!$A:$G,4,FALSE),IF(COUNTIF(ValidID,$C1424)&gt;0,VLOOKUP($C1424,Μητρώο!$A:$G,4,FALSE))),"")</f>
        <v/>
      </c>
      <c r="J1424" s="53" t="str">
        <f>IF(OR(AND(OR(LEFT(R1424)="b",LEFT(T1424)="b",LEFT(V1424)="b"),IF($C1424&gt;0,IF(COUNTIF(newValidID,$C1424)&gt;0,VLOOKUP($C1424,Νέα_Μητρώα!$A:$G,2,FALSE),IF(COUNTIF(ValidID,$C1424)&gt;0,VLOOKUP($C1424,Μητρώο!$A:$G,2,FALSE))),"")="Θ"),AND(OR(LEFT(R1424)="g",LEFT(T1424)="g",LEFT(V1424)="g"),IF($C1424&gt;0,IF(COUNTIF(newValidID,$C1424)&gt;0,VLOOKUP($C1424,Νέα_Μητρώα!$A:$G,2,FALSE),IF(COUNTIF(ValidID,$C1424)&gt;0,VLOOKUP($C1424,Μητρώο!$A:$G,2,FALSE))),"")="Α")),"error","")</f>
        <v/>
      </c>
      <c r="K1424" s="29" t="str">
        <f t="shared" si="160"/>
        <v/>
      </c>
      <c r="L1424" s="29">
        <f t="shared" si="161"/>
        <v>0</v>
      </c>
      <c r="M1424" s="30"/>
      <c r="N1424" s="30"/>
      <c r="O1424" s="31" t="str">
        <f>IF($C1424&gt;0,IF(COUNTIF(newValidID,$C1424)&gt;0,VLOOKUP($C1424,Νέα_Μητρώα!$A:$G,7,FALSE),IF(COUNTIF(ValidID,$C1424)&gt;0,VLOOKUP($C1424,Μητρώο!$A:$G,7,FALSE))),"")</f>
        <v/>
      </c>
      <c r="P1424" s="25" t="str">
        <f t="shared" si="163"/>
        <v/>
      </c>
      <c r="Q1424" s="6"/>
      <c r="S1424" s="6"/>
      <c r="U1424" s="6"/>
      <c r="W1424" s="59" t="str">
        <f>IF(AND($W$1&gt;0,C1424&gt;0),SUBSTITUTE(SUBSTITUTE(IF(COUNTIF(newValidID,$C1424)&gt;0,VLOOKUP($C1424,Νέα_Μητρώα!$A:$G,2,FALSE),IF(COUNTIF(ValidID,$C1424)&gt;0,VLOOKUP($C1424,Μητρώο!$A:$G,2,FALSE))),"Θ","g"),"Α","b")&amp;IF((TRUNC((((YEAR($C$1))-I1424)+1)/2))*2&lt;12,12,(TRUNC((((YEAR($C$1))-I1424)+1)/2))*2),"ω")</f>
        <v>ω</v>
      </c>
      <c r="Z1424" s="49">
        <f t="shared" si="157"/>
        <v>0</v>
      </c>
      <c r="AA1424" s="49">
        <f t="shared" si="158"/>
        <v>0</v>
      </c>
      <c r="AB1424" s="49">
        <f t="shared" si="159"/>
        <v>0</v>
      </c>
    </row>
    <row r="1425" spans="1:28" x14ac:dyDescent="0.2">
      <c r="A1425" s="4">
        <v>1423</v>
      </c>
      <c r="B1425" s="25">
        <f t="shared" si="162"/>
        <v>1423</v>
      </c>
      <c r="D1425" s="26" t="str">
        <f>IF($C1425&gt;0,IF(COUNTIF(newValidID,$C1425)&gt;0,VLOOKUP($C1425,Νέα_Μητρώα!$A:$G,3,FALSE),IF(COUNTIF(ValidID,$C1425)&gt;0,VLOOKUP($C1425,Μητρώο!$A:$G,3,FALSE))),"")</f>
        <v/>
      </c>
      <c r="E1425" s="27" t="str">
        <f>IF($C1425&gt;0,IF(COUNTIF(newValidID,$C1425)&gt;0,VLOOKUP($C1425,Νέα_Μητρώα!$A:$G,5,FALSE),IF(COUNTIF(ValidID,$C1425)&gt;0,VLOOKUP($C1425,Μητρώο!$A:$G,5,FALSE))),"")</f>
        <v/>
      </c>
      <c r="F1425" s="47"/>
      <c r="G1425" s="47"/>
      <c r="H1425" s="28"/>
      <c r="I1425" s="29" t="str">
        <f>IF($C1425&gt;0,IF(COUNTIF(newValidID,$C1425)&gt;0,VLOOKUP($C1425,Νέα_Μητρώα!$A:$G,4,FALSE),IF(COUNTIF(ValidID,$C1425)&gt;0,VLOOKUP($C1425,Μητρώο!$A:$G,4,FALSE))),"")</f>
        <v/>
      </c>
      <c r="J1425" s="53" t="str">
        <f>IF(OR(AND(OR(LEFT(R1425)="b",LEFT(T1425)="b",LEFT(V1425)="b"),IF($C1425&gt;0,IF(COUNTIF(newValidID,$C1425)&gt;0,VLOOKUP($C1425,Νέα_Μητρώα!$A:$G,2,FALSE),IF(COUNTIF(ValidID,$C1425)&gt;0,VLOOKUP($C1425,Μητρώο!$A:$G,2,FALSE))),"")="Θ"),AND(OR(LEFT(R1425)="g",LEFT(T1425)="g",LEFT(V1425)="g"),IF($C1425&gt;0,IF(COUNTIF(newValidID,$C1425)&gt;0,VLOOKUP($C1425,Νέα_Μητρώα!$A:$G,2,FALSE),IF(COUNTIF(ValidID,$C1425)&gt;0,VLOOKUP($C1425,Μητρώο!$A:$G,2,FALSE))),"")="Α")),"error","")</f>
        <v/>
      </c>
      <c r="K1425" s="29" t="str">
        <f t="shared" si="160"/>
        <v/>
      </c>
      <c r="L1425" s="29">
        <f t="shared" si="161"/>
        <v>0</v>
      </c>
      <c r="M1425" s="30"/>
      <c r="N1425" s="30"/>
      <c r="O1425" s="31" t="str">
        <f>IF($C1425&gt;0,IF(COUNTIF(newValidID,$C1425)&gt;0,VLOOKUP($C1425,Νέα_Μητρώα!$A:$G,7,FALSE),IF(COUNTIF(ValidID,$C1425)&gt;0,VLOOKUP($C1425,Μητρώο!$A:$G,7,FALSE))),"")</f>
        <v/>
      </c>
      <c r="P1425" s="25" t="str">
        <f t="shared" si="163"/>
        <v/>
      </c>
      <c r="Q1425" s="6"/>
      <c r="S1425" s="6"/>
      <c r="U1425" s="6"/>
      <c r="W1425" s="59" t="str">
        <f>IF(AND($W$1&gt;0,C1425&gt;0),SUBSTITUTE(SUBSTITUTE(IF(COUNTIF(newValidID,$C1425)&gt;0,VLOOKUP($C1425,Νέα_Μητρώα!$A:$G,2,FALSE),IF(COUNTIF(ValidID,$C1425)&gt;0,VLOOKUP($C1425,Μητρώο!$A:$G,2,FALSE))),"Θ","g"),"Α","b")&amp;IF((TRUNC((((YEAR($C$1))-I1425)+1)/2))*2&lt;12,12,(TRUNC((((YEAR($C$1))-I1425)+1)/2))*2),"ω")</f>
        <v>ω</v>
      </c>
      <c r="Z1425" s="49">
        <f t="shared" si="157"/>
        <v>0</v>
      </c>
      <c r="AA1425" s="49">
        <f t="shared" si="158"/>
        <v>0</v>
      </c>
      <c r="AB1425" s="49">
        <f t="shared" si="159"/>
        <v>0</v>
      </c>
    </row>
    <row r="1426" spans="1:28" x14ac:dyDescent="0.2">
      <c r="A1426" s="4">
        <v>1424</v>
      </c>
      <c r="B1426" s="25">
        <f t="shared" si="162"/>
        <v>1424</v>
      </c>
      <c r="D1426" s="26" t="str">
        <f>IF($C1426&gt;0,IF(COUNTIF(newValidID,$C1426)&gt;0,VLOOKUP($C1426,Νέα_Μητρώα!$A:$G,3,FALSE),IF(COUNTIF(ValidID,$C1426)&gt;0,VLOOKUP($C1426,Μητρώο!$A:$G,3,FALSE))),"")</f>
        <v/>
      </c>
      <c r="E1426" s="27" t="str">
        <f>IF($C1426&gt;0,IF(COUNTIF(newValidID,$C1426)&gt;0,VLOOKUP($C1426,Νέα_Μητρώα!$A:$G,5,FALSE),IF(COUNTIF(ValidID,$C1426)&gt;0,VLOOKUP($C1426,Μητρώο!$A:$G,5,FALSE))),"")</f>
        <v/>
      </c>
      <c r="F1426" s="47"/>
      <c r="G1426" s="47"/>
      <c r="H1426" s="28"/>
      <c r="I1426" s="29" t="str">
        <f>IF($C1426&gt;0,IF(COUNTIF(newValidID,$C1426)&gt;0,VLOOKUP($C1426,Νέα_Μητρώα!$A:$G,4,FALSE),IF(COUNTIF(ValidID,$C1426)&gt;0,VLOOKUP($C1426,Μητρώο!$A:$G,4,FALSE))),"")</f>
        <v/>
      </c>
      <c r="J1426" s="53" t="str">
        <f>IF(OR(AND(OR(LEFT(R1426)="b",LEFT(T1426)="b",LEFT(V1426)="b"),IF($C1426&gt;0,IF(COUNTIF(newValidID,$C1426)&gt;0,VLOOKUP($C1426,Νέα_Μητρώα!$A:$G,2,FALSE),IF(COUNTIF(ValidID,$C1426)&gt;0,VLOOKUP($C1426,Μητρώο!$A:$G,2,FALSE))),"")="Θ"),AND(OR(LEFT(R1426)="g",LEFT(T1426)="g",LEFT(V1426)="g"),IF($C1426&gt;0,IF(COUNTIF(newValidID,$C1426)&gt;0,VLOOKUP($C1426,Νέα_Μητρώα!$A:$G,2,FALSE),IF(COUNTIF(ValidID,$C1426)&gt;0,VLOOKUP($C1426,Μητρώο!$A:$G,2,FALSE))),"")="Α")),"error","")</f>
        <v/>
      </c>
      <c r="K1426" s="29" t="str">
        <f t="shared" si="160"/>
        <v/>
      </c>
      <c r="L1426" s="29">
        <f t="shared" si="161"/>
        <v>0</v>
      </c>
      <c r="M1426" s="30"/>
      <c r="N1426" s="30"/>
      <c r="O1426" s="31" t="str">
        <f>IF($C1426&gt;0,IF(COUNTIF(newValidID,$C1426)&gt;0,VLOOKUP($C1426,Νέα_Μητρώα!$A:$G,7,FALSE),IF(COUNTIF(ValidID,$C1426)&gt;0,VLOOKUP($C1426,Μητρώο!$A:$G,7,FALSE))),"")</f>
        <v/>
      </c>
      <c r="P1426" s="25" t="str">
        <f t="shared" si="163"/>
        <v/>
      </c>
      <c r="Q1426" s="6"/>
      <c r="S1426" s="6"/>
      <c r="U1426" s="6"/>
      <c r="W1426" s="59" t="str">
        <f>IF(AND($W$1&gt;0,C1426&gt;0),SUBSTITUTE(SUBSTITUTE(IF(COUNTIF(newValidID,$C1426)&gt;0,VLOOKUP($C1426,Νέα_Μητρώα!$A:$G,2,FALSE),IF(COUNTIF(ValidID,$C1426)&gt;0,VLOOKUP($C1426,Μητρώο!$A:$G,2,FALSE))),"Θ","g"),"Α","b")&amp;IF((TRUNC((((YEAR($C$1))-I1426)+1)/2))*2&lt;12,12,(TRUNC((((YEAR($C$1))-I1426)+1)/2))*2),"ω")</f>
        <v>ω</v>
      </c>
      <c r="Z1426" s="49">
        <f t="shared" si="157"/>
        <v>0</v>
      </c>
      <c r="AA1426" s="49">
        <f t="shared" si="158"/>
        <v>0</v>
      </c>
      <c r="AB1426" s="49">
        <f t="shared" si="159"/>
        <v>0</v>
      </c>
    </row>
    <row r="1427" spans="1:28" x14ac:dyDescent="0.2">
      <c r="A1427" s="4">
        <v>1425</v>
      </c>
      <c r="B1427" s="25">
        <f t="shared" si="162"/>
        <v>1425</v>
      </c>
      <c r="D1427" s="26" t="str">
        <f>IF($C1427&gt;0,IF(COUNTIF(newValidID,$C1427)&gt;0,VLOOKUP($C1427,Νέα_Μητρώα!$A:$G,3,FALSE),IF(COUNTIF(ValidID,$C1427)&gt;0,VLOOKUP($C1427,Μητρώο!$A:$G,3,FALSE))),"")</f>
        <v/>
      </c>
      <c r="E1427" s="27" t="str">
        <f>IF($C1427&gt;0,IF(COUNTIF(newValidID,$C1427)&gt;0,VLOOKUP($C1427,Νέα_Μητρώα!$A:$G,5,FALSE),IF(COUNTIF(ValidID,$C1427)&gt;0,VLOOKUP($C1427,Μητρώο!$A:$G,5,FALSE))),"")</f>
        <v/>
      </c>
      <c r="F1427" s="47"/>
      <c r="G1427" s="47"/>
      <c r="H1427" s="28"/>
      <c r="I1427" s="29" t="str">
        <f>IF($C1427&gt;0,IF(COUNTIF(newValidID,$C1427)&gt;0,VLOOKUP($C1427,Νέα_Μητρώα!$A:$G,4,FALSE),IF(COUNTIF(ValidID,$C1427)&gt;0,VLOOKUP($C1427,Μητρώο!$A:$G,4,FALSE))),"")</f>
        <v/>
      </c>
      <c r="J1427" s="53" t="str">
        <f>IF(OR(AND(OR(LEFT(R1427)="b",LEFT(T1427)="b",LEFT(V1427)="b"),IF($C1427&gt;0,IF(COUNTIF(newValidID,$C1427)&gt;0,VLOOKUP($C1427,Νέα_Μητρώα!$A:$G,2,FALSE),IF(COUNTIF(ValidID,$C1427)&gt;0,VLOOKUP($C1427,Μητρώο!$A:$G,2,FALSE))),"")="Θ"),AND(OR(LEFT(R1427)="g",LEFT(T1427)="g",LEFT(V1427)="g"),IF($C1427&gt;0,IF(COUNTIF(newValidID,$C1427)&gt;0,VLOOKUP($C1427,Νέα_Μητρώα!$A:$G,2,FALSE),IF(COUNTIF(ValidID,$C1427)&gt;0,VLOOKUP($C1427,Μητρώο!$A:$G,2,FALSE))),"")="Α")),"error","")</f>
        <v/>
      </c>
      <c r="K1427" s="29" t="str">
        <f t="shared" si="160"/>
        <v/>
      </c>
      <c r="L1427" s="29">
        <f t="shared" si="161"/>
        <v>0</v>
      </c>
      <c r="M1427" s="30"/>
      <c r="N1427" s="30"/>
      <c r="O1427" s="31" t="str">
        <f>IF($C1427&gt;0,IF(COUNTIF(newValidID,$C1427)&gt;0,VLOOKUP($C1427,Νέα_Μητρώα!$A:$G,7,FALSE),IF(COUNTIF(ValidID,$C1427)&gt;0,VLOOKUP($C1427,Μητρώο!$A:$G,7,FALSE))),"")</f>
        <v/>
      </c>
      <c r="P1427" s="25" t="str">
        <f t="shared" si="163"/>
        <v/>
      </c>
      <c r="Q1427" s="6"/>
      <c r="S1427" s="6"/>
      <c r="U1427" s="6"/>
      <c r="W1427" s="59" t="str">
        <f>IF(AND($W$1&gt;0,C1427&gt;0),SUBSTITUTE(SUBSTITUTE(IF(COUNTIF(newValidID,$C1427)&gt;0,VLOOKUP($C1427,Νέα_Μητρώα!$A:$G,2,FALSE),IF(COUNTIF(ValidID,$C1427)&gt;0,VLOOKUP($C1427,Μητρώο!$A:$G,2,FALSE))),"Θ","g"),"Α","b")&amp;IF((TRUNC((((YEAR($C$1))-I1427)+1)/2))*2&lt;12,12,(TRUNC((((YEAR($C$1))-I1427)+1)/2))*2),"ω")</f>
        <v>ω</v>
      </c>
      <c r="Z1427" s="49">
        <f t="shared" si="157"/>
        <v>0</v>
      </c>
      <c r="AA1427" s="49">
        <f t="shared" si="158"/>
        <v>0</v>
      </c>
      <c r="AB1427" s="49">
        <f t="shared" si="159"/>
        <v>0</v>
      </c>
    </row>
    <row r="1428" spans="1:28" x14ac:dyDescent="0.2">
      <c r="A1428" s="4">
        <v>1426</v>
      </c>
      <c r="B1428" s="25">
        <f t="shared" si="162"/>
        <v>1426</v>
      </c>
      <c r="D1428" s="26" t="str">
        <f>IF($C1428&gt;0,IF(COUNTIF(newValidID,$C1428)&gt;0,VLOOKUP($C1428,Νέα_Μητρώα!$A:$G,3,FALSE),IF(COUNTIF(ValidID,$C1428)&gt;0,VLOOKUP($C1428,Μητρώο!$A:$G,3,FALSE))),"")</f>
        <v/>
      </c>
      <c r="E1428" s="27" t="str">
        <f>IF($C1428&gt;0,IF(COUNTIF(newValidID,$C1428)&gt;0,VLOOKUP($C1428,Νέα_Μητρώα!$A:$G,5,FALSE),IF(COUNTIF(ValidID,$C1428)&gt;0,VLOOKUP($C1428,Μητρώο!$A:$G,5,FALSE))),"")</f>
        <v/>
      </c>
      <c r="F1428" s="47"/>
      <c r="G1428" s="47"/>
      <c r="H1428" s="28"/>
      <c r="I1428" s="29" t="str">
        <f>IF($C1428&gt;0,IF(COUNTIF(newValidID,$C1428)&gt;0,VLOOKUP($C1428,Νέα_Μητρώα!$A:$G,4,FALSE),IF(COUNTIF(ValidID,$C1428)&gt;0,VLOOKUP($C1428,Μητρώο!$A:$G,4,FALSE))),"")</f>
        <v/>
      </c>
      <c r="J1428" s="53" t="str">
        <f>IF(OR(AND(OR(LEFT(R1428)="b",LEFT(T1428)="b",LEFT(V1428)="b"),IF($C1428&gt;0,IF(COUNTIF(newValidID,$C1428)&gt;0,VLOOKUP($C1428,Νέα_Μητρώα!$A:$G,2,FALSE),IF(COUNTIF(ValidID,$C1428)&gt;0,VLOOKUP($C1428,Μητρώο!$A:$G,2,FALSE))),"")="Θ"),AND(OR(LEFT(R1428)="g",LEFT(T1428)="g",LEFT(V1428)="g"),IF($C1428&gt;0,IF(COUNTIF(newValidID,$C1428)&gt;0,VLOOKUP($C1428,Νέα_Μητρώα!$A:$G,2,FALSE),IF(COUNTIF(ValidID,$C1428)&gt;0,VLOOKUP($C1428,Μητρώο!$A:$G,2,FALSE))),"")="Α")),"error","")</f>
        <v/>
      </c>
      <c r="K1428" s="29" t="str">
        <f t="shared" si="160"/>
        <v/>
      </c>
      <c r="L1428" s="29">
        <f t="shared" si="161"/>
        <v>0</v>
      </c>
      <c r="M1428" s="30"/>
      <c r="N1428" s="30"/>
      <c r="O1428" s="31" t="str">
        <f>IF($C1428&gt;0,IF(COUNTIF(newValidID,$C1428)&gt;0,VLOOKUP($C1428,Νέα_Μητρώα!$A:$G,7,FALSE),IF(COUNTIF(ValidID,$C1428)&gt;0,VLOOKUP($C1428,Μητρώο!$A:$G,7,FALSE))),"")</f>
        <v/>
      </c>
      <c r="P1428" s="25" t="str">
        <f t="shared" si="163"/>
        <v/>
      </c>
      <c r="Q1428" s="6"/>
      <c r="S1428" s="6"/>
      <c r="U1428" s="6"/>
      <c r="W1428" s="59" t="str">
        <f>IF(AND($W$1&gt;0,C1428&gt;0),SUBSTITUTE(SUBSTITUTE(IF(COUNTIF(newValidID,$C1428)&gt;0,VLOOKUP($C1428,Νέα_Μητρώα!$A:$G,2,FALSE),IF(COUNTIF(ValidID,$C1428)&gt;0,VLOOKUP($C1428,Μητρώο!$A:$G,2,FALSE))),"Θ","g"),"Α","b")&amp;IF((TRUNC((((YEAR($C$1))-I1428)+1)/2))*2&lt;12,12,(TRUNC((((YEAR($C$1))-I1428)+1)/2))*2),"ω")</f>
        <v>ω</v>
      </c>
      <c r="Z1428" s="49">
        <f t="shared" si="157"/>
        <v>0</v>
      </c>
      <c r="AA1428" s="49">
        <f t="shared" si="158"/>
        <v>0</v>
      </c>
      <c r="AB1428" s="49">
        <f t="shared" si="159"/>
        <v>0</v>
      </c>
    </row>
    <row r="1429" spans="1:28" x14ac:dyDescent="0.2">
      <c r="A1429" s="4">
        <v>1427</v>
      </c>
      <c r="B1429" s="25">
        <f t="shared" si="162"/>
        <v>1427</v>
      </c>
      <c r="D1429" s="26" t="str">
        <f>IF($C1429&gt;0,IF(COUNTIF(newValidID,$C1429)&gt;0,VLOOKUP($C1429,Νέα_Μητρώα!$A:$G,3,FALSE),IF(COUNTIF(ValidID,$C1429)&gt;0,VLOOKUP($C1429,Μητρώο!$A:$G,3,FALSE))),"")</f>
        <v/>
      </c>
      <c r="E1429" s="27" t="str">
        <f>IF($C1429&gt;0,IF(COUNTIF(newValidID,$C1429)&gt;0,VLOOKUP($C1429,Νέα_Μητρώα!$A:$G,5,FALSE),IF(COUNTIF(ValidID,$C1429)&gt;0,VLOOKUP($C1429,Μητρώο!$A:$G,5,FALSE))),"")</f>
        <v/>
      </c>
      <c r="F1429" s="47"/>
      <c r="G1429" s="47"/>
      <c r="H1429" s="28"/>
      <c r="I1429" s="29" t="str">
        <f>IF($C1429&gt;0,IF(COUNTIF(newValidID,$C1429)&gt;0,VLOOKUP($C1429,Νέα_Μητρώα!$A:$G,4,FALSE),IF(COUNTIF(ValidID,$C1429)&gt;0,VLOOKUP($C1429,Μητρώο!$A:$G,4,FALSE))),"")</f>
        <v/>
      </c>
      <c r="J1429" s="53" t="str">
        <f>IF(OR(AND(OR(LEFT(R1429)="b",LEFT(T1429)="b",LEFT(V1429)="b"),IF($C1429&gt;0,IF(COUNTIF(newValidID,$C1429)&gt;0,VLOOKUP($C1429,Νέα_Μητρώα!$A:$G,2,FALSE),IF(COUNTIF(ValidID,$C1429)&gt;0,VLOOKUP($C1429,Μητρώο!$A:$G,2,FALSE))),"")="Θ"),AND(OR(LEFT(R1429)="g",LEFT(T1429)="g",LEFT(V1429)="g"),IF($C1429&gt;0,IF(COUNTIF(newValidID,$C1429)&gt;0,VLOOKUP($C1429,Νέα_Μητρώα!$A:$G,2,FALSE),IF(COUNTIF(ValidID,$C1429)&gt;0,VLOOKUP($C1429,Μητρώο!$A:$G,2,FALSE))),"")="Α")),"error","")</f>
        <v/>
      </c>
      <c r="K1429" s="29" t="str">
        <f t="shared" si="160"/>
        <v/>
      </c>
      <c r="L1429" s="29">
        <f t="shared" si="161"/>
        <v>0</v>
      </c>
      <c r="M1429" s="30"/>
      <c r="N1429" s="30"/>
      <c r="O1429" s="31" t="str">
        <f>IF($C1429&gt;0,IF(COUNTIF(newValidID,$C1429)&gt;0,VLOOKUP($C1429,Νέα_Μητρώα!$A:$G,7,FALSE),IF(COUNTIF(ValidID,$C1429)&gt;0,VLOOKUP($C1429,Μητρώο!$A:$G,7,FALSE))),"")</f>
        <v/>
      </c>
      <c r="P1429" s="25" t="str">
        <f t="shared" si="163"/>
        <v/>
      </c>
      <c r="Q1429" s="6"/>
      <c r="S1429" s="6"/>
      <c r="U1429" s="6"/>
      <c r="W1429" s="59" t="str">
        <f>IF(AND($W$1&gt;0,C1429&gt;0),SUBSTITUTE(SUBSTITUTE(IF(COUNTIF(newValidID,$C1429)&gt;0,VLOOKUP($C1429,Νέα_Μητρώα!$A:$G,2,FALSE),IF(COUNTIF(ValidID,$C1429)&gt;0,VLOOKUP($C1429,Μητρώο!$A:$G,2,FALSE))),"Θ","g"),"Α","b")&amp;IF((TRUNC((((YEAR($C$1))-I1429)+1)/2))*2&lt;12,12,(TRUNC((((YEAR($C$1))-I1429)+1)/2))*2),"ω")</f>
        <v>ω</v>
      </c>
      <c r="Z1429" s="49">
        <f t="shared" si="157"/>
        <v>0</v>
      </c>
      <c r="AA1429" s="49">
        <f t="shared" si="158"/>
        <v>0</v>
      </c>
      <c r="AB1429" s="49">
        <f t="shared" si="159"/>
        <v>0</v>
      </c>
    </row>
    <row r="1430" spans="1:28" x14ac:dyDescent="0.2">
      <c r="A1430" s="4">
        <v>1428</v>
      </c>
      <c r="B1430" s="25">
        <f t="shared" si="162"/>
        <v>1428</v>
      </c>
      <c r="D1430" s="26" t="str">
        <f>IF($C1430&gt;0,IF(COUNTIF(newValidID,$C1430)&gt;0,VLOOKUP($C1430,Νέα_Μητρώα!$A:$G,3,FALSE),IF(COUNTIF(ValidID,$C1430)&gt;0,VLOOKUP($C1430,Μητρώο!$A:$G,3,FALSE))),"")</f>
        <v/>
      </c>
      <c r="E1430" s="27" t="str">
        <f>IF($C1430&gt;0,IF(COUNTIF(newValidID,$C1430)&gt;0,VLOOKUP($C1430,Νέα_Μητρώα!$A:$G,5,FALSE),IF(COUNTIF(ValidID,$C1430)&gt;0,VLOOKUP($C1430,Μητρώο!$A:$G,5,FALSE))),"")</f>
        <v/>
      </c>
      <c r="F1430" s="47"/>
      <c r="G1430" s="47"/>
      <c r="H1430" s="28"/>
      <c r="I1430" s="29" t="str">
        <f>IF($C1430&gt;0,IF(COUNTIF(newValidID,$C1430)&gt;0,VLOOKUP($C1430,Νέα_Μητρώα!$A:$G,4,FALSE),IF(COUNTIF(ValidID,$C1430)&gt;0,VLOOKUP($C1430,Μητρώο!$A:$G,4,FALSE))),"")</f>
        <v/>
      </c>
      <c r="J1430" s="53" t="str">
        <f>IF(OR(AND(OR(LEFT(R1430)="b",LEFT(T1430)="b",LEFT(V1430)="b"),IF($C1430&gt;0,IF(COUNTIF(newValidID,$C1430)&gt;0,VLOOKUP($C1430,Νέα_Μητρώα!$A:$G,2,FALSE),IF(COUNTIF(ValidID,$C1430)&gt;0,VLOOKUP($C1430,Μητρώο!$A:$G,2,FALSE))),"")="Θ"),AND(OR(LEFT(R1430)="g",LEFT(T1430)="g",LEFT(V1430)="g"),IF($C1430&gt;0,IF(COUNTIF(newValidID,$C1430)&gt;0,VLOOKUP($C1430,Νέα_Μητρώα!$A:$G,2,FALSE),IF(COUNTIF(ValidID,$C1430)&gt;0,VLOOKUP($C1430,Μητρώο!$A:$G,2,FALSE))),"")="Α")),"error","")</f>
        <v/>
      </c>
      <c r="K1430" s="29" t="str">
        <f t="shared" si="160"/>
        <v/>
      </c>
      <c r="L1430" s="29">
        <f t="shared" si="161"/>
        <v>0</v>
      </c>
      <c r="M1430" s="30"/>
      <c r="N1430" s="30"/>
      <c r="O1430" s="31" t="str">
        <f>IF($C1430&gt;0,IF(COUNTIF(newValidID,$C1430)&gt;0,VLOOKUP($C1430,Νέα_Μητρώα!$A:$G,7,FALSE),IF(COUNTIF(ValidID,$C1430)&gt;0,VLOOKUP($C1430,Μητρώο!$A:$G,7,FALSE))),"")</f>
        <v/>
      </c>
      <c r="P1430" s="25" t="str">
        <f t="shared" si="163"/>
        <v/>
      </c>
      <c r="Q1430" s="6"/>
      <c r="S1430" s="6"/>
      <c r="U1430" s="6"/>
      <c r="W1430" s="59" t="str">
        <f>IF(AND($W$1&gt;0,C1430&gt;0),SUBSTITUTE(SUBSTITUTE(IF(COUNTIF(newValidID,$C1430)&gt;0,VLOOKUP($C1430,Νέα_Μητρώα!$A:$G,2,FALSE),IF(COUNTIF(ValidID,$C1430)&gt;0,VLOOKUP($C1430,Μητρώο!$A:$G,2,FALSE))),"Θ","g"),"Α","b")&amp;IF((TRUNC((((YEAR($C$1))-I1430)+1)/2))*2&lt;12,12,(TRUNC((((YEAR($C$1))-I1430)+1)/2))*2),"ω")</f>
        <v>ω</v>
      </c>
      <c r="Z1430" s="49">
        <f t="shared" si="157"/>
        <v>0</v>
      </c>
      <c r="AA1430" s="49">
        <f t="shared" si="158"/>
        <v>0</v>
      </c>
      <c r="AB1430" s="49">
        <f t="shared" si="159"/>
        <v>0</v>
      </c>
    </row>
    <row r="1431" spans="1:28" x14ac:dyDescent="0.2">
      <c r="A1431" s="4">
        <v>1429</v>
      </c>
      <c r="B1431" s="25">
        <f t="shared" si="162"/>
        <v>1429</v>
      </c>
      <c r="D1431" s="26" t="str">
        <f>IF($C1431&gt;0,IF(COUNTIF(newValidID,$C1431)&gt;0,VLOOKUP($C1431,Νέα_Μητρώα!$A:$G,3,FALSE),IF(COUNTIF(ValidID,$C1431)&gt;0,VLOOKUP($C1431,Μητρώο!$A:$G,3,FALSE))),"")</f>
        <v/>
      </c>
      <c r="E1431" s="27" t="str">
        <f>IF($C1431&gt;0,IF(COUNTIF(newValidID,$C1431)&gt;0,VLOOKUP($C1431,Νέα_Μητρώα!$A:$G,5,FALSE),IF(COUNTIF(ValidID,$C1431)&gt;0,VLOOKUP($C1431,Μητρώο!$A:$G,5,FALSE))),"")</f>
        <v/>
      </c>
      <c r="F1431" s="47"/>
      <c r="G1431" s="47"/>
      <c r="H1431" s="28"/>
      <c r="I1431" s="29" t="str">
        <f>IF($C1431&gt;0,IF(COUNTIF(newValidID,$C1431)&gt;0,VLOOKUP($C1431,Νέα_Μητρώα!$A:$G,4,FALSE),IF(COUNTIF(ValidID,$C1431)&gt;0,VLOOKUP($C1431,Μητρώο!$A:$G,4,FALSE))),"")</f>
        <v/>
      </c>
      <c r="J1431" s="53" t="str">
        <f>IF(OR(AND(OR(LEFT(R1431)="b",LEFT(T1431)="b",LEFT(V1431)="b"),IF($C1431&gt;0,IF(COUNTIF(newValidID,$C1431)&gt;0,VLOOKUP($C1431,Νέα_Μητρώα!$A:$G,2,FALSE),IF(COUNTIF(ValidID,$C1431)&gt;0,VLOOKUP($C1431,Μητρώο!$A:$G,2,FALSE))),"")="Θ"),AND(OR(LEFT(R1431)="g",LEFT(T1431)="g",LEFT(V1431)="g"),IF($C1431&gt;0,IF(COUNTIF(newValidID,$C1431)&gt;0,VLOOKUP($C1431,Νέα_Μητρώα!$A:$G,2,FALSE),IF(COUNTIF(ValidID,$C1431)&gt;0,VLOOKUP($C1431,Μητρώο!$A:$G,2,FALSE))),"")="Α")),"error","")</f>
        <v/>
      </c>
      <c r="K1431" s="29" t="str">
        <f t="shared" si="160"/>
        <v/>
      </c>
      <c r="L1431" s="29">
        <f t="shared" si="161"/>
        <v>0</v>
      </c>
      <c r="M1431" s="30"/>
      <c r="N1431" s="30"/>
      <c r="O1431" s="31" t="str">
        <f>IF($C1431&gt;0,IF(COUNTIF(newValidID,$C1431)&gt;0,VLOOKUP($C1431,Νέα_Μητρώα!$A:$G,7,FALSE),IF(COUNTIF(ValidID,$C1431)&gt;0,VLOOKUP($C1431,Μητρώο!$A:$G,7,FALSE))),"")</f>
        <v/>
      </c>
      <c r="P1431" s="25" t="str">
        <f t="shared" si="163"/>
        <v/>
      </c>
      <c r="Q1431" s="6"/>
      <c r="S1431" s="6"/>
      <c r="U1431" s="6"/>
      <c r="W1431" s="59" t="str">
        <f>IF(AND($W$1&gt;0,C1431&gt;0),SUBSTITUTE(SUBSTITUTE(IF(COUNTIF(newValidID,$C1431)&gt;0,VLOOKUP($C1431,Νέα_Μητρώα!$A:$G,2,FALSE),IF(COUNTIF(ValidID,$C1431)&gt;0,VLOOKUP($C1431,Μητρώο!$A:$G,2,FALSE))),"Θ","g"),"Α","b")&amp;IF((TRUNC((((YEAR($C$1))-I1431)+1)/2))*2&lt;12,12,(TRUNC((((YEAR($C$1))-I1431)+1)/2))*2),"ω")</f>
        <v>ω</v>
      </c>
      <c r="Z1431" s="49">
        <f t="shared" si="157"/>
        <v>0</v>
      </c>
      <c r="AA1431" s="49">
        <f t="shared" si="158"/>
        <v>0</v>
      </c>
      <c r="AB1431" s="49">
        <f t="shared" si="159"/>
        <v>0</v>
      </c>
    </row>
    <row r="1432" spans="1:28" x14ac:dyDescent="0.2">
      <c r="A1432" s="4">
        <v>1430</v>
      </c>
      <c r="B1432" s="25">
        <f t="shared" si="162"/>
        <v>1430</v>
      </c>
      <c r="D1432" s="26" t="str">
        <f>IF($C1432&gt;0,IF(COUNTIF(newValidID,$C1432)&gt;0,VLOOKUP($C1432,Νέα_Μητρώα!$A:$G,3,FALSE),IF(COUNTIF(ValidID,$C1432)&gt;0,VLOOKUP($C1432,Μητρώο!$A:$G,3,FALSE))),"")</f>
        <v/>
      </c>
      <c r="E1432" s="27" t="str">
        <f>IF($C1432&gt;0,IF(COUNTIF(newValidID,$C1432)&gt;0,VLOOKUP($C1432,Νέα_Μητρώα!$A:$G,5,FALSE),IF(COUNTIF(ValidID,$C1432)&gt;0,VLOOKUP($C1432,Μητρώο!$A:$G,5,FALSE))),"")</f>
        <v/>
      </c>
      <c r="F1432" s="47"/>
      <c r="G1432" s="47"/>
      <c r="H1432" s="28"/>
      <c r="I1432" s="29" t="str">
        <f>IF($C1432&gt;0,IF(COUNTIF(newValidID,$C1432)&gt;0,VLOOKUP($C1432,Νέα_Μητρώα!$A:$G,4,FALSE),IF(COUNTIF(ValidID,$C1432)&gt;0,VLOOKUP($C1432,Μητρώο!$A:$G,4,FALSE))),"")</f>
        <v/>
      </c>
      <c r="J1432" s="53" t="str">
        <f>IF(OR(AND(OR(LEFT(R1432)="b",LEFT(T1432)="b",LEFT(V1432)="b"),IF($C1432&gt;0,IF(COUNTIF(newValidID,$C1432)&gt;0,VLOOKUP($C1432,Νέα_Μητρώα!$A:$G,2,FALSE),IF(COUNTIF(ValidID,$C1432)&gt;0,VLOOKUP($C1432,Μητρώο!$A:$G,2,FALSE))),"")="Θ"),AND(OR(LEFT(R1432)="g",LEFT(T1432)="g",LEFT(V1432)="g"),IF($C1432&gt;0,IF(COUNTIF(newValidID,$C1432)&gt;0,VLOOKUP($C1432,Νέα_Μητρώα!$A:$G,2,FALSE),IF(COUNTIF(ValidID,$C1432)&gt;0,VLOOKUP($C1432,Μητρώο!$A:$G,2,FALSE))),"")="Α")),"error","")</f>
        <v/>
      </c>
      <c r="K1432" s="29" t="str">
        <f t="shared" si="160"/>
        <v/>
      </c>
      <c r="L1432" s="29">
        <f t="shared" si="161"/>
        <v>0</v>
      </c>
      <c r="M1432" s="30"/>
      <c r="N1432" s="30"/>
      <c r="O1432" s="31" t="str">
        <f>IF($C1432&gt;0,IF(COUNTIF(newValidID,$C1432)&gt;0,VLOOKUP($C1432,Νέα_Μητρώα!$A:$G,7,FALSE),IF(COUNTIF(ValidID,$C1432)&gt;0,VLOOKUP($C1432,Μητρώο!$A:$G,7,FALSE))),"")</f>
        <v/>
      </c>
      <c r="P1432" s="25" t="str">
        <f t="shared" si="163"/>
        <v/>
      </c>
      <c r="Q1432" s="6"/>
      <c r="S1432" s="6"/>
      <c r="U1432" s="6"/>
      <c r="W1432" s="59" t="str">
        <f>IF(AND($W$1&gt;0,C1432&gt;0),SUBSTITUTE(SUBSTITUTE(IF(COUNTIF(newValidID,$C1432)&gt;0,VLOOKUP($C1432,Νέα_Μητρώα!$A:$G,2,FALSE),IF(COUNTIF(ValidID,$C1432)&gt;0,VLOOKUP($C1432,Μητρώο!$A:$G,2,FALSE))),"Θ","g"),"Α","b")&amp;IF((TRUNC((((YEAR($C$1))-I1432)+1)/2))*2&lt;12,12,(TRUNC((((YEAR($C$1))-I1432)+1)/2))*2),"ω")</f>
        <v>ω</v>
      </c>
      <c r="Z1432" s="49">
        <f t="shared" si="157"/>
        <v>0</v>
      </c>
      <c r="AA1432" s="49">
        <f t="shared" si="158"/>
        <v>0</v>
      </c>
      <c r="AB1432" s="49">
        <f t="shared" si="159"/>
        <v>0</v>
      </c>
    </row>
    <row r="1433" spans="1:28" x14ac:dyDescent="0.2">
      <c r="A1433" s="4">
        <v>1431</v>
      </c>
      <c r="B1433" s="25">
        <f t="shared" si="162"/>
        <v>1431</v>
      </c>
      <c r="D1433" s="26" t="str">
        <f>IF($C1433&gt;0,IF(COUNTIF(newValidID,$C1433)&gt;0,VLOOKUP($C1433,Νέα_Μητρώα!$A:$G,3,FALSE),IF(COUNTIF(ValidID,$C1433)&gt;0,VLOOKUP($C1433,Μητρώο!$A:$G,3,FALSE))),"")</f>
        <v/>
      </c>
      <c r="E1433" s="27" t="str">
        <f>IF($C1433&gt;0,IF(COUNTIF(newValidID,$C1433)&gt;0,VLOOKUP($C1433,Νέα_Μητρώα!$A:$G,5,FALSE),IF(COUNTIF(ValidID,$C1433)&gt;0,VLOOKUP($C1433,Μητρώο!$A:$G,5,FALSE))),"")</f>
        <v/>
      </c>
      <c r="F1433" s="47"/>
      <c r="G1433" s="47"/>
      <c r="H1433" s="28"/>
      <c r="I1433" s="29" t="str">
        <f>IF($C1433&gt;0,IF(COUNTIF(newValidID,$C1433)&gt;0,VLOOKUP($C1433,Νέα_Μητρώα!$A:$G,4,FALSE),IF(COUNTIF(ValidID,$C1433)&gt;0,VLOOKUP($C1433,Μητρώο!$A:$G,4,FALSE))),"")</f>
        <v/>
      </c>
      <c r="J1433" s="53" t="str">
        <f>IF(OR(AND(OR(LEFT(R1433)="b",LEFT(T1433)="b",LEFT(V1433)="b"),IF($C1433&gt;0,IF(COUNTIF(newValidID,$C1433)&gt;0,VLOOKUP($C1433,Νέα_Μητρώα!$A:$G,2,FALSE),IF(COUNTIF(ValidID,$C1433)&gt;0,VLOOKUP($C1433,Μητρώο!$A:$G,2,FALSE))),"")="Θ"),AND(OR(LEFT(R1433)="g",LEFT(T1433)="g",LEFT(V1433)="g"),IF($C1433&gt;0,IF(COUNTIF(newValidID,$C1433)&gt;0,VLOOKUP($C1433,Νέα_Μητρώα!$A:$G,2,FALSE),IF(COUNTIF(ValidID,$C1433)&gt;0,VLOOKUP($C1433,Μητρώο!$A:$G,2,FALSE))),"")="Α")),"error","")</f>
        <v/>
      </c>
      <c r="K1433" s="29" t="str">
        <f t="shared" si="160"/>
        <v/>
      </c>
      <c r="L1433" s="29">
        <f t="shared" si="161"/>
        <v>0</v>
      </c>
      <c r="M1433" s="30"/>
      <c r="N1433" s="30"/>
      <c r="O1433" s="31" t="str">
        <f>IF($C1433&gt;0,IF(COUNTIF(newValidID,$C1433)&gt;0,VLOOKUP($C1433,Νέα_Μητρώα!$A:$G,7,FALSE),IF(COUNTIF(ValidID,$C1433)&gt;0,VLOOKUP($C1433,Μητρώο!$A:$G,7,FALSE))),"")</f>
        <v/>
      </c>
      <c r="P1433" s="25" t="str">
        <f t="shared" si="163"/>
        <v/>
      </c>
      <c r="Q1433" s="6"/>
      <c r="S1433" s="6"/>
      <c r="U1433" s="6"/>
      <c r="W1433" s="59" t="str">
        <f>IF(AND($W$1&gt;0,C1433&gt;0),SUBSTITUTE(SUBSTITUTE(IF(COUNTIF(newValidID,$C1433)&gt;0,VLOOKUP($C1433,Νέα_Μητρώα!$A:$G,2,FALSE),IF(COUNTIF(ValidID,$C1433)&gt;0,VLOOKUP($C1433,Μητρώο!$A:$G,2,FALSE))),"Θ","g"),"Α","b")&amp;IF((TRUNC((((YEAR($C$1))-I1433)+1)/2))*2&lt;12,12,(TRUNC((((YEAR($C$1))-I1433)+1)/2))*2),"ω")</f>
        <v>ω</v>
      </c>
      <c r="Z1433" s="49">
        <f t="shared" si="157"/>
        <v>0</v>
      </c>
      <c r="AA1433" s="49">
        <f t="shared" si="158"/>
        <v>0</v>
      </c>
      <c r="AB1433" s="49">
        <f t="shared" si="159"/>
        <v>0</v>
      </c>
    </row>
    <row r="1434" spans="1:28" x14ac:dyDescent="0.2">
      <c r="A1434" s="4">
        <v>1432</v>
      </c>
      <c r="B1434" s="25">
        <f t="shared" si="162"/>
        <v>1432</v>
      </c>
      <c r="D1434" s="26" t="str">
        <f>IF($C1434&gt;0,IF(COUNTIF(newValidID,$C1434)&gt;0,VLOOKUP($C1434,Νέα_Μητρώα!$A:$G,3,FALSE),IF(COUNTIF(ValidID,$C1434)&gt;0,VLOOKUP($C1434,Μητρώο!$A:$G,3,FALSE))),"")</f>
        <v/>
      </c>
      <c r="E1434" s="27" t="str">
        <f>IF($C1434&gt;0,IF(COUNTIF(newValidID,$C1434)&gt;0,VLOOKUP($C1434,Νέα_Μητρώα!$A:$G,5,FALSE),IF(COUNTIF(ValidID,$C1434)&gt;0,VLOOKUP($C1434,Μητρώο!$A:$G,5,FALSE))),"")</f>
        <v/>
      </c>
      <c r="F1434" s="47"/>
      <c r="G1434" s="47"/>
      <c r="H1434" s="28"/>
      <c r="I1434" s="29" t="str">
        <f>IF($C1434&gt;0,IF(COUNTIF(newValidID,$C1434)&gt;0,VLOOKUP($C1434,Νέα_Μητρώα!$A:$G,4,FALSE),IF(COUNTIF(ValidID,$C1434)&gt;0,VLOOKUP($C1434,Μητρώο!$A:$G,4,FALSE))),"")</f>
        <v/>
      </c>
      <c r="J1434" s="53" t="str">
        <f>IF(OR(AND(OR(LEFT(R1434)="b",LEFT(T1434)="b",LEFT(V1434)="b"),IF($C1434&gt;0,IF(COUNTIF(newValidID,$C1434)&gt;0,VLOOKUP($C1434,Νέα_Μητρώα!$A:$G,2,FALSE),IF(COUNTIF(ValidID,$C1434)&gt;0,VLOOKUP($C1434,Μητρώο!$A:$G,2,FALSE))),"")="Θ"),AND(OR(LEFT(R1434)="g",LEFT(T1434)="g",LEFT(V1434)="g"),IF($C1434&gt;0,IF(COUNTIF(newValidID,$C1434)&gt;0,VLOOKUP($C1434,Νέα_Μητρώα!$A:$G,2,FALSE),IF(COUNTIF(ValidID,$C1434)&gt;0,VLOOKUP($C1434,Μητρώο!$A:$G,2,FALSE))),"")="Α")),"error","")</f>
        <v/>
      </c>
      <c r="K1434" s="29" t="str">
        <f t="shared" si="160"/>
        <v/>
      </c>
      <c r="L1434" s="29">
        <f t="shared" si="161"/>
        <v>0</v>
      </c>
      <c r="M1434" s="30"/>
      <c r="N1434" s="30"/>
      <c r="O1434" s="31" t="str">
        <f>IF($C1434&gt;0,IF(COUNTIF(newValidID,$C1434)&gt;0,VLOOKUP($C1434,Νέα_Μητρώα!$A:$G,7,FALSE),IF(COUNTIF(ValidID,$C1434)&gt;0,VLOOKUP($C1434,Μητρώο!$A:$G,7,FALSE))),"")</f>
        <v/>
      </c>
      <c r="P1434" s="25" t="str">
        <f t="shared" si="163"/>
        <v/>
      </c>
      <c r="Q1434" s="6"/>
      <c r="S1434" s="6"/>
      <c r="U1434" s="6"/>
      <c r="W1434" s="59" t="str">
        <f>IF(AND($W$1&gt;0,C1434&gt;0),SUBSTITUTE(SUBSTITUTE(IF(COUNTIF(newValidID,$C1434)&gt;0,VLOOKUP($C1434,Νέα_Μητρώα!$A:$G,2,FALSE),IF(COUNTIF(ValidID,$C1434)&gt;0,VLOOKUP($C1434,Μητρώο!$A:$G,2,FALSE))),"Θ","g"),"Α","b")&amp;IF((TRUNC((((YEAR($C$1))-I1434)+1)/2))*2&lt;12,12,(TRUNC((((YEAR($C$1))-I1434)+1)/2))*2),"ω")</f>
        <v>ω</v>
      </c>
      <c r="Z1434" s="49">
        <f t="shared" si="157"/>
        <v>0</v>
      </c>
      <c r="AA1434" s="49">
        <f t="shared" si="158"/>
        <v>0</v>
      </c>
      <c r="AB1434" s="49">
        <f t="shared" si="159"/>
        <v>0</v>
      </c>
    </row>
    <row r="1435" spans="1:28" x14ac:dyDescent="0.2">
      <c r="A1435" s="4">
        <v>1433</v>
      </c>
      <c r="B1435" s="25">
        <f t="shared" si="162"/>
        <v>1433</v>
      </c>
      <c r="D1435" s="26" t="str">
        <f>IF($C1435&gt;0,IF(COUNTIF(newValidID,$C1435)&gt;0,VLOOKUP($C1435,Νέα_Μητρώα!$A:$G,3,FALSE),IF(COUNTIF(ValidID,$C1435)&gt;0,VLOOKUP($C1435,Μητρώο!$A:$G,3,FALSE))),"")</f>
        <v/>
      </c>
      <c r="E1435" s="27" t="str">
        <f>IF($C1435&gt;0,IF(COUNTIF(newValidID,$C1435)&gt;0,VLOOKUP($C1435,Νέα_Μητρώα!$A:$G,5,FALSE),IF(COUNTIF(ValidID,$C1435)&gt;0,VLOOKUP($C1435,Μητρώο!$A:$G,5,FALSE))),"")</f>
        <v/>
      </c>
      <c r="F1435" s="47"/>
      <c r="G1435" s="47"/>
      <c r="H1435" s="28"/>
      <c r="I1435" s="29" t="str">
        <f>IF($C1435&gt;0,IF(COUNTIF(newValidID,$C1435)&gt;0,VLOOKUP($C1435,Νέα_Μητρώα!$A:$G,4,FALSE),IF(COUNTIF(ValidID,$C1435)&gt;0,VLOOKUP($C1435,Μητρώο!$A:$G,4,FALSE))),"")</f>
        <v/>
      </c>
      <c r="J1435" s="53" t="str">
        <f>IF(OR(AND(OR(LEFT(R1435)="b",LEFT(T1435)="b",LEFT(V1435)="b"),IF($C1435&gt;0,IF(COUNTIF(newValidID,$C1435)&gt;0,VLOOKUP($C1435,Νέα_Μητρώα!$A:$G,2,FALSE),IF(COUNTIF(ValidID,$C1435)&gt;0,VLOOKUP($C1435,Μητρώο!$A:$G,2,FALSE))),"")="Θ"),AND(OR(LEFT(R1435)="g",LEFT(T1435)="g",LEFT(V1435)="g"),IF($C1435&gt;0,IF(COUNTIF(newValidID,$C1435)&gt;0,VLOOKUP($C1435,Νέα_Μητρώα!$A:$G,2,FALSE),IF(COUNTIF(ValidID,$C1435)&gt;0,VLOOKUP($C1435,Μητρώο!$A:$G,2,FALSE))),"")="Α")),"error","")</f>
        <v/>
      </c>
      <c r="K1435" s="29" t="str">
        <f t="shared" si="160"/>
        <v/>
      </c>
      <c r="L1435" s="29">
        <f t="shared" si="161"/>
        <v>0</v>
      </c>
      <c r="M1435" s="30"/>
      <c r="N1435" s="30"/>
      <c r="O1435" s="31" t="str">
        <f>IF($C1435&gt;0,IF(COUNTIF(newValidID,$C1435)&gt;0,VLOOKUP($C1435,Νέα_Μητρώα!$A:$G,7,FALSE),IF(COUNTIF(ValidID,$C1435)&gt;0,VLOOKUP($C1435,Μητρώο!$A:$G,7,FALSE))),"")</f>
        <v/>
      </c>
      <c r="P1435" s="25" t="str">
        <f t="shared" si="163"/>
        <v/>
      </c>
      <c r="Q1435" s="6"/>
      <c r="S1435" s="6"/>
      <c r="U1435" s="6"/>
      <c r="W1435" s="59" t="str">
        <f>IF(AND($W$1&gt;0,C1435&gt;0),SUBSTITUTE(SUBSTITUTE(IF(COUNTIF(newValidID,$C1435)&gt;0,VLOOKUP($C1435,Νέα_Μητρώα!$A:$G,2,FALSE),IF(COUNTIF(ValidID,$C1435)&gt;0,VLOOKUP($C1435,Μητρώο!$A:$G,2,FALSE))),"Θ","g"),"Α","b")&amp;IF((TRUNC((((YEAR($C$1))-I1435)+1)/2))*2&lt;12,12,(TRUNC((((YEAR($C$1))-I1435)+1)/2))*2),"ω")</f>
        <v>ω</v>
      </c>
      <c r="Z1435" s="49">
        <f t="shared" si="157"/>
        <v>0</v>
      </c>
      <c r="AA1435" s="49">
        <f t="shared" si="158"/>
        <v>0</v>
      </c>
      <c r="AB1435" s="49">
        <f t="shared" si="159"/>
        <v>0</v>
      </c>
    </row>
    <row r="1436" spans="1:28" x14ac:dyDescent="0.2">
      <c r="A1436" s="4">
        <v>1434</v>
      </c>
      <c r="B1436" s="25">
        <f t="shared" si="162"/>
        <v>1434</v>
      </c>
      <c r="D1436" s="26" t="str">
        <f>IF($C1436&gt;0,IF(COUNTIF(newValidID,$C1436)&gt;0,VLOOKUP($C1436,Νέα_Μητρώα!$A:$G,3,FALSE),IF(COUNTIF(ValidID,$C1436)&gt;0,VLOOKUP($C1436,Μητρώο!$A:$G,3,FALSE))),"")</f>
        <v/>
      </c>
      <c r="E1436" s="27" t="str">
        <f>IF($C1436&gt;0,IF(COUNTIF(newValidID,$C1436)&gt;0,VLOOKUP($C1436,Νέα_Μητρώα!$A:$G,5,FALSE),IF(COUNTIF(ValidID,$C1436)&gt;0,VLOOKUP($C1436,Μητρώο!$A:$G,5,FALSE))),"")</f>
        <v/>
      </c>
      <c r="F1436" s="47"/>
      <c r="G1436" s="47"/>
      <c r="H1436" s="28"/>
      <c r="I1436" s="29" t="str">
        <f>IF($C1436&gt;0,IF(COUNTIF(newValidID,$C1436)&gt;0,VLOOKUP($C1436,Νέα_Μητρώα!$A:$G,4,FALSE),IF(COUNTIF(ValidID,$C1436)&gt;0,VLOOKUP($C1436,Μητρώο!$A:$G,4,FALSE))),"")</f>
        <v/>
      </c>
      <c r="J1436" s="53" t="str">
        <f>IF(OR(AND(OR(LEFT(R1436)="b",LEFT(T1436)="b",LEFT(V1436)="b"),IF($C1436&gt;0,IF(COUNTIF(newValidID,$C1436)&gt;0,VLOOKUP($C1436,Νέα_Μητρώα!$A:$G,2,FALSE),IF(COUNTIF(ValidID,$C1436)&gt;0,VLOOKUP($C1436,Μητρώο!$A:$G,2,FALSE))),"")="Θ"),AND(OR(LEFT(R1436)="g",LEFT(T1436)="g",LEFT(V1436)="g"),IF($C1436&gt;0,IF(COUNTIF(newValidID,$C1436)&gt;0,VLOOKUP($C1436,Νέα_Μητρώα!$A:$G,2,FALSE),IF(COUNTIF(ValidID,$C1436)&gt;0,VLOOKUP($C1436,Μητρώο!$A:$G,2,FALSE))),"")="Α")),"error","")</f>
        <v/>
      </c>
      <c r="K1436" s="29" t="str">
        <f t="shared" si="160"/>
        <v/>
      </c>
      <c r="L1436" s="29">
        <f t="shared" si="161"/>
        <v>0</v>
      </c>
      <c r="M1436" s="30"/>
      <c r="N1436" s="30"/>
      <c r="O1436" s="31" t="str">
        <f>IF($C1436&gt;0,IF(COUNTIF(newValidID,$C1436)&gt;0,VLOOKUP($C1436,Νέα_Μητρώα!$A:$G,7,FALSE),IF(COUNTIF(ValidID,$C1436)&gt;0,VLOOKUP($C1436,Μητρώο!$A:$G,7,FALSE))),"")</f>
        <v/>
      </c>
      <c r="P1436" s="25" t="str">
        <f t="shared" si="163"/>
        <v/>
      </c>
      <c r="Q1436" s="6"/>
      <c r="S1436" s="6"/>
      <c r="U1436" s="6"/>
      <c r="W1436" s="59" t="str">
        <f>IF(AND($W$1&gt;0,C1436&gt;0),SUBSTITUTE(SUBSTITUTE(IF(COUNTIF(newValidID,$C1436)&gt;0,VLOOKUP($C1436,Νέα_Μητρώα!$A:$G,2,FALSE),IF(COUNTIF(ValidID,$C1436)&gt;0,VLOOKUP($C1436,Μητρώο!$A:$G,2,FALSE))),"Θ","g"),"Α","b")&amp;IF((TRUNC((((YEAR($C$1))-I1436)+1)/2))*2&lt;12,12,(TRUNC((((YEAR($C$1))-I1436)+1)/2))*2),"ω")</f>
        <v>ω</v>
      </c>
      <c r="Z1436" s="49">
        <f t="shared" si="157"/>
        <v>0</v>
      </c>
      <c r="AA1436" s="49">
        <f t="shared" si="158"/>
        <v>0</v>
      </c>
      <c r="AB1436" s="49">
        <f t="shared" si="159"/>
        <v>0</v>
      </c>
    </row>
    <row r="1437" spans="1:28" x14ac:dyDescent="0.2">
      <c r="A1437" s="4">
        <v>1435</v>
      </c>
      <c r="B1437" s="25">
        <f t="shared" si="162"/>
        <v>1435</v>
      </c>
      <c r="D1437" s="26" t="str">
        <f>IF($C1437&gt;0,IF(COUNTIF(newValidID,$C1437)&gt;0,VLOOKUP($C1437,Νέα_Μητρώα!$A:$G,3,FALSE),IF(COUNTIF(ValidID,$C1437)&gt;0,VLOOKUP($C1437,Μητρώο!$A:$G,3,FALSE))),"")</f>
        <v/>
      </c>
      <c r="E1437" s="27" t="str">
        <f>IF($C1437&gt;0,IF(COUNTIF(newValidID,$C1437)&gt;0,VLOOKUP($C1437,Νέα_Μητρώα!$A:$G,5,FALSE),IF(COUNTIF(ValidID,$C1437)&gt;0,VLOOKUP($C1437,Μητρώο!$A:$G,5,FALSE))),"")</f>
        <v/>
      </c>
      <c r="F1437" s="47"/>
      <c r="G1437" s="47"/>
      <c r="H1437" s="28"/>
      <c r="I1437" s="29" t="str">
        <f>IF($C1437&gt;0,IF(COUNTIF(newValidID,$C1437)&gt;0,VLOOKUP($C1437,Νέα_Μητρώα!$A:$G,4,FALSE),IF(COUNTIF(ValidID,$C1437)&gt;0,VLOOKUP($C1437,Μητρώο!$A:$G,4,FALSE))),"")</f>
        <v/>
      </c>
      <c r="J1437" s="53" t="str">
        <f>IF(OR(AND(OR(LEFT(R1437)="b",LEFT(T1437)="b",LEFT(V1437)="b"),IF($C1437&gt;0,IF(COUNTIF(newValidID,$C1437)&gt;0,VLOOKUP($C1437,Νέα_Μητρώα!$A:$G,2,FALSE),IF(COUNTIF(ValidID,$C1437)&gt;0,VLOOKUP($C1437,Μητρώο!$A:$G,2,FALSE))),"")="Θ"),AND(OR(LEFT(R1437)="g",LEFT(T1437)="g",LEFT(V1437)="g"),IF($C1437&gt;0,IF(COUNTIF(newValidID,$C1437)&gt;0,VLOOKUP($C1437,Νέα_Μητρώα!$A:$G,2,FALSE),IF(COUNTIF(ValidID,$C1437)&gt;0,VLOOKUP($C1437,Μητρώο!$A:$G,2,FALSE))),"")="Α")),"error","")</f>
        <v/>
      </c>
      <c r="K1437" s="29" t="str">
        <f t="shared" si="160"/>
        <v/>
      </c>
      <c r="L1437" s="29">
        <f t="shared" si="161"/>
        <v>0</v>
      </c>
      <c r="M1437" s="30"/>
      <c r="N1437" s="30"/>
      <c r="O1437" s="31" t="str">
        <f>IF($C1437&gt;0,IF(COUNTIF(newValidID,$C1437)&gt;0,VLOOKUP($C1437,Νέα_Μητρώα!$A:$G,7,FALSE),IF(COUNTIF(ValidID,$C1437)&gt;0,VLOOKUP($C1437,Μητρώο!$A:$G,7,FALSE))),"")</f>
        <v/>
      </c>
      <c r="P1437" s="25" t="str">
        <f t="shared" si="163"/>
        <v/>
      </c>
      <c r="Q1437" s="6"/>
      <c r="S1437" s="6"/>
      <c r="U1437" s="6"/>
      <c r="W1437" s="59" t="str">
        <f>IF(AND($W$1&gt;0,C1437&gt;0),SUBSTITUTE(SUBSTITUTE(IF(COUNTIF(newValidID,$C1437)&gt;0,VLOOKUP($C1437,Νέα_Μητρώα!$A:$G,2,FALSE),IF(COUNTIF(ValidID,$C1437)&gt;0,VLOOKUP($C1437,Μητρώο!$A:$G,2,FALSE))),"Θ","g"),"Α","b")&amp;IF((TRUNC((((YEAR($C$1))-I1437)+1)/2))*2&lt;12,12,(TRUNC((((YEAR($C$1))-I1437)+1)/2))*2),"ω")</f>
        <v>ω</v>
      </c>
      <c r="Z1437" s="49">
        <f t="shared" si="157"/>
        <v>0</v>
      </c>
      <c r="AA1437" s="49">
        <f t="shared" si="158"/>
        <v>0</v>
      </c>
      <c r="AB1437" s="49">
        <f t="shared" si="159"/>
        <v>0</v>
      </c>
    </row>
    <row r="1438" spans="1:28" x14ac:dyDescent="0.2">
      <c r="A1438" s="4">
        <v>1436</v>
      </c>
      <c r="B1438" s="25">
        <f t="shared" si="162"/>
        <v>1436</v>
      </c>
      <c r="D1438" s="26" t="str">
        <f>IF($C1438&gt;0,IF(COUNTIF(newValidID,$C1438)&gt;0,VLOOKUP($C1438,Νέα_Μητρώα!$A:$G,3,FALSE),IF(COUNTIF(ValidID,$C1438)&gt;0,VLOOKUP($C1438,Μητρώο!$A:$G,3,FALSE))),"")</f>
        <v/>
      </c>
      <c r="E1438" s="27" t="str">
        <f>IF($C1438&gt;0,IF(COUNTIF(newValidID,$C1438)&gt;0,VLOOKUP($C1438,Νέα_Μητρώα!$A:$G,5,FALSE),IF(COUNTIF(ValidID,$C1438)&gt;0,VLOOKUP($C1438,Μητρώο!$A:$G,5,FALSE))),"")</f>
        <v/>
      </c>
      <c r="F1438" s="47"/>
      <c r="G1438" s="47"/>
      <c r="H1438" s="28"/>
      <c r="I1438" s="29" t="str">
        <f>IF($C1438&gt;0,IF(COUNTIF(newValidID,$C1438)&gt;0,VLOOKUP($C1438,Νέα_Μητρώα!$A:$G,4,FALSE),IF(COUNTIF(ValidID,$C1438)&gt;0,VLOOKUP($C1438,Μητρώο!$A:$G,4,FALSE))),"")</f>
        <v/>
      </c>
      <c r="J1438" s="53" t="str">
        <f>IF(OR(AND(OR(LEFT(R1438)="b",LEFT(T1438)="b",LEFT(V1438)="b"),IF($C1438&gt;0,IF(COUNTIF(newValidID,$C1438)&gt;0,VLOOKUP($C1438,Νέα_Μητρώα!$A:$G,2,FALSE),IF(COUNTIF(ValidID,$C1438)&gt;0,VLOOKUP($C1438,Μητρώο!$A:$G,2,FALSE))),"")="Θ"),AND(OR(LEFT(R1438)="g",LEFT(T1438)="g",LEFT(V1438)="g"),IF($C1438&gt;0,IF(COUNTIF(newValidID,$C1438)&gt;0,VLOOKUP($C1438,Νέα_Μητρώα!$A:$G,2,FALSE),IF(COUNTIF(ValidID,$C1438)&gt;0,VLOOKUP($C1438,Μητρώο!$A:$G,2,FALSE))),"")="Α")),"error","")</f>
        <v/>
      </c>
      <c r="K1438" s="29" t="str">
        <f t="shared" si="160"/>
        <v/>
      </c>
      <c r="L1438" s="29">
        <f t="shared" si="161"/>
        <v>0</v>
      </c>
      <c r="M1438" s="30"/>
      <c r="N1438" s="30"/>
      <c r="O1438" s="31" t="str">
        <f>IF($C1438&gt;0,IF(COUNTIF(newValidID,$C1438)&gt;0,VLOOKUP($C1438,Νέα_Μητρώα!$A:$G,7,FALSE),IF(COUNTIF(ValidID,$C1438)&gt;0,VLOOKUP($C1438,Μητρώο!$A:$G,7,FALSE))),"")</f>
        <v/>
      </c>
      <c r="P1438" s="25" t="str">
        <f t="shared" si="163"/>
        <v/>
      </c>
      <c r="Q1438" s="6"/>
      <c r="S1438" s="6"/>
      <c r="U1438" s="6"/>
      <c r="W1438" s="59" t="str">
        <f>IF(AND($W$1&gt;0,C1438&gt;0),SUBSTITUTE(SUBSTITUTE(IF(COUNTIF(newValidID,$C1438)&gt;0,VLOOKUP($C1438,Νέα_Μητρώα!$A:$G,2,FALSE),IF(COUNTIF(ValidID,$C1438)&gt;0,VLOOKUP($C1438,Μητρώο!$A:$G,2,FALSE))),"Θ","g"),"Α","b")&amp;IF((TRUNC((((YEAR($C$1))-I1438)+1)/2))*2&lt;12,12,(TRUNC((((YEAR($C$1))-I1438)+1)/2))*2),"ω")</f>
        <v>ω</v>
      </c>
      <c r="Z1438" s="49">
        <f t="shared" si="157"/>
        <v>0</v>
      </c>
      <c r="AA1438" s="49">
        <f t="shared" si="158"/>
        <v>0</v>
      </c>
      <c r="AB1438" s="49">
        <f t="shared" si="159"/>
        <v>0</v>
      </c>
    </row>
    <row r="1439" spans="1:28" x14ac:dyDescent="0.2">
      <c r="A1439" s="4">
        <v>1437</v>
      </c>
      <c r="B1439" s="25">
        <f t="shared" si="162"/>
        <v>1437</v>
      </c>
      <c r="D1439" s="26" t="str">
        <f>IF($C1439&gt;0,IF(COUNTIF(newValidID,$C1439)&gt;0,VLOOKUP($C1439,Νέα_Μητρώα!$A:$G,3,FALSE),IF(COUNTIF(ValidID,$C1439)&gt;0,VLOOKUP($C1439,Μητρώο!$A:$G,3,FALSE))),"")</f>
        <v/>
      </c>
      <c r="E1439" s="27" t="str">
        <f>IF($C1439&gt;0,IF(COUNTIF(newValidID,$C1439)&gt;0,VLOOKUP($C1439,Νέα_Μητρώα!$A:$G,5,FALSE),IF(COUNTIF(ValidID,$C1439)&gt;0,VLOOKUP($C1439,Μητρώο!$A:$G,5,FALSE))),"")</f>
        <v/>
      </c>
      <c r="F1439" s="47"/>
      <c r="G1439" s="47"/>
      <c r="H1439" s="28"/>
      <c r="I1439" s="29" t="str">
        <f>IF($C1439&gt;0,IF(COUNTIF(newValidID,$C1439)&gt;0,VLOOKUP($C1439,Νέα_Μητρώα!$A:$G,4,FALSE),IF(COUNTIF(ValidID,$C1439)&gt;0,VLOOKUP($C1439,Μητρώο!$A:$G,4,FALSE))),"")</f>
        <v/>
      </c>
      <c r="J1439" s="53" t="str">
        <f>IF(OR(AND(OR(LEFT(R1439)="b",LEFT(T1439)="b",LEFT(V1439)="b"),IF($C1439&gt;0,IF(COUNTIF(newValidID,$C1439)&gt;0,VLOOKUP($C1439,Νέα_Μητρώα!$A:$G,2,FALSE),IF(COUNTIF(ValidID,$C1439)&gt;0,VLOOKUP($C1439,Μητρώο!$A:$G,2,FALSE))),"")="Θ"),AND(OR(LEFT(R1439)="g",LEFT(T1439)="g",LEFT(V1439)="g"),IF($C1439&gt;0,IF(COUNTIF(newValidID,$C1439)&gt;0,VLOOKUP($C1439,Νέα_Μητρώα!$A:$G,2,FALSE),IF(COUNTIF(ValidID,$C1439)&gt;0,VLOOKUP($C1439,Μητρώο!$A:$G,2,FALSE))),"")="Α")),"error","")</f>
        <v/>
      </c>
      <c r="K1439" s="29" t="str">
        <f t="shared" si="160"/>
        <v/>
      </c>
      <c r="L1439" s="29">
        <f t="shared" si="161"/>
        <v>0</v>
      </c>
      <c r="M1439" s="30"/>
      <c r="N1439" s="30"/>
      <c r="O1439" s="31" t="str">
        <f>IF($C1439&gt;0,IF(COUNTIF(newValidID,$C1439)&gt;0,VLOOKUP($C1439,Νέα_Μητρώα!$A:$G,7,FALSE),IF(COUNTIF(ValidID,$C1439)&gt;0,VLOOKUP($C1439,Μητρώο!$A:$G,7,FALSE))),"")</f>
        <v/>
      </c>
      <c r="P1439" s="25" t="str">
        <f t="shared" si="163"/>
        <v/>
      </c>
      <c r="Q1439" s="6"/>
      <c r="S1439" s="6"/>
      <c r="U1439" s="6"/>
      <c r="W1439" s="59" t="str">
        <f>IF(AND($W$1&gt;0,C1439&gt;0),SUBSTITUTE(SUBSTITUTE(IF(COUNTIF(newValidID,$C1439)&gt;0,VLOOKUP($C1439,Νέα_Μητρώα!$A:$G,2,FALSE),IF(COUNTIF(ValidID,$C1439)&gt;0,VLOOKUP($C1439,Μητρώο!$A:$G,2,FALSE))),"Θ","g"),"Α","b")&amp;IF((TRUNC((((YEAR($C$1))-I1439)+1)/2))*2&lt;12,12,(TRUNC((((YEAR($C$1))-I1439)+1)/2))*2),"ω")</f>
        <v>ω</v>
      </c>
      <c r="Z1439" s="49">
        <f t="shared" si="157"/>
        <v>0</v>
      </c>
      <c r="AA1439" s="49">
        <f t="shared" si="158"/>
        <v>0</v>
      </c>
      <c r="AB1439" s="49">
        <f t="shared" si="159"/>
        <v>0</v>
      </c>
    </row>
    <row r="1440" spans="1:28" x14ac:dyDescent="0.2">
      <c r="A1440" s="4">
        <v>1438</v>
      </c>
      <c r="B1440" s="25">
        <f t="shared" si="162"/>
        <v>1438</v>
      </c>
      <c r="D1440" s="26" t="str">
        <f>IF($C1440&gt;0,IF(COUNTIF(newValidID,$C1440)&gt;0,VLOOKUP($C1440,Νέα_Μητρώα!$A:$G,3,FALSE),IF(COUNTIF(ValidID,$C1440)&gt;0,VLOOKUP($C1440,Μητρώο!$A:$G,3,FALSE))),"")</f>
        <v/>
      </c>
      <c r="E1440" s="27" t="str">
        <f>IF($C1440&gt;0,IF(COUNTIF(newValidID,$C1440)&gt;0,VLOOKUP($C1440,Νέα_Μητρώα!$A:$G,5,FALSE),IF(COUNTIF(ValidID,$C1440)&gt;0,VLOOKUP($C1440,Μητρώο!$A:$G,5,FALSE))),"")</f>
        <v/>
      </c>
      <c r="F1440" s="47"/>
      <c r="G1440" s="47"/>
      <c r="H1440" s="28"/>
      <c r="I1440" s="29" t="str">
        <f>IF($C1440&gt;0,IF(COUNTIF(newValidID,$C1440)&gt;0,VLOOKUP($C1440,Νέα_Μητρώα!$A:$G,4,FALSE),IF(COUNTIF(ValidID,$C1440)&gt;0,VLOOKUP($C1440,Μητρώο!$A:$G,4,FALSE))),"")</f>
        <v/>
      </c>
      <c r="J1440" s="53" t="str">
        <f>IF(OR(AND(OR(LEFT(R1440)="b",LEFT(T1440)="b",LEFT(V1440)="b"),IF($C1440&gt;0,IF(COUNTIF(newValidID,$C1440)&gt;0,VLOOKUP($C1440,Νέα_Μητρώα!$A:$G,2,FALSE),IF(COUNTIF(ValidID,$C1440)&gt;0,VLOOKUP($C1440,Μητρώο!$A:$G,2,FALSE))),"")="Θ"),AND(OR(LEFT(R1440)="g",LEFT(T1440)="g",LEFT(V1440)="g"),IF($C1440&gt;0,IF(COUNTIF(newValidID,$C1440)&gt;0,VLOOKUP($C1440,Νέα_Μητρώα!$A:$G,2,FALSE),IF(COUNTIF(ValidID,$C1440)&gt;0,VLOOKUP($C1440,Μητρώο!$A:$G,2,FALSE))),"")="Α")),"error","")</f>
        <v/>
      </c>
      <c r="K1440" s="29" t="str">
        <f t="shared" si="160"/>
        <v/>
      </c>
      <c r="L1440" s="29">
        <f t="shared" si="161"/>
        <v>0</v>
      </c>
      <c r="M1440" s="30"/>
      <c r="N1440" s="30"/>
      <c r="O1440" s="31" t="str">
        <f>IF($C1440&gt;0,IF(COUNTIF(newValidID,$C1440)&gt;0,VLOOKUP($C1440,Νέα_Μητρώα!$A:$G,7,FALSE),IF(COUNTIF(ValidID,$C1440)&gt;0,VLOOKUP($C1440,Μητρώο!$A:$G,7,FALSE))),"")</f>
        <v/>
      </c>
      <c r="P1440" s="25" t="str">
        <f t="shared" si="163"/>
        <v/>
      </c>
      <c r="Q1440" s="6"/>
      <c r="S1440" s="6"/>
      <c r="U1440" s="6"/>
      <c r="W1440" s="59" t="str">
        <f>IF(AND($W$1&gt;0,C1440&gt;0),SUBSTITUTE(SUBSTITUTE(IF(COUNTIF(newValidID,$C1440)&gt;0,VLOOKUP($C1440,Νέα_Μητρώα!$A:$G,2,FALSE),IF(COUNTIF(ValidID,$C1440)&gt;0,VLOOKUP($C1440,Μητρώο!$A:$G,2,FALSE))),"Θ","g"),"Α","b")&amp;IF((TRUNC((((YEAR($C$1))-I1440)+1)/2))*2&lt;12,12,(TRUNC((((YEAR($C$1))-I1440)+1)/2))*2),"ω")</f>
        <v>ω</v>
      </c>
      <c r="Z1440" s="49">
        <f t="shared" si="157"/>
        <v>0</v>
      </c>
      <c r="AA1440" s="49">
        <f t="shared" si="158"/>
        <v>0</v>
      </c>
      <c r="AB1440" s="49">
        <f t="shared" si="159"/>
        <v>0</v>
      </c>
    </row>
    <row r="1441" spans="1:28" x14ac:dyDescent="0.2">
      <c r="A1441" s="4">
        <v>1439</v>
      </c>
      <c r="B1441" s="25">
        <f t="shared" si="162"/>
        <v>1439</v>
      </c>
      <c r="D1441" s="26" t="str">
        <f>IF($C1441&gt;0,IF(COUNTIF(newValidID,$C1441)&gt;0,VLOOKUP($C1441,Νέα_Μητρώα!$A:$G,3,FALSE),IF(COUNTIF(ValidID,$C1441)&gt;0,VLOOKUP($C1441,Μητρώο!$A:$G,3,FALSE))),"")</f>
        <v/>
      </c>
      <c r="E1441" s="27" t="str">
        <f>IF($C1441&gt;0,IF(COUNTIF(newValidID,$C1441)&gt;0,VLOOKUP($C1441,Νέα_Μητρώα!$A:$G,5,FALSE),IF(COUNTIF(ValidID,$C1441)&gt;0,VLOOKUP($C1441,Μητρώο!$A:$G,5,FALSE))),"")</f>
        <v/>
      </c>
      <c r="F1441" s="47"/>
      <c r="G1441" s="47"/>
      <c r="H1441" s="28"/>
      <c r="I1441" s="29" t="str">
        <f>IF($C1441&gt;0,IF(COUNTIF(newValidID,$C1441)&gt;0,VLOOKUP($C1441,Νέα_Μητρώα!$A:$G,4,FALSE),IF(COUNTIF(ValidID,$C1441)&gt;0,VLOOKUP($C1441,Μητρώο!$A:$G,4,FALSE))),"")</f>
        <v/>
      </c>
      <c r="J1441" s="53" t="str">
        <f>IF(OR(AND(OR(LEFT(R1441)="b",LEFT(T1441)="b",LEFT(V1441)="b"),IF($C1441&gt;0,IF(COUNTIF(newValidID,$C1441)&gt;0,VLOOKUP($C1441,Νέα_Μητρώα!$A:$G,2,FALSE),IF(COUNTIF(ValidID,$C1441)&gt;0,VLOOKUP($C1441,Μητρώο!$A:$G,2,FALSE))),"")="Θ"),AND(OR(LEFT(R1441)="g",LEFT(T1441)="g",LEFT(V1441)="g"),IF($C1441&gt;0,IF(COUNTIF(newValidID,$C1441)&gt;0,VLOOKUP($C1441,Νέα_Μητρώα!$A:$G,2,FALSE),IF(COUNTIF(ValidID,$C1441)&gt;0,VLOOKUP($C1441,Μητρώο!$A:$G,2,FALSE))),"")="Α")),"error","")</f>
        <v/>
      </c>
      <c r="K1441" s="29" t="str">
        <f t="shared" si="160"/>
        <v/>
      </c>
      <c r="L1441" s="29">
        <f t="shared" si="161"/>
        <v>0</v>
      </c>
      <c r="M1441" s="30"/>
      <c r="N1441" s="30"/>
      <c r="O1441" s="31" t="str">
        <f>IF($C1441&gt;0,IF(COUNTIF(newValidID,$C1441)&gt;0,VLOOKUP($C1441,Νέα_Μητρώα!$A:$G,7,FALSE),IF(COUNTIF(ValidID,$C1441)&gt;0,VLOOKUP($C1441,Μητρώο!$A:$G,7,FALSE))),"")</f>
        <v/>
      </c>
      <c r="P1441" s="25" t="str">
        <f t="shared" si="163"/>
        <v/>
      </c>
      <c r="Q1441" s="6"/>
      <c r="S1441" s="6"/>
      <c r="U1441" s="6"/>
      <c r="W1441" s="59" t="str">
        <f>IF(AND($W$1&gt;0,C1441&gt;0),SUBSTITUTE(SUBSTITUTE(IF(COUNTIF(newValidID,$C1441)&gt;0,VLOOKUP($C1441,Νέα_Μητρώα!$A:$G,2,FALSE),IF(COUNTIF(ValidID,$C1441)&gt;0,VLOOKUP($C1441,Μητρώο!$A:$G,2,FALSE))),"Θ","g"),"Α","b")&amp;IF((TRUNC((((YEAR($C$1))-I1441)+1)/2))*2&lt;12,12,(TRUNC((((YEAR($C$1))-I1441)+1)/2))*2),"ω")</f>
        <v>ω</v>
      </c>
      <c r="Z1441" s="49">
        <f t="shared" si="157"/>
        <v>0</v>
      </c>
      <c r="AA1441" s="49">
        <f t="shared" si="158"/>
        <v>0</v>
      </c>
      <c r="AB1441" s="49">
        <f t="shared" si="159"/>
        <v>0</v>
      </c>
    </row>
    <row r="1442" spans="1:28" x14ac:dyDescent="0.2">
      <c r="A1442" s="4">
        <v>1440</v>
      </c>
      <c r="B1442" s="25">
        <f t="shared" si="162"/>
        <v>1440</v>
      </c>
      <c r="D1442" s="26" t="str">
        <f>IF($C1442&gt;0,IF(COUNTIF(newValidID,$C1442)&gt;0,VLOOKUP($C1442,Νέα_Μητρώα!$A:$G,3,FALSE),IF(COUNTIF(ValidID,$C1442)&gt;0,VLOOKUP($C1442,Μητρώο!$A:$G,3,FALSE))),"")</f>
        <v/>
      </c>
      <c r="E1442" s="27" t="str">
        <f>IF($C1442&gt;0,IF(COUNTIF(newValidID,$C1442)&gt;0,VLOOKUP($C1442,Νέα_Μητρώα!$A:$G,5,FALSE),IF(COUNTIF(ValidID,$C1442)&gt;0,VLOOKUP($C1442,Μητρώο!$A:$G,5,FALSE))),"")</f>
        <v/>
      </c>
      <c r="F1442" s="47"/>
      <c r="G1442" s="47"/>
      <c r="H1442" s="28"/>
      <c r="I1442" s="29" t="str">
        <f>IF($C1442&gt;0,IF(COUNTIF(newValidID,$C1442)&gt;0,VLOOKUP($C1442,Νέα_Μητρώα!$A:$G,4,FALSE),IF(COUNTIF(ValidID,$C1442)&gt;0,VLOOKUP($C1442,Μητρώο!$A:$G,4,FALSE))),"")</f>
        <v/>
      </c>
      <c r="J1442" s="53" t="str">
        <f>IF(OR(AND(OR(LEFT(R1442)="b",LEFT(T1442)="b",LEFT(V1442)="b"),IF($C1442&gt;0,IF(COUNTIF(newValidID,$C1442)&gt;0,VLOOKUP($C1442,Νέα_Μητρώα!$A:$G,2,FALSE),IF(COUNTIF(ValidID,$C1442)&gt;0,VLOOKUP($C1442,Μητρώο!$A:$G,2,FALSE))),"")="Θ"),AND(OR(LEFT(R1442)="g",LEFT(T1442)="g",LEFT(V1442)="g"),IF($C1442&gt;0,IF(COUNTIF(newValidID,$C1442)&gt;0,VLOOKUP($C1442,Νέα_Μητρώα!$A:$G,2,FALSE),IF(COUNTIF(ValidID,$C1442)&gt;0,VLOOKUP($C1442,Μητρώο!$A:$G,2,FALSE))),"")="Α")),"error","")</f>
        <v/>
      </c>
      <c r="K1442" s="29" t="str">
        <f t="shared" si="160"/>
        <v/>
      </c>
      <c r="L1442" s="29">
        <f t="shared" si="161"/>
        <v>0</v>
      </c>
      <c r="M1442" s="30"/>
      <c r="N1442" s="30"/>
      <c r="O1442" s="31" t="str">
        <f>IF($C1442&gt;0,IF(COUNTIF(newValidID,$C1442)&gt;0,VLOOKUP($C1442,Νέα_Μητρώα!$A:$G,7,FALSE),IF(COUNTIF(ValidID,$C1442)&gt;0,VLOOKUP($C1442,Μητρώο!$A:$G,7,FALSE))),"")</f>
        <v/>
      </c>
      <c r="P1442" s="25" t="str">
        <f t="shared" si="163"/>
        <v/>
      </c>
      <c r="Q1442" s="6"/>
      <c r="S1442" s="6"/>
      <c r="U1442" s="6"/>
      <c r="W1442" s="59" t="str">
        <f>IF(AND($W$1&gt;0,C1442&gt;0),SUBSTITUTE(SUBSTITUTE(IF(COUNTIF(newValidID,$C1442)&gt;0,VLOOKUP($C1442,Νέα_Μητρώα!$A:$G,2,FALSE),IF(COUNTIF(ValidID,$C1442)&gt;0,VLOOKUP($C1442,Μητρώο!$A:$G,2,FALSE))),"Θ","g"),"Α","b")&amp;IF((TRUNC((((YEAR($C$1))-I1442)+1)/2))*2&lt;12,12,(TRUNC((((YEAR($C$1))-I1442)+1)/2))*2),"ω")</f>
        <v>ω</v>
      </c>
      <c r="Z1442" s="49">
        <f t="shared" si="157"/>
        <v>0</v>
      </c>
      <c r="AA1442" s="49">
        <f t="shared" si="158"/>
        <v>0</v>
      </c>
      <c r="AB1442" s="49">
        <f t="shared" si="159"/>
        <v>0</v>
      </c>
    </row>
    <row r="1443" spans="1:28" x14ac:dyDescent="0.2">
      <c r="A1443" s="4">
        <v>1441</v>
      </c>
      <c r="B1443" s="25">
        <f t="shared" si="162"/>
        <v>1441</v>
      </c>
      <c r="D1443" s="26" t="str">
        <f>IF($C1443&gt;0,IF(COUNTIF(newValidID,$C1443)&gt;0,VLOOKUP($C1443,Νέα_Μητρώα!$A:$G,3,FALSE),IF(COUNTIF(ValidID,$C1443)&gt;0,VLOOKUP($C1443,Μητρώο!$A:$G,3,FALSE))),"")</f>
        <v/>
      </c>
      <c r="E1443" s="27" t="str">
        <f>IF($C1443&gt;0,IF(COUNTIF(newValidID,$C1443)&gt;0,VLOOKUP($C1443,Νέα_Μητρώα!$A:$G,5,FALSE),IF(COUNTIF(ValidID,$C1443)&gt;0,VLOOKUP($C1443,Μητρώο!$A:$G,5,FALSE))),"")</f>
        <v/>
      </c>
      <c r="F1443" s="47"/>
      <c r="G1443" s="47"/>
      <c r="H1443" s="28"/>
      <c r="I1443" s="29" t="str">
        <f>IF($C1443&gt;0,IF(COUNTIF(newValidID,$C1443)&gt;0,VLOOKUP($C1443,Νέα_Μητρώα!$A:$G,4,FALSE),IF(COUNTIF(ValidID,$C1443)&gt;0,VLOOKUP($C1443,Μητρώο!$A:$G,4,FALSE))),"")</f>
        <v/>
      </c>
      <c r="J1443" s="53" t="str">
        <f>IF(OR(AND(OR(LEFT(R1443)="b",LEFT(T1443)="b",LEFT(V1443)="b"),IF($C1443&gt;0,IF(COUNTIF(newValidID,$C1443)&gt;0,VLOOKUP($C1443,Νέα_Μητρώα!$A:$G,2,FALSE),IF(COUNTIF(ValidID,$C1443)&gt;0,VLOOKUP($C1443,Μητρώο!$A:$G,2,FALSE))),"")="Θ"),AND(OR(LEFT(R1443)="g",LEFT(T1443)="g",LEFT(V1443)="g"),IF($C1443&gt;0,IF(COUNTIF(newValidID,$C1443)&gt;0,VLOOKUP($C1443,Νέα_Μητρώα!$A:$G,2,FALSE),IF(COUNTIF(ValidID,$C1443)&gt;0,VLOOKUP($C1443,Μητρώο!$A:$G,2,FALSE))),"")="Α")),"error","")</f>
        <v/>
      </c>
      <c r="K1443" s="29" t="str">
        <f t="shared" si="160"/>
        <v/>
      </c>
      <c r="L1443" s="29">
        <f t="shared" si="161"/>
        <v>0</v>
      </c>
      <c r="M1443" s="30"/>
      <c r="N1443" s="30"/>
      <c r="O1443" s="31" t="str">
        <f>IF($C1443&gt;0,IF(COUNTIF(newValidID,$C1443)&gt;0,VLOOKUP($C1443,Νέα_Μητρώα!$A:$G,7,FALSE),IF(COUNTIF(ValidID,$C1443)&gt;0,VLOOKUP($C1443,Μητρώο!$A:$G,7,FALSE))),"")</f>
        <v/>
      </c>
      <c r="P1443" s="25" t="str">
        <f t="shared" si="163"/>
        <v/>
      </c>
      <c r="Q1443" s="6"/>
      <c r="S1443" s="6"/>
      <c r="U1443" s="6"/>
      <c r="W1443" s="59" t="str">
        <f>IF(AND($W$1&gt;0,C1443&gt;0),SUBSTITUTE(SUBSTITUTE(IF(COUNTIF(newValidID,$C1443)&gt;0,VLOOKUP($C1443,Νέα_Μητρώα!$A:$G,2,FALSE),IF(COUNTIF(ValidID,$C1443)&gt;0,VLOOKUP($C1443,Μητρώο!$A:$G,2,FALSE))),"Θ","g"),"Α","b")&amp;IF((TRUNC((((YEAR($C$1))-I1443)+1)/2))*2&lt;12,12,(TRUNC((((YEAR($C$1))-I1443)+1)/2))*2),"ω")</f>
        <v>ω</v>
      </c>
      <c r="Z1443" s="49">
        <f t="shared" si="157"/>
        <v>0</v>
      </c>
      <c r="AA1443" s="49">
        <f t="shared" si="158"/>
        <v>0</v>
      </c>
      <c r="AB1443" s="49">
        <f t="shared" si="159"/>
        <v>0</v>
      </c>
    </row>
    <row r="1444" spans="1:28" x14ac:dyDescent="0.2">
      <c r="A1444" s="4">
        <v>1442</v>
      </c>
      <c r="B1444" s="25">
        <f t="shared" si="162"/>
        <v>1442</v>
      </c>
      <c r="D1444" s="26" t="str">
        <f>IF($C1444&gt;0,IF(COUNTIF(newValidID,$C1444)&gt;0,VLOOKUP($C1444,Νέα_Μητρώα!$A:$G,3,FALSE),IF(COUNTIF(ValidID,$C1444)&gt;0,VLOOKUP($C1444,Μητρώο!$A:$G,3,FALSE))),"")</f>
        <v/>
      </c>
      <c r="E1444" s="27" t="str">
        <f>IF($C1444&gt;0,IF(COUNTIF(newValidID,$C1444)&gt;0,VLOOKUP($C1444,Νέα_Μητρώα!$A:$G,5,FALSE),IF(COUNTIF(ValidID,$C1444)&gt;0,VLOOKUP($C1444,Μητρώο!$A:$G,5,FALSE))),"")</f>
        <v/>
      </c>
      <c r="F1444" s="47"/>
      <c r="G1444" s="47"/>
      <c r="H1444" s="28"/>
      <c r="I1444" s="29" t="str">
        <f>IF($C1444&gt;0,IF(COUNTIF(newValidID,$C1444)&gt;0,VLOOKUP($C1444,Νέα_Μητρώα!$A:$G,4,FALSE),IF(COUNTIF(ValidID,$C1444)&gt;0,VLOOKUP($C1444,Μητρώο!$A:$G,4,FALSE))),"")</f>
        <v/>
      </c>
      <c r="J1444" s="53" t="str">
        <f>IF(OR(AND(OR(LEFT(R1444)="b",LEFT(T1444)="b",LEFT(V1444)="b"),IF($C1444&gt;0,IF(COUNTIF(newValidID,$C1444)&gt;0,VLOOKUP($C1444,Νέα_Μητρώα!$A:$G,2,FALSE),IF(COUNTIF(ValidID,$C1444)&gt;0,VLOOKUP($C1444,Μητρώο!$A:$G,2,FALSE))),"")="Θ"),AND(OR(LEFT(R1444)="g",LEFT(T1444)="g",LEFT(V1444)="g"),IF($C1444&gt;0,IF(COUNTIF(newValidID,$C1444)&gt;0,VLOOKUP($C1444,Νέα_Μητρώα!$A:$G,2,FALSE),IF(COUNTIF(ValidID,$C1444)&gt;0,VLOOKUP($C1444,Μητρώο!$A:$G,2,FALSE))),"")="Α")),"error","")</f>
        <v/>
      </c>
      <c r="K1444" s="29" t="str">
        <f t="shared" si="160"/>
        <v/>
      </c>
      <c r="L1444" s="29">
        <f t="shared" si="161"/>
        <v>0</v>
      </c>
      <c r="M1444" s="30"/>
      <c r="N1444" s="30"/>
      <c r="O1444" s="31" t="str">
        <f>IF($C1444&gt;0,IF(COUNTIF(newValidID,$C1444)&gt;0,VLOOKUP($C1444,Νέα_Μητρώα!$A:$G,7,FALSE),IF(COUNTIF(ValidID,$C1444)&gt;0,VLOOKUP($C1444,Μητρώο!$A:$G,7,FALSE))),"")</f>
        <v/>
      </c>
      <c r="P1444" s="25" t="str">
        <f t="shared" si="163"/>
        <v/>
      </c>
      <c r="Q1444" s="6"/>
      <c r="S1444" s="6"/>
      <c r="U1444" s="6"/>
      <c r="W1444" s="59" t="str">
        <f>IF(AND($W$1&gt;0,C1444&gt;0),SUBSTITUTE(SUBSTITUTE(IF(COUNTIF(newValidID,$C1444)&gt;0,VLOOKUP($C1444,Νέα_Μητρώα!$A:$G,2,FALSE),IF(COUNTIF(ValidID,$C1444)&gt;0,VLOOKUP($C1444,Μητρώο!$A:$G,2,FALSE))),"Θ","g"),"Α","b")&amp;IF((TRUNC((((YEAR($C$1))-I1444)+1)/2))*2&lt;12,12,(TRUNC((((YEAR($C$1))-I1444)+1)/2))*2),"ω")</f>
        <v>ω</v>
      </c>
      <c r="Z1444" s="49">
        <f t="shared" si="157"/>
        <v>0</v>
      </c>
      <c r="AA1444" s="49">
        <f t="shared" si="158"/>
        <v>0</v>
      </c>
      <c r="AB1444" s="49">
        <f t="shared" si="159"/>
        <v>0</v>
      </c>
    </row>
    <row r="1445" spans="1:28" x14ac:dyDescent="0.2">
      <c r="A1445" s="4">
        <v>1443</v>
      </c>
      <c r="B1445" s="25">
        <f t="shared" si="162"/>
        <v>1443</v>
      </c>
      <c r="D1445" s="26" t="str">
        <f>IF($C1445&gt;0,IF(COUNTIF(newValidID,$C1445)&gt;0,VLOOKUP($C1445,Νέα_Μητρώα!$A:$G,3,FALSE),IF(COUNTIF(ValidID,$C1445)&gt;0,VLOOKUP($C1445,Μητρώο!$A:$G,3,FALSE))),"")</f>
        <v/>
      </c>
      <c r="E1445" s="27" t="str">
        <f>IF($C1445&gt;0,IF(COUNTIF(newValidID,$C1445)&gt;0,VLOOKUP($C1445,Νέα_Μητρώα!$A:$G,5,FALSE),IF(COUNTIF(ValidID,$C1445)&gt;0,VLOOKUP($C1445,Μητρώο!$A:$G,5,FALSE))),"")</f>
        <v/>
      </c>
      <c r="F1445" s="47"/>
      <c r="G1445" s="47"/>
      <c r="H1445" s="28"/>
      <c r="I1445" s="29" t="str">
        <f>IF($C1445&gt;0,IF(COUNTIF(newValidID,$C1445)&gt;0,VLOOKUP($C1445,Νέα_Μητρώα!$A:$G,4,FALSE),IF(COUNTIF(ValidID,$C1445)&gt;0,VLOOKUP($C1445,Μητρώο!$A:$G,4,FALSE))),"")</f>
        <v/>
      </c>
      <c r="J1445" s="53" t="str">
        <f>IF(OR(AND(OR(LEFT(R1445)="b",LEFT(T1445)="b",LEFT(V1445)="b"),IF($C1445&gt;0,IF(COUNTIF(newValidID,$C1445)&gt;0,VLOOKUP($C1445,Νέα_Μητρώα!$A:$G,2,FALSE),IF(COUNTIF(ValidID,$C1445)&gt;0,VLOOKUP($C1445,Μητρώο!$A:$G,2,FALSE))),"")="Θ"),AND(OR(LEFT(R1445)="g",LEFT(T1445)="g",LEFT(V1445)="g"),IF($C1445&gt;0,IF(COUNTIF(newValidID,$C1445)&gt;0,VLOOKUP($C1445,Νέα_Μητρώα!$A:$G,2,FALSE),IF(COUNTIF(ValidID,$C1445)&gt;0,VLOOKUP($C1445,Μητρώο!$A:$G,2,FALSE))),"")="Α")),"error","")</f>
        <v/>
      </c>
      <c r="K1445" s="29" t="str">
        <f t="shared" si="160"/>
        <v/>
      </c>
      <c r="L1445" s="29">
        <f t="shared" si="161"/>
        <v>0</v>
      </c>
      <c r="M1445" s="30"/>
      <c r="N1445" s="30"/>
      <c r="O1445" s="31" t="str">
        <f>IF($C1445&gt;0,IF(COUNTIF(newValidID,$C1445)&gt;0,VLOOKUP($C1445,Νέα_Μητρώα!$A:$G,7,FALSE),IF(COUNTIF(ValidID,$C1445)&gt;0,VLOOKUP($C1445,Μητρώο!$A:$G,7,FALSE))),"")</f>
        <v/>
      </c>
      <c r="P1445" s="25" t="str">
        <f t="shared" si="163"/>
        <v/>
      </c>
      <c r="Q1445" s="6"/>
      <c r="S1445" s="6"/>
      <c r="U1445" s="6"/>
      <c r="W1445" s="59" t="str">
        <f>IF(AND($W$1&gt;0,C1445&gt;0),SUBSTITUTE(SUBSTITUTE(IF(COUNTIF(newValidID,$C1445)&gt;0,VLOOKUP($C1445,Νέα_Μητρώα!$A:$G,2,FALSE),IF(COUNTIF(ValidID,$C1445)&gt;0,VLOOKUP($C1445,Μητρώο!$A:$G,2,FALSE))),"Θ","g"),"Α","b")&amp;IF((TRUNC((((YEAR($C$1))-I1445)+1)/2))*2&lt;12,12,(TRUNC((((YEAR($C$1))-I1445)+1)/2))*2),"ω")</f>
        <v>ω</v>
      </c>
      <c r="Z1445" s="49">
        <f t="shared" si="157"/>
        <v>0</v>
      </c>
      <c r="AA1445" s="49">
        <f t="shared" si="158"/>
        <v>0</v>
      </c>
      <c r="AB1445" s="49">
        <f t="shared" si="159"/>
        <v>0</v>
      </c>
    </row>
    <row r="1446" spans="1:28" x14ac:dyDescent="0.2">
      <c r="A1446" s="4">
        <v>1444</v>
      </c>
      <c r="B1446" s="25">
        <f t="shared" si="162"/>
        <v>1444</v>
      </c>
      <c r="D1446" s="26" t="str">
        <f>IF($C1446&gt;0,IF(COUNTIF(newValidID,$C1446)&gt;0,VLOOKUP($C1446,Νέα_Μητρώα!$A:$G,3,FALSE),IF(COUNTIF(ValidID,$C1446)&gt;0,VLOOKUP($C1446,Μητρώο!$A:$G,3,FALSE))),"")</f>
        <v/>
      </c>
      <c r="E1446" s="27" t="str">
        <f>IF($C1446&gt;0,IF(COUNTIF(newValidID,$C1446)&gt;0,VLOOKUP($C1446,Νέα_Μητρώα!$A:$G,5,FALSE),IF(COUNTIF(ValidID,$C1446)&gt;0,VLOOKUP($C1446,Μητρώο!$A:$G,5,FALSE))),"")</f>
        <v/>
      </c>
      <c r="F1446" s="47"/>
      <c r="G1446" s="47"/>
      <c r="H1446" s="28"/>
      <c r="I1446" s="29" t="str">
        <f>IF($C1446&gt;0,IF(COUNTIF(newValidID,$C1446)&gt;0,VLOOKUP($C1446,Νέα_Μητρώα!$A:$G,4,FALSE),IF(COUNTIF(ValidID,$C1446)&gt;0,VLOOKUP($C1446,Μητρώο!$A:$G,4,FALSE))),"")</f>
        <v/>
      </c>
      <c r="J1446" s="53" t="str">
        <f>IF(OR(AND(OR(LEFT(R1446)="b",LEFT(T1446)="b",LEFT(V1446)="b"),IF($C1446&gt;0,IF(COUNTIF(newValidID,$C1446)&gt;0,VLOOKUP($C1446,Νέα_Μητρώα!$A:$G,2,FALSE),IF(COUNTIF(ValidID,$C1446)&gt;0,VLOOKUP($C1446,Μητρώο!$A:$G,2,FALSE))),"")="Θ"),AND(OR(LEFT(R1446)="g",LEFT(T1446)="g",LEFT(V1446)="g"),IF($C1446&gt;0,IF(COUNTIF(newValidID,$C1446)&gt;0,VLOOKUP($C1446,Νέα_Μητρώα!$A:$G,2,FALSE),IF(COUNTIF(ValidID,$C1446)&gt;0,VLOOKUP($C1446,Μητρώο!$A:$G,2,FALSE))),"")="Α")),"error","")</f>
        <v/>
      </c>
      <c r="K1446" s="29" t="str">
        <f t="shared" si="160"/>
        <v/>
      </c>
      <c r="L1446" s="29">
        <f t="shared" si="161"/>
        <v>0</v>
      </c>
      <c r="M1446" s="30"/>
      <c r="N1446" s="30"/>
      <c r="O1446" s="31" t="str">
        <f>IF($C1446&gt;0,IF(COUNTIF(newValidID,$C1446)&gt;0,VLOOKUP($C1446,Νέα_Μητρώα!$A:$G,7,FALSE),IF(COUNTIF(ValidID,$C1446)&gt;0,VLOOKUP($C1446,Μητρώο!$A:$G,7,FALSE))),"")</f>
        <v/>
      </c>
      <c r="P1446" s="25" t="str">
        <f t="shared" si="163"/>
        <v/>
      </c>
      <c r="Q1446" s="6"/>
      <c r="S1446" s="6"/>
      <c r="U1446" s="6"/>
      <c r="W1446" s="59" t="str">
        <f>IF(AND($W$1&gt;0,C1446&gt;0),SUBSTITUTE(SUBSTITUTE(IF(COUNTIF(newValidID,$C1446)&gt;0,VLOOKUP($C1446,Νέα_Μητρώα!$A:$G,2,FALSE),IF(COUNTIF(ValidID,$C1446)&gt;0,VLOOKUP($C1446,Μητρώο!$A:$G,2,FALSE))),"Θ","g"),"Α","b")&amp;IF((TRUNC((((YEAR($C$1))-I1446)+1)/2))*2&lt;12,12,(TRUNC((((YEAR($C$1))-I1446)+1)/2))*2),"ω")</f>
        <v>ω</v>
      </c>
      <c r="Z1446" s="49">
        <f t="shared" si="157"/>
        <v>0</v>
      </c>
      <c r="AA1446" s="49">
        <f t="shared" si="158"/>
        <v>0</v>
      </c>
      <c r="AB1446" s="49">
        <f t="shared" si="159"/>
        <v>0</v>
      </c>
    </row>
    <row r="1447" spans="1:28" x14ac:dyDescent="0.2">
      <c r="A1447" s="4">
        <v>1445</v>
      </c>
      <c r="B1447" s="25">
        <f t="shared" si="162"/>
        <v>1445</v>
      </c>
      <c r="D1447" s="26" t="str">
        <f>IF($C1447&gt;0,IF(COUNTIF(newValidID,$C1447)&gt;0,VLOOKUP($C1447,Νέα_Μητρώα!$A:$G,3,FALSE),IF(COUNTIF(ValidID,$C1447)&gt;0,VLOOKUP($C1447,Μητρώο!$A:$G,3,FALSE))),"")</f>
        <v/>
      </c>
      <c r="E1447" s="27" t="str">
        <f>IF($C1447&gt;0,IF(COUNTIF(newValidID,$C1447)&gt;0,VLOOKUP($C1447,Νέα_Μητρώα!$A:$G,5,FALSE),IF(COUNTIF(ValidID,$C1447)&gt;0,VLOOKUP($C1447,Μητρώο!$A:$G,5,FALSE))),"")</f>
        <v/>
      </c>
      <c r="F1447" s="47"/>
      <c r="G1447" s="47"/>
      <c r="H1447" s="28"/>
      <c r="I1447" s="29" t="str">
        <f>IF($C1447&gt;0,IF(COUNTIF(newValidID,$C1447)&gt;0,VLOOKUP($C1447,Νέα_Μητρώα!$A:$G,4,FALSE),IF(COUNTIF(ValidID,$C1447)&gt;0,VLOOKUP($C1447,Μητρώο!$A:$G,4,FALSE))),"")</f>
        <v/>
      </c>
      <c r="J1447" s="53" t="str">
        <f>IF(OR(AND(OR(LEFT(R1447)="b",LEFT(T1447)="b",LEFT(V1447)="b"),IF($C1447&gt;0,IF(COUNTIF(newValidID,$C1447)&gt;0,VLOOKUP($C1447,Νέα_Μητρώα!$A:$G,2,FALSE),IF(COUNTIF(ValidID,$C1447)&gt;0,VLOOKUP($C1447,Μητρώο!$A:$G,2,FALSE))),"")="Θ"),AND(OR(LEFT(R1447)="g",LEFT(T1447)="g",LEFT(V1447)="g"),IF($C1447&gt;0,IF(COUNTIF(newValidID,$C1447)&gt;0,VLOOKUP($C1447,Νέα_Μητρώα!$A:$G,2,FALSE),IF(COUNTIF(ValidID,$C1447)&gt;0,VLOOKUP($C1447,Μητρώο!$A:$G,2,FALSE))),"")="Α")),"error","")</f>
        <v/>
      </c>
      <c r="K1447" s="29" t="str">
        <f t="shared" si="160"/>
        <v/>
      </c>
      <c r="L1447" s="29">
        <f t="shared" si="161"/>
        <v>0</v>
      </c>
      <c r="M1447" s="30"/>
      <c r="N1447" s="30"/>
      <c r="O1447" s="31" t="str">
        <f>IF($C1447&gt;0,IF(COUNTIF(newValidID,$C1447)&gt;0,VLOOKUP($C1447,Νέα_Μητρώα!$A:$G,7,FALSE),IF(COUNTIF(ValidID,$C1447)&gt;0,VLOOKUP($C1447,Μητρώο!$A:$G,7,FALSE))),"")</f>
        <v/>
      </c>
      <c r="P1447" s="25" t="str">
        <f t="shared" si="163"/>
        <v/>
      </c>
      <c r="Q1447" s="6"/>
      <c r="S1447" s="6"/>
      <c r="U1447" s="6"/>
      <c r="W1447" s="59" t="str">
        <f>IF(AND($W$1&gt;0,C1447&gt;0),SUBSTITUTE(SUBSTITUTE(IF(COUNTIF(newValidID,$C1447)&gt;0,VLOOKUP($C1447,Νέα_Μητρώα!$A:$G,2,FALSE),IF(COUNTIF(ValidID,$C1447)&gt;0,VLOOKUP($C1447,Μητρώο!$A:$G,2,FALSE))),"Θ","g"),"Α","b")&amp;IF((TRUNC((((YEAR($C$1))-I1447)+1)/2))*2&lt;12,12,(TRUNC((((YEAR($C$1))-I1447)+1)/2))*2),"ω")</f>
        <v>ω</v>
      </c>
      <c r="Z1447" s="49">
        <f t="shared" si="157"/>
        <v>0</v>
      </c>
      <c r="AA1447" s="49">
        <f t="shared" si="158"/>
        <v>0</v>
      </c>
      <c r="AB1447" s="49">
        <f t="shared" si="159"/>
        <v>0</v>
      </c>
    </row>
    <row r="1448" spans="1:28" x14ac:dyDescent="0.2">
      <c r="A1448" s="4">
        <v>1446</v>
      </c>
      <c r="B1448" s="25">
        <f t="shared" si="162"/>
        <v>1446</v>
      </c>
      <c r="D1448" s="26" t="str">
        <f>IF($C1448&gt;0,IF(COUNTIF(newValidID,$C1448)&gt;0,VLOOKUP($C1448,Νέα_Μητρώα!$A:$G,3,FALSE),IF(COUNTIF(ValidID,$C1448)&gt;0,VLOOKUP($C1448,Μητρώο!$A:$G,3,FALSE))),"")</f>
        <v/>
      </c>
      <c r="E1448" s="27" t="str">
        <f>IF($C1448&gt;0,IF(COUNTIF(newValidID,$C1448)&gt;0,VLOOKUP($C1448,Νέα_Μητρώα!$A:$G,5,FALSE),IF(COUNTIF(ValidID,$C1448)&gt;0,VLOOKUP($C1448,Μητρώο!$A:$G,5,FALSE))),"")</f>
        <v/>
      </c>
      <c r="F1448" s="47"/>
      <c r="G1448" s="47"/>
      <c r="H1448" s="28"/>
      <c r="I1448" s="29" t="str">
        <f>IF($C1448&gt;0,IF(COUNTIF(newValidID,$C1448)&gt;0,VLOOKUP($C1448,Νέα_Μητρώα!$A:$G,4,FALSE),IF(COUNTIF(ValidID,$C1448)&gt;0,VLOOKUP($C1448,Μητρώο!$A:$G,4,FALSE))),"")</f>
        <v/>
      </c>
      <c r="J1448" s="53" t="str">
        <f>IF(OR(AND(OR(LEFT(R1448)="b",LEFT(T1448)="b",LEFT(V1448)="b"),IF($C1448&gt;0,IF(COUNTIF(newValidID,$C1448)&gt;0,VLOOKUP($C1448,Νέα_Μητρώα!$A:$G,2,FALSE),IF(COUNTIF(ValidID,$C1448)&gt;0,VLOOKUP($C1448,Μητρώο!$A:$G,2,FALSE))),"")="Θ"),AND(OR(LEFT(R1448)="g",LEFT(T1448)="g",LEFT(V1448)="g"),IF($C1448&gt;0,IF(COUNTIF(newValidID,$C1448)&gt;0,VLOOKUP($C1448,Νέα_Μητρώα!$A:$G,2,FALSE),IF(COUNTIF(ValidID,$C1448)&gt;0,VLOOKUP($C1448,Μητρώο!$A:$G,2,FALSE))),"")="Α")),"error","")</f>
        <v/>
      </c>
      <c r="K1448" s="29" t="str">
        <f t="shared" si="160"/>
        <v/>
      </c>
      <c r="L1448" s="29">
        <f t="shared" si="161"/>
        <v>0</v>
      </c>
      <c r="M1448" s="30"/>
      <c r="N1448" s="30"/>
      <c r="O1448" s="31" t="str">
        <f>IF($C1448&gt;0,IF(COUNTIF(newValidID,$C1448)&gt;0,VLOOKUP($C1448,Νέα_Μητρώα!$A:$G,7,FALSE),IF(COUNTIF(ValidID,$C1448)&gt;0,VLOOKUP($C1448,Μητρώο!$A:$G,7,FALSE))),"")</f>
        <v/>
      </c>
      <c r="P1448" s="25" t="str">
        <f t="shared" si="163"/>
        <v/>
      </c>
      <c r="Q1448" s="6"/>
      <c r="S1448" s="6"/>
      <c r="U1448" s="6"/>
      <c r="W1448" s="59" t="str">
        <f>IF(AND($W$1&gt;0,C1448&gt;0),SUBSTITUTE(SUBSTITUTE(IF(COUNTIF(newValidID,$C1448)&gt;0,VLOOKUP($C1448,Νέα_Μητρώα!$A:$G,2,FALSE),IF(COUNTIF(ValidID,$C1448)&gt;0,VLOOKUP($C1448,Μητρώο!$A:$G,2,FALSE))),"Θ","g"),"Α","b")&amp;IF((TRUNC((((YEAR($C$1))-I1448)+1)/2))*2&lt;12,12,(TRUNC((((YEAR($C$1))-I1448)+1)/2))*2),"ω")</f>
        <v>ω</v>
      </c>
      <c r="Z1448" s="49">
        <f t="shared" si="157"/>
        <v>0</v>
      </c>
      <c r="AA1448" s="49">
        <f t="shared" si="158"/>
        <v>0</v>
      </c>
      <c r="AB1448" s="49">
        <f t="shared" si="159"/>
        <v>0</v>
      </c>
    </row>
    <row r="1449" spans="1:28" x14ac:dyDescent="0.2">
      <c r="A1449" s="4">
        <v>1447</v>
      </c>
      <c r="B1449" s="25">
        <f t="shared" si="162"/>
        <v>1447</v>
      </c>
      <c r="D1449" s="26" t="str">
        <f>IF($C1449&gt;0,IF(COUNTIF(newValidID,$C1449)&gt;0,VLOOKUP($C1449,Νέα_Μητρώα!$A:$G,3,FALSE),IF(COUNTIF(ValidID,$C1449)&gt;0,VLOOKUP($C1449,Μητρώο!$A:$G,3,FALSE))),"")</f>
        <v/>
      </c>
      <c r="E1449" s="27" t="str">
        <f>IF($C1449&gt;0,IF(COUNTIF(newValidID,$C1449)&gt;0,VLOOKUP($C1449,Νέα_Μητρώα!$A:$G,5,FALSE),IF(COUNTIF(ValidID,$C1449)&gt;0,VLOOKUP($C1449,Μητρώο!$A:$G,5,FALSE))),"")</f>
        <v/>
      </c>
      <c r="F1449" s="47"/>
      <c r="G1449" s="47"/>
      <c r="H1449" s="28"/>
      <c r="I1449" s="29" t="str">
        <f>IF($C1449&gt;0,IF(COUNTIF(newValidID,$C1449)&gt;0,VLOOKUP($C1449,Νέα_Μητρώα!$A:$G,4,FALSE),IF(COUNTIF(ValidID,$C1449)&gt;0,VLOOKUP($C1449,Μητρώο!$A:$G,4,FALSE))),"")</f>
        <v/>
      </c>
      <c r="J1449" s="53" t="str">
        <f>IF(OR(AND(OR(LEFT(R1449)="b",LEFT(T1449)="b",LEFT(V1449)="b"),IF($C1449&gt;0,IF(COUNTIF(newValidID,$C1449)&gt;0,VLOOKUP($C1449,Νέα_Μητρώα!$A:$G,2,FALSE),IF(COUNTIF(ValidID,$C1449)&gt;0,VLOOKUP($C1449,Μητρώο!$A:$G,2,FALSE))),"")="Θ"),AND(OR(LEFT(R1449)="g",LEFT(T1449)="g",LEFT(V1449)="g"),IF($C1449&gt;0,IF(COUNTIF(newValidID,$C1449)&gt;0,VLOOKUP($C1449,Νέα_Μητρώα!$A:$G,2,FALSE),IF(COUNTIF(ValidID,$C1449)&gt;0,VLOOKUP($C1449,Μητρώο!$A:$G,2,FALSE))),"")="Α")),"error","")</f>
        <v/>
      </c>
      <c r="K1449" s="29" t="str">
        <f t="shared" si="160"/>
        <v/>
      </c>
      <c r="L1449" s="29">
        <f t="shared" si="161"/>
        <v>0</v>
      </c>
      <c r="M1449" s="30"/>
      <c r="N1449" s="30"/>
      <c r="O1449" s="31" t="str">
        <f>IF($C1449&gt;0,IF(COUNTIF(newValidID,$C1449)&gt;0,VLOOKUP($C1449,Νέα_Μητρώα!$A:$G,7,FALSE),IF(COUNTIF(ValidID,$C1449)&gt;0,VLOOKUP($C1449,Μητρώο!$A:$G,7,FALSE))),"")</f>
        <v/>
      </c>
      <c r="P1449" s="25" t="str">
        <f t="shared" si="163"/>
        <v/>
      </c>
      <c r="Q1449" s="6"/>
      <c r="S1449" s="6"/>
      <c r="U1449" s="6"/>
      <c r="W1449" s="59" t="str">
        <f>IF(AND($W$1&gt;0,C1449&gt;0),SUBSTITUTE(SUBSTITUTE(IF(COUNTIF(newValidID,$C1449)&gt;0,VLOOKUP($C1449,Νέα_Μητρώα!$A:$G,2,FALSE),IF(COUNTIF(ValidID,$C1449)&gt;0,VLOOKUP($C1449,Μητρώο!$A:$G,2,FALSE))),"Θ","g"),"Α","b")&amp;IF((TRUNC((((YEAR($C$1))-I1449)+1)/2))*2&lt;12,12,(TRUNC((((YEAR($C$1))-I1449)+1)/2))*2),"ω")</f>
        <v>ω</v>
      </c>
      <c r="Z1449" s="49">
        <f t="shared" si="157"/>
        <v>0</v>
      </c>
      <c r="AA1449" s="49">
        <f t="shared" si="158"/>
        <v>0</v>
      </c>
      <c r="AB1449" s="49">
        <f t="shared" si="159"/>
        <v>0</v>
      </c>
    </row>
    <row r="1450" spans="1:28" x14ac:dyDescent="0.2">
      <c r="A1450" s="4">
        <v>1448</v>
      </c>
      <c r="B1450" s="25">
        <f t="shared" si="162"/>
        <v>1448</v>
      </c>
      <c r="D1450" s="26" t="str">
        <f>IF($C1450&gt;0,IF(COUNTIF(newValidID,$C1450)&gt;0,VLOOKUP($C1450,Νέα_Μητρώα!$A:$G,3,FALSE),IF(COUNTIF(ValidID,$C1450)&gt;0,VLOOKUP($C1450,Μητρώο!$A:$G,3,FALSE))),"")</f>
        <v/>
      </c>
      <c r="E1450" s="27" t="str">
        <f>IF($C1450&gt;0,IF(COUNTIF(newValidID,$C1450)&gt;0,VLOOKUP($C1450,Νέα_Μητρώα!$A:$G,5,FALSE),IF(COUNTIF(ValidID,$C1450)&gt;0,VLOOKUP($C1450,Μητρώο!$A:$G,5,FALSE))),"")</f>
        <v/>
      </c>
      <c r="F1450" s="47"/>
      <c r="G1450" s="47"/>
      <c r="H1450" s="28"/>
      <c r="I1450" s="29" t="str">
        <f>IF($C1450&gt;0,IF(COUNTIF(newValidID,$C1450)&gt;0,VLOOKUP($C1450,Νέα_Μητρώα!$A:$G,4,FALSE),IF(COUNTIF(ValidID,$C1450)&gt;0,VLOOKUP($C1450,Μητρώο!$A:$G,4,FALSE))),"")</f>
        <v/>
      </c>
      <c r="J1450" s="53" t="str">
        <f>IF(OR(AND(OR(LEFT(R1450)="b",LEFT(T1450)="b",LEFT(V1450)="b"),IF($C1450&gt;0,IF(COUNTIF(newValidID,$C1450)&gt;0,VLOOKUP($C1450,Νέα_Μητρώα!$A:$G,2,FALSE),IF(COUNTIF(ValidID,$C1450)&gt;0,VLOOKUP($C1450,Μητρώο!$A:$G,2,FALSE))),"")="Θ"),AND(OR(LEFT(R1450)="g",LEFT(T1450)="g",LEFT(V1450)="g"),IF($C1450&gt;0,IF(COUNTIF(newValidID,$C1450)&gt;0,VLOOKUP($C1450,Νέα_Μητρώα!$A:$G,2,FALSE),IF(COUNTIF(ValidID,$C1450)&gt;0,VLOOKUP($C1450,Μητρώο!$A:$G,2,FALSE))),"")="Α")),"error","")</f>
        <v/>
      </c>
      <c r="K1450" s="29" t="str">
        <f t="shared" si="160"/>
        <v/>
      </c>
      <c r="L1450" s="29">
        <f t="shared" si="161"/>
        <v>0</v>
      </c>
      <c r="M1450" s="30"/>
      <c r="N1450" s="30"/>
      <c r="O1450" s="31" t="str">
        <f>IF($C1450&gt;0,IF(COUNTIF(newValidID,$C1450)&gt;0,VLOOKUP($C1450,Νέα_Μητρώα!$A:$G,7,FALSE),IF(COUNTIF(ValidID,$C1450)&gt;0,VLOOKUP($C1450,Μητρώο!$A:$G,7,FALSE))),"")</f>
        <v/>
      </c>
      <c r="P1450" s="25" t="str">
        <f t="shared" si="163"/>
        <v/>
      </c>
      <c r="Q1450" s="6"/>
      <c r="S1450" s="6"/>
      <c r="U1450" s="6"/>
      <c r="W1450" s="59" t="str">
        <f>IF(AND($W$1&gt;0,C1450&gt;0),SUBSTITUTE(SUBSTITUTE(IF(COUNTIF(newValidID,$C1450)&gt;0,VLOOKUP($C1450,Νέα_Μητρώα!$A:$G,2,FALSE),IF(COUNTIF(ValidID,$C1450)&gt;0,VLOOKUP($C1450,Μητρώο!$A:$G,2,FALSE))),"Θ","g"),"Α","b")&amp;IF((TRUNC((((YEAR($C$1))-I1450)+1)/2))*2&lt;12,12,(TRUNC((((YEAR($C$1))-I1450)+1)/2))*2),"ω")</f>
        <v>ω</v>
      </c>
      <c r="Z1450" s="49">
        <f t="shared" ref="Z1450:Z1500" si="164">COUNTIF(CityGroup,Q1450&amp;"-"&amp;R1450)</f>
        <v>0</v>
      </c>
      <c r="AA1450" s="49">
        <f t="shared" ref="AA1450:AA1500" si="165">COUNTIF(CityGroup,S1450&amp;"-"&amp;T1450)</f>
        <v>0</v>
      </c>
      <c r="AB1450" s="49">
        <f t="shared" ref="AB1450:AB1500" si="166">COUNTIF(CityGroup,U1450&amp;"-"&amp;V1450)</f>
        <v>0</v>
      </c>
    </row>
    <row r="1451" spans="1:28" x14ac:dyDescent="0.2">
      <c r="A1451" s="4">
        <v>1449</v>
      </c>
      <c r="B1451" s="25">
        <f t="shared" si="162"/>
        <v>1449</v>
      </c>
      <c r="D1451" s="26" t="str">
        <f>IF($C1451&gt;0,IF(COUNTIF(newValidID,$C1451)&gt;0,VLOOKUP($C1451,Νέα_Μητρώα!$A:$G,3,FALSE),IF(COUNTIF(ValidID,$C1451)&gt;0,VLOOKUP($C1451,Μητρώο!$A:$G,3,FALSE))),"")</f>
        <v/>
      </c>
      <c r="E1451" s="27" t="str">
        <f>IF($C1451&gt;0,IF(COUNTIF(newValidID,$C1451)&gt;0,VLOOKUP($C1451,Νέα_Μητρώα!$A:$G,5,FALSE),IF(COUNTIF(ValidID,$C1451)&gt;0,VLOOKUP($C1451,Μητρώο!$A:$G,5,FALSE))),"")</f>
        <v/>
      </c>
      <c r="F1451" s="47"/>
      <c r="G1451" s="47"/>
      <c r="H1451" s="28"/>
      <c r="I1451" s="29" t="str">
        <f>IF($C1451&gt;0,IF(COUNTIF(newValidID,$C1451)&gt;0,VLOOKUP($C1451,Νέα_Μητρώα!$A:$G,4,FALSE),IF(COUNTIF(ValidID,$C1451)&gt;0,VLOOKUP($C1451,Μητρώο!$A:$G,4,FALSE))),"")</f>
        <v/>
      </c>
      <c r="J1451" s="53" t="str">
        <f>IF(OR(AND(OR(LEFT(R1451)="b",LEFT(T1451)="b",LEFT(V1451)="b"),IF($C1451&gt;0,IF(COUNTIF(newValidID,$C1451)&gt;0,VLOOKUP($C1451,Νέα_Μητρώα!$A:$G,2,FALSE),IF(COUNTIF(ValidID,$C1451)&gt;0,VLOOKUP($C1451,Μητρώο!$A:$G,2,FALSE))),"")="Θ"),AND(OR(LEFT(R1451)="g",LEFT(T1451)="g",LEFT(V1451)="g"),IF($C1451&gt;0,IF(COUNTIF(newValidID,$C1451)&gt;0,VLOOKUP($C1451,Νέα_Μητρώα!$A:$G,2,FALSE),IF(COUNTIF(ValidID,$C1451)&gt;0,VLOOKUP($C1451,Μητρώο!$A:$G,2,FALSE))),"")="Α")),"error","")</f>
        <v/>
      </c>
      <c r="K1451" s="29" t="str">
        <f t="shared" si="160"/>
        <v/>
      </c>
      <c r="L1451" s="29">
        <f t="shared" si="161"/>
        <v>0</v>
      </c>
      <c r="M1451" s="30"/>
      <c r="N1451" s="30"/>
      <c r="O1451" s="31" t="str">
        <f>IF($C1451&gt;0,IF(COUNTIF(newValidID,$C1451)&gt;0,VLOOKUP($C1451,Νέα_Μητρώα!$A:$G,7,FALSE),IF(COUNTIF(ValidID,$C1451)&gt;0,VLOOKUP($C1451,Μητρώο!$A:$G,7,FALSE))),"")</f>
        <v/>
      </c>
      <c r="P1451" s="25" t="str">
        <f t="shared" si="163"/>
        <v/>
      </c>
      <c r="Q1451" s="6"/>
      <c r="S1451" s="6"/>
      <c r="U1451" s="6"/>
      <c r="W1451" s="59" t="str">
        <f>IF(AND($W$1&gt;0,C1451&gt;0),SUBSTITUTE(SUBSTITUTE(IF(COUNTIF(newValidID,$C1451)&gt;0,VLOOKUP($C1451,Νέα_Μητρώα!$A:$G,2,FALSE),IF(COUNTIF(ValidID,$C1451)&gt;0,VLOOKUP($C1451,Μητρώο!$A:$G,2,FALSE))),"Θ","g"),"Α","b")&amp;IF((TRUNC((((YEAR($C$1))-I1451)+1)/2))*2&lt;12,12,(TRUNC((((YEAR($C$1))-I1451)+1)/2))*2),"ω")</f>
        <v>ω</v>
      </c>
      <c r="Z1451" s="49">
        <f t="shared" si="164"/>
        <v>0</v>
      </c>
      <c r="AA1451" s="49">
        <f t="shared" si="165"/>
        <v>0</v>
      </c>
      <c r="AB1451" s="49">
        <f t="shared" si="166"/>
        <v>0</v>
      </c>
    </row>
    <row r="1452" spans="1:28" x14ac:dyDescent="0.2">
      <c r="A1452" s="4">
        <v>1450</v>
      </c>
      <c r="B1452" s="25">
        <f t="shared" si="162"/>
        <v>1450</v>
      </c>
      <c r="D1452" s="26" t="str">
        <f>IF($C1452&gt;0,IF(COUNTIF(newValidID,$C1452)&gt;0,VLOOKUP($C1452,Νέα_Μητρώα!$A:$G,3,FALSE),IF(COUNTIF(ValidID,$C1452)&gt;0,VLOOKUP($C1452,Μητρώο!$A:$G,3,FALSE))),"")</f>
        <v/>
      </c>
      <c r="E1452" s="27" t="str">
        <f>IF($C1452&gt;0,IF(COUNTIF(newValidID,$C1452)&gt;0,VLOOKUP($C1452,Νέα_Μητρώα!$A:$G,5,FALSE),IF(COUNTIF(ValidID,$C1452)&gt;0,VLOOKUP($C1452,Μητρώο!$A:$G,5,FALSE))),"")</f>
        <v/>
      </c>
      <c r="F1452" s="47"/>
      <c r="G1452" s="47"/>
      <c r="H1452" s="28"/>
      <c r="I1452" s="29" t="str">
        <f>IF($C1452&gt;0,IF(COUNTIF(newValidID,$C1452)&gt;0,VLOOKUP($C1452,Νέα_Μητρώα!$A:$G,4,FALSE),IF(COUNTIF(ValidID,$C1452)&gt;0,VLOOKUP($C1452,Μητρώο!$A:$G,4,FALSE))),"")</f>
        <v/>
      </c>
      <c r="J1452" s="53" t="str">
        <f>IF(OR(AND(OR(LEFT(R1452)="b",LEFT(T1452)="b",LEFT(V1452)="b"),IF($C1452&gt;0,IF(COUNTIF(newValidID,$C1452)&gt;0,VLOOKUP($C1452,Νέα_Μητρώα!$A:$G,2,FALSE),IF(COUNTIF(ValidID,$C1452)&gt;0,VLOOKUP($C1452,Μητρώο!$A:$G,2,FALSE))),"")="Θ"),AND(OR(LEFT(R1452)="g",LEFT(T1452)="g",LEFT(V1452)="g"),IF($C1452&gt;0,IF(COUNTIF(newValidID,$C1452)&gt;0,VLOOKUP($C1452,Νέα_Μητρώα!$A:$G,2,FALSE),IF(COUNTIF(ValidID,$C1452)&gt;0,VLOOKUP($C1452,Μητρώο!$A:$G,2,FALSE))),"")="Α")),"error","")</f>
        <v/>
      </c>
      <c r="K1452" s="29" t="str">
        <f t="shared" si="160"/>
        <v/>
      </c>
      <c r="L1452" s="29">
        <f t="shared" si="161"/>
        <v>0</v>
      </c>
      <c r="M1452" s="30"/>
      <c r="N1452" s="30"/>
      <c r="O1452" s="31" t="str">
        <f>IF($C1452&gt;0,IF(COUNTIF(newValidID,$C1452)&gt;0,VLOOKUP($C1452,Νέα_Μητρώα!$A:$G,7,FALSE),IF(COUNTIF(ValidID,$C1452)&gt;0,VLOOKUP($C1452,Μητρώο!$A:$G,7,FALSE))),"")</f>
        <v/>
      </c>
      <c r="P1452" s="25" t="str">
        <f t="shared" si="163"/>
        <v/>
      </c>
      <c r="Q1452" s="6"/>
      <c r="S1452" s="6"/>
      <c r="U1452" s="6"/>
      <c r="W1452" s="59" t="str">
        <f>IF(AND($W$1&gt;0,C1452&gt;0),SUBSTITUTE(SUBSTITUTE(IF(COUNTIF(newValidID,$C1452)&gt;0,VLOOKUP($C1452,Νέα_Μητρώα!$A:$G,2,FALSE),IF(COUNTIF(ValidID,$C1452)&gt;0,VLOOKUP($C1452,Μητρώο!$A:$G,2,FALSE))),"Θ","g"),"Α","b")&amp;IF((TRUNC((((YEAR($C$1))-I1452)+1)/2))*2&lt;12,12,(TRUNC((((YEAR($C$1))-I1452)+1)/2))*2),"ω")</f>
        <v>ω</v>
      </c>
      <c r="Z1452" s="49">
        <f t="shared" si="164"/>
        <v>0</v>
      </c>
      <c r="AA1452" s="49">
        <f t="shared" si="165"/>
        <v>0</v>
      </c>
      <c r="AB1452" s="49">
        <f t="shared" si="166"/>
        <v>0</v>
      </c>
    </row>
    <row r="1453" spans="1:28" x14ac:dyDescent="0.2">
      <c r="A1453" s="4">
        <v>1451</v>
      </c>
      <c r="B1453" s="25">
        <f t="shared" si="162"/>
        <v>1451</v>
      </c>
      <c r="D1453" s="26" t="str">
        <f>IF($C1453&gt;0,IF(COUNTIF(newValidID,$C1453)&gt;0,VLOOKUP($C1453,Νέα_Μητρώα!$A:$G,3,FALSE),IF(COUNTIF(ValidID,$C1453)&gt;0,VLOOKUP($C1453,Μητρώο!$A:$G,3,FALSE))),"")</f>
        <v/>
      </c>
      <c r="E1453" s="27" t="str">
        <f>IF($C1453&gt;0,IF(COUNTIF(newValidID,$C1453)&gt;0,VLOOKUP($C1453,Νέα_Μητρώα!$A:$G,5,FALSE),IF(COUNTIF(ValidID,$C1453)&gt;0,VLOOKUP($C1453,Μητρώο!$A:$G,5,FALSE))),"")</f>
        <v/>
      </c>
      <c r="F1453" s="47"/>
      <c r="G1453" s="47"/>
      <c r="H1453" s="28"/>
      <c r="I1453" s="29" t="str">
        <f>IF($C1453&gt;0,IF(COUNTIF(newValidID,$C1453)&gt;0,VLOOKUP($C1453,Νέα_Μητρώα!$A:$G,4,FALSE),IF(COUNTIF(ValidID,$C1453)&gt;0,VLOOKUP($C1453,Μητρώο!$A:$G,4,FALSE))),"")</f>
        <v/>
      </c>
      <c r="J1453" s="53" t="str">
        <f>IF(OR(AND(OR(LEFT(R1453)="b",LEFT(T1453)="b",LEFT(V1453)="b"),IF($C1453&gt;0,IF(COUNTIF(newValidID,$C1453)&gt;0,VLOOKUP($C1453,Νέα_Μητρώα!$A:$G,2,FALSE),IF(COUNTIF(ValidID,$C1453)&gt;0,VLOOKUP($C1453,Μητρώο!$A:$G,2,FALSE))),"")="Θ"),AND(OR(LEFT(R1453)="g",LEFT(T1453)="g",LEFT(V1453)="g"),IF($C1453&gt;0,IF(COUNTIF(newValidID,$C1453)&gt;0,VLOOKUP($C1453,Νέα_Μητρώα!$A:$G,2,FALSE),IF(COUNTIF(ValidID,$C1453)&gt;0,VLOOKUP($C1453,Μητρώο!$A:$G,2,FALSE))),"")="Α")),"error","")</f>
        <v/>
      </c>
      <c r="K1453" s="29" t="str">
        <f t="shared" si="160"/>
        <v/>
      </c>
      <c r="L1453" s="29">
        <f t="shared" si="161"/>
        <v>0</v>
      </c>
      <c r="M1453" s="30"/>
      <c r="N1453" s="30"/>
      <c r="O1453" s="31" t="str">
        <f>IF($C1453&gt;0,IF(COUNTIF(newValidID,$C1453)&gt;0,VLOOKUP($C1453,Νέα_Μητρώα!$A:$G,7,FALSE),IF(COUNTIF(ValidID,$C1453)&gt;0,VLOOKUP($C1453,Μητρώο!$A:$G,7,FALSE))),"")</f>
        <v/>
      </c>
      <c r="P1453" s="25" t="str">
        <f t="shared" si="163"/>
        <v/>
      </c>
      <c r="Q1453" s="6"/>
      <c r="S1453" s="6"/>
      <c r="U1453" s="6"/>
      <c r="W1453" s="59" t="str">
        <f>IF(AND($W$1&gt;0,C1453&gt;0),SUBSTITUTE(SUBSTITUTE(IF(COUNTIF(newValidID,$C1453)&gt;0,VLOOKUP($C1453,Νέα_Μητρώα!$A:$G,2,FALSE),IF(COUNTIF(ValidID,$C1453)&gt;0,VLOOKUP($C1453,Μητρώο!$A:$G,2,FALSE))),"Θ","g"),"Α","b")&amp;IF((TRUNC((((YEAR($C$1))-I1453)+1)/2))*2&lt;12,12,(TRUNC((((YEAR($C$1))-I1453)+1)/2))*2),"ω")</f>
        <v>ω</v>
      </c>
      <c r="Z1453" s="49">
        <f t="shared" si="164"/>
        <v>0</v>
      </c>
      <c r="AA1453" s="49">
        <f t="shared" si="165"/>
        <v>0</v>
      </c>
      <c r="AB1453" s="49">
        <f t="shared" si="166"/>
        <v>0</v>
      </c>
    </row>
    <row r="1454" spans="1:28" x14ac:dyDescent="0.2">
      <c r="A1454" s="4">
        <v>1452</v>
      </c>
      <c r="B1454" s="25">
        <f t="shared" si="162"/>
        <v>1452</v>
      </c>
      <c r="D1454" s="26" t="str">
        <f>IF($C1454&gt;0,IF(COUNTIF(newValidID,$C1454)&gt;0,VLOOKUP($C1454,Νέα_Μητρώα!$A:$G,3,FALSE),IF(COUNTIF(ValidID,$C1454)&gt;0,VLOOKUP($C1454,Μητρώο!$A:$G,3,FALSE))),"")</f>
        <v/>
      </c>
      <c r="E1454" s="27" t="str">
        <f>IF($C1454&gt;0,IF(COUNTIF(newValidID,$C1454)&gt;0,VLOOKUP($C1454,Νέα_Μητρώα!$A:$G,5,FALSE),IF(COUNTIF(ValidID,$C1454)&gt;0,VLOOKUP($C1454,Μητρώο!$A:$G,5,FALSE))),"")</f>
        <v/>
      </c>
      <c r="F1454" s="47"/>
      <c r="G1454" s="47"/>
      <c r="H1454" s="28"/>
      <c r="I1454" s="29" t="str">
        <f>IF($C1454&gt;0,IF(COUNTIF(newValidID,$C1454)&gt;0,VLOOKUP($C1454,Νέα_Μητρώα!$A:$G,4,FALSE),IF(COUNTIF(ValidID,$C1454)&gt;0,VLOOKUP($C1454,Μητρώο!$A:$G,4,FALSE))),"")</f>
        <v/>
      </c>
      <c r="J1454" s="53" t="str">
        <f>IF(OR(AND(OR(LEFT(R1454)="b",LEFT(T1454)="b",LEFT(V1454)="b"),IF($C1454&gt;0,IF(COUNTIF(newValidID,$C1454)&gt;0,VLOOKUP($C1454,Νέα_Μητρώα!$A:$G,2,FALSE),IF(COUNTIF(ValidID,$C1454)&gt;0,VLOOKUP($C1454,Μητρώο!$A:$G,2,FALSE))),"")="Θ"),AND(OR(LEFT(R1454)="g",LEFT(T1454)="g",LEFT(V1454)="g"),IF($C1454&gt;0,IF(COUNTIF(newValidID,$C1454)&gt;0,VLOOKUP($C1454,Νέα_Μητρώα!$A:$G,2,FALSE),IF(COUNTIF(ValidID,$C1454)&gt;0,VLOOKUP($C1454,Μητρώο!$A:$G,2,FALSE))),"")="Α")),"error","")</f>
        <v/>
      </c>
      <c r="K1454" s="29" t="str">
        <f t="shared" si="160"/>
        <v/>
      </c>
      <c r="L1454" s="29">
        <f t="shared" si="161"/>
        <v>0</v>
      </c>
      <c r="M1454" s="30"/>
      <c r="N1454" s="30"/>
      <c r="O1454" s="31" t="str">
        <f>IF($C1454&gt;0,IF(COUNTIF(newValidID,$C1454)&gt;0,VLOOKUP($C1454,Νέα_Μητρώα!$A:$G,7,FALSE),IF(COUNTIF(ValidID,$C1454)&gt;0,VLOOKUP($C1454,Μητρώο!$A:$G,7,FALSE))),"")</f>
        <v/>
      </c>
      <c r="P1454" s="25" t="str">
        <f t="shared" si="163"/>
        <v/>
      </c>
      <c r="Q1454" s="6"/>
      <c r="S1454" s="6"/>
      <c r="U1454" s="6"/>
      <c r="W1454" s="59" t="str">
        <f>IF(AND($W$1&gt;0,C1454&gt;0),SUBSTITUTE(SUBSTITUTE(IF(COUNTIF(newValidID,$C1454)&gt;0,VLOOKUP($C1454,Νέα_Μητρώα!$A:$G,2,FALSE),IF(COUNTIF(ValidID,$C1454)&gt;0,VLOOKUP($C1454,Μητρώο!$A:$G,2,FALSE))),"Θ","g"),"Α","b")&amp;IF((TRUNC((((YEAR($C$1))-I1454)+1)/2))*2&lt;12,12,(TRUNC((((YEAR($C$1))-I1454)+1)/2))*2),"ω")</f>
        <v>ω</v>
      </c>
      <c r="Z1454" s="49">
        <f t="shared" si="164"/>
        <v>0</v>
      </c>
      <c r="AA1454" s="49">
        <f t="shared" si="165"/>
        <v>0</v>
      </c>
      <c r="AB1454" s="49">
        <f t="shared" si="166"/>
        <v>0</v>
      </c>
    </row>
    <row r="1455" spans="1:28" x14ac:dyDescent="0.2">
      <c r="A1455" s="4">
        <v>1453</v>
      </c>
      <c r="B1455" s="25">
        <f t="shared" si="162"/>
        <v>1453</v>
      </c>
      <c r="D1455" s="26" t="str">
        <f>IF($C1455&gt;0,IF(COUNTIF(newValidID,$C1455)&gt;0,VLOOKUP($C1455,Νέα_Μητρώα!$A:$G,3,FALSE),IF(COUNTIF(ValidID,$C1455)&gt;0,VLOOKUP($C1455,Μητρώο!$A:$G,3,FALSE))),"")</f>
        <v/>
      </c>
      <c r="E1455" s="27" t="str">
        <f>IF($C1455&gt;0,IF(COUNTIF(newValidID,$C1455)&gt;0,VLOOKUP($C1455,Νέα_Μητρώα!$A:$G,5,FALSE),IF(COUNTIF(ValidID,$C1455)&gt;0,VLOOKUP($C1455,Μητρώο!$A:$G,5,FALSE))),"")</f>
        <v/>
      </c>
      <c r="F1455" s="47"/>
      <c r="G1455" s="47"/>
      <c r="H1455" s="28"/>
      <c r="I1455" s="29" t="str">
        <f>IF($C1455&gt;0,IF(COUNTIF(newValidID,$C1455)&gt;0,VLOOKUP($C1455,Νέα_Μητρώα!$A:$G,4,FALSE),IF(COUNTIF(ValidID,$C1455)&gt;0,VLOOKUP($C1455,Μητρώο!$A:$G,4,FALSE))),"")</f>
        <v/>
      </c>
      <c r="J1455" s="53" t="str">
        <f>IF(OR(AND(OR(LEFT(R1455)="b",LEFT(T1455)="b",LEFT(V1455)="b"),IF($C1455&gt;0,IF(COUNTIF(newValidID,$C1455)&gt;0,VLOOKUP($C1455,Νέα_Μητρώα!$A:$G,2,FALSE),IF(COUNTIF(ValidID,$C1455)&gt;0,VLOOKUP($C1455,Μητρώο!$A:$G,2,FALSE))),"")="Θ"),AND(OR(LEFT(R1455)="g",LEFT(T1455)="g",LEFT(V1455)="g"),IF($C1455&gt;0,IF(COUNTIF(newValidID,$C1455)&gt;0,VLOOKUP($C1455,Νέα_Μητρώα!$A:$G,2,FALSE),IF(COUNTIF(ValidID,$C1455)&gt;0,VLOOKUP($C1455,Μητρώο!$A:$G,2,FALSE))),"")="Α")),"error","")</f>
        <v/>
      </c>
      <c r="K1455" s="29" t="str">
        <f t="shared" si="160"/>
        <v/>
      </c>
      <c r="L1455" s="29">
        <f t="shared" si="161"/>
        <v>0</v>
      </c>
      <c r="M1455" s="30"/>
      <c r="N1455" s="30"/>
      <c r="O1455" s="31" t="str">
        <f>IF($C1455&gt;0,IF(COUNTIF(newValidID,$C1455)&gt;0,VLOOKUP($C1455,Νέα_Μητρώα!$A:$G,7,FALSE),IF(COUNTIF(ValidID,$C1455)&gt;0,VLOOKUP($C1455,Μητρώο!$A:$G,7,FALSE))),"")</f>
        <v/>
      </c>
      <c r="P1455" s="25" t="str">
        <f t="shared" si="163"/>
        <v/>
      </c>
      <c r="Q1455" s="6"/>
      <c r="S1455" s="6"/>
      <c r="U1455" s="6"/>
      <c r="W1455" s="59" t="str">
        <f>IF(AND($W$1&gt;0,C1455&gt;0),SUBSTITUTE(SUBSTITUTE(IF(COUNTIF(newValidID,$C1455)&gt;0,VLOOKUP($C1455,Νέα_Μητρώα!$A:$G,2,FALSE),IF(COUNTIF(ValidID,$C1455)&gt;0,VLOOKUP($C1455,Μητρώο!$A:$G,2,FALSE))),"Θ","g"),"Α","b")&amp;IF((TRUNC((((YEAR($C$1))-I1455)+1)/2))*2&lt;12,12,(TRUNC((((YEAR($C$1))-I1455)+1)/2))*2),"ω")</f>
        <v>ω</v>
      </c>
      <c r="Z1455" s="49">
        <f t="shared" si="164"/>
        <v>0</v>
      </c>
      <c r="AA1455" s="49">
        <f t="shared" si="165"/>
        <v>0</v>
      </c>
      <c r="AB1455" s="49">
        <f t="shared" si="166"/>
        <v>0</v>
      </c>
    </row>
    <row r="1456" spans="1:28" x14ac:dyDescent="0.2">
      <c r="A1456" s="4">
        <v>1454</v>
      </c>
      <c r="B1456" s="25">
        <f t="shared" si="162"/>
        <v>1454</v>
      </c>
      <c r="D1456" s="26" t="str">
        <f>IF($C1456&gt;0,IF(COUNTIF(newValidID,$C1456)&gt;0,VLOOKUP($C1456,Νέα_Μητρώα!$A:$G,3,FALSE),IF(COUNTIF(ValidID,$C1456)&gt;0,VLOOKUP($C1456,Μητρώο!$A:$G,3,FALSE))),"")</f>
        <v/>
      </c>
      <c r="E1456" s="27" t="str">
        <f>IF($C1456&gt;0,IF(COUNTIF(newValidID,$C1456)&gt;0,VLOOKUP($C1456,Νέα_Μητρώα!$A:$G,5,FALSE),IF(COUNTIF(ValidID,$C1456)&gt;0,VLOOKUP($C1456,Μητρώο!$A:$G,5,FALSE))),"")</f>
        <v/>
      </c>
      <c r="F1456" s="47"/>
      <c r="G1456" s="47"/>
      <c r="H1456" s="28"/>
      <c r="I1456" s="29" t="str">
        <f>IF($C1456&gt;0,IF(COUNTIF(newValidID,$C1456)&gt;0,VLOOKUP($C1456,Νέα_Μητρώα!$A:$G,4,FALSE),IF(COUNTIF(ValidID,$C1456)&gt;0,VLOOKUP($C1456,Μητρώο!$A:$G,4,FALSE))),"")</f>
        <v/>
      </c>
      <c r="J1456" s="53" t="str">
        <f>IF(OR(AND(OR(LEFT(R1456)="b",LEFT(T1456)="b",LEFT(V1456)="b"),IF($C1456&gt;0,IF(COUNTIF(newValidID,$C1456)&gt;0,VLOOKUP($C1456,Νέα_Μητρώα!$A:$G,2,FALSE),IF(COUNTIF(ValidID,$C1456)&gt;0,VLOOKUP($C1456,Μητρώο!$A:$G,2,FALSE))),"")="Θ"),AND(OR(LEFT(R1456)="g",LEFT(T1456)="g",LEFT(V1456)="g"),IF($C1456&gt;0,IF(COUNTIF(newValidID,$C1456)&gt;0,VLOOKUP($C1456,Νέα_Μητρώα!$A:$G,2,FALSE),IF(COUNTIF(ValidID,$C1456)&gt;0,VLOOKUP($C1456,Μητρώο!$A:$G,2,FALSE))),"")="Α")),"error","")</f>
        <v/>
      </c>
      <c r="K1456" s="29" t="str">
        <f t="shared" si="160"/>
        <v/>
      </c>
      <c r="L1456" s="29">
        <f t="shared" si="161"/>
        <v>0</v>
      </c>
      <c r="M1456" s="30"/>
      <c r="N1456" s="30"/>
      <c r="O1456" s="31" t="str">
        <f>IF($C1456&gt;0,IF(COUNTIF(newValidID,$C1456)&gt;0,VLOOKUP($C1456,Νέα_Μητρώα!$A:$G,7,FALSE),IF(COUNTIF(ValidID,$C1456)&gt;0,VLOOKUP($C1456,Μητρώο!$A:$G,7,FALSE))),"")</f>
        <v/>
      </c>
      <c r="P1456" s="25" t="str">
        <f t="shared" si="163"/>
        <v/>
      </c>
      <c r="Q1456" s="6"/>
      <c r="S1456" s="6"/>
      <c r="U1456" s="6"/>
      <c r="W1456" s="59" t="str">
        <f>IF(AND($W$1&gt;0,C1456&gt;0),SUBSTITUTE(SUBSTITUTE(IF(COUNTIF(newValidID,$C1456)&gt;0,VLOOKUP($C1456,Νέα_Μητρώα!$A:$G,2,FALSE),IF(COUNTIF(ValidID,$C1456)&gt;0,VLOOKUP($C1456,Μητρώο!$A:$G,2,FALSE))),"Θ","g"),"Α","b")&amp;IF((TRUNC((((YEAR($C$1))-I1456)+1)/2))*2&lt;12,12,(TRUNC((((YEAR($C$1))-I1456)+1)/2))*2),"ω")</f>
        <v>ω</v>
      </c>
      <c r="Z1456" s="49">
        <f t="shared" si="164"/>
        <v>0</v>
      </c>
      <c r="AA1456" s="49">
        <f t="shared" si="165"/>
        <v>0</v>
      </c>
      <c r="AB1456" s="49">
        <f t="shared" si="166"/>
        <v>0</v>
      </c>
    </row>
    <row r="1457" spans="1:28" x14ac:dyDescent="0.2">
      <c r="A1457" s="4">
        <v>1455</v>
      </c>
      <c r="B1457" s="25">
        <f t="shared" si="162"/>
        <v>1455</v>
      </c>
      <c r="D1457" s="26" t="str">
        <f>IF($C1457&gt;0,IF(COUNTIF(newValidID,$C1457)&gt;0,VLOOKUP($C1457,Νέα_Μητρώα!$A:$G,3,FALSE),IF(COUNTIF(ValidID,$C1457)&gt;0,VLOOKUP($C1457,Μητρώο!$A:$G,3,FALSE))),"")</f>
        <v/>
      </c>
      <c r="E1457" s="27" t="str">
        <f>IF($C1457&gt;0,IF(COUNTIF(newValidID,$C1457)&gt;0,VLOOKUP($C1457,Νέα_Μητρώα!$A:$G,5,FALSE),IF(COUNTIF(ValidID,$C1457)&gt;0,VLOOKUP($C1457,Μητρώο!$A:$G,5,FALSE))),"")</f>
        <v/>
      </c>
      <c r="F1457" s="47"/>
      <c r="G1457" s="47"/>
      <c r="H1457" s="28"/>
      <c r="I1457" s="29" t="str">
        <f>IF($C1457&gt;0,IF(COUNTIF(newValidID,$C1457)&gt;0,VLOOKUP($C1457,Νέα_Μητρώα!$A:$G,4,FALSE),IF(COUNTIF(ValidID,$C1457)&gt;0,VLOOKUP($C1457,Μητρώο!$A:$G,4,FALSE))),"")</f>
        <v/>
      </c>
      <c r="J1457" s="53" t="str">
        <f>IF(OR(AND(OR(LEFT(R1457)="b",LEFT(T1457)="b",LEFT(V1457)="b"),IF($C1457&gt;0,IF(COUNTIF(newValidID,$C1457)&gt;0,VLOOKUP($C1457,Νέα_Μητρώα!$A:$G,2,FALSE),IF(COUNTIF(ValidID,$C1457)&gt;0,VLOOKUP($C1457,Μητρώο!$A:$G,2,FALSE))),"")="Θ"),AND(OR(LEFT(R1457)="g",LEFT(T1457)="g",LEFT(V1457)="g"),IF($C1457&gt;0,IF(COUNTIF(newValidID,$C1457)&gt;0,VLOOKUP($C1457,Νέα_Μητρώα!$A:$G,2,FALSE),IF(COUNTIF(ValidID,$C1457)&gt;0,VLOOKUP($C1457,Μητρώο!$A:$G,2,FALSE))),"")="Α")),"error","")</f>
        <v/>
      </c>
      <c r="K1457" s="29" t="str">
        <f t="shared" si="160"/>
        <v/>
      </c>
      <c r="L1457" s="29">
        <f t="shared" si="161"/>
        <v>0</v>
      </c>
      <c r="M1457" s="30"/>
      <c r="N1457" s="30"/>
      <c r="O1457" s="31" t="str">
        <f>IF($C1457&gt;0,IF(COUNTIF(newValidID,$C1457)&gt;0,VLOOKUP($C1457,Νέα_Μητρώα!$A:$G,7,FALSE),IF(COUNTIF(ValidID,$C1457)&gt;0,VLOOKUP($C1457,Μητρώο!$A:$G,7,FALSE))),"")</f>
        <v/>
      </c>
      <c r="P1457" s="25" t="str">
        <f t="shared" si="163"/>
        <v/>
      </c>
      <c r="Q1457" s="6"/>
      <c r="S1457" s="6"/>
      <c r="U1457" s="6"/>
      <c r="W1457" s="59" t="str">
        <f>IF(AND($W$1&gt;0,C1457&gt;0),SUBSTITUTE(SUBSTITUTE(IF(COUNTIF(newValidID,$C1457)&gt;0,VLOOKUP($C1457,Νέα_Μητρώα!$A:$G,2,FALSE),IF(COUNTIF(ValidID,$C1457)&gt;0,VLOOKUP($C1457,Μητρώο!$A:$G,2,FALSE))),"Θ","g"),"Α","b")&amp;IF((TRUNC((((YEAR($C$1))-I1457)+1)/2))*2&lt;12,12,(TRUNC((((YEAR($C$1))-I1457)+1)/2))*2),"ω")</f>
        <v>ω</v>
      </c>
      <c r="Z1457" s="49">
        <f t="shared" si="164"/>
        <v>0</v>
      </c>
      <c r="AA1457" s="49">
        <f t="shared" si="165"/>
        <v>0</v>
      </c>
      <c r="AB1457" s="49">
        <f t="shared" si="166"/>
        <v>0</v>
      </c>
    </row>
    <row r="1458" spans="1:28" x14ac:dyDescent="0.2">
      <c r="A1458" s="4">
        <v>1456</v>
      </c>
      <c r="B1458" s="25">
        <f t="shared" si="162"/>
        <v>1456</v>
      </c>
      <c r="D1458" s="26" t="str">
        <f>IF($C1458&gt;0,IF(COUNTIF(newValidID,$C1458)&gt;0,VLOOKUP($C1458,Νέα_Μητρώα!$A:$G,3,FALSE),IF(COUNTIF(ValidID,$C1458)&gt;0,VLOOKUP($C1458,Μητρώο!$A:$G,3,FALSE))),"")</f>
        <v/>
      </c>
      <c r="E1458" s="27" t="str">
        <f>IF($C1458&gt;0,IF(COUNTIF(newValidID,$C1458)&gt;0,VLOOKUP($C1458,Νέα_Μητρώα!$A:$G,5,FALSE),IF(COUNTIF(ValidID,$C1458)&gt;0,VLOOKUP($C1458,Μητρώο!$A:$G,5,FALSE))),"")</f>
        <v/>
      </c>
      <c r="F1458" s="47"/>
      <c r="G1458" s="47"/>
      <c r="H1458" s="28"/>
      <c r="I1458" s="29" t="str">
        <f>IF($C1458&gt;0,IF(COUNTIF(newValidID,$C1458)&gt;0,VLOOKUP($C1458,Νέα_Μητρώα!$A:$G,4,FALSE),IF(COUNTIF(ValidID,$C1458)&gt;0,VLOOKUP($C1458,Μητρώο!$A:$G,4,FALSE))),"")</f>
        <v/>
      </c>
      <c r="J1458" s="53" t="str">
        <f>IF(OR(AND(OR(LEFT(R1458)="b",LEFT(T1458)="b",LEFT(V1458)="b"),IF($C1458&gt;0,IF(COUNTIF(newValidID,$C1458)&gt;0,VLOOKUP($C1458,Νέα_Μητρώα!$A:$G,2,FALSE),IF(COUNTIF(ValidID,$C1458)&gt;0,VLOOKUP($C1458,Μητρώο!$A:$G,2,FALSE))),"")="Θ"),AND(OR(LEFT(R1458)="g",LEFT(T1458)="g",LEFT(V1458)="g"),IF($C1458&gt;0,IF(COUNTIF(newValidID,$C1458)&gt;0,VLOOKUP($C1458,Νέα_Μητρώα!$A:$G,2,FALSE),IF(COUNTIF(ValidID,$C1458)&gt;0,VLOOKUP($C1458,Μητρώο!$A:$G,2,FALSE))),"")="Α")),"error","")</f>
        <v/>
      </c>
      <c r="K1458" s="29" t="str">
        <f t="shared" si="160"/>
        <v/>
      </c>
      <c r="L1458" s="29">
        <f t="shared" si="161"/>
        <v>0</v>
      </c>
      <c r="M1458" s="30"/>
      <c r="N1458" s="30"/>
      <c r="O1458" s="31" t="str">
        <f>IF($C1458&gt;0,IF(COUNTIF(newValidID,$C1458)&gt;0,VLOOKUP($C1458,Νέα_Μητρώα!$A:$G,7,FALSE),IF(COUNTIF(ValidID,$C1458)&gt;0,VLOOKUP($C1458,Μητρώο!$A:$G,7,FALSE))),"")</f>
        <v/>
      </c>
      <c r="P1458" s="25" t="str">
        <f t="shared" si="163"/>
        <v/>
      </c>
      <c r="Q1458" s="6"/>
      <c r="S1458" s="6"/>
      <c r="U1458" s="6"/>
      <c r="W1458" s="59" t="str">
        <f>IF(AND($W$1&gt;0,C1458&gt;0),SUBSTITUTE(SUBSTITUTE(IF(COUNTIF(newValidID,$C1458)&gt;0,VLOOKUP($C1458,Νέα_Μητρώα!$A:$G,2,FALSE),IF(COUNTIF(ValidID,$C1458)&gt;0,VLOOKUP($C1458,Μητρώο!$A:$G,2,FALSE))),"Θ","g"),"Α","b")&amp;IF((TRUNC((((YEAR($C$1))-I1458)+1)/2))*2&lt;12,12,(TRUNC((((YEAR($C$1))-I1458)+1)/2))*2),"ω")</f>
        <v>ω</v>
      </c>
      <c r="Z1458" s="49">
        <f t="shared" si="164"/>
        <v>0</v>
      </c>
      <c r="AA1458" s="49">
        <f t="shared" si="165"/>
        <v>0</v>
      </c>
      <c r="AB1458" s="49">
        <f t="shared" si="166"/>
        <v>0</v>
      </c>
    </row>
    <row r="1459" spans="1:28" x14ac:dyDescent="0.2">
      <c r="A1459" s="4">
        <v>1457</v>
      </c>
      <c r="B1459" s="25">
        <f t="shared" si="162"/>
        <v>1457</v>
      </c>
      <c r="D1459" s="26" t="str">
        <f>IF($C1459&gt;0,IF(COUNTIF(newValidID,$C1459)&gt;0,VLOOKUP($C1459,Νέα_Μητρώα!$A:$G,3,FALSE),IF(COUNTIF(ValidID,$C1459)&gt;0,VLOOKUP($C1459,Μητρώο!$A:$G,3,FALSE))),"")</f>
        <v/>
      </c>
      <c r="E1459" s="27" t="str">
        <f>IF($C1459&gt;0,IF(COUNTIF(newValidID,$C1459)&gt;0,VLOOKUP($C1459,Νέα_Μητρώα!$A:$G,5,FALSE),IF(COUNTIF(ValidID,$C1459)&gt;0,VLOOKUP($C1459,Μητρώο!$A:$G,5,FALSE))),"")</f>
        <v/>
      </c>
      <c r="F1459" s="47"/>
      <c r="G1459" s="47"/>
      <c r="H1459" s="28"/>
      <c r="I1459" s="29" t="str">
        <f>IF($C1459&gt;0,IF(COUNTIF(newValidID,$C1459)&gt;0,VLOOKUP($C1459,Νέα_Μητρώα!$A:$G,4,FALSE),IF(COUNTIF(ValidID,$C1459)&gt;0,VLOOKUP($C1459,Μητρώο!$A:$G,4,FALSE))),"")</f>
        <v/>
      </c>
      <c r="J1459" s="53" t="str">
        <f>IF(OR(AND(OR(LEFT(R1459)="b",LEFT(T1459)="b",LEFT(V1459)="b"),IF($C1459&gt;0,IF(COUNTIF(newValidID,$C1459)&gt;0,VLOOKUP($C1459,Νέα_Μητρώα!$A:$G,2,FALSE),IF(COUNTIF(ValidID,$C1459)&gt;0,VLOOKUP($C1459,Μητρώο!$A:$G,2,FALSE))),"")="Θ"),AND(OR(LEFT(R1459)="g",LEFT(T1459)="g",LEFT(V1459)="g"),IF($C1459&gt;0,IF(COUNTIF(newValidID,$C1459)&gt;0,VLOOKUP($C1459,Νέα_Μητρώα!$A:$G,2,FALSE),IF(COUNTIF(ValidID,$C1459)&gt;0,VLOOKUP($C1459,Μητρώο!$A:$G,2,FALSE))),"")="Α")),"error","")</f>
        <v/>
      </c>
      <c r="K1459" s="29" t="str">
        <f t="shared" si="160"/>
        <v/>
      </c>
      <c r="L1459" s="29">
        <f t="shared" si="161"/>
        <v>0</v>
      </c>
      <c r="M1459" s="30"/>
      <c r="N1459" s="30"/>
      <c r="O1459" s="31" t="str">
        <f>IF($C1459&gt;0,IF(COUNTIF(newValidID,$C1459)&gt;0,VLOOKUP($C1459,Νέα_Μητρώα!$A:$G,7,FALSE),IF(COUNTIF(ValidID,$C1459)&gt;0,VLOOKUP($C1459,Μητρώο!$A:$G,7,FALSE))),"")</f>
        <v/>
      </c>
      <c r="P1459" s="25" t="str">
        <f t="shared" si="163"/>
        <v/>
      </c>
      <c r="Q1459" s="6"/>
      <c r="S1459" s="6"/>
      <c r="U1459" s="6"/>
      <c r="W1459" s="59" t="str">
        <f>IF(AND($W$1&gt;0,C1459&gt;0),SUBSTITUTE(SUBSTITUTE(IF(COUNTIF(newValidID,$C1459)&gt;0,VLOOKUP($C1459,Νέα_Μητρώα!$A:$G,2,FALSE),IF(COUNTIF(ValidID,$C1459)&gt;0,VLOOKUP($C1459,Μητρώο!$A:$G,2,FALSE))),"Θ","g"),"Α","b")&amp;IF((TRUNC((((YEAR($C$1))-I1459)+1)/2))*2&lt;12,12,(TRUNC((((YEAR($C$1))-I1459)+1)/2))*2),"ω")</f>
        <v>ω</v>
      </c>
      <c r="Z1459" s="49">
        <f t="shared" si="164"/>
        <v>0</v>
      </c>
      <c r="AA1459" s="49">
        <f t="shared" si="165"/>
        <v>0</v>
      </c>
      <c r="AB1459" s="49">
        <f t="shared" si="166"/>
        <v>0</v>
      </c>
    </row>
    <row r="1460" spans="1:28" x14ac:dyDescent="0.2">
      <c r="A1460" s="4">
        <v>1458</v>
      </c>
      <c r="B1460" s="25">
        <f t="shared" si="162"/>
        <v>1458</v>
      </c>
      <c r="D1460" s="26" t="str">
        <f>IF($C1460&gt;0,IF(COUNTIF(newValidID,$C1460)&gt;0,VLOOKUP($C1460,Νέα_Μητρώα!$A:$G,3,FALSE),IF(COUNTIF(ValidID,$C1460)&gt;0,VLOOKUP($C1460,Μητρώο!$A:$G,3,FALSE))),"")</f>
        <v/>
      </c>
      <c r="E1460" s="27" t="str">
        <f>IF($C1460&gt;0,IF(COUNTIF(newValidID,$C1460)&gt;0,VLOOKUP($C1460,Νέα_Μητρώα!$A:$G,5,FALSE),IF(COUNTIF(ValidID,$C1460)&gt;0,VLOOKUP($C1460,Μητρώο!$A:$G,5,FALSE))),"")</f>
        <v/>
      </c>
      <c r="F1460" s="47"/>
      <c r="G1460" s="47"/>
      <c r="H1460" s="28"/>
      <c r="I1460" s="29" t="str">
        <f>IF($C1460&gt;0,IF(COUNTIF(newValidID,$C1460)&gt;0,VLOOKUP($C1460,Νέα_Μητρώα!$A:$G,4,FALSE),IF(COUNTIF(ValidID,$C1460)&gt;0,VLOOKUP($C1460,Μητρώο!$A:$G,4,FALSE))),"")</f>
        <v/>
      </c>
      <c r="J1460" s="53" t="str">
        <f>IF(OR(AND(OR(LEFT(R1460)="b",LEFT(T1460)="b",LEFT(V1460)="b"),IF($C1460&gt;0,IF(COUNTIF(newValidID,$C1460)&gt;0,VLOOKUP($C1460,Νέα_Μητρώα!$A:$G,2,FALSE),IF(COUNTIF(ValidID,$C1460)&gt;0,VLOOKUP($C1460,Μητρώο!$A:$G,2,FALSE))),"")="Θ"),AND(OR(LEFT(R1460)="g",LEFT(T1460)="g",LEFT(V1460)="g"),IF($C1460&gt;0,IF(COUNTIF(newValidID,$C1460)&gt;0,VLOOKUP($C1460,Νέα_Μητρώα!$A:$G,2,FALSE),IF(COUNTIF(ValidID,$C1460)&gt;0,VLOOKUP($C1460,Μητρώο!$A:$G,2,FALSE))),"")="Α")),"error","")</f>
        <v/>
      </c>
      <c r="K1460" s="29" t="str">
        <f t="shared" si="160"/>
        <v/>
      </c>
      <c r="L1460" s="29">
        <f t="shared" si="161"/>
        <v>0</v>
      </c>
      <c r="M1460" s="30"/>
      <c r="N1460" s="30"/>
      <c r="O1460" s="31" t="str">
        <f>IF($C1460&gt;0,IF(COUNTIF(newValidID,$C1460)&gt;0,VLOOKUP($C1460,Νέα_Μητρώα!$A:$G,7,FALSE),IF(COUNTIF(ValidID,$C1460)&gt;0,VLOOKUP($C1460,Μητρώο!$A:$G,7,FALSE))),"")</f>
        <v/>
      </c>
      <c r="P1460" s="25" t="str">
        <f t="shared" si="163"/>
        <v/>
      </c>
      <c r="Q1460" s="6"/>
      <c r="S1460" s="6"/>
      <c r="U1460" s="6"/>
      <c r="W1460" s="59" t="str">
        <f>IF(AND($W$1&gt;0,C1460&gt;0),SUBSTITUTE(SUBSTITUTE(IF(COUNTIF(newValidID,$C1460)&gt;0,VLOOKUP($C1460,Νέα_Μητρώα!$A:$G,2,FALSE),IF(COUNTIF(ValidID,$C1460)&gt;0,VLOOKUP($C1460,Μητρώο!$A:$G,2,FALSE))),"Θ","g"),"Α","b")&amp;IF((TRUNC((((YEAR($C$1))-I1460)+1)/2))*2&lt;12,12,(TRUNC((((YEAR($C$1))-I1460)+1)/2))*2),"ω")</f>
        <v>ω</v>
      </c>
      <c r="Z1460" s="49">
        <f t="shared" si="164"/>
        <v>0</v>
      </c>
      <c r="AA1460" s="49">
        <f t="shared" si="165"/>
        <v>0</v>
      </c>
      <c r="AB1460" s="49">
        <f t="shared" si="166"/>
        <v>0</v>
      </c>
    </row>
    <row r="1461" spans="1:28" x14ac:dyDescent="0.2">
      <c r="A1461" s="4">
        <v>1459</v>
      </c>
      <c r="B1461" s="25">
        <f t="shared" si="162"/>
        <v>1459</v>
      </c>
      <c r="D1461" s="26" t="str">
        <f>IF($C1461&gt;0,IF(COUNTIF(newValidID,$C1461)&gt;0,VLOOKUP($C1461,Νέα_Μητρώα!$A:$G,3,FALSE),IF(COUNTIF(ValidID,$C1461)&gt;0,VLOOKUP($C1461,Μητρώο!$A:$G,3,FALSE))),"")</f>
        <v/>
      </c>
      <c r="E1461" s="27" t="str">
        <f>IF($C1461&gt;0,IF(COUNTIF(newValidID,$C1461)&gt;0,VLOOKUP($C1461,Νέα_Μητρώα!$A:$G,5,FALSE),IF(COUNTIF(ValidID,$C1461)&gt;0,VLOOKUP($C1461,Μητρώο!$A:$G,5,FALSE))),"")</f>
        <v/>
      </c>
      <c r="F1461" s="47"/>
      <c r="G1461" s="47"/>
      <c r="H1461" s="28"/>
      <c r="I1461" s="29" t="str">
        <f>IF($C1461&gt;0,IF(COUNTIF(newValidID,$C1461)&gt;0,VLOOKUP($C1461,Νέα_Μητρώα!$A:$G,4,FALSE),IF(COUNTIF(ValidID,$C1461)&gt;0,VLOOKUP($C1461,Μητρώο!$A:$G,4,FALSE))),"")</f>
        <v/>
      </c>
      <c r="J1461" s="53" t="str">
        <f>IF(OR(AND(OR(LEFT(R1461)="b",LEFT(T1461)="b",LEFT(V1461)="b"),IF($C1461&gt;0,IF(COUNTIF(newValidID,$C1461)&gt;0,VLOOKUP($C1461,Νέα_Μητρώα!$A:$G,2,FALSE),IF(COUNTIF(ValidID,$C1461)&gt;0,VLOOKUP($C1461,Μητρώο!$A:$G,2,FALSE))),"")="Θ"),AND(OR(LEFT(R1461)="g",LEFT(T1461)="g",LEFT(V1461)="g"),IF($C1461&gt;0,IF(COUNTIF(newValidID,$C1461)&gt;0,VLOOKUP($C1461,Νέα_Μητρώα!$A:$G,2,FALSE),IF(COUNTIF(ValidID,$C1461)&gt;0,VLOOKUP($C1461,Μητρώο!$A:$G,2,FALSE))),"")="Α")),"error","")</f>
        <v/>
      </c>
      <c r="K1461" s="29" t="str">
        <f t="shared" si="160"/>
        <v/>
      </c>
      <c r="L1461" s="29">
        <f t="shared" si="161"/>
        <v>0</v>
      </c>
      <c r="M1461" s="30"/>
      <c r="N1461" s="30"/>
      <c r="O1461" s="31" t="str">
        <f>IF($C1461&gt;0,IF(COUNTIF(newValidID,$C1461)&gt;0,VLOOKUP($C1461,Νέα_Μητρώα!$A:$G,7,FALSE),IF(COUNTIF(ValidID,$C1461)&gt;0,VLOOKUP($C1461,Μητρώο!$A:$G,7,FALSE))),"")</f>
        <v/>
      </c>
      <c r="P1461" s="25" t="str">
        <f t="shared" si="163"/>
        <v/>
      </c>
      <c r="Q1461" s="6"/>
      <c r="S1461" s="6"/>
      <c r="U1461" s="6"/>
      <c r="W1461" s="59" t="str">
        <f>IF(AND($W$1&gt;0,C1461&gt;0),SUBSTITUTE(SUBSTITUTE(IF(COUNTIF(newValidID,$C1461)&gt;0,VLOOKUP($C1461,Νέα_Μητρώα!$A:$G,2,FALSE),IF(COUNTIF(ValidID,$C1461)&gt;0,VLOOKUP($C1461,Μητρώο!$A:$G,2,FALSE))),"Θ","g"),"Α","b")&amp;IF((TRUNC((((YEAR($C$1))-I1461)+1)/2))*2&lt;12,12,(TRUNC((((YEAR($C$1))-I1461)+1)/2))*2),"ω")</f>
        <v>ω</v>
      </c>
      <c r="Z1461" s="49">
        <f t="shared" si="164"/>
        <v>0</v>
      </c>
      <c r="AA1461" s="49">
        <f t="shared" si="165"/>
        <v>0</v>
      </c>
      <c r="AB1461" s="49">
        <f t="shared" si="166"/>
        <v>0</v>
      </c>
    </row>
    <row r="1462" spans="1:28" x14ac:dyDescent="0.2">
      <c r="A1462" s="4">
        <v>1460</v>
      </c>
      <c r="B1462" s="25">
        <f t="shared" si="162"/>
        <v>1460</v>
      </c>
      <c r="D1462" s="26" t="str">
        <f>IF($C1462&gt;0,IF(COUNTIF(newValidID,$C1462)&gt;0,VLOOKUP($C1462,Νέα_Μητρώα!$A:$G,3,FALSE),IF(COUNTIF(ValidID,$C1462)&gt;0,VLOOKUP($C1462,Μητρώο!$A:$G,3,FALSE))),"")</f>
        <v/>
      </c>
      <c r="E1462" s="27" t="str">
        <f>IF($C1462&gt;0,IF(COUNTIF(newValidID,$C1462)&gt;0,VLOOKUP($C1462,Νέα_Μητρώα!$A:$G,5,FALSE),IF(COUNTIF(ValidID,$C1462)&gt;0,VLOOKUP($C1462,Μητρώο!$A:$G,5,FALSE))),"")</f>
        <v/>
      </c>
      <c r="F1462" s="47"/>
      <c r="G1462" s="47"/>
      <c r="H1462" s="28"/>
      <c r="I1462" s="29" t="str">
        <f>IF($C1462&gt;0,IF(COUNTIF(newValidID,$C1462)&gt;0,VLOOKUP($C1462,Νέα_Μητρώα!$A:$G,4,FALSE),IF(COUNTIF(ValidID,$C1462)&gt;0,VLOOKUP($C1462,Μητρώο!$A:$G,4,FALSE))),"")</f>
        <v/>
      </c>
      <c r="J1462" s="53" t="str">
        <f>IF(OR(AND(OR(LEFT(R1462)="b",LEFT(T1462)="b",LEFT(V1462)="b"),IF($C1462&gt;0,IF(COUNTIF(newValidID,$C1462)&gt;0,VLOOKUP($C1462,Νέα_Μητρώα!$A:$G,2,FALSE),IF(COUNTIF(ValidID,$C1462)&gt;0,VLOOKUP($C1462,Μητρώο!$A:$G,2,FALSE))),"")="Θ"),AND(OR(LEFT(R1462)="g",LEFT(T1462)="g",LEFT(V1462)="g"),IF($C1462&gt;0,IF(COUNTIF(newValidID,$C1462)&gt;0,VLOOKUP($C1462,Νέα_Μητρώα!$A:$G,2,FALSE),IF(COUNTIF(ValidID,$C1462)&gt;0,VLOOKUP($C1462,Μητρώο!$A:$G,2,FALSE))),"")="Α")),"error","")</f>
        <v/>
      </c>
      <c r="K1462" s="29" t="str">
        <f t="shared" si="160"/>
        <v/>
      </c>
      <c r="L1462" s="29">
        <f t="shared" si="161"/>
        <v>0</v>
      </c>
      <c r="M1462" s="30"/>
      <c r="N1462" s="30"/>
      <c r="O1462" s="31" t="str">
        <f>IF($C1462&gt;0,IF(COUNTIF(newValidID,$C1462)&gt;0,VLOOKUP($C1462,Νέα_Μητρώα!$A:$G,7,FALSE),IF(COUNTIF(ValidID,$C1462)&gt;0,VLOOKUP($C1462,Μητρώο!$A:$G,7,FALSE))),"")</f>
        <v/>
      </c>
      <c r="P1462" s="25" t="str">
        <f t="shared" si="163"/>
        <v/>
      </c>
      <c r="Q1462" s="6"/>
      <c r="S1462" s="6"/>
      <c r="U1462" s="6"/>
      <c r="W1462" s="59" t="str">
        <f>IF(AND($W$1&gt;0,C1462&gt;0),SUBSTITUTE(SUBSTITUTE(IF(COUNTIF(newValidID,$C1462)&gt;0,VLOOKUP($C1462,Νέα_Μητρώα!$A:$G,2,FALSE),IF(COUNTIF(ValidID,$C1462)&gt;0,VLOOKUP($C1462,Μητρώο!$A:$G,2,FALSE))),"Θ","g"),"Α","b")&amp;IF((TRUNC((((YEAR($C$1))-I1462)+1)/2))*2&lt;12,12,(TRUNC((((YEAR($C$1))-I1462)+1)/2))*2),"ω")</f>
        <v>ω</v>
      </c>
      <c r="Z1462" s="49">
        <f t="shared" si="164"/>
        <v>0</v>
      </c>
      <c r="AA1462" s="49">
        <f t="shared" si="165"/>
        <v>0</v>
      </c>
      <c r="AB1462" s="49">
        <f t="shared" si="166"/>
        <v>0</v>
      </c>
    </row>
    <row r="1463" spans="1:28" x14ac:dyDescent="0.2">
      <c r="A1463" s="4">
        <v>1461</v>
      </c>
      <c r="B1463" s="25">
        <f t="shared" si="162"/>
        <v>1461</v>
      </c>
      <c r="D1463" s="26" t="str">
        <f>IF($C1463&gt;0,IF(COUNTIF(newValidID,$C1463)&gt;0,VLOOKUP($C1463,Νέα_Μητρώα!$A:$G,3,FALSE),IF(COUNTIF(ValidID,$C1463)&gt;0,VLOOKUP($C1463,Μητρώο!$A:$G,3,FALSE))),"")</f>
        <v/>
      </c>
      <c r="E1463" s="27" t="str">
        <f>IF($C1463&gt;0,IF(COUNTIF(newValidID,$C1463)&gt;0,VLOOKUP($C1463,Νέα_Μητρώα!$A:$G,5,FALSE),IF(COUNTIF(ValidID,$C1463)&gt;0,VLOOKUP($C1463,Μητρώο!$A:$G,5,FALSE))),"")</f>
        <v/>
      </c>
      <c r="F1463" s="47"/>
      <c r="G1463" s="47"/>
      <c r="H1463" s="28"/>
      <c r="I1463" s="29" t="str">
        <f>IF($C1463&gt;0,IF(COUNTIF(newValidID,$C1463)&gt;0,VLOOKUP($C1463,Νέα_Μητρώα!$A:$G,4,FALSE),IF(COUNTIF(ValidID,$C1463)&gt;0,VLOOKUP($C1463,Μητρώο!$A:$G,4,FALSE))),"")</f>
        <v/>
      </c>
      <c r="J1463" s="53" t="str">
        <f>IF(OR(AND(OR(LEFT(R1463)="b",LEFT(T1463)="b",LEFT(V1463)="b"),IF($C1463&gt;0,IF(COUNTIF(newValidID,$C1463)&gt;0,VLOOKUP($C1463,Νέα_Μητρώα!$A:$G,2,FALSE),IF(COUNTIF(ValidID,$C1463)&gt;0,VLOOKUP($C1463,Μητρώο!$A:$G,2,FALSE))),"")="Θ"),AND(OR(LEFT(R1463)="g",LEFT(T1463)="g",LEFT(V1463)="g"),IF($C1463&gt;0,IF(COUNTIF(newValidID,$C1463)&gt;0,VLOOKUP($C1463,Νέα_Μητρώα!$A:$G,2,FALSE),IF(COUNTIF(ValidID,$C1463)&gt;0,VLOOKUP($C1463,Μητρώο!$A:$G,2,FALSE))),"")="Α")),"error","")</f>
        <v/>
      </c>
      <c r="K1463" s="29" t="str">
        <f t="shared" si="160"/>
        <v/>
      </c>
      <c r="L1463" s="29">
        <f t="shared" si="161"/>
        <v>0</v>
      </c>
      <c r="M1463" s="30"/>
      <c r="N1463" s="30"/>
      <c r="O1463" s="31" t="str">
        <f>IF($C1463&gt;0,IF(COUNTIF(newValidID,$C1463)&gt;0,VLOOKUP($C1463,Νέα_Μητρώα!$A:$G,7,FALSE),IF(COUNTIF(ValidID,$C1463)&gt;0,VLOOKUP($C1463,Μητρώο!$A:$G,7,FALSE))),"")</f>
        <v/>
      </c>
      <c r="P1463" s="25" t="str">
        <f t="shared" si="163"/>
        <v/>
      </c>
      <c r="Q1463" s="6"/>
      <c r="S1463" s="6"/>
      <c r="U1463" s="6"/>
      <c r="W1463" s="59" t="str">
        <f>IF(AND($W$1&gt;0,C1463&gt;0),SUBSTITUTE(SUBSTITUTE(IF(COUNTIF(newValidID,$C1463)&gt;0,VLOOKUP($C1463,Νέα_Μητρώα!$A:$G,2,FALSE),IF(COUNTIF(ValidID,$C1463)&gt;0,VLOOKUP($C1463,Μητρώο!$A:$G,2,FALSE))),"Θ","g"),"Α","b")&amp;IF((TRUNC((((YEAR($C$1))-I1463)+1)/2))*2&lt;12,12,(TRUNC((((YEAR($C$1))-I1463)+1)/2))*2),"ω")</f>
        <v>ω</v>
      </c>
      <c r="Z1463" s="49">
        <f t="shared" si="164"/>
        <v>0</v>
      </c>
      <c r="AA1463" s="49">
        <f t="shared" si="165"/>
        <v>0</v>
      </c>
      <c r="AB1463" s="49">
        <f t="shared" si="166"/>
        <v>0</v>
      </c>
    </row>
    <row r="1464" spans="1:28" x14ac:dyDescent="0.2">
      <c r="A1464" s="4">
        <v>1462</v>
      </c>
      <c r="B1464" s="25">
        <f t="shared" si="162"/>
        <v>1462</v>
      </c>
      <c r="D1464" s="26" t="str">
        <f>IF($C1464&gt;0,IF(COUNTIF(newValidID,$C1464)&gt;0,VLOOKUP($C1464,Νέα_Μητρώα!$A:$G,3,FALSE),IF(COUNTIF(ValidID,$C1464)&gt;0,VLOOKUP($C1464,Μητρώο!$A:$G,3,FALSE))),"")</f>
        <v/>
      </c>
      <c r="E1464" s="27" t="str">
        <f>IF($C1464&gt;0,IF(COUNTIF(newValidID,$C1464)&gt;0,VLOOKUP($C1464,Νέα_Μητρώα!$A:$G,5,FALSE),IF(COUNTIF(ValidID,$C1464)&gt;0,VLOOKUP($C1464,Μητρώο!$A:$G,5,FALSE))),"")</f>
        <v/>
      </c>
      <c r="F1464" s="47"/>
      <c r="G1464" s="47"/>
      <c r="H1464" s="28"/>
      <c r="I1464" s="29" t="str">
        <f>IF($C1464&gt;0,IF(COUNTIF(newValidID,$C1464)&gt;0,VLOOKUP($C1464,Νέα_Μητρώα!$A:$G,4,FALSE),IF(COUNTIF(ValidID,$C1464)&gt;0,VLOOKUP($C1464,Μητρώο!$A:$G,4,FALSE))),"")</f>
        <v/>
      </c>
      <c r="J1464" s="53" t="str">
        <f>IF(OR(AND(OR(LEFT(R1464)="b",LEFT(T1464)="b",LEFT(V1464)="b"),IF($C1464&gt;0,IF(COUNTIF(newValidID,$C1464)&gt;0,VLOOKUP($C1464,Νέα_Μητρώα!$A:$G,2,FALSE),IF(COUNTIF(ValidID,$C1464)&gt;0,VLOOKUP($C1464,Μητρώο!$A:$G,2,FALSE))),"")="Θ"),AND(OR(LEFT(R1464)="g",LEFT(T1464)="g",LEFT(V1464)="g"),IF($C1464&gt;0,IF(COUNTIF(newValidID,$C1464)&gt;0,VLOOKUP($C1464,Νέα_Μητρώα!$A:$G,2,FALSE),IF(COUNTIF(ValidID,$C1464)&gt;0,VLOOKUP($C1464,Μητρώο!$A:$G,2,FALSE))),"")="Α")),"error","")</f>
        <v/>
      </c>
      <c r="K1464" s="29" t="str">
        <f t="shared" si="160"/>
        <v/>
      </c>
      <c r="L1464" s="29">
        <f t="shared" si="161"/>
        <v>0</v>
      </c>
      <c r="M1464" s="30"/>
      <c r="N1464" s="30"/>
      <c r="O1464" s="31" t="str">
        <f>IF($C1464&gt;0,IF(COUNTIF(newValidID,$C1464)&gt;0,VLOOKUP($C1464,Νέα_Μητρώα!$A:$G,7,FALSE),IF(COUNTIF(ValidID,$C1464)&gt;0,VLOOKUP($C1464,Μητρώο!$A:$G,7,FALSE))),"")</f>
        <v/>
      </c>
      <c r="P1464" s="25" t="str">
        <f t="shared" si="163"/>
        <v/>
      </c>
      <c r="Q1464" s="6"/>
      <c r="S1464" s="6"/>
      <c r="U1464" s="6"/>
      <c r="W1464" s="59" t="str">
        <f>IF(AND($W$1&gt;0,C1464&gt;0),SUBSTITUTE(SUBSTITUTE(IF(COUNTIF(newValidID,$C1464)&gt;0,VLOOKUP($C1464,Νέα_Μητρώα!$A:$G,2,FALSE),IF(COUNTIF(ValidID,$C1464)&gt;0,VLOOKUP($C1464,Μητρώο!$A:$G,2,FALSE))),"Θ","g"),"Α","b")&amp;IF((TRUNC((((YEAR($C$1))-I1464)+1)/2))*2&lt;12,12,(TRUNC((((YEAR($C$1))-I1464)+1)/2))*2),"ω")</f>
        <v>ω</v>
      </c>
      <c r="Z1464" s="49">
        <f t="shared" si="164"/>
        <v>0</v>
      </c>
      <c r="AA1464" s="49">
        <f t="shared" si="165"/>
        <v>0</v>
      </c>
      <c r="AB1464" s="49">
        <f t="shared" si="166"/>
        <v>0</v>
      </c>
    </row>
    <row r="1465" spans="1:28" x14ac:dyDescent="0.2">
      <c r="A1465" s="4">
        <v>1463</v>
      </c>
      <c r="B1465" s="25">
        <f t="shared" si="162"/>
        <v>1463</v>
      </c>
      <c r="D1465" s="26" t="str">
        <f>IF($C1465&gt;0,IF(COUNTIF(newValidID,$C1465)&gt;0,VLOOKUP($C1465,Νέα_Μητρώα!$A:$G,3,FALSE),IF(COUNTIF(ValidID,$C1465)&gt;0,VLOOKUP($C1465,Μητρώο!$A:$G,3,FALSE))),"")</f>
        <v/>
      </c>
      <c r="E1465" s="27" t="str">
        <f>IF($C1465&gt;0,IF(COUNTIF(newValidID,$C1465)&gt;0,VLOOKUP($C1465,Νέα_Μητρώα!$A:$G,5,FALSE),IF(COUNTIF(ValidID,$C1465)&gt;0,VLOOKUP($C1465,Μητρώο!$A:$G,5,FALSE))),"")</f>
        <v/>
      </c>
      <c r="F1465" s="47"/>
      <c r="G1465" s="47"/>
      <c r="H1465" s="28"/>
      <c r="I1465" s="29" t="str">
        <f>IF($C1465&gt;0,IF(COUNTIF(newValidID,$C1465)&gt;0,VLOOKUP($C1465,Νέα_Μητρώα!$A:$G,4,FALSE),IF(COUNTIF(ValidID,$C1465)&gt;0,VLOOKUP($C1465,Μητρώο!$A:$G,4,FALSE))),"")</f>
        <v/>
      </c>
      <c r="J1465" s="53" t="str">
        <f>IF(OR(AND(OR(LEFT(R1465)="b",LEFT(T1465)="b",LEFT(V1465)="b"),IF($C1465&gt;0,IF(COUNTIF(newValidID,$C1465)&gt;0,VLOOKUP($C1465,Νέα_Μητρώα!$A:$G,2,FALSE),IF(COUNTIF(ValidID,$C1465)&gt;0,VLOOKUP($C1465,Μητρώο!$A:$G,2,FALSE))),"")="Θ"),AND(OR(LEFT(R1465)="g",LEFT(T1465)="g",LEFT(V1465)="g"),IF($C1465&gt;0,IF(COUNTIF(newValidID,$C1465)&gt;0,VLOOKUP($C1465,Νέα_Μητρώα!$A:$G,2,FALSE),IF(COUNTIF(ValidID,$C1465)&gt;0,VLOOKUP($C1465,Μητρώο!$A:$G,2,FALSE))),"")="Α")),"error","")</f>
        <v/>
      </c>
      <c r="K1465" s="29" t="str">
        <f t="shared" si="160"/>
        <v/>
      </c>
      <c r="L1465" s="29">
        <f t="shared" si="161"/>
        <v>0</v>
      </c>
      <c r="M1465" s="30"/>
      <c r="N1465" s="30"/>
      <c r="O1465" s="31" t="str">
        <f>IF($C1465&gt;0,IF(COUNTIF(newValidID,$C1465)&gt;0,VLOOKUP($C1465,Νέα_Μητρώα!$A:$G,7,FALSE),IF(COUNTIF(ValidID,$C1465)&gt;0,VLOOKUP($C1465,Μητρώο!$A:$G,7,FALSE))),"")</f>
        <v/>
      </c>
      <c r="P1465" s="25" t="str">
        <f t="shared" si="163"/>
        <v/>
      </c>
      <c r="Q1465" s="6"/>
      <c r="S1465" s="6"/>
      <c r="U1465" s="6"/>
      <c r="W1465" s="59" t="str">
        <f>IF(AND($W$1&gt;0,C1465&gt;0),SUBSTITUTE(SUBSTITUTE(IF(COUNTIF(newValidID,$C1465)&gt;0,VLOOKUP($C1465,Νέα_Μητρώα!$A:$G,2,FALSE),IF(COUNTIF(ValidID,$C1465)&gt;0,VLOOKUP($C1465,Μητρώο!$A:$G,2,FALSE))),"Θ","g"),"Α","b")&amp;IF((TRUNC((((YEAR($C$1))-I1465)+1)/2))*2&lt;12,12,(TRUNC((((YEAR($C$1))-I1465)+1)/2))*2),"ω")</f>
        <v>ω</v>
      </c>
      <c r="Z1465" s="49">
        <f t="shared" si="164"/>
        <v>0</v>
      </c>
      <c r="AA1465" s="49">
        <f t="shared" si="165"/>
        <v>0</v>
      </c>
      <c r="AB1465" s="49">
        <f t="shared" si="166"/>
        <v>0</v>
      </c>
    </row>
    <row r="1466" spans="1:28" x14ac:dyDescent="0.2">
      <c r="A1466" s="4">
        <v>1464</v>
      </c>
      <c r="B1466" s="25">
        <f t="shared" si="162"/>
        <v>1464</v>
      </c>
      <c r="D1466" s="26" t="str">
        <f>IF($C1466&gt;0,IF(COUNTIF(newValidID,$C1466)&gt;0,VLOOKUP($C1466,Νέα_Μητρώα!$A:$G,3,FALSE),IF(COUNTIF(ValidID,$C1466)&gt;0,VLOOKUP($C1466,Μητρώο!$A:$G,3,FALSE))),"")</f>
        <v/>
      </c>
      <c r="E1466" s="27" t="str">
        <f>IF($C1466&gt;0,IF(COUNTIF(newValidID,$C1466)&gt;0,VLOOKUP($C1466,Νέα_Μητρώα!$A:$G,5,FALSE),IF(COUNTIF(ValidID,$C1466)&gt;0,VLOOKUP($C1466,Μητρώο!$A:$G,5,FALSE))),"")</f>
        <v/>
      </c>
      <c r="F1466" s="47"/>
      <c r="G1466" s="47"/>
      <c r="H1466" s="28"/>
      <c r="I1466" s="29" t="str">
        <f>IF($C1466&gt;0,IF(COUNTIF(newValidID,$C1466)&gt;0,VLOOKUP($C1466,Νέα_Μητρώα!$A:$G,4,FALSE),IF(COUNTIF(ValidID,$C1466)&gt;0,VLOOKUP($C1466,Μητρώο!$A:$G,4,FALSE))),"")</f>
        <v/>
      </c>
      <c r="J1466" s="53" t="str">
        <f>IF(OR(AND(OR(LEFT(R1466)="b",LEFT(T1466)="b",LEFT(V1466)="b"),IF($C1466&gt;0,IF(COUNTIF(newValidID,$C1466)&gt;0,VLOOKUP($C1466,Νέα_Μητρώα!$A:$G,2,FALSE),IF(COUNTIF(ValidID,$C1466)&gt;0,VLOOKUP($C1466,Μητρώο!$A:$G,2,FALSE))),"")="Θ"),AND(OR(LEFT(R1466)="g",LEFT(T1466)="g",LEFT(V1466)="g"),IF($C1466&gt;0,IF(COUNTIF(newValidID,$C1466)&gt;0,VLOOKUP($C1466,Νέα_Μητρώα!$A:$G,2,FALSE),IF(COUNTIF(ValidID,$C1466)&gt;0,VLOOKUP($C1466,Μητρώο!$A:$G,2,FALSE))),"")="Α")),"error","")</f>
        <v/>
      </c>
      <c r="K1466" s="29" t="str">
        <f t="shared" si="160"/>
        <v/>
      </c>
      <c r="L1466" s="29">
        <f t="shared" si="161"/>
        <v>0</v>
      </c>
      <c r="M1466" s="30"/>
      <c r="N1466" s="30"/>
      <c r="O1466" s="31" t="str">
        <f>IF($C1466&gt;0,IF(COUNTIF(newValidID,$C1466)&gt;0,VLOOKUP($C1466,Νέα_Μητρώα!$A:$G,7,FALSE),IF(COUNTIF(ValidID,$C1466)&gt;0,VLOOKUP($C1466,Μητρώο!$A:$G,7,FALSE))),"")</f>
        <v/>
      </c>
      <c r="P1466" s="25" t="str">
        <f t="shared" si="163"/>
        <v/>
      </c>
      <c r="Q1466" s="6"/>
      <c r="S1466" s="6"/>
      <c r="U1466" s="6"/>
      <c r="W1466" s="59" t="str">
        <f>IF(AND($W$1&gt;0,C1466&gt;0),SUBSTITUTE(SUBSTITUTE(IF(COUNTIF(newValidID,$C1466)&gt;0,VLOOKUP($C1466,Νέα_Μητρώα!$A:$G,2,FALSE),IF(COUNTIF(ValidID,$C1466)&gt;0,VLOOKUP($C1466,Μητρώο!$A:$G,2,FALSE))),"Θ","g"),"Α","b")&amp;IF((TRUNC((((YEAR($C$1))-I1466)+1)/2))*2&lt;12,12,(TRUNC((((YEAR($C$1))-I1466)+1)/2))*2),"ω")</f>
        <v>ω</v>
      </c>
      <c r="Z1466" s="49">
        <f t="shared" si="164"/>
        <v>0</v>
      </c>
      <c r="AA1466" s="49">
        <f t="shared" si="165"/>
        <v>0</v>
      </c>
      <c r="AB1466" s="49">
        <f t="shared" si="166"/>
        <v>0</v>
      </c>
    </row>
    <row r="1467" spans="1:28" x14ac:dyDescent="0.2">
      <c r="A1467" s="4">
        <v>1465</v>
      </c>
      <c r="B1467" s="25">
        <f t="shared" si="162"/>
        <v>1465</v>
      </c>
      <c r="D1467" s="26" t="str">
        <f>IF($C1467&gt;0,IF(COUNTIF(newValidID,$C1467)&gt;0,VLOOKUP($C1467,Νέα_Μητρώα!$A:$G,3,FALSE),IF(COUNTIF(ValidID,$C1467)&gt;0,VLOOKUP($C1467,Μητρώο!$A:$G,3,FALSE))),"")</f>
        <v/>
      </c>
      <c r="E1467" s="27" t="str">
        <f>IF($C1467&gt;0,IF(COUNTIF(newValidID,$C1467)&gt;0,VLOOKUP($C1467,Νέα_Μητρώα!$A:$G,5,FALSE),IF(COUNTIF(ValidID,$C1467)&gt;0,VLOOKUP($C1467,Μητρώο!$A:$G,5,FALSE))),"")</f>
        <v/>
      </c>
      <c r="F1467" s="47"/>
      <c r="G1467" s="47"/>
      <c r="H1467" s="28"/>
      <c r="I1467" s="29" t="str">
        <f>IF($C1467&gt;0,IF(COUNTIF(newValidID,$C1467)&gt;0,VLOOKUP($C1467,Νέα_Μητρώα!$A:$G,4,FALSE),IF(COUNTIF(ValidID,$C1467)&gt;0,VLOOKUP($C1467,Μητρώο!$A:$G,4,FALSE))),"")</f>
        <v/>
      </c>
      <c r="J1467" s="53" t="str">
        <f>IF(OR(AND(OR(LEFT(R1467)="b",LEFT(T1467)="b",LEFT(V1467)="b"),IF($C1467&gt;0,IF(COUNTIF(newValidID,$C1467)&gt;0,VLOOKUP($C1467,Νέα_Μητρώα!$A:$G,2,FALSE),IF(COUNTIF(ValidID,$C1467)&gt;0,VLOOKUP($C1467,Μητρώο!$A:$G,2,FALSE))),"")="Θ"),AND(OR(LEFT(R1467)="g",LEFT(T1467)="g",LEFT(V1467)="g"),IF($C1467&gt;0,IF(COUNTIF(newValidID,$C1467)&gt;0,VLOOKUP($C1467,Νέα_Μητρώα!$A:$G,2,FALSE),IF(COUNTIF(ValidID,$C1467)&gt;0,VLOOKUP($C1467,Μητρώο!$A:$G,2,FALSE))),"")="Α")),"error","")</f>
        <v/>
      </c>
      <c r="K1467" s="29" t="str">
        <f t="shared" si="160"/>
        <v/>
      </c>
      <c r="L1467" s="29">
        <f t="shared" si="161"/>
        <v>0</v>
      </c>
      <c r="M1467" s="30"/>
      <c r="N1467" s="30"/>
      <c r="O1467" s="31" t="str">
        <f>IF($C1467&gt;0,IF(COUNTIF(newValidID,$C1467)&gt;0,VLOOKUP($C1467,Νέα_Μητρώα!$A:$G,7,FALSE),IF(COUNTIF(ValidID,$C1467)&gt;0,VLOOKUP($C1467,Μητρώο!$A:$G,7,FALSE))),"")</f>
        <v/>
      </c>
      <c r="P1467" s="25" t="str">
        <f t="shared" si="163"/>
        <v/>
      </c>
      <c r="Q1467" s="6"/>
      <c r="S1467" s="6"/>
      <c r="U1467" s="6"/>
      <c r="W1467" s="59" t="str">
        <f>IF(AND($W$1&gt;0,C1467&gt;0),SUBSTITUTE(SUBSTITUTE(IF(COUNTIF(newValidID,$C1467)&gt;0,VLOOKUP($C1467,Νέα_Μητρώα!$A:$G,2,FALSE),IF(COUNTIF(ValidID,$C1467)&gt;0,VLOOKUP($C1467,Μητρώο!$A:$G,2,FALSE))),"Θ","g"),"Α","b")&amp;IF((TRUNC((((YEAR($C$1))-I1467)+1)/2))*2&lt;12,12,(TRUNC((((YEAR($C$1))-I1467)+1)/2))*2),"ω")</f>
        <v>ω</v>
      </c>
      <c r="Z1467" s="49">
        <f t="shared" si="164"/>
        <v>0</v>
      </c>
      <c r="AA1467" s="49">
        <f t="shared" si="165"/>
        <v>0</v>
      </c>
      <c r="AB1467" s="49">
        <f t="shared" si="166"/>
        <v>0</v>
      </c>
    </row>
    <row r="1468" spans="1:28" x14ac:dyDescent="0.2">
      <c r="A1468" s="4">
        <v>1466</v>
      </c>
      <c r="B1468" s="25">
        <f t="shared" si="162"/>
        <v>1466</v>
      </c>
      <c r="D1468" s="26" t="str">
        <f>IF($C1468&gt;0,IF(COUNTIF(newValidID,$C1468)&gt;0,VLOOKUP($C1468,Νέα_Μητρώα!$A:$G,3,FALSE),IF(COUNTIF(ValidID,$C1468)&gt;0,VLOOKUP($C1468,Μητρώο!$A:$G,3,FALSE))),"")</f>
        <v/>
      </c>
      <c r="E1468" s="27" t="str">
        <f>IF($C1468&gt;0,IF(COUNTIF(newValidID,$C1468)&gt;0,VLOOKUP($C1468,Νέα_Μητρώα!$A:$G,5,FALSE),IF(COUNTIF(ValidID,$C1468)&gt;0,VLOOKUP($C1468,Μητρώο!$A:$G,5,FALSE))),"")</f>
        <v/>
      </c>
      <c r="F1468" s="47"/>
      <c r="G1468" s="47"/>
      <c r="H1468" s="28"/>
      <c r="I1468" s="29" t="str">
        <f>IF($C1468&gt;0,IF(COUNTIF(newValidID,$C1468)&gt;0,VLOOKUP($C1468,Νέα_Μητρώα!$A:$G,4,FALSE),IF(COUNTIF(ValidID,$C1468)&gt;0,VLOOKUP($C1468,Μητρώο!$A:$G,4,FALSE))),"")</f>
        <v/>
      </c>
      <c r="J1468" s="53" t="str">
        <f>IF(OR(AND(OR(LEFT(R1468)="b",LEFT(T1468)="b",LEFT(V1468)="b"),IF($C1468&gt;0,IF(COUNTIF(newValidID,$C1468)&gt;0,VLOOKUP($C1468,Νέα_Μητρώα!$A:$G,2,FALSE),IF(COUNTIF(ValidID,$C1468)&gt;0,VLOOKUP($C1468,Μητρώο!$A:$G,2,FALSE))),"")="Θ"),AND(OR(LEFT(R1468)="g",LEFT(T1468)="g",LEFT(V1468)="g"),IF($C1468&gt;0,IF(COUNTIF(newValidID,$C1468)&gt;0,VLOOKUP($C1468,Νέα_Μητρώα!$A:$G,2,FALSE),IF(COUNTIF(ValidID,$C1468)&gt;0,VLOOKUP($C1468,Μητρώο!$A:$G,2,FALSE))),"")="Α")),"error","")</f>
        <v/>
      </c>
      <c r="K1468" s="29" t="str">
        <f t="shared" si="160"/>
        <v/>
      </c>
      <c r="L1468" s="29">
        <f t="shared" si="161"/>
        <v>0</v>
      </c>
      <c r="M1468" s="30"/>
      <c r="N1468" s="30"/>
      <c r="O1468" s="31" t="str">
        <f>IF($C1468&gt;0,IF(COUNTIF(newValidID,$C1468)&gt;0,VLOOKUP($C1468,Νέα_Μητρώα!$A:$G,7,FALSE),IF(COUNTIF(ValidID,$C1468)&gt;0,VLOOKUP($C1468,Μητρώο!$A:$G,7,FALSE))),"")</f>
        <v/>
      </c>
      <c r="P1468" s="25" t="str">
        <f t="shared" si="163"/>
        <v/>
      </c>
      <c r="Q1468" s="6"/>
      <c r="S1468" s="6"/>
      <c r="U1468" s="6"/>
      <c r="W1468" s="59" t="str">
        <f>IF(AND($W$1&gt;0,C1468&gt;0),SUBSTITUTE(SUBSTITUTE(IF(COUNTIF(newValidID,$C1468)&gt;0,VLOOKUP($C1468,Νέα_Μητρώα!$A:$G,2,FALSE),IF(COUNTIF(ValidID,$C1468)&gt;0,VLOOKUP($C1468,Μητρώο!$A:$G,2,FALSE))),"Θ","g"),"Α","b")&amp;IF((TRUNC((((YEAR($C$1))-I1468)+1)/2))*2&lt;12,12,(TRUNC((((YEAR($C$1))-I1468)+1)/2))*2),"ω")</f>
        <v>ω</v>
      </c>
      <c r="Z1468" s="49">
        <f t="shared" si="164"/>
        <v>0</v>
      </c>
      <c r="AA1468" s="49">
        <f t="shared" si="165"/>
        <v>0</v>
      </c>
      <c r="AB1468" s="49">
        <f t="shared" si="166"/>
        <v>0</v>
      </c>
    </row>
    <row r="1469" spans="1:28" x14ac:dyDescent="0.2">
      <c r="A1469" s="4">
        <v>1467</v>
      </c>
      <c r="B1469" s="25">
        <f t="shared" si="162"/>
        <v>1467</v>
      </c>
      <c r="D1469" s="26" t="str">
        <f>IF($C1469&gt;0,IF(COUNTIF(newValidID,$C1469)&gt;0,VLOOKUP($C1469,Νέα_Μητρώα!$A:$G,3,FALSE),IF(COUNTIF(ValidID,$C1469)&gt;0,VLOOKUP($C1469,Μητρώο!$A:$G,3,FALSE))),"")</f>
        <v/>
      </c>
      <c r="E1469" s="27" t="str">
        <f>IF($C1469&gt;0,IF(COUNTIF(newValidID,$C1469)&gt;0,VLOOKUP($C1469,Νέα_Μητρώα!$A:$G,5,FALSE),IF(COUNTIF(ValidID,$C1469)&gt;0,VLOOKUP($C1469,Μητρώο!$A:$G,5,FALSE))),"")</f>
        <v/>
      </c>
      <c r="F1469" s="47"/>
      <c r="G1469" s="47"/>
      <c r="H1469" s="28"/>
      <c r="I1469" s="29" t="str">
        <f>IF($C1469&gt;0,IF(COUNTIF(newValidID,$C1469)&gt;0,VLOOKUP($C1469,Νέα_Μητρώα!$A:$G,4,FALSE),IF(COUNTIF(ValidID,$C1469)&gt;0,VLOOKUP($C1469,Μητρώο!$A:$G,4,FALSE))),"")</f>
        <v/>
      </c>
      <c r="J1469" s="53" t="str">
        <f>IF(OR(AND(OR(LEFT(R1469)="b",LEFT(T1469)="b",LEFT(V1469)="b"),IF($C1469&gt;0,IF(COUNTIF(newValidID,$C1469)&gt;0,VLOOKUP($C1469,Νέα_Μητρώα!$A:$G,2,FALSE),IF(COUNTIF(ValidID,$C1469)&gt;0,VLOOKUP($C1469,Μητρώο!$A:$G,2,FALSE))),"")="Θ"),AND(OR(LEFT(R1469)="g",LEFT(T1469)="g",LEFT(V1469)="g"),IF($C1469&gt;0,IF(COUNTIF(newValidID,$C1469)&gt;0,VLOOKUP($C1469,Νέα_Μητρώα!$A:$G,2,FALSE),IF(COUNTIF(ValidID,$C1469)&gt;0,VLOOKUP($C1469,Μητρώο!$A:$G,2,FALSE))),"")="Α")),"error","")</f>
        <v/>
      </c>
      <c r="K1469" s="29" t="str">
        <f t="shared" si="160"/>
        <v/>
      </c>
      <c r="L1469" s="29">
        <f t="shared" si="161"/>
        <v>0</v>
      </c>
      <c r="M1469" s="30"/>
      <c r="N1469" s="30"/>
      <c r="O1469" s="31" t="str">
        <f>IF($C1469&gt;0,IF(COUNTIF(newValidID,$C1469)&gt;0,VLOOKUP($C1469,Νέα_Μητρώα!$A:$G,7,FALSE),IF(COUNTIF(ValidID,$C1469)&gt;0,VLOOKUP($C1469,Μητρώο!$A:$G,7,FALSE))),"")</f>
        <v/>
      </c>
      <c r="P1469" s="25" t="str">
        <f t="shared" si="163"/>
        <v/>
      </c>
      <c r="Q1469" s="6"/>
      <c r="S1469" s="6"/>
      <c r="U1469" s="6"/>
      <c r="W1469" s="59" t="str">
        <f>IF(AND($W$1&gt;0,C1469&gt;0),SUBSTITUTE(SUBSTITUTE(IF(COUNTIF(newValidID,$C1469)&gt;0,VLOOKUP($C1469,Νέα_Μητρώα!$A:$G,2,FALSE),IF(COUNTIF(ValidID,$C1469)&gt;0,VLOOKUP($C1469,Μητρώο!$A:$G,2,FALSE))),"Θ","g"),"Α","b")&amp;IF((TRUNC((((YEAR($C$1))-I1469)+1)/2))*2&lt;12,12,(TRUNC((((YEAR($C$1))-I1469)+1)/2))*2),"ω")</f>
        <v>ω</v>
      </c>
      <c r="Z1469" s="49">
        <f t="shared" si="164"/>
        <v>0</v>
      </c>
      <c r="AA1469" s="49">
        <f t="shared" si="165"/>
        <v>0</v>
      </c>
      <c r="AB1469" s="49">
        <f t="shared" si="166"/>
        <v>0</v>
      </c>
    </row>
    <row r="1470" spans="1:28" x14ac:dyDescent="0.2">
      <c r="A1470" s="4">
        <v>1468</v>
      </c>
      <c r="B1470" s="25">
        <f t="shared" si="162"/>
        <v>1468</v>
      </c>
      <c r="D1470" s="26" t="str">
        <f>IF($C1470&gt;0,IF(COUNTIF(newValidID,$C1470)&gt;0,VLOOKUP($C1470,Νέα_Μητρώα!$A:$G,3,FALSE),IF(COUNTIF(ValidID,$C1470)&gt;0,VLOOKUP($C1470,Μητρώο!$A:$G,3,FALSE))),"")</f>
        <v/>
      </c>
      <c r="E1470" s="27" t="str">
        <f>IF($C1470&gt;0,IF(COUNTIF(newValidID,$C1470)&gt;0,VLOOKUP($C1470,Νέα_Μητρώα!$A:$G,5,FALSE),IF(COUNTIF(ValidID,$C1470)&gt;0,VLOOKUP($C1470,Μητρώο!$A:$G,5,FALSE))),"")</f>
        <v/>
      </c>
      <c r="F1470" s="47"/>
      <c r="G1470" s="47"/>
      <c r="H1470" s="28"/>
      <c r="I1470" s="29" t="str">
        <f>IF($C1470&gt;0,IF(COUNTIF(newValidID,$C1470)&gt;0,VLOOKUP($C1470,Νέα_Μητρώα!$A:$G,4,FALSE),IF(COUNTIF(ValidID,$C1470)&gt;0,VLOOKUP($C1470,Μητρώο!$A:$G,4,FALSE))),"")</f>
        <v/>
      </c>
      <c r="J1470" s="53" t="str">
        <f>IF(OR(AND(OR(LEFT(R1470)="b",LEFT(T1470)="b",LEFT(V1470)="b"),IF($C1470&gt;0,IF(COUNTIF(newValidID,$C1470)&gt;0,VLOOKUP($C1470,Νέα_Μητρώα!$A:$G,2,FALSE),IF(COUNTIF(ValidID,$C1470)&gt;0,VLOOKUP($C1470,Μητρώο!$A:$G,2,FALSE))),"")="Θ"),AND(OR(LEFT(R1470)="g",LEFT(T1470)="g",LEFT(V1470)="g"),IF($C1470&gt;0,IF(COUNTIF(newValidID,$C1470)&gt;0,VLOOKUP($C1470,Νέα_Μητρώα!$A:$G,2,FALSE),IF(COUNTIF(ValidID,$C1470)&gt;0,VLOOKUP($C1470,Μητρώο!$A:$G,2,FALSE))),"")="Α")),"error","")</f>
        <v/>
      </c>
      <c r="K1470" s="29" t="str">
        <f t="shared" si="160"/>
        <v/>
      </c>
      <c r="L1470" s="29">
        <f t="shared" si="161"/>
        <v>0</v>
      </c>
      <c r="M1470" s="30"/>
      <c r="N1470" s="30"/>
      <c r="O1470" s="31" t="str">
        <f>IF($C1470&gt;0,IF(COUNTIF(newValidID,$C1470)&gt;0,VLOOKUP($C1470,Νέα_Μητρώα!$A:$G,7,FALSE),IF(COUNTIF(ValidID,$C1470)&gt;0,VLOOKUP($C1470,Μητρώο!$A:$G,7,FALSE))),"")</f>
        <v/>
      </c>
      <c r="P1470" s="25" t="str">
        <f t="shared" si="163"/>
        <v/>
      </c>
      <c r="Q1470" s="6"/>
      <c r="S1470" s="6"/>
      <c r="U1470" s="6"/>
      <c r="W1470" s="59" t="str">
        <f>IF(AND($W$1&gt;0,C1470&gt;0),SUBSTITUTE(SUBSTITUTE(IF(COUNTIF(newValidID,$C1470)&gt;0,VLOOKUP($C1470,Νέα_Μητρώα!$A:$G,2,FALSE),IF(COUNTIF(ValidID,$C1470)&gt;0,VLOOKUP($C1470,Μητρώο!$A:$G,2,FALSE))),"Θ","g"),"Α","b")&amp;IF((TRUNC((((YEAR($C$1))-I1470)+1)/2))*2&lt;12,12,(TRUNC((((YEAR($C$1))-I1470)+1)/2))*2),"ω")</f>
        <v>ω</v>
      </c>
      <c r="Z1470" s="49">
        <f t="shared" si="164"/>
        <v>0</v>
      </c>
      <c r="AA1470" s="49">
        <f t="shared" si="165"/>
        <v>0</v>
      </c>
      <c r="AB1470" s="49">
        <f t="shared" si="166"/>
        <v>0</v>
      </c>
    </row>
    <row r="1471" spans="1:28" x14ac:dyDescent="0.2">
      <c r="A1471" s="4">
        <v>1469</v>
      </c>
      <c r="B1471" s="25">
        <f t="shared" si="162"/>
        <v>1469</v>
      </c>
      <c r="D1471" s="26" t="str">
        <f>IF($C1471&gt;0,IF(COUNTIF(newValidID,$C1471)&gt;0,VLOOKUP($C1471,Νέα_Μητρώα!$A:$G,3,FALSE),IF(COUNTIF(ValidID,$C1471)&gt;0,VLOOKUP($C1471,Μητρώο!$A:$G,3,FALSE))),"")</f>
        <v/>
      </c>
      <c r="E1471" s="27" t="str">
        <f>IF($C1471&gt;0,IF(COUNTIF(newValidID,$C1471)&gt;0,VLOOKUP($C1471,Νέα_Μητρώα!$A:$G,5,FALSE),IF(COUNTIF(ValidID,$C1471)&gt;0,VLOOKUP($C1471,Μητρώο!$A:$G,5,FALSE))),"")</f>
        <v/>
      </c>
      <c r="F1471" s="47"/>
      <c r="G1471" s="47"/>
      <c r="H1471" s="28"/>
      <c r="I1471" s="29" t="str">
        <f>IF($C1471&gt;0,IF(COUNTIF(newValidID,$C1471)&gt;0,VLOOKUP($C1471,Νέα_Μητρώα!$A:$G,4,FALSE),IF(COUNTIF(ValidID,$C1471)&gt;0,VLOOKUP($C1471,Μητρώο!$A:$G,4,FALSE))),"")</f>
        <v/>
      </c>
      <c r="J1471" s="53" t="str">
        <f>IF(OR(AND(OR(LEFT(R1471)="b",LEFT(T1471)="b",LEFT(V1471)="b"),IF($C1471&gt;0,IF(COUNTIF(newValidID,$C1471)&gt;0,VLOOKUP($C1471,Νέα_Μητρώα!$A:$G,2,FALSE),IF(COUNTIF(ValidID,$C1471)&gt;0,VLOOKUP($C1471,Μητρώο!$A:$G,2,FALSE))),"")="Θ"),AND(OR(LEFT(R1471)="g",LEFT(T1471)="g",LEFT(V1471)="g"),IF($C1471&gt;0,IF(COUNTIF(newValidID,$C1471)&gt;0,VLOOKUP($C1471,Νέα_Μητρώα!$A:$G,2,FALSE),IF(COUNTIF(ValidID,$C1471)&gt;0,VLOOKUP($C1471,Μητρώο!$A:$G,2,FALSE))),"")="Α")),"error","")</f>
        <v/>
      </c>
      <c r="K1471" s="29" t="str">
        <f t="shared" si="160"/>
        <v/>
      </c>
      <c r="L1471" s="29">
        <f t="shared" si="161"/>
        <v>0</v>
      </c>
      <c r="M1471" s="30"/>
      <c r="N1471" s="30"/>
      <c r="O1471" s="31" t="str">
        <f>IF($C1471&gt;0,IF(COUNTIF(newValidID,$C1471)&gt;0,VLOOKUP($C1471,Νέα_Μητρώα!$A:$G,7,FALSE),IF(COUNTIF(ValidID,$C1471)&gt;0,VLOOKUP($C1471,Μητρώο!$A:$G,7,FALSE))),"")</f>
        <v/>
      </c>
      <c r="P1471" s="25" t="str">
        <f t="shared" si="163"/>
        <v/>
      </c>
      <c r="Q1471" s="6"/>
      <c r="S1471" s="6"/>
      <c r="U1471" s="6"/>
      <c r="W1471" s="59" t="str">
        <f>IF(AND($W$1&gt;0,C1471&gt;0),SUBSTITUTE(SUBSTITUTE(IF(COUNTIF(newValidID,$C1471)&gt;0,VLOOKUP($C1471,Νέα_Μητρώα!$A:$G,2,FALSE),IF(COUNTIF(ValidID,$C1471)&gt;0,VLOOKUP($C1471,Μητρώο!$A:$G,2,FALSE))),"Θ","g"),"Α","b")&amp;IF((TRUNC((((YEAR($C$1))-I1471)+1)/2))*2&lt;12,12,(TRUNC((((YEAR($C$1))-I1471)+1)/2))*2),"ω")</f>
        <v>ω</v>
      </c>
      <c r="Z1471" s="49">
        <f t="shared" si="164"/>
        <v>0</v>
      </c>
      <c r="AA1471" s="49">
        <f t="shared" si="165"/>
        <v>0</v>
      </c>
      <c r="AB1471" s="49">
        <f t="shared" si="166"/>
        <v>0</v>
      </c>
    </row>
    <row r="1472" spans="1:28" x14ac:dyDescent="0.2">
      <c r="A1472" s="4">
        <v>1470</v>
      </c>
      <c r="B1472" s="25">
        <f t="shared" si="162"/>
        <v>1470</v>
      </c>
      <c r="D1472" s="26" t="str">
        <f>IF($C1472&gt;0,IF(COUNTIF(newValidID,$C1472)&gt;0,VLOOKUP($C1472,Νέα_Μητρώα!$A:$G,3,FALSE),IF(COUNTIF(ValidID,$C1472)&gt;0,VLOOKUP($C1472,Μητρώο!$A:$G,3,FALSE))),"")</f>
        <v/>
      </c>
      <c r="E1472" s="27" t="str">
        <f>IF($C1472&gt;0,IF(COUNTIF(newValidID,$C1472)&gt;0,VLOOKUP($C1472,Νέα_Μητρώα!$A:$G,5,FALSE),IF(COUNTIF(ValidID,$C1472)&gt;0,VLOOKUP($C1472,Μητρώο!$A:$G,5,FALSE))),"")</f>
        <v/>
      </c>
      <c r="F1472" s="47"/>
      <c r="G1472" s="47"/>
      <c r="H1472" s="28"/>
      <c r="I1472" s="29" t="str">
        <f>IF($C1472&gt;0,IF(COUNTIF(newValidID,$C1472)&gt;0,VLOOKUP($C1472,Νέα_Μητρώα!$A:$G,4,FALSE),IF(COUNTIF(ValidID,$C1472)&gt;0,VLOOKUP($C1472,Μητρώο!$A:$G,4,FALSE))),"")</f>
        <v/>
      </c>
      <c r="J1472" s="53" t="str">
        <f>IF(OR(AND(OR(LEFT(R1472)="b",LEFT(T1472)="b",LEFT(V1472)="b"),IF($C1472&gt;0,IF(COUNTIF(newValidID,$C1472)&gt;0,VLOOKUP($C1472,Νέα_Μητρώα!$A:$G,2,FALSE),IF(COUNTIF(ValidID,$C1472)&gt;0,VLOOKUP($C1472,Μητρώο!$A:$G,2,FALSE))),"")="Θ"),AND(OR(LEFT(R1472)="g",LEFT(T1472)="g",LEFT(V1472)="g"),IF($C1472&gt;0,IF(COUNTIF(newValidID,$C1472)&gt;0,VLOOKUP($C1472,Νέα_Μητρώα!$A:$G,2,FALSE),IF(COUNTIF(ValidID,$C1472)&gt;0,VLOOKUP($C1472,Μητρώο!$A:$G,2,FALSE))),"")="Α")),"error","")</f>
        <v/>
      </c>
      <c r="K1472" s="29" t="str">
        <f t="shared" si="160"/>
        <v/>
      </c>
      <c r="L1472" s="29">
        <f t="shared" si="161"/>
        <v>0</v>
      </c>
      <c r="M1472" s="30"/>
      <c r="N1472" s="30"/>
      <c r="O1472" s="31" t="str">
        <f>IF($C1472&gt;0,IF(COUNTIF(newValidID,$C1472)&gt;0,VLOOKUP($C1472,Νέα_Μητρώα!$A:$G,7,FALSE),IF(COUNTIF(ValidID,$C1472)&gt;0,VLOOKUP($C1472,Μητρώο!$A:$G,7,FALSE))),"")</f>
        <v/>
      </c>
      <c r="P1472" s="25" t="str">
        <f t="shared" si="163"/>
        <v/>
      </c>
      <c r="Q1472" s="6"/>
      <c r="S1472" s="6"/>
      <c r="U1472" s="6"/>
      <c r="W1472" s="59" t="str">
        <f>IF(AND($W$1&gt;0,C1472&gt;0),SUBSTITUTE(SUBSTITUTE(IF(COUNTIF(newValidID,$C1472)&gt;0,VLOOKUP($C1472,Νέα_Μητρώα!$A:$G,2,FALSE),IF(COUNTIF(ValidID,$C1472)&gt;0,VLOOKUP($C1472,Μητρώο!$A:$G,2,FALSE))),"Θ","g"),"Α","b")&amp;IF((TRUNC((((YEAR($C$1))-I1472)+1)/2))*2&lt;12,12,(TRUNC((((YEAR($C$1))-I1472)+1)/2))*2),"ω")</f>
        <v>ω</v>
      </c>
      <c r="Z1472" s="49">
        <f t="shared" si="164"/>
        <v>0</v>
      </c>
      <c r="AA1472" s="49">
        <f t="shared" si="165"/>
        <v>0</v>
      </c>
      <c r="AB1472" s="49">
        <f t="shared" si="166"/>
        <v>0</v>
      </c>
    </row>
    <row r="1473" spans="1:28" x14ac:dyDescent="0.2">
      <c r="A1473" s="4">
        <v>1471</v>
      </c>
      <c r="B1473" s="25">
        <f t="shared" si="162"/>
        <v>1471</v>
      </c>
      <c r="D1473" s="26" t="str">
        <f>IF($C1473&gt;0,IF(COUNTIF(newValidID,$C1473)&gt;0,VLOOKUP($C1473,Νέα_Μητρώα!$A:$G,3,FALSE),IF(COUNTIF(ValidID,$C1473)&gt;0,VLOOKUP($C1473,Μητρώο!$A:$G,3,FALSE))),"")</f>
        <v/>
      </c>
      <c r="E1473" s="27" t="str">
        <f>IF($C1473&gt;0,IF(COUNTIF(newValidID,$C1473)&gt;0,VLOOKUP($C1473,Νέα_Μητρώα!$A:$G,5,FALSE),IF(COUNTIF(ValidID,$C1473)&gt;0,VLOOKUP($C1473,Μητρώο!$A:$G,5,FALSE))),"")</f>
        <v/>
      </c>
      <c r="F1473" s="47"/>
      <c r="G1473" s="47"/>
      <c r="H1473" s="28"/>
      <c r="I1473" s="29" t="str">
        <f>IF($C1473&gt;0,IF(COUNTIF(newValidID,$C1473)&gt;0,VLOOKUP($C1473,Νέα_Μητρώα!$A:$G,4,FALSE),IF(COUNTIF(ValidID,$C1473)&gt;0,VLOOKUP($C1473,Μητρώο!$A:$G,4,FALSE))),"")</f>
        <v/>
      </c>
      <c r="J1473" s="53" t="str">
        <f>IF(OR(AND(OR(LEFT(R1473)="b",LEFT(T1473)="b",LEFT(V1473)="b"),IF($C1473&gt;0,IF(COUNTIF(newValidID,$C1473)&gt;0,VLOOKUP($C1473,Νέα_Μητρώα!$A:$G,2,FALSE),IF(COUNTIF(ValidID,$C1473)&gt;0,VLOOKUP($C1473,Μητρώο!$A:$G,2,FALSE))),"")="Θ"),AND(OR(LEFT(R1473)="g",LEFT(T1473)="g",LEFT(V1473)="g"),IF($C1473&gt;0,IF(COUNTIF(newValidID,$C1473)&gt;0,VLOOKUP($C1473,Νέα_Μητρώα!$A:$G,2,FALSE),IF(COUNTIF(ValidID,$C1473)&gt;0,VLOOKUP($C1473,Μητρώο!$A:$G,2,FALSE))),"")="Α")),"error","")</f>
        <v/>
      </c>
      <c r="K1473" s="29" t="str">
        <f t="shared" si="160"/>
        <v/>
      </c>
      <c r="L1473" s="29">
        <f t="shared" si="161"/>
        <v>0</v>
      </c>
      <c r="M1473" s="30"/>
      <c r="N1473" s="30"/>
      <c r="O1473" s="31" t="str">
        <f>IF($C1473&gt;0,IF(COUNTIF(newValidID,$C1473)&gt;0,VLOOKUP($C1473,Νέα_Μητρώα!$A:$G,7,FALSE),IF(COUNTIF(ValidID,$C1473)&gt;0,VLOOKUP($C1473,Μητρώο!$A:$G,7,FALSE))),"")</f>
        <v/>
      </c>
      <c r="P1473" s="25" t="str">
        <f t="shared" si="163"/>
        <v/>
      </c>
      <c r="Q1473" s="6"/>
      <c r="S1473" s="6"/>
      <c r="U1473" s="6"/>
      <c r="W1473" s="59" t="str">
        <f>IF(AND($W$1&gt;0,C1473&gt;0),SUBSTITUTE(SUBSTITUTE(IF(COUNTIF(newValidID,$C1473)&gt;0,VLOOKUP($C1473,Νέα_Μητρώα!$A:$G,2,FALSE),IF(COUNTIF(ValidID,$C1473)&gt;0,VLOOKUP($C1473,Μητρώο!$A:$G,2,FALSE))),"Θ","g"),"Α","b")&amp;IF((TRUNC((((YEAR($C$1))-I1473)+1)/2))*2&lt;12,12,(TRUNC((((YEAR($C$1))-I1473)+1)/2))*2),"ω")</f>
        <v>ω</v>
      </c>
      <c r="Z1473" s="49">
        <f t="shared" si="164"/>
        <v>0</v>
      </c>
      <c r="AA1473" s="49">
        <f t="shared" si="165"/>
        <v>0</v>
      </c>
      <c r="AB1473" s="49">
        <f t="shared" si="166"/>
        <v>0</v>
      </c>
    </row>
    <row r="1474" spans="1:28" x14ac:dyDescent="0.2">
      <c r="A1474" s="4">
        <v>1472</v>
      </c>
      <c r="B1474" s="25">
        <f t="shared" si="162"/>
        <v>1472</v>
      </c>
      <c r="D1474" s="26" t="str">
        <f>IF($C1474&gt;0,IF(COUNTIF(newValidID,$C1474)&gt;0,VLOOKUP($C1474,Νέα_Μητρώα!$A:$G,3,FALSE),IF(COUNTIF(ValidID,$C1474)&gt;0,VLOOKUP($C1474,Μητρώο!$A:$G,3,FALSE))),"")</f>
        <v/>
      </c>
      <c r="E1474" s="27" t="str">
        <f>IF($C1474&gt;0,IF(COUNTIF(newValidID,$C1474)&gt;0,VLOOKUP($C1474,Νέα_Μητρώα!$A:$G,5,FALSE),IF(COUNTIF(ValidID,$C1474)&gt;0,VLOOKUP($C1474,Μητρώο!$A:$G,5,FALSE))),"")</f>
        <v/>
      </c>
      <c r="F1474" s="47"/>
      <c r="G1474" s="47"/>
      <c r="H1474" s="28"/>
      <c r="I1474" s="29" t="str">
        <f>IF($C1474&gt;0,IF(COUNTIF(newValidID,$C1474)&gt;0,VLOOKUP($C1474,Νέα_Μητρώα!$A:$G,4,FALSE),IF(COUNTIF(ValidID,$C1474)&gt;0,VLOOKUP($C1474,Μητρώο!$A:$G,4,FALSE))),"")</f>
        <v/>
      </c>
      <c r="J1474" s="53" t="str">
        <f>IF(OR(AND(OR(LEFT(R1474)="b",LEFT(T1474)="b",LEFT(V1474)="b"),IF($C1474&gt;0,IF(COUNTIF(newValidID,$C1474)&gt;0,VLOOKUP($C1474,Νέα_Μητρώα!$A:$G,2,FALSE),IF(COUNTIF(ValidID,$C1474)&gt;0,VLOOKUP($C1474,Μητρώο!$A:$G,2,FALSE))),"")="Θ"),AND(OR(LEFT(R1474)="g",LEFT(T1474)="g",LEFT(V1474)="g"),IF($C1474&gt;0,IF(COUNTIF(newValidID,$C1474)&gt;0,VLOOKUP($C1474,Νέα_Μητρώα!$A:$G,2,FALSE),IF(COUNTIF(ValidID,$C1474)&gt;0,VLOOKUP($C1474,Μητρώο!$A:$G,2,FALSE))),"")="Α")),"error","")</f>
        <v/>
      </c>
      <c r="K1474" s="29" t="str">
        <f t="shared" si="160"/>
        <v/>
      </c>
      <c r="L1474" s="29">
        <f t="shared" si="161"/>
        <v>0</v>
      </c>
      <c r="M1474" s="30"/>
      <c r="N1474" s="30"/>
      <c r="O1474" s="31" t="str">
        <f>IF($C1474&gt;0,IF(COUNTIF(newValidID,$C1474)&gt;0,VLOOKUP($C1474,Νέα_Μητρώα!$A:$G,7,FALSE),IF(COUNTIF(ValidID,$C1474)&gt;0,VLOOKUP($C1474,Μητρώο!$A:$G,7,FALSE))),"")</f>
        <v/>
      </c>
      <c r="P1474" s="25" t="str">
        <f t="shared" si="163"/>
        <v/>
      </c>
      <c r="Q1474" s="6"/>
      <c r="S1474" s="6"/>
      <c r="U1474" s="6"/>
      <c r="W1474" s="59" t="str">
        <f>IF(AND($W$1&gt;0,C1474&gt;0),SUBSTITUTE(SUBSTITUTE(IF(COUNTIF(newValidID,$C1474)&gt;0,VLOOKUP($C1474,Νέα_Μητρώα!$A:$G,2,FALSE),IF(COUNTIF(ValidID,$C1474)&gt;0,VLOOKUP($C1474,Μητρώο!$A:$G,2,FALSE))),"Θ","g"),"Α","b")&amp;IF((TRUNC((((YEAR($C$1))-I1474)+1)/2))*2&lt;12,12,(TRUNC((((YEAR($C$1))-I1474)+1)/2))*2),"ω")</f>
        <v>ω</v>
      </c>
      <c r="Z1474" s="49">
        <f t="shared" si="164"/>
        <v>0</v>
      </c>
      <c r="AA1474" s="49">
        <f t="shared" si="165"/>
        <v>0</v>
      </c>
      <c r="AB1474" s="49">
        <f t="shared" si="166"/>
        <v>0</v>
      </c>
    </row>
    <row r="1475" spans="1:28" x14ac:dyDescent="0.2">
      <c r="A1475" s="4">
        <v>1473</v>
      </c>
      <c r="B1475" s="25">
        <f t="shared" si="162"/>
        <v>1473</v>
      </c>
      <c r="D1475" s="26" t="str">
        <f>IF($C1475&gt;0,IF(COUNTIF(newValidID,$C1475)&gt;0,VLOOKUP($C1475,Νέα_Μητρώα!$A:$G,3,FALSE),IF(COUNTIF(ValidID,$C1475)&gt;0,VLOOKUP($C1475,Μητρώο!$A:$G,3,FALSE))),"")</f>
        <v/>
      </c>
      <c r="E1475" s="27" t="str">
        <f>IF($C1475&gt;0,IF(COUNTIF(newValidID,$C1475)&gt;0,VLOOKUP($C1475,Νέα_Μητρώα!$A:$G,5,FALSE),IF(COUNTIF(ValidID,$C1475)&gt;0,VLOOKUP($C1475,Μητρώο!$A:$G,5,FALSE))),"")</f>
        <v/>
      </c>
      <c r="F1475" s="47"/>
      <c r="G1475" s="47"/>
      <c r="H1475" s="28"/>
      <c r="I1475" s="29" t="str">
        <f>IF($C1475&gt;0,IF(COUNTIF(newValidID,$C1475)&gt;0,VLOOKUP($C1475,Νέα_Μητρώα!$A:$G,4,FALSE),IF(COUNTIF(ValidID,$C1475)&gt;0,VLOOKUP($C1475,Μητρώο!$A:$G,4,FALSE))),"")</f>
        <v/>
      </c>
      <c r="J1475" s="53" t="str">
        <f>IF(OR(AND(OR(LEFT(R1475)="b",LEFT(T1475)="b",LEFT(V1475)="b"),IF($C1475&gt;0,IF(COUNTIF(newValidID,$C1475)&gt;0,VLOOKUP($C1475,Νέα_Μητρώα!$A:$G,2,FALSE),IF(COUNTIF(ValidID,$C1475)&gt;0,VLOOKUP($C1475,Μητρώο!$A:$G,2,FALSE))),"")="Θ"),AND(OR(LEFT(R1475)="g",LEFT(T1475)="g",LEFT(V1475)="g"),IF($C1475&gt;0,IF(COUNTIF(newValidID,$C1475)&gt;0,VLOOKUP($C1475,Νέα_Μητρώα!$A:$G,2,FALSE),IF(COUNTIF(ValidID,$C1475)&gt;0,VLOOKUP($C1475,Μητρώο!$A:$G,2,FALSE))),"")="Α")),"error","")</f>
        <v/>
      </c>
      <c r="K1475" s="29" t="str">
        <f t="shared" ref="K1475:K1502" si="167">IF(R1475&gt;" ",IF(VALUE(RIGHT(R1475,2))=10,IF(YEAR($C$1)-I1475&gt;10,"error","ok"),IF(VALUE(RIGHT(R1475,2))=12,IF(OR(YEAR($C$1)-I1475&gt;12,YEAR($C$1)-I1475&lt;9),"error","ok"),IF(VALUE(RIGHT(R1475,2))=14,IF(OR(YEAR($C$1)-I1475&gt;14,YEAR($C$1)-I1475&lt;9),"error","ok"),IF(VALUE(RIGHT(R1475,2))=16,IF(OR(YEAR($C$1)-I1475&gt;16,YEAR($C$1)-I1475&lt;13),"error","ok"),IF(VALUE(RIGHT(R1475,2))=18,IF(OR(YEAR($C$1)-I1475&gt;18,YEAR($C$1)-I1475&lt;13),"error","ok"),"x"))))),"")</f>
        <v/>
      </c>
      <c r="L1475" s="29">
        <f t="shared" ref="L1475:L1502" si="168">COUNTIF(C:C,C1475)</f>
        <v>0</v>
      </c>
      <c r="M1475" s="30"/>
      <c r="N1475" s="30"/>
      <c r="O1475" s="31" t="str">
        <f>IF($C1475&gt;0,IF(COUNTIF(newValidID,$C1475)&gt;0,VLOOKUP($C1475,Νέα_Μητρώα!$A:$G,7,FALSE),IF(COUNTIF(ValidID,$C1475)&gt;0,VLOOKUP($C1475,Μητρώο!$A:$G,7,FALSE))),"")</f>
        <v/>
      </c>
      <c r="P1475" s="25" t="str">
        <f t="shared" si="163"/>
        <v/>
      </c>
      <c r="Q1475" s="6"/>
      <c r="S1475" s="6"/>
      <c r="U1475" s="6"/>
      <c r="W1475" s="59" t="str">
        <f>IF(AND($W$1&gt;0,C1475&gt;0),SUBSTITUTE(SUBSTITUTE(IF(COUNTIF(newValidID,$C1475)&gt;0,VLOOKUP($C1475,Νέα_Μητρώα!$A:$G,2,FALSE),IF(COUNTIF(ValidID,$C1475)&gt;0,VLOOKUP($C1475,Μητρώο!$A:$G,2,FALSE))),"Θ","g"),"Α","b")&amp;IF((TRUNC((((YEAR($C$1))-I1475)+1)/2))*2&lt;12,12,(TRUNC((((YEAR($C$1))-I1475)+1)/2))*2),"ω")</f>
        <v>ω</v>
      </c>
      <c r="Z1475" s="49">
        <f t="shared" si="164"/>
        <v>0</v>
      </c>
      <c r="AA1475" s="49">
        <f t="shared" si="165"/>
        <v>0</v>
      </c>
      <c r="AB1475" s="49">
        <f t="shared" si="166"/>
        <v>0</v>
      </c>
    </row>
    <row r="1476" spans="1:28" x14ac:dyDescent="0.2">
      <c r="A1476" s="4">
        <v>1474</v>
      </c>
      <c r="B1476" s="25">
        <f t="shared" ref="B1476:B1502" si="169">IF(Q1476&amp;R1476&amp;W1476=Q1475&amp;R1475&amp;W1475,B1475+1,1)</f>
        <v>1474</v>
      </c>
      <c r="D1476" s="26" t="str">
        <f>IF($C1476&gt;0,IF(COUNTIF(newValidID,$C1476)&gt;0,VLOOKUP($C1476,Νέα_Μητρώα!$A:$G,3,FALSE),IF(COUNTIF(ValidID,$C1476)&gt;0,VLOOKUP($C1476,Μητρώο!$A:$G,3,FALSE))),"")</f>
        <v/>
      </c>
      <c r="E1476" s="27" t="str">
        <f>IF($C1476&gt;0,IF(COUNTIF(newValidID,$C1476)&gt;0,VLOOKUP($C1476,Νέα_Μητρώα!$A:$G,5,FALSE),IF(COUNTIF(ValidID,$C1476)&gt;0,VLOOKUP($C1476,Μητρώο!$A:$G,5,FALSE))),"")</f>
        <v/>
      </c>
      <c r="F1476" s="47"/>
      <c r="G1476" s="47"/>
      <c r="H1476" s="28"/>
      <c r="I1476" s="29" t="str">
        <f>IF($C1476&gt;0,IF(COUNTIF(newValidID,$C1476)&gt;0,VLOOKUP($C1476,Νέα_Μητρώα!$A:$G,4,FALSE),IF(COUNTIF(ValidID,$C1476)&gt;0,VLOOKUP($C1476,Μητρώο!$A:$G,4,FALSE))),"")</f>
        <v/>
      </c>
      <c r="J1476" s="53" t="str">
        <f>IF(OR(AND(OR(LEFT(R1476)="b",LEFT(T1476)="b",LEFT(V1476)="b"),IF($C1476&gt;0,IF(COUNTIF(newValidID,$C1476)&gt;0,VLOOKUP($C1476,Νέα_Μητρώα!$A:$G,2,FALSE),IF(COUNTIF(ValidID,$C1476)&gt;0,VLOOKUP($C1476,Μητρώο!$A:$G,2,FALSE))),"")="Θ"),AND(OR(LEFT(R1476)="g",LEFT(T1476)="g",LEFT(V1476)="g"),IF($C1476&gt;0,IF(COUNTIF(newValidID,$C1476)&gt;0,VLOOKUP($C1476,Νέα_Μητρώα!$A:$G,2,FALSE),IF(COUNTIF(ValidID,$C1476)&gt;0,VLOOKUP($C1476,Μητρώο!$A:$G,2,FALSE))),"")="Α")),"error","")</f>
        <v/>
      </c>
      <c r="K1476" s="29" t="str">
        <f t="shared" si="167"/>
        <v/>
      </c>
      <c r="L1476" s="29">
        <f t="shared" si="168"/>
        <v>0</v>
      </c>
      <c r="M1476" s="30"/>
      <c r="N1476" s="30"/>
      <c r="O1476" s="31" t="str">
        <f>IF($C1476&gt;0,IF(COUNTIF(newValidID,$C1476)&gt;0,VLOOKUP($C1476,Νέα_Μητρώα!$A:$G,7,FALSE),IF(COUNTIF(ValidID,$C1476)&gt;0,VLOOKUP($C1476,Μητρώο!$A:$G,7,FALSE))),"")</f>
        <v/>
      </c>
      <c r="P1476" s="25" t="str">
        <f t="shared" ref="P1476:P1502" si="170">IF(AND($C1476&gt;1,$O1476&lt;$C$1),"Κ","")</f>
        <v/>
      </c>
      <c r="Q1476" s="6"/>
      <c r="S1476" s="6"/>
      <c r="U1476" s="6"/>
      <c r="W1476" s="59" t="str">
        <f>IF(AND($W$1&gt;0,C1476&gt;0),SUBSTITUTE(SUBSTITUTE(IF(COUNTIF(newValidID,$C1476)&gt;0,VLOOKUP($C1476,Νέα_Μητρώα!$A:$G,2,FALSE),IF(COUNTIF(ValidID,$C1476)&gt;0,VLOOKUP($C1476,Μητρώο!$A:$G,2,FALSE))),"Θ","g"),"Α","b")&amp;IF((TRUNC((((YEAR($C$1))-I1476)+1)/2))*2&lt;12,12,(TRUNC((((YEAR($C$1))-I1476)+1)/2))*2),"ω")</f>
        <v>ω</v>
      </c>
      <c r="Z1476" s="49">
        <f t="shared" si="164"/>
        <v>0</v>
      </c>
      <c r="AA1476" s="49">
        <f t="shared" si="165"/>
        <v>0</v>
      </c>
      <c r="AB1476" s="49">
        <f t="shared" si="166"/>
        <v>0</v>
      </c>
    </row>
    <row r="1477" spans="1:28" x14ac:dyDescent="0.2">
      <c r="A1477" s="4">
        <v>1475</v>
      </c>
      <c r="B1477" s="25">
        <f t="shared" si="169"/>
        <v>1475</v>
      </c>
      <c r="D1477" s="26" t="str">
        <f>IF($C1477&gt;0,IF(COUNTIF(newValidID,$C1477)&gt;0,VLOOKUP($C1477,Νέα_Μητρώα!$A:$G,3,FALSE),IF(COUNTIF(ValidID,$C1477)&gt;0,VLOOKUP($C1477,Μητρώο!$A:$G,3,FALSE))),"")</f>
        <v/>
      </c>
      <c r="E1477" s="27" t="str">
        <f>IF($C1477&gt;0,IF(COUNTIF(newValidID,$C1477)&gt;0,VLOOKUP($C1477,Νέα_Μητρώα!$A:$G,5,FALSE),IF(COUNTIF(ValidID,$C1477)&gt;0,VLOOKUP($C1477,Μητρώο!$A:$G,5,FALSE))),"")</f>
        <v/>
      </c>
      <c r="F1477" s="47"/>
      <c r="G1477" s="47"/>
      <c r="H1477" s="28"/>
      <c r="I1477" s="29" t="str">
        <f>IF($C1477&gt;0,IF(COUNTIF(newValidID,$C1477)&gt;0,VLOOKUP($C1477,Νέα_Μητρώα!$A:$G,4,FALSE),IF(COUNTIF(ValidID,$C1477)&gt;0,VLOOKUP($C1477,Μητρώο!$A:$G,4,FALSE))),"")</f>
        <v/>
      </c>
      <c r="J1477" s="53" t="str">
        <f>IF(OR(AND(OR(LEFT(R1477)="b",LEFT(T1477)="b",LEFT(V1477)="b"),IF($C1477&gt;0,IF(COUNTIF(newValidID,$C1477)&gt;0,VLOOKUP($C1477,Νέα_Μητρώα!$A:$G,2,FALSE),IF(COUNTIF(ValidID,$C1477)&gt;0,VLOOKUP($C1477,Μητρώο!$A:$G,2,FALSE))),"")="Θ"),AND(OR(LEFT(R1477)="g",LEFT(T1477)="g",LEFT(V1477)="g"),IF($C1477&gt;0,IF(COUNTIF(newValidID,$C1477)&gt;0,VLOOKUP($C1477,Νέα_Μητρώα!$A:$G,2,FALSE),IF(COUNTIF(ValidID,$C1477)&gt;0,VLOOKUP($C1477,Μητρώο!$A:$G,2,FALSE))),"")="Α")),"error","")</f>
        <v/>
      </c>
      <c r="K1477" s="29" t="str">
        <f t="shared" si="167"/>
        <v/>
      </c>
      <c r="L1477" s="29">
        <f t="shared" si="168"/>
        <v>0</v>
      </c>
      <c r="M1477" s="30"/>
      <c r="N1477" s="30"/>
      <c r="O1477" s="31" t="str">
        <f>IF($C1477&gt;0,IF(COUNTIF(newValidID,$C1477)&gt;0,VLOOKUP($C1477,Νέα_Μητρώα!$A:$G,7,FALSE),IF(COUNTIF(ValidID,$C1477)&gt;0,VLOOKUP($C1477,Μητρώο!$A:$G,7,FALSE))),"")</f>
        <v/>
      </c>
      <c r="P1477" s="25" t="str">
        <f t="shared" si="170"/>
        <v/>
      </c>
      <c r="Q1477" s="6"/>
      <c r="S1477" s="6"/>
      <c r="U1477" s="6"/>
      <c r="W1477" s="59" t="str">
        <f>IF(AND($W$1&gt;0,C1477&gt;0),SUBSTITUTE(SUBSTITUTE(IF(COUNTIF(newValidID,$C1477)&gt;0,VLOOKUP($C1477,Νέα_Μητρώα!$A:$G,2,FALSE),IF(COUNTIF(ValidID,$C1477)&gt;0,VLOOKUP($C1477,Μητρώο!$A:$G,2,FALSE))),"Θ","g"),"Α","b")&amp;IF((TRUNC((((YEAR($C$1))-I1477)+1)/2))*2&lt;12,12,(TRUNC((((YEAR($C$1))-I1477)+1)/2))*2),"ω")</f>
        <v>ω</v>
      </c>
      <c r="Z1477" s="49">
        <f t="shared" si="164"/>
        <v>0</v>
      </c>
      <c r="AA1477" s="49">
        <f t="shared" si="165"/>
        <v>0</v>
      </c>
      <c r="AB1477" s="49">
        <f t="shared" si="166"/>
        <v>0</v>
      </c>
    </row>
    <row r="1478" spans="1:28" x14ac:dyDescent="0.2">
      <c r="A1478" s="4">
        <v>1476</v>
      </c>
      <c r="B1478" s="25">
        <f t="shared" si="169"/>
        <v>1476</v>
      </c>
      <c r="D1478" s="26" t="str">
        <f>IF($C1478&gt;0,IF(COUNTIF(newValidID,$C1478)&gt;0,VLOOKUP($C1478,Νέα_Μητρώα!$A:$G,3,FALSE),IF(COUNTIF(ValidID,$C1478)&gt;0,VLOOKUP($C1478,Μητρώο!$A:$G,3,FALSE))),"")</f>
        <v/>
      </c>
      <c r="E1478" s="27" t="str">
        <f>IF($C1478&gt;0,IF(COUNTIF(newValidID,$C1478)&gt;0,VLOOKUP($C1478,Νέα_Μητρώα!$A:$G,5,FALSE),IF(COUNTIF(ValidID,$C1478)&gt;0,VLOOKUP($C1478,Μητρώο!$A:$G,5,FALSE))),"")</f>
        <v/>
      </c>
      <c r="F1478" s="47"/>
      <c r="G1478" s="47"/>
      <c r="H1478" s="28"/>
      <c r="I1478" s="29" t="str">
        <f>IF($C1478&gt;0,IF(COUNTIF(newValidID,$C1478)&gt;0,VLOOKUP($C1478,Νέα_Μητρώα!$A:$G,4,FALSE),IF(COUNTIF(ValidID,$C1478)&gt;0,VLOOKUP($C1478,Μητρώο!$A:$G,4,FALSE))),"")</f>
        <v/>
      </c>
      <c r="J1478" s="53" t="str">
        <f>IF(OR(AND(OR(LEFT(R1478)="b",LEFT(T1478)="b",LEFT(V1478)="b"),IF($C1478&gt;0,IF(COUNTIF(newValidID,$C1478)&gt;0,VLOOKUP($C1478,Νέα_Μητρώα!$A:$G,2,FALSE),IF(COUNTIF(ValidID,$C1478)&gt;0,VLOOKUP($C1478,Μητρώο!$A:$G,2,FALSE))),"")="Θ"),AND(OR(LEFT(R1478)="g",LEFT(T1478)="g",LEFT(V1478)="g"),IF($C1478&gt;0,IF(COUNTIF(newValidID,$C1478)&gt;0,VLOOKUP($C1478,Νέα_Μητρώα!$A:$G,2,FALSE),IF(COUNTIF(ValidID,$C1478)&gt;0,VLOOKUP($C1478,Μητρώο!$A:$G,2,FALSE))),"")="Α")),"error","")</f>
        <v/>
      </c>
      <c r="K1478" s="29" t="str">
        <f t="shared" si="167"/>
        <v/>
      </c>
      <c r="L1478" s="29">
        <f t="shared" si="168"/>
        <v>0</v>
      </c>
      <c r="M1478" s="30"/>
      <c r="N1478" s="30"/>
      <c r="O1478" s="31" t="str">
        <f>IF($C1478&gt;0,IF(COUNTIF(newValidID,$C1478)&gt;0,VLOOKUP($C1478,Νέα_Μητρώα!$A:$G,7,FALSE),IF(COUNTIF(ValidID,$C1478)&gt;0,VLOOKUP($C1478,Μητρώο!$A:$G,7,FALSE))),"")</f>
        <v/>
      </c>
      <c r="P1478" s="25" t="str">
        <f t="shared" si="170"/>
        <v/>
      </c>
      <c r="Q1478" s="6"/>
      <c r="S1478" s="6"/>
      <c r="U1478" s="6"/>
      <c r="W1478" s="59" t="str">
        <f>IF(AND($W$1&gt;0,C1478&gt;0),SUBSTITUTE(SUBSTITUTE(IF(COUNTIF(newValidID,$C1478)&gt;0,VLOOKUP($C1478,Νέα_Μητρώα!$A:$G,2,FALSE),IF(COUNTIF(ValidID,$C1478)&gt;0,VLOOKUP($C1478,Μητρώο!$A:$G,2,FALSE))),"Θ","g"),"Α","b")&amp;IF((TRUNC((((YEAR($C$1))-I1478)+1)/2))*2&lt;12,12,(TRUNC((((YEAR($C$1))-I1478)+1)/2))*2),"ω")</f>
        <v>ω</v>
      </c>
      <c r="Z1478" s="49">
        <f t="shared" si="164"/>
        <v>0</v>
      </c>
      <c r="AA1478" s="49">
        <f t="shared" si="165"/>
        <v>0</v>
      </c>
      <c r="AB1478" s="49">
        <f t="shared" si="166"/>
        <v>0</v>
      </c>
    </row>
    <row r="1479" spans="1:28" x14ac:dyDescent="0.2">
      <c r="A1479" s="4">
        <v>1477</v>
      </c>
      <c r="B1479" s="25">
        <f t="shared" si="169"/>
        <v>1477</v>
      </c>
      <c r="D1479" s="26" t="str">
        <f>IF($C1479&gt;0,IF(COUNTIF(newValidID,$C1479)&gt;0,VLOOKUP($C1479,Νέα_Μητρώα!$A:$G,3,FALSE),IF(COUNTIF(ValidID,$C1479)&gt;0,VLOOKUP($C1479,Μητρώο!$A:$G,3,FALSE))),"")</f>
        <v/>
      </c>
      <c r="E1479" s="27" t="str">
        <f>IF($C1479&gt;0,IF(COUNTIF(newValidID,$C1479)&gt;0,VLOOKUP($C1479,Νέα_Μητρώα!$A:$G,5,FALSE),IF(COUNTIF(ValidID,$C1479)&gt;0,VLOOKUP($C1479,Μητρώο!$A:$G,5,FALSE))),"")</f>
        <v/>
      </c>
      <c r="F1479" s="47"/>
      <c r="G1479" s="47"/>
      <c r="H1479" s="28"/>
      <c r="I1479" s="29" t="str">
        <f>IF($C1479&gt;0,IF(COUNTIF(newValidID,$C1479)&gt;0,VLOOKUP($C1479,Νέα_Μητρώα!$A:$G,4,FALSE),IF(COUNTIF(ValidID,$C1479)&gt;0,VLOOKUP($C1479,Μητρώο!$A:$G,4,FALSE))),"")</f>
        <v/>
      </c>
      <c r="J1479" s="53" t="str">
        <f>IF(OR(AND(OR(LEFT(R1479)="b",LEFT(T1479)="b",LEFT(V1479)="b"),IF($C1479&gt;0,IF(COUNTIF(newValidID,$C1479)&gt;0,VLOOKUP($C1479,Νέα_Μητρώα!$A:$G,2,FALSE),IF(COUNTIF(ValidID,$C1479)&gt;0,VLOOKUP($C1479,Μητρώο!$A:$G,2,FALSE))),"")="Θ"),AND(OR(LEFT(R1479)="g",LEFT(T1479)="g",LEFT(V1479)="g"),IF($C1479&gt;0,IF(COUNTIF(newValidID,$C1479)&gt;0,VLOOKUP($C1479,Νέα_Μητρώα!$A:$G,2,FALSE),IF(COUNTIF(ValidID,$C1479)&gt;0,VLOOKUP($C1479,Μητρώο!$A:$G,2,FALSE))),"")="Α")),"error","")</f>
        <v/>
      </c>
      <c r="K1479" s="29" t="str">
        <f t="shared" si="167"/>
        <v/>
      </c>
      <c r="L1479" s="29">
        <f t="shared" si="168"/>
        <v>0</v>
      </c>
      <c r="M1479" s="30"/>
      <c r="N1479" s="30"/>
      <c r="O1479" s="31" t="str">
        <f>IF($C1479&gt;0,IF(COUNTIF(newValidID,$C1479)&gt;0,VLOOKUP($C1479,Νέα_Μητρώα!$A:$G,7,FALSE),IF(COUNTIF(ValidID,$C1479)&gt;0,VLOOKUP($C1479,Μητρώο!$A:$G,7,FALSE))),"")</f>
        <v/>
      </c>
      <c r="P1479" s="25" t="str">
        <f t="shared" si="170"/>
        <v/>
      </c>
      <c r="Q1479" s="6"/>
      <c r="S1479" s="6"/>
      <c r="U1479" s="6"/>
      <c r="W1479" s="59" t="str">
        <f>IF(AND($W$1&gt;0,C1479&gt;0),SUBSTITUTE(SUBSTITUTE(IF(COUNTIF(newValidID,$C1479)&gt;0,VLOOKUP($C1479,Νέα_Μητρώα!$A:$G,2,FALSE),IF(COUNTIF(ValidID,$C1479)&gt;0,VLOOKUP($C1479,Μητρώο!$A:$G,2,FALSE))),"Θ","g"),"Α","b")&amp;IF((TRUNC((((YEAR($C$1))-I1479)+1)/2))*2&lt;12,12,(TRUNC((((YEAR($C$1))-I1479)+1)/2))*2),"ω")</f>
        <v>ω</v>
      </c>
      <c r="Z1479" s="49">
        <f t="shared" si="164"/>
        <v>0</v>
      </c>
      <c r="AA1479" s="49">
        <f t="shared" si="165"/>
        <v>0</v>
      </c>
      <c r="AB1479" s="49">
        <f t="shared" si="166"/>
        <v>0</v>
      </c>
    </row>
    <row r="1480" spans="1:28" x14ac:dyDescent="0.2">
      <c r="A1480" s="4">
        <v>1478</v>
      </c>
      <c r="B1480" s="25">
        <f t="shared" si="169"/>
        <v>1478</v>
      </c>
      <c r="D1480" s="26" t="str">
        <f>IF($C1480&gt;0,IF(COUNTIF(newValidID,$C1480)&gt;0,VLOOKUP($C1480,Νέα_Μητρώα!$A:$G,3,FALSE),IF(COUNTIF(ValidID,$C1480)&gt;0,VLOOKUP($C1480,Μητρώο!$A:$G,3,FALSE))),"")</f>
        <v/>
      </c>
      <c r="E1480" s="27" t="str">
        <f>IF($C1480&gt;0,IF(COUNTIF(newValidID,$C1480)&gt;0,VLOOKUP($C1480,Νέα_Μητρώα!$A:$G,5,FALSE),IF(COUNTIF(ValidID,$C1480)&gt;0,VLOOKUP($C1480,Μητρώο!$A:$G,5,FALSE))),"")</f>
        <v/>
      </c>
      <c r="F1480" s="47"/>
      <c r="G1480" s="47"/>
      <c r="H1480" s="28"/>
      <c r="I1480" s="29" t="str">
        <f>IF($C1480&gt;0,IF(COUNTIF(newValidID,$C1480)&gt;0,VLOOKUP($C1480,Νέα_Μητρώα!$A:$G,4,FALSE),IF(COUNTIF(ValidID,$C1480)&gt;0,VLOOKUP($C1480,Μητρώο!$A:$G,4,FALSE))),"")</f>
        <v/>
      </c>
      <c r="J1480" s="53" t="str">
        <f>IF(OR(AND(OR(LEFT(R1480)="b",LEFT(T1480)="b",LEFT(V1480)="b"),IF($C1480&gt;0,IF(COUNTIF(newValidID,$C1480)&gt;0,VLOOKUP($C1480,Νέα_Μητρώα!$A:$G,2,FALSE),IF(COUNTIF(ValidID,$C1480)&gt;0,VLOOKUP($C1480,Μητρώο!$A:$G,2,FALSE))),"")="Θ"),AND(OR(LEFT(R1480)="g",LEFT(T1480)="g",LEFT(V1480)="g"),IF($C1480&gt;0,IF(COUNTIF(newValidID,$C1480)&gt;0,VLOOKUP($C1480,Νέα_Μητρώα!$A:$G,2,FALSE),IF(COUNTIF(ValidID,$C1480)&gt;0,VLOOKUP($C1480,Μητρώο!$A:$G,2,FALSE))),"")="Α")),"error","")</f>
        <v/>
      </c>
      <c r="K1480" s="29" t="str">
        <f t="shared" si="167"/>
        <v/>
      </c>
      <c r="L1480" s="29">
        <f t="shared" si="168"/>
        <v>0</v>
      </c>
      <c r="M1480" s="30"/>
      <c r="N1480" s="30"/>
      <c r="O1480" s="31" t="str">
        <f>IF($C1480&gt;0,IF(COUNTIF(newValidID,$C1480)&gt;0,VLOOKUP($C1480,Νέα_Μητρώα!$A:$G,7,FALSE),IF(COUNTIF(ValidID,$C1480)&gt;0,VLOOKUP($C1480,Μητρώο!$A:$G,7,FALSE))),"")</f>
        <v/>
      </c>
      <c r="P1480" s="25" t="str">
        <f t="shared" si="170"/>
        <v/>
      </c>
      <c r="Q1480" s="6"/>
      <c r="S1480" s="6"/>
      <c r="U1480" s="6"/>
      <c r="W1480" s="59" t="str">
        <f>IF(AND($W$1&gt;0,C1480&gt;0),SUBSTITUTE(SUBSTITUTE(IF(COUNTIF(newValidID,$C1480)&gt;0,VLOOKUP($C1480,Νέα_Μητρώα!$A:$G,2,FALSE),IF(COUNTIF(ValidID,$C1480)&gt;0,VLOOKUP($C1480,Μητρώο!$A:$G,2,FALSE))),"Θ","g"),"Α","b")&amp;IF((TRUNC((((YEAR($C$1))-I1480)+1)/2))*2&lt;12,12,(TRUNC((((YEAR($C$1))-I1480)+1)/2))*2),"ω")</f>
        <v>ω</v>
      </c>
      <c r="Z1480" s="49">
        <f t="shared" si="164"/>
        <v>0</v>
      </c>
      <c r="AA1480" s="49">
        <f t="shared" si="165"/>
        <v>0</v>
      </c>
      <c r="AB1480" s="49">
        <f t="shared" si="166"/>
        <v>0</v>
      </c>
    </row>
    <row r="1481" spans="1:28" x14ac:dyDescent="0.2">
      <c r="A1481" s="4">
        <v>1479</v>
      </c>
      <c r="B1481" s="25">
        <f t="shared" si="169"/>
        <v>1479</v>
      </c>
      <c r="D1481" s="26" t="str">
        <f>IF($C1481&gt;0,IF(COUNTIF(newValidID,$C1481)&gt;0,VLOOKUP($C1481,Νέα_Μητρώα!$A:$G,3,FALSE),IF(COUNTIF(ValidID,$C1481)&gt;0,VLOOKUP($C1481,Μητρώο!$A:$G,3,FALSE))),"")</f>
        <v/>
      </c>
      <c r="E1481" s="27" t="str">
        <f>IF($C1481&gt;0,IF(COUNTIF(newValidID,$C1481)&gt;0,VLOOKUP($C1481,Νέα_Μητρώα!$A:$G,5,FALSE),IF(COUNTIF(ValidID,$C1481)&gt;0,VLOOKUP($C1481,Μητρώο!$A:$G,5,FALSE))),"")</f>
        <v/>
      </c>
      <c r="F1481" s="47"/>
      <c r="G1481" s="47"/>
      <c r="H1481" s="28"/>
      <c r="I1481" s="29" t="str">
        <f>IF($C1481&gt;0,IF(COUNTIF(newValidID,$C1481)&gt;0,VLOOKUP($C1481,Νέα_Μητρώα!$A:$G,4,FALSE),IF(COUNTIF(ValidID,$C1481)&gt;0,VLOOKUP($C1481,Μητρώο!$A:$G,4,FALSE))),"")</f>
        <v/>
      </c>
      <c r="J1481" s="53" t="str">
        <f>IF(OR(AND(OR(LEFT(R1481)="b",LEFT(T1481)="b",LEFT(V1481)="b"),IF($C1481&gt;0,IF(COUNTIF(newValidID,$C1481)&gt;0,VLOOKUP($C1481,Νέα_Μητρώα!$A:$G,2,FALSE),IF(COUNTIF(ValidID,$C1481)&gt;0,VLOOKUP($C1481,Μητρώο!$A:$G,2,FALSE))),"")="Θ"),AND(OR(LEFT(R1481)="g",LEFT(T1481)="g",LEFT(V1481)="g"),IF($C1481&gt;0,IF(COUNTIF(newValidID,$C1481)&gt;0,VLOOKUP($C1481,Νέα_Μητρώα!$A:$G,2,FALSE),IF(COUNTIF(ValidID,$C1481)&gt;0,VLOOKUP($C1481,Μητρώο!$A:$G,2,FALSE))),"")="Α")),"error","")</f>
        <v/>
      </c>
      <c r="K1481" s="29" t="str">
        <f t="shared" si="167"/>
        <v/>
      </c>
      <c r="L1481" s="29">
        <f t="shared" si="168"/>
        <v>0</v>
      </c>
      <c r="M1481" s="30"/>
      <c r="N1481" s="30"/>
      <c r="O1481" s="31" t="str">
        <f>IF($C1481&gt;0,IF(COUNTIF(newValidID,$C1481)&gt;0,VLOOKUP($C1481,Νέα_Μητρώα!$A:$G,7,FALSE),IF(COUNTIF(ValidID,$C1481)&gt;0,VLOOKUP($C1481,Μητρώο!$A:$G,7,FALSE))),"")</f>
        <v/>
      </c>
      <c r="P1481" s="25" t="str">
        <f t="shared" si="170"/>
        <v/>
      </c>
      <c r="Q1481" s="6"/>
      <c r="S1481" s="6"/>
      <c r="U1481" s="6"/>
      <c r="W1481" s="59" t="str">
        <f>IF(AND($W$1&gt;0,C1481&gt;0),SUBSTITUTE(SUBSTITUTE(IF(COUNTIF(newValidID,$C1481)&gt;0,VLOOKUP($C1481,Νέα_Μητρώα!$A:$G,2,FALSE),IF(COUNTIF(ValidID,$C1481)&gt;0,VLOOKUP($C1481,Μητρώο!$A:$G,2,FALSE))),"Θ","g"),"Α","b")&amp;IF((TRUNC((((YEAR($C$1))-I1481)+1)/2))*2&lt;12,12,(TRUNC((((YEAR($C$1))-I1481)+1)/2))*2),"ω")</f>
        <v>ω</v>
      </c>
      <c r="Z1481" s="49">
        <f t="shared" si="164"/>
        <v>0</v>
      </c>
      <c r="AA1481" s="49">
        <f t="shared" si="165"/>
        <v>0</v>
      </c>
      <c r="AB1481" s="49">
        <f t="shared" si="166"/>
        <v>0</v>
      </c>
    </row>
    <row r="1482" spans="1:28" x14ac:dyDescent="0.2">
      <c r="A1482" s="4">
        <v>1480</v>
      </c>
      <c r="B1482" s="25">
        <f t="shared" si="169"/>
        <v>1480</v>
      </c>
      <c r="D1482" s="26" t="str">
        <f>IF($C1482&gt;0,IF(COUNTIF(newValidID,$C1482)&gt;0,VLOOKUP($C1482,Νέα_Μητρώα!$A:$G,3,FALSE),IF(COUNTIF(ValidID,$C1482)&gt;0,VLOOKUP($C1482,Μητρώο!$A:$G,3,FALSE))),"")</f>
        <v/>
      </c>
      <c r="E1482" s="27" t="str">
        <f>IF($C1482&gt;0,IF(COUNTIF(newValidID,$C1482)&gt;0,VLOOKUP($C1482,Νέα_Μητρώα!$A:$G,5,FALSE),IF(COUNTIF(ValidID,$C1482)&gt;0,VLOOKUP($C1482,Μητρώο!$A:$G,5,FALSE))),"")</f>
        <v/>
      </c>
      <c r="F1482" s="47"/>
      <c r="G1482" s="47"/>
      <c r="H1482" s="28"/>
      <c r="I1482" s="29" t="str">
        <f>IF($C1482&gt;0,IF(COUNTIF(newValidID,$C1482)&gt;0,VLOOKUP($C1482,Νέα_Μητρώα!$A:$G,4,FALSE),IF(COUNTIF(ValidID,$C1482)&gt;0,VLOOKUP($C1482,Μητρώο!$A:$G,4,FALSE))),"")</f>
        <v/>
      </c>
      <c r="J1482" s="53" t="str">
        <f>IF(OR(AND(OR(LEFT(R1482)="b",LEFT(T1482)="b",LEFT(V1482)="b"),IF($C1482&gt;0,IF(COUNTIF(newValidID,$C1482)&gt;0,VLOOKUP($C1482,Νέα_Μητρώα!$A:$G,2,FALSE),IF(COUNTIF(ValidID,$C1482)&gt;0,VLOOKUP($C1482,Μητρώο!$A:$G,2,FALSE))),"")="Θ"),AND(OR(LEFT(R1482)="g",LEFT(T1482)="g",LEFT(V1482)="g"),IF($C1482&gt;0,IF(COUNTIF(newValidID,$C1482)&gt;0,VLOOKUP($C1482,Νέα_Μητρώα!$A:$G,2,FALSE),IF(COUNTIF(ValidID,$C1482)&gt;0,VLOOKUP($C1482,Μητρώο!$A:$G,2,FALSE))),"")="Α")),"error","")</f>
        <v/>
      </c>
      <c r="K1482" s="29" t="str">
        <f t="shared" si="167"/>
        <v/>
      </c>
      <c r="L1482" s="29">
        <f t="shared" si="168"/>
        <v>0</v>
      </c>
      <c r="M1482" s="30"/>
      <c r="N1482" s="30"/>
      <c r="O1482" s="31" t="str">
        <f>IF($C1482&gt;0,IF(COUNTIF(newValidID,$C1482)&gt;0,VLOOKUP($C1482,Νέα_Μητρώα!$A:$G,7,FALSE),IF(COUNTIF(ValidID,$C1482)&gt;0,VLOOKUP($C1482,Μητρώο!$A:$G,7,FALSE))),"")</f>
        <v/>
      </c>
      <c r="P1482" s="25" t="str">
        <f t="shared" si="170"/>
        <v/>
      </c>
      <c r="Q1482" s="6"/>
      <c r="S1482" s="6"/>
      <c r="U1482" s="6"/>
      <c r="W1482" s="59" t="str">
        <f>IF(AND($W$1&gt;0,C1482&gt;0),SUBSTITUTE(SUBSTITUTE(IF(COUNTIF(newValidID,$C1482)&gt;0,VLOOKUP($C1482,Νέα_Μητρώα!$A:$G,2,FALSE),IF(COUNTIF(ValidID,$C1482)&gt;0,VLOOKUP($C1482,Μητρώο!$A:$G,2,FALSE))),"Θ","g"),"Α","b")&amp;IF((TRUNC((((YEAR($C$1))-I1482)+1)/2))*2&lt;12,12,(TRUNC((((YEAR($C$1))-I1482)+1)/2))*2),"ω")</f>
        <v>ω</v>
      </c>
      <c r="Z1482" s="49">
        <f t="shared" si="164"/>
        <v>0</v>
      </c>
      <c r="AA1482" s="49">
        <f t="shared" si="165"/>
        <v>0</v>
      </c>
      <c r="AB1482" s="49">
        <f t="shared" si="166"/>
        <v>0</v>
      </c>
    </row>
    <row r="1483" spans="1:28" x14ac:dyDescent="0.2">
      <c r="A1483" s="4">
        <v>1481</v>
      </c>
      <c r="B1483" s="25">
        <f t="shared" si="169"/>
        <v>1481</v>
      </c>
      <c r="D1483" s="26" t="str">
        <f>IF($C1483&gt;0,IF(COUNTIF(newValidID,$C1483)&gt;0,VLOOKUP($C1483,Νέα_Μητρώα!$A:$G,3,FALSE),IF(COUNTIF(ValidID,$C1483)&gt;0,VLOOKUP($C1483,Μητρώο!$A:$G,3,FALSE))),"")</f>
        <v/>
      </c>
      <c r="E1483" s="27" t="str">
        <f>IF($C1483&gt;0,IF(COUNTIF(newValidID,$C1483)&gt;0,VLOOKUP($C1483,Νέα_Μητρώα!$A:$G,5,FALSE),IF(COUNTIF(ValidID,$C1483)&gt;0,VLOOKUP($C1483,Μητρώο!$A:$G,5,FALSE))),"")</f>
        <v/>
      </c>
      <c r="F1483" s="47"/>
      <c r="G1483" s="47"/>
      <c r="H1483" s="28"/>
      <c r="I1483" s="29" t="str">
        <f>IF($C1483&gt;0,IF(COUNTIF(newValidID,$C1483)&gt;0,VLOOKUP($C1483,Νέα_Μητρώα!$A:$G,4,FALSE),IF(COUNTIF(ValidID,$C1483)&gt;0,VLOOKUP($C1483,Μητρώο!$A:$G,4,FALSE))),"")</f>
        <v/>
      </c>
      <c r="J1483" s="53" t="str">
        <f>IF(OR(AND(OR(LEFT(R1483)="b",LEFT(T1483)="b",LEFT(V1483)="b"),IF($C1483&gt;0,IF(COUNTIF(newValidID,$C1483)&gt;0,VLOOKUP($C1483,Νέα_Μητρώα!$A:$G,2,FALSE),IF(COUNTIF(ValidID,$C1483)&gt;0,VLOOKUP($C1483,Μητρώο!$A:$G,2,FALSE))),"")="Θ"),AND(OR(LEFT(R1483)="g",LEFT(T1483)="g",LEFT(V1483)="g"),IF($C1483&gt;0,IF(COUNTIF(newValidID,$C1483)&gt;0,VLOOKUP($C1483,Νέα_Μητρώα!$A:$G,2,FALSE),IF(COUNTIF(ValidID,$C1483)&gt;0,VLOOKUP($C1483,Μητρώο!$A:$G,2,FALSE))),"")="Α")),"error","")</f>
        <v/>
      </c>
      <c r="K1483" s="29" t="str">
        <f t="shared" si="167"/>
        <v/>
      </c>
      <c r="L1483" s="29">
        <f t="shared" si="168"/>
        <v>0</v>
      </c>
      <c r="M1483" s="30"/>
      <c r="N1483" s="30"/>
      <c r="O1483" s="31" t="str">
        <f>IF($C1483&gt;0,IF(COUNTIF(newValidID,$C1483)&gt;0,VLOOKUP($C1483,Νέα_Μητρώα!$A:$G,7,FALSE),IF(COUNTIF(ValidID,$C1483)&gt;0,VLOOKUP($C1483,Μητρώο!$A:$G,7,FALSE))),"")</f>
        <v/>
      </c>
      <c r="P1483" s="25" t="str">
        <f t="shared" si="170"/>
        <v/>
      </c>
      <c r="Q1483" s="6"/>
      <c r="S1483" s="6"/>
      <c r="U1483" s="6"/>
      <c r="W1483" s="59" t="str">
        <f>IF(AND($W$1&gt;0,C1483&gt;0),SUBSTITUTE(SUBSTITUTE(IF(COUNTIF(newValidID,$C1483)&gt;0,VLOOKUP($C1483,Νέα_Μητρώα!$A:$G,2,FALSE),IF(COUNTIF(ValidID,$C1483)&gt;0,VLOOKUP($C1483,Μητρώο!$A:$G,2,FALSE))),"Θ","g"),"Α","b")&amp;IF((TRUNC((((YEAR($C$1))-I1483)+1)/2))*2&lt;12,12,(TRUNC((((YEAR($C$1))-I1483)+1)/2))*2),"ω")</f>
        <v>ω</v>
      </c>
      <c r="Z1483" s="49">
        <f t="shared" si="164"/>
        <v>0</v>
      </c>
      <c r="AA1483" s="49">
        <f t="shared" si="165"/>
        <v>0</v>
      </c>
      <c r="AB1483" s="49">
        <f t="shared" si="166"/>
        <v>0</v>
      </c>
    </row>
    <row r="1484" spans="1:28" x14ac:dyDescent="0.2">
      <c r="A1484" s="4">
        <v>1482</v>
      </c>
      <c r="B1484" s="25">
        <f t="shared" si="169"/>
        <v>1482</v>
      </c>
      <c r="D1484" s="26" t="str">
        <f>IF($C1484&gt;0,IF(COUNTIF(newValidID,$C1484)&gt;0,VLOOKUP($C1484,Νέα_Μητρώα!$A:$G,3,FALSE),IF(COUNTIF(ValidID,$C1484)&gt;0,VLOOKUP($C1484,Μητρώο!$A:$G,3,FALSE))),"")</f>
        <v/>
      </c>
      <c r="E1484" s="27" t="str">
        <f>IF($C1484&gt;0,IF(COUNTIF(newValidID,$C1484)&gt;0,VLOOKUP($C1484,Νέα_Μητρώα!$A:$G,5,FALSE),IF(COUNTIF(ValidID,$C1484)&gt;0,VLOOKUP($C1484,Μητρώο!$A:$G,5,FALSE))),"")</f>
        <v/>
      </c>
      <c r="F1484" s="47"/>
      <c r="G1484" s="47"/>
      <c r="H1484" s="28"/>
      <c r="I1484" s="29" t="str">
        <f>IF($C1484&gt;0,IF(COUNTIF(newValidID,$C1484)&gt;0,VLOOKUP($C1484,Νέα_Μητρώα!$A:$G,4,FALSE),IF(COUNTIF(ValidID,$C1484)&gt;0,VLOOKUP($C1484,Μητρώο!$A:$G,4,FALSE))),"")</f>
        <v/>
      </c>
      <c r="J1484" s="53" t="str">
        <f>IF(OR(AND(OR(LEFT(R1484)="b",LEFT(T1484)="b",LEFT(V1484)="b"),IF($C1484&gt;0,IF(COUNTIF(newValidID,$C1484)&gt;0,VLOOKUP($C1484,Νέα_Μητρώα!$A:$G,2,FALSE),IF(COUNTIF(ValidID,$C1484)&gt;0,VLOOKUP($C1484,Μητρώο!$A:$G,2,FALSE))),"")="Θ"),AND(OR(LEFT(R1484)="g",LEFT(T1484)="g",LEFT(V1484)="g"),IF($C1484&gt;0,IF(COUNTIF(newValidID,$C1484)&gt;0,VLOOKUP($C1484,Νέα_Μητρώα!$A:$G,2,FALSE),IF(COUNTIF(ValidID,$C1484)&gt;0,VLOOKUP($C1484,Μητρώο!$A:$G,2,FALSE))),"")="Α")),"error","")</f>
        <v/>
      </c>
      <c r="K1484" s="29" t="str">
        <f t="shared" si="167"/>
        <v/>
      </c>
      <c r="L1484" s="29">
        <f t="shared" si="168"/>
        <v>0</v>
      </c>
      <c r="M1484" s="30"/>
      <c r="N1484" s="30"/>
      <c r="O1484" s="31" t="str">
        <f>IF($C1484&gt;0,IF(COUNTIF(newValidID,$C1484)&gt;0,VLOOKUP($C1484,Νέα_Μητρώα!$A:$G,7,FALSE),IF(COUNTIF(ValidID,$C1484)&gt;0,VLOOKUP($C1484,Μητρώο!$A:$G,7,FALSE))),"")</f>
        <v/>
      </c>
      <c r="P1484" s="25" t="str">
        <f t="shared" si="170"/>
        <v/>
      </c>
      <c r="Q1484" s="6"/>
      <c r="S1484" s="6"/>
      <c r="U1484" s="6"/>
      <c r="W1484" s="59" t="str">
        <f>IF(AND($W$1&gt;0,C1484&gt;0),SUBSTITUTE(SUBSTITUTE(IF(COUNTIF(newValidID,$C1484)&gt;0,VLOOKUP($C1484,Νέα_Μητρώα!$A:$G,2,FALSE),IF(COUNTIF(ValidID,$C1484)&gt;0,VLOOKUP($C1484,Μητρώο!$A:$G,2,FALSE))),"Θ","g"),"Α","b")&amp;IF((TRUNC((((YEAR($C$1))-I1484)+1)/2))*2&lt;12,12,(TRUNC((((YEAR($C$1))-I1484)+1)/2))*2),"ω")</f>
        <v>ω</v>
      </c>
      <c r="Z1484" s="49">
        <f t="shared" si="164"/>
        <v>0</v>
      </c>
      <c r="AA1484" s="49">
        <f t="shared" si="165"/>
        <v>0</v>
      </c>
      <c r="AB1484" s="49">
        <f t="shared" si="166"/>
        <v>0</v>
      </c>
    </row>
    <row r="1485" spans="1:28" x14ac:dyDescent="0.2">
      <c r="A1485" s="4">
        <v>1483</v>
      </c>
      <c r="B1485" s="25">
        <f t="shared" si="169"/>
        <v>1483</v>
      </c>
      <c r="D1485" s="26" t="str">
        <f>IF($C1485&gt;0,IF(COUNTIF(newValidID,$C1485)&gt;0,VLOOKUP($C1485,Νέα_Μητρώα!$A:$G,3,FALSE),IF(COUNTIF(ValidID,$C1485)&gt;0,VLOOKUP($C1485,Μητρώο!$A:$G,3,FALSE))),"")</f>
        <v/>
      </c>
      <c r="E1485" s="27" t="str">
        <f>IF($C1485&gt;0,IF(COUNTIF(newValidID,$C1485)&gt;0,VLOOKUP($C1485,Νέα_Μητρώα!$A:$G,5,FALSE),IF(COUNTIF(ValidID,$C1485)&gt;0,VLOOKUP($C1485,Μητρώο!$A:$G,5,FALSE))),"")</f>
        <v/>
      </c>
      <c r="F1485" s="47"/>
      <c r="G1485" s="47"/>
      <c r="H1485" s="28"/>
      <c r="I1485" s="29" t="str">
        <f>IF($C1485&gt;0,IF(COUNTIF(newValidID,$C1485)&gt;0,VLOOKUP($C1485,Νέα_Μητρώα!$A:$G,4,FALSE),IF(COUNTIF(ValidID,$C1485)&gt;0,VLOOKUP($C1485,Μητρώο!$A:$G,4,FALSE))),"")</f>
        <v/>
      </c>
      <c r="J1485" s="53" t="str">
        <f>IF(OR(AND(OR(LEFT(R1485)="b",LEFT(T1485)="b",LEFT(V1485)="b"),IF($C1485&gt;0,IF(COUNTIF(newValidID,$C1485)&gt;0,VLOOKUP($C1485,Νέα_Μητρώα!$A:$G,2,FALSE),IF(COUNTIF(ValidID,$C1485)&gt;0,VLOOKUP($C1485,Μητρώο!$A:$G,2,FALSE))),"")="Θ"),AND(OR(LEFT(R1485)="g",LEFT(T1485)="g",LEFT(V1485)="g"),IF($C1485&gt;0,IF(COUNTIF(newValidID,$C1485)&gt;0,VLOOKUP($C1485,Νέα_Μητρώα!$A:$G,2,FALSE),IF(COUNTIF(ValidID,$C1485)&gt;0,VLOOKUP($C1485,Μητρώο!$A:$G,2,FALSE))),"")="Α")),"error","")</f>
        <v/>
      </c>
      <c r="K1485" s="29" t="str">
        <f t="shared" si="167"/>
        <v/>
      </c>
      <c r="L1485" s="29">
        <f t="shared" si="168"/>
        <v>0</v>
      </c>
      <c r="M1485" s="30"/>
      <c r="N1485" s="30"/>
      <c r="O1485" s="31" t="str">
        <f>IF($C1485&gt;0,IF(COUNTIF(newValidID,$C1485)&gt;0,VLOOKUP($C1485,Νέα_Μητρώα!$A:$G,7,FALSE),IF(COUNTIF(ValidID,$C1485)&gt;0,VLOOKUP($C1485,Μητρώο!$A:$G,7,FALSE))),"")</f>
        <v/>
      </c>
      <c r="P1485" s="25" t="str">
        <f t="shared" si="170"/>
        <v/>
      </c>
      <c r="Q1485" s="6"/>
      <c r="S1485" s="6"/>
      <c r="U1485" s="6"/>
      <c r="W1485" s="59" t="str">
        <f>IF(AND($W$1&gt;0,C1485&gt;0),SUBSTITUTE(SUBSTITUTE(IF(COUNTIF(newValidID,$C1485)&gt;0,VLOOKUP($C1485,Νέα_Μητρώα!$A:$G,2,FALSE),IF(COUNTIF(ValidID,$C1485)&gt;0,VLOOKUP($C1485,Μητρώο!$A:$G,2,FALSE))),"Θ","g"),"Α","b")&amp;IF((TRUNC((((YEAR($C$1))-I1485)+1)/2))*2&lt;12,12,(TRUNC((((YEAR($C$1))-I1485)+1)/2))*2),"ω")</f>
        <v>ω</v>
      </c>
      <c r="Z1485" s="49">
        <f t="shared" si="164"/>
        <v>0</v>
      </c>
      <c r="AA1485" s="49">
        <f t="shared" si="165"/>
        <v>0</v>
      </c>
      <c r="AB1485" s="49">
        <f t="shared" si="166"/>
        <v>0</v>
      </c>
    </row>
    <row r="1486" spans="1:28" x14ac:dyDescent="0.2">
      <c r="A1486" s="4">
        <v>1484</v>
      </c>
      <c r="B1486" s="25">
        <f t="shared" si="169"/>
        <v>1484</v>
      </c>
      <c r="D1486" s="26" t="str">
        <f>IF($C1486&gt;0,IF(COUNTIF(newValidID,$C1486)&gt;0,VLOOKUP($C1486,Νέα_Μητρώα!$A:$G,3,FALSE),IF(COUNTIF(ValidID,$C1486)&gt;0,VLOOKUP($C1486,Μητρώο!$A:$G,3,FALSE))),"")</f>
        <v/>
      </c>
      <c r="E1486" s="27" t="str">
        <f>IF($C1486&gt;0,IF(COUNTIF(newValidID,$C1486)&gt;0,VLOOKUP($C1486,Νέα_Μητρώα!$A:$G,5,FALSE),IF(COUNTIF(ValidID,$C1486)&gt;0,VLOOKUP($C1486,Μητρώο!$A:$G,5,FALSE))),"")</f>
        <v/>
      </c>
      <c r="F1486" s="47"/>
      <c r="G1486" s="47"/>
      <c r="H1486" s="28"/>
      <c r="I1486" s="29" t="str">
        <f>IF($C1486&gt;0,IF(COUNTIF(newValidID,$C1486)&gt;0,VLOOKUP($C1486,Νέα_Μητρώα!$A:$G,4,FALSE),IF(COUNTIF(ValidID,$C1486)&gt;0,VLOOKUP($C1486,Μητρώο!$A:$G,4,FALSE))),"")</f>
        <v/>
      </c>
      <c r="J1486" s="53" t="str">
        <f>IF(OR(AND(OR(LEFT(R1486)="b",LEFT(T1486)="b",LEFT(V1486)="b"),IF($C1486&gt;0,IF(COUNTIF(newValidID,$C1486)&gt;0,VLOOKUP($C1486,Νέα_Μητρώα!$A:$G,2,FALSE),IF(COUNTIF(ValidID,$C1486)&gt;0,VLOOKUP($C1486,Μητρώο!$A:$G,2,FALSE))),"")="Θ"),AND(OR(LEFT(R1486)="g",LEFT(T1486)="g",LEFT(V1486)="g"),IF($C1486&gt;0,IF(COUNTIF(newValidID,$C1486)&gt;0,VLOOKUP($C1486,Νέα_Μητρώα!$A:$G,2,FALSE),IF(COUNTIF(ValidID,$C1486)&gt;0,VLOOKUP($C1486,Μητρώο!$A:$G,2,FALSE))),"")="Α")),"error","")</f>
        <v/>
      </c>
      <c r="K1486" s="29" t="str">
        <f t="shared" si="167"/>
        <v/>
      </c>
      <c r="L1486" s="29">
        <f t="shared" si="168"/>
        <v>0</v>
      </c>
      <c r="M1486" s="30"/>
      <c r="N1486" s="30"/>
      <c r="O1486" s="31" t="str">
        <f>IF($C1486&gt;0,IF(COUNTIF(newValidID,$C1486)&gt;0,VLOOKUP($C1486,Νέα_Μητρώα!$A:$G,7,FALSE),IF(COUNTIF(ValidID,$C1486)&gt;0,VLOOKUP($C1486,Μητρώο!$A:$G,7,FALSE))),"")</f>
        <v/>
      </c>
      <c r="P1486" s="25" t="str">
        <f t="shared" si="170"/>
        <v/>
      </c>
      <c r="Q1486" s="6"/>
      <c r="S1486" s="6"/>
      <c r="U1486" s="6"/>
      <c r="W1486" s="59" t="str">
        <f>IF(AND($W$1&gt;0,C1486&gt;0),SUBSTITUTE(SUBSTITUTE(IF(COUNTIF(newValidID,$C1486)&gt;0,VLOOKUP($C1486,Νέα_Μητρώα!$A:$G,2,FALSE),IF(COUNTIF(ValidID,$C1486)&gt;0,VLOOKUP($C1486,Μητρώο!$A:$G,2,FALSE))),"Θ","g"),"Α","b")&amp;IF((TRUNC((((YEAR($C$1))-I1486)+1)/2))*2&lt;12,12,(TRUNC((((YEAR($C$1))-I1486)+1)/2))*2),"ω")</f>
        <v>ω</v>
      </c>
      <c r="Z1486" s="49">
        <f t="shared" si="164"/>
        <v>0</v>
      </c>
      <c r="AA1486" s="49">
        <f t="shared" si="165"/>
        <v>0</v>
      </c>
      <c r="AB1486" s="49">
        <f t="shared" si="166"/>
        <v>0</v>
      </c>
    </row>
    <row r="1487" spans="1:28" x14ac:dyDescent="0.2">
      <c r="A1487" s="4">
        <v>1485</v>
      </c>
      <c r="B1487" s="25">
        <f t="shared" si="169"/>
        <v>1485</v>
      </c>
      <c r="D1487" s="26" t="str">
        <f>IF($C1487&gt;0,IF(COUNTIF(newValidID,$C1487)&gt;0,VLOOKUP($C1487,Νέα_Μητρώα!$A:$G,3,FALSE),IF(COUNTIF(ValidID,$C1487)&gt;0,VLOOKUP($C1487,Μητρώο!$A:$G,3,FALSE))),"")</f>
        <v/>
      </c>
      <c r="E1487" s="27" t="str">
        <f>IF($C1487&gt;0,IF(COUNTIF(newValidID,$C1487)&gt;0,VLOOKUP($C1487,Νέα_Μητρώα!$A:$G,5,FALSE),IF(COUNTIF(ValidID,$C1487)&gt;0,VLOOKUP($C1487,Μητρώο!$A:$G,5,FALSE))),"")</f>
        <v/>
      </c>
      <c r="F1487" s="47"/>
      <c r="G1487" s="47"/>
      <c r="H1487" s="28"/>
      <c r="I1487" s="29" t="str">
        <f>IF($C1487&gt;0,IF(COUNTIF(newValidID,$C1487)&gt;0,VLOOKUP($C1487,Νέα_Μητρώα!$A:$G,4,FALSE),IF(COUNTIF(ValidID,$C1487)&gt;0,VLOOKUP($C1487,Μητρώο!$A:$G,4,FALSE))),"")</f>
        <v/>
      </c>
      <c r="J1487" s="53" t="str">
        <f>IF(OR(AND(OR(LEFT(R1487)="b",LEFT(T1487)="b",LEFT(V1487)="b"),IF($C1487&gt;0,IF(COUNTIF(newValidID,$C1487)&gt;0,VLOOKUP($C1487,Νέα_Μητρώα!$A:$G,2,FALSE),IF(COUNTIF(ValidID,$C1487)&gt;0,VLOOKUP($C1487,Μητρώο!$A:$G,2,FALSE))),"")="Θ"),AND(OR(LEFT(R1487)="g",LEFT(T1487)="g",LEFT(V1487)="g"),IF($C1487&gt;0,IF(COUNTIF(newValidID,$C1487)&gt;0,VLOOKUP($C1487,Νέα_Μητρώα!$A:$G,2,FALSE),IF(COUNTIF(ValidID,$C1487)&gt;0,VLOOKUP($C1487,Μητρώο!$A:$G,2,FALSE))),"")="Α")),"error","")</f>
        <v/>
      </c>
      <c r="K1487" s="29" t="str">
        <f t="shared" si="167"/>
        <v/>
      </c>
      <c r="L1487" s="29">
        <f t="shared" si="168"/>
        <v>0</v>
      </c>
      <c r="M1487" s="30"/>
      <c r="N1487" s="30"/>
      <c r="O1487" s="31" t="str">
        <f>IF($C1487&gt;0,IF(COUNTIF(newValidID,$C1487)&gt;0,VLOOKUP($C1487,Νέα_Μητρώα!$A:$G,7,FALSE),IF(COUNTIF(ValidID,$C1487)&gt;0,VLOOKUP($C1487,Μητρώο!$A:$G,7,FALSE))),"")</f>
        <v/>
      </c>
      <c r="P1487" s="25" t="str">
        <f t="shared" si="170"/>
        <v/>
      </c>
      <c r="Q1487" s="6"/>
      <c r="S1487" s="6"/>
      <c r="U1487" s="6"/>
      <c r="W1487" s="59" t="str">
        <f>IF(AND($W$1&gt;0,C1487&gt;0),SUBSTITUTE(SUBSTITUTE(IF(COUNTIF(newValidID,$C1487)&gt;0,VLOOKUP($C1487,Νέα_Μητρώα!$A:$G,2,FALSE),IF(COUNTIF(ValidID,$C1487)&gt;0,VLOOKUP($C1487,Μητρώο!$A:$G,2,FALSE))),"Θ","g"),"Α","b")&amp;IF((TRUNC((((YEAR($C$1))-I1487)+1)/2))*2&lt;12,12,(TRUNC((((YEAR($C$1))-I1487)+1)/2))*2),"ω")</f>
        <v>ω</v>
      </c>
      <c r="Z1487" s="49">
        <f t="shared" si="164"/>
        <v>0</v>
      </c>
      <c r="AA1487" s="49">
        <f t="shared" si="165"/>
        <v>0</v>
      </c>
      <c r="AB1487" s="49">
        <f t="shared" si="166"/>
        <v>0</v>
      </c>
    </row>
    <row r="1488" spans="1:28" x14ac:dyDescent="0.2">
      <c r="A1488" s="4">
        <v>1486</v>
      </c>
      <c r="B1488" s="25">
        <f t="shared" si="169"/>
        <v>1486</v>
      </c>
      <c r="D1488" s="26" t="str">
        <f>IF($C1488&gt;0,IF(COUNTIF(newValidID,$C1488)&gt;0,VLOOKUP($C1488,Νέα_Μητρώα!$A:$G,3,FALSE),IF(COUNTIF(ValidID,$C1488)&gt;0,VLOOKUP($C1488,Μητρώο!$A:$G,3,FALSE))),"")</f>
        <v/>
      </c>
      <c r="E1488" s="27" t="str">
        <f>IF($C1488&gt;0,IF(COUNTIF(newValidID,$C1488)&gt;0,VLOOKUP($C1488,Νέα_Μητρώα!$A:$G,5,FALSE),IF(COUNTIF(ValidID,$C1488)&gt;0,VLOOKUP($C1488,Μητρώο!$A:$G,5,FALSE))),"")</f>
        <v/>
      </c>
      <c r="F1488" s="47"/>
      <c r="G1488" s="47"/>
      <c r="H1488" s="28"/>
      <c r="I1488" s="29" t="str">
        <f>IF($C1488&gt;0,IF(COUNTIF(newValidID,$C1488)&gt;0,VLOOKUP($C1488,Νέα_Μητρώα!$A:$G,4,FALSE),IF(COUNTIF(ValidID,$C1488)&gt;0,VLOOKUP($C1488,Μητρώο!$A:$G,4,FALSE))),"")</f>
        <v/>
      </c>
      <c r="J1488" s="53" t="str">
        <f>IF(OR(AND(OR(LEFT(R1488)="b",LEFT(T1488)="b",LEFT(V1488)="b"),IF($C1488&gt;0,IF(COUNTIF(newValidID,$C1488)&gt;0,VLOOKUP($C1488,Νέα_Μητρώα!$A:$G,2,FALSE),IF(COUNTIF(ValidID,$C1488)&gt;0,VLOOKUP($C1488,Μητρώο!$A:$G,2,FALSE))),"")="Θ"),AND(OR(LEFT(R1488)="g",LEFT(T1488)="g",LEFT(V1488)="g"),IF($C1488&gt;0,IF(COUNTIF(newValidID,$C1488)&gt;0,VLOOKUP($C1488,Νέα_Μητρώα!$A:$G,2,FALSE),IF(COUNTIF(ValidID,$C1488)&gt;0,VLOOKUP($C1488,Μητρώο!$A:$G,2,FALSE))),"")="Α")),"error","")</f>
        <v/>
      </c>
      <c r="K1488" s="29" t="str">
        <f t="shared" si="167"/>
        <v/>
      </c>
      <c r="L1488" s="29">
        <f t="shared" si="168"/>
        <v>0</v>
      </c>
      <c r="M1488" s="30"/>
      <c r="N1488" s="30"/>
      <c r="O1488" s="31" t="str">
        <f>IF($C1488&gt;0,IF(COUNTIF(newValidID,$C1488)&gt;0,VLOOKUP($C1488,Νέα_Μητρώα!$A:$G,7,FALSE),IF(COUNTIF(ValidID,$C1488)&gt;0,VLOOKUP($C1488,Μητρώο!$A:$G,7,FALSE))),"")</f>
        <v/>
      </c>
      <c r="P1488" s="25" t="str">
        <f t="shared" si="170"/>
        <v/>
      </c>
      <c r="Q1488" s="6"/>
      <c r="S1488" s="6"/>
      <c r="U1488" s="6"/>
      <c r="W1488" s="59" t="str">
        <f>IF(AND($W$1&gt;0,C1488&gt;0),SUBSTITUTE(SUBSTITUTE(IF(COUNTIF(newValidID,$C1488)&gt;0,VLOOKUP($C1488,Νέα_Μητρώα!$A:$G,2,FALSE),IF(COUNTIF(ValidID,$C1488)&gt;0,VLOOKUP($C1488,Μητρώο!$A:$G,2,FALSE))),"Θ","g"),"Α","b")&amp;IF((TRUNC((((YEAR($C$1))-I1488)+1)/2))*2&lt;12,12,(TRUNC((((YEAR($C$1))-I1488)+1)/2))*2),"ω")</f>
        <v>ω</v>
      </c>
      <c r="Z1488" s="49">
        <f t="shared" si="164"/>
        <v>0</v>
      </c>
      <c r="AA1488" s="49">
        <f t="shared" si="165"/>
        <v>0</v>
      </c>
      <c r="AB1488" s="49">
        <f t="shared" si="166"/>
        <v>0</v>
      </c>
    </row>
    <row r="1489" spans="1:28" x14ac:dyDescent="0.2">
      <c r="A1489" s="4">
        <v>1487</v>
      </c>
      <c r="B1489" s="25">
        <f t="shared" si="169"/>
        <v>1487</v>
      </c>
      <c r="D1489" s="26" t="str">
        <f>IF($C1489&gt;0,IF(COUNTIF(newValidID,$C1489)&gt;0,VLOOKUP($C1489,Νέα_Μητρώα!$A:$G,3,FALSE),IF(COUNTIF(ValidID,$C1489)&gt;0,VLOOKUP($C1489,Μητρώο!$A:$G,3,FALSE))),"")</f>
        <v/>
      </c>
      <c r="E1489" s="27" t="str">
        <f>IF($C1489&gt;0,IF(COUNTIF(newValidID,$C1489)&gt;0,VLOOKUP($C1489,Νέα_Μητρώα!$A:$G,5,FALSE),IF(COUNTIF(ValidID,$C1489)&gt;0,VLOOKUP($C1489,Μητρώο!$A:$G,5,FALSE))),"")</f>
        <v/>
      </c>
      <c r="F1489" s="47"/>
      <c r="G1489" s="47"/>
      <c r="H1489" s="28"/>
      <c r="I1489" s="29" t="str">
        <f>IF($C1489&gt;0,IF(COUNTIF(newValidID,$C1489)&gt;0,VLOOKUP($C1489,Νέα_Μητρώα!$A:$G,4,FALSE),IF(COUNTIF(ValidID,$C1489)&gt;0,VLOOKUP($C1489,Μητρώο!$A:$G,4,FALSE))),"")</f>
        <v/>
      </c>
      <c r="J1489" s="53" t="str">
        <f>IF(OR(AND(OR(LEFT(R1489)="b",LEFT(T1489)="b",LEFT(V1489)="b"),IF($C1489&gt;0,IF(COUNTIF(newValidID,$C1489)&gt;0,VLOOKUP($C1489,Νέα_Μητρώα!$A:$G,2,FALSE),IF(COUNTIF(ValidID,$C1489)&gt;0,VLOOKUP($C1489,Μητρώο!$A:$G,2,FALSE))),"")="Θ"),AND(OR(LEFT(R1489)="g",LEFT(T1489)="g",LEFT(V1489)="g"),IF($C1489&gt;0,IF(COUNTIF(newValidID,$C1489)&gt;0,VLOOKUP($C1489,Νέα_Μητρώα!$A:$G,2,FALSE),IF(COUNTIF(ValidID,$C1489)&gt;0,VLOOKUP($C1489,Μητρώο!$A:$G,2,FALSE))),"")="Α")),"error","")</f>
        <v/>
      </c>
      <c r="K1489" s="29" t="str">
        <f t="shared" si="167"/>
        <v/>
      </c>
      <c r="L1489" s="29">
        <f t="shared" si="168"/>
        <v>0</v>
      </c>
      <c r="M1489" s="30"/>
      <c r="N1489" s="30"/>
      <c r="O1489" s="31" t="str">
        <f>IF($C1489&gt;0,IF(COUNTIF(newValidID,$C1489)&gt;0,VLOOKUP($C1489,Νέα_Μητρώα!$A:$G,7,FALSE),IF(COUNTIF(ValidID,$C1489)&gt;0,VLOOKUP($C1489,Μητρώο!$A:$G,7,FALSE))),"")</f>
        <v/>
      </c>
      <c r="P1489" s="25" t="str">
        <f t="shared" si="170"/>
        <v/>
      </c>
      <c r="Q1489" s="6"/>
      <c r="S1489" s="6"/>
      <c r="U1489" s="6"/>
      <c r="W1489" s="59" t="str">
        <f>IF(AND($W$1&gt;0,C1489&gt;0),SUBSTITUTE(SUBSTITUTE(IF(COUNTIF(newValidID,$C1489)&gt;0,VLOOKUP($C1489,Νέα_Μητρώα!$A:$G,2,FALSE),IF(COUNTIF(ValidID,$C1489)&gt;0,VLOOKUP($C1489,Μητρώο!$A:$G,2,FALSE))),"Θ","g"),"Α","b")&amp;IF((TRUNC((((YEAR($C$1))-I1489)+1)/2))*2&lt;12,12,(TRUNC((((YEAR($C$1))-I1489)+1)/2))*2),"ω")</f>
        <v>ω</v>
      </c>
      <c r="Z1489" s="49">
        <f t="shared" si="164"/>
        <v>0</v>
      </c>
      <c r="AA1489" s="49">
        <f t="shared" si="165"/>
        <v>0</v>
      </c>
      <c r="AB1489" s="49">
        <f t="shared" si="166"/>
        <v>0</v>
      </c>
    </row>
    <row r="1490" spans="1:28" x14ac:dyDescent="0.2">
      <c r="A1490" s="4">
        <v>1488</v>
      </c>
      <c r="B1490" s="25">
        <f t="shared" si="169"/>
        <v>1488</v>
      </c>
      <c r="D1490" s="26" t="str">
        <f>IF($C1490&gt;0,IF(COUNTIF(newValidID,$C1490)&gt;0,VLOOKUP($C1490,Νέα_Μητρώα!$A:$G,3,FALSE),IF(COUNTIF(ValidID,$C1490)&gt;0,VLOOKUP($C1490,Μητρώο!$A:$G,3,FALSE))),"")</f>
        <v/>
      </c>
      <c r="E1490" s="27" t="str">
        <f>IF($C1490&gt;0,IF(COUNTIF(newValidID,$C1490)&gt;0,VLOOKUP($C1490,Νέα_Μητρώα!$A:$G,5,FALSE),IF(COUNTIF(ValidID,$C1490)&gt;0,VLOOKUP($C1490,Μητρώο!$A:$G,5,FALSE))),"")</f>
        <v/>
      </c>
      <c r="F1490" s="47"/>
      <c r="G1490" s="47"/>
      <c r="H1490" s="28"/>
      <c r="I1490" s="29" t="str">
        <f>IF($C1490&gt;0,IF(COUNTIF(newValidID,$C1490)&gt;0,VLOOKUP($C1490,Νέα_Μητρώα!$A:$G,4,FALSE),IF(COUNTIF(ValidID,$C1490)&gt;0,VLOOKUP($C1490,Μητρώο!$A:$G,4,FALSE))),"")</f>
        <v/>
      </c>
      <c r="J1490" s="53" t="str">
        <f>IF(OR(AND(OR(LEFT(R1490)="b",LEFT(T1490)="b",LEFT(V1490)="b"),IF($C1490&gt;0,IF(COUNTIF(newValidID,$C1490)&gt;0,VLOOKUP($C1490,Νέα_Μητρώα!$A:$G,2,FALSE),IF(COUNTIF(ValidID,$C1490)&gt;0,VLOOKUP($C1490,Μητρώο!$A:$G,2,FALSE))),"")="Θ"),AND(OR(LEFT(R1490)="g",LEFT(T1490)="g",LEFT(V1490)="g"),IF($C1490&gt;0,IF(COUNTIF(newValidID,$C1490)&gt;0,VLOOKUP($C1490,Νέα_Μητρώα!$A:$G,2,FALSE),IF(COUNTIF(ValidID,$C1490)&gt;0,VLOOKUP($C1490,Μητρώο!$A:$G,2,FALSE))),"")="Α")),"error","")</f>
        <v/>
      </c>
      <c r="K1490" s="29" t="str">
        <f t="shared" si="167"/>
        <v/>
      </c>
      <c r="L1490" s="29">
        <f t="shared" si="168"/>
        <v>0</v>
      </c>
      <c r="M1490" s="30"/>
      <c r="N1490" s="30"/>
      <c r="O1490" s="31" t="str">
        <f>IF($C1490&gt;0,IF(COUNTIF(newValidID,$C1490)&gt;0,VLOOKUP($C1490,Νέα_Μητρώα!$A:$G,7,FALSE),IF(COUNTIF(ValidID,$C1490)&gt;0,VLOOKUP($C1490,Μητρώο!$A:$G,7,FALSE))),"")</f>
        <v/>
      </c>
      <c r="P1490" s="25" t="str">
        <f t="shared" si="170"/>
        <v/>
      </c>
      <c r="Q1490" s="6"/>
      <c r="S1490" s="6"/>
      <c r="U1490" s="6"/>
      <c r="W1490" s="59" t="str">
        <f>IF(AND($W$1&gt;0,C1490&gt;0),SUBSTITUTE(SUBSTITUTE(IF(COUNTIF(newValidID,$C1490)&gt;0,VLOOKUP($C1490,Νέα_Μητρώα!$A:$G,2,FALSE),IF(COUNTIF(ValidID,$C1490)&gt;0,VLOOKUP($C1490,Μητρώο!$A:$G,2,FALSE))),"Θ","g"),"Α","b")&amp;IF((TRUNC((((YEAR($C$1))-I1490)+1)/2))*2&lt;12,12,(TRUNC((((YEAR($C$1))-I1490)+1)/2))*2),"ω")</f>
        <v>ω</v>
      </c>
      <c r="Z1490" s="49">
        <f t="shared" si="164"/>
        <v>0</v>
      </c>
      <c r="AA1490" s="49">
        <f t="shared" si="165"/>
        <v>0</v>
      </c>
      <c r="AB1490" s="49">
        <f t="shared" si="166"/>
        <v>0</v>
      </c>
    </row>
    <row r="1491" spans="1:28" x14ac:dyDescent="0.2">
      <c r="A1491" s="4">
        <v>1489</v>
      </c>
      <c r="B1491" s="25">
        <f t="shared" si="169"/>
        <v>1489</v>
      </c>
      <c r="D1491" s="26" t="str">
        <f>IF($C1491&gt;0,IF(COUNTIF(newValidID,$C1491)&gt;0,VLOOKUP($C1491,Νέα_Μητρώα!$A:$G,3,FALSE),IF(COUNTIF(ValidID,$C1491)&gt;0,VLOOKUP($C1491,Μητρώο!$A:$G,3,FALSE))),"")</f>
        <v/>
      </c>
      <c r="E1491" s="27" t="str">
        <f>IF($C1491&gt;0,IF(COUNTIF(newValidID,$C1491)&gt;0,VLOOKUP($C1491,Νέα_Μητρώα!$A:$G,5,FALSE),IF(COUNTIF(ValidID,$C1491)&gt;0,VLOOKUP($C1491,Μητρώο!$A:$G,5,FALSE))),"")</f>
        <v/>
      </c>
      <c r="F1491" s="47"/>
      <c r="G1491" s="47"/>
      <c r="H1491" s="28"/>
      <c r="I1491" s="29" t="str">
        <f>IF($C1491&gt;0,IF(COUNTIF(newValidID,$C1491)&gt;0,VLOOKUP($C1491,Νέα_Μητρώα!$A:$G,4,FALSE),IF(COUNTIF(ValidID,$C1491)&gt;0,VLOOKUP($C1491,Μητρώο!$A:$G,4,FALSE))),"")</f>
        <v/>
      </c>
      <c r="J1491" s="53" t="str">
        <f>IF(OR(AND(OR(LEFT(R1491)="b",LEFT(T1491)="b",LEFT(V1491)="b"),IF($C1491&gt;0,IF(COUNTIF(newValidID,$C1491)&gt;0,VLOOKUP($C1491,Νέα_Μητρώα!$A:$G,2,FALSE),IF(COUNTIF(ValidID,$C1491)&gt;0,VLOOKUP($C1491,Μητρώο!$A:$G,2,FALSE))),"")="Θ"),AND(OR(LEFT(R1491)="g",LEFT(T1491)="g",LEFT(V1491)="g"),IF($C1491&gt;0,IF(COUNTIF(newValidID,$C1491)&gt;0,VLOOKUP($C1491,Νέα_Μητρώα!$A:$G,2,FALSE),IF(COUNTIF(ValidID,$C1491)&gt;0,VLOOKUP($C1491,Μητρώο!$A:$G,2,FALSE))),"")="Α")),"error","")</f>
        <v/>
      </c>
      <c r="K1491" s="29" t="str">
        <f t="shared" si="167"/>
        <v/>
      </c>
      <c r="L1491" s="29">
        <f t="shared" si="168"/>
        <v>0</v>
      </c>
      <c r="M1491" s="30"/>
      <c r="N1491" s="30"/>
      <c r="O1491" s="31" t="str">
        <f>IF($C1491&gt;0,IF(COUNTIF(newValidID,$C1491)&gt;0,VLOOKUP($C1491,Νέα_Μητρώα!$A:$G,7,FALSE),IF(COUNTIF(ValidID,$C1491)&gt;0,VLOOKUP($C1491,Μητρώο!$A:$G,7,FALSE))),"")</f>
        <v/>
      </c>
      <c r="P1491" s="25" t="str">
        <f t="shared" si="170"/>
        <v/>
      </c>
      <c r="Q1491" s="6"/>
      <c r="S1491" s="6"/>
      <c r="U1491" s="6"/>
      <c r="W1491" s="59" t="str">
        <f>IF(AND($W$1&gt;0,C1491&gt;0),SUBSTITUTE(SUBSTITUTE(IF(COUNTIF(newValidID,$C1491)&gt;0,VLOOKUP($C1491,Νέα_Μητρώα!$A:$G,2,FALSE),IF(COUNTIF(ValidID,$C1491)&gt;0,VLOOKUP($C1491,Μητρώο!$A:$G,2,FALSE))),"Θ","g"),"Α","b")&amp;IF((TRUNC((((YEAR($C$1))-I1491)+1)/2))*2&lt;12,12,(TRUNC((((YEAR($C$1))-I1491)+1)/2))*2),"ω")</f>
        <v>ω</v>
      </c>
      <c r="Z1491" s="49">
        <f t="shared" si="164"/>
        <v>0</v>
      </c>
      <c r="AA1491" s="49">
        <f t="shared" si="165"/>
        <v>0</v>
      </c>
      <c r="AB1491" s="49">
        <f t="shared" si="166"/>
        <v>0</v>
      </c>
    </row>
    <row r="1492" spans="1:28" x14ac:dyDescent="0.2">
      <c r="A1492" s="4">
        <v>1490</v>
      </c>
      <c r="B1492" s="25">
        <f t="shared" si="169"/>
        <v>1490</v>
      </c>
      <c r="D1492" s="26" t="str">
        <f>IF($C1492&gt;0,IF(COUNTIF(newValidID,$C1492)&gt;0,VLOOKUP($C1492,Νέα_Μητρώα!$A:$G,3,FALSE),IF(COUNTIF(ValidID,$C1492)&gt;0,VLOOKUP($C1492,Μητρώο!$A:$G,3,FALSE))),"")</f>
        <v/>
      </c>
      <c r="E1492" s="27" t="str">
        <f>IF($C1492&gt;0,IF(COUNTIF(newValidID,$C1492)&gt;0,VLOOKUP($C1492,Νέα_Μητρώα!$A:$G,5,FALSE),IF(COUNTIF(ValidID,$C1492)&gt;0,VLOOKUP($C1492,Μητρώο!$A:$G,5,FALSE))),"")</f>
        <v/>
      </c>
      <c r="F1492" s="47"/>
      <c r="G1492" s="47"/>
      <c r="H1492" s="28"/>
      <c r="I1492" s="29" t="str">
        <f>IF($C1492&gt;0,IF(COUNTIF(newValidID,$C1492)&gt;0,VLOOKUP($C1492,Νέα_Μητρώα!$A:$G,4,FALSE),IF(COUNTIF(ValidID,$C1492)&gt;0,VLOOKUP($C1492,Μητρώο!$A:$G,4,FALSE))),"")</f>
        <v/>
      </c>
      <c r="J1492" s="53" t="str">
        <f>IF(OR(AND(OR(LEFT(R1492)="b",LEFT(T1492)="b",LEFT(V1492)="b"),IF($C1492&gt;0,IF(COUNTIF(newValidID,$C1492)&gt;0,VLOOKUP($C1492,Νέα_Μητρώα!$A:$G,2,FALSE),IF(COUNTIF(ValidID,$C1492)&gt;0,VLOOKUP($C1492,Μητρώο!$A:$G,2,FALSE))),"")="Θ"),AND(OR(LEFT(R1492)="g",LEFT(T1492)="g",LEFT(V1492)="g"),IF($C1492&gt;0,IF(COUNTIF(newValidID,$C1492)&gt;0,VLOOKUP($C1492,Νέα_Μητρώα!$A:$G,2,FALSE),IF(COUNTIF(ValidID,$C1492)&gt;0,VLOOKUP($C1492,Μητρώο!$A:$G,2,FALSE))),"")="Α")),"error","")</f>
        <v/>
      </c>
      <c r="K1492" s="29" t="str">
        <f t="shared" si="167"/>
        <v/>
      </c>
      <c r="L1492" s="29">
        <f t="shared" si="168"/>
        <v>0</v>
      </c>
      <c r="M1492" s="30"/>
      <c r="N1492" s="30"/>
      <c r="O1492" s="31" t="str">
        <f>IF($C1492&gt;0,IF(COUNTIF(newValidID,$C1492)&gt;0,VLOOKUP($C1492,Νέα_Μητρώα!$A:$G,7,FALSE),IF(COUNTIF(ValidID,$C1492)&gt;0,VLOOKUP($C1492,Μητρώο!$A:$G,7,FALSE))),"")</f>
        <v/>
      </c>
      <c r="P1492" s="25" t="str">
        <f t="shared" si="170"/>
        <v/>
      </c>
      <c r="Q1492" s="6"/>
      <c r="S1492" s="6"/>
      <c r="U1492" s="6"/>
      <c r="W1492" s="59" t="str">
        <f>IF(AND($W$1&gt;0,C1492&gt;0),SUBSTITUTE(SUBSTITUTE(IF(COUNTIF(newValidID,$C1492)&gt;0,VLOOKUP($C1492,Νέα_Μητρώα!$A:$G,2,FALSE),IF(COUNTIF(ValidID,$C1492)&gt;0,VLOOKUP($C1492,Μητρώο!$A:$G,2,FALSE))),"Θ","g"),"Α","b")&amp;IF((TRUNC((((YEAR($C$1))-I1492)+1)/2))*2&lt;12,12,(TRUNC((((YEAR($C$1))-I1492)+1)/2))*2),"ω")</f>
        <v>ω</v>
      </c>
      <c r="Z1492" s="49">
        <f t="shared" si="164"/>
        <v>0</v>
      </c>
      <c r="AA1492" s="49">
        <f t="shared" si="165"/>
        <v>0</v>
      </c>
      <c r="AB1492" s="49">
        <f t="shared" si="166"/>
        <v>0</v>
      </c>
    </row>
    <row r="1493" spans="1:28" x14ac:dyDescent="0.2">
      <c r="A1493" s="4">
        <v>1491</v>
      </c>
      <c r="B1493" s="25">
        <f t="shared" si="169"/>
        <v>1491</v>
      </c>
      <c r="D1493" s="26" t="str">
        <f>IF($C1493&gt;0,IF(COUNTIF(newValidID,$C1493)&gt;0,VLOOKUP($C1493,Νέα_Μητρώα!$A:$G,3,FALSE),IF(COUNTIF(ValidID,$C1493)&gt;0,VLOOKUP($C1493,Μητρώο!$A:$G,3,FALSE))),"")</f>
        <v/>
      </c>
      <c r="E1493" s="27" t="str">
        <f>IF($C1493&gt;0,IF(COUNTIF(newValidID,$C1493)&gt;0,VLOOKUP($C1493,Νέα_Μητρώα!$A:$G,5,FALSE),IF(COUNTIF(ValidID,$C1493)&gt;0,VLOOKUP($C1493,Μητρώο!$A:$G,5,FALSE))),"")</f>
        <v/>
      </c>
      <c r="F1493" s="47"/>
      <c r="G1493" s="47"/>
      <c r="H1493" s="28"/>
      <c r="I1493" s="29" t="str">
        <f>IF($C1493&gt;0,IF(COUNTIF(newValidID,$C1493)&gt;0,VLOOKUP($C1493,Νέα_Μητρώα!$A:$G,4,FALSE),IF(COUNTIF(ValidID,$C1493)&gt;0,VLOOKUP($C1493,Μητρώο!$A:$G,4,FALSE))),"")</f>
        <v/>
      </c>
      <c r="J1493" s="53" t="str">
        <f>IF(OR(AND(OR(LEFT(R1493)="b",LEFT(T1493)="b",LEFT(V1493)="b"),IF($C1493&gt;0,IF(COUNTIF(newValidID,$C1493)&gt;0,VLOOKUP($C1493,Νέα_Μητρώα!$A:$G,2,FALSE),IF(COUNTIF(ValidID,$C1493)&gt;0,VLOOKUP($C1493,Μητρώο!$A:$G,2,FALSE))),"")="Θ"),AND(OR(LEFT(R1493)="g",LEFT(T1493)="g",LEFT(V1493)="g"),IF($C1493&gt;0,IF(COUNTIF(newValidID,$C1493)&gt;0,VLOOKUP($C1493,Νέα_Μητρώα!$A:$G,2,FALSE),IF(COUNTIF(ValidID,$C1493)&gt;0,VLOOKUP($C1493,Μητρώο!$A:$G,2,FALSE))),"")="Α")),"error","")</f>
        <v/>
      </c>
      <c r="K1493" s="29" t="str">
        <f t="shared" si="167"/>
        <v/>
      </c>
      <c r="L1493" s="29">
        <f t="shared" si="168"/>
        <v>0</v>
      </c>
      <c r="M1493" s="30"/>
      <c r="N1493" s="30"/>
      <c r="O1493" s="31" t="str">
        <f>IF($C1493&gt;0,IF(COUNTIF(newValidID,$C1493)&gt;0,VLOOKUP($C1493,Νέα_Μητρώα!$A:$G,7,FALSE),IF(COUNTIF(ValidID,$C1493)&gt;0,VLOOKUP($C1493,Μητρώο!$A:$G,7,FALSE))),"")</f>
        <v/>
      </c>
      <c r="P1493" s="25" t="str">
        <f t="shared" si="170"/>
        <v/>
      </c>
      <c r="Q1493" s="6"/>
      <c r="S1493" s="6"/>
      <c r="U1493" s="6"/>
      <c r="W1493" s="59" t="str">
        <f>IF(AND($W$1&gt;0,C1493&gt;0),SUBSTITUTE(SUBSTITUTE(IF(COUNTIF(newValidID,$C1493)&gt;0,VLOOKUP($C1493,Νέα_Μητρώα!$A:$G,2,FALSE),IF(COUNTIF(ValidID,$C1493)&gt;0,VLOOKUP($C1493,Μητρώο!$A:$G,2,FALSE))),"Θ","g"),"Α","b")&amp;IF((TRUNC((((YEAR($C$1))-I1493)+1)/2))*2&lt;12,12,(TRUNC((((YEAR($C$1))-I1493)+1)/2))*2),"ω")</f>
        <v>ω</v>
      </c>
      <c r="Z1493" s="49">
        <f t="shared" si="164"/>
        <v>0</v>
      </c>
      <c r="AA1493" s="49">
        <f t="shared" si="165"/>
        <v>0</v>
      </c>
      <c r="AB1493" s="49">
        <f t="shared" si="166"/>
        <v>0</v>
      </c>
    </row>
    <row r="1494" spans="1:28" x14ac:dyDescent="0.2">
      <c r="A1494" s="4">
        <v>1492</v>
      </c>
      <c r="B1494" s="25">
        <f t="shared" si="169"/>
        <v>1492</v>
      </c>
      <c r="D1494" s="26" t="str">
        <f>IF($C1494&gt;0,IF(COUNTIF(newValidID,$C1494)&gt;0,VLOOKUP($C1494,Νέα_Μητρώα!$A:$G,3,FALSE),IF(COUNTIF(ValidID,$C1494)&gt;0,VLOOKUP($C1494,Μητρώο!$A:$G,3,FALSE))),"")</f>
        <v/>
      </c>
      <c r="E1494" s="27" t="str">
        <f>IF($C1494&gt;0,IF(COUNTIF(newValidID,$C1494)&gt;0,VLOOKUP($C1494,Νέα_Μητρώα!$A:$G,5,FALSE),IF(COUNTIF(ValidID,$C1494)&gt;0,VLOOKUP($C1494,Μητρώο!$A:$G,5,FALSE))),"")</f>
        <v/>
      </c>
      <c r="F1494" s="47"/>
      <c r="G1494" s="47"/>
      <c r="H1494" s="28"/>
      <c r="I1494" s="29" t="str">
        <f>IF($C1494&gt;0,IF(COUNTIF(newValidID,$C1494)&gt;0,VLOOKUP($C1494,Νέα_Μητρώα!$A:$G,4,FALSE),IF(COUNTIF(ValidID,$C1494)&gt;0,VLOOKUP($C1494,Μητρώο!$A:$G,4,FALSE))),"")</f>
        <v/>
      </c>
      <c r="J1494" s="53" t="str">
        <f>IF(OR(AND(OR(LEFT(R1494)="b",LEFT(T1494)="b",LEFT(V1494)="b"),IF($C1494&gt;0,IF(COUNTIF(newValidID,$C1494)&gt;0,VLOOKUP($C1494,Νέα_Μητρώα!$A:$G,2,FALSE),IF(COUNTIF(ValidID,$C1494)&gt;0,VLOOKUP($C1494,Μητρώο!$A:$G,2,FALSE))),"")="Θ"),AND(OR(LEFT(R1494)="g",LEFT(T1494)="g",LEFT(V1494)="g"),IF($C1494&gt;0,IF(COUNTIF(newValidID,$C1494)&gt;0,VLOOKUP($C1494,Νέα_Μητρώα!$A:$G,2,FALSE),IF(COUNTIF(ValidID,$C1494)&gt;0,VLOOKUP($C1494,Μητρώο!$A:$G,2,FALSE))),"")="Α")),"error","")</f>
        <v/>
      </c>
      <c r="K1494" s="29" t="str">
        <f t="shared" si="167"/>
        <v/>
      </c>
      <c r="L1494" s="29">
        <f t="shared" si="168"/>
        <v>0</v>
      </c>
      <c r="M1494" s="30"/>
      <c r="N1494" s="30"/>
      <c r="O1494" s="31" t="str">
        <f>IF($C1494&gt;0,IF(COUNTIF(newValidID,$C1494)&gt;0,VLOOKUP($C1494,Νέα_Μητρώα!$A:$G,7,FALSE),IF(COUNTIF(ValidID,$C1494)&gt;0,VLOOKUP($C1494,Μητρώο!$A:$G,7,FALSE))),"")</f>
        <v/>
      </c>
      <c r="P1494" s="25" t="str">
        <f t="shared" si="170"/>
        <v/>
      </c>
      <c r="Q1494" s="6"/>
      <c r="S1494" s="6"/>
      <c r="U1494" s="6"/>
      <c r="W1494" s="59" t="str">
        <f>IF(AND($W$1&gt;0,C1494&gt;0),SUBSTITUTE(SUBSTITUTE(IF(COUNTIF(newValidID,$C1494)&gt;0,VLOOKUP($C1494,Νέα_Μητρώα!$A:$G,2,FALSE),IF(COUNTIF(ValidID,$C1494)&gt;0,VLOOKUP($C1494,Μητρώο!$A:$G,2,FALSE))),"Θ","g"),"Α","b")&amp;IF((TRUNC((((YEAR($C$1))-I1494)+1)/2))*2&lt;12,12,(TRUNC((((YEAR($C$1))-I1494)+1)/2))*2),"ω")</f>
        <v>ω</v>
      </c>
      <c r="Z1494" s="49">
        <f t="shared" si="164"/>
        <v>0</v>
      </c>
      <c r="AA1494" s="49">
        <f t="shared" si="165"/>
        <v>0</v>
      </c>
      <c r="AB1494" s="49">
        <f t="shared" si="166"/>
        <v>0</v>
      </c>
    </row>
    <row r="1495" spans="1:28" x14ac:dyDescent="0.2">
      <c r="A1495" s="4">
        <v>1493</v>
      </c>
      <c r="B1495" s="25">
        <f t="shared" si="169"/>
        <v>1493</v>
      </c>
      <c r="D1495" s="26" t="str">
        <f>IF($C1495&gt;0,IF(COUNTIF(newValidID,$C1495)&gt;0,VLOOKUP($C1495,Νέα_Μητρώα!$A:$G,3,FALSE),IF(COUNTIF(ValidID,$C1495)&gt;0,VLOOKUP($C1495,Μητρώο!$A:$G,3,FALSE))),"")</f>
        <v/>
      </c>
      <c r="E1495" s="27" t="str">
        <f>IF($C1495&gt;0,IF(COUNTIF(newValidID,$C1495)&gt;0,VLOOKUP($C1495,Νέα_Μητρώα!$A:$G,5,FALSE),IF(COUNTIF(ValidID,$C1495)&gt;0,VLOOKUP($C1495,Μητρώο!$A:$G,5,FALSE))),"")</f>
        <v/>
      </c>
      <c r="F1495" s="47"/>
      <c r="G1495" s="47"/>
      <c r="H1495" s="28"/>
      <c r="I1495" s="29" t="str">
        <f>IF($C1495&gt;0,IF(COUNTIF(newValidID,$C1495)&gt;0,VLOOKUP($C1495,Νέα_Μητρώα!$A:$G,4,FALSE),IF(COUNTIF(ValidID,$C1495)&gt;0,VLOOKUP($C1495,Μητρώο!$A:$G,4,FALSE))),"")</f>
        <v/>
      </c>
      <c r="J1495" s="53" t="str">
        <f>IF(OR(AND(OR(LEFT(R1495)="b",LEFT(T1495)="b",LEFT(V1495)="b"),IF($C1495&gt;0,IF(COUNTIF(newValidID,$C1495)&gt;0,VLOOKUP($C1495,Νέα_Μητρώα!$A:$G,2,FALSE),IF(COUNTIF(ValidID,$C1495)&gt;0,VLOOKUP($C1495,Μητρώο!$A:$G,2,FALSE))),"")="Θ"),AND(OR(LEFT(R1495)="g",LEFT(T1495)="g",LEFT(V1495)="g"),IF($C1495&gt;0,IF(COUNTIF(newValidID,$C1495)&gt;0,VLOOKUP($C1495,Νέα_Μητρώα!$A:$G,2,FALSE),IF(COUNTIF(ValidID,$C1495)&gt;0,VLOOKUP($C1495,Μητρώο!$A:$G,2,FALSE))),"")="Α")),"error","")</f>
        <v/>
      </c>
      <c r="K1495" s="29" t="str">
        <f t="shared" si="167"/>
        <v/>
      </c>
      <c r="L1495" s="29">
        <f t="shared" si="168"/>
        <v>0</v>
      </c>
      <c r="M1495" s="30"/>
      <c r="N1495" s="30"/>
      <c r="O1495" s="31" t="str">
        <f>IF($C1495&gt;0,IF(COUNTIF(newValidID,$C1495)&gt;0,VLOOKUP($C1495,Νέα_Μητρώα!$A:$G,7,FALSE),IF(COUNTIF(ValidID,$C1495)&gt;0,VLOOKUP($C1495,Μητρώο!$A:$G,7,FALSE))),"")</f>
        <v/>
      </c>
      <c r="P1495" s="25" t="str">
        <f t="shared" si="170"/>
        <v/>
      </c>
      <c r="Q1495" s="6"/>
      <c r="S1495" s="6"/>
      <c r="U1495" s="6"/>
      <c r="W1495" s="59" t="str">
        <f>IF(AND($W$1&gt;0,C1495&gt;0),SUBSTITUTE(SUBSTITUTE(IF(COUNTIF(newValidID,$C1495)&gt;0,VLOOKUP($C1495,Νέα_Μητρώα!$A:$G,2,FALSE),IF(COUNTIF(ValidID,$C1495)&gt;0,VLOOKUP($C1495,Μητρώο!$A:$G,2,FALSE))),"Θ","g"),"Α","b")&amp;IF((TRUNC((((YEAR($C$1))-I1495)+1)/2))*2&lt;12,12,(TRUNC((((YEAR($C$1))-I1495)+1)/2))*2),"ω")</f>
        <v>ω</v>
      </c>
      <c r="Z1495" s="49">
        <f t="shared" si="164"/>
        <v>0</v>
      </c>
      <c r="AA1495" s="49">
        <f t="shared" si="165"/>
        <v>0</v>
      </c>
      <c r="AB1495" s="49">
        <f t="shared" si="166"/>
        <v>0</v>
      </c>
    </row>
    <row r="1496" spans="1:28" x14ac:dyDescent="0.2">
      <c r="A1496" s="4">
        <v>1494</v>
      </c>
      <c r="B1496" s="25">
        <f t="shared" si="169"/>
        <v>1494</v>
      </c>
      <c r="D1496" s="26" t="str">
        <f>IF($C1496&gt;0,IF(COUNTIF(newValidID,$C1496)&gt;0,VLOOKUP($C1496,Νέα_Μητρώα!$A:$G,3,FALSE),IF(COUNTIF(ValidID,$C1496)&gt;0,VLOOKUP($C1496,Μητρώο!$A:$G,3,FALSE))),"")</f>
        <v/>
      </c>
      <c r="E1496" s="27" t="str">
        <f>IF($C1496&gt;0,IF(COUNTIF(newValidID,$C1496)&gt;0,VLOOKUP($C1496,Νέα_Μητρώα!$A:$G,5,FALSE),IF(COUNTIF(ValidID,$C1496)&gt;0,VLOOKUP($C1496,Μητρώο!$A:$G,5,FALSE))),"")</f>
        <v/>
      </c>
      <c r="F1496" s="47"/>
      <c r="G1496" s="47"/>
      <c r="H1496" s="28"/>
      <c r="I1496" s="29" t="str">
        <f>IF($C1496&gt;0,IF(COUNTIF(newValidID,$C1496)&gt;0,VLOOKUP($C1496,Νέα_Μητρώα!$A:$G,4,FALSE),IF(COUNTIF(ValidID,$C1496)&gt;0,VLOOKUP($C1496,Μητρώο!$A:$G,4,FALSE))),"")</f>
        <v/>
      </c>
      <c r="J1496" s="53" t="str">
        <f>IF(OR(AND(OR(LEFT(R1496)="b",LEFT(T1496)="b",LEFT(V1496)="b"),IF($C1496&gt;0,IF(COUNTIF(newValidID,$C1496)&gt;0,VLOOKUP($C1496,Νέα_Μητρώα!$A:$G,2,FALSE),IF(COUNTIF(ValidID,$C1496)&gt;0,VLOOKUP($C1496,Μητρώο!$A:$G,2,FALSE))),"")="Θ"),AND(OR(LEFT(R1496)="g",LEFT(T1496)="g",LEFT(V1496)="g"),IF($C1496&gt;0,IF(COUNTIF(newValidID,$C1496)&gt;0,VLOOKUP($C1496,Νέα_Μητρώα!$A:$G,2,FALSE),IF(COUNTIF(ValidID,$C1496)&gt;0,VLOOKUP($C1496,Μητρώο!$A:$G,2,FALSE))),"")="Α")),"error","")</f>
        <v/>
      </c>
      <c r="K1496" s="29" t="str">
        <f t="shared" si="167"/>
        <v/>
      </c>
      <c r="L1496" s="29">
        <f t="shared" si="168"/>
        <v>0</v>
      </c>
      <c r="M1496" s="30"/>
      <c r="N1496" s="30"/>
      <c r="O1496" s="31" t="str">
        <f>IF($C1496&gt;0,IF(COUNTIF(newValidID,$C1496)&gt;0,VLOOKUP($C1496,Νέα_Μητρώα!$A:$G,7,FALSE),IF(COUNTIF(ValidID,$C1496)&gt;0,VLOOKUP($C1496,Μητρώο!$A:$G,7,FALSE))),"")</f>
        <v/>
      </c>
      <c r="P1496" s="25" t="str">
        <f t="shared" si="170"/>
        <v/>
      </c>
      <c r="Q1496" s="6"/>
      <c r="S1496" s="6"/>
      <c r="U1496" s="6"/>
      <c r="W1496" s="59" t="str">
        <f>IF(AND($W$1&gt;0,C1496&gt;0),SUBSTITUTE(SUBSTITUTE(IF(COUNTIF(newValidID,$C1496)&gt;0,VLOOKUP($C1496,Νέα_Μητρώα!$A:$G,2,FALSE),IF(COUNTIF(ValidID,$C1496)&gt;0,VLOOKUP($C1496,Μητρώο!$A:$G,2,FALSE))),"Θ","g"),"Α","b")&amp;IF((TRUNC((((YEAR($C$1))-I1496)+1)/2))*2&lt;12,12,(TRUNC((((YEAR($C$1))-I1496)+1)/2))*2),"ω")</f>
        <v>ω</v>
      </c>
      <c r="Z1496" s="49">
        <f t="shared" si="164"/>
        <v>0</v>
      </c>
      <c r="AA1496" s="49">
        <f t="shared" si="165"/>
        <v>0</v>
      </c>
      <c r="AB1496" s="49">
        <f t="shared" si="166"/>
        <v>0</v>
      </c>
    </row>
    <row r="1497" spans="1:28" x14ac:dyDescent="0.2">
      <c r="A1497" s="4">
        <v>1495</v>
      </c>
      <c r="B1497" s="25">
        <f t="shared" si="169"/>
        <v>1495</v>
      </c>
      <c r="D1497" s="26" t="str">
        <f>IF($C1497&gt;0,IF(COUNTIF(newValidID,$C1497)&gt;0,VLOOKUP($C1497,Νέα_Μητρώα!$A:$G,3,FALSE),IF(COUNTIF(ValidID,$C1497)&gt;0,VLOOKUP($C1497,Μητρώο!$A:$G,3,FALSE))),"")</f>
        <v/>
      </c>
      <c r="E1497" s="27" t="str">
        <f>IF($C1497&gt;0,IF(COUNTIF(newValidID,$C1497)&gt;0,VLOOKUP($C1497,Νέα_Μητρώα!$A:$G,5,FALSE),IF(COUNTIF(ValidID,$C1497)&gt;0,VLOOKUP($C1497,Μητρώο!$A:$G,5,FALSE))),"")</f>
        <v/>
      </c>
      <c r="F1497" s="47"/>
      <c r="G1497" s="47"/>
      <c r="H1497" s="28"/>
      <c r="I1497" s="29" t="str">
        <f>IF($C1497&gt;0,IF(COUNTIF(newValidID,$C1497)&gt;0,VLOOKUP($C1497,Νέα_Μητρώα!$A:$G,4,FALSE),IF(COUNTIF(ValidID,$C1497)&gt;0,VLOOKUP($C1497,Μητρώο!$A:$G,4,FALSE))),"")</f>
        <v/>
      </c>
      <c r="J1497" s="53" t="str">
        <f>IF(OR(AND(OR(LEFT(R1497)="b",LEFT(T1497)="b",LEFT(V1497)="b"),IF($C1497&gt;0,IF(COUNTIF(newValidID,$C1497)&gt;0,VLOOKUP($C1497,Νέα_Μητρώα!$A:$G,2,FALSE),IF(COUNTIF(ValidID,$C1497)&gt;0,VLOOKUP($C1497,Μητρώο!$A:$G,2,FALSE))),"")="Θ"),AND(OR(LEFT(R1497)="g",LEFT(T1497)="g",LEFT(V1497)="g"),IF($C1497&gt;0,IF(COUNTIF(newValidID,$C1497)&gt;0,VLOOKUP($C1497,Νέα_Μητρώα!$A:$G,2,FALSE),IF(COUNTIF(ValidID,$C1497)&gt;0,VLOOKUP($C1497,Μητρώο!$A:$G,2,FALSE))),"")="Α")),"error","")</f>
        <v/>
      </c>
      <c r="K1497" s="29" t="str">
        <f t="shared" si="167"/>
        <v/>
      </c>
      <c r="L1497" s="29">
        <f t="shared" si="168"/>
        <v>0</v>
      </c>
      <c r="M1497" s="30"/>
      <c r="N1497" s="30"/>
      <c r="O1497" s="31" t="str">
        <f>IF($C1497&gt;0,IF(COUNTIF(newValidID,$C1497)&gt;0,VLOOKUP($C1497,Νέα_Μητρώα!$A:$G,7,FALSE),IF(COUNTIF(ValidID,$C1497)&gt;0,VLOOKUP($C1497,Μητρώο!$A:$G,7,FALSE))),"")</f>
        <v/>
      </c>
      <c r="P1497" s="25" t="str">
        <f t="shared" si="170"/>
        <v/>
      </c>
      <c r="Q1497" s="6"/>
      <c r="S1497" s="6"/>
      <c r="U1497" s="6"/>
      <c r="W1497" s="59" t="str">
        <f>IF(AND($W$1&gt;0,C1497&gt;0),SUBSTITUTE(SUBSTITUTE(IF(COUNTIF(newValidID,$C1497)&gt;0,VLOOKUP($C1497,Νέα_Μητρώα!$A:$G,2,FALSE),IF(COUNTIF(ValidID,$C1497)&gt;0,VLOOKUP($C1497,Μητρώο!$A:$G,2,FALSE))),"Θ","g"),"Α","b")&amp;IF((TRUNC((((YEAR($C$1))-I1497)+1)/2))*2&lt;12,12,(TRUNC((((YEAR($C$1))-I1497)+1)/2))*2),"ω")</f>
        <v>ω</v>
      </c>
      <c r="Z1497" s="49">
        <f t="shared" si="164"/>
        <v>0</v>
      </c>
      <c r="AA1497" s="49">
        <f t="shared" si="165"/>
        <v>0</v>
      </c>
      <c r="AB1497" s="49">
        <f t="shared" si="166"/>
        <v>0</v>
      </c>
    </row>
    <row r="1498" spans="1:28" x14ac:dyDescent="0.2">
      <c r="A1498" s="4">
        <v>1496</v>
      </c>
      <c r="B1498" s="25">
        <f t="shared" si="169"/>
        <v>1496</v>
      </c>
      <c r="D1498" s="26" t="str">
        <f>IF($C1498&gt;0,IF(COUNTIF(newValidID,$C1498)&gt;0,VLOOKUP($C1498,Νέα_Μητρώα!$A:$G,3,FALSE),IF(COUNTIF(ValidID,$C1498)&gt;0,VLOOKUP($C1498,Μητρώο!$A:$G,3,FALSE))),"")</f>
        <v/>
      </c>
      <c r="E1498" s="27" t="str">
        <f>IF($C1498&gt;0,IF(COUNTIF(newValidID,$C1498)&gt;0,VLOOKUP($C1498,Νέα_Μητρώα!$A:$G,5,FALSE),IF(COUNTIF(ValidID,$C1498)&gt;0,VLOOKUP($C1498,Μητρώο!$A:$G,5,FALSE))),"")</f>
        <v/>
      </c>
      <c r="F1498" s="47"/>
      <c r="G1498" s="47"/>
      <c r="H1498" s="28"/>
      <c r="I1498" s="29" t="str">
        <f>IF($C1498&gt;0,IF(COUNTIF(newValidID,$C1498)&gt;0,VLOOKUP($C1498,Νέα_Μητρώα!$A:$G,4,FALSE),IF(COUNTIF(ValidID,$C1498)&gt;0,VLOOKUP($C1498,Μητρώο!$A:$G,4,FALSE))),"")</f>
        <v/>
      </c>
      <c r="J1498" s="53" t="str">
        <f>IF(OR(AND(OR(LEFT(R1498)="b",LEFT(T1498)="b",LEFT(V1498)="b"),IF($C1498&gt;0,IF(COUNTIF(newValidID,$C1498)&gt;0,VLOOKUP($C1498,Νέα_Μητρώα!$A:$G,2,FALSE),IF(COUNTIF(ValidID,$C1498)&gt;0,VLOOKUP($C1498,Μητρώο!$A:$G,2,FALSE))),"")="Θ"),AND(OR(LEFT(R1498)="g",LEFT(T1498)="g",LEFT(V1498)="g"),IF($C1498&gt;0,IF(COUNTIF(newValidID,$C1498)&gt;0,VLOOKUP($C1498,Νέα_Μητρώα!$A:$G,2,FALSE),IF(COUNTIF(ValidID,$C1498)&gt;0,VLOOKUP($C1498,Μητρώο!$A:$G,2,FALSE))),"")="Α")),"error","")</f>
        <v/>
      </c>
      <c r="K1498" s="29" t="str">
        <f t="shared" si="167"/>
        <v/>
      </c>
      <c r="L1498" s="29">
        <f t="shared" si="168"/>
        <v>0</v>
      </c>
      <c r="M1498" s="30"/>
      <c r="N1498" s="30"/>
      <c r="O1498" s="31" t="str">
        <f>IF($C1498&gt;0,IF(COUNTIF(newValidID,$C1498)&gt;0,VLOOKUP($C1498,Νέα_Μητρώα!$A:$G,7,FALSE),IF(COUNTIF(ValidID,$C1498)&gt;0,VLOOKUP($C1498,Μητρώο!$A:$G,7,FALSE))),"")</f>
        <v/>
      </c>
      <c r="P1498" s="25" t="str">
        <f t="shared" si="170"/>
        <v/>
      </c>
      <c r="Q1498" s="6"/>
      <c r="S1498" s="6"/>
      <c r="U1498" s="6"/>
      <c r="W1498" s="59" t="str">
        <f>IF(AND($W$1&gt;0,C1498&gt;0),SUBSTITUTE(SUBSTITUTE(IF(COUNTIF(newValidID,$C1498)&gt;0,VLOOKUP($C1498,Νέα_Μητρώα!$A:$G,2,FALSE),IF(COUNTIF(ValidID,$C1498)&gt;0,VLOOKUP($C1498,Μητρώο!$A:$G,2,FALSE))),"Θ","g"),"Α","b")&amp;IF((TRUNC((((YEAR($C$1))-I1498)+1)/2))*2&lt;12,12,(TRUNC((((YEAR($C$1))-I1498)+1)/2))*2),"ω")</f>
        <v>ω</v>
      </c>
      <c r="Z1498" s="49">
        <f t="shared" si="164"/>
        <v>0</v>
      </c>
      <c r="AA1498" s="49">
        <f t="shared" si="165"/>
        <v>0</v>
      </c>
      <c r="AB1498" s="49">
        <f t="shared" si="166"/>
        <v>0</v>
      </c>
    </row>
    <row r="1499" spans="1:28" x14ac:dyDescent="0.2">
      <c r="A1499" s="4">
        <v>1497</v>
      </c>
      <c r="B1499" s="25">
        <f t="shared" si="169"/>
        <v>1497</v>
      </c>
      <c r="D1499" s="26" t="str">
        <f>IF($C1499&gt;0,IF(COUNTIF(newValidID,$C1499)&gt;0,VLOOKUP($C1499,Νέα_Μητρώα!$A:$G,3,FALSE),IF(COUNTIF(ValidID,$C1499)&gt;0,VLOOKUP($C1499,Μητρώο!$A:$G,3,FALSE))),"")</f>
        <v/>
      </c>
      <c r="E1499" s="27" t="str">
        <f>IF($C1499&gt;0,IF(COUNTIF(newValidID,$C1499)&gt;0,VLOOKUP($C1499,Νέα_Μητρώα!$A:$G,5,FALSE),IF(COUNTIF(ValidID,$C1499)&gt;0,VLOOKUP($C1499,Μητρώο!$A:$G,5,FALSE))),"")</f>
        <v/>
      </c>
      <c r="F1499" s="47"/>
      <c r="G1499" s="47"/>
      <c r="H1499" s="28"/>
      <c r="I1499" s="29" t="str">
        <f>IF($C1499&gt;0,IF(COUNTIF(newValidID,$C1499)&gt;0,VLOOKUP($C1499,Νέα_Μητρώα!$A:$G,4,FALSE),IF(COUNTIF(ValidID,$C1499)&gt;0,VLOOKUP($C1499,Μητρώο!$A:$G,4,FALSE))),"")</f>
        <v/>
      </c>
      <c r="J1499" s="53" t="str">
        <f>IF(OR(AND(OR(LEFT(R1499)="b",LEFT(T1499)="b",LEFT(V1499)="b"),IF($C1499&gt;0,IF(COUNTIF(newValidID,$C1499)&gt;0,VLOOKUP($C1499,Νέα_Μητρώα!$A:$G,2,FALSE),IF(COUNTIF(ValidID,$C1499)&gt;0,VLOOKUP($C1499,Μητρώο!$A:$G,2,FALSE))),"")="Θ"),AND(OR(LEFT(R1499)="g",LEFT(T1499)="g",LEFT(V1499)="g"),IF($C1499&gt;0,IF(COUNTIF(newValidID,$C1499)&gt;0,VLOOKUP($C1499,Νέα_Μητρώα!$A:$G,2,FALSE),IF(COUNTIF(ValidID,$C1499)&gt;0,VLOOKUP($C1499,Μητρώο!$A:$G,2,FALSE))),"")="Α")),"error","")</f>
        <v/>
      </c>
      <c r="K1499" s="29" t="str">
        <f t="shared" si="167"/>
        <v/>
      </c>
      <c r="L1499" s="29">
        <f t="shared" si="168"/>
        <v>0</v>
      </c>
      <c r="M1499" s="30"/>
      <c r="N1499" s="30"/>
      <c r="O1499" s="31" t="str">
        <f>IF($C1499&gt;0,IF(COUNTIF(newValidID,$C1499)&gt;0,VLOOKUP($C1499,Νέα_Μητρώα!$A:$G,7,FALSE),IF(COUNTIF(ValidID,$C1499)&gt;0,VLOOKUP($C1499,Μητρώο!$A:$G,7,FALSE))),"")</f>
        <v/>
      </c>
      <c r="P1499" s="25" t="str">
        <f t="shared" si="170"/>
        <v/>
      </c>
      <c r="Q1499" s="6"/>
      <c r="S1499" s="6"/>
      <c r="U1499" s="6"/>
      <c r="W1499" s="59" t="str">
        <f>IF(AND($W$1&gt;0,C1499&gt;0),SUBSTITUTE(SUBSTITUTE(IF(COUNTIF(newValidID,$C1499)&gt;0,VLOOKUP($C1499,Νέα_Μητρώα!$A:$G,2,FALSE),IF(COUNTIF(ValidID,$C1499)&gt;0,VLOOKUP($C1499,Μητρώο!$A:$G,2,FALSE))),"Θ","g"),"Α","b")&amp;IF((TRUNC((((YEAR($C$1))-I1499)+1)/2))*2&lt;12,12,(TRUNC((((YEAR($C$1))-I1499)+1)/2))*2),"ω")</f>
        <v>ω</v>
      </c>
      <c r="Z1499" s="49">
        <f t="shared" si="164"/>
        <v>0</v>
      </c>
      <c r="AA1499" s="49">
        <f t="shared" si="165"/>
        <v>0</v>
      </c>
      <c r="AB1499" s="49">
        <f t="shared" si="166"/>
        <v>0</v>
      </c>
    </row>
    <row r="1500" spans="1:28" x14ac:dyDescent="0.2">
      <c r="A1500" s="4">
        <v>1498</v>
      </c>
      <c r="B1500" s="25">
        <f t="shared" si="169"/>
        <v>1498</v>
      </c>
      <c r="D1500" s="26" t="str">
        <f>IF($C1500&gt;0,IF(COUNTIF(newValidID,$C1500)&gt;0,VLOOKUP($C1500,Νέα_Μητρώα!$A:$G,3,FALSE),IF(COUNTIF(ValidID,$C1500)&gt;0,VLOOKUP($C1500,Μητρώο!$A:$G,3,FALSE))),"")</f>
        <v/>
      </c>
      <c r="E1500" s="27" t="str">
        <f>IF($C1500&gt;0,IF(COUNTIF(newValidID,$C1500)&gt;0,VLOOKUP($C1500,Νέα_Μητρώα!$A:$G,5,FALSE),IF(COUNTIF(ValidID,$C1500)&gt;0,VLOOKUP($C1500,Μητρώο!$A:$G,5,FALSE))),"")</f>
        <v/>
      </c>
      <c r="F1500" s="47"/>
      <c r="G1500" s="47"/>
      <c r="H1500" s="28"/>
      <c r="I1500" s="29" t="str">
        <f>IF($C1500&gt;0,IF(COUNTIF(newValidID,$C1500)&gt;0,VLOOKUP($C1500,Νέα_Μητρώα!$A:$G,4,FALSE),IF(COUNTIF(ValidID,$C1500)&gt;0,VLOOKUP($C1500,Μητρώο!$A:$G,4,FALSE))),"")</f>
        <v/>
      </c>
      <c r="J1500" s="53" t="str">
        <f>IF(OR(AND(OR(LEFT(R1500)="b",LEFT(T1500)="b",LEFT(V1500)="b"),IF($C1500&gt;0,IF(COUNTIF(newValidID,$C1500)&gt;0,VLOOKUP($C1500,Νέα_Μητρώα!$A:$G,2,FALSE),IF(COUNTIF(ValidID,$C1500)&gt;0,VLOOKUP($C1500,Μητρώο!$A:$G,2,FALSE))),"")="Θ"),AND(OR(LEFT(R1500)="g",LEFT(T1500)="g",LEFT(V1500)="g"),IF($C1500&gt;0,IF(COUNTIF(newValidID,$C1500)&gt;0,VLOOKUP($C1500,Νέα_Μητρώα!$A:$G,2,FALSE),IF(COUNTIF(ValidID,$C1500)&gt;0,VLOOKUP($C1500,Μητρώο!$A:$G,2,FALSE))),"")="Α")),"error","")</f>
        <v/>
      </c>
      <c r="K1500" s="29" t="str">
        <f t="shared" si="167"/>
        <v/>
      </c>
      <c r="L1500" s="29">
        <f t="shared" si="168"/>
        <v>0</v>
      </c>
      <c r="M1500" s="30"/>
      <c r="N1500" s="30"/>
      <c r="O1500" s="31" t="str">
        <f>IF($C1500&gt;0,IF(COUNTIF(newValidID,$C1500)&gt;0,VLOOKUP($C1500,Νέα_Μητρώα!$A:$G,7,FALSE),IF(COUNTIF(ValidID,$C1500)&gt;0,VLOOKUP($C1500,Μητρώο!$A:$G,7,FALSE))),"")</f>
        <v/>
      </c>
      <c r="P1500" s="25" t="str">
        <f t="shared" si="170"/>
        <v/>
      </c>
      <c r="Q1500" s="6"/>
      <c r="S1500" s="6"/>
      <c r="U1500" s="6"/>
      <c r="W1500" s="59" t="str">
        <f>IF(AND($W$1&gt;0,C1500&gt;0),SUBSTITUTE(SUBSTITUTE(IF(COUNTIF(newValidID,$C1500)&gt;0,VLOOKUP($C1500,Νέα_Μητρώα!$A:$G,2,FALSE),IF(COUNTIF(ValidID,$C1500)&gt;0,VLOOKUP($C1500,Μητρώο!$A:$G,2,FALSE))),"Θ","g"),"Α","b")&amp;IF((TRUNC((((YEAR($C$1))-I1500)+1)/2))*2&lt;12,12,(TRUNC((((YEAR($C$1))-I1500)+1)/2))*2),"ω")</f>
        <v>ω</v>
      </c>
      <c r="Z1500" s="49">
        <f t="shared" si="164"/>
        <v>0</v>
      </c>
      <c r="AA1500" s="49">
        <f t="shared" si="165"/>
        <v>0</v>
      </c>
      <c r="AB1500" s="49">
        <f t="shared" si="166"/>
        <v>0</v>
      </c>
    </row>
    <row r="1501" spans="1:28" x14ac:dyDescent="0.2">
      <c r="A1501" s="4">
        <v>1499</v>
      </c>
      <c r="B1501" s="25">
        <f t="shared" si="169"/>
        <v>1499</v>
      </c>
      <c r="D1501" s="26" t="str">
        <f>IF($C1501&gt;0,IF(COUNTIF(newValidID,$C1501)&gt;0,VLOOKUP($C1501,Νέα_Μητρώα!$A:$G,3,FALSE),IF(COUNTIF(ValidID,$C1501)&gt;0,VLOOKUP($C1501,Μητρώο!$A:$G,3,FALSE))),"")</f>
        <v/>
      </c>
      <c r="E1501" s="27" t="str">
        <f>IF($C1501&gt;0,IF(COUNTIF(newValidID,$C1501)&gt;0,VLOOKUP($C1501,Νέα_Μητρώα!$A:$G,5,FALSE),IF(COUNTIF(ValidID,$C1501)&gt;0,VLOOKUP($C1501,Μητρώο!$A:$G,5,FALSE))),"")</f>
        <v/>
      </c>
      <c r="F1501" s="47"/>
      <c r="G1501" s="47"/>
      <c r="H1501" s="28"/>
      <c r="I1501" s="29" t="str">
        <f>IF($C1501&gt;0,IF(COUNTIF(newValidID,$C1501)&gt;0,VLOOKUP($C1501,Νέα_Μητρώα!$A:$G,4,FALSE),IF(COUNTIF(ValidID,$C1501)&gt;0,VLOOKUP($C1501,Μητρώο!$A:$G,4,FALSE))),"")</f>
        <v/>
      </c>
      <c r="J1501" s="53" t="str">
        <f>IF(OR(AND(OR(LEFT(R1501)="b",LEFT(T1501)="b",LEFT(V1501)="b"),IF($C1501&gt;0,IF(COUNTIF(newValidID,$C1501)&gt;0,VLOOKUP($C1501,Νέα_Μητρώα!$A:$G,2,FALSE),IF(COUNTIF(ValidID,$C1501)&gt;0,VLOOKUP($C1501,Μητρώο!$A:$G,2,FALSE))),"")="Θ"),AND(OR(LEFT(R1501)="g",LEFT(T1501)="g",LEFT(V1501)="g"),IF($C1501&gt;0,IF(COUNTIF(newValidID,$C1501)&gt;0,VLOOKUP($C1501,Νέα_Μητρώα!$A:$G,2,FALSE),IF(COUNTIF(ValidID,$C1501)&gt;0,VLOOKUP($C1501,Μητρώο!$A:$G,2,FALSE))),"")="Α")),"error","")</f>
        <v/>
      </c>
      <c r="K1501" s="29" t="str">
        <f t="shared" si="167"/>
        <v/>
      </c>
      <c r="L1501" s="29">
        <f t="shared" si="168"/>
        <v>0</v>
      </c>
      <c r="M1501" s="30"/>
      <c r="N1501" s="30"/>
      <c r="O1501" s="31" t="str">
        <f>IF($C1501&gt;0,IF(COUNTIF(newValidID,$C1501)&gt;0,VLOOKUP($C1501,Νέα_Μητρώα!$A:$G,7,FALSE),IF(COUNTIF(ValidID,$C1501)&gt;0,VLOOKUP($C1501,Μητρώο!$A:$G,7,FALSE))),"")</f>
        <v/>
      </c>
      <c r="P1501" s="25" t="str">
        <f t="shared" si="170"/>
        <v/>
      </c>
      <c r="Q1501" s="6"/>
      <c r="S1501" s="6"/>
      <c r="U1501" s="6"/>
      <c r="W1501" s="59" t="str">
        <f>IF(AND($W$1&gt;0,C1501&gt;0),SUBSTITUTE(SUBSTITUTE(IF(COUNTIF(newValidID,$C1501)&gt;0,VLOOKUP($C1501,Νέα_Μητρώα!$A:$G,2,FALSE),IF(COUNTIF(ValidID,$C1501)&gt;0,VLOOKUP($C1501,Μητρώο!$A:$G,2,FALSE))),"Θ","g"),"Α","b")&amp;IF((TRUNC((((YEAR($C$1))-I1501)+1)/2))*2&lt;12,12,(TRUNC((((YEAR($C$1))-I1501)+1)/2))*2),"ω")</f>
        <v>ω</v>
      </c>
      <c r="Z1501" s="49">
        <f t="shared" ref="Z1501:Z1502" si="171">COUNTIF(CityGroup,Q1501&amp;"-"&amp;R1501)</f>
        <v>0</v>
      </c>
      <c r="AA1501" s="49">
        <f t="shared" ref="AA1501:AA1502" si="172">COUNTIF(CityGroup,S1501&amp;"-"&amp;T1501)</f>
        <v>0</v>
      </c>
      <c r="AB1501" s="49">
        <f t="shared" ref="AB1501:AB1502" si="173">COUNTIF(CityGroup,U1501&amp;"-"&amp;V1501)</f>
        <v>0</v>
      </c>
    </row>
    <row r="1502" spans="1:28" x14ac:dyDescent="0.2">
      <c r="A1502" s="4">
        <v>1500</v>
      </c>
      <c r="B1502" s="25">
        <f t="shared" si="169"/>
        <v>1500</v>
      </c>
      <c r="D1502" s="26" t="str">
        <f>IF($C1502&gt;0,IF(COUNTIF(newValidID,$C1502)&gt;0,VLOOKUP($C1502,Νέα_Μητρώα!$A:$G,3,FALSE),IF(COUNTIF(ValidID,$C1502)&gt;0,VLOOKUP($C1502,Μητρώο!$A:$G,3,FALSE))),"")</f>
        <v/>
      </c>
      <c r="E1502" s="27" t="str">
        <f>IF($C1502&gt;0,IF(COUNTIF(newValidID,$C1502)&gt;0,VLOOKUP($C1502,Νέα_Μητρώα!$A:$G,5,FALSE),IF(COUNTIF(ValidID,$C1502)&gt;0,VLOOKUP($C1502,Μητρώο!$A:$G,5,FALSE))),"")</f>
        <v/>
      </c>
      <c r="F1502" s="47"/>
      <c r="G1502" s="47"/>
      <c r="H1502" s="28"/>
      <c r="I1502" s="29" t="str">
        <f>IF($C1502&gt;0,IF(COUNTIF(newValidID,$C1502)&gt;0,VLOOKUP($C1502,Νέα_Μητρώα!$A:$G,4,FALSE),IF(COUNTIF(ValidID,$C1502)&gt;0,VLOOKUP($C1502,Μητρώο!$A:$G,4,FALSE))),"")</f>
        <v/>
      </c>
      <c r="J1502" s="53" t="str">
        <f>IF(OR(AND(OR(LEFT(R1502)="b",LEFT(T1502)="b",LEFT(V1502)="b"),IF($C1502&gt;0,IF(COUNTIF(newValidID,$C1502)&gt;0,VLOOKUP($C1502,Νέα_Μητρώα!$A:$G,2,FALSE),IF(COUNTIF(ValidID,$C1502)&gt;0,VLOOKUP($C1502,Μητρώο!$A:$G,2,FALSE))),"")="Θ"),AND(OR(LEFT(R1502)="g",LEFT(T1502)="g",LEFT(V1502)="g"),IF($C1502&gt;0,IF(COUNTIF(newValidID,$C1502)&gt;0,VLOOKUP($C1502,Νέα_Μητρώα!$A:$G,2,FALSE),IF(COUNTIF(ValidID,$C1502)&gt;0,VLOOKUP($C1502,Μητρώο!$A:$G,2,FALSE))),"")="Α")),"error","")</f>
        <v/>
      </c>
      <c r="K1502" s="29" t="str">
        <f t="shared" si="167"/>
        <v/>
      </c>
      <c r="L1502" s="29">
        <f t="shared" si="168"/>
        <v>0</v>
      </c>
      <c r="M1502" s="30"/>
      <c r="N1502" s="30"/>
      <c r="O1502" s="31" t="str">
        <f>IF($C1502&gt;0,IF(COUNTIF(newValidID,$C1502)&gt;0,VLOOKUP($C1502,Νέα_Μητρώα!$A:$G,7,FALSE),IF(COUNTIF(ValidID,$C1502)&gt;0,VLOOKUP($C1502,Μητρώο!$A:$G,7,FALSE))),"")</f>
        <v/>
      </c>
      <c r="P1502" s="25" t="str">
        <f t="shared" si="170"/>
        <v/>
      </c>
      <c r="Q1502" s="6"/>
      <c r="S1502" s="6"/>
      <c r="U1502" s="6"/>
      <c r="W1502" s="59" t="str">
        <f>IF(AND($W$1&gt;0,C1502&gt;0),SUBSTITUTE(SUBSTITUTE(IF(COUNTIF(newValidID,$C1502)&gt;0,VLOOKUP($C1502,Νέα_Μητρώα!$A:$G,2,FALSE),IF(COUNTIF(ValidID,$C1502)&gt;0,VLOOKUP($C1502,Μητρώο!$A:$G,2,FALSE))),"Θ","g"),"Α","b")&amp;IF((TRUNC((((YEAR($C$1))-I1502)+1)/2))*2&lt;12,12,(TRUNC((((YEAR($C$1))-I1502)+1)/2))*2),"ω")</f>
        <v>ω</v>
      </c>
      <c r="Z1502" s="49">
        <f t="shared" si="171"/>
        <v>0</v>
      </c>
      <c r="AA1502" s="49">
        <f t="shared" si="172"/>
        <v>0</v>
      </c>
      <c r="AB1502" s="49">
        <f t="shared" si="173"/>
        <v>0</v>
      </c>
    </row>
    <row r="1503" spans="1:28" x14ac:dyDescent="0.2">
      <c r="A1503" s="85"/>
      <c r="B1503" s="85"/>
      <c r="C1503" s="85"/>
      <c r="D1503" s="85"/>
      <c r="E1503" s="85"/>
      <c r="F1503" s="85"/>
      <c r="G1503" s="85"/>
      <c r="H1503" s="85"/>
      <c r="I1503" s="85"/>
      <c r="J1503" s="85"/>
      <c r="K1503" s="85"/>
      <c r="L1503" s="85"/>
      <c r="M1503" s="85"/>
      <c r="N1503" s="85"/>
      <c r="O1503" s="85"/>
      <c r="P1503" s="85"/>
      <c r="Q1503" s="85"/>
      <c r="R1503" s="85"/>
      <c r="S1503" s="85" t="s">
        <v>9822</v>
      </c>
      <c r="T1503" s="85" t="s">
        <v>9822</v>
      </c>
      <c r="U1503" s="85" t="s">
        <v>9822</v>
      </c>
      <c r="V1503" s="85" t="s">
        <v>9822</v>
      </c>
      <c r="W1503" s="86"/>
    </row>
  </sheetData>
  <sheetProtection algorithmName="SHA-512" hashValue="lU6L6Q7VAt7V+UNbRYZS42tVthh0KMRYvihF4IzzcP1/2NrBnD9HV2zt+0PrOtrmPAHM0I/mU5pjgE8QgowfyQ==" saltValue="Ef1xWP8gDHIh4cbmWlg64g==" spinCount="100000" sheet="1" objects="1" scenarios="1"/>
  <sortState ref="C3:W2003">
    <sortCondition ref="R3:R2003"/>
    <sortCondition ref="Q3:Q2003"/>
    <sortCondition descending="1" ref="F3:F2003"/>
  </sortState>
  <phoneticPr fontId="4" type="noConversion"/>
  <conditionalFormatting sqref="B3:B1502">
    <cfRule type="expression" dxfId="15" priority="47">
      <formula>INDIRECT("B"&amp;ROW())&lt;=$B$2</formula>
    </cfRule>
  </conditionalFormatting>
  <conditionalFormatting sqref="P3:P1502">
    <cfRule type="cellIs" dxfId="14" priority="66" operator="between">
      <formula>"Α"</formula>
      <formula>"Ω"</formula>
    </cfRule>
  </conditionalFormatting>
  <conditionalFormatting sqref="F3:G1502 F1504:G1048576">
    <cfRule type="cellIs" dxfId="13" priority="48" operator="lessThan">
      <formula>0.01</formula>
    </cfRule>
  </conditionalFormatting>
  <conditionalFormatting sqref="C3:C1502">
    <cfRule type="expression" dxfId="12" priority="36">
      <formula>INDIRECT("L"&amp;ROW())&gt;1</formula>
    </cfRule>
  </conditionalFormatting>
  <conditionalFormatting sqref="Q3:Q1502">
    <cfRule type="cellIs" priority="21" stopIfTrue="1" operator="lessThan">
      <formula>" "</formula>
    </cfRule>
    <cfRule type="expression" dxfId="11" priority="22">
      <formula>INDIRECT("Z"&amp;ROW())&lt;1</formula>
    </cfRule>
  </conditionalFormatting>
  <conditionalFormatting sqref="R3:R1502">
    <cfRule type="expression" dxfId="10" priority="15">
      <formula>INDIRECT("J"&amp;ROW())="error"</formula>
    </cfRule>
    <cfRule type="expression" dxfId="9" priority="16">
      <formula>INDIRECT("K"&amp;ROW())="error"</formula>
    </cfRule>
  </conditionalFormatting>
  <conditionalFormatting sqref="B3:B1502">
    <cfRule type="cellIs" dxfId="8" priority="10" operator="equal">
      <formula>1</formula>
    </cfRule>
  </conditionalFormatting>
  <conditionalFormatting sqref="W1:W1048576">
    <cfRule type="cellIs" dxfId="7" priority="9" operator="equal">
      <formula>"ω"</formula>
    </cfRule>
  </conditionalFormatting>
  <conditionalFormatting sqref="T3:T1502">
    <cfRule type="expression" dxfId="6" priority="7">
      <formula>INDIRECT("J"&amp;ROW())="error"</formula>
    </cfRule>
    <cfRule type="expression" dxfId="5" priority="8">
      <formula>INDIRECT("K"&amp;ROW())="error"</formula>
    </cfRule>
  </conditionalFormatting>
  <conditionalFormatting sqref="V3:V1502">
    <cfRule type="expression" dxfId="4" priority="5">
      <formula>INDIRECT("J"&amp;ROW())="error"</formula>
    </cfRule>
    <cfRule type="expression" dxfId="3" priority="6">
      <formula>INDIRECT("K"&amp;ROW())="error"</formula>
    </cfRule>
  </conditionalFormatting>
  <conditionalFormatting sqref="S3:S1502">
    <cfRule type="cellIs" priority="3" stopIfTrue="1" operator="lessThan">
      <formula>" "</formula>
    </cfRule>
    <cfRule type="expression" dxfId="2" priority="4">
      <formula>INDIRECT("Z"&amp;ROW())&lt;1</formula>
    </cfRule>
  </conditionalFormatting>
  <conditionalFormatting sqref="U3:U1502">
    <cfRule type="cellIs" priority="1" stopIfTrue="1" operator="lessThan">
      <formula>" "</formula>
    </cfRule>
    <cfRule type="expression" dxfId="1" priority="2">
      <formula>INDIRECT("Z"&amp;ROW())&lt;1</formula>
    </cfRule>
  </conditionalFormatting>
  <dataValidations count="3">
    <dataValidation type="list" showInputMessage="1" showErrorMessage="1" sqref="R3:R1502 T3:T1502 V3:V1502" xr:uid="{00000000-0002-0000-0100-000000000000}">
      <formula1>valid_groups</formula1>
    </dataValidation>
    <dataValidation type="list" showInputMessage="1" showErrorMessage="1" sqref="U3:U1502" xr:uid="{00000000-0002-0000-0100-000001000000}">
      <formula1>SetupClubs4</formula1>
    </dataValidation>
    <dataValidation type="list" showInputMessage="1" showErrorMessage="1" sqref="Q3:Q1502 S3:S1502" xr:uid="{00000000-0002-0000-0100-000002000000}">
      <formula1>SetupClubs4</formula1>
    </dataValidation>
  </dataValidations>
  <printOptions horizontalCentered="1" gridLines="1"/>
  <pageMargins left="0.39370078740157483" right="0.39370078740157483" top="0.39370078740157483" bottom="0.78740157480314965" header="0.51181102362204722" footer="0.51181102362204722"/>
  <pageSetup paperSize="9" fitToHeight="25" orientation="landscape" horizontalDpi="300" verticalDpi="300" r:id="rId1"/>
  <headerFooter alignWithMargins="0">
    <oddFooter>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R101"/>
  <sheetViews>
    <sheetView zoomScaleNormal="100" workbookViewId="0">
      <pane ySplit="1" topLeftCell="A2" activePane="bottomLeft" state="frozen"/>
      <selection sqref="A1:B9"/>
      <selection pane="bottomLeft" activeCell="A2" sqref="A2"/>
    </sheetView>
  </sheetViews>
  <sheetFormatPr defaultColWidth="9.140625" defaultRowHeight="10.5" x14ac:dyDescent="0.2"/>
  <cols>
    <col min="1" max="1" width="12.28515625" style="80" bestFit="1" customWidth="1"/>
    <col min="2" max="2" width="7" style="81" customWidth="1"/>
    <col min="3" max="3" width="5.5703125" style="81" customWidth="1"/>
    <col min="4" max="4" width="9.140625" style="82"/>
    <col min="5" max="5" width="18.140625" style="82" bestFit="1" customWidth="1"/>
    <col min="6" max="6" width="8.7109375" style="81" customWidth="1"/>
    <col min="7" max="7" width="7" style="81" customWidth="1"/>
    <col min="8" max="10" width="7" style="82" customWidth="1"/>
    <col min="11" max="16384" width="9.140625" style="82"/>
  </cols>
  <sheetData>
    <row r="1" spans="1:18" x14ac:dyDescent="0.2">
      <c r="A1" s="77" t="s">
        <v>9758</v>
      </c>
      <c r="C1" s="91" t="s">
        <v>9079</v>
      </c>
      <c r="E1" s="106" t="s">
        <v>9821</v>
      </c>
    </row>
    <row r="2" spans="1:18" x14ac:dyDescent="0.2">
      <c r="A2" s="78"/>
      <c r="B2" s="93"/>
      <c r="C2" s="96"/>
      <c r="E2" s="92" t="str">
        <f>IF(Setup!F4&gt;0,Setup!$E4&amp;"-"&amp;Setup!F4,"")</f>
        <v/>
      </c>
      <c r="G2" s="93"/>
      <c r="H2" s="94"/>
      <c r="I2" s="94"/>
      <c r="J2" s="95"/>
      <c r="K2" s="94"/>
      <c r="L2" s="94"/>
      <c r="M2" s="94"/>
      <c r="N2" s="94"/>
      <c r="O2" s="94"/>
      <c r="P2" s="94"/>
      <c r="Q2" s="94"/>
      <c r="R2" s="94"/>
    </row>
    <row r="3" spans="1:18" x14ac:dyDescent="0.2">
      <c r="A3" s="78" t="s">
        <v>963</v>
      </c>
      <c r="C3" s="96" t="s">
        <v>1295</v>
      </c>
      <c r="E3" s="97" t="str">
        <f>IF(Setup!F5&gt;0,Setup!$E5&amp;"-"&amp;Setup!F5,"")</f>
        <v>ΡΑΑ-b12</v>
      </c>
    </row>
    <row r="4" spans="1:18" x14ac:dyDescent="0.2">
      <c r="A4" s="78" t="s">
        <v>3</v>
      </c>
      <c r="C4" s="98" t="s">
        <v>1296</v>
      </c>
      <c r="E4" s="97" t="str">
        <f>IF(Setup!F6&gt;0,Setup!$E6&amp;"-"&amp;Setup!F6,"")</f>
        <v/>
      </c>
    </row>
    <row r="5" spans="1:18" x14ac:dyDescent="0.2">
      <c r="A5" s="78" t="s">
        <v>204</v>
      </c>
      <c r="C5" s="98"/>
      <c r="E5" s="97" t="str">
        <f>IF(Setup!F7&gt;0,Setup!$E7&amp;"-"&amp;Setup!F7,"")</f>
        <v/>
      </c>
    </row>
    <row r="6" spans="1:18" x14ac:dyDescent="0.2">
      <c r="A6" s="78" t="s">
        <v>489</v>
      </c>
      <c r="E6" s="97" t="str">
        <f>IF(Setup!F8&gt;0,Setup!$E8&amp;"-"&amp;Setup!F8,"")</f>
        <v/>
      </c>
    </row>
    <row r="7" spans="1:18" x14ac:dyDescent="0.2">
      <c r="A7" s="78" t="s">
        <v>528</v>
      </c>
      <c r="E7" s="97" t="str">
        <f>IF(Setup!F9&gt;0,Setup!$E9&amp;"-"&amp;Setup!F9,"")</f>
        <v/>
      </c>
    </row>
    <row r="8" spans="1:18" x14ac:dyDescent="0.2">
      <c r="A8" s="78" t="s">
        <v>964</v>
      </c>
      <c r="E8" s="97" t="str">
        <f>IF(Setup!F10&gt;0,Setup!$E10&amp;"-"&amp;Setup!F10,"")</f>
        <v/>
      </c>
    </row>
    <row r="9" spans="1:18" x14ac:dyDescent="0.2">
      <c r="A9" s="78" t="s">
        <v>531</v>
      </c>
      <c r="E9" s="97" t="str">
        <f>IF(Setup!F11&gt;0,Setup!$E11&amp;"-"&amp;Setup!F11,"")</f>
        <v/>
      </c>
    </row>
    <row r="10" spans="1:18" x14ac:dyDescent="0.2">
      <c r="A10" s="78" t="s">
        <v>693</v>
      </c>
      <c r="E10" s="97" t="str">
        <f>IF(Setup!F12&gt;0,Setup!$E12&amp;"-"&amp;Setup!F12,"")</f>
        <v/>
      </c>
    </row>
    <row r="11" spans="1:18" x14ac:dyDescent="0.2">
      <c r="A11" s="78" t="s">
        <v>933</v>
      </c>
      <c r="E11" s="99" t="str">
        <f>IF(Setup!F13&gt;0,Setup!$E13&amp;"-"&amp;Setup!F13,"")</f>
        <v/>
      </c>
    </row>
    <row r="12" spans="1:18" x14ac:dyDescent="0.2">
      <c r="A12" s="78" t="s">
        <v>962</v>
      </c>
      <c r="E12" s="92" t="str">
        <f>IF(Setup!G4&gt;0,Setup!$E4&amp;"-"&amp;Setup!G4,"")</f>
        <v/>
      </c>
    </row>
    <row r="13" spans="1:18" x14ac:dyDescent="0.2">
      <c r="A13" s="78" t="s">
        <v>9458</v>
      </c>
      <c r="E13" s="97" t="str">
        <f>IF(Setup!G5&gt;0,Setup!$E5&amp;"-"&amp;Setup!G5,"")</f>
        <v>ΡΑΑ-b14</v>
      </c>
    </row>
    <row r="14" spans="1:18" x14ac:dyDescent="0.2">
      <c r="A14" s="78" t="s">
        <v>9460</v>
      </c>
      <c r="E14" s="97" t="str">
        <f>IF(Setup!G6&gt;0,Setup!$E6&amp;"-"&amp;Setup!G6,"")</f>
        <v/>
      </c>
    </row>
    <row r="15" spans="1:18" x14ac:dyDescent="0.2">
      <c r="A15" s="78" t="s">
        <v>9459</v>
      </c>
      <c r="E15" s="97" t="str">
        <f>IF(Setup!G7&gt;0,Setup!$E7&amp;"-"&amp;Setup!G7,"")</f>
        <v/>
      </c>
    </row>
    <row r="16" spans="1:18" x14ac:dyDescent="0.2">
      <c r="A16" s="78" t="s">
        <v>9461</v>
      </c>
      <c r="E16" s="97" t="str">
        <f>IF(Setup!G8&gt;0,Setup!$E8&amp;"-"&amp;Setup!G8,"")</f>
        <v/>
      </c>
    </row>
    <row r="17" spans="1:12" x14ac:dyDescent="0.2">
      <c r="A17" s="79" t="s">
        <v>11302</v>
      </c>
      <c r="E17" s="97" t="str">
        <f>IF(Setup!G9&gt;0,Setup!$E9&amp;"-"&amp;Setup!G9,"")</f>
        <v/>
      </c>
    </row>
    <row r="18" spans="1:12" x14ac:dyDescent="0.2">
      <c r="A18" s="79" t="s">
        <v>11303</v>
      </c>
      <c r="E18" s="97" t="str">
        <f>IF(Setup!G10&gt;0,Setup!$E10&amp;"-"&amp;Setup!G10,"")</f>
        <v/>
      </c>
    </row>
    <row r="19" spans="1:12" x14ac:dyDescent="0.2">
      <c r="A19" s="79" t="s">
        <v>11304</v>
      </c>
      <c r="E19" s="97" t="str">
        <f>IF(Setup!G11&gt;0,Setup!$E11&amp;"-"&amp;Setup!G11,"")</f>
        <v/>
      </c>
    </row>
    <row r="20" spans="1:12" x14ac:dyDescent="0.2">
      <c r="A20" s="79" t="s">
        <v>11305</v>
      </c>
      <c r="E20" s="97" t="str">
        <f>IF(Setup!G12&gt;0,Setup!$E12&amp;"-"&amp;Setup!G12,"")</f>
        <v/>
      </c>
    </row>
    <row r="21" spans="1:12" x14ac:dyDescent="0.2">
      <c r="A21" s="79"/>
      <c r="E21" s="99" t="str">
        <f>IF(Setup!G13&gt;0,Setup!$E13&amp;"-"&amp;Setup!G13,"")</f>
        <v/>
      </c>
    </row>
    <row r="22" spans="1:12" x14ac:dyDescent="0.2">
      <c r="A22" s="2"/>
      <c r="E22" s="92" t="str">
        <f>IF(Setup!H4&gt;0,Setup!$E4&amp;"-"&amp;Setup!H4,"")</f>
        <v/>
      </c>
    </row>
    <row r="23" spans="1:12" x14ac:dyDescent="0.2">
      <c r="A23" s="2"/>
      <c r="E23" s="97" t="str">
        <f>IF(Setup!H5&gt;0,Setup!$E5&amp;"-"&amp;Setup!H5,"")</f>
        <v>ΡΑΑ-b16</v>
      </c>
    </row>
    <row r="24" spans="1:12" x14ac:dyDescent="0.2">
      <c r="A24" s="2"/>
      <c r="E24" s="97" t="str">
        <f>IF(Setup!H6&gt;0,Setup!$E6&amp;"-"&amp;Setup!H6,"")</f>
        <v/>
      </c>
    </row>
    <row r="25" spans="1:12" x14ac:dyDescent="0.2">
      <c r="A25" s="2"/>
      <c r="E25" s="97" t="str">
        <f>IF(Setup!H7&gt;0,Setup!$E7&amp;"-"&amp;Setup!H7,"")</f>
        <v/>
      </c>
    </row>
    <row r="26" spans="1:12" x14ac:dyDescent="0.2">
      <c r="A26" s="2"/>
      <c r="B26" s="84"/>
      <c r="E26" s="97" t="str">
        <f>IF(Setup!H8&gt;0,Setup!$E8&amp;"-"&amp;Setup!H8,"")</f>
        <v/>
      </c>
      <c r="G26" s="84"/>
      <c r="H26" s="84"/>
      <c r="I26" s="84"/>
      <c r="J26" s="84"/>
      <c r="K26" s="84"/>
      <c r="L26" s="84"/>
    </row>
    <row r="27" spans="1:12" x14ac:dyDescent="0.2">
      <c r="A27" s="2"/>
      <c r="B27" s="84"/>
      <c r="E27" s="97" t="str">
        <f>IF(Setup!H9&gt;0,Setup!$E9&amp;"-"&amp;Setup!H9,"")</f>
        <v/>
      </c>
      <c r="G27" s="84"/>
      <c r="H27" s="84"/>
      <c r="I27" s="84"/>
      <c r="J27" s="84"/>
      <c r="K27" s="84"/>
      <c r="L27" s="84"/>
    </row>
    <row r="28" spans="1:12" x14ac:dyDescent="0.2">
      <c r="A28" s="2"/>
      <c r="B28" s="84"/>
      <c r="E28" s="97" t="str">
        <f>IF(Setup!H10&gt;0,Setup!$E10&amp;"-"&amp;Setup!H10,"")</f>
        <v/>
      </c>
      <c r="G28" s="84"/>
      <c r="H28" s="84"/>
      <c r="I28" s="84"/>
      <c r="J28" s="84"/>
      <c r="K28" s="84"/>
      <c r="L28" s="84"/>
    </row>
    <row r="29" spans="1:12" x14ac:dyDescent="0.2">
      <c r="A29" s="2"/>
      <c r="B29" s="84"/>
      <c r="E29" s="97" t="str">
        <f>IF(Setup!H11&gt;0,Setup!$E11&amp;"-"&amp;Setup!H11,"")</f>
        <v/>
      </c>
      <c r="G29" s="84"/>
      <c r="H29" s="84"/>
      <c r="I29" s="84"/>
      <c r="J29" s="84"/>
      <c r="K29" s="84"/>
      <c r="L29" s="84"/>
    </row>
    <row r="30" spans="1:12" x14ac:dyDescent="0.2">
      <c r="A30" s="2"/>
      <c r="B30" s="84"/>
      <c r="E30" s="97" t="str">
        <f>IF(Setup!H12&gt;0,Setup!$E12&amp;"-"&amp;Setup!H12,"")</f>
        <v/>
      </c>
      <c r="G30" s="84"/>
      <c r="H30" s="84"/>
      <c r="I30" s="84"/>
      <c r="J30" s="84"/>
      <c r="K30" s="84"/>
      <c r="L30" s="84"/>
    </row>
    <row r="31" spans="1:12" x14ac:dyDescent="0.2">
      <c r="A31" s="2"/>
      <c r="B31" s="84"/>
      <c r="E31" s="99" t="str">
        <f>IF(Setup!H13&gt;0,Setup!$E13&amp;"-"&amp;Setup!H13,"")</f>
        <v/>
      </c>
      <c r="G31" s="84"/>
      <c r="H31" s="84"/>
      <c r="I31" s="84"/>
      <c r="J31" s="84"/>
      <c r="K31" s="84"/>
      <c r="L31" s="84"/>
    </row>
    <row r="32" spans="1:12" x14ac:dyDescent="0.2">
      <c r="A32" s="2"/>
      <c r="B32" s="84"/>
      <c r="E32" s="92" t="str">
        <f>IF(Setup!I4&gt;0,Setup!$E4&amp;"-"&amp;Setup!I4,"")</f>
        <v/>
      </c>
      <c r="G32" s="84"/>
      <c r="H32" s="84"/>
      <c r="I32" s="84"/>
      <c r="J32" s="84"/>
      <c r="K32" s="84"/>
      <c r="L32" s="84"/>
    </row>
    <row r="33" spans="1:12" x14ac:dyDescent="0.2">
      <c r="A33" s="2"/>
      <c r="B33" s="84"/>
      <c r="E33" s="97" t="str">
        <f>IF(Setup!I5&gt;0,Setup!$E5&amp;"-"&amp;Setup!I5,"")</f>
        <v>ΡΑΑ-g12</v>
      </c>
      <c r="G33" s="84"/>
      <c r="H33" s="84"/>
      <c r="I33" s="84"/>
      <c r="J33" s="84"/>
      <c r="K33" s="84"/>
      <c r="L33" s="84"/>
    </row>
    <row r="34" spans="1:12" x14ac:dyDescent="0.2">
      <c r="A34" s="2"/>
      <c r="B34" s="84"/>
      <c r="E34" s="97" t="str">
        <f>IF(Setup!I6&gt;0,Setup!$E6&amp;"-"&amp;Setup!I6,"")</f>
        <v/>
      </c>
      <c r="G34" s="84"/>
      <c r="H34" s="84"/>
      <c r="I34" s="84"/>
      <c r="J34" s="84"/>
      <c r="K34" s="84"/>
      <c r="L34" s="84"/>
    </row>
    <row r="35" spans="1:12" x14ac:dyDescent="0.2">
      <c r="A35" s="2"/>
      <c r="B35" s="84"/>
      <c r="E35" s="97" t="str">
        <f>IF(Setup!I7&gt;0,Setup!$E7&amp;"-"&amp;Setup!I7,"")</f>
        <v/>
      </c>
      <c r="G35" s="84"/>
      <c r="H35" s="84"/>
      <c r="I35" s="84"/>
      <c r="J35" s="84"/>
      <c r="K35" s="84"/>
      <c r="L35" s="84"/>
    </row>
    <row r="36" spans="1:12" x14ac:dyDescent="0.2">
      <c r="A36" s="2"/>
      <c r="E36" s="97" t="str">
        <f>IF(Setup!I8&gt;0,Setup!$E8&amp;"-"&amp;Setup!I8,"")</f>
        <v/>
      </c>
    </row>
    <row r="37" spans="1:12" x14ac:dyDescent="0.2">
      <c r="A37" s="2"/>
      <c r="E37" s="97" t="str">
        <f>IF(Setup!I9&gt;0,Setup!$E9&amp;"-"&amp;Setup!I9,"")</f>
        <v/>
      </c>
    </row>
    <row r="38" spans="1:12" x14ac:dyDescent="0.2">
      <c r="A38" s="2"/>
      <c r="E38" s="97" t="str">
        <f>IF(Setup!I10&gt;0,Setup!$E10&amp;"-"&amp;Setup!I10,"")</f>
        <v/>
      </c>
    </row>
    <row r="39" spans="1:12" x14ac:dyDescent="0.2">
      <c r="A39" s="2"/>
      <c r="E39" s="97" t="str">
        <f>IF(Setup!I11&gt;0,Setup!$E11&amp;"-"&amp;Setup!I11,"")</f>
        <v/>
      </c>
    </row>
    <row r="40" spans="1:12" x14ac:dyDescent="0.2">
      <c r="A40" s="2"/>
      <c r="E40" s="97" t="str">
        <f>IF(Setup!I12&gt;0,Setup!$E12&amp;"-"&amp;Setup!I12,"")</f>
        <v/>
      </c>
    </row>
    <row r="41" spans="1:12" x14ac:dyDescent="0.2">
      <c r="E41" s="99" t="str">
        <f>IF(Setup!I13&gt;0,Setup!$E13&amp;"-"&amp;Setup!I13,"")</f>
        <v/>
      </c>
    </row>
    <row r="42" spans="1:12" x14ac:dyDescent="0.2">
      <c r="E42" s="92" t="str">
        <f>IF(Setup!J4&gt;0,Setup!$E4&amp;"-"&amp;Setup!J4,"")</f>
        <v/>
      </c>
    </row>
    <row r="43" spans="1:12" x14ac:dyDescent="0.2">
      <c r="E43" s="97" t="str">
        <f>IF(Setup!J5&gt;0,Setup!$E5&amp;"-"&amp;Setup!J5,"")</f>
        <v>ΡΑΑ-g14</v>
      </c>
    </row>
    <row r="44" spans="1:12" x14ac:dyDescent="0.2">
      <c r="E44" s="97" t="str">
        <f>IF(Setup!J6&gt;0,Setup!$E6&amp;"-"&amp;Setup!J6,"")</f>
        <v/>
      </c>
    </row>
    <row r="45" spans="1:12" x14ac:dyDescent="0.2">
      <c r="E45" s="97" t="str">
        <f>IF(Setup!J7&gt;0,Setup!$E7&amp;"-"&amp;Setup!J7,"")</f>
        <v/>
      </c>
    </row>
    <row r="46" spans="1:12" x14ac:dyDescent="0.2">
      <c r="E46" s="97" t="str">
        <f>IF(Setup!J8&gt;0,Setup!$E8&amp;"-"&amp;Setup!J8,"")</f>
        <v/>
      </c>
    </row>
    <row r="47" spans="1:12" x14ac:dyDescent="0.2">
      <c r="E47" s="97" t="str">
        <f>IF(Setup!J9&gt;0,Setup!$E9&amp;"-"&amp;Setup!J9,"")</f>
        <v/>
      </c>
    </row>
    <row r="48" spans="1:12" x14ac:dyDescent="0.2">
      <c r="E48" s="97" t="str">
        <f>IF(Setup!J10&gt;0,Setup!$E10&amp;"-"&amp;Setup!J10,"")</f>
        <v/>
      </c>
    </row>
    <row r="49" spans="5:5" x14ac:dyDescent="0.2">
      <c r="E49" s="97" t="str">
        <f>IF(Setup!J11&gt;0,Setup!$E11&amp;"-"&amp;Setup!J11,"")</f>
        <v/>
      </c>
    </row>
    <row r="50" spans="5:5" x14ac:dyDescent="0.2">
      <c r="E50" s="97" t="str">
        <f>IF(Setup!J12&gt;0,Setup!$E12&amp;"-"&amp;Setup!J12,"")</f>
        <v/>
      </c>
    </row>
    <row r="51" spans="5:5" x14ac:dyDescent="0.2">
      <c r="E51" s="99" t="str">
        <f>IF(Setup!J13&gt;0,Setup!$E13&amp;"-"&amp;Setup!J13,"")</f>
        <v/>
      </c>
    </row>
    <row r="52" spans="5:5" x14ac:dyDescent="0.2">
      <c r="E52" s="92" t="str">
        <f>IF(Setup!K4&gt;0,Setup!$E4&amp;"-"&amp;Setup!K4,"")</f>
        <v/>
      </c>
    </row>
    <row r="53" spans="5:5" x14ac:dyDescent="0.2">
      <c r="E53" s="97" t="str">
        <f>IF(Setup!K5&gt;0,Setup!$E5&amp;"-"&amp;Setup!K5,"")</f>
        <v>ΡΑΑ-g16</v>
      </c>
    </row>
    <row r="54" spans="5:5" x14ac:dyDescent="0.2">
      <c r="E54" s="97" t="str">
        <f>IF(Setup!K6&gt;0,Setup!$E6&amp;"-"&amp;Setup!K6,"")</f>
        <v/>
      </c>
    </row>
    <row r="55" spans="5:5" x14ac:dyDescent="0.2">
      <c r="E55" s="97" t="str">
        <f>IF(Setup!K7&gt;0,Setup!$E7&amp;"-"&amp;Setup!K7,"")</f>
        <v/>
      </c>
    </row>
    <row r="56" spans="5:5" x14ac:dyDescent="0.2">
      <c r="E56" s="97" t="str">
        <f>IF(Setup!K8&gt;0,Setup!$E8&amp;"-"&amp;Setup!K8,"")</f>
        <v/>
      </c>
    </row>
    <row r="57" spans="5:5" x14ac:dyDescent="0.2">
      <c r="E57" s="97" t="str">
        <f>IF(Setup!K9&gt;0,Setup!$E9&amp;"-"&amp;Setup!K9,"")</f>
        <v/>
      </c>
    </row>
    <row r="58" spans="5:5" x14ac:dyDescent="0.2">
      <c r="E58" s="97" t="str">
        <f>IF(Setup!K10&gt;0,Setup!$E10&amp;"-"&amp;Setup!K10,"")</f>
        <v/>
      </c>
    </row>
    <row r="59" spans="5:5" x14ac:dyDescent="0.2">
      <c r="E59" s="97" t="str">
        <f>IF(Setup!K11&gt;0,Setup!$E11&amp;"-"&amp;Setup!K11,"")</f>
        <v/>
      </c>
    </row>
    <row r="60" spans="5:5" x14ac:dyDescent="0.2">
      <c r="E60" s="97" t="str">
        <f>IF(Setup!K12&gt;0,Setup!$E12&amp;"-"&amp;Setup!K12,"")</f>
        <v/>
      </c>
    </row>
    <row r="61" spans="5:5" x14ac:dyDescent="0.2">
      <c r="E61" s="99" t="str">
        <f>IF(Setup!K13&gt;0,Setup!$E13&amp;"-"&amp;Setup!K13,"")</f>
        <v/>
      </c>
    </row>
    <row r="62" spans="5:5" x14ac:dyDescent="0.2">
      <c r="E62" s="92" t="str">
        <f>IF(Setup!L4&gt;0,Setup!$E4&amp;"-"&amp;Setup!L4,"")</f>
        <v/>
      </c>
    </row>
    <row r="63" spans="5:5" x14ac:dyDescent="0.2">
      <c r="E63" s="97" t="str">
        <f>IF(Setup!L5&gt;0,Setup!$E5&amp;"-"&amp;Setup!L5,"")</f>
        <v/>
      </c>
    </row>
    <row r="64" spans="5:5" x14ac:dyDescent="0.2">
      <c r="E64" s="97" t="str">
        <f>IF(Setup!L6&gt;0,Setup!$E6&amp;"-"&amp;Setup!L6,"")</f>
        <v/>
      </c>
    </row>
    <row r="65" spans="5:5" x14ac:dyDescent="0.2">
      <c r="E65" s="97" t="str">
        <f>IF(Setup!L7&gt;0,Setup!$E7&amp;"-"&amp;Setup!L7,"")</f>
        <v/>
      </c>
    </row>
    <row r="66" spans="5:5" x14ac:dyDescent="0.2">
      <c r="E66" s="97" t="str">
        <f>IF(Setup!L8&gt;0,Setup!$E8&amp;"-"&amp;Setup!L8,"")</f>
        <v/>
      </c>
    </row>
    <row r="67" spans="5:5" x14ac:dyDescent="0.2">
      <c r="E67" s="97" t="str">
        <f>IF(Setup!L9&gt;0,Setup!$E9&amp;"-"&amp;Setup!L9,"")</f>
        <v/>
      </c>
    </row>
    <row r="68" spans="5:5" x14ac:dyDescent="0.2">
      <c r="E68" s="97" t="str">
        <f>IF(Setup!L10&gt;0,Setup!$E10&amp;"-"&amp;Setup!L10,"")</f>
        <v/>
      </c>
    </row>
    <row r="69" spans="5:5" x14ac:dyDescent="0.2">
      <c r="E69" s="97" t="str">
        <f>IF(Setup!L11&gt;0,Setup!$E11&amp;"-"&amp;Setup!L11,"")</f>
        <v/>
      </c>
    </row>
    <row r="70" spans="5:5" x14ac:dyDescent="0.2">
      <c r="E70" s="97" t="str">
        <f>IF(Setup!L12&gt;0,Setup!$E12&amp;"-"&amp;Setup!L12,"")</f>
        <v/>
      </c>
    </row>
    <row r="71" spans="5:5" x14ac:dyDescent="0.2">
      <c r="E71" s="99" t="str">
        <f>IF(Setup!L13&gt;0,Setup!$E13&amp;"-"&amp;Setup!L13,"")</f>
        <v/>
      </c>
    </row>
    <row r="72" spans="5:5" x14ac:dyDescent="0.2">
      <c r="E72" s="92" t="str">
        <f>IF(Setup!M4&gt;0,Setup!$E4&amp;"-"&amp;Setup!M4,"")</f>
        <v/>
      </c>
    </row>
    <row r="73" spans="5:5" x14ac:dyDescent="0.2">
      <c r="E73" s="97" t="str">
        <f>IF(Setup!M5&gt;0,Setup!$E5&amp;"-"&amp;Setup!M5,"")</f>
        <v/>
      </c>
    </row>
    <row r="74" spans="5:5" x14ac:dyDescent="0.2">
      <c r="E74" s="97" t="str">
        <f>IF(Setup!M6&gt;0,Setup!$E6&amp;"-"&amp;Setup!M6,"")</f>
        <v/>
      </c>
    </row>
    <row r="75" spans="5:5" x14ac:dyDescent="0.2">
      <c r="E75" s="97" t="str">
        <f>IF(Setup!M7&gt;0,Setup!$E7&amp;"-"&amp;Setup!M7,"")</f>
        <v/>
      </c>
    </row>
    <row r="76" spans="5:5" x14ac:dyDescent="0.2">
      <c r="E76" s="97" t="str">
        <f>IF(Setup!M8&gt;0,Setup!$E8&amp;"-"&amp;Setup!M8,"")</f>
        <v/>
      </c>
    </row>
    <row r="77" spans="5:5" x14ac:dyDescent="0.2">
      <c r="E77" s="97" t="str">
        <f>IF(Setup!M9&gt;0,Setup!$E9&amp;"-"&amp;Setup!M9,"")</f>
        <v/>
      </c>
    </row>
    <row r="78" spans="5:5" x14ac:dyDescent="0.2">
      <c r="E78" s="97" t="str">
        <f>IF(Setup!M10&gt;0,Setup!$E10&amp;"-"&amp;Setup!M10,"")</f>
        <v/>
      </c>
    </row>
    <row r="79" spans="5:5" x14ac:dyDescent="0.2">
      <c r="E79" s="97" t="str">
        <f>IF(Setup!M11&gt;0,Setup!$E11&amp;"-"&amp;Setup!M11,"")</f>
        <v/>
      </c>
    </row>
    <row r="80" spans="5:5" x14ac:dyDescent="0.2">
      <c r="E80" s="97" t="str">
        <f>IF(Setup!M12&gt;0,Setup!$E12&amp;"-"&amp;Setup!M12,"")</f>
        <v/>
      </c>
    </row>
    <row r="81" spans="5:5" x14ac:dyDescent="0.2">
      <c r="E81" s="99" t="str">
        <f>IF(Setup!M13&gt;0,Setup!$E13&amp;"-"&amp;Setup!M13,"")</f>
        <v/>
      </c>
    </row>
    <row r="82" spans="5:5" x14ac:dyDescent="0.2">
      <c r="E82" s="92" t="str">
        <f>IF(Setup!N4&gt;0,Setup!$E4&amp;"-"&amp;Setup!N4,"")</f>
        <v/>
      </c>
    </row>
    <row r="83" spans="5:5" x14ac:dyDescent="0.2">
      <c r="E83" s="97" t="str">
        <f>IF(Setup!N5&gt;0,Setup!$E5&amp;"-"&amp;Setup!N5,"")</f>
        <v/>
      </c>
    </row>
    <row r="84" spans="5:5" x14ac:dyDescent="0.2">
      <c r="E84" s="97" t="str">
        <f>IF(Setup!N6&gt;0,Setup!$E6&amp;"-"&amp;Setup!N6,"")</f>
        <v/>
      </c>
    </row>
    <row r="85" spans="5:5" x14ac:dyDescent="0.2">
      <c r="E85" s="97" t="str">
        <f>IF(Setup!N7&gt;0,Setup!$E7&amp;"-"&amp;Setup!N7,"")</f>
        <v/>
      </c>
    </row>
    <row r="86" spans="5:5" x14ac:dyDescent="0.2">
      <c r="E86" s="97" t="str">
        <f>IF(Setup!N8&gt;0,Setup!$E8&amp;"-"&amp;Setup!N8,"")</f>
        <v/>
      </c>
    </row>
    <row r="87" spans="5:5" x14ac:dyDescent="0.2">
      <c r="E87" s="97" t="str">
        <f>IF(Setup!N9&gt;0,Setup!$E9&amp;"-"&amp;Setup!N9,"")</f>
        <v/>
      </c>
    </row>
    <row r="88" spans="5:5" x14ac:dyDescent="0.2">
      <c r="E88" s="97" t="str">
        <f>IF(Setup!N10&gt;0,Setup!$E10&amp;"-"&amp;Setup!N10,"")</f>
        <v/>
      </c>
    </row>
    <row r="89" spans="5:5" x14ac:dyDescent="0.2">
      <c r="E89" s="97" t="str">
        <f>IF(Setup!N11&gt;0,Setup!$E11&amp;"-"&amp;Setup!N11,"")</f>
        <v/>
      </c>
    </row>
    <row r="90" spans="5:5" x14ac:dyDescent="0.2">
      <c r="E90" s="97" t="str">
        <f>IF(Setup!N12&gt;0,Setup!$E12&amp;"-"&amp;Setup!N12,"")</f>
        <v/>
      </c>
    </row>
    <row r="91" spans="5:5" x14ac:dyDescent="0.2">
      <c r="E91" s="99" t="str">
        <f>IF(Setup!N13&gt;0,Setup!$E13&amp;"-"&amp;Setup!N13,"")</f>
        <v/>
      </c>
    </row>
    <row r="92" spans="5:5" x14ac:dyDescent="0.2">
      <c r="E92" s="107" t="str">
        <f>IF(Setup!O4&gt;0,Setup!$E4&amp;"-"&amp;Setup!O4,"")</f>
        <v/>
      </c>
    </row>
    <row r="93" spans="5:5" x14ac:dyDescent="0.2">
      <c r="E93" s="107" t="str">
        <f>IF(Setup!O5&gt;0,Setup!$E5&amp;"-"&amp;Setup!O5,"")</f>
        <v/>
      </c>
    </row>
    <row r="94" spans="5:5" x14ac:dyDescent="0.2">
      <c r="E94" s="107" t="str">
        <f>IF(Setup!O6&gt;0,Setup!$E6&amp;"-"&amp;Setup!O6,"")</f>
        <v/>
      </c>
    </row>
    <row r="95" spans="5:5" x14ac:dyDescent="0.2">
      <c r="E95" s="107" t="str">
        <f>IF(Setup!O7&gt;0,Setup!$E7&amp;"-"&amp;Setup!O7,"")</f>
        <v/>
      </c>
    </row>
    <row r="96" spans="5:5" x14ac:dyDescent="0.2">
      <c r="E96" s="107" t="str">
        <f>IF(Setup!O8&gt;0,Setup!$E8&amp;"-"&amp;Setup!O8,"")</f>
        <v/>
      </c>
    </row>
    <row r="97" spans="5:5" x14ac:dyDescent="0.2">
      <c r="E97" s="107" t="str">
        <f>IF(Setup!O9&gt;0,Setup!$E9&amp;"-"&amp;Setup!O9,"")</f>
        <v/>
      </c>
    </row>
    <row r="98" spans="5:5" x14ac:dyDescent="0.2">
      <c r="E98" s="107" t="str">
        <f>IF(Setup!O10&gt;0,Setup!$E10&amp;"-"&amp;Setup!O10,"")</f>
        <v/>
      </c>
    </row>
    <row r="99" spans="5:5" x14ac:dyDescent="0.2">
      <c r="E99" s="107" t="str">
        <f>IF(Setup!O11&gt;0,Setup!$E11&amp;"-"&amp;Setup!O11,"")</f>
        <v/>
      </c>
    </row>
    <row r="100" spans="5:5" x14ac:dyDescent="0.2">
      <c r="E100" s="107" t="str">
        <f>IF(Setup!O12&gt;0,Setup!$E12&amp;"-"&amp;Setup!O12,"")</f>
        <v/>
      </c>
    </row>
    <row r="101" spans="5:5" x14ac:dyDescent="0.2">
      <c r="E101" s="108" t="str">
        <f>IF(Setup!O13&gt;0,Setup!$E13&amp;"-"&amp;Setup!O13,"")</f>
        <v/>
      </c>
    </row>
  </sheetData>
  <sheetProtection algorithmName="SHA-512" hashValue="zaAInpQw2eXVWe+7Xu80ODn7R0gNOgqaFYFhZH7zgfusH9jg0lTk1ppgVjQq6xeMKWBrNfqFxoitAoIMrjHUaQ==" saltValue="96LnYNcsFF7lIX7Us5yqPw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H5097"/>
  <sheetViews>
    <sheetView workbookViewId="0">
      <pane ySplit="1" topLeftCell="A2" activePane="bottomLeft" state="frozen"/>
      <selection sqref="A1:B9"/>
      <selection pane="bottomLeft" activeCell="A2" sqref="A2"/>
    </sheetView>
  </sheetViews>
  <sheetFormatPr defaultColWidth="9.140625" defaultRowHeight="10.5" x14ac:dyDescent="0.2"/>
  <cols>
    <col min="1" max="1" width="5.28515625" style="51" bestFit="1" customWidth="1"/>
    <col min="2" max="2" width="8.42578125" style="51" bestFit="1" customWidth="1"/>
    <col min="3" max="3" width="40.140625" style="52" bestFit="1" customWidth="1"/>
    <col min="4" max="4" width="5" style="51" bestFit="1" customWidth="1"/>
    <col min="5" max="5" width="23.7109375" style="52" bestFit="1" customWidth="1"/>
    <col min="6" max="6" width="2.85546875" style="51" bestFit="1" customWidth="1"/>
    <col min="7" max="7" width="3.5703125" style="51" bestFit="1" customWidth="1"/>
    <col min="8" max="8" width="5.28515625" style="51" bestFit="1" customWidth="1"/>
    <col min="9" max="16384" width="9.140625" style="7"/>
  </cols>
  <sheetData>
    <row r="1" spans="1:8" x14ac:dyDescent="0.2">
      <c r="A1" s="41"/>
      <c r="B1" s="41"/>
      <c r="C1" s="41"/>
      <c r="D1" s="41"/>
      <c r="E1" s="41"/>
      <c r="F1" s="41"/>
      <c r="G1" s="42"/>
      <c r="H1" s="43"/>
    </row>
    <row r="3" spans="1:8" x14ac:dyDescent="0.2">
      <c r="B3" s="52"/>
    </row>
    <row r="5" spans="1:8" x14ac:dyDescent="0.2">
      <c r="B5" s="52"/>
    </row>
    <row r="6" spans="1:8" x14ac:dyDescent="0.2">
      <c r="B6" s="52"/>
    </row>
    <row r="7" spans="1:8" x14ac:dyDescent="0.2">
      <c r="B7" s="52"/>
    </row>
    <row r="8" spans="1:8" x14ac:dyDescent="0.2">
      <c r="B8" s="52"/>
    </row>
    <row r="9" spans="1:8" x14ac:dyDescent="0.2">
      <c r="B9" s="52"/>
    </row>
    <row r="10" spans="1:8" x14ac:dyDescent="0.2">
      <c r="B10" s="52"/>
    </row>
    <row r="11" spans="1:8" x14ac:dyDescent="0.2">
      <c r="B11" s="52"/>
    </row>
    <row r="12" spans="1:8" x14ac:dyDescent="0.2">
      <c r="B12" s="52"/>
    </row>
    <row r="13" spans="1:8" x14ac:dyDescent="0.2">
      <c r="B13" s="52"/>
    </row>
    <row r="14" spans="1:8" x14ac:dyDescent="0.2">
      <c r="B14" s="52"/>
    </row>
    <row r="15" spans="1:8" x14ac:dyDescent="0.2">
      <c r="B15" s="52"/>
    </row>
    <row r="16" spans="1:8" x14ac:dyDescent="0.2">
      <c r="B16" s="52"/>
    </row>
    <row r="17" spans="2:2" x14ac:dyDescent="0.2">
      <c r="B17" s="52"/>
    </row>
    <row r="18" spans="2:2" x14ac:dyDescent="0.2">
      <c r="B18" s="52"/>
    </row>
    <row r="19" spans="2:2" x14ac:dyDescent="0.2">
      <c r="B19" s="52"/>
    </row>
    <row r="20" spans="2:2" x14ac:dyDescent="0.2">
      <c r="B20" s="52"/>
    </row>
    <row r="21" spans="2:2" x14ac:dyDescent="0.2">
      <c r="B21" s="52"/>
    </row>
    <row r="22" spans="2:2" x14ac:dyDescent="0.2">
      <c r="B22" s="52"/>
    </row>
    <row r="23" spans="2:2" x14ac:dyDescent="0.2">
      <c r="B23" s="52"/>
    </row>
    <row r="24" spans="2:2" x14ac:dyDescent="0.2">
      <c r="B24" s="52"/>
    </row>
    <row r="26" spans="2:2" x14ac:dyDescent="0.2">
      <c r="B26" s="52"/>
    </row>
    <row r="27" spans="2:2" x14ac:dyDescent="0.2">
      <c r="B27" s="52"/>
    </row>
    <row r="28" spans="2:2" x14ac:dyDescent="0.2">
      <c r="B28" s="52"/>
    </row>
    <row r="29" spans="2:2" x14ac:dyDescent="0.2">
      <c r="B29" s="52"/>
    </row>
    <row r="30" spans="2:2" x14ac:dyDescent="0.2">
      <c r="B30" s="52"/>
    </row>
    <row r="31" spans="2:2" x14ac:dyDescent="0.2">
      <c r="B31" s="52"/>
    </row>
    <row r="32" spans="2:2" x14ac:dyDescent="0.2">
      <c r="B32" s="52"/>
    </row>
    <row r="33" spans="2:2" x14ac:dyDescent="0.2">
      <c r="B33" s="52"/>
    </row>
    <row r="35" spans="2:2" x14ac:dyDescent="0.2">
      <c r="B35" s="52"/>
    </row>
    <row r="36" spans="2:2" x14ac:dyDescent="0.2">
      <c r="B36" s="52"/>
    </row>
    <row r="37" spans="2:2" x14ac:dyDescent="0.2">
      <c r="B37" s="52"/>
    </row>
    <row r="38" spans="2:2" x14ac:dyDescent="0.2">
      <c r="B38" s="52"/>
    </row>
    <row r="39" spans="2:2" x14ac:dyDescent="0.2">
      <c r="B39" s="52"/>
    </row>
    <row r="40" spans="2:2" x14ac:dyDescent="0.2">
      <c r="B40" s="52"/>
    </row>
    <row r="41" spans="2:2" x14ac:dyDescent="0.2">
      <c r="B41" s="52"/>
    </row>
    <row r="42" spans="2:2" x14ac:dyDescent="0.2">
      <c r="B42" s="52"/>
    </row>
    <row r="44" spans="2:2" x14ac:dyDescent="0.2">
      <c r="B44" s="52"/>
    </row>
    <row r="45" spans="2:2" x14ac:dyDescent="0.2">
      <c r="B45" s="52"/>
    </row>
    <row r="46" spans="2:2" x14ac:dyDescent="0.2">
      <c r="B46" s="52"/>
    </row>
    <row r="47" spans="2:2" x14ac:dyDescent="0.2">
      <c r="B47" s="52"/>
    </row>
    <row r="48" spans="2:2" x14ac:dyDescent="0.2">
      <c r="B48" s="52"/>
    </row>
    <row r="49" spans="2:2" x14ac:dyDescent="0.2">
      <c r="B49" s="52"/>
    </row>
    <row r="50" spans="2:2" x14ac:dyDescent="0.2">
      <c r="B50" s="52"/>
    </row>
    <row r="51" spans="2:2" x14ac:dyDescent="0.2">
      <c r="B51" s="52"/>
    </row>
    <row r="52" spans="2:2" x14ac:dyDescent="0.2">
      <c r="B52" s="52"/>
    </row>
    <row r="53" spans="2:2" x14ac:dyDescent="0.2">
      <c r="B53" s="52"/>
    </row>
    <row r="54" spans="2:2" x14ac:dyDescent="0.2">
      <c r="B54" s="52"/>
    </row>
    <row r="55" spans="2:2" x14ac:dyDescent="0.2">
      <c r="B55" s="52"/>
    </row>
    <row r="56" spans="2:2" x14ac:dyDescent="0.2">
      <c r="B56" s="52"/>
    </row>
    <row r="57" spans="2:2" x14ac:dyDescent="0.2">
      <c r="B57" s="52"/>
    </row>
    <row r="58" spans="2:2" x14ac:dyDescent="0.2">
      <c r="B58" s="52"/>
    </row>
    <row r="59" spans="2:2" x14ac:dyDescent="0.2">
      <c r="B59" s="52"/>
    </row>
    <row r="60" spans="2:2" x14ac:dyDescent="0.2">
      <c r="B60" s="52"/>
    </row>
    <row r="61" spans="2:2" x14ac:dyDescent="0.2">
      <c r="B61" s="52"/>
    </row>
    <row r="62" spans="2:2" x14ac:dyDescent="0.2">
      <c r="B62" s="52"/>
    </row>
    <row r="63" spans="2:2" x14ac:dyDescent="0.2">
      <c r="B63" s="52"/>
    </row>
    <row r="64" spans="2:2" x14ac:dyDescent="0.2">
      <c r="B64" s="52"/>
    </row>
    <row r="65" spans="2:2" x14ac:dyDescent="0.2">
      <c r="B65" s="52"/>
    </row>
    <row r="66" spans="2:2" x14ac:dyDescent="0.2">
      <c r="B66" s="52"/>
    </row>
    <row r="67" spans="2:2" x14ac:dyDescent="0.2">
      <c r="B67" s="52"/>
    </row>
    <row r="69" spans="2:2" x14ac:dyDescent="0.2">
      <c r="B69" s="52"/>
    </row>
    <row r="70" spans="2:2" x14ac:dyDescent="0.2">
      <c r="B70" s="52"/>
    </row>
    <row r="72" spans="2:2" x14ac:dyDescent="0.2">
      <c r="B72" s="52"/>
    </row>
    <row r="73" spans="2:2" x14ac:dyDescent="0.2">
      <c r="B73" s="52"/>
    </row>
    <row r="74" spans="2:2" x14ac:dyDescent="0.2">
      <c r="B74" s="52"/>
    </row>
    <row r="75" spans="2:2" x14ac:dyDescent="0.2">
      <c r="B75" s="52"/>
    </row>
    <row r="76" spans="2:2" x14ac:dyDescent="0.2">
      <c r="B76" s="52"/>
    </row>
    <row r="77" spans="2:2" x14ac:dyDescent="0.2">
      <c r="B77" s="52"/>
    </row>
    <row r="78" spans="2:2" x14ac:dyDescent="0.2">
      <c r="B78" s="52"/>
    </row>
    <row r="80" spans="2:2" x14ac:dyDescent="0.2">
      <c r="B80" s="52"/>
    </row>
    <row r="81" spans="2:2" x14ac:dyDescent="0.2">
      <c r="B81" s="52"/>
    </row>
    <row r="82" spans="2:2" x14ac:dyDescent="0.2">
      <c r="B82" s="52"/>
    </row>
    <row r="83" spans="2:2" x14ac:dyDescent="0.2">
      <c r="B83" s="52"/>
    </row>
    <row r="84" spans="2:2" x14ac:dyDescent="0.2">
      <c r="B84" s="52"/>
    </row>
    <row r="85" spans="2:2" x14ac:dyDescent="0.2">
      <c r="B85" s="52"/>
    </row>
    <row r="86" spans="2:2" x14ac:dyDescent="0.2">
      <c r="B86" s="52"/>
    </row>
    <row r="88" spans="2:2" x14ac:dyDescent="0.2">
      <c r="B88" s="52"/>
    </row>
    <row r="90" spans="2:2" x14ac:dyDescent="0.2">
      <c r="B90" s="52"/>
    </row>
    <row r="91" spans="2:2" x14ac:dyDescent="0.2">
      <c r="B91" s="52"/>
    </row>
    <row r="92" spans="2:2" x14ac:dyDescent="0.2">
      <c r="B92" s="52"/>
    </row>
    <row r="93" spans="2:2" x14ac:dyDescent="0.2">
      <c r="B93" s="52"/>
    </row>
    <row r="94" spans="2:2" x14ac:dyDescent="0.2">
      <c r="B94" s="52"/>
    </row>
    <row r="95" spans="2:2" x14ac:dyDescent="0.2">
      <c r="B95" s="52"/>
    </row>
    <row r="96" spans="2:2" x14ac:dyDescent="0.2">
      <c r="B96" s="52"/>
    </row>
    <row r="98" spans="2:2" x14ac:dyDescent="0.2">
      <c r="B98" s="52"/>
    </row>
    <row r="100" spans="2:2" x14ac:dyDescent="0.2">
      <c r="B100" s="52"/>
    </row>
    <row r="101" spans="2:2" x14ac:dyDescent="0.2">
      <c r="B101" s="52"/>
    </row>
    <row r="102" spans="2:2" x14ac:dyDescent="0.2">
      <c r="B102" s="52"/>
    </row>
    <row r="103" spans="2:2" x14ac:dyDescent="0.2">
      <c r="B103" s="52"/>
    </row>
    <row r="104" spans="2:2" x14ac:dyDescent="0.2">
      <c r="B104" s="52"/>
    </row>
    <row r="105" spans="2:2" x14ac:dyDescent="0.2">
      <c r="B105" s="52"/>
    </row>
    <row r="106" spans="2:2" x14ac:dyDescent="0.2">
      <c r="B106" s="52"/>
    </row>
    <row r="107" spans="2:2" x14ac:dyDescent="0.2">
      <c r="B107" s="52"/>
    </row>
    <row r="108" spans="2:2" x14ac:dyDescent="0.2">
      <c r="B108" s="52"/>
    </row>
    <row r="109" spans="2:2" x14ac:dyDescent="0.2">
      <c r="B109" s="52"/>
    </row>
    <row r="110" spans="2:2" x14ac:dyDescent="0.2">
      <c r="B110" s="52"/>
    </row>
    <row r="111" spans="2:2" x14ac:dyDescent="0.2">
      <c r="B111" s="52"/>
    </row>
    <row r="112" spans="2:2" x14ac:dyDescent="0.2">
      <c r="B112" s="52"/>
    </row>
    <row r="113" spans="2:2" x14ac:dyDescent="0.2">
      <c r="B113" s="52"/>
    </row>
    <row r="114" spans="2:2" x14ac:dyDescent="0.2">
      <c r="B114" s="52"/>
    </row>
    <row r="115" spans="2:2" x14ac:dyDescent="0.2">
      <c r="B115" s="52"/>
    </row>
    <row r="116" spans="2:2" x14ac:dyDescent="0.2">
      <c r="B116" s="52"/>
    </row>
    <row r="117" spans="2:2" x14ac:dyDescent="0.2">
      <c r="B117" s="52"/>
    </row>
    <row r="118" spans="2:2" x14ac:dyDescent="0.2">
      <c r="B118" s="52"/>
    </row>
    <row r="119" spans="2:2" x14ac:dyDescent="0.2">
      <c r="B119" s="52"/>
    </row>
    <row r="120" spans="2:2" x14ac:dyDescent="0.2">
      <c r="B120" s="52"/>
    </row>
    <row r="121" spans="2:2" x14ac:dyDescent="0.2">
      <c r="B121" s="52"/>
    </row>
    <row r="122" spans="2:2" x14ac:dyDescent="0.2">
      <c r="B122" s="52"/>
    </row>
    <row r="123" spans="2:2" x14ac:dyDescent="0.2">
      <c r="B123" s="52"/>
    </row>
    <row r="124" spans="2:2" x14ac:dyDescent="0.2">
      <c r="B124" s="52"/>
    </row>
    <row r="125" spans="2:2" x14ac:dyDescent="0.2">
      <c r="B125" s="52"/>
    </row>
    <row r="126" spans="2:2" x14ac:dyDescent="0.2">
      <c r="B126" s="52"/>
    </row>
    <row r="127" spans="2:2" x14ac:dyDescent="0.2">
      <c r="B127" s="52"/>
    </row>
    <row r="128" spans="2:2" x14ac:dyDescent="0.2">
      <c r="B128" s="52"/>
    </row>
    <row r="129" spans="2:2" x14ac:dyDescent="0.2">
      <c r="B129" s="52"/>
    </row>
    <row r="130" spans="2:2" x14ac:dyDescent="0.2">
      <c r="B130" s="52"/>
    </row>
    <row r="131" spans="2:2" x14ac:dyDescent="0.2">
      <c r="B131" s="52"/>
    </row>
    <row r="132" spans="2:2" x14ac:dyDescent="0.2">
      <c r="B132" s="52"/>
    </row>
    <row r="133" spans="2:2" x14ac:dyDescent="0.2">
      <c r="B133" s="52"/>
    </row>
    <row r="134" spans="2:2" x14ac:dyDescent="0.2">
      <c r="B134" s="52"/>
    </row>
    <row r="135" spans="2:2" x14ac:dyDescent="0.2">
      <c r="B135" s="52"/>
    </row>
    <row r="136" spans="2:2" x14ac:dyDescent="0.2">
      <c r="B136" s="52"/>
    </row>
    <row r="137" spans="2:2" x14ac:dyDescent="0.2">
      <c r="B137" s="52"/>
    </row>
    <row r="138" spans="2:2" x14ac:dyDescent="0.2">
      <c r="B138" s="52"/>
    </row>
    <row r="139" spans="2:2" x14ac:dyDescent="0.2">
      <c r="B139" s="52"/>
    </row>
    <row r="140" spans="2:2" x14ac:dyDescent="0.2">
      <c r="B140" s="52"/>
    </row>
    <row r="141" spans="2:2" x14ac:dyDescent="0.2">
      <c r="B141" s="52"/>
    </row>
    <row r="142" spans="2:2" x14ac:dyDescent="0.2">
      <c r="B142" s="52"/>
    </row>
    <row r="143" spans="2:2" x14ac:dyDescent="0.2">
      <c r="B143" s="52"/>
    </row>
    <row r="144" spans="2:2" x14ac:dyDescent="0.2">
      <c r="B144" s="52"/>
    </row>
    <row r="145" spans="2:2" x14ac:dyDescent="0.2">
      <c r="B145" s="52"/>
    </row>
    <row r="146" spans="2:2" x14ac:dyDescent="0.2">
      <c r="B146" s="52"/>
    </row>
    <row r="147" spans="2:2" x14ac:dyDescent="0.2">
      <c r="B147" s="52"/>
    </row>
    <row r="148" spans="2:2" x14ac:dyDescent="0.2">
      <c r="B148" s="52"/>
    </row>
    <row r="149" spans="2:2" x14ac:dyDescent="0.2">
      <c r="B149" s="52"/>
    </row>
    <row r="150" spans="2:2" x14ac:dyDescent="0.2">
      <c r="B150" s="52"/>
    </row>
    <row r="151" spans="2:2" x14ac:dyDescent="0.2">
      <c r="B151" s="52"/>
    </row>
    <row r="152" spans="2:2" x14ac:dyDescent="0.2">
      <c r="B152" s="52"/>
    </row>
    <row r="153" spans="2:2" x14ac:dyDescent="0.2">
      <c r="B153" s="52"/>
    </row>
    <row r="154" spans="2:2" x14ac:dyDescent="0.2">
      <c r="B154" s="52"/>
    </row>
    <row r="155" spans="2:2" x14ac:dyDescent="0.2">
      <c r="B155" s="52"/>
    </row>
    <row r="156" spans="2:2" x14ac:dyDescent="0.2">
      <c r="B156" s="52"/>
    </row>
    <row r="157" spans="2:2" x14ac:dyDescent="0.2">
      <c r="B157" s="52"/>
    </row>
    <row r="158" spans="2:2" x14ac:dyDescent="0.2">
      <c r="B158" s="52"/>
    </row>
    <row r="159" spans="2:2" x14ac:dyDescent="0.2">
      <c r="B159" s="52"/>
    </row>
    <row r="160" spans="2:2" x14ac:dyDescent="0.2">
      <c r="B160" s="52"/>
    </row>
    <row r="161" spans="2:2" x14ac:dyDescent="0.2">
      <c r="B161" s="52"/>
    </row>
    <row r="162" spans="2:2" x14ac:dyDescent="0.2">
      <c r="B162" s="52"/>
    </row>
    <row r="163" spans="2:2" x14ac:dyDescent="0.2">
      <c r="B163" s="52"/>
    </row>
    <row r="164" spans="2:2" x14ac:dyDescent="0.2">
      <c r="B164" s="52"/>
    </row>
    <row r="165" spans="2:2" x14ac:dyDescent="0.2">
      <c r="B165" s="52"/>
    </row>
    <row r="166" spans="2:2" x14ac:dyDescent="0.2">
      <c r="B166" s="52"/>
    </row>
    <row r="167" spans="2:2" x14ac:dyDescent="0.2">
      <c r="B167" s="52"/>
    </row>
    <row r="168" spans="2:2" x14ac:dyDescent="0.2">
      <c r="B168" s="52"/>
    </row>
    <row r="169" spans="2:2" x14ac:dyDescent="0.2">
      <c r="B169" s="52"/>
    </row>
    <row r="170" spans="2:2" x14ac:dyDescent="0.2">
      <c r="B170" s="52"/>
    </row>
    <row r="171" spans="2:2" x14ac:dyDescent="0.2">
      <c r="B171" s="52"/>
    </row>
    <row r="172" spans="2:2" x14ac:dyDescent="0.2">
      <c r="B172" s="52"/>
    </row>
    <row r="173" spans="2:2" x14ac:dyDescent="0.2">
      <c r="B173" s="52"/>
    </row>
    <row r="174" spans="2:2" x14ac:dyDescent="0.2">
      <c r="B174" s="52"/>
    </row>
    <row r="175" spans="2:2" x14ac:dyDescent="0.2">
      <c r="B175" s="52"/>
    </row>
    <row r="176" spans="2:2" x14ac:dyDescent="0.2">
      <c r="B176" s="52"/>
    </row>
    <row r="177" spans="2:2" x14ac:dyDescent="0.2">
      <c r="B177" s="52"/>
    </row>
    <row r="178" spans="2:2" x14ac:dyDescent="0.2">
      <c r="B178" s="52"/>
    </row>
    <row r="180" spans="2:2" x14ac:dyDescent="0.2">
      <c r="B180" s="52"/>
    </row>
    <row r="181" spans="2:2" x14ac:dyDescent="0.2">
      <c r="B181" s="52"/>
    </row>
    <row r="182" spans="2:2" x14ac:dyDescent="0.2">
      <c r="B182" s="52"/>
    </row>
    <row r="183" spans="2:2" x14ac:dyDescent="0.2">
      <c r="B183" s="52"/>
    </row>
    <row r="184" spans="2:2" x14ac:dyDescent="0.2">
      <c r="B184" s="52"/>
    </row>
    <row r="185" spans="2:2" x14ac:dyDescent="0.2">
      <c r="B185" s="52"/>
    </row>
    <row r="186" spans="2:2" x14ac:dyDescent="0.2">
      <c r="B186" s="52"/>
    </row>
    <row r="187" spans="2:2" x14ac:dyDescent="0.2">
      <c r="B187" s="52"/>
    </row>
    <row r="188" spans="2:2" x14ac:dyDescent="0.2">
      <c r="B188" s="52"/>
    </row>
    <row r="189" spans="2:2" x14ac:dyDescent="0.2">
      <c r="B189" s="52"/>
    </row>
    <row r="190" spans="2:2" x14ac:dyDescent="0.2">
      <c r="B190" s="52"/>
    </row>
    <row r="191" spans="2:2" x14ac:dyDescent="0.2">
      <c r="B191" s="52"/>
    </row>
    <row r="192" spans="2:2" x14ac:dyDescent="0.2">
      <c r="B192" s="52"/>
    </row>
    <row r="193" spans="2:2" x14ac:dyDescent="0.2">
      <c r="B193" s="52"/>
    </row>
    <row r="194" spans="2:2" x14ac:dyDescent="0.2">
      <c r="B194" s="52"/>
    </row>
    <row r="195" spans="2:2" x14ac:dyDescent="0.2">
      <c r="B195" s="52"/>
    </row>
    <row r="196" spans="2:2" x14ac:dyDescent="0.2">
      <c r="B196" s="52"/>
    </row>
    <row r="197" spans="2:2" x14ac:dyDescent="0.2">
      <c r="B197" s="52"/>
    </row>
    <row r="198" spans="2:2" x14ac:dyDescent="0.2">
      <c r="B198" s="52"/>
    </row>
    <row r="199" spans="2:2" x14ac:dyDescent="0.2">
      <c r="B199" s="52"/>
    </row>
    <row r="200" spans="2:2" x14ac:dyDescent="0.2">
      <c r="B200" s="52"/>
    </row>
    <row r="201" spans="2:2" x14ac:dyDescent="0.2">
      <c r="B201" s="52"/>
    </row>
    <row r="202" spans="2:2" x14ac:dyDescent="0.2">
      <c r="B202" s="52"/>
    </row>
    <row r="203" spans="2:2" x14ac:dyDescent="0.2">
      <c r="B203" s="52"/>
    </row>
    <row r="205" spans="2:2" x14ac:dyDescent="0.2">
      <c r="B205" s="52"/>
    </row>
    <row r="206" spans="2:2" x14ac:dyDescent="0.2">
      <c r="B206" s="52"/>
    </row>
    <row r="207" spans="2:2" x14ac:dyDescent="0.2">
      <c r="B207" s="52"/>
    </row>
    <row r="208" spans="2:2" x14ac:dyDescent="0.2">
      <c r="B208" s="52"/>
    </row>
    <row r="209" spans="2:2" x14ac:dyDescent="0.2">
      <c r="B209" s="52"/>
    </row>
    <row r="210" spans="2:2" x14ac:dyDescent="0.2">
      <c r="B210" s="52"/>
    </row>
    <row r="211" spans="2:2" x14ac:dyDescent="0.2">
      <c r="B211" s="52"/>
    </row>
    <row r="212" spans="2:2" x14ac:dyDescent="0.2">
      <c r="B212" s="52"/>
    </row>
    <row r="213" spans="2:2" x14ac:dyDescent="0.2">
      <c r="B213" s="52"/>
    </row>
    <row r="214" spans="2:2" x14ac:dyDescent="0.2">
      <c r="B214" s="52"/>
    </row>
    <row r="215" spans="2:2" x14ac:dyDescent="0.2">
      <c r="B215" s="52"/>
    </row>
    <row r="216" spans="2:2" x14ac:dyDescent="0.2">
      <c r="B216" s="52"/>
    </row>
    <row r="217" spans="2:2" x14ac:dyDescent="0.2">
      <c r="B217" s="52"/>
    </row>
    <row r="218" spans="2:2" x14ac:dyDescent="0.2">
      <c r="B218" s="52"/>
    </row>
    <row r="219" spans="2:2" x14ac:dyDescent="0.2">
      <c r="B219" s="52"/>
    </row>
    <row r="220" spans="2:2" x14ac:dyDescent="0.2">
      <c r="B220" s="52"/>
    </row>
    <row r="221" spans="2:2" x14ac:dyDescent="0.2">
      <c r="B221" s="52"/>
    </row>
    <row r="222" spans="2:2" x14ac:dyDescent="0.2">
      <c r="B222" s="52"/>
    </row>
    <row r="224" spans="2:2" x14ac:dyDescent="0.2">
      <c r="B224" s="52"/>
    </row>
    <row r="225" spans="2:2" x14ac:dyDescent="0.2">
      <c r="B225" s="52"/>
    </row>
    <row r="226" spans="2:2" x14ac:dyDescent="0.2">
      <c r="B226" s="52"/>
    </row>
    <row r="227" spans="2:2" x14ac:dyDescent="0.2">
      <c r="B227" s="52"/>
    </row>
    <row r="228" spans="2:2" x14ac:dyDescent="0.2">
      <c r="B228" s="52"/>
    </row>
    <row r="229" spans="2:2" x14ac:dyDescent="0.2">
      <c r="B229" s="52"/>
    </row>
    <row r="231" spans="2:2" x14ac:dyDescent="0.2">
      <c r="B231" s="52"/>
    </row>
    <row r="232" spans="2:2" x14ac:dyDescent="0.2">
      <c r="B232" s="52"/>
    </row>
    <row r="233" spans="2:2" x14ac:dyDescent="0.2">
      <c r="B233" s="52"/>
    </row>
    <row r="234" spans="2:2" x14ac:dyDescent="0.2">
      <c r="B234" s="52"/>
    </row>
    <row r="235" spans="2:2" x14ac:dyDescent="0.2">
      <c r="B235" s="52"/>
    </row>
    <row r="236" spans="2:2" x14ac:dyDescent="0.2">
      <c r="B236" s="52"/>
    </row>
    <row r="237" spans="2:2" x14ac:dyDescent="0.2">
      <c r="B237" s="52"/>
    </row>
    <row r="238" spans="2:2" x14ac:dyDescent="0.2">
      <c r="B238" s="52"/>
    </row>
    <row r="239" spans="2:2" x14ac:dyDescent="0.2">
      <c r="B239" s="52"/>
    </row>
    <row r="240" spans="2:2" x14ac:dyDescent="0.2">
      <c r="B240" s="52"/>
    </row>
    <row r="241" spans="2:2" x14ac:dyDescent="0.2">
      <c r="B241" s="52"/>
    </row>
    <row r="242" spans="2:2" x14ac:dyDescent="0.2">
      <c r="B242" s="52"/>
    </row>
    <row r="243" spans="2:2" x14ac:dyDescent="0.2">
      <c r="B243" s="52"/>
    </row>
    <row r="244" spans="2:2" x14ac:dyDescent="0.2">
      <c r="B244" s="52"/>
    </row>
    <row r="245" spans="2:2" x14ac:dyDescent="0.2">
      <c r="B245" s="52"/>
    </row>
    <row r="246" spans="2:2" x14ac:dyDescent="0.2">
      <c r="B246" s="52"/>
    </row>
    <row r="247" spans="2:2" x14ac:dyDescent="0.2">
      <c r="B247" s="52"/>
    </row>
    <row r="248" spans="2:2" x14ac:dyDescent="0.2">
      <c r="B248" s="52"/>
    </row>
    <row r="249" spans="2:2" x14ac:dyDescent="0.2">
      <c r="B249" s="52"/>
    </row>
    <row r="250" spans="2:2" x14ac:dyDescent="0.2">
      <c r="B250" s="52"/>
    </row>
    <row r="251" spans="2:2" x14ac:dyDescent="0.2">
      <c r="B251" s="52"/>
    </row>
    <row r="252" spans="2:2" x14ac:dyDescent="0.2">
      <c r="B252" s="52"/>
    </row>
    <row r="254" spans="2:2" x14ac:dyDescent="0.2">
      <c r="B254" s="52"/>
    </row>
    <row r="255" spans="2:2" x14ac:dyDescent="0.2">
      <c r="B255" s="52"/>
    </row>
    <row r="256" spans="2:2" x14ac:dyDescent="0.2">
      <c r="B256" s="52"/>
    </row>
    <row r="257" spans="2:2" x14ac:dyDescent="0.2">
      <c r="B257" s="52"/>
    </row>
    <row r="258" spans="2:2" x14ac:dyDescent="0.2">
      <c r="B258" s="52"/>
    </row>
    <row r="259" spans="2:2" x14ac:dyDescent="0.2">
      <c r="B259" s="52"/>
    </row>
    <row r="260" spans="2:2" x14ac:dyDescent="0.2">
      <c r="B260" s="52"/>
    </row>
    <row r="261" spans="2:2" x14ac:dyDescent="0.2">
      <c r="B261" s="52"/>
    </row>
    <row r="262" spans="2:2" x14ac:dyDescent="0.2">
      <c r="B262" s="52"/>
    </row>
    <row r="263" spans="2:2" x14ac:dyDescent="0.2">
      <c r="B263" s="52"/>
    </row>
    <row r="264" spans="2:2" x14ac:dyDescent="0.2">
      <c r="B264" s="52"/>
    </row>
    <row r="265" spans="2:2" x14ac:dyDescent="0.2">
      <c r="B265" s="52"/>
    </row>
    <row r="266" spans="2:2" x14ac:dyDescent="0.2">
      <c r="B266" s="52"/>
    </row>
    <row r="267" spans="2:2" x14ac:dyDescent="0.2">
      <c r="B267" s="52"/>
    </row>
    <row r="268" spans="2:2" x14ac:dyDescent="0.2">
      <c r="B268" s="52"/>
    </row>
    <row r="270" spans="2:2" x14ac:dyDescent="0.2">
      <c r="B270" s="52"/>
    </row>
    <row r="271" spans="2:2" x14ac:dyDescent="0.2">
      <c r="B271" s="52"/>
    </row>
    <row r="273" spans="2:2" x14ac:dyDescent="0.2">
      <c r="B273" s="52"/>
    </row>
    <row r="274" spans="2:2" x14ac:dyDescent="0.2">
      <c r="B274" s="52"/>
    </row>
    <row r="275" spans="2:2" x14ac:dyDescent="0.2">
      <c r="B275" s="52"/>
    </row>
    <row r="276" spans="2:2" x14ac:dyDescent="0.2">
      <c r="B276" s="52"/>
    </row>
    <row r="277" spans="2:2" x14ac:dyDescent="0.2">
      <c r="B277" s="52"/>
    </row>
    <row r="278" spans="2:2" x14ac:dyDescent="0.2">
      <c r="B278" s="52"/>
    </row>
    <row r="279" spans="2:2" x14ac:dyDescent="0.2">
      <c r="B279" s="52"/>
    </row>
    <row r="280" spans="2:2" x14ac:dyDescent="0.2">
      <c r="B280" s="52"/>
    </row>
    <row r="281" spans="2:2" x14ac:dyDescent="0.2">
      <c r="B281" s="52"/>
    </row>
    <row r="282" spans="2:2" x14ac:dyDescent="0.2">
      <c r="B282" s="52"/>
    </row>
    <row r="283" spans="2:2" x14ac:dyDescent="0.2">
      <c r="B283" s="52"/>
    </row>
    <row r="284" spans="2:2" x14ac:dyDescent="0.2">
      <c r="B284" s="52"/>
    </row>
    <row r="285" spans="2:2" x14ac:dyDescent="0.2">
      <c r="B285" s="52"/>
    </row>
    <row r="286" spans="2:2" x14ac:dyDescent="0.2">
      <c r="B286" s="52"/>
    </row>
    <row r="287" spans="2:2" x14ac:dyDescent="0.2">
      <c r="B287" s="52"/>
    </row>
    <row r="289" spans="2:2" x14ac:dyDescent="0.2">
      <c r="B289" s="52"/>
    </row>
    <row r="290" spans="2:2" x14ac:dyDescent="0.2">
      <c r="B290" s="52"/>
    </row>
    <row r="291" spans="2:2" x14ac:dyDescent="0.2">
      <c r="B291" s="52"/>
    </row>
    <row r="292" spans="2:2" x14ac:dyDescent="0.2">
      <c r="B292" s="52"/>
    </row>
    <row r="293" spans="2:2" x14ac:dyDescent="0.2">
      <c r="B293" s="52"/>
    </row>
    <row r="294" spans="2:2" x14ac:dyDescent="0.2">
      <c r="B294" s="52"/>
    </row>
    <row r="295" spans="2:2" x14ac:dyDescent="0.2">
      <c r="B295" s="52"/>
    </row>
    <row r="296" spans="2:2" x14ac:dyDescent="0.2">
      <c r="B296" s="52"/>
    </row>
    <row r="297" spans="2:2" x14ac:dyDescent="0.2">
      <c r="B297" s="52"/>
    </row>
    <row r="298" spans="2:2" x14ac:dyDescent="0.2">
      <c r="B298" s="52"/>
    </row>
    <row r="299" spans="2:2" x14ac:dyDescent="0.2">
      <c r="B299" s="52"/>
    </row>
    <row r="300" spans="2:2" x14ac:dyDescent="0.2">
      <c r="B300" s="52"/>
    </row>
    <row r="301" spans="2:2" x14ac:dyDescent="0.2">
      <c r="B301" s="52"/>
    </row>
    <row r="302" spans="2:2" x14ac:dyDescent="0.2">
      <c r="B302" s="52"/>
    </row>
    <row r="303" spans="2:2" x14ac:dyDescent="0.2">
      <c r="B303" s="52"/>
    </row>
    <row r="304" spans="2:2" x14ac:dyDescent="0.2">
      <c r="B304" s="52"/>
    </row>
    <row r="306" spans="2:2" x14ac:dyDescent="0.2">
      <c r="B306" s="52"/>
    </row>
    <row r="307" spans="2:2" x14ac:dyDescent="0.2">
      <c r="B307" s="52"/>
    </row>
    <row r="308" spans="2:2" x14ac:dyDescent="0.2">
      <c r="B308" s="52"/>
    </row>
    <row r="309" spans="2:2" x14ac:dyDescent="0.2">
      <c r="B309" s="52"/>
    </row>
    <row r="310" spans="2:2" x14ac:dyDescent="0.2">
      <c r="B310" s="52"/>
    </row>
    <row r="311" spans="2:2" x14ac:dyDescent="0.2">
      <c r="B311" s="52"/>
    </row>
    <row r="312" spans="2:2" x14ac:dyDescent="0.2">
      <c r="B312" s="52"/>
    </row>
    <row r="313" spans="2:2" x14ac:dyDescent="0.2">
      <c r="B313" s="52"/>
    </row>
    <row r="314" spans="2:2" x14ac:dyDescent="0.2">
      <c r="B314" s="52"/>
    </row>
    <row r="315" spans="2:2" x14ac:dyDescent="0.2">
      <c r="B315" s="52"/>
    </row>
    <row r="316" spans="2:2" x14ac:dyDescent="0.2">
      <c r="B316" s="52"/>
    </row>
    <row r="317" spans="2:2" x14ac:dyDescent="0.2">
      <c r="B317" s="52"/>
    </row>
    <row r="318" spans="2:2" x14ac:dyDescent="0.2">
      <c r="B318" s="52"/>
    </row>
    <row r="319" spans="2:2" x14ac:dyDescent="0.2">
      <c r="B319" s="52"/>
    </row>
    <row r="320" spans="2:2" x14ac:dyDescent="0.2">
      <c r="B320" s="52"/>
    </row>
    <row r="321" spans="2:2" x14ac:dyDescent="0.2">
      <c r="B321" s="52"/>
    </row>
    <row r="322" spans="2:2" x14ac:dyDescent="0.2">
      <c r="B322" s="52"/>
    </row>
    <row r="323" spans="2:2" x14ac:dyDescent="0.2">
      <c r="B323" s="52"/>
    </row>
    <row r="324" spans="2:2" x14ac:dyDescent="0.2">
      <c r="B324" s="52"/>
    </row>
    <row r="325" spans="2:2" x14ac:dyDescent="0.2">
      <c r="B325" s="52"/>
    </row>
    <row r="326" spans="2:2" x14ac:dyDescent="0.2">
      <c r="B326" s="52"/>
    </row>
    <row r="327" spans="2:2" x14ac:dyDescent="0.2">
      <c r="B327" s="52"/>
    </row>
    <row r="328" spans="2:2" x14ac:dyDescent="0.2">
      <c r="B328" s="52"/>
    </row>
    <row r="329" spans="2:2" x14ac:dyDescent="0.2">
      <c r="B329" s="52"/>
    </row>
    <row r="330" spans="2:2" x14ac:dyDescent="0.2">
      <c r="B330" s="52"/>
    </row>
    <row r="332" spans="2:2" x14ac:dyDescent="0.2">
      <c r="B332" s="52"/>
    </row>
    <row r="333" spans="2:2" x14ac:dyDescent="0.2">
      <c r="B333" s="52"/>
    </row>
    <row r="335" spans="2:2" x14ac:dyDescent="0.2">
      <c r="B335" s="52"/>
    </row>
    <row r="336" spans="2:2" x14ac:dyDescent="0.2">
      <c r="B336" s="52"/>
    </row>
    <row r="337" spans="2:2" x14ac:dyDescent="0.2">
      <c r="B337" s="52"/>
    </row>
    <row r="338" spans="2:2" x14ac:dyDescent="0.2">
      <c r="B338" s="52"/>
    </row>
    <row r="339" spans="2:2" x14ac:dyDescent="0.2">
      <c r="B339" s="52"/>
    </row>
    <row r="340" spans="2:2" x14ac:dyDescent="0.2">
      <c r="B340" s="52"/>
    </row>
    <row r="341" spans="2:2" x14ac:dyDescent="0.2">
      <c r="B341" s="52"/>
    </row>
    <row r="342" spans="2:2" x14ac:dyDescent="0.2">
      <c r="B342" s="52"/>
    </row>
    <row r="343" spans="2:2" x14ac:dyDescent="0.2">
      <c r="B343" s="52"/>
    </row>
    <row r="344" spans="2:2" x14ac:dyDescent="0.2">
      <c r="B344" s="52"/>
    </row>
    <row r="345" spans="2:2" x14ac:dyDescent="0.2">
      <c r="B345" s="52"/>
    </row>
    <row r="346" spans="2:2" x14ac:dyDescent="0.2">
      <c r="B346" s="52"/>
    </row>
    <row r="348" spans="2:2" x14ac:dyDescent="0.2">
      <c r="B348" s="52"/>
    </row>
    <row r="349" spans="2:2" x14ac:dyDescent="0.2">
      <c r="B349" s="52"/>
    </row>
    <row r="350" spans="2:2" x14ac:dyDescent="0.2">
      <c r="B350" s="52"/>
    </row>
    <row r="351" spans="2:2" x14ac:dyDescent="0.2">
      <c r="B351" s="52"/>
    </row>
    <row r="352" spans="2:2" x14ac:dyDescent="0.2">
      <c r="B352" s="52"/>
    </row>
    <row r="353" spans="2:2" x14ac:dyDescent="0.2">
      <c r="B353" s="52"/>
    </row>
    <row r="354" spans="2:2" x14ac:dyDescent="0.2">
      <c r="B354" s="52"/>
    </row>
    <row r="355" spans="2:2" x14ac:dyDescent="0.2">
      <c r="B355" s="52"/>
    </row>
    <row r="356" spans="2:2" x14ac:dyDescent="0.2">
      <c r="B356" s="52"/>
    </row>
    <row r="357" spans="2:2" x14ac:dyDescent="0.2">
      <c r="B357" s="52"/>
    </row>
    <row r="358" spans="2:2" x14ac:dyDescent="0.2">
      <c r="B358" s="52"/>
    </row>
    <row r="359" spans="2:2" x14ac:dyDescent="0.2">
      <c r="B359" s="52"/>
    </row>
    <row r="360" spans="2:2" x14ac:dyDescent="0.2">
      <c r="B360" s="52"/>
    </row>
    <row r="361" spans="2:2" x14ac:dyDescent="0.2">
      <c r="B361" s="52"/>
    </row>
    <row r="362" spans="2:2" x14ac:dyDescent="0.2">
      <c r="B362" s="52"/>
    </row>
    <row r="363" spans="2:2" x14ac:dyDescent="0.2">
      <c r="B363" s="52"/>
    </row>
    <row r="365" spans="2:2" x14ac:dyDescent="0.2">
      <c r="B365" s="52"/>
    </row>
    <row r="366" spans="2:2" x14ac:dyDescent="0.2">
      <c r="B366" s="52"/>
    </row>
    <row r="367" spans="2:2" x14ac:dyDescent="0.2">
      <c r="B367" s="52"/>
    </row>
    <row r="368" spans="2:2" x14ac:dyDescent="0.2">
      <c r="B368" s="52"/>
    </row>
    <row r="369" spans="2:2" x14ac:dyDescent="0.2">
      <c r="B369" s="52"/>
    </row>
    <row r="370" spans="2:2" x14ac:dyDescent="0.2">
      <c r="B370" s="52"/>
    </row>
    <row r="371" spans="2:2" x14ac:dyDescent="0.2">
      <c r="B371" s="52"/>
    </row>
    <row r="372" spans="2:2" x14ac:dyDescent="0.2">
      <c r="B372" s="52"/>
    </row>
    <row r="373" spans="2:2" x14ac:dyDescent="0.2">
      <c r="B373" s="52"/>
    </row>
    <row r="375" spans="2:2" x14ac:dyDescent="0.2">
      <c r="B375" s="52"/>
    </row>
    <row r="376" spans="2:2" x14ac:dyDescent="0.2">
      <c r="B376" s="52"/>
    </row>
    <row r="378" spans="2:2" x14ac:dyDescent="0.2">
      <c r="B378" s="52"/>
    </row>
    <row r="379" spans="2:2" x14ac:dyDescent="0.2">
      <c r="B379" s="52"/>
    </row>
    <row r="380" spans="2:2" x14ac:dyDescent="0.2">
      <c r="B380" s="52"/>
    </row>
    <row r="381" spans="2:2" x14ac:dyDescent="0.2">
      <c r="B381" s="52"/>
    </row>
    <row r="382" spans="2:2" x14ac:dyDescent="0.2">
      <c r="B382" s="52"/>
    </row>
    <row r="383" spans="2:2" x14ac:dyDescent="0.2">
      <c r="B383" s="52"/>
    </row>
    <row r="384" spans="2:2" x14ac:dyDescent="0.2">
      <c r="B384" s="52"/>
    </row>
    <row r="385" spans="2:2" x14ac:dyDescent="0.2">
      <c r="B385" s="52"/>
    </row>
    <row r="386" spans="2:2" x14ac:dyDescent="0.2">
      <c r="B386" s="52"/>
    </row>
    <row r="387" spans="2:2" x14ac:dyDescent="0.2">
      <c r="B387" s="52"/>
    </row>
    <row r="389" spans="2:2" x14ac:dyDescent="0.2">
      <c r="B389" s="52"/>
    </row>
    <row r="390" spans="2:2" x14ac:dyDescent="0.2">
      <c r="B390" s="52"/>
    </row>
    <row r="391" spans="2:2" x14ac:dyDescent="0.2">
      <c r="B391" s="52"/>
    </row>
    <row r="393" spans="2:2" x14ac:dyDescent="0.2">
      <c r="B393" s="52"/>
    </row>
    <row r="394" spans="2:2" x14ac:dyDescent="0.2">
      <c r="B394" s="52"/>
    </row>
    <row r="395" spans="2:2" x14ac:dyDescent="0.2">
      <c r="B395" s="52"/>
    </row>
    <row r="396" spans="2:2" x14ac:dyDescent="0.2">
      <c r="B396" s="52"/>
    </row>
    <row r="397" spans="2:2" x14ac:dyDescent="0.2">
      <c r="B397" s="52"/>
    </row>
    <row r="398" spans="2:2" x14ac:dyDescent="0.2">
      <c r="B398" s="52"/>
    </row>
    <row r="399" spans="2:2" x14ac:dyDescent="0.2">
      <c r="B399" s="52"/>
    </row>
    <row r="400" spans="2:2" x14ac:dyDescent="0.2">
      <c r="B400" s="52"/>
    </row>
    <row r="401" spans="2:2" x14ac:dyDescent="0.2">
      <c r="B401" s="52"/>
    </row>
    <row r="402" spans="2:2" x14ac:dyDescent="0.2">
      <c r="B402" s="52"/>
    </row>
    <row r="403" spans="2:2" x14ac:dyDescent="0.2">
      <c r="B403" s="52"/>
    </row>
    <row r="404" spans="2:2" x14ac:dyDescent="0.2">
      <c r="B404" s="52"/>
    </row>
    <row r="405" spans="2:2" x14ac:dyDescent="0.2">
      <c r="B405" s="52"/>
    </row>
    <row r="406" spans="2:2" x14ac:dyDescent="0.2">
      <c r="B406" s="52"/>
    </row>
    <row r="407" spans="2:2" x14ac:dyDescent="0.2">
      <c r="B407" s="52"/>
    </row>
    <row r="408" spans="2:2" x14ac:dyDescent="0.2">
      <c r="B408" s="52"/>
    </row>
    <row r="409" spans="2:2" x14ac:dyDescent="0.2">
      <c r="B409" s="52"/>
    </row>
    <row r="411" spans="2:2" x14ac:dyDescent="0.2">
      <c r="B411" s="52"/>
    </row>
    <row r="412" spans="2:2" x14ac:dyDescent="0.2">
      <c r="B412" s="52"/>
    </row>
    <row r="413" spans="2:2" x14ac:dyDescent="0.2">
      <c r="B413" s="52"/>
    </row>
    <row r="415" spans="2:2" x14ac:dyDescent="0.2">
      <c r="B415" s="52"/>
    </row>
    <row r="416" spans="2:2" x14ac:dyDescent="0.2">
      <c r="B416" s="52"/>
    </row>
    <row r="417" spans="2:2" x14ac:dyDescent="0.2">
      <c r="B417" s="52"/>
    </row>
    <row r="419" spans="2:2" x14ac:dyDescent="0.2">
      <c r="B419" s="52"/>
    </row>
    <row r="420" spans="2:2" x14ac:dyDescent="0.2">
      <c r="B420" s="52"/>
    </row>
    <row r="421" spans="2:2" x14ac:dyDescent="0.2">
      <c r="B421" s="52"/>
    </row>
    <row r="422" spans="2:2" x14ac:dyDescent="0.2">
      <c r="B422" s="52"/>
    </row>
    <row r="423" spans="2:2" x14ac:dyDescent="0.2">
      <c r="B423" s="52"/>
    </row>
    <row r="424" spans="2:2" x14ac:dyDescent="0.2">
      <c r="B424" s="52"/>
    </row>
    <row r="425" spans="2:2" x14ac:dyDescent="0.2">
      <c r="B425" s="52"/>
    </row>
    <row r="426" spans="2:2" x14ac:dyDescent="0.2">
      <c r="B426" s="52"/>
    </row>
    <row r="427" spans="2:2" x14ac:dyDescent="0.2">
      <c r="B427" s="52"/>
    </row>
    <row r="428" spans="2:2" x14ac:dyDescent="0.2">
      <c r="B428" s="52"/>
    </row>
    <row r="429" spans="2:2" x14ac:dyDescent="0.2">
      <c r="B429" s="52"/>
    </row>
    <row r="430" spans="2:2" x14ac:dyDescent="0.2">
      <c r="B430" s="52"/>
    </row>
    <row r="431" spans="2:2" x14ac:dyDescent="0.2">
      <c r="B431" s="52"/>
    </row>
    <row r="432" spans="2:2" x14ac:dyDescent="0.2">
      <c r="B432" s="52"/>
    </row>
    <row r="433" spans="2:2" x14ac:dyDescent="0.2">
      <c r="B433" s="52"/>
    </row>
    <row r="434" spans="2:2" x14ac:dyDescent="0.2">
      <c r="B434" s="52"/>
    </row>
    <row r="435" spans="2:2" x14ac:dyDescent="0.2">
      <c r="B435" s="52"/>
    </row>
    <row r="436" spans="2:2" x14ac:dyDescent="0.2">
      <c r="B436" s="52"/>
    </row>
    <row r="437" spans="2:2" x14ac:dyDescent="0.2">
      <c r="B437" s="52"/>
    </row>
    <row r="438" spans="2:2" x14ac:dyDescent="0.2">
      <c r="B438" s="52"/>
    </row>
    <row r="440" spans="2:2" x14ac:dyDescent="0.2">
      <c r="B440" s="52"/>
    </row>
    <row r="441" spans="2:2" x14ac:dyDescent="0.2">
      <c r="B441" s="52"/>
    </row>
    <row r="442" spans="2:2" x14ac:dyDescent="0.2">
      <c r="B442" s="52"/>
    </row>
    <row r="443" spans="2:2" x14ac:dyDescent="0.2">
      <c r="B443" s="52"/>
    </row>
    <row r="444" spans="2:2" x14ac:dyDescent="0.2">
      <c r="B444" s="52"/>
    </row>
    <row r="445" spans="2:2" x14ac:dyDescent="0.2">
      <c r="B445" s="52"/>
    </row>
    <row r="446" spans="2:2" x14ac:dyDescent="0.2">
      <c r="B446" s="52"/>
    </row>
    <row r="447" spans="2:2" x14ac:dyDescent="0.2">
      <c r="B447" s="52"/>
    </row>
    <row r="448" spans="2:2" x14ac:dyDescent="0.2">
      <c r="B448" s="52"/>
    </row>
    <row r="449" spans="2:2" x14ac:dyDescent="0.2">
      <c r="B449" s="52"/>
    </row>
    <row r="450" spans="2:2" x14ac:dyDescent="0.2">
      <c r="B450" s="52"/>
    </row>
    <row r="451" spans="2:2" x14ac:dyDescent="0.2">
      <c r="B451" s="52"/>
    </row>
    <row r="452" spans="2:2" x14ac:dyDescent="0.2">
      <c r="B452" s="52"/>
    </row>
    <row r="453" spans="2:2" x14ac:dyDescent="0.2">
      <c r="B453" s="52"/>
    </row>
    <row r="454" spans="2:2" x14ac:dyDescent="0.2">
      <c r="B454" s="52"/>
    </row>
    <row r="455" spans="2:2" x14ac:dyDescent="0.2">
      <c r="B455" s="52"/>
    </row>
    <row r="456" spans="2:2" x14ac:dyDescent="0.2">
      <c r="B456" s="52"/>
    </row>
    <row r="457" spans="2:2" x14ac:dyDescent="0.2">
      <c r="B457" s="52"/>
    </row>
    <row r="459" spans="2:2" x14ac:dyDescent="0.2">
      <c r="B459" s="52"/>
    </row>
    <row r="460" spans="2:2" x14ac:dyDescent="0.2">
      <c r="B460" s="52"/>
    </row>
    <row r="461" spans="2:2" x14ac:dyDescent="0.2">
      <c r="B461" s="52"/>
    </row>
    <row r="462" spans="2:2" x14ac:dyDescent="0.2">
      <c r="B462" s="52"/>
    </row>
    <row r="463" spans="2:2" x14ac:dyDescent="0.2">
      <c r="B463" s="52"/>
    </row>
    <row r="464" spans="2:2" x14ac:dyDescent="0.2">
      <c r="B464" s="52"/>
    </row>
    <row r="465" spans="2:2" x14ac:dyDescent="0.2">
      <c r="B465" s="52"/>
    </row>
    <row r="466" spans="2:2" x14ac:dyDescent="0.2">
      <c r="B466" s="52"/>
    </row>
    <row r="467" spans="2:2" x14ac:dyDescent="0.2">
      <c r="B467" s="52"/>
    </row>
    <row r="468" spans="2:2" x14ac:dyDescent="0.2">
      <c r="B468" s="52"/>
    </row>
    <row r="469" spans="2:2" x14ac:dyDescent="0.2">
      <c r="B469" s="52"/>
    </row>
    <row r="470" spans="2:2" x14ac:dyDescent="0.2">
      <c r="B470" s="52"/>
    </row>
    <row r="471" spans="2:2" x14ac:dyDescent="0.2">
      <c r="B471" s="52"/>
    </row>
    <row r="472" spans="2:2" x14ac:dyDescent="0.2">
      <c r="B472" s="52"/>
    </row>
    <row r="473" spans="2:2" x14ac:dyDescent="0.2">
      <c r="B473" s="52"/>
    </row>
    <row r="474" spans="2:2" x14ac:dyDescent="0.2">
      <c r="B474" s="52"/>
    </row>
    <row r="475" spans="2:2" x14ac:dyDescent="0.2">
      <c r="B475" s="52"/>
    </row>
    <row r="476" spans="2:2" x14ac:dyDescent="0.2">
      <c r="B476" s="52"/>
    </row>
    <row r="477" spans="2:2" x14ac:dyDescent="0.2">
      <c r="B477" s="52"/>
    </row>
    <row r="478" spans="2:2" x14ac:dyDescent="0.2">
      <c r="B478" s="52"/>
    </row>
    <row r="479" spans="2:2" x14ac:dyDescent="0.2">
      <c r="B479" s="52"/>
    </row>
    <row r="480" spans="2:2" x14ac:dyDescent="0.2">
      <c r="B480" s="52"/>
    </row>
    <row r="481" spans="2:2" x14ac:dyDescent="0.2">
      <c r="B481" s="52"/>
    </row>
    <row r="482" spans="2:2" x14ac:dyDescent="0.2">
      <c r="B482" s="52"/>
    </row>
    <row r="484" spans="2:2" x14ac:dyDescent="0.2">
      <c r="B484" s="52"/>
    </row>
    <row r="485" spans="2:2" x14ac:dyDescent="0.2">
      <c r="B485" s="52"/>
    </row>
    <row r="486" spans="2:2" x14ac:dyDescent="0.2">
      <c r="B486" s="52"/>
    </row>
    <row r="487" spans="2:2" x14ac:dyDescent="0.2">
      <c r="B487" s="52"/>
    </row>
    <row r="488" spans="2:2" x14ac:dyDescent="0.2">
      <c r="B488" s="52"/>
    </row>
    <row r="489" spans="2:2" x14ac:dyDescent="0.2">
      <c r="B489" s="52"/>
    </row>
    <row r="490" spans="2:2" x14ac:dyDescent="0.2">
      <c r="B490" s="52"/>
    </row>
    <row r="491" spans="2:2" x14ac:dyDescent="0.2">
      <c r="B491" s="52"/>
    </row>
    <row r="492" spans="2:2" x14ac:dyDescent="0.2">
      <c r="B492" s="52"/>
    </row>
    <row r="493" spans="2:2" x14ac:dyDescent="0.2">
      <c r="B493" s="52"/>
    </row>
    <row r="494" spans="2:2" x14ac:dyDescent="0.2">
      <c r="B494" s="52"/>
    </row>
    <row r="495" spans="2:2" x14ac:dyDescent="0.2">
      <c r="B495" s="52"/>
    </row>
    <row r="496" spans="2:2" x14ac:dyDescent="0.2">
      <c r="B496" s="52"/>
    </row>
    <row r="497" spans="2:2" x14ac:dyDescent="0.2">
      <c r="B497" s="52"/>
    </row>
    <row r="498" spans="2:2" x14ac:dyDescent="0.2">
      <c r="B498" s="52"/>
    </row>
    <row r="499" spans="2:2" x14ac:dyDescent="0.2">
      <c r="B499" s="52"/>
    </row>
    <row r="500" spans="2:2" x14ac:dyDescent="0.2">
      <c r="B500" s="52"/>
    </row>
    <row r="501" spans="2:2" x14ac:dyDescent="0.2">
      <c r="B501" s="52"/>
    </row>
    <row r="502" spans="2:2" x14ac:dyDescent="0.2">
      <c r="B502" s="52"/>
    </row>
    <row r="504" spans="2:2" x14ac:dyDescent="0.2">
      <c r="B504" s="52"/>
    </row>
    <row r="505" spans="2:2" x14ac:dyDescent="0.2">
      <c r="B505" s="52"/>
    </row>
    <row r="506" spans="2:2" x14ac:dyDescent="0.2">
      <c r="B506" s="52"/>
    </row>
    <row r="508" spans="2:2" x14ac:dyDescent="0.2">
      <c r="B508" s="52"/>
    </row>
    <row r="509" spans="2:2" x14ac:dyDescent="0.2">
      <c r="B509" s="52"/>
    </row>
    <row r="510" spans="2:2" x14ac:dyDescent="0.2">
      <c r="B510" s="52"/>
    </row>
    <row r="511" spans="2:2" x14ac:dyDescent="0.2">
      <c r="B511" s="52"/>
    </row>
    <row r="512" spans="2:2" x14ac:dyDescent="0.2">
      <c r="B512" s="52"/>
    </row>
    <row r="514" spans="2:2" x14ac:dyDescent="0.2">
      <c r="B514" s="52"/>
    </row>
    <row r="515" spans="2:2" x14ac:dyDescent="0.2">
      <c r="B515" s="52"/>
    </row>
    <row r="516" spans="2:2" x14ac:dyDescent="0.2">
      <c r="B516" s="52"/>
    </row>
    <row r="517" spans="2:2" x14ac:dyDescent="0.2">
      <c r="B517" s="52"/>
    </row>
    <row r="518" spans="2:2" x14ac:dyDescent="0.2">
      <c r="B518" s="52"/>
    </row>
    <row r="519" spans="2:2" x14ac:dyDescent="0.2">
      <c r="B519" s="52"/>
    </row>
    <row r="520" spans="2:2" x14ac:dyDescent="0.2">
      <c r="B520" s="52"/>
    </row>
    <row r="521" spans="2:2" x14ac:dyDescent="0.2">
      <c r="B521" s="52"/>
    </row>
    <row r="522" spans="2:2" x14ac:dyDescent="0.2">
      <c r="B522" s="52"/>
    </row>
    <row r="523" spans="2:2" x14ac:dyDescent="0.2">
      <c r="B523" s="52"/>
    </row>
    <row r="524" spans="2:2" x14ac:dyDescent="0.2">
      <c r="B524" s="52"/>
    </row>
    <row r="525" spans="2:2" x14ac:dyDescent="0.2">
      <c r="B525" s="52"/>
    </row>
    <row r="526" spans="2:2" x14ac:dyDescent="0.2">
      <c r="B526" s="52"/>
    </row>
    <row r="528" spans="2:2" x14ac:dyDescent="0.2">
      <c r="B528" s="52"/>
    </row>
    <row r="530" spans="2:2" x14ac:dyDescent="0.2">
      <c r="B530" s="52"/>
    </row>
    <row r="531" spans="2:2" x14ac:dyDescent="0.2">
      <c r="B531" s="52"/>
    </row>
    <row r="532" spans="2:2" x14ac:dyDescent="0.2">
      <c r="B532" s="52"/>
    </row>
    <row r="533" spans="2:2" x14ac:dyDescent="0.2">
      <c r="B533" s="52"/>
    </row>
    <row r="534" spans="2:2" x14ac:dyDescent="0.2">
      <c r="B534" s="52"/>
    </row>
    <row r="535" spans="2:2" x14ac:dyDescent="0.2">
      <c r="B535" s="52"/>
    </row>
    <row r="536" spans="2:2" x14ac:dyDescent="0.2">
      <c r="B536" s="52"/>
    </row>
    <row r="537" spans="2:2" x14ac:dyDescent="0.2">
      <c r="B537" s="52"/>
    </row>
    <row r="538" spans="2:2" x14ac:dyDescent="0.2">
      <c r="B538" s="52"/>
    </row>
    <row r="539" spans="2:2" x14ac:dyDescent="0.2">
      <c r="B539" s="52"/>
    </row>
    <row r="540" spans="2:2" x14ac:dyDescent="0.2">
      <c r="B540" s="52"/>
    </row>
    <row r="542" spans="2:2" x14ac:dyDescent="0.2">
      <c r="B542" s="52"/>
    </row>
    <row r="543" spans="2:2" x14ac:dyDescent="0.2">
      <c r="B543" s="52"/>
    </row>
    <row r="544" spans="2:2" x14ac:dyDescent="0.2">
      <c r="B544" s="52"/>
    </row>
    <row r="545" spans="2:2" x14ac:dyDescent="0.2">
      <c r="B545" s="52"/>
    </row>
    <row r="546" spans="2:2" x14ac:dyDescent="0.2">
      <c r="B546" s="52"/>
    </row>
    <row r="547" spans="2:2" x14ac:dyDescent="0.2">
      <c r="B547" s="52"/>
    </row>
    <row r="548" spans="2:2" x14ac:dyDescent="0.2">
      <c r="B548" s="52"/>
    </row>
    <row r="549" spans="2:2" x14ac:dyDescent="0.2">
      <c r="B549" s="52"/>
    </row>
    <row r="550" spans="2:2" x14ac:dyDescent="0.2">
      <c r="B550" s="52"/>
    </row>
    <row r="551" spans="2:2" x14ac:dyDescent="0.2">
      <c r="B551" s="52"/>
    </row>
    <row r="552" spans="2:2" x14ac:dyDescent="0.2">
      <c r="B552" s="52"/>
    </row>
    <row r="553" spans="2:2" x14ac:dyDescent="0.2">
      <c r="B553" s="52"/>
    </row>
    <row r="554" spans="2:2" x14ac:dyDescent="0.2">
      <c r="B554" s="52"/>
    </row>
    <row r="555" spans="2:2" x14ac:dyDescent="0.2">
      <c r="B555" s="52"/>
    </row>
    <row r="556" spans="2:2" x14ac:dyDescent="0.2">
      <c r="B556" s="52"/>
    </row>
    <row r="558" spans="2:2" x14ac:dyDescent="0.2">
      <c r="B558" s="52"/>
    </row>
    <row r="559" spans="2:2" x14ac:dyDescent="0.2">
      <c r="B559" s="52"/>
    </row>
    <row r="560" spans="2:2" x14ac:dyDescent="0.2">
      <c r="B560" s="52"/>
    </row>
    <row r="561" spans="2:2" x14ac:dyDescent="0.2">
      <c r="B561" s="52"/>
    </row>
    <row r="562" spans="2:2" x14ac:dyDescent="0.2">
      <c r="B562" s="52"/>
    </row>
    <row r="563" spans="2:2" x14ac:dyDescent="0.2">
      <c r="B563" s="52"/>
    </row>
    <row r="564" spans="2:2" x14ac:dyDescent="0.2">
      <c r="B564" s="52"/>
    </row>
    <row r="566" spans="2:2" x14ac:dyDescent="0.2">
      <c r="B566" s="52"/>
    </row>
    <row r="567" spans="2:2" x14ac:dyDescent="0.2">
      <c r="B567" s="52"/>
    </row>
    <row r="568" spans="2:2" x14ac:dyDescent="0.2">
      <c r="B568" s="52"/>
    </row>
    <row r="569" spans="2:2" x14ac:dyDescent="0.2">
      <c r="B569" s="52"/>
    </row>
    <row r="570" spans="2:2" x14ac:dyDescent="0.2">
      <c r="B570" s="52"/>
    </row>
    <row r="571" spans="2:2" x14ac:dyDescent="0.2">
      <c r="B571" s="52"/>
    </row>
    <row r="572" spans="2:2" x14ac:dyDescent="0.2">
      <c r="B572" s="52"/>
    </row>
    <row r="573" spans="2:2" x14ac:dyDescent="0.2">
      <c r="B573" s="52"/>
    </row>
    <row r="574" spans="2:2" x14ac:dyDescent="0.2">
      <c r="B574" s="52"/>
    </row>
    <row r="575" spans="2:2" x14ac:dyDescent="0.2">
      <c r="B575" s="52"/>
    </row>
    <row r="576" spans="2:2" x14ac:dyDescent="0.2">
      <c r="B576" s="52"/>
    </row>
    <row r="577" spans="2:2" x14ac:dyDescent="0.2">
      <c r="B577" s="52"/>
    </row>
    <row r="578" spans="2:2" x14ac:dyDescent="0.2">
      <c r="B578" s="52"/>
    </row>
    <row r="579" spans="2:2" x14ac:dyDescent="0.2">
      <c r="B579" s="52"/>
    </row>
    <row r="580" spans="2:2" x14ac:dyDescent="0.2">
      <c r="B580" s="52"/>
    </row>
    <row r="581" spans="2:2" x14ac:dyDescent="0.2">
      <c r="B581" s="52"/>
    </row>
    <row r="582" spans="2:2" x14ac:dyDescent="0.2">
      <c r="B582" s="52"/>
    </row>
    <row r="583" spans="2:2" x14ac:dyDescent="0.2">
      <c r="B583" s="52"/>
    </row>
    <row r="585" spans="2:2" x14ac:dyDescent="0.2">
      <c r="B585" s="52"/>
    </row>
    <row r="586" spans="2:2" x14ac:dyDescent="0.2">
      <c r="B586" s="52"/>
    </row>
    <row r="587" spans="2:2" x14ac:dyDescent="0.2">
      <c r="B587" s="52"/>
    </row>
    <row r="588" spans="2:2" x14ac:dyDescent="0.2">
      <c r="B588" s="52"/>
    </row>
    <row r="590" spans="2:2" x14ac:dyDescent="0.2">
      <c r="B590" s="52"/>
    </row>
    <row r="591" spans="2:2" x14ac:dyDescent="0.2">
      <c r="B591" s="52"/>
    </row>
    <row r="592" spans="2:2" x14ac:dyDescent="0.2">
      <c r="B592" s="52"/>
    </row>
    <row r="593" spans="2:2" x14ac:dyDescent="0.2">
      <c r="B593" s="52"/>
    </row>
    <row r="594" spans="2:2" x14ac:dyDescent="0.2">
      <c r="B594" s="52"/>
    </row>
    <row r="595" spans="2:2" x14ac:dyDescent="0.2">
      <c r="B595" s="52"/>
    </row>
    <row r="596" spans="2:2" x14ac:dyDescent="0.2">
      <c r="B596" s="52"/>
    </row>
    <row r="597" spans="2:2" x14ac:dyDescent="0.2">
      <c r="B597" s="52"/>
    </row>
    <row r="598" spans="2:2" x14ac:dyDescent="0.2">
      <c r="B598" s="52"/>
    </row>
    <row r="599" spans="2:2" x14ac:dyDescent="0.2">
      <c r="B599" s="52"/>
    </row>
    <row r="600" spans="2:2" x14ac:dyDescent="0.2">
      <c r="B600" s="52"/>
    </row>
    <row r="601" spans="2:2" x14ac:dyDescent="0.2">
      <c r="B601" s="52"/>
    </row>
    <row r="602" spans="2:2" x14ac:dyDescent="0.2">
      <c r="B602" s="52"/>
    </row>
    <row r="603" spans="2:2" x14ac:dyDescent="0.2">
      <c r="B603" s="52"/>
    </row>
    <row r="604" spans="2:2" x14ac:dyDescent="0.2">
      <c r="B604" s="52"/>
    </row>
    <row r="605" spans="2:2" x14ac:dyDescent="0.2">
      <c r="B605" s="52"/>
    </row>
    <row r="606" spans="2:2" x14ac:dyDescent="0.2">
      <c r="B606" s="52"/>
    </row>
    <row r="607" spans="2:2" x14ac:dyDescent="0.2">
      <c r="B607" s="52"/>
    </row>
    <row r="608" spans="2:2" x14ac:dyDescent="0.2">
      <c r="B608" s="52"/>
    </row>
    <row r="609" spans="2:2" x14ac:dyDescent="0.2">
      <c r="B609" s="52"/>
    </row>
    <row r="610" spans="2:2" x14ac:dyDescent="0.2">
      <c r="B610" s="52"/>
    </row>
    <row r="611" spans="2:2" x14ac:dyDescent="0.2">
      <c r="B611" s="52"/>
    </row>
    <row r="612" spans="2:2" x14ac:dyDescent="0.2">
      <c r="B612" s="52"/>
    </row>
    <row r="613" spans="2:2" x14ac:dyDescent="0.2">
      <c r="B613" s="52"/>
    </row>
    <row r="614" spans="2:2" x14ac:dyDescent="0.2">
      <c r="B614" s="52"/>
    </row>
    <row r="615" spans="2:2" x14ac:dyDescent="0.2">
      <c r="B615" s="52"/>
    </row>
    <row r="616" spans="2:2" x14ac:dyDescent="0.2">
      <c r="B616" s="52"/>
    </row>
    <row r="618" spans="2:2" x14ac:dyDescent="0.2">
      <c r="B618" s="52"/>
    </row>
    <row r="619" spans="2:2" x14ac:dyDescent="0.2">
      <c r="B619" s="52"/>
    </row>
    <row r="620" spans="2:2" x14ac:dyDescent="0.2">
      <c r="B620" s="52"/>
    </row>
    <row r="621" spans="2:2" x14ac:dyDescent="0.2">
      <c r="B621" s="52"/>
    </row>
    <row r="622" spans="2:2" x14ac:dyDescent="0.2">
      <c r="B622" s="52"/>
    </row>
    <row r="623" spans="2:2" x14ac:dyDescent="0.2">
      <c r="B623" s="52"/>
    </row>
    <row r="624" spans="2:2" x14ac:dyDescent="0.2">
      <c r="B624" s="52"/>
    </row>
    <row r="625" spans="2:2" x14ac:dyDescent="0.2">
      <c r="B625" s="52"/>
    </row>
    <row r="626" spans="2:2" x14ac:dyDescent="0.2">
      <c r="B626" s="52"/>
    </row>
    <row r="627" spans="2:2" x14ac:dyDescent="0.2">
      <c r="B627" s="52"/>
    </row>
    <row r="628" spans="2:2" x14ac:dyDescent="0.2">
      <c r="B628" s="52"/>
    </row>
    <row r="629" spans="2:2" x14ac:dyDescent="0.2">
      <c r="B629" s="52"/>
    </row>
    <row r="630" spans="2:2" x14ac:dyDescent="0.2">
      <c r="B630" s="52"/>
    </row>
    <row r="631" spans="2:2" x14ac:dyDescent="0.2">
      <c r="B631" s="52"/>
    </row>
    <row r="632" spans="2:2" x14ac:dyDescent="0.2">
      <c r="B632" s="52"/>
    </row>
    <row r="633" spans="2:2" x14ac:dyDescent="0.2">
      <c r="B633" s="52"/>
    </row>
    <row r="634" spans="2:2" x14ac:dyDescent="0.2">
      <c r="B634" s="52"/>
    </row>
    <row r="635" spans="2:2" x14ac:dyDescent="0.2">
      <c r="B635" s="52"/>
    </row>
    <row r="636" spans="2:2" x14ac:dyDescent="0.2">
      <c r="B636" s="52"/>
    </row>
    <row r="637" spans="2:2" x14ac:dyDescent="0.2">
      <c r="B637" s="52"/>
    </row>
    <row r="638" spans="2:2" x14ac:dyDescent="0.2">
      <c r="B638" s="52"/>
    </row>
    <row r="639" spans="2:2" x14ac:dyDescent="0.2">
      <c r="B639" s="52"/>
    </row>
    <row r="640" spans="2:2" x14ac:dyDescent="0.2">
      <c r="B640" s="52"/>
    </row>
    <row r="642" spans="2:2" x14ac:dyDescent="0.2">
      <c r="B642" s="52"/>
    </row>
    <row r="643" spans="2:2" x14ac:dyDescent="0.2">
      <c r="B643" s="52"/>
    </row>
    <row r="644" spans="2:2" x14ac:dyDescent="0.2">
      <c r="B644" s="52"/>
    </row>
    <row r="645" spans="2:2" x14ac:dyDescent="0.2">
      <c r="B645" s="52"/>
    </row>
    <row r="646" spans="2:2" x14ac:dyDescent="0.2">
      <c r="B646" s="52"/>
    </row>
    <row r="647" spans="2:2" x14ac:dyDescent="0.2">
      <c r="B647" s="52"/>
    </row>
    <row r="648" spans="2:2" x14ac:dyDescent="0.2">
      <c r="B648" s="52"/>
    </row>
    <row r="649" spans="2:2" x14ac:dyDescent="0.2">
      <c r="B649" s="52"/>
    </row>
    <row r="650" spans="2:2" x14ac:dyDescent="0.2">
      <c r="B650" s="52"/>
    </row>
    <row r="651" spans="2:2" x14ac:dyDescent="0.2">
      <c r="B651" s="52"/>
    </row>
    <row r="652" spans="2:2" x14ac:dyDescent="0.2">
      <c r="B652" s="52"/>
    </row>
    <row r="653" spans="2:2" x14ac:dyDescent="0.2">
      <c r="B653" s="52"/>
    </row>
    <row r="654" spans="2:2" x14ac:dyDescent="0.2">
      <c r="B654" s="52"/>
    </row>
    <row r="655" spans="2:2" x14ac:dyDescent="0.2">
      <c r="B655" s="52"/>
    </row>
    <row r="656" spans="2:2" x14ac:dyDescent="0.2">
      <c r="B656" s="52"/>
    </row>
    <row r="657" spans="2:2" x14ac:dyDescent="0.2">
      <c r="B657" s="52"/>
    </row>
    <row r="658" spans="2:2" x14ac:dyDescent="0.2">
      <c r="B658" s="52"/>
    </row>
    <row r="659" spans="2:2" x14ac:dyDescent="0.2">
      <c r="B659" s="52"/>
    </row>
    <row r="660" spans="2:2" x14ac:dyDescent="0.2">
      <c r="B660" s="52"/>
    </row>
    <row r="661" spans="2:2" x14ac:dyDescent="0.2">
      <c r="B661" s="52"/>
    </row>
    <row r="662" spans="2:2" x14ac:dyDescent="0.2">
      <c r="B662" s="52"/>
    </row>
    <row r="663" spans="2:2" x14ac:dyDescent="0.2">
      <c r="B663" s="52"/>
    </row>
    <row r="664" spans="2:2" x14ac:dyDescent="0.2">
      <c r="B664" s="52"/>
    </row>
    <row r="665" spans="2:2" x14ac:dyDescent="0.2">
      <c r="B665" s="52"/>
    </row>
    <row r="667" spans="2:2" x14ac:dyDescent="0.2">
      <c r="B667" s="52"/>
    </row>
    <row r="668" spans="2:2" x14ac:dyDescent="0.2">
      <c r="B668" s="52"/>
    </row>
    <row r="669" spans="2:2" x14ac:dyDescent="0.2">
      <c r="B669" s="52"/>
    </row>
    <row r="670" spans="2:2" x14ac:dyDescent="0.2">
      <c r="B670" s="52"/>
    </row>
    <row r="671" spans="2:2" x14ac:dyDescent="0.2">
      <c r="B671" s="52"/>
    </row>
    <row r="673" spans="2:2" x14ac:dyDescent="0.2">
      <c r="B673" s="52"/>
    </row>
    <row r="674" spans="2:2" x14ac:dyDescent="0.2">
      <c r="B674" s="52"/>
    </row>
    <row r="676" spans="2:2" x14ac:dyDescent="0.2">
      <c r="B676" s="52"/>
    </row>
    <row r="677" spans="2:2" x14ac:dyDescent="0.2">
      <c r="B677" s="52"/>
    </row>
    <row r="678" spans="2:2" x14ac:dyDescent="0.2">
      <c r="B678" s="52"/>
    </row>
    <row r="679" spans="2:2" x14ac:dyDescent="0.2">
      <c r="B679" s="52"/>
    </row>
    <row r="680" spans="2:2" x14ac:dyDescent="0.2">
      <c r="B680" s="52"/>
    </row>
    <row r="681" spans="2:2" x14ac:dyDescent="0.2">
      <c r="B681" s="52"/>
    </row>
    <row r="683" spans="2:2" x14ac:dyDescent="0.2">
      <c r="B683" s="52"/>
    </row>
    <row r="684" spans="2:2" x14ac:dyDescent="0.2">
      <c r="B684" s="52"/>
    </row>
    <row r="685" spans="2:2" x14ac:dyDescent="0.2">
      <c r="B685" s="52"/>
    </row>
    <row r="686" spans="2:2" x14ac:dyDescent="0.2">
      <c r="B686" s="52"/>
    </row>
    <row r="687" spans="2:2" x14ac:dyDescent="0.2">
      <c r="B687" s="52"/>
    </row>
    <row r="688" spans="2:2" x14ac:dyDescent="0.2">
      <c r="B688" s="52"/>
    </row>
    <row r="689" spans="2:2" x14ac:dyDescent="0.2">
      <c r="B689" s="52"/>
    </row>
    <row r="690" spans="2:2" x14ac:dyDescent="0.2">
      <c r="B690" s="52"/>
    </row>
    <row r="691" spans="2:2" x14ac:dyDescent="0.2">
      <c r="B691" s="52"/>
    </row>
    <row r="692" spans="2:2" x14ac:dyDescent="0.2">
      <c r="B692" s="52"/>
    </row>
    <row r="693" spans="2:2" x14ac:dyDescent="0.2">
      <c r="B693" s="52"/>
    </row>
    <row r="694" spans="2:2" x14ac:dyDescent="0.2">
      <c r="B694" s="52"/>
    </row>
    <row r="695" spans="2:2" x14ac:dyDescent="0.2">
      <c r="B695" s="52"/>
    </row>
    <row r="696" spans="2:2" x14ac:dyDescent="0.2">
      <c r="B696" s="52"/>
    </row>
    <row r="697" spans="2:2" x14ac:dyDescent="0.2">
      <c r="B697" s="52"/>
    </row>
    <row r="699" spans="2:2" x14ac:dyDescent="0.2">
      <c r="B699" s="52"/>
    </row>
    <row r="700" spans="2:2" x14ac:dyDescent="0.2">
      <c r="B700" s="52"/>
    </row>
    <row r="701" spans="2:2" x14ac:dyDescent="0.2">
      <c r="B701" s="52"/>
    </row>
    <row r="702" spans="2:2" x14ac:dyDescent="0.2">
      <c r="B702" s="52"/>
    </row>
    <row r="703" spans="2:2" x14ac:dyDescent="0.2">
      <c r="B703" s="52"/>
    </row>
    <row r="704" spans="2:2" x14ac:dyDescent="0.2">
      <c r="B704" s="52"/>
    </row>
    <row r="705" spans="2:2" x14ac:dyDescent="0.2">
      <c r="B705" s="52"/>
    </row>
    <row r="706" spans="2:2" x14ac:dyDescent="0.2">
      <c r="B706" s="52"/>
    </row>
    <row r="707" spans="2:2" x14ac:dyDescent="0.2">
      <c r="B707" s="52"/>
    </row>
    <row r="708" spans="2:2" x14ac:dyDescent="0.2">
      <c r="B708" s="52"/>
    </row>
    <row r="709" spans="2:2" x14ac:dyDescent="0.2">
      <c r="B709" s="52"/>
    </row>
    <row r="710" spans="2:2" x14ac:dyDescent="0.2">
      <c r="B710" s="52"/>
    </row>
    <row r="711" spans="2:2" x14ac:dyDescent="0.2">
      <c r="B711" s="52"/>
    </row>
    <row r="712" spans="2:2" x14ac:dyDescent="0.2">
      <c r="B712" s="52"/>
    </row>
    <row r="713" spans="2:2" x14ac:dyDescent="0.2">
      <c r="B713" s="52"/>
    </row>
    <row r="714" spans="2:2" x14ac:dyDescent="0.2">
      <c r="B714" s="52"/>
    </row>
    <row r="715" spans="2:2" x14ac:dyDescent="0.2">
      <c r="B715" s="52"/>
    </row>
    <row r="716" spans="2:2" x14ac:dyDescent="0.2">
      <c r="B716" s="52"/>
    </row>
    <row r="717" spans="2:2" x14ac:dyDescent="0.2">
      <c r="B717" s="52"/>
    </row>
    <row r="718" spans="2:2" x14ac:dyDescent="0.2">
      <c r="B718" s="52"/>
    </row>
    <row r="719" spans="2:2" x14ac:dyDescent="0.2">
      <c r="B719" s="52"/>
    </row>
    <row r="720" spans="2:2" x14ac:dyDescent="0.2">
      <c r="B720" s="52"/>
    </row>
    <row r="721" spans="2:2" x14ac:dyDescent="0.2">
      <c r="B721" s="52"/>
    </row>
    <row r="722" spans="2:2" x14ac:dyDescent="0.2">
      <c r="B722" s="52"/>
    </row>
    <row r="724" spans="2:2" x14ac:dyDescent="0.2">
      <c r="B724" s="52"/>
    </row>
    <row r="726" spans="2:2" x14ac:dyDescent="0.2">
      <c r="B726" s="52"/>
    </row>
    <row r="727" spans="2:2" x14ac:dyDescent="0.2">
      <c r="B727" s="52"/>
    </row>
    <row r="728" spans="2:2" x14ac:dyDescent="0.2">
      <c r="B728" s="52"/>
    </row>
    <row r="729" spans="2:2" x14ac:dyDescent="0.2">
      <c r="B729" s="52"/>
    </row>
    <row r="730" spans="2:2" x14ac:dyDescent="0.2">
      <c r="B730" s="52"/>
    </row>
    <row r="731" spans="2:2" x14ac:dyDescent="0.2">
      <c r="B731" s="52"/>
    </row>
    <row r="732" spans="2:2" x14ac:dyDescent="0.2">
      <c r="B732" s="52"/>
    </row>
    <row r="733" spans="2:2" x14ac:dyDescent="0.2">
      <c r="B733" s="52"/>
    </row>
    <row r="734" spans="2:2" x14ac:dyDescent="0.2">
      <c r="B734" s="52"/>
    </row>
    <row r="735" spans="2:2" x14ac:dyDescent="0.2">
      <c r="B735" s="52"/>
    </row>
    <row r="736" spans="2:2" x14ac:dyDescent="0.2">
      <c r="B736" s="52"/>
    </row>
    <row r="739" spans="2:2" x14ac:dyDescent="0.2">
      <c r="B739" s="52"/>
    </row>
    <row r="741" spans="2:2" x14ac:dyDescent="0.2">
      <c r="B741" s="52"/>
    </row>
    <row r="742" spans="2:2" x14ac:dyDescent="0.2">
      <c r="B742" s="52"/>
    </row>
    <row r="743" spans="2:2" x14ac:dyDescent="0.2">
      <c r="B743" s="52"/>
    </row>
    <row r="744" spans="2:2" x14ac:dyDescent="0.2">
      <c r="B744" s="52"/>
    </row>
    <row r="745" spans="2:2" x14ac:dyDescent="0.2">
      <c r="B745" s="52"/>
    </row>
    <row r="746" spans="2:2" x14ac:dyDescent="0.2">
      <c r="B746" s="52"/>
    </row>
    <row r="747" spans="2:2" x14ac:dyDescent="0.2">
      <c r="B747" s="52"/>
    </row>
    <row r="748" spans="2:2" x14ac:dyDescent="0.2">
      <c r="B748" s="52"/>
    </row>
    <row r="749" spans="2:2" x14ac:dyDescent="0.2">
      <c r="B749" s="52"/>
    </row>
    <row r="750" spans="2:2" x14ac:dyDescent="0.2">
      <c r="B750" s="52"/>
    </row>
    <row r="751" spans="2:2" x14ac:dyDescent="0.2">
      <c r="B751" s="52"/>
    </row>
    <row r="752" spans="2:2" x14ac:dyDescent="0.2">
      <c r="B752" s="52"/>
    </row>
    <row r="753" spans="2:2" x14ac:dyDescent="0.2">
      <c r="B753" s="52"/>
    </row>
    <row r="755" spans="2:2" x14ac:dyDescent="0.2">
      <c r="B755" s="52"/>
    </row>
    <row r="756" spans="2:2" x14ac:dyDescent="0.2">
      <c r="B756" s="52"/>
    </row>
    <row r="757" spans="2:2" x14ac:dyDescent="0.2">
      <c r="B757" s="52"/>
    </row>
    <row r="758" spans="2:2" x14ac:dyDescent="0.2">
      <c r="B758" s="52"/>
    </row>
    <row r="759" spans="2:2" x14ac:dyDescent="0.2">
      <c r="B759" s="52"/>
    </row>
    <row r="760" spans="2:2" x14ac:dyDescent="0.2">
      <c r="B760" s="52"/>
    </row>
    <row r="761" spans="2:2" x14ac:dyDescent="0.2">
      <c r="B761" s="52"/>
    </row>
    <row r="762" spans="2:2" x14ac:dyDescent="0.2">
      <c r="B762" s="52"/>
    </row>
    <row r="763" spans="2:2" x14ac:dyDescent="0.2">
      <c r="B763" s="52"/>
    </row>
    <row r="764" spans="2:2" x14ac:dyDescent="0.2">
      <c r="B764" s="52"/>
    </row>
    <row r="765" spans="2:2" x14ac:dyDescent="0.2">
      <c r="B765" s="52"/>
    </row>
    <row r="766" spans="2:2" x14ac:dyDescent="0.2">
      <c r="B766" s="52"/>
    </row>
    <row r="767" spans="2:2" x14ac:dyDescent="0.2">
      <c r="B767" s="52"/>
    </row>
    <row r="768" spans="2:2" x14ac:dyDescent="0.2">
      <c r="B768" s="52"/>
    </row>
    <row r="769" spans="2:2" x14ac:dyDescent="0.2">
      <c r="B769" s="52"/>
    </row>
    <row r="771" spans="2:2" x14ac:dyDescent="0.2">
      <c r="B771" s="52"/>
    </row>
    <row r="772" spans="2:2" x14ac:dyDescent="0.2">
      <c r="B772" s="52"/>
    </row>
    <row r="774" spans="2:2" x14ac:dyDescent="0.2">
      <c r="B774" s="52"/>
    </row>
    <row r="776" spans="2:2" x14ac:dyDescent="0.2">
      <c r="B776" s="52"/>
    </row>
    <row r="777" spans="2:2" x14ac:dyDescent="0.2">
      <c r="B777" s="52"/>
    </row>
    <row r="778" spans="2:2" x14ac:dyDescent="0.2">
      <c r="B778" s="52"/>
    </row>
    <row r="779" spans="2:2" x14ac:dyDescent="0.2">
      <c r="B779" s="52"/>
    </row>
    <row r="780" spans="2:2" x14ac:dyDescent="0.2">
      <c r="B780" s="52"/>
    </row>
    <row r="782" spans="2:2" x14ac:dyDescent="0.2">
      <c r="B782" s="52"/>
    </row>
    <row r="783" spans="2:2" x14ac:dyDescent="0.2">
      <c r="B783" s="52"/>
    </row>
    <row r="784" spans="2:2" x14ac:dyDescent="0.2">
      <c r="B784" s="52"/>
    </row>
    <row r="785" spans="2:2" x14ac:dyDescent="0.2">
      <c r="B785" s="52"/>
    </row>
    <row r="786" spans="2:2" x14ac:dyDescent="0.2">
      <c r="B786" s="52"/>
    </row>
    <row r="787" spans="2:2" x14ac:dyDescent="0.2">
      <c r="B787" s="52"/>
    </row>
    <row r="788" spans="2:2" x14ac:dyDescent="0.2">
      <c r="B788" s="52"/>
    </row>
    <row r="789" spans="2:2" x14ac:dyDescent="0.2">
      <c r="B789" s="52"/>
    </row>
    <row r="790" spans="2:2" x14ac:dyDescent="0.2">
      <c r="B790" s="52"/>
    </row>
    <row r="791" spans="2:2" x14ac:dyDescent="0.2">
      <c r="B791" s="52"/>
    </row>
    <row r="792" spans="2:2" x14ac:dyDescent="0.2">
      <c r="B792" s="52"/>
    </row>
    <row r="793" spans="2:2" x14ac:dyDescent="0.2">
      <c r="B793" s="52"/>
    </row>
    <row r="794" spans="2:2" x14ac:dyDescent="0.2">
      <c r="B794" s="52"/>
    </row>
    <row r="795" spans="2:2" x14ac:dyDescent="0.2">
      <c r="B795" s="52"/>
    </row>
    <row r="796" spans="2:2" x14ac:dyDescent="0.2">
      <c r="B796" s="52"/>
    </row>
    <row r="797" spans="2:2" x14ac:dyDescent="0.2">
      <c r="B797" s="52"/>
    </row>
    <row r="798" spans="2:2" x14ac:dyDescent="0.2">
      <c r="B798" s="52"/>
    </row>
    <row r="799" spans="2:2" x14ac:dyDescent="0.2">
      <c r="B799" s="52"/>
    </row>
    <row r="800" spans="2:2" x14ac:dyDescent="0.2">
      <c r="B800" s="52"/>
    </row>
    <row r="801" spans="2:2" x14ac:dyDescent="0.2">
      <c r="B801" s="52"/>
    </row>
    <row r="802" spans="2:2" x14ac:dyDescent="0.2">
      <c r="B802" s="52"/>
    </row>
    <row r="803" spans="2:2" x14ac:dyDescent="0.2">
      <c r="B803" s="52"/>
    </row>
    <row r="804" spans="2:2" x14ac:dyDescent="0.2">
      <c r="B804" s="52"/>
    </row>
    <row r="806" spans="2:2" x14ac:dyDescent="0.2">
      <c r="B806" s="52"/>
    </row>
    <row r="807" spans="2:2" x14ac:dyDescent="0.2">
      <c r="B807" s="52"/>
    </row>
    <row r="808" spans="2:2" x14ac:dyDescent="0.2">
      <c r="B808" s="52"/>
    </row>
    <row r="809" spans="2:2" x14ac:dyDescent="0.2">
      <c r="B809" s="52"/>
    </row>
    <row r="810" spans="2:2" x14ac:dyDescent="0.2">
      <c r="B810" s="52"/>
    </row>
    <row r="811" spans="2:2" x14ac:dyDescent="0.2">
      <c r="B811" s="52"/>
    </row>
    <row r="812" spans="2:2" x14ac:dyDescent="0.2">
      <c r="B812" s="52"/>
    </row>
    <row r="813" spans="2:2" x14ac:dyDescent="0.2">
      <c r="B813" s="52"/>
    </row>
    <row r="815" spans="2:2" x14ac:dyDescent="0.2">
      <c r="B815" s="52"/>
    </row>
    <row r="816" spans="2:2" x14ac:dyDescent="0.2">
      <c r="B816" s="52"/>
    </row>
    <row r="817" spans="2:2" x14ac:dyDescent="0.2">
      <c r="B817" s="52"/>
    </row>
    <row r="818" spans="2:2" x14ac:dyDescent="0.2">
      <c r="B818" s="52"/>
    </row>
    <row r="819" spans="2:2" x14ac:dyDescent="0.2">
      <c r="B819" s="52"/>
    </row>
    <row r="820" spans="2:2" x14ac:dyDescent="0.2">
      <c r="B820" s="52"/>
    </row>
    <row r="821" spans="2:2" x14ac:dyDescent="0.2">
      <c r="B821" s="52"/>
    </row>
    <row r="822" spans="2:2" x14ac:dyDescent="0.2">
      <c r="B822" s="52"/>
    </row>
    <row r="823" spans="2:2" x14ac:dyDescent="0.2">
      <c r="B823" s="52"/>
    </row>
    <row r="824" spans="2:2" x14ac:dyDescent="0.2">
      <c r="B824" s="52"/>
    </row>
    <row r="825" spans="2:2" x14ac:dyDescent="0.2">
      <c r="B825" s="52"/>
    </row>
    <row r="826" spans="2:2" x14ac:dyDescent="0.2">
      <c r="B826" s="52"/>
    </row>
    <row r="827" spans="2:2" x14ac:dyDescent="0.2">
      <c r="B827" s="52"/>
    </row>
    <row r="828" spans="2:2" x14ac:dyDescent="0.2">
      <c r="B828" s="52"/>
    </row>
    <row r="829" spans="2:2" x14ac:dyDescent="0.2">
      <c r="B829" s="52"/>
    </row>
    <row r="830" spans="2:2" x14ac:dyDescent="0.2">
      <c r="B830" s="52"/>
    </row>
    <row r="831" spans="2:2" x14ac:dyDescent="0.2">
      <c r="B831" s="52"/>
    </row>
    <row r="832" spans="2:2" x14ac:dyDescent="0.2">
      <c r="B832" s="52"/>
    </row>
    <row r="833" spans="2:2" x14ac:dyDescent="0.2">
      <c r="B833" s="52"/>
    </row>
    <row r="834" spans="2:2" x14ac:dyDescent="0.2">
      <c r="B834" s="52"/>
    </row>
    <row r="835" spans="2:2" x14ac:dyDescent="0.2">
      <c r="B835" s="52"/>
    </row>
    <row r="836" spans="2:2" x14ac:dyDescent="0.2">
      <c r="B836" s="52"/>
    </row>
    <row r="837" spans="2:2" x14ac:dyDescent="0.2">
      <c r="B837" s="52"/>
    </row>
    <row r="839" spans="2:2" x14ac:dyDescent="0.2">
      <c r="B839" s="52"/>
    </row>
    <row r="840" spans="2:2" x14ac:dyDescent="0.2">
      <c r="B840" s="52"/>
    </row>
    <row r="841" spans="2:2" x14ac:dyDescent="0.2">
      <c r="B841" s="52"/>
    </row>
    <row r="842" spans="2:2" x14ac:dyDescent="0.2">
      <c r="B842" s="52"/>
    </row>
    <row r="843" spans="2:2" x14ac:dyDescent="0.2">
      <c r="B843" s="52"/>
    </row>
    <row r="844" spans="2:2" x14ac:dyDescent="0.2">
      <c r="B844" s="52"/>
    </row>
    <row r="845" spans="2:2" x14ac:dyDescent="0.2">
      <c r="B845" s="52"/>
    </row>
    <row r="846" spans="2:2" x14ac:dyDescent="0.2">
      <c r="B846" s="52"/>
    </row>
    <row r="847" spans="2:2" x14ac:dyDescent="0.2">
      <c r="B847" s="52"/>
    </row>
    <row r="848" spans="2:2" x14ac:dyDescent="0.2">
      <c r="B848" s="52"/>
    </row>
    <row r="849" spans="2:2" x14ac:dyDescent="0.2">
      <c r="B849" s="52"/>
    </row>
    <row r="851" spans="2:2" x14ac:dyDescent="0.2">
      <c r="B851" s="52"/>
    </row>
    <row r="852" spans="2:2" x14ac:dyDescent="0.2">
      <c r="B852" s="52"/>
    </row>
    <row r="853" spans="2:2" x14ac:dyDescent="0.2">
      <c r="B853" s="52"/>
    </row>
    <row r="854" spans="2:2" x14ac:dyDescent="0.2">
      <c r="B854" s="52"/>
    </row>
    <row r="855" spans="2:2" x14ac:dyDescent="0.2">
      <c r="B855" s="52"/>
    </row>
    <row r="856" spans="2:2" x14ac:dyDescent="0.2">
      <c r="B856" s="52"/>
    </row>
    <row r="857" spans="2:2" x14ac:dyDescent="0.2">
      <c r="B857" s="52"/>
    </row>
    <row r="858" spans="2:2" x14ac:dyDescent="0.2">
      <c r="B858" s="52"/>
    </row>
    <row r="859" spans="2:2" x14ac:dyDescent="0.2">
      <c r="B859" s="52"/>
    </row>
    <row r="860" spans="2:2" x14ac:dyDescent="0.2">
      <c r="B860" s="52"/>
    </row>
    <row r="861" spans="2:2" x14ac:dyDescent="0.2">
      <c r="B861" s="52"/>
    </row>
    <row r="862" spans="2:2" x14ac:dyDescent="0.2">
      <c r="B862" s="52"/>
    </row>
    <row r="863" spans="2:2" x14ac:dyDescent="0.2">
      <c r="B863" s="52"/>
    </row>
    <row r="864" spans="2:2" x14ac:dyDescent="0.2">
      <c r="B864" s="52"/>
    </row>
    <row r="865" spans="2:2" x14ac:dyDescent="0.2">
      <c r="B865" s="52"/>
    </row>
    <row r="866" spans="2:2" x14ac:dyDescent="0.2">
      <c r="B866" s="52"/>
    </row>
    <row r="867" spans="2:2" x14ac:dyDescent="0.2">
      <c r="B867" s="52"/>
    </row>
    <row r="868" spans="2:2" x14ac:dyDescent="0.2">
      <c r="B868" s="52"/>
    </row>
    <row r="869" spans="2:2" x14ac:dyDescent="0.2">
      <c r="B869" s="52"/>
    </row>
    <row r="870" spans="2:2" x14ac:dyDescent="0.2">
      <c r="B870" s="52"/>
    </row>
    <row r="872" spans="2:2" x14ac:dyDescent="0.2">
      <c r="B872" s="52"/>
    </row>
    <row r="873" spans="2:2" x14ac:dyDescent="0.2">
      <c r="B873" s="52"/>
    </row>
    <row r="874" spans="2:2" x14ac:dyDescent="0.2">
      <c r="B874" s="52"/>
    </row>
    <row r="875" spans="2:2" x14ac:dyDescent="0.2">
      <c r="B875" s="52"/>
    </row>
    <row r="876" spans="2:2" x14ac:dyDescent="0.2">
      <c r="B876" s="52"/>
    </row>
    <row r="877" spans="2:2" x14ac:dyDescent="0.2">
      <c r="B877" s="52"/>
    </row>
    <row r="878" spans="2:2" x14ac:dyDescent="0.2">
      <c r="B878" s="52"/>
    </row>
    <row r="879" spans="2:2" x14ac:dyDescent="0.2">
      <c r="B879" s="52"/>
    </row>
    <row r="880" spans="2:2" x14ac:dyDescent="0.2">
      <c r="B880" s="52"/>
    </row>
    <row r="881" spans="2:2" x14ac:dyDescent="0.2">
      <c r="B881" s="52"/>
    </row>
    <row r="882" spans="2:2" x14ac:dyDescent="0.2">
      <c r="B882" s="52"/>
    </row>
    <row r="883" spans="2:2" x14ac:dyDescent="0.2">
      <c r="B883" s="52"/>
    </row>
    <row r="884" spans="2:2" x14ac:dyDescent="0.2">
      <c r="B884" s="52"/>
    </row>
    <row r="885" spans="2:2" x14ac:dyDescent="0.2">
      <c r="B885" s="52"/>
    </row>
    <row r="886" spans="2:2" x14ac:dyDescent="0.2">
      <c r="B886" s="52"/>
    </row>
    <row r="887" spans="2:2" x14ac:dyDescent="0.2">
      <c r="B887" s="52"/>
    </row>
    <row r="888" spans="2:2" x14ac:dyDescent="0.2">
      <c r="B888" s="52"/>
    </row>
    <row r="889" spans="2:2" x14ac:dyDescent="0.2">
      <c r="B889" s="52"/>
    </row>
    <row r="891" spans="2:2" x14ac:dyDescent="0.2">
      <c r="B891" s="52"/>
    </row>
    <row r="892" spans="2:2" x14ac:dyDescent="0.2">
      <c r="B892" s="52"/>
    </row>
    <row r="893" spans="2:2" x14ac:dyDescent="0.2">
      <c r="B893" s="52"/>
    </row>
    <row r="894" spans="2:2" x14ac:dyDescent="0.2">
      <c r="B894" s="52"/>
    </row>
    <row r="895" spans="2:2" x14ac:dyDescent="0.2">
      <c r="B895" s="52"/>
    </row>
    <row r="896" spans="2:2" x14ac:dyDescent="0.2">
      <c r="B896" s="52"/>
    </row>
    <row r="897" spans="2:2" x14ac:dyDescent="0.2">
      <c r="B897" s="52"/>
    </row>
    <row r="898" spans="2:2" x14ac:dyDescent="0.2">
      <c r="B898" s="52"/>
    </row>
    <row r="899" spans="2:2" x14ac:dyDescent="0.2">
      <c r="B899" s="52"/>
    </row>
    <row r="900" spans="2:2" x14ac:dyDescent="0.2">
      <c r="B900" s="52"/>
    </row>
    <row r="901" spans="2:2" x14ac:dyDescent="0.2">
      <c r="B901" s="52"/>
    </row>
    <row r="903" spans="2:2" x14ac:dyDescent="0.2">
      <c r="B903" s="52"/>
    </row>
    <row r="904" spans="2:2" x14ac:dyDescent="0.2">
      <c r="B904" s="52"/>
    </row>
    <row r="905" spans="2:2" x14ac:dyDescent="0.2">
      <c r="B905" s="52"/>
    </row>
    <row r="907" spans="2:2" x14ac:dyDescent="0.2">
      <c r="B907" s="52"/>
    </row>
    <row r="908" spans="2:2" x14ac:dyDescent="0.2">
      <c r="B908" s="52"/>
    </row>
    <row r="910" spans="2:2" x14ac:dyDescent="0.2">
      <c r="B910" s="52"/>
    </row>
    <row r="911" spans="2:2" x14ac:dyDescent="0.2">
      <c r="B911" s="52"/>
    </row>
    <row r="912" spans="2:2" x14ac:dyDescent="0.2">
      <c r="B912" s="52"/>
    </row>
    <row r="913" spans="2:2" x14ac:dyDescent="0.2">
      <c r="B913" s="52"/>
    </row>
    <row r="914" spans="2:2" x14ac:dyDescent="0.2">
      <c r="B914" s="52"/>
    </row>
    <row r="915" spans="2:2" x14ac:dyDescent="0.2">
      <c r="B915" s="52"/>
    </row>
    <row r="916" spans="2:2" x14ac:dyDescent="0.2">
      <c r="B916" s="52"/>
    </row>
    <row r="917" spans="2:2" x14ac:dyDescent="0.2">
      <c r="B917" s="52"/>
    </row>
    <row r="918" spans="2:2" x14ac:dyDescent="0.2">
      <c r="B918" s="52"/>
    </row>
    <row r="919" spans="2:2" x14ac:dyDescent="0.2">
      <c r="B919" s="52"/>
    </row>
    <row r="920" spans="2:2" x14ac:dyDescent="0.2">
      <c r="B920" s="52"/>
    </row>
    <row r="921" spans="2:2" x14ac:dyDescent="0.2">
      <c r="B921" s="52"/>
    </row>
    <row r="922" spans="2:2" x14ac:dyDescent="0.2">
      <c r="B922" s="52"/>
    </row>
    <row r="923" spans="2:2" x14ac:dyDescent="0.2">
      <c r="B923" s="52"/>
    </row>
    <row r="924" spans="2:2" x14ac:dyDescent="0.2">
      <c r="B924" s="52"/>
    </row>
    <row r="925" spans="2:2" x14ac:dyDescent="0.2">
      <c r="B925" s="52"/>
    </row>
    <row r="926" spans="2:2" x14ac:dyDescent="0.2">
      <c r="B926" s="52"/>
    </row>
    <row r="927" spans="2:2" x14ac:dyDescent="0.2">
      <c r="B927" s="52"/>
    </row>
    <row r="928" spans="2:2" x14ac:dyDescent="0.2">
      <c r="B928" s="52"/>
    </row>
    <row r="929" spans="2:2" x14ac:dyDescent="0.2">
      <c r="B929" s="52"/>
    </row>
    <row r="930" spans="2:2" x14ac:dyDescent="0.2">
      <c r="B930" s="52"/>
    </row>
    <row r="931" spans="2:2" x14ac:dyDescent="0.2">
      <c r="B931" s="52"/>
    </row>
    <row r="932" spans="2:2" x14ac:dyDescent="0.2">
      <c r="B932" s="52"/>
    </row>
    <row r="933" spans="2:2" x14ac:dyDescent="0.2">
      <c r="B933" s="52"/>
    </row>
    <row r="934" spans="2:2" x14ac:dyDescent="0.2">
      <c r="B934" s="52"/>
    </row>
    <row r="935" spans="2:2" x14ac:dyDescent="0.2">
      <c r="B935" s="52"/>
    </row>
    <row r="936" spans="2:2" x14ac:dyDescent="0.2">
      <c r="B936" s="52"/>
    </row>
    <row r="937" spans="2:2" x14ac:dyDescent="0.2">
      <c r="B937" s="52"/>
    </row>
    <row r="938" spans="2:2" x14ac:dyDescent="0.2">
      <c r="B938" s="52"/>
    </row>
    <row r="939" spans="2:2" x14ac:dyDescent="0.2">
      <c r="B939" s="52"/>
    </row>
    <row r="940" spans="2:2" x14ac:dyDescent="0.2">
      <c r="B940" s="52"/>
    </row>
    <row r="941" spans="2:2" x14ac:dyDescent="0.2">
      <c r="B941" s="52"/>
    </row>
    <row r="942" spans="2:2" x14ac:dyDescent="0.2">
      <c r="B942" s="52"/>
    </row>
    <row r="943" spans="2:2" x14ac:dyDescent="0.2">
      <c r="B943" s="52"/>
    </row>
    <row r="945" spans="2:2" x14ac:dyDescent="0.2">
      <c r="B945" s="52"/>
    </row>
    <row r="946" spans="2:2" x14ac:dyDescent="0.2">
      <c r="B946" s="52"/>
    </row>
    <row r="947" spans="2:2" x14ac:dyDescent="0.2">
      <c r="B947" s="52"/>
    </row>
    <row r="948" spans="2:2" x14ac:dyDescent="0.2">
      <c r="B948" s="52"/>
    </row>
    <row r="949" spans="2:2" x14ac:dyDescent="0.2">
      <c r="B949" s="52"/>
    </row>
    <row r="950" spans="2:2" x14ac:dyDescent="0.2">
      <c r="B950" s="52"/>
    </row>
    <row r="951" spans="2:2" x14ac:dyDescent="0.2">
      <c r="B951" s="52"/>
    </row>
    <row r="952" spans="2:2" x14ac:dyDescent="0.2">
      <c r="B952" s="52"/>
    </row>
    <row r="953" spans="2:2" x14ac:dyDescent="0.2">
      <c r="B953" s="52"/>
    </row>
    <row r="954" spans="2:2" x14ac:dyDescent="0.2">
      <c r="B954" s="52"/>
    </row>
    <row r="955" spans="2:2" x14ac:dyDescent="0.2">
      <c r="B955" s="52"/>
    </row>
    <row r="956" spans="2:2" x14ac:dyDescent="0.2">
      <c r="B956" s="52"/>
    </row>
    <row r="957" spans="2:2" x14ac:dyDescent="0.2">
      <c r="B957" s="52"/>
    </row>
    <row r="958" spans="2:2" x14ac:dyDescent="0.2">
      <c r="B958" s="52"/>
    </row>
    <row r="959" spans="2:2" x14ac:dyDescent="0.2">
      <c r="B959" s="52"/>
    </row>
    <row r="960" spans="2:2" x14ac:dyDescent="0.2">
      <c r="B960" s="52"/>
    </row>
    <row r="961" spans="2:2" x14ac:dyDescent="0.2">
      <c r="B961" s="52"/>
    </row>
    <row r="962" spans="2:2" x14ac:dyDescent="0.2">
      <c r="B962" s="52"/>
    </row>
    <row r="963" spans="2:2" x14ac:dyDescent="0.2">
      <c r="B963" s="52"/>
    </row>
    <row r="964" spans="2:2" x14ac:dyDescent="0.2">
      <c r="B964" s="52"/>
    </row>
    <row r="965" spans="2:2" x14ac:dyDescent="0.2">
      <c r="B965" s="52"/>
    </row>
    <row r="966" spans="2:2" x14ac:dyDescent="0.2">
      <c r="B966" s="52"/>
    </row>
    <row r="967" spans="2:2" x14ac:dyDescent="0.2">
      <c r="B967" s="52"/>
    </row>
    <row r="968" spans="2:2" x14ac:dyDescent="0.2">
      <c r="B968" s="52"/>
    </row>
    <row r="969" spans="2:2" x14ac:dyDescent="0.2">
      <c r="B969" s="52"/>
    </row>
    <row r="971" spans="2:2" x14ac:dyDescent="0.2">
      <c r="B971" s="52"/>
    </row>
    <row r="972" spans="2:2" x14ac:dyDescent="0.2">
      <c r="B972" s="52"/>
    </row>
    <row r="975" spans="2:2" x14ac:dyDescent="0.2">
      <c r="B975" s="52"/>
    </row>
    <row r="976" spans="2:2" x14ac:dyDescent="0.2">
      <c r="B976" s="52"/>
    </row>
    <row r="977" spans="2:2" x14ac:dyDescent="0.2">
      <c r="B977" s="52"/>
    </row>
    <row r="978" spans="2:2" x14ac:dyDescent="0.2">
      <c r="B978" s="52"/>
    </row>
    <row r="979" spans="2:2" x14ac:dyDescent="0.2">
      <c r="B979" s="52"/>
    </row>
    <row r="980" spans="2:2" x14ac:dyDescent="0.2">
      <c r="B980" s="52"/>
    </row>
    <row r="981" spans="2:2" x14ac:dyDescent="0.2">
      <c r="B981" s="52"/>
    </row>
    <row r="982" spans="2:2" x14ac:dyDescent="0.2">
      <c r="B982" s="52"/>
    </row>
    <row r="983" spans="2:2" x14ac:dyDescent="0.2">
      <c r="B983" s="52"/>
    </row>
    <row r="984" spans="2:2" x14ac:dyDescent="0.2">
      <c r="B984" s="52"/>
    </row>
    <row r="985" spans="2:2" x14ac:dyDescent="0.2">
      <c r="B985" s="52"/>
    </row>
    <row r="986" spans="2:2" x14ac:dyDescent="0.2">
      <c r="B986" s="52"/>
    </row>
    <row r="987" spans="2:2" x14ac:dyDescent="0.2">
      <c r="B987" s="52"/>
    </row>
    <row r="988" spans="2:2" x14ac:dyDescent="0.2">
      <c r="B988" s="52"/>
    </row>
    <row r="989" spans="2:2" x14ac:dyDescent="0.2">
      <c r="B989" s="52"/>
    </row>
    <row r="990" spans="2:2" x14ac:dyDescent="0.2">
      <c r="B990" s="52"/>
    </row>
    <row r="992" spans="2:2" x14ac:dyDescent="0.2">
      <c r="B992" s="52"/>
    </row>
    <row r="993" spans="2:2" x14ac:dyDescent="0.2">
      <c r="B993" s="52"/>
    </row>
    <row r="995" spans="2:2" x14ac:dyDescent="0.2">
      <c r="B995" s="52"/>
    </row>
    <row r="996" spans="2:2" x14ac:dyDescent="0.2">
      <c r="B996" s="52"/>
    </row>
    <row r="997" spans="2:2" x14ac:dyDescent="0.2">
      <c r="B997" s="52"/>
    </row>
    <row r="998" spans="2:2" x14ac:dyDescent="0.2">
      <c r="B998" s="52"/>
    </row>
    <row r="999" spans="2:2" x14ac:dyDescent="0.2">
      <c r="B999" s="52"/>
    </row>
    <row r="1000" spans="2:2" x14ac:dyDescent="0.2">
      <c r="B1000" s="52"/>
    </row>
    <row r="1001" spans="2:2" x14ac:dyDescent="0.2">
      <c r="B1001" s="52"/>
    </row>
    <row r="1002" spans="2:2" x14ac:dyDescent="0.2">
      <c r="B1002" s="52"/>
    </row>
    <row r="1003" spans="2:2" x14ac:dyDescent="0.2">
      <c r="B1003" s="52"/>
    </row>
    <row r="1004" spans="2:2" x14ac:dyDescent="0.2">
      <c r="B1004" s="52"/>
    </row>
    <row r="1005" spans="2:2" x14ac:dyDescent="0.2">
      <c r="B1005" s="52"/>
    </row>
    <row r="1006" spans="2:2" x14ac:dyDescent="0.2">
      <c r="B1006" s="52"/>
    </row>
    <row r="1007" spans="2:2" x14ac:dyDescent="0.2">
      <c r="B1007" s="52"/>
    </row>
    <row r="1008" spans="2:2" x14ac:dyDescent="0.2">
      <c r="B1008" s="52"/>
    </row>
    <row r="1009" spans="2:2" x14ac:dyDescent="0.2">
      <c r="B1009" s="52"/>
    </row>
    <row r="1010" spans="2:2" x14ac:dyDescent="0.2">
      <c r="B1010" s="52"/>
    </row>
    <row r="1011" spans="2:2" x14ac:dyDescent="0.2">
      <c r="B1011" s="52"/>
    </row>
    <row r="1012" spans="2:2" x14ac:dyDescent="0.2">
      <c r="B1012" s="52"/>
    </row>
    <row r="1013" spans="2:2" x14ac:dyDescent="0.2">
      <c r="B1013" s="52"/>
    </row>
    <row r="1014" spans="2:2" x14ac:dyDescent="0.2">
      <c r="B1014" s="52"/>
    </row>
    <row r="1015" spans="2:2" x14ac:dyDescent="0.2">
      <c r="B1015" s="52"/>
    </row>
    <row r="1016" spans="2:2" x14ac:dyDescent="0.2">
      <c r="B1016" s="52"/>
    </row>
    <row r="1017" spans="2:2" x14ac:dyDescent="0.2">
      <c r="B1017" s="52"/>
    </row>
    <row r="1018" spans="2:2" x14ac:dyDescent="0.2">
      <c r="B1018" s="52"/>
    </row>
    <row r="1019" spans="2:2" x14ac:dyDescent="0.2">
      <c r="B1019" s="52"/>
    </row>
    <row r="1020" spans="2:2" x14ac:dyDescent="0.2">
      <c r="B1020" s="52"/>
    </row>
    <row r="1021" spans="2:2" x14ac:dyDescent="0.2">
      <c r="B1021" s="52"/>
    </row>
    <row r="1022" spans="2:2" x14ac:dyDescent="0.2">
      <c r="B1022" s="52"/>
    </row>
    <row r="1023" spans="2:2" x14ac:dyDescent="0.2">
      <c r="B1023" s="52"/>
    </row>
    <row r="1024" spans="2:2" x14ac:dyDescent="0.2">
      <c r="B1024" s="52"/>
    </row>
    <row r="1025" spans="2:2" x14ac:dyDescent="0.2">
      <c r="B1025" s="52"/>
    </row>
    <row r="1026" spans="2:2" x14ac:dyDescent="0.2">
      <c r="B1026" s="52"/>
    </row>
    <row r="1027" spans="2:2" x14ac:dyDescent="0.2">
      <c r="B1027" s="52"/>
    </row>
    <row r="1028" spans="2:2" x14ac:dyDescent="0.2">
      <c r="B1028" s="52"/>
    </row>
    <row r="1029" spans="2:2" x14ac:dyDescent="0.2">
      <c r="B1029" s="52"/>
    </row>
    <row r="1030" spans="2:2" x14ac:dyDescent="0.2">
      <c r="B1030" s="52"/>
    </row>
    <row r="1031" spans="2:2" x14ac:dyDescent="0.2">
      <c r="B1031" s="52"/>
    </row>
    <row r="1032" spans="2:2" x14ac:dyDescent="0.2">
      <c r="B1032" s="52"/>
    </row>
    <row r="1033" spans="2:2" x14ac:dyDescent="0.2">
      <c r="B1033" s="52"/>
    </row>
    <row r="1034" spans="2:2" x14ac:dyDescent="0.2">
      <c r="B1034" s="52"/>
    </row>
    <row r="1035" spans="2:2" x14ac:dyDescent="0.2">
      <c r="B1035" s="52"/>
    </row>
    <row r="1036" spans="2:2" x14ac:dyDescent="0.2">
      <c r="B1036" s="52"/>
    </row>
    <row r="1037" spans="2:2" x14ac:dyDescent="0.2">
      <c r="B1037" s="52"/>
    </row>
    <row r="1038" spans="2:2" x14ac:dyDescent="0.2">
      <c r="B1038" s="52"/>
    </row>
    <row r="1039" spans="2:2" x14ac:dyDescent="0.2">
      <c r="B1039" s="52"/>
    </row>
    <row r="1040" spans="2:2" x14ac:dyDescent="0.2">
      <c r="B1040" s="52"/>
    </row>
    <row r="1041" spans="2:2" x14ac:dyDescent="0.2">
      <c r="B1041" s="52"/>
    </row>
    <row r="1043" spans="2:2" x14ac:dyDescent="0.2">
      <c r="B1043" s="52"/>
    </row>
    <row r="1044" spans="2:2" x14ac:dyDescent="0.2">
      <c r="B1044" s="52"/>
    </row>
    <row r="1045" spans="2:2" x14ac:dyDescent="0.2">
      <c r="B1045" s="52"/>
    </row>
    <row r="1046" spans="2:2" x14ac:dyDescent="0.2">
      <c r="B1046" s="52"/>
    </row>
    <row r="1047" spans="2:2" x14ac:dyDescent="0.2">
      <c r="B1047" s="52"/>
    </row>
    <row r="1048" spans="2:2" x14ac:dyDescent="0.2">
      <c r="B1048" s="52"/>
    </row>
    <row r="1049" spans="2:2" x14ac:dyDescent="0.2">
      <c r="B1049" s="52"/>
    </row>
    <row r="1050" spans="2:2" x14ac:dyDescent="0.2">
      <c r="B1050" s="52"/>
    </row>
    <row r="1051" spans="2:2" x14ac:dyDescent="0.2">
      <c r="B1051" s="52"/>
    </row>
    <row r="1052" spans="2:2" x14ac:dyDescent="0.2">
      <c r="B1052" s="52"/>
    </row>
    <row r="1053" spans="2:2" x14ac:dyDescent="0.2">
      <c r="B1053" s="52"/>
    </row>
    <row r="1054" spans="2:2" x14ac:dyDescent="0.2">
      <c r="B1054" s="52"/>
    </row>
    <row r="1055" spans="2:2" x14ac:dyDescent="0.2">
      <c r="B1055" s="52"/>
    </row>
    <row r="1056" spans="2:2" x14ac:dyDescent="0.2">
      <c r="B1056" s="52"/>
    </row>
    <row r="1057" spans="2:2" x14ac:dyDescent="0.2">
      <c r="B1057" s="52"/>
    </row>
    <row r="1058" spans="2:2" x14ac:dyDescent="0.2">
      <c r="B1058" s="52"/>
    </row>
    <row r="1059" spans="2:2" x14ac:dyDescent="0.2">
      <c r="B1059" s="52"/>
    </row>
    <row r="1060" spans="2:2" x14ac:dyDescent="0.2">
      <c r="B1060" s="52"/>
    </row>
    <row r="1061" spans="2:2" x14ac:dyDescent="0.2">
      <c r="B1061" s="52"/>
    </row>
    <row r="1062" spans="2:2" x14ac:dyDescent="0.2">
      <c r="B1062" s="52"/>
    </row>
    <row r="1063" spans="2:2" x14ac:dyDescent="0.2">
      <c r="B1063" s="52"/>
    </row>
    <row r="1065" spans="2:2" x14ac:dyDescent="0.2">
      <c r="B1065" s="52"/>
    </row>
    <row r="1066" spans="2:2" x14ac:dyDescent="0.2">
      <c r="B1066" s="52"/>
    </row>
    <row r="1069" spans="2:2" x14ac:dyDescent="0.2">
      <c r="B1069" s="52"/>
    </row>
    <row r="1070" spans="2:2" x14ac:dyDescent="0.2">
      <c r="B1070" s="52"/>
    </row>
    <row r="1071" spans="2:2" x14ac:dyDescent="0.2">
      <c r="B1071" s="52"/>
    </row>
    <row r="1072" spans="2:2" x14ac:dyDescent="0.2">
      <c r="B1072" s="52"/>
    </row>
    <row r="1073" spans="2:2" x14ac:dyDescent="0.2">
      <c r="B1073" s="52"/>
    </row>
    <row r="1074" spans="2:2" x14ac:dyDescent="0.2">
      <c r="B1074" s="52"/>
    </row>
    <row r="1075" spans="2:2" x14ac:dyDescent="0.2">
      <c r="B1075" s="52"/>
    </row>
    <row r="1076" spans="2:2" x14ac:dyDescent="0.2">
      <c r="B1076" s="52"/>
    </row>
    <row r="1077" spans="2:2" x14ac:dyDescent="0.2">
      <c r="B1077" s="52"/>
    </row>
    <row r="1078" spans="2:2" x14ac:dyDescent="0.2">
      <c r="B1078" s="52"/>
    </row>
    <row r="1079" spans="2:2" x14ac:dyDescent="0.2">
      <c r="B1079" s="52"/>
    </row>
    <row r="1080" spans="2:2" x14ac:dyDescent="0.2">
      <c r="B1080" s="52"/>
    </row>
    <row r="1081" spans="2:2" x14ac:dyDescent="0.2">
      <c r="B1081" s="52"/>
    </row>
    <row r="1082" spans="2:2" x14ac:dyDescent="0.2">
      <c r="B1082" s="52"/>
    </row>
    <row r="1083" spans="2:2" x14ac:dyDescent="0.2">
      <c r="B1083" s="52"/>
    </row>
    <row r="1084" spans="2:2" x14ac:dyDescent="0.2">
      <c r="B1084" s="52"/>
    </row>
    <row r="1085" spans="2:2" x14ac:dyDescent="0.2">
      <c r="B1085" s="52"/>
    </row>
    <row r="1086" spans="2:2" x14ac:dyDescent="0.2">
      <c r="B1086" s="52"/>
    </row>
    <row r="1087" spans="2:2" x14ac:dyDescent="0.2">
      <c r="B1087" s="52"/>
    </row>
    <row r="1088" spans="2:2" x14ac:dyDescent="0.2">
      <c r="B1088" s="52"/>
    </row>
    <row r="1089" spans="2:2" x14ac:dyDescent="0.2">
      <c r="B1089" s="52"/>
    </row>
    <row r="1090" spans="2:2" x14ac:dyDescent="0.2">
      <c r="B1090" s="52"/>
    </row>
    <row r="1091" spans="2:2" x14ac:dyDescent="0.2">
      <c r="B1091" s="52"/>
    </row>
    <row r="1092" spans="2:2" x14ac:dyDescent="0.2">
      <c r="B1092" s="52"/>
    </row>
    <row r="1093" spans="2:2" x14ac:dyDescent="0.2">
      <c r="B1093" s="52"/>
    </row>
    <row r="1094" spans="2:2" x14ac:dyDescent="0.2">
      <c r="B1094" s="52"/>
    </row>
    <row r="1095" spans="2:2" x14ac:dyDescent="0.2">
      <c r="B1095" s="52"/>
    </row>
    <row r="1096" spans="2:2" x14ac:dyDescent="0.2">
      <c r="B1096" s="52"/>
    </row>
    <row r="1097" spans="2:2" x14ac:dyDescent="0.2">
      <c r="B1097" s="52"/>
    </row>
    <row r="1098" spans="2:2" x14ac:dyDescent="0.2">
      <c r="B1098" s="52"/>
    </row>
    <row r="1099" spans="2:2" x14ac:dyDescent="0.2">
      <c r="B1099" s="52"/>
    </row>
    <row r="1100" spans="2:2" x14ac:dyDescent="0.2">
      <c r="B1100" s="52"/>
    </row>
    <row r="1101" spans="2:2" x14ac:dyDescent="0.2">
      <c r="B1101" s="52"/>
    </row>
    <row r="1102" spans="2:2" x14ac:dyDescent="0.2">
      <c r="B1102" s="52"/>
    </row>
    <row r="1103" spans="2:2" x14ac:dyDescent="0.2">
      <c r="B1103" s="52"/>
    </row>
    <row r="1105" spans="2:2" x14ac:dyDescent="0.2">
      <c r="B1105" s="52"/>
    </row>
    <row r="1106" spans="2:2" x14ac:dyDescent="0.2">
      <c r="B1106" s="52"/>
    </row>
    <row r="1108" spans="2:2" x14ac:dyDescent="0.2">
      <c r="B1108" s="52"/>
    </row>
    <row r="1109" spans="2:2" x14ac:dyDescent="0.2">
      <c r="B1109" s="52"/>
    </row>
    <row r="1110" spans="2:2" x14ac:dyDescent="0.2">
      <c r="B1110" s="52"/>
    </row>
    <row r="1111" spans="2:2" x14ac:dyDescent="0.2">
      <c r="B1111" s="52"/>
    </row>
    <row r="1112" spans="2:2" x14ac:dyDescent="0.2">
      <c r="B1112" s="52"/>
    </row>
    <row r="1113" spans="2:2" x14ac:dyDescent="0.2">
      <c r="B1113" s="52"/>
    </row>
    <row r="1114" spans="2:2" x14ac:dyDescent="0.2">
      <c r="B1114" s="52"/>
    </row>
    <row r="1115" spans="2:2" x14ac:dyDescent="0.2">
      <c r="B1115" s="52"/>
    </row>
    <row r="1116" spans="2:2" x14ac:dyDescent="0.2">
      <c r="B1116" s="52"/>
    </row>
    <row r="1117" spans="2:2" x14ac:dyDescent="0.2">
      <c r="B1117" s="52"/>
    </row>
    <row r="1118" spans="2:2" x14ac:dyDescent="0.2">
      <c r="B1118" s="52"/>
    </row>
    <row r="1119" spans="2:2" x14ac:dyDescent="0.2">
      <c r="B1119" s="52"/>
    </row>
    <row r="1121" spans="2:2" x14ac:dyDescent="0.2">
      <c r="B1121" s="52"/>
    </row>
    <row r="1122" spans="2:2" x14ac:dyDescent="0.2">
      <c r="B1122" s="52"/>
    </row>
    <row r="1123" spans="2:2" x14ac:dyDescent="0.2">
      <c r="B1123" s="52"/>
    </row>
    <row r="1124" spans="2:2" x14ac:dyDescent="0.2">
      <c r="B1124" s="52"/>
    </row>
    <row r="1126" spans="2:2" x14ac:dyDescent="0.2">
      <c r="B1126" s="52"/>
    </row>
    <row r="1127" spans="2:2" x14ac:dyDescent="0.2">
      <c r="B1127" s="52"/>
    </row>
    <row r="1128" spans="2:2" x14ac:dyDescent="0.2">
      <c r="B1128" s="52"/>
    </row>
    <row r="1129" spans="2:2" x14ac:dyDescent="0.2">
      <c r="B1129" s="52"/>
    </row>
    <row r="1130" spans="2:2" x14ac:dyDescent="0.2">
      <c r="B1130" s="52"/>
    </row>
    <row r="1131" spans="2:2" x14ac:dyDescent="0.2">
      <c r="B1131" s="52"/>
    </row>
    <row r="1132" spans="2:2" x14ac:dyDescent="0.2">
      <c r="B1132" s="52"/>
    </row>
    <row r="1133" spans="2:2" x14ac:dyDescent="0.2">
      <c r="B1133" s="52"/>
    </row>
    <row r="1135" spans="2:2" x14ac:dyDescent="0.2">
      <c r="B1135" s="52"/>
    </row>
    <row r="1136" spans="2:2" x14ac:dyDescent="0.2">
      <c r="B1136" s="52"/>
    </row>
    <row r="1137" spans="2:2" x14ac:dyDescent="0.2">
      <c r="B1137" s="52"/>
    </row>
    <row r="1138" spans="2:2" x14ac:dyDescent="0.2">
      <c r="B1138" s="52"/>
    </row>
    <row r="1139" spans="2:2" x14ac:dyDescent="0.2">
      <c r="B1139" s="52"/>
    </row>
    <row r="1140" spans="2:2" x14ac:dyDescent="0.2">
      <c r="B1140" s="52"/>
    </row>
    <row r="1141" spans="2:2" x14ac:dyDescent="0.2">
      <c r="B1141" s="52"/>
    </row>
    <row r="1142" spans="2:2" x14ac:dyDescent="0.2">
      <c r="B1142" s="52"/>
    </row>
    <row r="1143" spans="2:2" x14ac:dyDescent="0.2">
      <c r="B1143" s="52"/>
    </row>
    <row r="1144" spans="2:2" x14ac:dyDescent="0.2">
      <c r="B1144" s="52"/>
    </row>
    <row r="1145" spans="2:2" x14ac:dyDescent="0.2">
      <c r="B1145" s="52"/>
    </row>
    <row r="1146" spans="2:2" x14ac:dyDescent="0.2">
      <c r="B1146" s="52"/>
    </row>
    <row r="1147" spans="2:2" x14ac:dyDescent="0.2">
      <c r="B1147" s="52"/>
    </row>
    <row r="1148" spans="2:2" x14ac:dyDescent="0.2">
      <c r="B1148" s="52"/>
    </row>
    <row r="1149" spans="2:2" x14ac:dyDescent="0.2">
      <c r="B1149" s="52"/>
    </row>
    <row r="1150" spans="2:2" x14ac:dyDescent="0.2">
      <c r="B1150" s="52"/>
    </row>
    <row r="1151" spans="2:2" x14ac:dyDescent="0.2">
      <c r="B1151" s="52"/>
    </row>
    <row r="1152" spans="2:2" x14ac:dyDescent="0.2">
      <c r="B1152" s="52"/>
    </row>
    <row r="1153" spans="2:2" x14ac:dyDescent="0.2">
      <c r="B1153" s="52"/>
    </row>
    <row r="1155" spans="2:2" x14ac:dyDescent="0.2">
      <c r="B1155" s="52"/>
    </row>
    <row r="1156" spans="2:2" x14ac:dyDescent="0.2">
      <c r="B1156" s="52"/>
    </row>
    <row r="1157" spans="2:2" x14ac:dyDescent="0.2">
      <c r="B1157" s="52"/>
    </row>
    <row r="1158" spans="2:2" x14ac:dyDescent="0.2">
      <c r="B1158" s="52"/>
    </row>
    <row r="1159" spans="2:2" x14ac:dyDescent="0.2">
      <c r="B1159" s="52"/>
    </row>
    <row r="1160" spans="2:2" x14ac:dyDescent="0.2">
      <c r="B1160" s="52"/>
    </row>
    <row r="1161" spans="2:2" x14ac:dyDescent="0.2">
      <c r="B1161" s="52"/>
    </row>
    <row r="1162" spans="2:2" x14ac:dyDescent="0.2">
      <c r="B1162" s="52"/>
    </row>
    <row r="1163" spans="2:2" x14ac:dyDescent="0.2">
      <c r="B1163" s="52"/>
    </row>
    <row r="1164" spans="2:2" x14ac:dyDescent="0.2">
      <c r="B1164" s="52"/>
    </row>
    <row r="1165" spans="2:2" x14ac:dyDescent="0.2">
      <c r="B1165" s="52"/>
    </row>
    <row r="1166" spans="2:2" x14ac:dyDescent="0.2">
      <c r="B1166" s="52"/>
    </row>
    <row r="1167" spans="2:2" x14ac:dyDescent="0.2">
      <c r="B1167" s="52"/>
    </row>
    <row r="1168" spans="2:2" x14ac:dyDescent="0.2">
      <c r="B1168" s="52"/>
    </row>
    <row r="1170" spans="2:2" x14ac:dyDescent="0.2">
      <c r="B1170" s="52"/>
    </row>
    <row r="1171" spans="2:2" x14ac:dyDescent="0.2">
      <c r="B1171" s="52"/>
    </row>
    <row r="1172" spans="2:2" x14ac:dyDescent="0.2">
      <c r="B1172" s="52"/>
    </row>
    <row r="1173" spans="2:2" x14ac:dyDescent="0.2">
      <c r="B1173" s="52"/>
    </row>
    <row r="1174" spans="2:2" x14ac:dyDescent="0.2">
      <c r="B1174" s="52"/>
    </row>
    <row r="1175" spans="2:2" x14ac:dyDescent="0.2">
      <c r="B1175" s="52"/>
    </row>
    <row r="1176" spans="2:2" x14ac:dyDescent="0.2">
      <c r="B1176" s="52"/>
    </row>
    <row r="1177" spans="2:2" x14ac:dyDescent="0.2">
      <c r="B1177" s="52"/>
    </row>
    <row r="1178" spans="2:2" x14ac:dyDescent="0.2">
      <c r="B1178" s="52"/>
    </row>
    <row r="1179" spans="2:2" x14ac:dyDescent="0.2">
      <c r="B1179" s="52"/>
    </row>
    <row r="1180" spans="2:2" x14ac:dyDescent="0.2">
      <c r="B1180" s="52"/>
    </row>
    <row r="1181" spans="2:2" x14ac:dyDescent="0.2">
      <c r="B1181" s="52"/>
    </row>
    <row r="1182" spans="2:2" x14ac:dyDescent="0.2">
      <c r="B1182" s="52"/>
    </row>
    <row r="1183" spans="2:2" x14ac:dyDescent="0.2">
      <c r="B1183" s="52"/>
    </row>
    <row r="1184" spans="2:2" x14ac:dyDescent="0.2">
      <c r="B1184" s="52"/>
    </row>
    <row r="1185" spans="2:2" x14ac:dyDescent="0.2">
      <c r="B1185" s="52"/>
    </row>
    <row r="1186" spans="2:2" x14ac:dyDescent="0.2">
      <c r="B1186" s="52"/>
    </row>
    <row r="1187" spans="2:2" x14ac:dyDescent="0.2">
      <c r="B1187" s="52"/>
    </row>
    <row r="1188" spans="2:2" x14ac:dyDescent="0.2">
      <c r="B1188" s="52"/>
    </row>
    <row r="1189" spans="2:2" x14ac:dyDescent="0.2">
      <c r="B1189" s="52"/>
    </row>
    <row r="1190" spans="2:2" x14ac:dyDescent="0.2">
      <c r="B1190" s="52"/>
    </row>
    <row r="1192" spans="2:2" x14ac:dyDescent="0.2">
      <c r="B1192" s="52"/>
    </row>
    <row r="1193" spans="2:2" x14ac:dyDescent="0.2">
      <c r="B1193" s="52"/>
    </row>
    <row r="1194" spans="2:2" x14ac:dyDescent="0.2">
      <c r="B1194" s="52"/>
    </row>
    <row r="1195" spans="2:2" x14ac:dyDescent="0.2">
      <c r="B1195" s="52"/>
    </row>
    <row r="1196" spans="2:2" x14ac:dyDescent="0.2">
      <c r="B1196" s="52"/>
    </row>
    <row r="1197" spans="2:2" x14ac:dyDescent="0.2">
      <c r="B1197" s="52"/>
    </row>
    <row r="1198" spans="2:2" x14ac:dyDescent="0.2">
      <c r="B1198" s="52"/>
    </row>
    <row r="1199" spans="2:2" x14ac:dyDescent="0.2">
      <c r="B1199" s="52"/>
    </row>
    <row r="1200" spans="2:2" x14ac:dyDescent="0.2">
      <c r="B1200" s="52"/>
    </row>
    <row r="1201" spans="2:2" x14ac:dyDescent="0.2">
      <c r="B1201" s="52"/>
    </row>
    <row r="1202" spans="2:2" x14ac:dyDescent="0.2">
      <c r="B1202" s="52"/>
    </row>
    <row r="1203" spans="2:2" x14ac:dyDescent="0.2">
      <c r="B1203" s="52"/>
    </row>
    <row r="1204" spans="2:2" x14ac:dyDescent="0.2">
      <c r="B1204" s="52"/>
    </row>
    <row r="1205" spans="2:2" x14ac:dyDescent="0.2">
      <c r="B1205" s="52"/>
    </row>
    <row r="1206" spans="2:2" x14ac:dyDescent="0.2">
      <c r="B1206" s="52"/>
    </row>
    <row r="1207" spans="2:2" x14ac:dyDescent="0.2">
      <c r="B1207" s="52"/>
    </row>
    <row r="1208" spans="2:2" x14ac:dyDescent="0.2">
      <c r="B1208" s="52"/>
    </row>
    <row r="1209" spans="2:2" x14ac:dyDescent="0.2">
      <c r="B1209" s="52"/>
    </row>
    <row r="1210" spans="2:2" x14ac:dyDescent="0.2">
      <c r="B1210" s="52"/>
    </row>
    <row r="1211" spans="2:2" x14ac:dyDescent="0.2">
      <c r="B1211" s="52"/>
    </row>
    <row r="1212" spans="2:2" x14ac:dyDescent="0.2">
      <c r="B1212" s="52"/>
    </row>
    <row r="1213" spans="2:2" x14ac:dyDescent="0.2">
      <c r="B1213" s="52"/>
    </row>
    <row r="1214" spans="2:2" x14ac:dyDescent="0.2">
      <c r="B1214" s="52"/>
    </row>
    <row r="1216" spans="2:2" x14ac:dyDescent="0.2">
      <c r="B1216" s="52"/>
    </row>
    <row r="1217" spans="2:2" x14ac:dyDescent="0.2">
      <c r="B1217" s="52"/>
    </row>
    <row r="1218" spans="2:2" x14ac:dyDescent="0.2">
      <c r="B1218" s="52"/>
    </row>
    <row r="1219" spans="2:2" x14ac:dyDescent="0.2">
      <c r="B1219" s="52"/>
    </row>
    <row r="1220" spans="2:2" x14ac:dyDescent="0.2">
      <c r="B1220" s="52"/>
    </row>
    <row r="1221" spans="2:2" x14ac:dyDescent="0.2">
      <c r="B1221" s="52"/>
    </row>
    <row r="1222" spans="2:2" x14ac:dyDescent="0.2">
      <c r="B1222" s="52"/>
    </row>
    <row r="1223" spans="2:2" x14ac:dyDescent="0.2">
      <c r="B1223" s="52"/>
    </row>
    <row r="1224" spans="2:2" x14ac:dyDescent="0.2">
      <c r="B1224" s="52"/>
    </row>
    <row r="1226" spans="2:2" x14ac:dyDescent="0.2">
      <c r="B1226" s="52"/>
    </row>
    <row r="1227" spans="2:2" x14ac:dyDescent="0.2">
      <c r="B1227" s="52"/>
    </row>
    <row r="1228" spans="2:2" x14ac:dyDescent="0.2">
      <c r="B1228" s="52"/>
    </row>
    <row r="1229" spans="2:2" x14ac:dyDescent="0.2">
      <c r="B1229" s="52"/>
    </row>
    <row r="1230" spans="2:2" x14ac:dyDescent="0.2">
      <c r="B1230" s="52"/>
    </row>
    <row r="1231" spans="2:2" x14ac:dyDescent="0.2">
      <c r="B1231" s="52"/>
    </row>
    <row r="1232" spans="2:2" x14ac:dyDescent="0.2">
      <c r="B1232" s="52"/>
    </row>
    <row r="1233" spans="2:2" x14ac:dyDescent="0.2">
      <c r="B1233" s="52"/>
    </row>
    <row r="1234" spans="2:2" x14ac:dyDescent="0.2">
      <c r="B1234" s="52"/>
    </row>
    <row r="1235" spans="2:2" x14ac:dyDescent="0.2">
      <c r="B1235" s="52"/>
    </row>
    <row r="1236" spans="2:2" x14ac:dyDescent="0.2">
      <c r="B1236" s="52"/>
    </row>
    <row r="1237" spans="2:2" x14ac:dyDescent="0.2">
      <c r="B1237" s="52"/>
    </row>
    <row r="1238" spans="2:2" x14ac:dyDescent="0.2">
      <c r="B1238" s="52"/>
    </row>
    <row r="1239" spans="2:2" x14ac:dyDescent="0.2">
      <c r="B1239" s="52"/>
    </row>
    <row r="1240" spans="2:2" x14ac:dyDescent="0.2">
      <c r="B1240" s="52"/>
    </row>
    <row r="1241" spans="2:2" x14ac:dyDescent="0.2">
      <c r="B1241" s="52"/>
    </row>
    <row r="1242" spans="2:2" x14ac:dyDescent="0.2">
      <c r="B1242" s="52"/>
    </row>
    <row r="1243" spans="2:2" x14ac:dyDescent="0.2">
      <c r="B1243" s="52"/>
    </row>
    <row r="1244" spans="2:2" x14ac:dyDescent="0.2">
      <c r="B1244" s="52"/>
    </row>
    <row r="1245" spans="2:2" x14ac:dyDescent="0.2">
      <c r="B1245" s="52"/>
    </row>
    <row r="1246" spans="2:2" x14ac:dyDescent="0.2">
      <c r="B1246" s="52"/>
    </row>
    <row r="1247" spans="2:2" x14ac:dyDescent="0.2">
      <c r="B1247" s="52"/>
    </row>
    <row r="1248" spans="2:2" x14ac:dyDescent="0.2">
      <c r="B1248" s="52"/>
    </row>
    <row r="1249" spans="2:2" x14ac:dyDescent="0.2">
      <c r="B1249" s="52"/>
    </row>
    <row r="1250" spans="2:2" x14ac:dyDescent="0.2">
      <c r="B1250" s="52"/>
    </row>
    <row r="1251" spans="2:2" x14ac:dyDescent="0.2">
      <c r="B1251" s="52"/>
    </row>
    <row r="1252" spans="2:2" x14ac:dyDescent="0.2">
      <c r="B1252" s="52"/>
    </row>
    <row r="1253" spans="2:2" x14ac:dyDescent="0.2">
      <c r="B1253" s="52"/>
    </row>
    <row r="1254" spans="2:2" x14ac:dyDescent="0.2">
      <c r="B1254" s="52"/>
    </row>
    <row r="1255" spans="2:2" x14ac:dyDescent="0.2">
      <c r="B1255" s="52"/>
    </row>
    <row r="1257" spans="2:2" x14ac:dyDescent="0.2">
      <c r="B1257" s="52"/>
    </row>
    <row r="1258" spans="2:2" x14ac:dyDescent="0.2">
      <c r="B1258" s="52"/>
    </row>
    <row r="1259" spans="2:2" x14ac:dyDescent="0.2">
      <c r="B1259" s="52"/>
    </row>
    <row r="1260" spans="2:2" x14ac:dyDescent="0.2">
      <c r="B1260" s="52"/>
    </row>
    <row r="1261" spans="2:2" x14ac:dyDescent="0.2">
      <c r="B1261" s="52"/>
    </row>
    <row r="1262" spans="2:2" x14ac:dyDescent="0.2">
      <c r="B1262" s="52"/>
    </row>
    <row r="1263" spans="2:2" x14ac:dyDescent="0.2">
      <c r="B1263" s="52"/>
    </row>
    <row r="1264" spans="2:2" x14ac:dyDescent="0.2">
      <c r="B1264" s="52"/>
    </row>
    <row r="1265" spans="2:2" x14ac:dyDescent="0.2">
      <c r="B1265" s="52"/>
    </row>
    <row r="1266" spans="2:2" x14ac:dyDescent="0.2">
      <c r="B1266" s="52"/>
    </row>
    <row r="1267" spans="2:2" x14ac:dyDescent="0.2">
      <c r="B1267" s="52"/>
    </row>
    <row r="1268" spans="2:2" x14ac:dyDescent="0.2">
      <c r="B1268" s="52"/>
    </row>
    <row r="1269" spans="2:2" x14ac:dyDescent="0.2">
      <c r="B1269" s="52"/>
    </row>
    <row r="1270" spans="2:2" x14ac:dyDescent="0.2">
      <c r="B1270" s="52"/>
    </row>
    <row r="1271" spans="2:2" x14ac:dyDescent="0.2">
      <c r="B1271" s="52"/>
    </row>
    <row r="1272" spans="2:2" x14ac:dyDescent="0.2">
      <c r="B1272" s="52"/>
    </row>
    <row r="1273" spans="2:2" x14ac:dyDescent="0.2">
      <c r="B1273" s="52"/>
    </row>
    <row r="1274" spans="2:2" x14ac:dyDescent="0.2">
      <c r="B1274" s="52"/>
    </row>
    <row r="1275" spans="2:2" x14ac:dyDescent="0.2">
      <c r="B1275" s="52"/>
    </row>
    <row r="1276" spans="2:2" x14ac:dyDescent="0.2">
      <c r="B1276" s="52"/>
    </row>
    <row r="1277" spans="2:2" x14ac:dyDescent="0.2">
      <c r="B1277" s="52"/>
    </row>
    <row r="1278" spans="2:2" x14ac:dyDescent="0.2">
      <c r="B1278" s="52"/>
    </row>
    <row r="1279" spans="2:2" x14ac:dyDescent="0.2">
      <c r="B1279" s="52"/>
    </row>
    <row r="1280" spans="2:2" x14ac:dyDescent="0.2">
      <c r="B1280" s="52"/>
    </row>
    <row r="1281" spans="2:2" x14ac:dyDescent="0.2">
      <c r="B1281" s="52"/>
    </row>
    <row r="1282" spans="2:2" x14ac:dyDescent="0.2">
      <c r="B1282" s="52"/>
    </row>
    <row r="1283" spans="2:2" x14ac:dyDescent="0.2">
      <c r="B1283" s="52"/>
    </row>
    <row r="1285" spans="2:2" x14ac:dyDescent="0.2">
      <c r="B1285" s="52"/>
    </row>
    <row r="1286" spans="2:2" x14ac:dyDescent="0.2">
      <c r="B1286" s="52"/>
    </row>
    <row r="1287" spans="2:2" x14ac:dyDescent="0.2">
      <c r="B1287" s="52"/>
    </row>
    <row r="1288" spans="2:2" x14ac:dyDescent="0.2">
      <c r="B1288" s="52"/>
    </row>
    <row r="1289" spans="2:2" x14ac:dyDescent="0.2">
      <c r="B1289" s="52"/>
    </row>
    <row r="1290" spans="2:2" x14ac:dyDescent="0.2">
      <c r="B1290" s="52"/>
    </row>
    <row r="1291" spans="2:2" x14ac:dyDescent="0.2">
      <c r="B1291" s="52"/>
    </row>
    <row r="1292" spans="2:2" x14ac:dyDescent="0.2">
      <c r="B1292" s="52"/>
    </row>
    <row r="1293" spans="2:2" x14ac:dyDescent="0.2">
      <c r="B1293" s="52"/>
    </row>
    <row r="1294" spans="2:2" x14ac:dyDescent="0.2">
      <c r="B1294" s="52"/>
    </row>
    <row r="1295" spans="2:2" x14ac:dyDescent="0.2">
      <c r="B1295" s="52"/>
    </row>
    <row r="1296" spans="2:2" x14ac:dyDescent="0.2">
      <c r="B1296" s="52"/>
    </row>
    <row r="1297" spans="2:2" x14ac:dyDescent="0.2">
      <c r="B1297" s="52"/>
    </row>
    <row r="1298" spans="2:2" x14ac:dyDescent="0.2">
      <c r="B1298" s="52"/>
    </row>
    <row r="1299" spans="2:2" x14ac:dyDescent="0.2">
      <c r="B1299" s="52"/>
    </row>
    <row r="1300" spans="2:2" x14ac:dyDescent="0.2">
      <c r="B1300" s="52"/>
    </row>
    <row r="1301" spans="2:2" x14ac:dyDescent="0.2">
      <c r="B1301" s="52"/>
    </row>
    <row r="1302" spans="2:2" x14ac:dyDescent="0.2">
      <c r="B1302" s="52"/>
    </row>
    <row r="1303" spans="2:2" x14ac:dyDescent="0.2">
      <c r="B1303" s="52"/>
    </row>
    <row r="1304" spans="2:2" x14ac:dyDescent="0.2">
      <c r="B1304" s="52"/>
    </row>
    <row r="1305" spans="2:2" x14ac:dyDescent="0.2">
      <c r="B1305" s="52"/>
    </row>
    <row r="1306" spans="2:2" x14ac:dyDescent="0.2">
      <c r="B1306" s="52"/>
    </row>
    <row r="1307" spans="2:2" x14ac:dyDescent="0.2">
      <c r="B1307" s="52"/>
    </row>
    <row r="1308" spans="2:2" x14ac:dyDescent="0.2">
      <c r="B1308" s="52"/>
    </row>
    <row r="1309" spans="2:2" x14ac:dyDescent="0.2">
      <c r="B1309" s="52"/>
    </row>
    <row r="1310" spans="2:2" x14ac:dyDescent="0.2">
      <c r="B1310" s="52"/>
    </row>
    <row r="1311" spans="2:2" x14ac:dyDescent="0.2">
      <c r="B1311" s="52"/>
    </row>
    <row r="1312" spans="2:2" x14ac:dyDescent="0.2">
      <c r="B1312" s="52"/>
    </row>
    <row r="1313" spans="2:2" x14ac:dyDescent="0.2">
      <c r="B1313" s="52"/>
    </row>
    <row r="1315" spans="2:2" x14ac:dyDescent="0.2">
      <c r="B1315" s="52"/>
    </row>
    <row r="1316" spans="2:2" x14ac:dyDescent="0.2">
      <c r="B1316" s="52"/>
    </row>
    <row r="1317" spans="2:2" x14ac:dyDescent="0.2">
      <c r="B1317" s="52"/>
    </row>
    <row r="1318" spans="2:2" x14ac:dyDescent="0.2">
      <c r="B1318" s="52"/>
    </row>
    <row r="1319" spans="2:2" x14ac:dyDescent="0.2">
      <c r="B1319" s="52"/>
    </row>
    <row r="1320" spans="2:2" x14ac:dyDescent="0.2">
      <c r="B1320" s="52"/>
    </row>
    <row r="1321" spans="2:2" x14ac:dyDescent="0.2">
      <c r="B1321" s="52"/>
    </row>
    <row r="1322" spans="2:2" x14ac:dyDescent="0.2">
      <c r="B1322" s="52"/>
    </row>
    <row r="1323" spans="2:2" x14ac:dyDescent="0.2">
      <c r="B1323" s="52"/>
    </row>
    <row r="1325" spans="2:2" x14ac:dyDescent="0.2">
      <c r="B1325" s="52"/>
    </row>
    <row r="1326" spans="2:2" x14ac:dyDescent="0.2">
      <c r="B1326" s="52"/>
    </row>
    <row r="1327" spans="2:2" x14ac:dyDescent="0.2">
      <c r="B1327" s="52"/>
    </row>
    <row r="1329" spans="2:2" x14ac:dyDescent="0.2">
      <c r="B1329" s="52"/>
    </row>
    <row r="1330" spans="2:2" x14ac:dyDescent="0.2">
      <c r="B1330" s="52"/>
    </row>
    <row r="1331" spans="2:2" x14ac:dyDescent="0.2">
      <c r="B1331" s="52"/>
    </row>
    <row r="1332" spans="2:2" x14ac:dyDescent="0.2">
      <c r="B1332" s="52"/>
    </row>
    <row r="1333" spans="2:2" x14ac:dyDescent="0.2">
      <c r="B1333" s="52"/>
    </row>
    <row r="1334" spans="2:2" x14ac:dyDescent="0.2">
      <c r="B1334" s="52"/>
    </row>
    <row r="1335" spans="2:2" x14ac:dyDescent="0.2">
      <c r="B1335" s="52"/>
    </row>
    <row r="1336" spans="2:2" x14ac:dyDescent="0.2">
      <c r="B1336" s="52"/>
    </row>
    <row r="1339" spans="2:2" x14ac:dyDescent="0.2">
      <c r="B1339" s="52"/>
    </row>
    <row r="1340" spans="2:2" x14ac:dyDescent="0.2">
      <c r="B1340" s="52"/>
    </row>
    <row r="1341" spans="2:2" x14ac:dyDescent="0.2">
      <c r="B1341" s="52"/>
    </row>
    <row r="1342" spans="2:2" x14ac:dyDescent="0.2">
      <c r="B1342" s="52"/>
    </row>
    <row r="1343" spans="2:2" x14ac:dyDescent="0.2">
      <c r="B1343" s="52"/>
    </row>
    <row r="1344" spans="2:2" x14ac:dyDescent="0.2">
      <c r="B1344" s="52"/>
    </row>
    <row r="1345" spans="2:2" x14ac:dyDescent="0.2">
      <c r="B1345" s="52"/>
    </row>
    <row r="1346" spans="2:2" x14ac:dyDescent="0.2">
      <c r="B1346" s="52"/>
    </row>
    <row r="1347" spans="2:2" x14ac:dyDescent="0.2">
      <c r="B1347" s="52"/>
    </row>
    <row r="1349" spans="2:2" x14ac:dyDescent="0.2">
      <c r="B1349" s="52"/>
    </row>
    <row r="1350" spans="2:2" x14ac:dyDescent="0.2">
      <c r="B1350" s="52"/>
    </row>
    <row r="1351" spans="2:2" x14ac:dyDescent="0.2">
      <c r="B1351" s="52"/>
    </row>
    <row r="1352" spans="2:2" x14ac:dyDescent="0.2">
      <c r="B1352" s="52"/>
    </row>
    <row r="1354" spans="2:2" x14ac:dyDescent="0.2">
      <c r="B1354" s="52"/>
    </row>
    <row r="1355" spans="2:2" x14ac:dyDescent="0.2">
      <c r="B1355" s="52"/>
    </row>
    <row r="1356" spans="2:2" x14ac:dyDescent="0.2">
      <c r="B1356" s="52"/>
    </row>
    <row r="1357" spans="2:2" x14ac:dyDescent="0.2">
      <c r="B1357" s="52"/>
    </row>
    <row r="1358" spans="2:2" x14ac:dyDescent="0.2">
      <c r="B1358" s="52"/>
    </row>
    <row r="1359" spans="2:2" x14ac:dyDescent="0.2">
      <c r="B1359" s="52"/>
    </row>
    <row r="1360" spans="2:2" x14ac:dyDescent="0.2">
      <c r="B1360" s="52"/>
    </row>
    <row r="1361" spans="2:2" x14ac:dyDescent="0.2">
      <c r="B1361" s="52"/>
    </row>
    <row r="1362" spans="2:2" x14ac:dyDescent="0.2">
      <c r="B1362" s="52"/>
    </row>
    <row r="1363" spans="2:2" x14ac:dyDescent="0.2">
      <c r="B1363" s="52"/>
    </row>
    <row r="1364" spans="2:2" x14ac:dyDescent="0.2">
      <c r="B1364" s="52"/>
    </row>
    <row r="1365" spans="2:2" x14ac:dyDescent="0.2">
      <c r="B1365" s="52"/>
    </row>
    <row r="1366" spans="2:2" x14ac:dyDescent="0.2">
      <c r="B1366" s="52"/>
    </row>
    <row r="1367" spans="2:2" x14ac:dyDescent="0.2">
      <c r="B1367" s="52"/>
    </row>
    <row r="1368" spans="2:2" x14ac:dyDescent="0.2">
      <c r="B1368" s="52"/>
    </row>
    <row r="1369" spans="2:2" x14ac:dyDescent="0.2">
      <c r="B1369" s="52"/>
    </row>
    <row r="1370" spans="2:2" x14ac:dyDescent="0.2">
      <c r="B1370" s="52"/>
    </row>
    <row r="1371" spans="2:2" x14ac:dyDescent="0.2">
      <c r="B1371" s="52"/>
    </row>
    <row r="1372" spans="2:2" x14ac:dyDescent="0.2">
      <c r="B1372" s="52"/>
    </row>
    <row r="1373" spans="2:2" x14ac:dyDescent="0.2">
      <c r="B1373" s="52"/>
    </row>
    <row r="1374" spans="2:2" x14ac:dyDescent="0.2">
      <c r="B1374" s="52"/>
    </row>
    <row r="1375" spans="2:2" x14ac:dyDescent="0.2">
      <c r="B1375" s="52"/>
    </row>
    <row r="1376" spans="2:2" x14ac:dyDescent="0.2">
      <c r="B1376" s="52"/>
    </row>
    <row r="1377" spans="2:2" x14ac:dyDescent="0.2">
      <c r="B1377" s="52"/>
    </row>
    <row r="1379" spans="2:2" x14ac:dyDescent="0.2">
      <c r="B1379" s="52"/>
    </row>
    <row r="1380" spans="2:2" x14ac:dyDescent="0.2">
      <c r="B1380" s="52"/>
    </row>
    <row r="1381" spans="2:2" x14ac:dyDescent="0.2">
      <c r="B1381" s="52"/>
    </row>
    <row r="1382" spans="2:2" x14ac:dyDescent="0.2">
      <c r="B1382" s="52"/>
    </row>
    <row r="1384" spans="2:2" x14ac:dyDescent="0.2">
      <c r="B1384" s="52"/>
    </row>
    <row r="1385" spans="2:2" x14ac:dyDescent="0.2">
      <c r="B1385" s="52"/>
    </row>
    <row r="1386" spans="2:2" x14ac:dyDescent="0.2">
      <c r="B1386" s="52"/>
    </row>
    <row r="1387" spans="2:2" x14ac:dyDescent="0.2">
      <c r="B1387" s="52"/>
    </row>
    <row r="1388" spans="2:2" x14ac:dyDescent="0.2">
      <c r="B1388" s="52"/>
    </row>
    <row r="1389" spans="2:2" x14ac:dyDescent="0.2">
      <c r="B1389" s="52"/>
    </row>
    <row r="1390" spans="2:2" x14ac:dyDescent="0.2">
      <c r="B1390" s="52"/>
    </row>
    <row r="1391" spans="2:2" x14ac:dyDescent="0.2">
      <c r="B1391" s="52"/>
    </row>
    <row r="1392" spans="2:2" x14ac:dyDescent="0.2">
      <c r="B1392" s="52"/>
    </row>
    <row r="1393" spans="2:2" x14ac:dyDescent="0.2">
      <c r="B1393" s="52"/>
    </row>
    <row r="1394" spans="2:2" x14ac:dyDescent="0.2">
      <c r="B1394" s="52"/>
    </row>
    <row r="1395" spans="2:2" x14ac:dyDescent="0.2">
      <c r="B1395" s="52"/>
    </row>
    <row r="1396" spans="2:2" x14ac:dyDescent="0.2">
      <c r="B1396" s="52"/>
    </row>
    <row r="1397" spans="2:2" x14ac:dyDescent="0.2">
      <c r="B1397" s="52"/>
    </row>
    <row r="1398" spans="2:2" x14ac:dyDescent="0.2">
      <c r="B1398" s="52"/>
    </row>
    <row r="1399" spans="2:2" x14ac:dyDescent="0.2">
      <c r="B1399" s="52"/>
    </row>
    <row r="1401" spans="2:2" x14ac:dyDescent="0.2">
      <c r="B1401" s="52"/>
    </row>
    <row r="1402" spans="2:2" x14ac:dyDescent="0.2">
      <c r="B1402" s="52"/>
    </row>
    <row r="1403" spans="2:2" x14ac:dyDescent="0.2">
      <c r="B1403" s="52"/>
    </row>
    <row r="1404" spans="2:2" x14ac:dyDescent="0.2">
      <c r="B1404" s="52"/>
    </row>
    <row r="1405" spans="2:2" x14ac:dyDescent="0.2">
      <c r="B1405" s="52"/>
    </row>
    <row r="1406" spans="2:2" x14ac:dyDescent="0.2">
      <c r="B1406" s="52"/>
    </row>
    <row r="1407" spans="2:2" x14ac:dyDescent="0.2">
      <c r="B1407" s="52"/>
    </row>
    <row r="1408" spans="2:2" x14ac:dyDescent="0.2">
      <c r="B1408" s="52"/>
    </row>
    <row r="1410" spans="2:2" x14ac:dyDescent="0.2">
      <c r="B1410" s="52"/>
    </row>
    <row r="1411" spans="2:2" x14ac:dyDescent="0.2">
      <c r="B1411" s="52"/>
    </row>
    <row r="1412" spans="2:2" x14ac:dyDescent="0.2">
      <c r="B1412" s="52"/>
    </row>
    <row r="1413" spans="2:2" x14ac:dyDescent="0.2">
      <c r="B1413" s="52"/>
    </row>
    <row r="1414" spans="2:2" x14ac:dyDescent="0.2">
      <c r="B1414" s="52"/>
    </row>
    <row r="1415" spans="2:2" x14ac:dyDescent="0.2">
      <c r="B1415" s="52"/>
    </row>
    <row r="1416" spans="2:2" x14ac:dyDescent="0.2">
      <c r="B1416" s="52"/>
    </row>
    <row r="1417" spans="2:2" x14ac:dyDescent="0.2">
      <c r="B1417" s="52"/>
    </row>
    <row r="1418" spans="2:2" x14ac:dyDescent="0.2">
      <c r="B1418" s="52"/>
    </row>
    <row r="1419" spans="2:2" x14ac:dyDescent="0.2">
      <c r="B1419" s="52"/>
    </row>
    <row r="1420" spans="2:2" x14ac:dyDescent="0.2">
      <c r="B1420" s="52"/>
    </row>
    <row r="1423" spans="2:2" x14ac:dyDescent="0.2">
      <c r="B1423" s="52"/>
    </row>
    <row r="1424" spans="2:2" x14ac:dyDescent="0.2">
      <c r="B1424" s="52"/>
    </row>
    <row r="1425" spans="2:2" x14ac:dyDescent="0.2">
      <c r="B1425" s="52"/>
    </row>
    <row r="1426" spans="2:2" x14ac:dyDescent="0.2">
      <c r="B1426" s="52"/>
    </row>
    <row r="1427" spans="2:2" x14ac:dyDescent="0.2">
      <c r="B1427" s="52"/>
    </row>
    <row r="1428" spans="2:2" x14ac:dyDescent="0.2">
      <c r="B1428" s="52"/>
    </row>
    <row r="1429" spans="2:2" x14ac:dyDescent="0.2">
      <c r="B1429" s="52"/>
    </row>
    <row r="1430" spans="2:2" x14ac:dyDescent="0.2">
      <c r="B1430" s="52"/>
    </row>
    <row r="1431" spans="2:2" x14ac:dyDescent="0.2">
      <c r="B1431" s="52"/>
    </row>
    <row r="1432" spans="2:2" x14ac:dyDescent="0.2">
      <c r="B1432" s="52"/>
    </row>
    <row r="1433" spans="2:2" x14ac:dyDescent="0.2">
      <c r="B1433" s="52"/>
    </row>
    <row r="1434" spans="2:2" x14ac:dyDescent="0.2">
      <c r="B1434" s="52"/>
    </row>
    <row r="1435" spans="2:2" x14ac:dyDescent="0.2">
      <c r="B1435" s="52"/>
    </row>
    <row r="1436" spans="2:2" x14ac:dyDescent="0.2">
      <c r="B1436" s="52"/>
    </row>
    <row r="1437" spans="2:2" x14ac:dyDescent="0.2">
      <c r="B1437" s="52"/>
    </row>
    <row r="1438" spans="2:2" x14ac:dyDescent="0.2">
      <c r="B1438" s="52"/>
    </row>
    <row r="1439" spans="2:2" x14ac:dyDescent="0.2">
      <c r="B1439" s="52"/>
    </row>
    <row r="1440" spans="2:2" x14ac:dyDescent="0.2">
      <c r="B1440" s="52"/>
    </row>
    <row r="1441" spans="2:2" x14ac:dyDescent="0.2">
      <c r="B1441" s="52"/>
    </row>
    <row r="1442" spans="2:2" x14ac:dyDescent="0.2">
      <c r="B1442" s="52"/>
    </row>
    <row r="1443" spans="2:2" x14ac:dyDescent="0.2">
      <c r="B1443" s="52"/>
    </row>
    <row r="1444" spans="2:2" x14ac:dyDescent="0.2">
      <c r="B1444" s="52"/>
    </row>
    <row r="1445" spans="2:2" x14ac:dyDescent="0.2">
      <c r="B1445" s="52"/>
    </row>
    <row r="1446" spans="2:2" x14ac:dyDescent="0.2">
      <c r="B1446" s="52"/>
    </row>
    <row r="1447" spans="2:2" x14ac:dyDescent="0.2">
      <c r="B1447" s="52"/>
    </row>
    <row r="1448" spans="2:2" x14ac:dyDescent="0.2">
      <c r="B1448" s="52"/>
    </row>
    <row r="1449" spans="2:2" x14ac:dyDescent="0.2">
      <c r="B1449" s="52"/>
    </row>
    <row r="1450" spans="2:2" x14ac:dyDescent="0.2">
      <c r="B1450" s="52"/>
    </row>
    <row r="1451" spans="2:2" x14ac:dyDescent="0.2">
      <c r="B1451" s="52"/>
    </row>
    <row r="1452" spans="2:2" x14ac:dyDescent="0.2">
      <c r="B1452" s="52"/>
    </row>
    <row r="1453" spans="2:2" x14ac:dyDescent="0.2">
      <c r="B1453" s="52"/>
    </row>
    <row r="1454" spans="2:2" x14ac:dyDescent="0.2">
      <c r="B1454" s="52"/>
    </row>
    <row r="1455" spans="2:2" x14ac:dyDescent="0.2">
      <c r="B1455" s="52"/>
    </row>
    <row r="1456" spans="2:2" x14ac:dyDescent="0.2">
      <c r="B1456" s="52"/>
    </row>
    <row r="1457" spans="2:2" x14ac:dyDescent="0.2">
      <c r="B1457" s="52"/>
    </row>
    <row r="1458" spans="2:2" x14ac:dyDescent="0.2">
      <c r="B1458" s="52"/>
    </row>
    <row r="1459" spans="2:2" x14ac:dyDescent="0.2">
      <c r="B1459" s="52"/>
    </row>
    <row r="1460" spans="2:2" x14ac:dyDescent="0.2">
      <c r="B1460" s="52"/>
    </row>
    <row r="1461" spans="2:2" x14ac:dyDescent="0.2">
      <c r="B1461" s="52"/>
    </row>
    <row r="1462" spans="2:2" x14ac:dyDescent="0.2">
      <c r="B1462" s="52"/>
    </row>
    <row r="1463" spans="2:2" x14ac:dyDescent="0.2">
      <c r="B1463" s="52"/>
    </row>
    <row r="1464" spans="2:2" x14ac:dyDescent="0.2">
      <c r="B1464" s="52"/>
    </row>
    <row r="1465" spans="2:2" x14ac:dyDescent="0.2">
      <c r="B1465" s="52"/>
    </row>
    <row r="1466" spans="2:2" x14ac:dyDescent="0.2">
      <c r="B1466" s="52"/>
    </row>
    <row r="1467" spans="2:2" x14ac:dyDescent="0.2">
      <c r="B1467" s="52"/>
    </row>
    <row r="1468" spans="2:2" x14ac:dyDescent="0.2">
      <c r="B1468" s="52"/>
    </row>
    <row r="1469" spans="2:2" x14ac:dyDescent="0.2">
      <c r="B1469" s="52"/>
    </row>
    <row r="1471" spans="2:2" x14ac:dyDescent="0.2">
      <c r="B1471" s="52"/>
    </row>
    <row r="1472" spans="2:2" x14ac:dyDescent="0.2">
      <c r="B1472" s="52"/>
    </row>
    <row r="1473" spans="2:2" x14ac:dyDescent="0.2">
      <c r="B1473" s="52"/>
    </row>
    <row r="1474" spans="2:2" x14ac:dyDescent="0.2">
      <c r="B1474" s="52"/>
    </row>
    <row r="1475" spans="2:2" x14ac:dyDescent="0.2">
      <c r="B1475" s="52"/>
    </row>
    <row r="1476" spans="2:2" x14ac:dyDescent="0.2">
      <c r="B1476" s="52"/>
    </row>
    <row r="1477" spans="2:2" x14ac:dyDescent="0.2">
      <c r="B1477" s="52"/>
    </row>
    <row r="1478" spans="2:2" x14ac:dyDescent="0.2">
      <c r="B1478" s="52"/>
    </row>
    <row r="1479" spans="2:2" x14ac:dyDescent="0.2">
      <c r="B1479" s="52"/>
    </row>
    <row r="1480" spans="2:2" x14ac:dyDescent="0.2">
      <c r="B1480" s="52"/>
    </row>
    <row r="1481" spans="2:2" x14ac:dyDescent="0.2">
      <c r="B1481" s="52"/>
    </row>
    <row r="1482" spans="2:2" x14ac:dyDescent="0.2">
      <c r="B1482" s="52"/>
    </row>
    <row r="1483" spans="2:2" x14ac:dyDescent="0.2">
      <c r="B1483" s="52"/>
    </row>
    <row r="1484" spans="2:2" x14ac:dyDescent="0.2">
      <c r="B1484" s="52"/>
    </row>
    <row r="1485" spans="2:2" x14ac:dyDescent="0.2">
      <c r="B1485" s="52"/>
    </row>
    <row r="1486" spans="2:2" x14ac:dyDescent="0.2">
      <c r="B1486" s="52"/>
    </row>
    <row r="1487" spans="2:2" x14ac:dyDescent="0.2">
      <c r="B1487" s="52"/>
    </row>
    <row r="1488" spans="2:2" x14ac:dyDescent="0.2">
      <c r="B1488" s="52"/>
    </row>
    <row r="1489" spans="2:2" x14ac:dyDescent="0.2">
      <c r="B1489" s="52"/>
    </row>
    <row r="1490" spans="2:2" x14ac:dyDescent="0.2">
      <c r="B1490" s="52"/>
    </row>
    <row r="1491" spans="2:2" x14ac:dyDescent="0.2">
      <c r="B1491" s="52"/>
    </row>
    <row r="1492" spans="2:2" x14ac:dyDescent="0.2">
      <c r="B1492" s="52"/>
    </row>
    <row r="1493" spans="2:2" x14ac:dyDescent="0.2">
      <c r="B1493" s="52"/>
    </row>
    <row r="1494" spans="2:2" x14ac:dyDescent="0.2">
      <c r="B1494" s="52"/>
    </row>
    <row r="1495" spans="2:2" x14ac:dyDescent="0.2">
      <c r="B1495" s="52"/>
    </row>
    <row r="1496" spans="2:2" x14ac:dyDescent="0.2">
      <c r="B1496" s="52"/>
    </row>
    <row r="1497" spans="2:2" x14ac:dyDescent="0.2">
      <c r="B1497" s="52"/>
    </row>
    <row r="1498" spans="2:2" x14ac:dyDescent="0.2">
      <c r="B1498" s="52"/>
    </row>
    <row r="1499" spans="2:2" x14ac:dyDescent="0.2">
      <c r="B1499" s="52"/>
    </row>
    <row r="1500" spans="2:2" x14ac:dyDescent="0.2">
      <c r="B1500" s="52"/>
    </row>
    <row r="1501" spans="2:2" x14ac:dyDescent="0.2">
      <c r="B1501" s="52"/>
    </row>
    <row r="1502" spans="2:2" x14ac:dyDescent="0.2">
      <c r="B1502" s="52"/>
    </row>
    <row r="1503" spans="2:2" x14ac:dyDescent="0.2">
      <c r="B1503" s="52"/>
    </row>
    <row r="1504" spans="2:2" x14ac:dyDescent="0.2">
      <c r="B1504" s="52"/>
    </row>
    <row r="1505" spans="2:2" x14ac:dyDescent="0.2">
      <c r="B1505" s="52"/>
    </row>
    <row r="1506" spans="2:2" x14ac:dyDescent="0.2">
      <c r="B1506" s="52"/>
    </row>
    <row r="1507" spans="2:2" x14ac:dyDescent="0.2">
      <c r="B1507" s="52"/>
    </row>
    <row r="1508" spans="2:2" x14ac:dyDescent="0.2">
      <c r="B1508" s="52"/>
    </row>
    <row r="1509" spans="2:2" x14ac:dyDescent="0.2">
      <c r="B1509" s="52"/>
    </row>
    <row r="1510" spans="2:2" x14ac:dyDescent="0.2">
      <c r="B1510" s="52"/>
    </row>
    <row r="1511" spans="2:2" x14ac:dyDescent="0.2">
      <c r="B1511" s="52"/>
    </row>
    <row r="1512" spans="2:2" x14ac:dyDescent="0.2">
      <c r="B1512" s="52"/>
    </row>
    <row r="1513" spans="2:2" x14ac:dyDescent="0.2">
      <c r="B1513" s="52"/>
    </row>
    <row r="1515" spans="2:2" x14ac:dyDescent="0.2">
      <c r="B1515" s="52"/>
    </row>
    <row r="1516" spans="2:2" x14ac:dyDescent="0.2">
      <c r="B1516" s="52"/>
    </row>
    <row r="1517" spans="2:2" x14ac:dyDescent="0.2">
      <c r="B1517" s="52"/>
    </row>
    <row r="1518" spans="2:2" x14ac:dyDescent="0.2">
      <c r="B1518" s="52"/>
    </row>
    <row r="1519" spans="2:2" x14ac:dyDescent="0.2">
      <c r="B1519" s="52"/>
    </row>
    <row r="1520" spans="2:2" x14ac:dyDescent="0.2">
      <c r="B1520" s="52"/>
    </row>
    <row r="1521" spans="2:2" x14ac:dyDescent="0.2">
      <c r="B1521" s="52"/>
    </row>
    <row r="1522" spans="2:2" x14ac:dyDescent="0.2">
      <c r="B1522" s="52"/>
    </row>
    <row r="1523" spans="2:2" x14ac:dyDescent="0.2">
      <c r="B1523" s="52"/>
    </row>
    <row r="1524" spans="2:2" x14ac:dyDescent="0.2">
      <c r="B1524" s="52"/>
    </row>
    <row r="1525" spans="2:2" x14ac:dyDescent="0.2">
      <c r="B1525" s="52"/>
    </row>
    <row r="1526" spans="2:2" x14ac:dyDescent="0.2">
      <c r="B1526" s="52"/>
    </row>
    <row r="1527" spans="2:2" x14ac:dyDescent="0.2">
      <c r="B1527" s="52"/>
    </row>
    <row r="1528" spans="2:2" x14ac:dyDescent="0.2">
      <c r="B1528" s="52"/>
    </row>
    <row r="1529" spans="2:2" x14ac:dyDescent="0.2">
      <c r="B1529" s="52"/>
    </row>
    <row r="1530" spans="2:2" x14ac:dyDescent="0.2">
      <c r="B1530" s="52"/>
    </row>
    <row r="1531" spans="2:2" x14ac:dyDescent="0.2">
      <c r="B1531" s="52"/>
    </row>
    <row r="1532" spans="2:2" x14ac:dyDescent="0.2">
      <c r="B1532" s="52"/>
    </row>
    <row r="1534" spans="2:2" x14ac:dyDescent="0.2">
      <c r="B1534" s="52"/>
    </row>
    <row r="1535" spans="2:2" x14ac:dyDescent="0.2">
      <c r="B1535" s="52"/>
    </row>
    <row r="1536" spans="2:2" x14ac:dyDescent="0.2">
      <c r="B1536" s="52"/>
    </row>
    <row r="1537" spans="2:2" x14ac:dyDescent="0.2">
      <c r="B1537" s="52"/>
    </row>
    <row r="1538" spans="2:2" x14ac:dyDescent="0.2">
      <c r="B1538" s="52"/>
    </row>
    <row r="1539" spans="2:2" x14ac:dyDescent="0.2">
      <c r="B1539" s="52"/>
    </row>
    <row r="1540" spans="2:2" x14ac:dyDescent="0.2">
      <c r="B1540" s="52"/>
    </row>
    <row r="1541" spans="2:2" x14ac:dyDescent="0.2">
      <c r="B1541" s="52"/>
    </row>
    <row r="1542" spans="2:2" x14ac:dyDescent="0.2">
      <c r="B1542" s="52"/>
    </row>
    <row r="1543" spans="2:2" x14ac:dyDescent="0.2">
      <c r="B1543" s="52"/>
    </row>
    <row r="1544" spans="2:2" x14ac:dyDescent="0.2">
      <c r="B1544" s="52"/>
    </row>
    <row r="1545" spans="2:2" x14ac:dyDescent="0.2">
      <c r="B1545" s="52"/>
    </row>
    <row r="1546" spans="2:2" x14ac:dyDescent="0.2">
      <c r="B1546" s="52"/>
    </row>
    <row r="1547" spans="2:2" x14ac:dyDescent="0.2">
      <c r="B1547" s="52"/>
    </row>
    <row r="1548" spans="2:2" x14ac:dyDescent="0.2">
      <c r="B1548" s="52"/>
    </row>
    <row r="1549" spans="2:2" x14ac:dyDescent="0.2">
      <c r="B1549" s="52"/>
    </row>
    <row r="1550" spans="2:2" x14ac:dyDescent="0.2">
      <c r="B1550" s="52"/>
    </row>
    <row r="1551" spans="2:2" x14ac:dyDescent="0.2">
      <c r="B1551" s="52"/>
    </row>
    <row r="1552" spans="2:2" x14ac:dyDescent="0.2">
      <c r="B1552" s="52"/>
    </row>
    <row r="1553" spans="2:2" x14ac:dyDescent="0.2">
      <c r="B1553" s="52"/>
    </row>
    <row r="1554" spans="2:2" x14ac:dyDescent="0.2">
      <c r="B1554" s="52"/>
    </row>
    <row r="1555" spans="2:2" x14ac:dyDescent="0.2">
      <c r="B1555" s="52"/>
    </row>
    <row r="1556" spans="2:2" x14ac:dyDescent="0.2">
      <c r="B1556" s="52"/>
    </row>
    <row r="1557" spans="2:2" x14ac:dyDescent="0.2">
      <c r="B1557" s="52"/>
    </row>
    <row r="1558" spans="2:2" x14ac:dyDescent="0.2">
      <c r="B1558" s="52"/>
    </row>
    <row r="1559" spans="2:2" x14ac:dyDescent="0.2">
      <c r="B1559" s="52"/>
    </row>
    <row r="1560" spans="2:2" x14ac:dyDescent="0.2">
      <c r="B1560" s="52"/>
    </row>
    <row r="1561" spans="2:2" x14ac:dyDescent="0.2">
      <c r="B1561" s="52"/>
    </row>
    <row r="1562" spans="2:2" x14ac:dyDescent="0.2">
      <c r="B1562" s="52"/>
    </row>
    <row r="1563" spans="2:2" x14ac:dyDescent="0.2">
      <c r="B1563" s="52"/>
    </row>
    <row r="1564" spans="2:2" x14ac:dyDescent="0.2">
      <c r="B1564" s="52"/>
    </row>
    <row r="1565" spans="2:2" x14ac:dyDescent="0.2">
      <c r="B1565" s="52"/>
    </row>
    <row r="1566" spans="2:2" x14ac:dyDescent="0.2">
      <c r="B1566" s="52"/>
    </row>
    <row r="1567" spans="2:2" x14ac:dyDescent="0.2">
      <c r="B1567" s="52"/>
    </row>
    <row r="1568" spans="2:2" x14ac:dyDescent="0.2">
      <c r="B1568" s="52"/>
    </row>
    <row r="1570" spans="2:2" x14ac:dyDescent="0.2">
      <c r="B1570" s="52"/>
    </row>
    <row r="1571" spans="2:2" x14ac:dyDescent="0.2">
      <c r="B1571" s="52"/>
    </row>
    <row r="1572" spans="2:2" x14ac:dyDescent="0.2">
      <c r="B1572" s="52"/>
    </row>
    <row r="1573" spans="2:2" x14ac:dyDescent="0.2">
      <c r="B1573" s="52"/>
    </row>
    <row r="1574" spans="2:2" x14ac:dyDescent="0.2">
      <c r="B1574" s="52"/>
    </row>
    <row r="1575" spans="2:2" x14ac:dyDescent="0.2">
      <c r="B1575" s="52"/>
    </row>
    <row r="1576" spans="2:2" x14ac:dyDescent="0.2">
      <c r="B1576" s="52"/>
    </row>
    <row r="1577" spans="2:2" x14ac:dyDescent="0.2">
      <c r="B1577" s="52"/>
    </row>
    <row r="1578" spans="2:2" x14ac:dyDescent="0.2">
      <c r="B1578" s="52"/>
    </row>
    <row r="1579" spans="2:2" x14ac:dyDescent="0.2">
      <c r="B1579" s="52"/>
    </row>
    <row r="1580" spans="2:2" x14ac:dyDescent="0.2">
      <c r="B1580" s="52"/>
    </row>
    <row r="1581" spans="2:2" x14ac:dyDescent="0.2">
      <c r="B1581" s="52"/>
    </row>
    <row r="1582" spans="2:2" x14ac:dyDescent="0.2">
      <c r="B1582" s="52"/>
    </row>
    <row r="1584" spans="2:2" x14ac:dyDescent="0.2">
      <c r="B1584" s="52"/>
    </row>
    <row r="1585" spans="2:2" x14ac:dyDescent="0.2">
      <c r="B1585" s="52"/>
    </row>
    <row r="1586" spans="2:2" x14ac:dyDescent="0.2">
      <c r="B1586" s="52"/>
    </row>
    <row r="1587" spans="2:2" x14ac:dyDescent="0.2">
      <c r="B1587" s="52"/>
    </row>
    <row r="1589" spans="2:2" x14ac:dyDescent="0.2">
      <c r="B1589" s="52"/>
    </row>
    <row r="1590" spans="2:2" x14ac:dyDescent="0.2">
      <c r="B1590" s="52"/>
    </row>
    <row r="1591" spans="2:2" x14ac:dyDescent="0.2">
      <c r="B1591" s="52"/>
    </row>
    <row r="1592" spans="2:2" x14ac:dyDescent="0.2">
      <c r="B1592" s="52"/>
    </row>
    <row r="1593" spans="2:2" x14ac:dyDescent="0.2">
      <c r="B1593" s="52"/>
    </row>
    <row r="1594" spans="2:2" x14ac:dyDescent="0.2">
      <c r="B1594" s="52"/>
    </row>
    <row r="1595" spans="2:2" x14ac:dyDescent="0.2">
      <c r="B1595" s="52"/>
    </row>
    <row r="1596" spans="2:2" x14ac:dyDescent="0.2">
      <c r="B1596" s="52"/>
    </row>
    <row r="1597" spans="2:2" x14ac:dyDescent="0.2">
      <c r="B1597" s="52"/>
    </row>
    <row r="1599" spans="2:2" x14ac:dyDescent="0.2">
      <c r="B1599" s="52"/>
    </row>
    <row r="1600" spans="2:2" x14ac:dyDescent="0.2">
      <c r="B1600" s="52"/>
    </row>
    <row r="1601" spans="2:2" x14ac:dyDescent="0.2">
      <c r="B1601" s="52"/>
    </row>
    <row r="1602" spans="2:2" x14ac:dyDescent="0.2">
      <c r="B1602" s="52"/>
    </row>
    <row r="1603" spans="2:2" x14ac:dyDescent="0.2">
      <c r="B1603" s="52"/>
    </row>
    <row r="1604" spans="2:2" x14ac:dyDescent="0.2">
      <c r="B1604" s="52"/>
    </row>
    <row r="1605" spans="2:2" x14ac:dyDescent="0.2">
      <c r="B1605" s="52"/>
    </row>
    <row r="1606" spans="2:2" x14ac:dyDescent="0.2">
      <c r="B1606" s="52"/>
    </row>
    <row r="1607" spans="2:2" x14ac:dyDescent="0.2">
      <c r="B1607" s="52"/>
    </row>
    <row r="1608" spans="2:2" x14ac:dyDescent="0.2">
      <c r="B1608" s="52"/>
    </row>
    <row r="1609" spans="2:2" x14ac:dyDescent="0.2">
      <c r="B1609" s="52"/>
    </row>
    <row r="1610" spans="2:2" x14ac:dyDescent="0.2">
      <c r="B1610" s="52"/>
    </row>
    <row r="1611" spans="2:2" x14ac:dyDescent="0.2">
      <c r="B1611" s="52"/>
    </row>
    <row r="1612" spans="2:2" x14ac:dyDescent="0.2">
      <c r="B1612" s="52"/>
    </row>
    <row r="1613" spans="2:2" x14ac:dyDescent="0.2">
      <c r="B1613" s="52"/>
    </row>
    <row r="1614" spans="2:2" x14ac:dyDescent="0.2">
      <c r="B1614" s="52"/>
    </row>
    <row r="1615" spans="2:2" x14ac:dyDescent="0.2">
      <c r="B1615" s="52"/>
    </row>
    <row r="1616" spans="2:2" x14ac:dyDescent="0.2">
      <c r="B1616" s="52"/>
    </row>
    <row r="1617" spans="2:2" x14ac:dyDescent="0.2">
      <c r="B1617" s="52"/>
    </row>
    <row r="1618" spans="2:2" x14ac:dyDescent="0.2">
      <c r="B1618" s="52"/>
    </row>
    <row r="1619" spans="2:2" x14ac:dyDescent="0.2">
      <c r="B1619" s="52"/>
    </row>
    <row r="1620" spans="2:2" x14ac:dyDescent="0.2">
      <c r="B1620" s="52"/>
    </row>
    <row r="1621" spans="2:2" x14ac:dyDescent="0.2">
      <c r="B1621" s="52"/>
    </row>
    <row r="1622" spans="2:2" x14ac:dyDescent="0.2">
      <c r="B1622" s="52"/>
    </row>
    <row r="1623" spans="2:2" x14ac:dyDescent="0.2">
      <c r="B1623" s="52"/>
    </row>
    <row r="1624" spans="2:2" x14ac:dyDescent="0.2">
      <c r="B1624" s="52"/>
    </row>
    <row r="1625" spans="2:2" x14ac:dyDescent="0.2">
      <c r="B1625" s="52"/>
    </row>
    <row r="1626" spans="2:2" x14ac:dyDescent="0.2">
      <c r="B1626" s="52"/>
    </row>
    <row r="1627" spans="2:2" x14ac:dyDescent="0.2">
      <c r="B1627" s="52"/>
    </row>
    <row r="1628" spans="2:2" x14ac:dyDescent="0.2">
      <c r="B1628" s="52"/>
    </row>
    <row r="1629" spans="2:2" x14ac:dyDescent="0.2">
      <c r="B1629" s="52"/>
    </row>
    <row r="1630" spans="2:2" x14ac:dyDescent="0.2">
      <c r="B1630" s="52"/>
    </row>
    <row r="1632" spans="2:2" x14ac:dyDescent="0.2">
      <c r="B1632" s="52"/>
    </row>
    <row r="1633" spans="2:2" x14ac:dyDescent="0.2">
      <c r="B1633" s="52"/>
    </row>
    <row r="1634" spans="2:2" x14ac:dyDescent="0.2">
      <c r="B1634" s="52"/>
    </row>
    <row r="1635" spans="2:2" x14ac:dyDescent="0.2">
      <c r="B1635" s="52"/>
    </row>
    <row r="1636" spans="2:2" x14ac:dyDescent="0.2">
      <c r="B1636" s="52"/>
    </row>
    <row r="1637" spans="2:2" x14ac:dyDescent="0.2">
      <c r="B1637" s="52"/>
    </row>
    <row r="1638" spans="2:2" x14ac:dyDescent="0.2">
      <c r="B1638" s="52"/>
    </row>
    <row r="1640" spans="2:2" x14ac:dyDescent="0.2">
      <c r="B1640" s="52"/>
    </row>
    <row r="1642" spans="2:2" x14ac:dyDescent="0.2">
      <c r="B1642" s="52"/>
    </row>
    <row r="1643" spans="2:2" x14ac:dyDescent="0.2">
      <c r="B1643" s="52"/>
    </row>
    <row r="1644" spans="2:2" x14ac:dyDescent="0.2">
      <c r="B1644" s="52"/>
    </row>
    <row r="1645" spans="2:2" x14ac:dyDescent="0.2">
      <c r="B1645" s="52"/>
    </row>
    <row r="1646" spans="2:2" x14ac:dyDescent="0.2">
      <c r="B1646" s="52"/>
    </row>
    <row r="1647" spans="2:2" x14ac:dyDescent="0.2">
      <c r="B1647" s="52"/>
    </row>
    <row r="1648" spans="2:2" x14ac:dyDescent="0.2">
      <c r="B1648" s="52"/>
    </row>
    <row r="1650" spans="2:2" x14ac:dyDescent="0.2">
      <c r="B1650" s="52"/>
    </row>
    <row r="1651" spans="2:2" x14ac:dyDescent="0.2">
      <c r="B1651" s="52"/>
    </row>
    <row r="1652" spans="2:2" x14ac:dyDescent="0.2">
      <c r="B1652" s="52"/>
    </row>
    <row r="1653" spans="2:2" x14ac:dyDescent="0.2">
      <c r="B1653" s="52"/>
    </row>
    <row r="1654" spans="2:2" x14ac:dyDescent="0.2">
      <c r="B1654" s="52"/>
    </row>
    <row r="1655" spans="2:2" x14ac:dyDescent="0.2">
      <c r="B1655" s="52"/>
    </row>
    <row r="1657" spans="2:2" x14ac:dyDescent="0.2">
      <c r="B1657" s="52"/>
    </row>
    <row r="1658" spans="2:2" x14ac:dyDescent="0.2">
      <c r="B1658" s="52"/>
    </row>
    <row r="1659" spans="2:2" x14ac:dyDescent="0.2">
      <c r="B1659" s="52"/>
    </row>
    <row r="1661" spans="2:2" x14ac:dyDescent="0.2">
      <c r="B1661" s="52"/>
    </row>
    <row r="1662" spans="2:2" x14ac:dyDescent="0.2">
      <c r="B1662" s="52"/>
    </row>
    <row r="1663" spans="2:2" x14ac:dyDescent="0.2">
      <c r="B1663" s="52"/>
    </row>
    <row r="1664" spans="2:2" x14ac:dyDescent="0.2">
      <c r="B1664" s="52"/>
    </row>
    <row r="1665" spans="2:2" x14ac:dyDescent="0.2">
      <c r="B1665" s="52"/>
    </row>
    <row r="1666" spans="2:2" x14ac:dyDescent="0.2">
      <c r="B1666" s="52"/>
    </row>
    <row r="1667" spans="2:2" x14ac:dyDescent="0.2">
      <c r="B1667" s="52"/>
    </row>
    <row r="1668" spans="2:2" x14ac:dyDescent="0.2">
      <c r="B1668" s="52"/>
    </row>
    <row r="1669" spans="2:2" x14ac:dyDescent="0.2">
      <c r="B1669" s="52"/>
    </row>
    <row r="1671" spans="2:2" x14ac:dyDescent="0.2">
      <c r="B1671" s="52"/>
    </row>
    <row r="1672" spans="2:2" x14ac:dyDescent="0.2">
      <c r="B1672" s="52"/>
    </row>
    <row r="1673" spans="2:2" x14ac:dyDescent="0.2">
      <c r="B1673" s="52"/>
    </row>
    <row r="1674" spans="2:2" x14ac:dyDescent="0.2">
      <c r="B1674" s="52"/>
    </row>
    <row r="1675" spans="2:2" x14ac:dyDescent="0.2">
      <c r="B1675" s="52"/>
    </row>
    <row r="1676" spans="2:2" x14ac:dyDescent="0.2">
      <c r="B1676" s="52"/>
    </row>
    <row r="1678" spans="2:2" x14ac:dyDescent="0.2">
      <c r="B1678" s="52"/>
    </row>
    <row r="1681" spans="2:2" x14ac:dyDescent="0.2">
      <c r="B1681" s="52"/>
    </row>
    <row r="1682" spans="2:2" x14ac:dyDescent="0.2">
      <c r="B1682" s="52"/>
    </row>
    <row r="1683" spans="2:2" x14ac:dyDescent="0.2">
      <c r="B1683" s="52"/>
    </row>
    <row r="1685" spans="2:2" x14ac:dyDescent="0.2">
      <c r="B1685" s="52"/>
    </row>
    <row r="1686" spans="2:2" x14ac:dyDescent="0.2">
      <c r="B1686" s="52"/>
    </row>
    <row r="1687" spans="2:2" x14ac:dyDescent="0.2">
      <c r="B1687" s="52"/>
    </row>
    <row r="1688" spans="2:2" x14ac:dyDescent="0.2">
      <c r="B1688" s="52"/>
    </row>
    <row r="1691" spans="2:2" x14ac:dyDescent="0.2">
      <c r="B1691" s="52"/>
    </row>
    <row r="1692" spans="2:2" x14ac:dyDescent="0.2">
      <c r="B1692" s="52"/>
    </row>
    <row r="1693" spans="2:2" x14ac:dyDescent="0.2">
      <c r="B1693" s="52"/>
    </row>
    <row r="1694" spans="2:2" x14ac:dyDescent="0.2">
      <c r="B1694" s="52"/>
    </row>
    <row r="1695" spans="2:2" x14ac:dyDescent="0.2">
      <c r="B1695" s="52"/>
    </row>
    <row r="1696" spans="2:2" x14ac:dyDescent="0.2">
      <c r="B1696" s="52"/>
    </row>
    <row r="1697" spans="2:2" x14ac:dyDescent="0.2">
      <c r="B1697" s="52"/>
    </row>
    <row r="1698" spans="2:2" x14ac:dyDescent="0.2">
      <c r="B1698" s="52"/>
    </row>
    <row r="1699" spans="2:2" x14ac:dyDescent="0.2">
      <c r="B1699" s="52"/>
    </row>
    <row r="1702" spans="2:2" x14ac:dyDescent="0.2">
      <c r="B1702" s="52"/>
    </row>
    <row r="1703" spans="2:2" x14ac:dyDescent="0.2">
      <c r="B1703" s="52"/>
    </row>
    <row r="1704" spans="2:2" x14ac:dyDescent="0.2">
      <c r="B1704" s="52"/>
    </row>
    <row r="1705" spans="2:2" x14ac:dyDescent="0.2">
      <c r="B1705" s="52"/>
    </row>
    <row r="1706" spans="2:2" x14ac:dyDescent="0.2">
      <c r="B1706" s="52"/>
    </row>
    <row r="1707" spans="2:2" x14ac:dyDescent="0.2">
      <c r="B1707" s="52"/>
    </row>
    <row r="1708" spans="2:2" x14ac:dyDescent="0.2">
      <c r="B1708" s="52"/>
    </row>
    <row r="1709" spans="2:2" x14ac:dyDescent="0.2">
      <c r="B1709" s="52"/>
    </row>
    <row r="1710" spans="2:2" x14ac:dyDescent="0.2">
      <c r="B1710" s="52"/>
    </row>
    <row r="1711" spans="2:2" x14ac:dyDescent="0.2">
      <c r="B1711" s="52"/>
    </row>
    <row r="1712" spans="2:2" x14ac:dyDescent="0.2">
      <c r="B1712" s="52"/>
    </row>
    <row r="1713" spans="2:2" x14ac:dyDescent="0.2">
      <c r="B1713" s="52"/>
    </row>
    <row r="1714" spans="2:2" x14ac:dyDescent="0.2">
      <c r="B1714" s="52"/>
    </row>
    <row r="1715" spans="2:2" x14ac:dyDescent="0.2">
      <c r="B1715" s="52"/>
    </row>
    <row r="1716" spans="2:2" x14ac:dyDescent="0.2">
      <c r="B1716" s="52"/>
    </row>
    <row r="1717" spans="2:2" x14ac:dyDescent="0.2">
      <c r="B1717" s="52"/>
    </row>
    <row r="1718" spans="2:2" x14ac:dyDescent="0.2">
      <c r="B1718" s="52"/>
    </row>
    <row r="1719" spans="2:2" x14ac:dyDescent="0.2">
      <c r="B1719" s="52"/>
    </row>
    <row r="1720" spans="2:2" x14ac:dyDescent="0.2">
      <c r="B1720" s="52"/>
    </row>
    <row r="1721" spans="2:2" x14ac:dyDescent="0.2">
      <c r="B1721" s="52"/>
    </row>
    <row r="1722" spans="2:2" x14ac:dyDescent="0.2">
      <c r="B1722" s="52"/>
    </row>
    <row r="1724" spans="2:2" x14ac:dyDescent="0.2">
      <c r="B1724" s="52"/>
    </row>
    <row r="1725" spans="2:2" x14ac:dyDescent="0.2">
      <c r="B1725" s="52"/>
    </row>
    <row r="1726" spans="2:2" x14ac:dyDescent="0.2">
      <c r="B1726" s="52"/>
    </row>
    <row r="1727" spans="2:2" x14ac:dyDescent="0.2">
      <c r="B1727" s="52"/>
    </row>
    <row r="1728" spans="2:2" x14ac:dyDescent="0.2">
      <c r="B1728" s="52"/>
    </row>
    <row r="1729" spans="2:2" x14ac:dyDescent="0.2">
      <c r="B1729" s="52"/>
    </row>
    <row r="1730" spans="2:2" x14ac:dyDescent="0.2">
      <c r="B1730" s="52"/>
    </row>
    <row r="1731" spans="2:2" x14ac:dyDescent="0.2">
      <c r="B1731" s="52"/>
    </row>
    <row r="1732" spans="2:2" x14ac:dyDescent="0.2">
      <c r="B1732" s="52"/>
    </row>
    <row r="1733" spans="2:2" x14ac:dyDescent="0.2">
      <c r="B1733" s="52"/>
    </row>
    <row r="1734" spans="2:2" x14ac:dyDescent="0.2">
      <c r="B1734" s="52"/>
    </row>
    <row r="1735" spans="2:2" x14ac:dyDescent="0.2">
      <c r="B1735" s="52"/>
    </row>
    <row r="1736" spans="2:2" x14ac:dyDescent="0.2">
      <c r="B1736" s="52"/>
    </row>
    <row r="1737" spans="2:2" x14ac:dyDescent="0.2">
      <c r="B1737" s="52"/>
    </row>
    <row r="1738" spans="2:2" x14ac:dyDescent="0.2">
      <c r="B1738" s="52"/>
    </row>
    <row r="1739" spans="2:2" x14ac:dyDescent="0.2">
      <c r="B1739" s="52"/>
    </row>
    <row r="1740" spans="2:2" x14ac:dyDescent="0.2">
      <c r="B1740" s="52"/>
    </row>
    <row r="1741" spans="2:2" x14ac:dyDescent="0.2">
      <c r="B1741" s="52"/>
    </row>
    <row r="1742" spans="2:2" x14ac:dyDescent="0.2">
      <c r="B1742" s="52"/>
    </row>
    <row r="1743" spans="2:2" x14ac:dyDescent="0.2">
      <c r="B1743" s="52"/>
    </row>
    <row r="1744" spans="2:2" x14ac:dyDescent="0.2">
      <c r="B1744" s="52"/>
    </row>
    <row r="1745" spans="2:2" x14ac:dyDescent="0.2">
      <c r="B1745" s="52"/>
    </row>
    <row r="1746" spans="2:2" x14ac:dyDescent="0.2">
      <c r="B1746" s="52"/>
    </row>
    <row r="1747" spans="2:2" x14ac:dyDescent="0.2">
      <c r="B1747" s="52"/>
    </row>
    <row r="1748" spans="2:2" x14ac:dyDescent="0.2">
      <c r="B1748" s="52"/>
    </row>
    <row r="1749" spans="2:2" x14ac:dyDescent="0.2">
      <c r="B1749" s="52"/>
    </row>
    <row r="1750" spans="2:2" x14ac:dyDescent="0.2">
      <c r="B1750" s="52"/>
    </row>
    <row r="1751" spans="2:2" x14ac:dyDescent="0.2">
      <c r="B1751" s="52"/>
    </row>
    <row r="1752" spans="2:2" x14ac:dyDescent="0.2">
      <c r="B1752" s="52"/>
    </row>
    <row r="1753" spans="2:2" x14ac:dyDescent="0.2">
      <c r="B1753" s="52"/>
    </row>
    <row r="1754" spans="2:2" x14ac:dyDescent="0.2">
      <c r="B1754" s="52"/>
    </row>
    <row r="1755" spans="2:2" x14ac:dyDescent="0.2">
      <c r="B1755" s="52"/>
    </row>
    <row r="1756" spans="2:2" x14ac:dyDescent="0.2">
      <c r="B1756" s="52"/>
    </row>
    <row r="1757" spans="2:2" x14ac:dyDescent="0.2">
      <c r="B1757" s="52"/>
    </row>
    <row r="1758" spans="2:2" x14ac:dyDescent="0.2">
      <c r="B1758" s="52"/>
    </row>
    <row r="1759" spans="2:2" x14ac:dyDescent="0.2">
      <c r="B1759" s="52"/>
    </row>
    <row r="1760" spans="2:2" x14ac:dyDescent="0.2">
      <c r="B1760" s="52"/>
    </row>
    <row r="1761" spans="2:2" x14ac:dyDescent="0.2">
      <c r="B1761" s="52"/>
    </row>
    <row r="1762" spans="2:2" x14ac:dyDescent="0.2">
      <c r="B1762" s="52"/>
    </row>
    <row r="1764" spans="2:2" x14ac:dyDescent="0.2">
      <c r="B1764" s="52"/>
    </row>
    <row r="1765" spans="2:2" x14ac:dyDescent="0.2">
      <c r="B1765" s="52"/>
    </row>
    <row r="1766" spans="2:2" x14ac:dyDescent="0.2">
      <c r="B1766" s="52"/>
    </row>
    <row r="1767" spans="2:2" x14ac:dyDescent="0.2">
      <c r="B1767" s="52"/>
    </row>
    <row r="1768" spans="2:2" x14ac:dyDescent="0.2">
      <c r="B1768" s="52"/>
    </row>
    <row r="1769" spans="2:2" x14ac:dyDescent="0.2">
      <c r="B1769" s="52"/>
    </row>
    <row r="1771" spans="2:2" x14ac:dyDescent="0.2">
      <c r="B1771" s="52"/>
    </row>
    <row r="1772" spans="2:2" x14ac:dyDescent="0.2">
      <c r="B1772" s="52"/>
    </row>
    <row r="1773" spans="2:2" x14ac:dyDescent="0.2">
      <c r="B1773" s="52"/>
    </row>
    <row r="1774" spans="2:2" x14ac:dyDescent="0.2">
      <c r="B1774" s="52"/>
    </row>
    <row r="1775" spans="2:2" x14ac:dyDescent="0.2">
      <c r="B1775" s="52"/>
    </row>
    <row r="1776" spans="2:2" x14ac:dyDescent="0.2">
      <c r="B1776" s="52"/>
    </row>
    <row r="1777" spans="2:2" x14ac:dyDescent="0.2">
      <c r="B1777" s="52"/>
    </row>
    <row r="1778" spans="2:2" x14ac:dyDescent="0.2">
      <c r="B1778" s="52"/>
    </row>
    <row r="1779" spans="2:2" x14ac:dyDescent="0.2">
      <c r="B1779" s="52"/>
    </row>
    <row r="1781" spans="2:2" x14ac:dyDescent="0.2">
      <c r="B1781" s="52"/>
    </row>
    <row r="1782" spans="2:2" x14ac:dyDescent="0.2">
      <c r="B1782" s="52"/>
    </row>
    <row r="1783" spans="2:2" x14ac:dyDescent="0.2">
      <c r="B1783" s="52"/>
    </row>
    <row r="1784" spans="2:2" x14ac:dyDescent="0.2">
      <c r="B1784" s="52"/>
    </row>
    <row r="1785" spans="2:2" x14ac:dyDescent="0.2">
      <c r="B1785" s="52"/>
    </row>
    <row r="1787" spans="2:2" x14ac:dyDescent="0.2">
      <c r="B1787" s="52"/>
    </row>
    <row r="1788" spans="2:2" x14ac:dyDescent="0.2">
      <c r="B1788" s="52"/>
    </row>
    <row r="1789" spans="2:2" x14ac:dyDescent="0.2">
      <c r="B1789" s="52"/>
    </row>
    <row r="1790" spans="2:2" x14ac:dyDescent="0.2">
      <c r="B1790" s="52"/>
    </row>
    <row r="1791" spans="2:2" x14ac:dyDescent="0.2">
      <c r="B1791" s="52"/>
    </row>
    <row r="1792" spans="2:2" x14ac:dyDescent="0.2">
      <c r="B1792" s="52"/>
    </row>
    <row r="1793" spans="2:2" x14ac:dyDescent="0.2">
      <c r="B1793" s="52"/>
    </row>
    <row r="1794" spans="2:2" x14ac:dyDescent="0.2">
      <c r="B1794" s="52"/>
    </row>
    <row r="1795" spans="2:2" x14ac:dyDescent="0.2">
      <c r="B1795" s="52"/>
    </row>
    <row r="1796" spans="2:2" x14ac:dyDescent="0.2">
      <c r="B1796" s="52"/>
    </row>
    <row r="1797" spans="2:2" x14ac:dyDescent="0.2">
      <c r="B1797" s="52"/>
    </row>
    <row r="1798" spans="2:2" x14ac:dyDescent="0.2">
      <c r="B1798" s="52"/>
    </row>
    <row r="1799" spans="2:2" x14ac:dyDescent="0.2">
      <c r="B1799" s="52"/>
    </row>
    <row r="1800" spans="2:2" x14ac:dyDescent="0.2">
      <c r="B1800" s="52"/>
    </row>
    <row r="1802" spans="2:2" x14ac:dyDescent="0.2">
      <c r="B1802" s="52"/>
    </row>
    <row r="1803" spans="2:2" x14ac:dyDescent="0.2">
      <c r="B1803" s="52"/>
    </row>
    <row r="1804" spans="2:2" x14ac:dyDescent="0.2">
      <c r="B1804" s="52"/>
    </row>
    <row r="1805" spans="2:2" x14ac:dyDescent="0.2">
      <c r="B1805" s="52"/>
    </row>
    <row r="1806" spans="2:2" x14ac:dyDescent="0.2">
      <c r="B1806" s="52"/>
    </row>
    <row r="1807" spans="2:2" x14ac:dyDescent="0.2">
      <c r="B1807" s="52"/>
    </row>
    <row r="1808" spans="2:2" x14ac:dyDescent="0.2">
      <c r="B1808" s="52"/>
    </row>
    <row r="1809" spans="2:2" x14ac:dyDescent="0.2">
      <c r="B1809" s="52"/>
    </row>
    <row r="1810" spans="2:2" x14ac:dyDescent="0.2">
      <c r="B1810" s="52"/>
    </row>
    <row r="1811" spans="2:2" x14ac:dyDescent="0.2">
      <c r="B1811" s="52"/>
    </row>
    <row r="1812" spans="2:2" x14ac:dyDescent="0.2">
      <c r="B1812" s="52"/>
    </row>
    <row r="1814" spans="2:2" x14ac:dyDescent="0.2">
      <c r="B1814" s="52"/>
    </row>
    <row r="1815" spans="2:2" x14ac:dyDescent="0.2">
      <c r="B1815" s="52"/>
    </row>
    <row r="1816" spans="2:2" x14ac:dyDescent="0.2">
      <c r="B1816" s="52"/>
    </row>
    <row r="1817" spans="2:2" x14ac:dyDescent="0.2">
      <c r="B1817" s="52"/>
    </row>
    <row r="1818" spans="2:2" x14ac:dyDescent="0.2">
      <c r="B1818" s="52"/>
    </row>
    <row r="1819" spans="2:2" x14ac:dyDescent="0.2">
      <c r="B1819" s="52"/>
    </row>
    <row r="1820" spans="2:2" x14ac:dyDescent="0.2">
      <c r="B1820" s="52"/>
    </row>
    <row r="1822" spans="2:2" x14ac:dyDescent="0.2">
      <c r="B1822" s="52"/>
    </row>
    <row r="1823" spans="2:2" x14ac:dyDescent="0.2">
      <c r="B1823" s="52"/>
    </row>
    <row r="1824" spans="2:2" x14ac:dyDescent="0.2">
      <c r="B1824" s="52"/>
    </row>
    <row r="1825" spans="2:2" x14ac:dyDescent="0.2">
      <c r="B1825" s="52"/>
    </row>
    <row r="1826" spans="2:2" x14ac:dyDescent="0.2">
      <c r="B1826" s="52"/>
    </row>
    <row r="1828" spans="2:2" x14ac:dyDescent="0.2">
      <c r="B1828" s="52"/>
    </row>
    <row r="1829" spans="2:2" x14ac:dyDescent="0.2">
      <c r="B1829" s="52"/>
    </row>
    <row r="1830" spans="2:2" x14ac:dyDescent="0.2">
      <c r="B1830" s="52"/>
    </row>
    <row r="1831" spans="2:2" x14ac:dyDescent="0.2">
      <c r="B1831" s="52"/>
    </row>
    <row r="1832" spans="2:2" x14ac:dyDescent="0.2">
      <c r="B1832" s="52"/>
    </row>
    <row r="1833" spans="2:2" x14ac:dyDescent="0.2">
      <c r="B1833" s="52"/>
    </row>
    <row r="1834" spans="2:2" x14ac:dyDescent="0.2">
      <c r="B1834" s="52"/>
    </row>
    <row r="1835" spans="2:2" x14ac:dyDescent="0.2">
      <c r="B1835" s="52"/>
    </row>
    <row r="1836" spans="2:2" x14ac:dyDescent="0.2">
      <c r="B1836" s="52"/>
    </row>
    <row r="1837" spans="2:2" x14ac:dyDescent="0.2">
      <c r="B1837" s="52"/>
    </row>
    <row r="1838" spans="2:2" x14ac:dyDescent="0.2">
      <c r="B1838" s="52"/>
    </row>
    <row r="1839" spans="2:2" x14ac:dyDescent="0.2">
      <c r="B1839" s="52"/>
    </row>
    <row r="1840" spans="2:2" x14ac:dyDescent="0.2">
      <c r="B1840" s="52"/>
    </row>
    <row r="1841" spans="2:2" x14ac:dyDescent="0.2">
      <c r="B1841" s="52"/>
    </row>
    <row r="1842" spans="2:2" x14ac:dyDescent="0.2">
      <c r="B1842" s="52"/>
    </row>
    <row r="1843" spans="2:2" x14ac:dyDescent="0.2">
      <c r="B1843" s="52"/>
    </row>
    <row r="1844" spans="2:2" x14ac:dyDescent="0.2">
      <c r="B1844" s="52"/>
    </row>
    <row r="1845" spans="2:2" x14ac:dyDescent="0.2">
      <c r="B1845" s="52"/>
    </row>
    <row r="1846" spans="2:2" x14ac:dyDescent="0.2">
      <c r="B1846" s="52"/>
    </row>
    <row r="1847" spans="2:2" x14ac:dyDescent="0.2">
      <c r="B1847" s="52"/>
    </row>
    <row r="1848" spans="2:2" x14ac:dyDescent="0.2">
      <c r="B1848" s="52"/>
    </row>
    <row r="1849" spans="2:2" x14ac:dyDescent="0.2">
      <c r="B1849" s="52"/>
    </row>
    <row r="1850" spans="2:2" x14ac:dyDescent="0.2">
      <c r="B1850" s="52"/>
    </row>
    <row r="1852" spans="2:2" x14ac:dyDescent="0.2">
      <c r="B1852" s="52"/>
    </row>
    <row r="1853" spans="2:2" x14ac:dyDescent="0.2">
      <c r="B1853" s="52"/>
    </row>
    <row r="1854" spans="2:2" x14ac:dyDescent="0.2">
      <c r="B1854" s="52"/>
    </row>
    <row r="1855" spans="2:2" x14ac:dyDescent="0.2">
      <c r="B1855" s="52"/>
    </row>
    <row r="1856" spans="2:2" x14ac:dyDescent="0.2">
      <c r="B1856" s="52"/>
    </row>
    <row r="1857" spans="2:2" x14ac:dyDescent="0.2">
      <c r="B1857" s="52"/>
    </row>
    <row r="1858" spans="2:2" x14ac:dyDescent="0.2">
      <c r="B1858" s="52"/>
    </row>
    <row r="1859" spans="2:2" x14ac:dyDescent="0.2">
      <c r="B1859" s="52"/>
    </row>
    <row r="1860" spans="2:2" x14ac:dyDescent="0.2">
      <c r="B1860" s="52"/>
    </row>
    <row r="1861" spans="2:2" x14ac:dyDescent="0.2">
      <c r="B1861" s="52"/>
    </row>
    <row r="1862" spans="2:2" x14ac:dyDescent="0.2">
      <c r="B1862" s="52"/>
    </row>
    <row r="1863" spans="2:2" x14ac:dyDescent="0.2">
      <c r="B1863" s="52"/>
    </row>
    <row r="1864" spans="2:2" x14ac:dyDescent="0.2">
      <c r="B1864" s="52"/>
    </row>
    <row r="1865" spans="2:2" x14ac:dyDescent="0.2">
      <c r="B1865" s="52"/>
    </row>
    <row r="1866" spans="2:2" x14ac:dyDescent="0.2">
      <c r="B1866" s="52"/>
    </row>
    <row r="1867" spans="2:2" x14ac:dyDescent="0.2">
      <c r="B1867" s="52"/>
    </row>
    <row r="1868" spans="2:2" x14ac:dyDescent="0.2">
      <c r="B1868" s="52"/>
    </row>
    <row r="1869" spans="2:2" x14ac:dyDescent="0.2">
      <c r="B1869" s="52"/>
    </row>
    <row r="1870" spans="2:2" x14ac:dyDescent="0.2">
      <c r="B1870" s="52"/>
    </row>
    <row r="1871" spans="2:2" x14ac:dyDescent="0.2">
      <c r="B1871" s="52"/>
    </row>
    <row r="1872" spans="2:2" x14ac:dyDescent="0.2">
      <c r="B1872" s="52"/>
    </row>
    <row r="1873" spans="2:2" x14ac:dyDescent="0.2">
      <c r="B1873" s="52"/>
    </row>
    <row r="1874" spans="2:2" x14ac:dyDescent="0.2">
      <c r="B1874" s="52"/>
    </row>
    <row r="1875" spans="2:2" x14ac:dyDescent="0.2">
      <c r="B1875" s="52"/>
    </row>
    <row r="1876" spans="2:2" x14ac:dyDescent="0.2">
      <c r="B1876" s="52"/>
    </row>
    <row r="1877" spans="2:2" x14ac:dyDescent="0.2">
      <c r="B1877" s="52"/>
    </row>
    <row r="1878" spans="2:2" x14ac:dyDescent="0.2">
      <c r="B1878" s="52"/>
    </row>
    <row r="1879" spans="2:2" x14ac:dyDescent="0.2">
      <c r="B1879" s="52"/>
    </row>
    <row r="1880" spans="2:2" x14ac:dyDescent="0.2">
      <c r="B1880" s="52"/>
    </row>
    <row r="1881" spans="2:2" x14ac:dyDescent="0.2">
      <c r="B1881" s="52"/>
    </row>
    <row r="1882" spans="2:2" x14ac:dyDescent="0.2">
      <c r="B1882" s="52"/>
    </row>
    <row r="1883" spans="2:2" x14ac:dyDescent="0.2">
      <c r="B1883" s="52"/>
    </row>
    <row r="1884" spans="2:2" x14ac:dyDescent="0.2">
      <c r="B1884" s="52"/>
    </row>
    <row r="1885" spans="2:2" x14ac:dyDescent="0.2">
      <c r="B1885" s="52"/>
    </row>
    <row r="1886" spans="2:2" x14ac:dyDescent="0.2">
      <c r="B1886" s="52"/>
    </row>
    <row r="1887" spans="2:2" x14ac:dyDescent="0.2">
      <c r="B1887" s="52"/>
    </row>
    <row r="1888" spans="2:2" x14ac:dyDescent="0.2">
      <c r="B1888" s="52"/>
    </row>
    <row r="1889" spans="2:2" x14ac:dyDescent="0.2">
      <c r="B1889" s="52"/>
    </row>
    <row r="1890" spans="2:2" x14ac:dyDescent="0.2">
      <c r="B1890" s="52"/>
    </row>
    <row r="1891" spans="2:2" x14ac:dyDescent="0.2">
      <c r="B1891" s="52"/>
    </row>
    <row r="1893" spans="2:2" x14ac:dyDescent="0.2">
      <c r="B1893" s="52"/>
    </row>
    <row r="1894" spans="2:2" x14ac:dyDescent="0.2">
      <c r="B1894" s="52"/>
    </row>
    <row r="1895" spans="2:2" x14ac:dyDescent="0.2">
      <c r="B1895" s="52"/>
    </row>
    <row r="1896" spans="2:2" x14ac:dyDescent="0.2">
      <c r="B1896" s="52"/>
    </row>
    <row r="1897" spans="2:2" x14ac:dyDescent="0.2">
      <c r="B1897" s="52"/>
    </row>
    <row r="1898" spans="2:2" x14ac:dyDescent="0.2">
      <c r="B1898" s="52"/>
    </row>
    <row r="1899" spans="2:2" x14ac:dyDescent="0.2">
      <c r="B1899" s="52"/>
    </row>
    <row r="1900" spans="2:2" x14ac:dyDescent="0.2">
      <c r="B1900" s="52"/>
    </row>
    <row r="1901" spans="2:2" x14ac:dyDescent="0.2">
      <c r="B1901" s="52"/>
    </row>
    <row r="1902" spans="2:2" x14ac:dyDescent="0.2">
      <c r="B1902" s="52"/>
    </row>
    <row r="1903" spans="2:2" x14ac:dyDescent="0.2">
      <c r="B1903" s="52"/>
    </row>
    <row r="1904" spans="2:2" x14ac:dyDescent="0.2">
      <c r="B1904" s="52"/>
    </row>
    <row r="1907" spans="2:2" x14ac:dyDescent="0.2">
      <c r="B1907" s="52"/>
    </row>
    <row r="1908" spans="2:2" x14ac:dyDescent="0.2">
      <c r="B1908" s="52"/>
    </row>
    <row r="1909" spans="2:2" x14ac:dyDescent="0.2">
      <c r="B1909" s="52"/>
    </row>
    <row r="1910" spans="2:2" x14ac:dyDescent="0.2">
      <c r="B1910" s="52"/>
    </row>
    <row r="1911" spans="2:2" x14ac:dyDescent="0.2">
      <c r="B1911" s="52"/>
    </row>
    <row r="1912" spans="2:2" x14ac:dyDescent="0.2">
      <c r="B1912" s="52"/>
    </row>
    <row r="1913" spans="2:2" x14ac:dyDescent="0.2">
      <c r="B1913" s="52"/>
    </row>
    <row r="1914" spans="2:2" x14ac:dyDescent="0.2">
      <c r="B1914" s="52"/>
    </row>
    <row r="1915" spans="2:2" x14ac:dyDescent="0.2">
      <c r="B1915" s="52"/>
    </row>
    <row r="1916" spans="2:2" x14ac:dyDescent="0.2">
      <c r="B1916" s="52"/>
    </row>
    <row r="1917" spans="2:2" x14ac:dyDescent="0.2">
      <c r="B1917" s="52"/>
    </row>
    <row r="1918" spans="2:2" x14ac:dyDescent="0.2">
      <c r="B1918" s="52"/>
    </row>
    <row r="1919" spans="2:2" x14ac:dyDescent="0.2">
      <c r="B1919" s="52"/>
    </row>
    <row r="1920" spans="2:2" x14ac:dyDescent="0.2">
      <c r="B1920" s="52"/>
    </row>
    <row r="1921" spans="2:2" x14ac:dyDescent="0.2">
      <c r="B1921" s="52"/>
    </row>
    <row r="1922" spans="2:2" x14ac:dyDescent="0.2">
      <c r="B1922" s="52"/>
    </row>
    <row r="1923" spans="2:2" x14ac:dyDescent="0.2">
      <c r="B1923" s="52"/>
    </row>
    <row r="1924" spans="2:2" x14ac:dyDescent="0.2">
      <c r="B1924" s="52"/>
    </row>
    <row r="1925" spans="2:2" x14ac:dyDescent="0.2">
      <c r="B1925" s="52"/>
    </row>
    <row r="1926" spans="2:2" x14ac:dyDescent="0.2">
      <c r="B1926" s="52"/>
    </row>
    <row r="1927" spans="2:2" x14ac:dyDescent="0.2">
      <c r="B1927" s="52"/>
    </row>
    <row r="1928" spans="2:2" x14ac:dyDescent="0.2">
      <c r="B1928" s="52"/>
    </row>
    <row r="1929" spans="2:2" x14ac:dyDescent="0.2">
      <c r="B1929" s="52"/>
    </row>
    <row r="1930" spans="2:2" x14ac:dyDescent="0.2">
      <c r="B1930" s="52"/>
    </row>
    <row r="1931" spans="2:2" x14ac:dyDescent="0.2">
      <c r="B1931" s="52"/>
    </row>
    <row r="1932" spans="2:2" x14ac:dyDescent="0.2">
      <c r="B1932" s="52"/>
    </row>
    <row r="1933" spans="2:2" x14ac:dyDescent="0.2">
      <c r="B1933" s="52"/>
    </row>
    <row r="1934" spans="2:2" x14ac:dyDescent="0.2">
      <c r="B1934" s="52"/>
    </row>
    <row r="1935" spans="2:2" x14ac:dyDescent="0.2">
      <c r="B1935" s="52"/>
    </row>
    <row r="1937" spans="2:2" x14ac:dyDescent="0.2">
      <c r="B1937" s="52"/>
    </row>
    <row r="1938" spans="2:2" x14ac:dyDescent="0.2">
      <c r="B1938" s="52"/>
    </row>
    <row r="1939" spans="2:2" x14ac:dyDescent="0.2">
      <c r="B1939" s="52"/>
    </row>
    <row r="1940" spans="2:2" x14ac:dyDescent="0.2">
      <c r="B1940" s="52"/>
    </row>
    <row r="1941" spans="2:2" x14ac:dyDescent="0.2">
      <c r="B1941" s="52"/>
    </row>
    <row r="1942" spans="2:2" x14ac:dyDescent="0.2">
      <c r="B1942" s="52"/>
    </row>
    <row r="1943" spans="2:2" x14ac:dyDescent="0.2">
      <c r="B1943" s="52"/>
    </row>
    <row r="1944" spans="2:2" x14ac:dyDescent="0.2">
      <c r="B1944" s="52"/>
    </row>
    <row r="1945" spans="2:2" x14ac:dyDescent="0.2">
      <c r="B1945" s="52"/>
    </row>
    <row r="1946" spans="2:2" x14ac:dyDescent="0.2">
      <c r="B1946" s="52"/>
    </row>
    <row r="1947" spans="2:2" x14ac:dyDescent="0.2">
      <c r="B1947" s="52"/>
    </row>
    <row r="1948" spans="2:2" x14ac:dyDescent="0.2">
      <c r="B1948" s="52"/>
    </row>
    <row r="1950" spans="2:2" x14ac:dyDescent="0.2">
      <c r="B1950" s="52"/>
    </row>
    <row r="1951" spans="2:2" x14ac:dyDescent="0.2">
      <c r="B1951" s="52"/>
    </row>
    <row r="1952" spans="2:2" x14ac:dyDescent="0.2">
      <c r="B1952" s="52"/>
    </row>
    <row r="1953" spans="2:2" x14ac:dyDescent="0.2">
      <c r="B1953" s="52"/>
    </row>
    <row r="1954" spans="2:2" x14ac:dyDescent="0.2">
      <c r="B1954" s="52"/>
    </row>
    <row r="1955" spans="2:2" x14ac:dyDescent="0.2">
      <c r="B1955" s="52"/>
    </row>
    <row r="1956" spans="2:2" x14ac:dyDescent="0.2">
      <c r="B1956" s="52"/>
    </row>
    <row r="1957" spans="2:2" x14ac:dyDescent="0.2">
      <c r="B1957" s="52"/>
    </row>
    <row r="1958" spans="2:2" x14ac:dyDescent="0.2">
      <c r="B1958" s="52"/>
    </row>
    <row r="1959" spans="2:2" x14ac:dyDescent="0.2">
      <c r="B1959" s="52"/>
    </row>
    <row r="1960" spans="2:2" x14ac:dyDescent="0.2">
      <c r="B1960" s="52"/>
    </row>
    <row r="1961" spans="2:2" x14ac:dyDescent="0.2">
      <c r="B1961" s="52"/>
    </row>
    <row r="1962" spans="2:2" x14ac:dyDescent="0.2">
      <c r="B1962" s="52"/>
    </row>
    <row r="1963" spans="2:2" x14ac:dyDescent="0.2">
      <c r="B1963" s="52"/>
    </row>
    <row r="1965" spans="2:2" x14ac:dyDescent="0.2">
      <c r="B1965" s="52"/>
    </row>
    <row r="1967" spans="2:2" x14ac:dyDescent="0.2">
      <c r="B1967" s="52"/>
    </row>
    <row r="1968" spans="2:2" x14ac:dyDescent="0.2">
      <c r="B1968" s="52"/>
    </row>
    <row r="1969" spans="2:2" x14ac:dyDescent="0.2">
      <c r="B1969" s="52"/>
    </row>
    <row r="1970" spans="2:2" x14ac:dyDescent="0.2">
      <c r="B1970" s="52"/>
    </row>
    <row r="1971" spans="2:2" x14ac:dyDescent="0.2">
      <c r="B1971" s="52"/>
    </row>
    <row r="1972" spans="2:2" x14ac:dyDescent="0.2">
      <c r="B1972" s="52"/>
    </row>
    <row r="1973" spans="2:2" x14ac:dyDescent="0.2">
      <c r="B1973" s="52"/>
    </row>
    <row r="1974" spans="2:2" x14ac:dyDescent="0.2">
      <c r="B1974" s="52"/>
    </row>
    <row r="1975" spans="2:2" x14ac:dyDescent="0.2">
      <c r="B1975" s="52"/>
    </row>
    <row r="1976" spans="2:2" x14ac:dyDescent="0.2">
      <c r="B1976" s="52"/>
    </row>
    <row r="1978" spans="2:2" x14ac:dyDescent="0.2">
      <c r="B1978" s="52"/>
    </row>
    <row r="1979" spans="2:2" x14ac:dyDescent="0.2">
      <c r="B1979" s="52"/>
    </row>
    <row r="1980" spans="2:2" x14ac:dyDescent="0.2">
      <c r="B1980" s="52"/>
    </row>
    <row r="1981" spans="2:2" x14ac:dyDescent="0.2">
      <c r="B1981" s="52"/>
    </row>
    <row r="1982" spans="2:2" x14ac:dyDescent="0.2">
      <c r="B1982" s="52"/>
    </row>
    <row r="1983" spans="2:2" x14ac:dyDescent="0.2">
      <c r="B1983" s="52"/>
    </row>
    <row r="1984" spans="2:2" x14ac:dyDescent="0.2">
      <c r="B1984" s="52"/>
    </row>
    <row r="1985" spans="2:2" x14ac:dyDescent="0.2">
      <c r="B1985" s="52"/>
    </row>
    <row r="1986" spans="2:2" x14ac:dyDescent="0.2">
      <c r="B1986" s="52"/>
    </row>
    <row r="1987" spans="2:2" x14ac:dyDescent="0.2">
      <c r="B1987" s="52"/>
    </row>
    <row r="1988" spans="2:2" x14ac:dyDescent="0.2">
      <c r="B1988" s="52"/>
    </row>
    <row r="1989" spans="2:2" x14ac:dyDescent="0.2">
      <c r="B1989" s="52"/>
    </row>
    <row r="1991" spans="2:2" x14ac:dyDescent="0.2">
      <c r="B1991" s="52"/>
    </row>
    <row r="1992" spans="2:2" x14ac:dyDescent="0.2">
      <c r="B1992" s="52"/>
    </row>
    <row r="1993" spans="2:2" x14ac:dyDescent="0.2">
      <c r="B1993" s="52"/>
    </row>
    <row r="1994" spans="2:2" x14ac:dyDescent="0.2">
      <c r="B1994" s="52"/>
    </row>
    <row r="1995" spans="2:2" x14ac:dyDescent="0.2">
      <c r="B1995" s="52"/>
    </row>
    <row r="1996" spans="2:2" x14ac:dyDescent="0.2">
      <c r="B1996" s="52"/>
    </row>
    <row r="1997" spans="2:2" x14ac:dyDescent="0.2">
      <c r="B1997" s="52"/>
    </row>
    <row r="1998" spans="2:2" x14ac:dyDescent="0.2">
      <c r="B1998" s="52"/>
    </row>
    <row r="1999" spans="2:2" x14ac:dyDescent="0.2">
      <c r="B1999" s="52"/>
    </row>
    <row r="2000" spans="2:2" x14ac:dyDescent="0.2">
      <c r="B2000" s="52"/>
    </row>
    <row r="2001" spans="2:2" x14ac:dyDescent="0.2">
      <c r="B2001" s="52"/>
    </row>
    <row r="2002" spans="2:2" x14ac:dyDescent="0.2">
      <c r="B2002" s="52"/>
    </row>
    <row r="2003" spans="2:2" x14ac:dyDescent="0.2">
      <c r="B2003" s="52"/>
    </row>
    <row r="2004" spans="2:2" x14ac:dyDescent="0.2">
      <c r="B2004" s="52"/>
    </row>
    <row r="2005" spans="2:2" x14ac:dyDescent="0.2">
      <c r="B2005" s="52"/>
    </row>
    <row r="2006" spans="2:2" x14ac:dyDescent="0.2">
      <c r="B2006" s="52"/>
    </row>
    <row r="2008" spans="2:2" x14ac:dyDescent="0.2">
      <c r="B2008" s="52"/>
    </row>
    <row r="2009" spans="2:2" x14ac:dyDescent="0.2">
      <c r="B2009" s="52"/>
    </row>
    <row r="2011" spans="2:2" x14ac:dyDescent="0.2">
      <c r="B2011" s="52"/>
    </row>
    <row r="2012" spans="2:2" x14ac:dyDescent="0.2">
      <c r="B2012" s="52"/>
    </row>
    <row r="2013" spans="2:2" x14ac:dyDescent="0.2">
      <c r="B2013" s="52"/>
    </row>
    <row r="2014" spans="2:2" x14ac:dyDescent="0.2">
      <c r="B2014" s="52"/>
    </row>
    <row r="2015" spans="2:2" x14ac:dyDescent="0.2">
      <c r="B2015" s="52"/>
    </row>
    <row r="2016" spans="2:2" x14ac:dyDescent="0.2">
      <c r="B2016" s="52"/>
    </row>
    <row r="2017" spans="2:2" x14ac:dyDescent="0.2">
      <c r="B2017" s="52"/>
    </row>
    <row r="2018" spans="2:2" x14ac:dyDescent="0.2">
      <c r="B2018" s="52"/>
    </row>
    <row r="2019" spans="2:2" x14ac:dyDescent="0.2">
      <c r="B2019" s="52"/>
    </row>
    <row r="2020" spans="2:2" x14ac:dyDescent="0.2">
      <c r="B2020" s="52"/>
    </row>
    <row r="2021" spans="2:2" x14ac:dyDescent="0.2">
      <c r="B2021" s="52"/>
    </row>
    <row r="2022" spans="2:2" x14ac:dyDescent="0.2">
      <c r="B2022" s="52"/>
    </row>
    <row r="2023" spans="2:2" x14ac:dyDescent="0.2">
      <c r="B2023" s="52"/>
    </row>
    <row r="2024" spans="2:2" x14ac:dyDescent="0.2">
      <c r="B2024" s="52"/>
    </row>
    <row r="2025" spans="2:2" x14ac:dyDescent="0.2">
      <c r="B2025" s="52"/>
    </row>
    <row r="2026" spans="2:2" x14ac:dyDescent="0.2">
      <c r="B2026" s="52"/>
    </row>
    <row r="2027" spans="2:2" x14ac:dyDescent="0.2">
      <c r="B2027" s="52"/>
    </row>
    <row r="2028" spans="2:2" x14ac:dyDescent="0.2">
      <c r="B2028" s="52"/>
    </row>
    <row r="2029" spans="2:2" x14ac:dyDescent="0.2">
      <c r="B2029" s="52"/>
    </row>
    <row r="2030" spans="2:2" x14ac:dyDescent="0.2">
      <c r="B2030" s="52"/>
    </row>
    <row r="2031" spans="2:2" x14ac:dyDescent="0.2">
      <c r="B2031" s="52"/>
    </row>
    <row r="2032" spans="2:2" x14ac:dyDescent="0.2">
      <c r="B2032" s="52"/>
    </row>
    <row r="2033" spans="2:2" x14ac:dyDescent="0.2">
      <c r="B2033" s="52"/>
    </row>
    <row r="2034" spans="2:2" x14ac:dyDescent="0.2">
      <c r="B2034" s="52"/>
    </row>
    <row r="2035" spans="2:2" x14ac:dyDescent="0.2">
      <c r="B2035" s="52"/>
    </row>
    <row r="2036" spans="2:2" x14ac:dyDescent="0.2">
      <c r="B2036" s="52"/>
    </row>
    <row r="2037" spans="2:2" x14ac:dyDescent="0.2">
      <c r="B2037" s="52"/>
    </row>
    <row r="2038" spans="2:2" x14ac:dyDescent="0.2">
      <c r="B2038" s="52"/>
    </row>
    <row r="2039" spans="2:2" x14ac:dyDescent="0.2">
      <c r="B2039" s="52"/>
    </row>
    <row r="2040" spans="2:2" x14ac:dyDescent="0.2">
      <c r="B2040" s="52"/>
    </row>
    <row r="2041" spans="2:2" x14ac:dyDescent="0.2">
      <c r="B2041" s="52"/>
    </row>
    <row r="2042" spans="2:2" x14ac:dyDescent="0.2">
      <c r="B2042" s="52"/>
    </row>
    <row r="2043" spans="2:2" x14ac:dyDescent="0.2">
      <c r="B2043" s="52"/>
    </row>
    <row r="2044" spans="2:2" x14ac:dyDescent="0.2">
      <c r="B2044" s="52"/>
    </row>
    <row r="2045" spans="2:2" x14ac:dyDescent="0.2">
      <c r="B2045" s="52"/>
    </row>
    <row r="2046" spans="2:2" x14ac:dyDescent="0.2">
      <c r="B2046" s="52"/>
    </row>
    <row r="2047" spans="2:2" x14ac:dyDescent="0.2">
      <c r="B2047" s="52"/>
    </row>
    <row r="2048" spans="2:2" x14ac:dyDescent="0.2">
      <c r="B2048" s="52"/>
    </row>
    <row r="2049" spans="2:2" x14ac:dyDescent="0.2">
      <c r="B2049" s="52"/>
    </row>
    <row r="2051" spans="2:2" x14ac:dyDescent="0.2">
      <c r="B2051" s="52"/>
    </row>
    <row r="2052" spans="2:2" x14ac:dyDescent="0.2">
      <c r="B2052" s="52"/>
    </row>
    <row r="2053" spans="2:2" x14ac:dyDescent="0.2">
      <c r="B2053" s="52"/>
    </row>
    <row r="2055" spans="2:2" x14ac:dyDescent="0.2">
      <c r="B2055" s="52"/>
    </row>
    <row r="2056" spans="2:2" x14ac:dyDescent="0.2">
      <c r="B2056" s="52"/>
    </row>
    <row r="2057" spans="2:2" x14ac:dyDescent="0.2">
      <c r="B2057" s="52"/>
    </row>
    <row r="2058" spans="2:2" x14ac:dyDescent="0.2">
      <c r="B2058" s="52"/>
    </row>
    <row r="2059" spans="2:2" x14ac:dyDescent="0.2">
      <c r="B2059" s="52"/>
    </row>
    <row r="2061" spans="2:2" x14ac:dyDescent="0.2">
      <c r="B2061" s="52"/>
    </row>
    <row r="2062" spans="2:2" x14ac:dyDescent="0.2">
      <c r="B2062" s="52"/>
    </row>
    <row r="2063" spans="2:2" x14ac:dyDescent="0.2">
      <c r="B2063" s="52"/>
    </row>
    <row r="2064" spans="2:2" x14ac:dyDescent="0.2">
      <c r="B2064" s="52"/>
    </row>
    <row r="2065" spans="2:2" x14ac:dyDescent="0.2">
      <c r="B2065" s="52"/>
    </row>
    <row r="2066" spans="2:2" x14ac:dyDescent="0.2">
      <c r="B2066" s="52"/>
    </row>
    <row r="2067" spans="2:2" x14ac:dyDescent="0.2">
      <c r="B2067" s="52"/>
    </row>
    <row r="2068" spans="2:2" x14ac:dyDescent="0.2">
      <c r="B2068" s="52"/>
    </row>
    <row r="2069" spans="2:2" x14ac:dyDescent="0.2">
      <c r="B2069" s="52"/>
    </row>
    <row r="2070" spans="2:2" x14ac:dyDescent="0.2">
      <c r="B2070" s="52"/>
    </row>
    <row r="2071" spans="2:2" x14ac:dyDescent="0.2">
      <c r="B2071" s="52"/>
    </row>
    <row r="2072" spans="2:2" x14ac:dyDescent="0.2">
      <c r="B2072" s="52"/>
    </row>
    <row r="2073" spans="2:2" x14ac:dyDescent="0.2">
      <c r="B2073" s="52"/>
    </row>
    <row r="2074" spans="2:2" x14ac:dyDescent="0.2">
      <c r="B2074" s="52"/>
    </row>
    <row r="2075" spans="2:2" x14ac:dyDescent="0.2">
      <c r="B2075" s="52"/>
    </row>
    <row r="2076" spans="2:2" x14ac:dyDescent="0.2">
      <c r="B2076" s="52"/>
    </row>
    <row r="2077" spans="2:2" x14ac:dyDescent="0.2">
      <c r="B2077" s="52"/>
    </row>
    <row r="2078" spans="2:2" x14ac:dyDescent="0.2">
      <c r="B2078" s="52"/>
    </row>
    <row r="2079" spans="2:2" x14ac:dyDescent="0.2">
      <c r="B2079" s="52"/>
    </row>
    <row r="2080" spans="2:2" x14ac:dyDescent="0.2">
      <c r="B2080" s="52"/>
    </row>
    <row r="2081" spans="2:2" x14ac:dyDescent="0.2">
      <c r="B2081" s="52"/>
    </row>
    <row r="2082" spans="2:2" x14ac:dyDescent="0.2">
      <c r="B2082" s="52"/>
    </row>
    <row r="2083" spans="2:2" x14ac:dyDescent="0.2">
      <c r="B2083" s="52"/>
    </row>
    <row r="2084" spans="2:2" x14ac:dyDescent="0.2">
      <c r="B2084" s="52"/>
    </row>
    <row r="2085" spans="2:2" x14ac:dyDescent="0.2">
      <c r="B2085" s="52"/>
    </row>
    <row r="2086" spans="2:2" x14ac:dyDescent="0.2">
      <c r="B2086" s="52"/>
    </row>
    <row r="2087" spans="2:2" x14ac:dyDescent="0.2">
      <c r="B2087" s="52"/>
    </row>
    <row r="2088" spans="2:2" x14ac:dyDescent="0.2">
      <c r="B2088" s="52"/>
    </row>
    <row r="2089" spans="2:2" x14ac:dyDescent="0.2">
      <c r="B2089" s="52"/>
    </row>
    <row r="2090" spans="2:2" x14ac:dyDescent="0.2">
      <c r="B2090" s="52"/>
    </row>
    <row r="2091" spans="2:2" x14ac:dyDescent="0.2">
      <c r="B2091" s="52"/>
    </row>
    <row r="2092" spans="2:2" x14ac:dyDescent="0.2">
      <c r="B2092" s="52"/>
    </row>
    <row r="2093" spans="2:2" x14ac:dyDescent="0.2">
      <c r="B2093" s="52"/>
    </row>
    <row r="2094" spans="2:2" x14ac:dyDescent="0.2">
      <c r="B2094" s="52"/>
    </row>
    <row r="2095" spans="2:2" x14ac:dyDescent="0.2">
      <c r="B2095" s="52"/>
    </row>
    <row r="2096" spans="2:2" x14ac:dyDescent="0.2">
      <c r="B2096" s="52"/>
    </row>
    <row r="2097" spans="2:2" x14ac:dyDescent="0.2">
      <c r="B2097" s="52"/>
    </row>
    <row r="2099" spans="2:2" x14ac:dyDescent="0.2">
      <c r="B2099" s="52"/>
    </row>
    <row r="2100" spans="2:2" x14ac:dyDescent="0.2">
      <c r="B2100" s="52"/>
    </row>
    <row r="2101" spans="2:2" x14ac:dyDescent="0.2">
      <c r="B2101" s="52"/>
    </row>
    <row r="2102" spans="2:2" x14ac:dyDescent="0.2">
      <c r="B2102" s="52"/>
    </row>
    <row r="2103" spans="2:2" x14ac:dyDescent="0.2">
      <c r="B2103" s="52"/>
    </row>
    <row r="2104" spans="2:2" x14ac:dyDescent="0.2">
      <c r="B2104" s="52"/>
    </row>
    <row r="2105" spans="2:2" x14ac:dyDescent="0.2">
      <c r="B2105" s="52"/>
    </row>
    <row r="2106" spans="2:2" x14ac:dyDescent="0.2">
      <c r="B2106" s="52"/>
    </row>
    <row r="2107" spans="2:2" x14ac:dyDescent="0.2">
      <c r="B2107" s="52"/>
    </row>
    <row r="2108" spans="2:2" x14ac:dyDescent="0.2">
      <c r="B2108" s="52"/>
    </row>
    <row r="2109" spans="2:2" x14ac:dyDescent="0.2">
      <c r="B2109" s="52"/>
    </row>
    <row r="2110" spans="2:2" x14ac:dyDescent="0.2">
      <c r="B2110" s="52"/>
    </row>
    <row r="2111" spans="2:2" x14ac:dyDescent="0.2">
      <c r="B2111" s="52"/>
    </row>
    <row r="2113" spans="2:2" x14ac:dyDescent="0.2">
      <c r="B2113" s="52"/>
    </row>
    <row r="2114" spans="2:2" x14ac:dyDescent="0.2">
      <c r="B2114" s="52"/>
    </row>
    <row r="2115" spans="2:2" x14ac:dyDescent="0.2">
      <c r="B2115" s="52"/>
    </row>
    <row r="2116" spans="2:2" x14ac:dyDescent="0.2">
      <c r="B2116" s="52"/>
    </row>
    <row r="2117" spans="2:2" x14ac:dyDescent="0.2">
      <c r="B2117" s="52"/>
    </row>
    <row r="2118" spans="2:2" x14ac:dyDescent="0.2">
      <c r="B2118" s="52"/>
    </row>
    <row r="2119" spans="2:2" x14ac:dyDescent="0.2">
      <c r="B2119" s="52"/>
    </row>
    <row r="2120" spans="2:2" x14ac:dyDescent="0.2">
      <c r="B2120" s="52"/>
    </row>
    <row r="2121" spans="2:2" x14ac:dyDescent="0.2">
      <c r="B2121" s="52"/>
    </row>
    <row r="2123" spans="2:2" x14ac:dyDescent="0.2">
      <c r="B2123" s="52"/>
    </row>
    <row r="2124" spans="2:2" x14ac:dyDescent="0.2">
      <c r="B2124" s="52"/>
    </row>
    <row r="2125" spans="2:2" x14ac:dyDescent="0.2">
      <c r="B2125" s="52"/>
    </row>
    <row r="2126" spans="2:2" x14ac:dyDescent="0.2">
      <c r="B2126" s="52"/>
    </row>
    <row r="2127" spans="2:2" x14ac:dyDescent="0.2">
      <c r="B2127" s="52"/>
    </row>
    <row r="2128" spans="2:2" x14ac:dyDescent="0.2">
      <c r="B2128" s="52"/>
    </row>
    <row r="2129" spans="2:2" x14ac:dyDescent="0.2">
      <c r="B2129" s="52"/>
    </row>
    <row r="2130" spans="2:2" x14ac:dyDescent="0.2">
      <c r="B2130" s="52"/>
    </row>
    <row r="2131" spans="2:2" x14ac:dyDescent="0.2">
      <c r="B2131" s="52"/>
    </row>
    <row r="2132" spans="2:2" x14ac:dyDescent="0.2">
      <c r="B2132" s="52"/>
    </row>
    <row r="2133" spans="2:2" x14ac:dyDescent="0.2">
      <c r="B2133" s="52"/>
    </row>
    <row r="2134" spans="2:2" x14ac:dyDescent="0.2">
      <c r="B2134" s="52"/>
    </row>
    <row r="2135" spans="2:2" x14ac:dyDescent="0.2">
      <c r="B2135" s="52"/>
    </row>
    <row r="2136" spans="2:2" x14ac:dyDescent="0.2">
      <c r="B2136" s="52"/>
    </row>
    <row r="2137" spans="2:2" x14ac:dyDescent="0.2">
      <c r="B2137" s="52"/>
    </row>
    <row r="2138" spans="2:2" x14ac:dyDescent="0.2">
      <c r="B2138" s="52"/>
    </row>
    <row r="2139" spans="2:2" x14ac:dyDescent="0.2">
      <c r="B2139" s="52"/>
    </row>
    <row r="2140" spans="2:2" x14ac:dyDescent="0.2">
      <c r="B2140" s="52"/>
    </row>
    <row r="2141" spans="2:2" x14ac:dyDescent="0.2">
      <c r="B2141" s="52"/>
    </row>
    <row r="2142" spans="2:2" x14ac:dyDescent="0.2">
      <c r="B2142" s="52"/>
    </row>
    <row r="2143" spans="2:2" x14ac:dyDescent="0.2">
      <c r="B2143" s="52"/>
    </row>
    <row r="2144" spans="2:2" x14ac:dyDescent="0.2">
      <c r="B2144" s="52"/>
    </row>
    <row r="2145" spans="2:2" x14ac:dyDescent="0.2">
      <c r="B2145" s="52"/>
    </row>
    <row r="2146" spans="2:2" x14ac:dyDescent="0.2">
      <c r="B2146" s="52"/>
    </row>
    <row r="2147" spans="2:2" x14ac:dyDescent="0.2">
      <c r="B2147" s="52"/>
    </row>
    <row r="2148" spans="2:2" x14ac:dyDescent="0.2">
      <c r="B2148" s="52"/>
    </row>
    <row r="2149" spans="2:2" x14ac:dyDescent="0.2">
      <c r="B2149" s="52"/>
    </row>
    <row r="2150" spans="2:2" x14ac:dyDescent="0.2">
      <c r="B2150" s="52"/>
    </row>
    <row r="2151" spans="2:2" x14ac:dyDescent="0.2">
      <c r="B2151" s="52"/>
    </row>
    <row r="2152" spans="2:2" x14ac:dyDescent="0.2">
      <c r="B2152" s="52"/>
    </row>
    <row r="2153" spans="2:2" x14ac:dyDescent="0.2">
      <c r="B2153" s="52"/>
    </row>
    <row r="2154" spans="2:2" x14ac:dyDescent="0.2">
      <c r="B2154" s="52"/>
    </row>
    <row r="2155" spans="2:2" x14ac:dyDescent="0.2">
      <c r="B2155" s="52"/>
    </row>
    <row r="2156" spans="2:2" x14ac:dyDescent="0.2">
      <c r="B2156" s="52"/>
    </row>
    <row r="2158" spans="2:2" x14ac:dyDescent="0.2">
      <c r="B2158" s="52"/>
    </row>
    <row r="2159" spans="2:2" x14ac:dyDescent="0.2">
      <c r="B2159" s="52"/>
    </row>
    <row r="2160" spans="2:2" x14ac:dyDescent="0.2">
      <c r="B2160" s="52"/>
    </row>
    <row r="2161" spans="2:2" x14ac:dyDescent="0.2">
      <c r="B2161" s="52"/>
    </row>
    <row r="2162" spans="2:2" x14ac:dyDescent="0.2">
      <c r="B2162" s="52"/>
    </row>
    <row r="2163" spans="2:2" x14ac:dyDescent="0.2">
      <c r="B2163" s="52"/>
    </row>
    <row r="2164" spans="2:2" x14ac:dyDescent="0.2">
      <c r="B2164" s="52"/>
    </row>
    <row r="2165" spans="2:2" x14ac:dyDescent="0.2">
      <c r="B2165" s="52"/>
    </row>
    <row r="2166" spans="2:2" x14ac:dyDescent="0.2">
      <c r="B2166" s="52"/>
    </row>
    <row r="2167" spans="2:2" x14ac:dyDescent="0.2">
      <c r="B2167" s="52"/>
    </row>
    <row r="2168" spans="2:2" x14ac:dyDescent="0.2">
      <c r="B2168" s="52"/>
    </row>
    <row r="2169" spans="2:2" x14ac:dyDescent="0.2">
      <c r="B2169" s="52"/>
    </row>
    <row r="2170" spans="2:2" x14ac:dyDescent="0.2">
      <c r="B2170" s="52"/>
    </row>
    <row r="2171" spans="2:2" x14ac:dyDescent="0.2">
      <c r="B2171" s="52"/>
    </row>
    <row r="2172" spans="2:2" x14ac:dyDescent="0.2">
      <c r="B2172" s="52"/>
    </row>
    <row r="2173" spans="2:2" x14ac:dyDescent="0.2">
      <c r="B2173" s="52"/>
    </row>
    <row r="2174" spans="2:2" x14ac:dyDescent="0.2">
      <c r="B2174" s="52"/>
    </row>
    <row r="2175" spans="2:2" x14ac:dyDescent="0.2">
      <c r="B2175" s="52"/>
    </row>
    <row r="2176" spans="2:2" x14ac:dyDescent="0.2">
      <c r="B2176" s="52"/>
    </row>
    <row r="2177" spans="2:2" x14ac:dyDescent="0.2">
      <c r="B2177" s="52"/>
    </row>
    <row r="2178" spans="2:2" x14ac:dyDescent="0.2">
      <c r="B2178" s="52"/>
    </row>
    <row r="2179" spans="2:2" x14ac:dyDescent="0.2">
      <c r="B2179" s="52"/>
    </row>
    <row r="2180" spans="2:2" x14ac:dyDescent="0.2">
      <c r="B2180" s="52"/>
    </row>
    <row r="2181" spans="2:2" x14ac:dyDescent="0.2">
      <c r="B2181" s="52"/>
    </row>
    <row r="2182" spans="2:2" x14ac:dyDescent="0.2">
      <c r="B2182" s="52"/>
    </row>
    <row r="2183" spans="2:2" x14ac:dyDescent="0.2">
      <c r="B2183" s="52"/>
    </row>
    <row r="2184" spans="2:2" x14ac:dyDescent="0.2">
      <c r="B2184" s="52"/>
    </row>
    <row r="2185" spans="2:2" x14ac:dyDescent="0.2">
      <c r="B2185" s="52"/>
    </row>
    <row r="2186" spans="2:2" x14ac:dyDescent="0.2">
      <c r="B2186" s="52"/>
    </row>
    <row r="2187" spans="2:2" x14ac:dyDescent="0.2">
      <c r="B2187" s="52"/>
    </row>
    <row r="2188" spans="2:2" x14ac:dyDescent="0.2">
      <c r="B2188" s="52"/>
    </row>
    <row r="2189" spans="2:2" x14ac:dyDescent="0.2">
      <c r="B2189" s="52"/>
    </row>
    <row r="2190" spans="2:2" x14ac:dyDescent="0.2">
      <c r="B2190" s="52"/>
    </row>
    <row r="2191" spans="2:2" x14ac:dyDescent="0.2">
      <c r="B2191" s="52"/>
    </row>
    <row r="2192" spans="2:2" x14ac:dyDescent="0.2">
      <c r="B2192" s="52"/>
    </row>
    <row r="2193" spans="2:2" x14ac:dyDescent="0.2">
      <c r="B2193" s="52"/>
    </row>
    <row r="2195" spans="2:2" x14ac:dyDescent="0.2">
      <c r="B2195" s="52"/>
    </row>
    <row r="2196" spans="2:2" x14ac:dyDescent="0.2">
      <c r="B2196" s="52"/>
    </row>
    <row r="2197" spans="2:2" x14ac:dyDescent="0.2">
      <c r="B2197" s="52"/>
    </row>
    <row r="2198" spans="2:2" x14ac:dyDescent="0.2">
      <c r="B2198" s="52"/>
    </row>
    <row r="2199" spans="2:2" x14ac:dyDescent="0.2">
      <c r="B2199" s="52"/>
    </row>
    <row r="2200" spans="2:2" x14ac:dyDescent="0.2">
      <c r="B2200" s="52"/>
    </row>
    <row r="2201" spans="2:2" x14ac:dyDescent="0.2">
      <c r="B2201" s="52"/>
    </row>
    <row r="2202" spans="2:2" x14ac:dyDescent="0.2">
      <c r="B2202" s="52"/>
    </row>
    <row r="2203" spans="2:2" x14ac:dyDescent="0.2">
      <c r="B2203" s="52"/>
    </row>
    <row r="2205" spans="2:2" x14ac:dyDescent="0.2">
      <c r="B2205" s="52"/>
    </row>
    <row r="2206" spans="2:2" x14ac:dyDescent="0.2">
      <c r="B2206" s="52"/>
    </row>
    <row r="2207" spans="2:2" x14ac:dyDescent="0.2">
      <c r="B2207" s="52"/>
    </row>
    <row r="2209" spans="2:2" x14ac:dyDescent="0.2">
      <c r="B2209" s="52"/>
    </row>
    <row r="2210" spans="2:2" x14ac:dyDescent="0.2">
      <c r="B2210" s="52"/>
    </row>
    <row r="2211" spans="2:2" x14ac:dyDescent="0.2">
      <c r="B2211" s="52"/>
    </row>
    <row r="2212" spans="2:2" x14ac:dyDescent="0.2">
      <c r="B2212" s="52"/>
    </row>
    <row r="2213" spans="2:2" x14ac:dyDescent="0.2">
      <c r="B2213" s="52"/>
    </row>
    <row r="2214" spans="2:2" x14ac:dyDescent="0.2">
      <c r="B2214" s="52"/>
    </row>
    <row r="2216" spans="2:2" x14ac:dyDescent="0.2">
      <c r="B2216" s="52"/>
    </row>
    <row r="2217" spans="2:2" x14ac:dyDescent="0.2">
      <c r="B2217" s="52"/>
    </row>
    <row r="2218" spans="2:2" x14ac:dyDescent="0.2">
      <c r="B2218" s="52"/>
    </row>
    <row r="2219" spans="2:2" x14ac:dyDescent="0.2">
      <c r="B2219" s="52"/>
    </row>
    <row r="2220" spans="2:2" x14ac:dyDescent="0.2">
      <c r="B2220" s="52"/>
    </row>
    <row r="2222" spans="2:2" x14ac:dyDescent="0.2">
      <c r="B2222" s="52"/>
    </row>
    <row r="2223" spans="2:2" x14ac:dyDescent="0.2">
      <c r="B2223" s="52"/>
    </row>
    <row r="2224" spans="2:2" x14ac:dyDescent="0.2">
      <c r="B2224" s="52"/>
    </row>
    <row r="2225" spans="2:2" x14ac:dyDescent="0.2">
      <c r="B2225" s="52"/>
    </row>
    <row r="2226" spans="2:2" x14ac:dyDescent="0.2">
      <c r="B2226" s="52"/>
    </row>
    <row r="2227" spans="2:2" x14ac:dyDescent="0.2">
      <c r="B2227" s="52"/>
    </row>
    <row r="2228" spans="2:2" x14ac:dyDescent="0.2">
      <c r="B2228" s="52"/>
    </row>
    <row r="2229" spans="2:2" x14ac:dyDescent="0.2">
      <c r="B2229" s="52"/>
    </row>
    <row r="2230" spans="2:2" x14ac:dyDescent="0.2">
      <c r="B2230" s="52"/>
    </row>
    <row r="2231" spans="2:2" x14ac:dyDescent="0.2">
      <c r="B2231" s="52"/>
    </row>
    <row r="2232" spans="2:2" x14ac:dyDescent="0.2">
      <c r="B2232" s="52"/>
    </row>
    <row r="2233" spans="2:2" x14ac:dyDescent="0.2">
      <c r="B2233" s="52"/>
    </row>
    <row r="2234" spans="2:2" x14ac:dyDescent="0.2">
      <c r="B2234" s="52"/>
    </row>
    <row r="2235" spans="2:2" x14ac:dyDescent="0.2">
      <c r="B2235" s="52"/>
    </row>
    <row r="2236" spans="2:2" x14ac:dyDescent="0.2">
      <c r="B2236" s="52"/>
    </row>
    <row r="2237" spans="2:2" x14ac:dyDescent="0.2">
      <c r="B2237" s="52"/>
    </row>
    <row r="2238" spans="2:2" x14ac:dyDescent="0.2">
      <c r="B2238" s="52"/>
    </row>
    <row r="2239" spans="2:2" x14ac:dyDescent="0.2">
      <c r="B2239" s="52"/>
    </row>
    <row r="2240" spans="2:2" x14ac:dyDescent="0.2">
      <c r="B2240" s="52"/>
    </row>
    <row r="2241" spans="2:2" x14ac:dyDescent="0.2">
      <c r="B2241" s="52"/>
    </row>
    <row r="2242" spans="2:2" x14ac:dyDescent="0.2">
      <c r="B2242" s="52"/>
    </row>
    <row r="2243" spans="2:2" x14ac:dyDescent="0.2">
      <c r="B2243" s="52"/>
    </row>
    <row r="2244" spans="2:2" x14ac:dyDescent="0.2">
      <c r="B2244" s="52"/>
    </row>
    <row r="2245" spans="2:2" x14ac:dyDescent="0.2">
      <c r="B2245" s="52"/>
    </row>
    <row r="2246" spans="2:2" x14ac:dyDescent="0.2">
      <c r="B2246" s="52"/>
    </row>
    <row r="2247" spans="2:2" x14ac:dyDescent="0.2">
      <c r="B2247" s="52"/>
    </row>
    <row r="2248" spans="2:2" x14ac:dyDescent="0.2">
      <c r="B2248" s="52"/>
    </row>
    <row r="2249" spans="2:2" x14ac:dyDescent="0.2">
      <c r="B2249" s="52"/>
    </row>
    <row r="2250" spans="2:2" x14ac:dyDescent="0.2">
      <c r="B2250" s="52"/>
    </row>
    <row r="2251" spans="2:2" x14ac:dyDescent="0.2">
      <c r="B2251" s="52"/>
    </row>
    <row r="2252" spans="2:2" x14ac:dyDescent="0.2">
      <c r="B2252" s="52"/>
    </row>
    <row r="2253" spans="2:2" x14ac:dyDescent="0.2">
      <c r="B2253" s="52"/>
    </row>
    <row r="2254" spans="2:2" x14ac:dyDescent="0.2">
      <c r="B2254" s="52"/>
    </row>
    <row r="2255" spans="2:2" x14ac:dyDescent="0.2">
      <c r="B2255" s="52"/>
    </row>
    <row r="2256" spans="2:2" x14ac:dyDescent="0.2">
      <c r="B2256" s="52"/>
    </row>
    <row r="2257" spans="2:2" x14ac:dyDescent="0.2">
      <c r="B2257" s="52"/>
    </row>
    <row r="2258" spans="2:2" x14ac:dyDescent="0.2">
      <c r="B2258" s="52"/>
    </row>
    <row r="2259" spans="2:2" x14ac:dyDescent="0.2">
      <c r="B2259" s="52"/>
    </row>
    <row r="2260" spans="2:2" x14ac:dyDescent="0.2">
      <c r="B2260" s="52"/>
    </row>
    <row r="2261" spans="2:2" x14ac:dyDescent="0.2">
      <c r="B2261" s="52"/>
    </row>
    <row r="2262" spans="2:2" x14ac:dyDescent="0.2">
      <c r="B2262" s="52"/>
    </row>
    <row r="2263" spans="2:2" x14ac:dyDescent="0.2">
      <c r="B2263" s="52"/>
    </row>
    <row r="2264" spans="2:2" x14ac:dyDescent="0.2">
      <c r="B2264" s="52"/>
    </row>
    <row r="2265" spans="2:2" x14ac:dyDescent="0.2">
      <c r="B2265" s="52"/>
    </row>
    <row r="2266" spans="2:2" x14ac:dyDescent="0.2">
      <c r="B2266" s="52"/>
    </row>
    <row r="2267" spans="2:2" x14ac:dyDescent="0.2">
      <c r="B2267" s="52"/>
    </row>
    <row r="2269" spans="2:2" x14ac:dyDescent="0.2">
      <c r="B2269" s="52"/>
    </row>
    <row r="2270" spans="2:2" x14ac:dyDescent="0.2">
      <c r="B2270" s="52"/>
    </row>
    <row r="2271" spans="2:2" x14ac:dyDescent="0.2">
      <c r="B2271" s="52"/>
    </row>
    <row r="2272" spans="2:2" x14ac:dyDescent="0.2">
      <c r="B2272" s="52"/>
    </row>
    <row r="2273" spans="2:2" x14ac:dyDescent="0.2">
      <c r="B2273" s="52"/>
    </row>
    <row r="2274" spans="2:2" x14ac:dyDescent="0.2">
      <c r="B2274" s="52"/>
    </row>
    <row r="2275" spans="2:2" x14ac:dyDescent="0.2">
      <c r="B2275" s="52"/>
    </row>
    <row r="2276" spans="2:2" x14ac:dyDescent="0.2">
      <c r="B2276" s="52"/>
    </row>
    <row r="2277" spans="2:2" x14ac:dyDescent="0.2">
      <c r="B2277" s="52"/>
    </row>
    <row r="2278" spans="2:2" x14ac:dyDescent="0.2">
      <c r="B2278" s="52"/>
    </row>
    <row r="2279" spans="2:2" x14ac:dyDescent="0.2">
      <c r="B2279" s="52"/>
    </row>
    <row r="2280" spans="2:2" x14ac:dyDescent="0.2">
      <c r="B2280" s="52"/>
    </row>
    <row r="2281" spans="2:2" x14ac:dyDescent="0.2">
      <c r="B2281" s="52"/>
    </row>
    <row r="2282" spans="2:2" x14ac:dyDescent="0.2">
      <c r="B2282" s="52"/>
    </row>
    <row r="2283" spans="2:2" x14ac:dyDescent="0.2">
      <c r="B2283" s="52"/>
    </row>
    <row r="2284" spans="2:2" x14ac:dyDescent="0.2">
      <c r="B2284" s="52"/>
    </row>
    <row r="2285" spans="2:2" x14ac:dyDescent="0.2">
      <c r="B2285" s="52"/>
    </row>
    <row r="2286" spans="2:2" x14ac:dyDescent="0.2">
      <c r="B2286" s="52"/>
    </row>
    <row r="2287" spans="2:2" x14ac:dyDescent="0.2">
      <c r="B2287" s="52"/>
    </row>
    <row r="2288" spans="2:2" x14ac:dyDescent="0.2">
      <c r="B2288" s="52"/>
    </row>
    <row r="2289" spans="2:2" x14ac:dyDescent="0.2">
      <c r="B2289" s="52"/>
    </row>
    <row r="2290" spans="2:2" x14ac:dyDescent="0.2">
      <c r="B2290" s="52"/>
    </row>
    <row r="2292" spans="2:2" x14ac:dyDescent="0.2">
      <c r="B2292" s="52"/>
    </row>
    <row r="2293" spans="2:2" x14ac:dyDescent="0.2">
      <c r="B2293" s="52"/>
    </row>
    <row r="2294" spans="2:2" x14ac:dyDescent="0.2">
      <c r="B2294" s="52"/>
    </row>
    <row r="2296" spans="2:2" x14ac:dyDescent="0.2">
      <c r="B2296" s="52"/>
    </row>
    <row r="2297" spans="2:2" x14ac:dyDescent="0.2">
      <c r="B2297" s="52"/>
    </row>
    <row r="2298" spans="2:2" x14ac:dyDescent="0.2">
      <c r="B2298" s="52"/>
    </row>
    <row r="2299" spans="2:2" x14ac:dyDescent="0.2">
      <c r="B2299" s="52"/>
    </row>
    <row r="2300" spans="2:2" x14ac:dyDescent="0.2">
      <c r="B2300" s="52"/>
    </row>
    <row r="2301" spans="2:2" x14ac:dyDescent="0.2">
      <c r="B2301" s="52"/>
    </row>
    <row r="2302" spans="2:2" x14ac:dyDescent="0.2">
      <c r="B2302" s="52"/>
    </row>
    <row r="2303" spans="2:2" x14ac:dyDescent="0.2">
      <c r="B2303" s="52"/>
    </row>
    <row r="2304" spans="2:2" x14ac:dyDescent="0.2">
      <c r="B2304" s="52"/>
    </row>
    <row r="2305" spans="2:2" x14ac:dyDescent="0.2">
      <c r="B2305" s="52"/>
    </row>
    <row r="2306" spans="2:2" x14ac:dyDescent="0.2">
      <c r="B2306" s="52"/>
    </row>
    <row r="2307" spans="2:2" x14ac:dyDescent="0.2">
      <c r="B2307" s="52"/>
    </row>
    <row r="2308" spans="2:2" x14ac:dyDescent="0.2">
      <c r="B2308" s="52"/>
    </row>
    <row r="2309" spans="2:2" x14ac:dyDescent="0.2">
      <c r="B2309" s="52"/>
    </row>
    <row r="2310" spans="2:2" x14ac:dyDescent="0.2">
      <c r="B2310" s="52"/>
    </row>
    <row r="2311" spans="2:2" x14ac:dyDescent="0.2">
      <c r="B2311" s="52"/>
    </row>
    <row r="2312" spans="2:2" x14ac:dyDescent="0.2">
      <c r="B2312" s="52"/>
    </row>
    <row r="2314" spans="2:2" x14ac:dyDescent="0.2">
      <c r="B2314" s="52"/>
    </row>
    <row r="2316" spans="2:2" x14ac:dyDescent="0.2">
      <c r="B2316" s="52"/>
    </row>
    <row r="2317" spans="2:2" x14ac:dyDescent="0.2">
      <c r="B2317" s="52"/>
    </row>
    <row r="2318" spans="2:2" x14ac:dyDescent="0.2">
      <c r="B2318" s="52"/>
    </row>
    <row r="2319" spans="2:2" x14ac:dyDescent="0.2">
      <c r="B2319" s="52"/>
    </row>
    <row r="2320" spans="2:2" x14ac:dyDescent="0.2">
      <c r="B2320" s="52"/>
    </row>
    <row r="2321" spans="2:2" x14ac:dyDescent="0.2">
      <c r="B2321" s="52"/>
    </row>
    <row r="2322" spans="2:2" x14ac:dyDescent="0.2">
      <c r="B2322" s="52"/>
    </row>
    <row r="2324" spans="2:2" x14ac:dyDescent="0.2">
      <c r="B2324" s="52"/>
    </row>
    <row r="2325" spans="2:2" x14ac:dyDescent="0.2">
      <c r="B2325" s="52"/>
    </row>
    <row r="2326" spans="2:2" x14ac:dyDescent="0.2">
      <c r="B2326" s="52"/>
    </row>
    <row r="2327" spans="2:2" x14ac:dyDescent="0.2">
      <c r="B2327" s="52"/>
    </row>
    <row r="2329" spans="2:2" x14ac:dyDescent="0.2">
      <c r="B2329" s="52"/>
    </row>
    <row r="2330" spans="2:2" x14ac:dyDescent="0.2">
      <c r="B2330" s="52"/>
    </row>
    <row r="2331" spans="2:2" x14ac:dyDescent="0.2">
      <c r="B2331" s="52"/>
    </row>
    <row r="2332" spans="2:2" x14ac:dyDescent="0.2">
      <c r="B2332" s="52"/>
    </row>
    <row r="2333" spans="2:2" x14ac:dyDescent="0.2">
      <c r="B2333" s="52"/>
    </row>
    <row r="2334" spans="2:2" x14ac:dyDescent="0.2">
      <c r="B2334" s="52"/>
    </row>
    <row r="2335" spans="2:2" x14ac:dyDescent="0.2">
      <c r="B2335" s="52"/>
    </row>
    <row r="2337" spans="2:2" x14ac:dyDescent="0.2">
      <c r="B2337" s="52"/>
    </row>
    <row r="2338" spans="2:2" x14ac:dyDescent="0.2">
      <c r="B2338" s="52"/>
    </row>
    <row r="2339" spans="2:2" x14ac:dyDescent="0.2">
      <c r="B2339" s="52"/>
    </row>
    <row r="2340" spans="2:2" x14ac:dyDescent="0.2">
      <c r="B2340" s="52"/>
    </row>
    <row r="2341" spans="2:2" x14ac:dyDescent="0.2">
      <c r="B2341" s="52"/>
    </row>
    <row r="2342" spans="2:2" x14ac:dyDescent="0.2">
      <c r="B2342" s="52"/>
    </row>
    <row r="2343" spans="2:2" x14ac:dyDescent="0.2">
      <c r="B2343" s="52"/>
    </row>
    <row r="2344" spans="2:2" x14ac:dyDescent="0.2">
      <c r="B2344" s="52"/>
    </row>
    <row r="2345" spans="2:2" x14ac:dyDescent="0.2">
      <c r="B2345" s="52"/>
    </row>
    <row r="2346" spans="2:2" x14ac:dyDescent="0.2">
      <c r="B2346" s="52"/>
    </row>
    <row r="2347" spans="2:2" x14ac:dyDescent="0.2">
      <c r="B2347" s="52"/>
    </row>
    <row r="2348" spans="2:2" x14ac:dyDescent="0.2">
      <c r="B2348" s="52"/>
    </row>
    <row r="2349" spans="2:2" x14ac:dyDescent="0.2">
      <c r="B2349" s="52"/>
    </row>
    <row r="2350" spans="2:2" x14ac:dyDescent="0.2">
      <c r="B2350" s="52"/>
    </row>
    <row r="2351" spans="2:2" x14ac:dyDescent="0.2">
      <c r="B2351" s="52"/>
    </row>
    <row r="2352" spans="2:2" x14ac:dyDescent="0.2">
      <c r="B2352" s="52"/>
    </row>
    <row r="2353" spans="2:2" x14ac:dyDescent="0.2">
      <c r="B2353" s="52"/>
    </row>
    <row r="2354" spans="2:2" x14ac:dyDescent="0.2">
      <c r="B2354" s="52"/>
    </row>
    <row r="2355" spans="2:2" x14ac:dyDescent="0.2">
      <c r="B2355" s="52"/>
    </row>
    <row r="2356" spans="2:2" x14ac:dyDescent="0.2">
      <c r="B2356" s="52"/>
    </row>
    <row r="2357" spans="2:2" x14ac:dyDescent="0.2">
      <c r="B2357" s="52"/>
    </row>
    <row r="2358" spans="2:2" x14ac:dyDescent="0.2">
      <c r="B2358" s="52"/>
    </row>
    <row r="2359" spans="2:2" x14ac:dyDescent="0.2">
      <c r="B2359" s="52"/>
    </row>
    <row r="2360" spans="2:2" x14ac:dyDescent="0.2">
      <c r="B2360" s="52"/>
    </row>
    <row r="2361" spans="2:2" x14ac:dyDescent="0.2">
      <c r="B2361" s="52"/>
    </row>
    <row r="2362" spans="2:2" x14ac:dyDescent="0.2">
      <c r="B2362" s="52"/>
    </row>
    <row r="2363" spans="2:2" x14ac:dyDescent="0.2">
      <c r="B2363" s="52"/>
    </row>
    <row r="2365" spans="2:2" x14ac:dyDescent="0.2">
      <c r="B2365" s="52"/>
    </row>
    <row r="2367" spans="2:2" x14ac:dyDescent="0.2">
      <c r="B2367" s="52"/>
    </row>
    <row r="2368" spans="2:2" x14ac:dyDescent="0.2">
      <c r="B2368" s="52"/>
    </row>
    <row r="2369" spans="2:2" x14ac:dyDescent="0.2">
      <c r="B2369" s="52"/>
    </row>
    <row r="2370" spans="2:2" x14ac:dyDescent="0.2">
      <c r="B2370" s="52"/>
    </row>
    <row r="2371" spans="2:2" x14ac:dyDescent="0.2">
      <c r="B2371" s="52"/>
    </row>
    <row r="2372" spans="2:2" x14ac:dyDescent="0.2">
      <c r="B2372" s="52"/>
    </row>
    <row r="2373" spans="2:2" x14ac:dyDescent="0.2">
      <c r="B2373" s="52"/>
    </row>
    <row r="2374" spans="2:2" x14ac:dyDescent="0.2">
      <c r="B2374" s="52"/>
    </row>
    <row r="2375" spans="2:2" x14ac:dyDescent="0.2">
      <c r="B2375" s="52"/>
    </row>
    <row r="2376" spans="2:2" x14ac:dyDescent="0.2">
      <c r="B2376" s="52"/>
    </row>
    <row r="2377" spans="2:2" x14ac:dyDescent="0.2">
      <c r="B2377" s="52"/>
    </row>
    <row r="2378" spans="2:2" x14ac:dyDescent="0.2">
      <c r="B2378" s="52"/>
    </row>
    <row r="2379" spans="2:2" x14ac:dyDescent="0.2">
      <c r="B2379" s="52"/>
    </row>
    <row r="2380" spans="2:2" x14ac:dyDescent="0.2">
      <c r="B2380" s="52"/>
    </row>
    <row r="2381" spans="2:2" x14ac:dyDescent="0.2">
      <c r="B2381" s="52"/>
    </row>
    <row r="2382" spans="2:2" x14ac:dyDescent="0.2">
      <c r="B2382" s="52"/>
    </row>
    <row r="2383" spans="2:2" x14ac:dyDescent="0.2">
      <c r="B2383" s="52"/>
    </row>
    <row r="2384" spans="2:2" x14ac:dyDescent="0.2">
      <c r="B2384" s="52"/>
    </row>
    <row r="2385" spans="2:2" x14ac:dyDescent="0.2">
      <c r="B2385" s="52"/>
    </row>
    <row r="2387" spans="2:2" x14ac:dyDescent="0.2">
      <c r="B2387" s="52"/>
    </row>
    <row r="2388" spans="2:2" x14ac:dyDescent="0.2">
      <c r="B2388" s="52"/>
    </row>
    <row r="2389" spans="2:2" x14ac:dyDescent="0.2">
      <c r="B2389" s="52"/>
    </row>
    <row r="2390" spans="2:2" x14ac:dyDescent="0.2">
      <c r="B2390" s="52"/>
    </row>
    <row r="2391" spans="2:2" x14ac:dyDescent="0.2">
      <c r="B2391" s="52"/>
    </row>
    <row r="2392" spans="2:2" x14ac:dyDescent="0.2">
      <c r="B2392" s="52"/>
    </row>
    <row r="2393" spans="2:2" x14ac:dyDescent="0.2">
      <c r="B2393" s="52"/>
    </row>
    <row r="2394" spans="2:2" x14ac:dyDescent="0.2">
      <c r="B2394" s="52"/>
    </row>
    <row r="2395" spans="2:2" x14ac:dyDescent="0.2">
      <c r="B2395" s="52"/>
    </row>
    <row r="2396" spans="2:2" x14ac:dyDescent="0.2">
      <c r="B2396" s="52"/>
    </row>
    <row r="2397" spans="2:2" x14ac:dyDescent="0.2">
      <c r="B2397" s="52"/>
    </row>
    <row r="2398" spans="2:2" x14ac:dyDescent="0.2">
      <c r="B2398" s="52"/>
    </row>
    <row r="2399" spans="2:2" x14ac:dyDescent="0.2">
      <c r="B2399" s="52"/>
    </row>
    <row r="2400" spans="2:2" x14ac:dyDescent="0.2">
      <c r="B2400" s="52"/>
    </row>
    <row r="2401" spans="2:2" x14ac:dyDescent="0.2">
      <c r="B2401" s="52"/>
    </row>
    <row r="2402" spans="2:2" x14ac:dyDescent="0.2">
      <c r="B2402" s="52"/>
    </row>
    <row r="2403" spans="2:2" x14ac:dyDescent="0.2">
      <c r="B2403" s="52"/>
    </row>
    <row r="2404" spans="2:2" x14ac:dyDescent="0.2">
      <c r="B2404" s="52"/>
    </row>
    <row r="2405" spans="2:2" x14ac:dyDescent="0.2">
      <c r="B2405" s="52"/>
    </row>
    <row r="2407" spans="2:2" x14ac:dyDescent="0.2">
      <c r="B2407" s="52"/>
    </row>
    <row r="2408" spans="2:2" x14ac:dyDescent="0.2">
      <c r="B2408" s="52"/>
    </row>
    <row r="2409" spans="2:2" x14ac:dyDescent="0.2">
      <c r="B2409" s="52"/>
    </row>
    <row r="2410" spans="2:2" x14ac:dyDescent="0.2">
      <c r="B2410" s="52"/>
    </row>
    <row r="2411" spans="2:2" x14ac:dyDescent="0.2">
      <c r="B2411" s="52"/>
    </row>
    <row r="2413" spans="2:2" x14ac:dyDescent="0.2">
      <c r="B2413" s="52"/>
    </row>
    <row r="2414" spans="2:2" x14ac:dyDescent="0.2">
      <c r="B2414" s="52"/>
    </row>
    <row r="2415" spans="2:2" x14ac:dyDescent="0.2">
      <c r="B2415" s="52"/>
    </row>
    <row r="2416" spans="2:2" x14ac:dyDescent="0.2">
      <c r="B2416" s="52"/>
    </row>
    <row r="2417" spans="2:2" x14ac:dyDescent="0.2">
      <c r="B2417" s="52"/>
    </row>
    <row r="2418" spans="2:2" x14ac:dyDescent="0.2">
      <c r="B2418" s="52"/>
    </row>
    <row r="2419" spans="2:2" x14ac:dyDescent="0.2">
      <c r="B2419" s="52"/>
    </row>
    <row r="2420" spans="2:2" x14ac:dyDescent="0.2">
      <c r="B2420" s="52"/>
    </row>
    <row r="2421" spans="2:2" x14ac:dyDescent="0.2">
      <c r="B2421" s="52"/>
    </row>
    <row r="2422" spans="2:2" x14ac:dyDescent="0.2">
      <c r="B2422" s="52"/>
    </row>
    <row r="2423" spans="2:2" x14ac:dyDescent="0.2">
      <c r="B2423" s="52"/>
    </row>
    <row r="2424" spans="2:2" x14ac:dyDescent="0.2">
      <c r="B2424" s="52"/>
    </row>
    <row r="2425" spans="2:2" x14ac:dyDescent="0.2">
      <c r="B2425" s="52"/>
    </row>
    <row r="2426" spans="2:2" x14ac:dyDescent="0.2">
      <c r="B2426" s="52"/>
    </row>
    <row r="2427" spans="2:2" x14ac:dyDescent="0.2">
      <c r="B2427" s="52"/>
    </row>
    <row r="2428" spans="2:2" x14ac:dyDescent="0.2">
      <c r="B2428" s="52"/>
    </row>
    <row r="2429" spans="2:2" x14ac:dyDescent="0.2">
      <c r="B2429" s="52"/>
    </row>
    <row r="2430" spans="2:2" x14ac:dyDescent="0.2">
      <c r="B2430" s="52"/>
    </row>
    <row r="2431" spans="2:2" x14ac:dyDescent="0.2">
      <c r="B2431" s="52"/>
    </row>
    <row r="2432" spans="2:2" x14ac:dyDescent="0.2">
      <c r="B2432" s="52"/>
    </row>
    <row r="2433" spans="2:2" x14ac:dyDescent="0.2">
      <c r="B2433" s="52"/>
    </row>
    <row r="2434" spans="2:2" x14ac:dyDescent="0.2">
      <c r="B2434" s="52"/>
    </row>
    <row r="2435" spans="2:2" x14ac:dyDescent="0.2">
      <c r="B2435" s="52"/>
    </row>
    <row r="2437" spans="2:2" x14ac:dyDescent="0.2">
      <c r="B2437" s="52"/>
    </row>
    <row r="2438" spans="2:2" x14ac:dyDescent="0.2">
      <c r="B2438" s="52"/>
    </row>
    <row r="2439" spans="2:2" x14ac:dyDescent="0.2">
      <c r="B2439" s="52"/>
    </row>
    <row r="2440" spans="2:2" x14ac:dyDescent="0.2">
      <c r="B2440" s="52"/>
    </row>
    <row r="2442" spans="2:2" x14ac:dyDescent="0.2">
      <c r="B2442" s="52"/>
    </row>
    <row r="2443" spans="2:2" x14ac:dyDescent="0.2">
      <c r="B2443" s="52"/>
    </row>
    <row r="2444" spans="2:2" x14ac:dyDescent="0.2">
      <c r="B2444" s="52"/>
    </row>
    <row r="2445" spans="2:2" x14ac:dyDescent="0.2">
      <c r="B2445" s="52"/>
    </row>
    <row r="2446" spans="2:2" x14ac:dyDescent="0.2">
      <c r="B2446" s="52"/>
    </row>
    <row r="2448" spans="2:2" x14ac:dyDescent="0.2">
      <c r="B2448" s="52"/>
    </row>
    <row r="2449" spans="2:2" x14ac:dyDescent="0.2">
      <c r="B2449" s="52"/>
    </row>
    <row r="2450" spans="2:2" x14ac:dyDescent="0.2">
      <c r="B2450" s="52"/>
    </row>
    <row r="2451" spans="2:2" x14ac:dyDescent="0.2">
      <c r="B2451" s="52"/>
    </row>
    <row r="2452" spans="2:2" x14ac:dyDescent="0.2">
      <c r="B2452" s="52"/>
    </row>
    <row r="2453" spans="2:2" x14ac:dyDescent="0.2">
      <c r="B2453" s="52"/>
    </row>
    <row r="2454" spans="2:2" x14ac:dyDescent="0.2">
      <c r="B2454" s="52"/>
    </row>
    <row r="2455" spans="2:2" x14ac:dyDescent="0.2">
      <c r="B2455" s="52"/>
    </row>
    <row r="2456" spans="2:2" x14ac:dyDescent="0.2">
      <c r="B2456" s="52"/>
    </row>
    <row r="2457" spans="2:2" x14ac:dyDescent="0.2">
      <c r="B2457" s="52"/>
    </row>
    <row r="2458" spans="2:2" x14ac:dyDescent="0.2">
      <c r="B2458" s="52"/>
    </row>
    <row r="2459" spans="2:2" x14ac:dyDescent="0.2">
      <c r="B2459" s="52"/>
    </row>
    <row r="2460" spans="2:2" x14ac:dyDescent="0.2">
      <c r="B2460" s="52"/>
    </row>
    <row r="2462" spans="2:2" x14ac:dyDescent="0.2">
      <c r="B2462" s="52"/>
    </row>
    <row r="2463" spans="2:2" x14ac:dyDescent="0.2">
      <c r="B2463" s="52"/>
    </row>
    <row r="2464" spans="2:2" x14ac:dyDescent="0.2">
      <c r="B2464" s="52"/>
    </row>
    <row r="2465" spans="2:2" x14ac:dyDescent="0.2">
      <c r="B2465" s="52"/>
    </row>
    <row r="2466" spans="2:2" x14ac:dyDescent="0.2">
      <c r="B2466" s="52"/>
    </row>
    <row r="2467" spans="2:2" x14ac:dyDescent="0.2">
      <c r="B2467" s="52"/>
    </row>
    <row r="2468" spans="2:2" x14ac:dyDescent="0.2">
      <c r="B2468" s="52"/>
    </row>
    <row r="2469" spans="2:2" x14ac:dyDescent="0.2">
      <c r="B2469" s="52"/>
    </row>
    <row r="2470" spans="2:2" x14ac:dyDescent="0.2">
      <c r="B2470" s="52"/>
    </row>
    <row r="2471" spans="2:2" x14ac:dyDescent="0.2">
      <c r="B2471" s="52"/>
    </row>
    <row r="2472" spans="2:2" x14ac:dyDescent="0.2">
      <c r="B2472" s="52"/>
    </row>
    <row r="2474" spans="2:2" x14ac:dyDescent="0.2">
      <c r="B2474" s="52"/>
    </row>
    <row r="2475" spans="2:2" x14ac:dyDescent="0.2">
      <c r="B2475" s="52"/>
    </row>
    <row r="2476" spans="2:2" x14ac:dyDescent="0.2">
      <c r="B2476" s="52"/>
    </row>
    <row r="2477" spans="2:2" x14ac:dyDescent="0.2">
      <c r="B2477" s="52"/>
    </row>
    <row r="2478" spans="2:2" x14ac:dyDescent="0.2">
      <c r="B2478" s="52"/>
    </row>
    <row r="2479" spans="2:2" x14ac:dyDescent="0.2">
      <c r="B2479" s="52"/>
    </row>
    <row r="2480" spans="2:2" x14ac:dyDescent="0.2">
      <c r="B2480" s="52"/>
    </row>
    <row r="2481" spans="2:2" x14ac:dyDescent="0.2">
      <c r="B2481" s="52"/>
    </row>
    <row r="2482" spans="2:2" x14ac:dyDescent="0.2">
      <c r="B2482" s="52"/>
    </row>
    <row r="2483" spans="2:2" x14ac:dyDescent="0.2">
      <c r="B2483" s="52"/>
    </row>
    <row r="2484" spans="2:2" x14ac:dyDescent="0.2">
      <c r="B2484" s="52"/>
    </row>
    <row r="2485" spans="2:2" x14ac:dyDescent="0.2">
      <c r="B2485" s="52"/>
    </row>
    <row r="2486" spans="2:2" x14ac:dyDescent="0.2">
      <c r="B2486" s="52"/>
    </row>
    <row r="2487" spans="2:2" x14ac:dyDescent="0.2">
      <c r="B2487" s="52"/>
    </row>
    <row r="2488" spans="2:2" x14ac:dyDescent="0.2">
      <c r="B2488" s="52"/>
    </row>
    <row r="2489" spans="2:2" x14ac:dyDescent="0.2">
      <c r="B2489" s="52"/>
    </row>
    <row r="2490" spans="2:2" x14ac:dyDescent="0.2">
      <c r="B2490" s="52"/>
    </row>
    <row r="2491" spans="2:2" x14ac:dyDescent="0.2">
      <c r="B2491" s="52"/>
    </row>
    <row r="2492" spans="2:2" x14ac:dyDescent="0.2">
      <c r="B2492" s="52"/>
    </row>
    <row r="2493" spans="2:2" x14ac:dyDescent="0.2">
      <c r="B2493" s="52"/>
    </row>
    <row r="2494" spans="2:2" x14ac:dyDescent="0.2">
      <c r="B2494" s="52"/>
    </row>
    <row r="2495" spans="2:2" x14ac:dyDescent="0.2">
      <c r="B2495" s="52"/>
    </row>
    <row r="2496" spans="2:2" x14ac:dyDescent="0.2">
      <c r="B2496" s="52"/>
    </row>
    <row r="2497" spans="2:2" x14ac:dyDescent="0.2">
      <c r="B2497" s="52"/>
    </row>
    <row r="2498" spans="2:2" x14ac:dyDescent="0.2">
      <c r="B2498" s="52"/>
    </row>
    <row r="2499" spans="2:2" x14ac:dyDescent="0.2">
      <c r="B2499" s="52"/>
    </row>
    <row r="2500" spans="2:2" x14ac:dyDescent="0.2">
      <c r="B2500" s="52"/>
    </row>
    <row r="2501" spans="2:2" x14ac:dyDescent="0.2">
      <c r="B2501" s="52"/>
    </row>
    <row r="2502" spans="2:2" x14ac:dyDescent="0.2">
      <c r="B2502" s="52"/>
    </row>
    <row r="2503" spans="2:2" x14ac:dyDescent="0.2">
      <c r="B2503" s="52"/>
    </row>
    <row r="2504" spans="2:2" x14ac:dyDescent="0.2">
      <c r="B2504" s="52"/>
    </row>
    <row r="2506" spans="2:2" x14ac:dyDescent="0.2">
      <c r="B2506" s="52"/>
    </row>
    <row r="2507" spans="2:2" x14ac:dyDescent="0.2">
      <c r="B2507" s="52"/>
    </row>
    <row r="2508" spans="2:2" x14ac:dyDescent="0.2">
      <c r="B2508" s="52"/>
    </row>
    <row r="2509" spans="2:2" x14ac:dyDescent="0.2">
      <c r="B2509" s="52"/>
    </row>
    <row r="2510" spans="2:2" x14ac:dyDescent="0.2">
      <c r="B2510" s="52"/>
    </row>
    <row r="2511" spans="2:2" x14ac:dyDescent="0.2">
      <c r="B2511" s="52"/>
    </row>
    <row r="2512" spans="2:2" x14ac:dyDescent="0.2">
      <c r="B2512" s="52"/>
    </row>
    <row r="2513" spans="2:2" x14ac:dyDescent="0.2">
      <c r="B2513" s="52"/>
    </row>
    <row r="2514" spans="2:2" x14ac:dyDescent="0.2">
      <c r="B2514" s="52"/>
    </row>
    <row r="2515" spans="2:2" x14ac:dyDescent="0.2">
      <c r="B2515" s="52"/>
    </row>
    <row r="2516" spans="2:2" x14ac:dyDescent="0.2">
      <c r="B2516" s="52"/>
    </row>
    <row r="2517" spans="2:2" x14ac:dyDescent="0.2">
      <c r="B2517" s="52"/>
    </row>
    <row r="2518" spans="2:2" x14ac:dyDescent="0.2">
      <c r="B2518" s="52"/>
    </row>
    <row r="2519" spans="2:2" x14ac:dyDescent="0.2">
      <c r="B2519" s="52"/>
    </row>
    <row r="2520" spans="2:2" x14ac:dyDescent="0.2">
      <c r="B2520" s="52"/>
    </row>
    <row r="2521" spans="2:2" x14ac:dyDescent="0.2">
      <c r="B2521" s="52"/>
    </row>
    <row r="2522" spans="2:2" x14ac:dyDescent="0.2">
      <c r="B2522" s="52"/>
    </row>
    <row r="2523" spans="2:2" x14ac:dyDescent="0.2">
      <c r="B2523" s="52"/>
    </row>
    <row r="2525" spans="2:2" x14ac:dyDescent="0.2">
      <c r="B2525" s="52"/>
    </row>
    <row r="2526" spans="2:2" x14ac:dyDescent="0.2">
      <c r="B2526" s="52"/>
    </row>
    <row r="2527" spans="2:2" x14ac:dyDescent="0.2">
      <c r="B2527" s="52"/>
    </row>
    <row r="2528" spans="2:2" x14ac:dyDescent="0.2">
      <c r="B2528" s="52"/>
    </row>
    <row r="2529" spans="2:2" x14ac:dyDescent="0.2">
      <c r="B2529" s="52"/>
    </row>
    <row r="2530" spans="2:2" x14ac:dyDescent="0.2">
      <c r="B2530" s="52"/>
    </row>
    <row r="2531" spans="2:2" x14ac:dyDescent="0.2">
      <c r="B2531" s="52"/>
    </row>
    <row r="2532" spans="2:2" x14ac:dyDescent="0.2">
      <c r="B2532" s="52"/>
    </row>
    <row r="2533" spans="2:2" x14ac:dyDescent="0.2">
      <c r="B2533" s="52"/>
    </row>
    <row r="2534" spans="2:2" x14ac:dyDescent="0.2">
      <c r="B2534" s="52"/>
    </row>
    <row r="2535" spans="2:2" x14ac:dyDescent="0.2">
      <c r="B2535" s="52"/>
    </row>
    <row r="2536" spans="2:2" x14ac:dyDescent="0.2">
      <c r="B2536" s="52"/>
    </row>
    <row r="2537" spans="2:2" x14ac:dyDescent="0.2">
      <c r="B2537" s="52"/>
    </row>
    <row r="2538" spans="2:2" x14ac:dyDescent="0.2">
      <c r="B2538" s="52"/>
    </row>
    <row r="2539" spans="2:2" x14ac:dyDescent="0.2">
      <c r="B2539" s="52"/>
    </row>
    <row r="2540" spans="2:2" x14ac:dyDescent="0.2">
      <c r="B2540" s="52"/>
    </row>
    <row r="2541" spans="2:2" x14ac:dyDescent="0.2">
      <c r="B2541" s="52"/>
    </row>
    <row r="2542" spans="2:2" x14ac:dyDescent="0.2">
      <c r="B2542" s="52"/>
    </row>
    <row r="2543" spans="2:2" x14ac:dyDescent="0.2">
      <c r="B2543" s="52"/>
    </row>
    <row r="2544" spans="2:2" x14ac:dyDescent="0.2">
      <c r="B2544" s="52"/>
    </row>
    <row r="2545" spans="2:2" x14ac:dyDescent="0.2">
      <c r="B2545" s="52"/>
    </row>
    <row r="2546" spans="2:2" x14ac:dyDescent="0.2">
      <c r="B2546" s="52"/>
    </row>
    <row r="2547" spans="2:2" x14ac:dyDescent="0.2">
      <c r="B2547" s="52"/>
    </row>
    <row r="2548" spans="2:2" x14ac:dyDescent="0.2">
      <c r="B2548" s="52"/>
    </row>
    <row r="2549" spans="2:2" x14ac:dyDescent="0.2">
      <c r="B2549" s="52"/>
    </row>
    <row r="2550" spans="2:2" x14ac:dyDescent="0.2">
      <c r="B2550" s="52"/>
    </row>
    <row r="2551" spans="2:2" x14ac:dyDescent="0.2">
      <c r="B2551" s="52"/>
    </row>
    <row r="2552" spans="2:2" x14ac:dyDescent="0.2">
      <c r="B2552" s="52"/>
    </row>
    <row r="2553" spans="2:2" x14ac:dyDescent="0.2">
      <c r="B2553" s="52"/>
    </row>
    <row r="2554" spans="2:2" x14ac:dyDescent="0.2">
      <c r="B2554" s="52"/>
    </row>
    <row r="2555" spans="2:2" x14ac:dyDescent="0.2">
      <c r="B2555" s="52"/>
    </row>
    <row r="2556" spans="2:2" x14ac:dyDescent="0.2">
      <c r="B2556" s="52"/>
    </row>
    <row r="2557" spans="2:2" x14ac:dyDescent="0.2">
      <c r="B2557" s="52"/>
    </row>
    <row r="2558" spans="2:2" x14ac:dyDescent="0.2">
      <c r="B2558" s="52"/>
    </row>
    <row r="2559" spans="2:2" x14ac:dyDescent="0.2">
      <c r="B2559" s="52"/>
    </row>
    <row r="2560" spans="2:2" x14ac:dyDescent="0.2">
      <c r="B2560" s="52"/>
    </row>
    <row r="2562" spans="2:2" x14ac:dyDescent="0.2">
      <c r="B2562" s="52"/>
    </row>
    <row r="2563" spans="2:2" x14ac:dyDescent="0.2">
      <c r="B2563" s="52"/>
    </row>
    <row r="2564" spans="2:2" x14ac:dyDescent="0.2">
      <c r="B2564" s="52"/>
    </row>
    <row r="2565" spans="2:2" x14ac:dyDescent="0.2">
      <c r="B2565" s="52"/>
    </row>
    <row r="2566" spans="2:2" x14ac:dyDescent="0.2">
      <c r="B2566" s="52"/>
    </row>
    <row r="2567" spans="2:2" x14ac:dyDescent="0.2">
      <c r="B2567" s="52"/>
    </row>
    <row r="2568" spans="2:2" x14ac:dyDescent="0.2">
      <c r="B2568" s="52"/>
    </row>
    <row r="2569" spans="2:2" x14ac:dyDescent="0.2">
      <c r="B2569" s="52"/>
    </row>
    <row r="2570" spans="2:2" x14ac:dyDescent="0.2">
      <c r="B2570" s="52"/>
    </row>
    <row r="2571" spans="2:2" x14ac:dyDescent="0.2">
      <c r="B2571" s="52"/>
    </row>
    <row r="2572" spans="2:2" x14ac:dyDescent="0.2">
      <c r="B2572" s="52"/>
    </row>
    <row r="2573" spans="2:2" x14ac:dyDescent="0.2">
      <c r="B2573" s="52"/>
    </row>
    <row r="2574" spans="2:2" x14ac:dyDescent="0.2">
      <c r="B2574" s="52"/>
    </row>
    <row r="2575" spans="2:2" x14ac:dyDescent="0.2">
      <c r="B2575" s="52"/>
    </row>
    <row r="2576" spans="2:2" x14ac:dyDescent="0.2">
      <c r="B2576" s="52"/>
    </row>
    <row r="2577" spans="2:2" x14ac:dyDescent="0.2">
      <c r="B2577" s="52"/>
    </row>
    <row r="2578" spans="2:2" x14ac:dyDescent="0.2">
      <c r="B2578" s="52"/>
    </row>
    <row r="2579" spans="2:2" x14ac:dyDescent="0.2">
      <c r="B2579" s="52"/>
    </row>
    <row r="2580" spans="2:2" x14ac:dyDescent="0.2">
      <c r="B2580" s="52"/>
    </row>
    <row r="2581" spans="2:2" x14ac:dyDescent="0.2">
      <c r="B2581" s="52"/>
    </row>
    <row r="2582" spans="2:2" x14ac:dyDescent="0.2">
      <c r="B2582" s="52"/>
    </row>
    <row r="2584" spans="2:2" x14ac:dyDescent="0.2">
      <c r="B2584" s="52"/>
    </row>
    <row r="2585" spans="2:2" x14ac:dyDescent="0.2">
      <c r="B2585" s="52"/>
    </row>
    <row r="2586" spans="2:2" x14ac:dyDescent="0.2">
      <c r="B2586" s="52"/>
    </row>
    <row r="2587" spans="2:2" x14ac:dyDescent="0.2">
      <c r="B2587" s="52"/>
    </row>
    <row r="2588" spans="2:2" x14ac:dyDescent="0.2">
      <c r="B2588" s="52"/>
    </row>
    <row r="2589" spans="2:2" x14ac:dyDescent="0.2">
      <c r="B2589" s="52"/>
    </row>
    <row r="2590" spans="2:2" x14ac:dyDescent="0.2">
      <c r="B2590" s="52"/>
    </row>
    <row r="2591" spans="2:2" x14ac:dyDescent="0.2">
      <c r="B2591" s="52"/>
    </row>
    <row r="2592" spans="2:2" x14ac:dyDescent="0.2">
      <c r="B2592" s="52"/>
    </row>
    <row r="2593" spans="2:2" x14ac:dyDescent="0.2">
      <c r="B2593" s="52"/>
    </row>
    <row r="2594" spans="2:2" x14ac:dyDescent="0.2">
      <c r="B2594" s="52"/>
    </row>
    <row r="2595" spans="2:2" x14ac:dyDescent="0.2">
      <c r="B2595" s="52"/>
    </row>
    <row r="2596" spans="2:2" x14ac:dyDescent="0.2">
      <c r="B2596" s="52"/>
    </row>
    <row r="2597" spans="2:2" x14ac:dyDescent="0.2">
      <c r="B2597" s="52"/>
    </row>
    <row r="2598" spans="2:2" x14ac:dyDescent="0.2">
      <c r="B2598" s="52"/>
    </row>
    <row r="2599" spans="2:2" x14ac:dyDescent="0.2">
      <c r="B2599" s="52"/>
    </row>
    <row r="2600" spans="2:2" x14ac:dyDescent="0.2">
      <c r="B2600" s="52"/>
    </row>
    <row r="2601" spans="2:2" x14ac:dyDescent="0.2">
      <c r="B2601" s="52"/>
    </row>
    <row r="2602" spans="2:2" x14ac:dyDescent="0.2">
      <c r="B2602" s="52"/>
    </row>
    <row r="2603" spans="2:2" x14ac:dyDescent="0.2">
      <c r="B2603" s="52"/>
    </row>
    <row r="2604" spans="2:2" x14ac:dyDescent="0.2">
      <c r="B2604" s="52"/>
    </row>
    <row r="2606" spans="2:2" x14ac:dyDescent="0.2">
      <c r="B2606" s="52"/>
    </row>
    <row r="2607" spans="2:2" x14ac:dyDescent="0.2">
      <c r="B2607" s="52"/>
    </row>
    <row r="2608" spans="2:2" x14ac:dyDescent="0.2">
      <c r="B2608" s="52"/>
    </row>
    <row r="2609" spans="2:2" x14ac:dyDescent="0.2">
      <c r="B2609" s="52"/>
    </row>
    <row r="2610" spans="2:2" x14ac:dyDescent="0.2">
      <c r="B2610" s="52"/>
    </row>
    <row r="2611" spans="2:2" x14ac:dyDescent="0.2">
      <c r="B2611" s="52"/>
    </row>
    <row r="2612" spans="2:2" x14ac:dyDescent="0.2">
      <c r="B2612" s="52"/>
    </row>
    <row r="2613" spans="2:2" x14ac:dyDescent="0.2">
      <c r="B2613" s="52"/>
    </row>
    <row r="2614" spans="2:2" x14ac:dyDescent="0.2">
      <c r="B2614" s="52"/>
    </row>
    <row r="2615" spans="2:2" x14ac:dyDescent="0.2">
      <c r="B2615" s="52"/>
    </row>
    <row r="2616" spans="2:2" x14ac:dyDescent="0.2">
      <c r="B2616" s="52"/>
    </row>
    <row r="2617" spans="2:2" x14ac:dyDescent="0.2">
      <c r="B2617" s="52"/>
    </row>
    <row r="2618" spans="2:2" x14ac:dyDescent="0.2">
      <c r="B2618" s="52"/>
    </row>
    <row r="2619" spans="2:2" x14ac:dyDescent="0.2">
      <c r="B2619" s="52"/>
    </row>
    <row r="2620" spans="2:2" x14ac:dyDescent="0.2">
      <c r="B2620" s="52"/>
    </row>
    <row r="2621" spans="2:2" x14ac:dyDescent="0.2">
      <c r="B2621" s="52"/>
    </row>
    <row r="2622" spans="2:2" x14ac:dyDescent="0.2">
      <c r="B2622" s="52"/>
    </row>
    <row r="2623" spans="2:2" x14ac:dyDescent="0.2">
      <c r="B2623" s="52"/>
    </row>
    <row r="2624" spans="2:2" x14ac:dyDescent="0.2">
      <c r="B2624" s="52"/>
    </row>
    <row r="2625" spans="2:2" x14ac:dyDescent="0.2">
      <c r="B2625" s="52"/>
    </row>
    <row r="2626" spans="2:2" x14ac:dyDescent="0.2">
      <c r="B2626" s="52"/>
    </row>
    <row r="2627" spans="2:2" x14ac:dyDescent="0.2">
      <c r="B2627" s="52"/>
    </row>
    <row r="2629" spans="2:2" x14ac:dyDescent="0.2">
      <c r="B2629" s="52"/>
    </row>
    <row r="2631" spans="2:2" x14ac:dyDescent="0.2">
      <c r="B2631" s="52"/>
    </row>
    <row r="2632" spans="2:2" x14ac:dyDescent="0.2">
      <c r="B2632" s="52"/>
    </row>
    <row r="2633" spans="2:2" x14ac:dyDescent="0.2">
      <c r="B2633" s="52"/>
    </row>
    <row r="2634" spans="2:2" x14ac:dyDescent="0.2">
      <c r="B2634" s="52"/>
    </row>
    <row r="2635" spans="2:2" x14ac:dyDescent="0.2">
      <c r="B2635" s="52"/>
    </row>
    <row r="2636" spans="2:2" x14ac:dyDescent="0.2">
      <c r="B2636" s="52"/>
    </row>
    <row r="2637" spans="2:2" x14ac:dyDescent="0.2">
      <c r="B2637" s="52"/>
    </row>
    <row r="2638" spans="2:2" x14ac:dyDescent="0.2">
      <c r="B2638" s="52"/>
    </row>
    <row r="2639" spans="2:2" x14ac:dyDescent="0.2">
      <c r="B2639" s="52"/>
    </row>
    <row r="2640" spans="2:2" x14ac:dyDescent="0.2">
      <c r="B2640" s="52"/>
    </row>
    <row r="2641" spans="2:2" x14ac:dyDescent="0.2">
      <c r="B2641" s="52"/>
    </row>
    <row r="2643" spans="2:2" x14ac:dyDescent="0.2">
      <c r="B2643" s="52"/>
    </row>
    <row r="2644" spans="2:2" x14ac:dyDescent="0.2">
      <c r="B2644" s="52"/>
    </row>
    <row r="2645" spans="2:2" x14ac:dyDescent="0.2">
      <c r="B2645" s="52"/>
    </row>
    <row r="2646" spans="2:2" x14ac:dyDescent="0.2">
      <c r="B2646" s="52"/>
    </row>
    <row r="2647" spans="2:2" x14ac:dyDescent="0.2">
      <c r="B2647" s="52"/>
    </row>
    <row r="2648" spans="2:2" x14ac:dyDescent="0.2">
      <c r="B2648" s="52"/>
    </row>
    <row r="2649" spans="2:2" x14ac:dyDescent="0.2">
      <c r="B2649" s="52"/>
    </row>
    <row r="2650" spans="2:2" x14ac:dyDescent="0.2">
      <c r="B2650" s="52"/>
    </row>
    <row r="2651" spans="2:2" x14ac:dyDescent="0.2">
      <c r="B2651" s="52"/>
    </row>
    <row r="2652" spans="2:2" x14ac:dyDescent="0.2">
      <c r="B2652" s="52"/>
    </row>
    <row r="2653" spans="2:2" x14ac:dyDescent="0.2">
      <c r="B2653" s="52"/>
    </row>
    <row r="2654" spans="2:2" x14ac:dyDescent="0.2">
      <c r="B2654" s="52"/>
    </row>
    <row r="2656" spans="2:2" x14ac:dyDescent="0.2">
      <c r="B2656" s="52"/>
    </row>
    <row r="2657" spans="2:2" x14ac:dyDescent="0.2">
      <c r="B2657" s="52"/>
    </row>
    <row r="2658" spans="2:2" x14ac:dyDescent="0.2">
      <c r="B2658" s="52"/>
    </row>
    <row r="2660" spans="2:2" x14ac:dyDescent="0.2">
      <c r="B2660" s="52"/>
    </row>
    <row r="2661" spans="2:2" x14ac:dyDescent="0.2">
      <c r="B2661" s="52"/>
    </row>
    <row r="2663" spans="2:2" x14ac:dyDescent="0.2">
      <c r="B2663" s="52"/>
    </row>
    <row r="2664" spans="2:2" x14ac:dyDescent="0.2">
      <c r="B2664" s="52"/>
    </row>
    <row r="2665" spans="2:2" x14ac:dyDescent="0.2">
      <c r="B2665" s="52"/>
    </row>
    <row r="2666" spans="2:2" x14ac:dyDescent="0.2">
      <c r="B2666" s="52"/>
    </row>
    <row r="2667" spans="2:2" x14ac:dyDescent="0.2">
      <c r="B2667" s="52"/>
    </row>
    <row r="2668" spans="2:2" x14ac:dyDescent="0.2">
      <c r="B2668" s="52"/>
    </row>
    <row r="2669" spans="2:2" x14ac:dyDescent="0.2">
      <c r="B2669" s="52"/>
    </row>
    <row r="2670" spans="2:2" x14ac:dyDescent="0.2">
      <c r="B2670" s="52"/>
    </row>
    <row r="2672" spans="2:2" x14ac:dyDescent="0.2">
      <c r="B2672" s="52"/>
    </row>
    <row r="2674" spans="2:2" x14ac:dyDescent="0.2">
      <c r="B2674" s="52"/>
    </row>
    <row r="2676" spans="2:2" x14ac:dyDescent="0.2">
      <c r="B2676" s="52"/>
    </row>
    <row r="2677" spans="2:2" x14ac:dyDescent="0.2">
      <c r="B2677" s="52"/>
    </row>
    <row r="2678" spans="2:2" x14ac:dyDescent="0.2">
      <c r="B2678" s="52"/>
    </row>
    <row r="2679" spans="2:2" x14ac:dyDescent="0.2">
      <c r="B2679" s="52"/>
    </row>
    <row r="2680" spans="2:2" x14ac:dyDescent="0.2">
      <c r="B2680" s="52"/>
    </row>
    <row r="2681" spans="2:2" x14ac:dyDescent="0.2">
      <c r="B2681" s="52"/>
    </row>
    <row r="2682" spans="2:2" x14ac:dyDescent="0.2">
      <c r="B2682" s="52"/>
    </row>
    <row r="2683" spans="2:2" x14ac:dyDescent="0.2">
      <c r="B2683" s="52"/>
    </row>
    <row r="2684" spans="2:2" x14ac:dyDescent="0.2">
      <c r="B2684" s="52"/>
    </row>
    <row r="2685" spans="2:2" x14ac:dyDescent="0.2">
      <c r="B2685" s="52"/>
    </row>
    <row r="2686" spans="2:2" x14ac:dyDescent="0.2">
      <c r="B2686" s="52"/>
    </row>
    <row r="2687" spans="2:2" x14ac:dyDescent="0.2">
      <c r="B2687" s="52"/>
    </row>
    <row r="2688" spans="2:2" x14ac:dyDescent="0.2">
      <c r="B2688" s="52"/>
    </row>
    <row r="2689" spans="2:2" x14ac:dyDescent="0.2">
      <c r="B2689" s="52"/>
    </row>
    <row r="2690" spans="2:2" x14ac:dyDescent="0.2">
      <c r="B2690" s="52"/>
    </row>
    <row r="2691" spans="2:2" x14ac:dyDescent="0.2">
      <c r="B2691" s="52"/>
    </row>
    <row r="2692" spans="2:2" x14ac:dyDescent="0.2">
      <c r="B2692" s="52"/>
    </row>
    <row r="2693" spans="2:2" x14ac:dyDescent="0.2">
      <c r="B2693" s="52"/>
    </row>
    <row r="2694" spans="2:2" x14ac:dyDescent="0.2">
      <c r="B2694" s="52"/>
    </row>
    <row r="2695" spans="2:2" x14ac:dyDescent="0.2">
      <c r="B2695" s="52"/>
    </row>
    <row r="2696" spans="2:2" x14ac:dyDescent="0.2">
      <c r="B2696" s="52"/>
    </row>
    <row r="2697" spans="2:2" x14ac:dyDescent="0.2">
      <c r="B2697" s="52"/>
    </row>
    <row r="2698" spans="2:2" x14ac:dyDescent="0.2">
      <c r="B2698" s="52"/>
    </row>
    <row r="2699" spans="2:2" x14ac:dyDescent="0.2">
      <c r="B2699" s="52"/>
    </row>
    <row r="2700" spans="2:2" x14ac:dyDescent="0.2">
      <c r="B2700" s="52"/>
    </row>
    <row r="2701" spans="2:2" x14ac:dyDescent="0.2">
      <c r="B2701" s="52"/>
    </row>
    <row r="2702" spans="2:2" x14ac:dyDescent="0.2">
      <c r="B2702" s="52"/>
    </row>
    <row r="2703" spans="2:2" x14ac:dyDescent="0.2">
      <c r="B2703" s="52"/>
    </row>
    <row r="2704" spans="2:2" x14ac:dyDescent="0.2">
      <c r="B2704" s="52"/>
    </row>
    <row r="2705" spans="2:2" x14ac:dyDescent="0.2">
      <c r="B2705" s="52"/>
    </row>
    <row r="2706" spans="2:2" x14ac:dyDescent="0.2">
      <c r="B2706" s="52"/>
    </row>
    <row r="2707" spans="2:2" x14ac:dyDescent="0.2">
      <c r="B2707" s="52"/>
    </row>
    <row r="2708" spans="2:2" x14ac:dyDescent="0.2">
      <c r="B2708" s="52"/>
    </row>
    <row r="2709" spans="2:2" x14ac:dyDescent="0.2">
      <c r="B2709" s="52"/>
    </row>
    <row r="2711" spans="2:2" x14ac:dyDescent="0.2">
      <c r="B2711" s="52"/>
    </row>
    <row r="2712" spans="2:2" x14ac:dyDescent="0.2">
      <c r="B2712" s="52"/>
    </row>
    <row r="2713" spans="2:2" x14ac:dyDescent="0.2">
      <c r="B2713" s="52"/>
    </row>
    <row r="2714" spans="2:2" x14ac:dyDescent="0.2">
      <c r="B2714" s="52"/>
    </row>
    <row r="2715" spans="2:2" x14ac:dyDescent="0.2">
      <c r="B2715" s="52"/>
    </row>
    <row r="2716" spans="2:2" x14ac:dyDescent="0.2">
      <c r="B2716" s="52"/>
    </row>
    <row r="2717" spans="2:2" x14ac:dyDescent="0.2">
      <c r="B2717" s="52"/>
    </row>
    <row r="2718" spans="2:2" x14ac:dyDescent="0.2">
      <c r="B2718" s="52"/>
    </row>
    <row r="2719" spans="2:2" x14ac:dyDescent="0.2">
      <c r="B2719" s="52"/>
    </row>
    <row r="2720" spans="2:2" x14ac:dyDescent="0.2">
      <c r="B2720" s="52"/>
    </row>
    <row r="2721" spans="2:2" x14ac:dyDescent="0.2">
      <c r="B2721" s="52"/>
    </row>
    <row r="2723" spans="2:2" x14ac:dyDescent="0.2">
      <c r="B2723" s="52"/>
    </row>
    <row r="2724" spans="2:2" x14ac:dyDescent="0.2">
      <c r="B2724" s="52"/>
    </row>
    <row r="2725" spans="2:2" x14ac:dyDescent="0.2">
      <c r="B2725" s="52"/>
    </row>
    <row r="2726" spans="2:2" x14ac:dyDescent="0.2">
      <c r="B2726" s="52"/>
    </row>
    <row r="2727" spans="2:2" x14ac:dyDescent="0.2">
      <c r="B2727" s="52"/>
    </row>
    <row r="2728" spans="2:2" x14ac:dyDescent="0.2">
      <c r="B2728" s="52"/>
    </row>
    <row r="2729" spans="2:2" x14ac:dyDescent="0.2">
      <c r="B2729" s="52"/>
    </row>
    <row r="2730" spans="2:2" x14ac:dyDescent="0.2">
      <c r="B2730" s="52"/>
    </row>
    <row r="2731" spans="2:2" x14ac:dyDescent="0.2">
      <c r="B2731" s="52"/>
    </row>
    <row r="2732" spans="2:2" x14ac:dyDescent="0.2">
      <c r="B2732" s="52"/>
    </row>
    <row r="2733" spans="2:2" x14ac:dyDescent="0.2">
      <c r="B2733" s="52"/>
    </row>
    <row r="2734" spans="2:2" x14ac:dyDescent="0.2">
      <c r="B2734" s="52"/>
    </row>
    <row r="2735" spans="2:2" x14ac:dyDescent="0.2">
      <c r="B2735" s="52"/>
    </row>
    <row r="2736" spans="2:2" x14ac:dyDescent="0.2">
      <c r="B2736" s="52"/>
    </row>
    <row r="2737" spans="2:2" x14ac:dyDescent="0.2">
      <c r="B2737" s="52"/>
    </row>
    <row r="2738" spans="2:2" x14ac:dyDescent="0.2">
      <c r="B2738" s="52"/>
    </row>
    <row r="2739" spans="2:2" x14ac:dyDescent="0.2">
      <c r="B2739" s="52"/>
    </row>
    <row r="2740" spans="2:2" x14ac:dyDescent="0.2">
      <c r="B2740" s="52"/>
    </row>
    <row r="2741" spans="2:2" x14ac:dyDescent="0.2">
      <c r="B2741" s="52"/>
    </row>
    <row r="2742" spans="2:2" x14ac:dyDescent="0.2">
      <c r="B2742" s="52"/>
    </row>
    <row r="2743" spans="2:2" x14ac:dyDescent="0.2">
      <c r="B2743" s="52"/>
    </row>
    <row r="2744" spans="2:2" x14ac:dyDescent="0.2">
      <c r="B2744" s="52"/>
    </row>
    <row r="2745" spans="2:2" x14ac:dyDescent="0.2">
      <c r="B2745" s="52"/>
    </row>
    <row r="2746" spans="2:2" x14ac:dyDescent="0.2">
      <c r="B2746" s="52"/>
    </row>
    <row r="2747" spans="2:2" x14ac:dyDescent="0.2">
      <c r="B2747" s="52"/>
    </row>
    <row r="2748" spans="2:2" x14ac:dyDescent="0.2">
      <c r="B2748" s="52"/>
    </row>
    <row r="2749" spans="2:2" x14ac:dyDescent="0.2">
      <c r="B2749" s="52"/>
    </row>
    <row r="2750" spans="2:2" x14ac:dyDescent="0.2">
      <c r="B2750" s="52"/>
    </row>
    <row r="2751" spans="2:2" x14ac:dyDescent="0.2">
      <c r="B2751" s="52"/>
    </row>
    <row r="2752" spans="2:2" x14ac:dyDescent="0.2">
      <c r="B2752" s="52"/>
    </row>
    <row r="2753" spans="2:2" x14ac:dyDescent="0.2">
      <c r="B2753" s="52"/>
    </row>
    <row r="2754" spans="2:2" x14ac:dyDescent="0.2">
      <c r="B2754" s="52"/>
    </row>
    <row r="2755" spans="2:2" x14ac:dyDescent="0.2">
      <c r="B2755" s="52"/>
    </row>
    <row r="2756" spans="2:2" x14ac:dyDescent="0.2">
      <c r="B2756" s="52"/>
    </row>
    <row r="2757" spans="2:2" x14ac:dyDescent="0.2">
      <c r="B2757" s="52"/>
    </row>
    <row r="2760" spans="2:2" x14ac:dyDescent="0.2">
      <c r="B2760" s="52"/>
    </row>
    <row r="2761" spans="2:2" x14ac:dyDescent="0.2">
      <c r="B2761" s="52"/>
    </row>
    <row r="2762" spans="2:2" x14ac:dyDescent="0.2">
      <c r="B2762" s="52"/>
    </row>
    <row r="2763" spans="2:2" x14ac:dyDescent="0.2">
      <c r="B2763" s="52"/>
    </row>
    <row r="2765" spans="2:2" x14ac:dyDescent="0.2">
      <c r="B2765" s="52"/>
    </row>
    <row r="2766" spans="2:2" x14ac:dyDescent="0.2">
      <c r="B2766" s="52"/>
    </row>
    <row r="2767" spans="2:2" x14ac:dyDescent="0.2">
      <c r="B2767" s="52"/>
    </row>
    <row r="2768" spans="2:2" x14ac:dyDescent="0.2">
      <c r="B2768" s="52"/>
    </row>
    <row r="2769" spans="2:2" x14ac:dyDescent="0.2">
      <c r="B2769" s="52"/>
    </row>
    <row r="2770" spans="2:2" x14ac:dyDescent="0.2">
      <c r="B2770" s="52"/>
    </row>
    <row r="2771" spans="2:2" x14ac:dyDescent="0.2">
      <c r="B2771" s="52"/>
    </row>
    <row r="2772" spans="2:2" x14ac:dyDescent="0.2">
      <c r="B2772" s="52"/>
    </row>
    <row r="2773" spans="2:2" x14ac:dyDescent="0.2">
      <c r="B2773" s="52"/>
    </row>
    <row r="2774" spans="2:2" x14ac:dyDescent="0.2">
      <c r="B2774" s="52"/>
    </row>
    <row r="2775" spans="2:2" x14ac:dyDescent="0.2">
      <c r="B2775" s="52"/>
    </row>
    <row r="2776" spans="2:2" x14ac:dyDescent="0.2">
      <c r="B2776" s="52"/>
    </row>
    <row r="2777" spans="2:2" x14ac:dyDescent="0.2">
      <c r="B2777" s="52"/>
    </row>
    <row r="2778" spans="2:2" x14ac:dyDescent="0.2">
      <c r="B2778" s="52"/>
    </row>
    <row r="2779" spans="2:2" x14ac:dyDescent="0.2">
      <c r="B2779" s="52"/>
    </row>
    <row r="2780" spans="2:2" x14ac:dyDescent="0.2">
      <c r="B2780" s="52"/>
    </row>
    <row r="2782" spans="2:2" x14ac:dyDescent="0.2">
      <c r="B2782" s="52"/>
    </row>
    <row r="2783" spans="2:2" x14ac:dyDescent="0.2">
      <c r="B2783" s="52"/>
    </row>
    <row r="2784" spans="2:2" x14ac:dyDescent="0.2">
      <c r="B2784" s="52"/>
    </row>
    <row r="2785" spans="2:2" x14ac:dyDescent="0.2">
      <c r="B2785" s="52"/>
    </row>
    <row r="2786" spans="2:2" x14ac:dyDescent="0.2">
      <c r="B2786" s="52"/>
    </row>
    <row r="2787" spans="2:2" x14ac:dyDescent="0.2">
      <c r="B2787" s="52"/>
    </row>
    <row r="2788" spans="2:2" x14ac:dyDescent="0.2">
      <c r="B2788" s="52"/>
    </row>
    <row r="2789" spans="2:2" x14ac:dyDescent="0.2">
      <c r="B2789" s="52"/>
    </row>
    <row r="2790" spans="2:2" x14ac:dyDescent="0.2">
      <c r="B2790" s="52"/>
    </row>
    <row r="2791" spans="2:2" x14ac:dyDescent="0.2">
      <c r="B2791" s="52"/>
    </row>
    <row r="2792" spans="2:2" x14ac:dyDescent="0.2">
      <c r="B2792" s="52"/>
    </row>
    <row r="2793" spans="2:2" x14ac:dyDescent="0.2">
      <c r="B2793" s="52"/>
    </row>
    <row r="2794" spans="2:2" x14ac:dyDescent="0.2">
      <c r="B2794" s="52"/>
    </row>
    <row r="2795" spans="2:2" x14ac:dyDescent="0.2">
      <c r="B2795" s="52"/>
    </row>
    <row r="2796" spans="2:2" x14ac:dyDescent="0.2">
      <c r="B2796" s="52"/>
    </row>
    <row r="2797" spans="2:2" x14ac:dyDescent="0.2">
      <c r="B2797" s="52"/>
    </row>
    <row r="2799" spans="2:2" x14ac:dyDescent="0.2">
      <c r="B2799" s="52"/>
    </row>
    <row r="2800" spans="2:2" x14ac:dyDescent="0.2">
      <c r="B2800" s="52"/>
    </row>
    <row r="2801" spans="2:2" x14ac:dyDescent="0.2">
      <c r="B2801" s="52"/>
    </row>
    <row r="2802" spans="2:2" x14ac:dyDescent="0.2">
      <c r="B2802" s="52"/>
    </row>
    <row r="2803" spans="2:2" x14ac:dyDescent="0.2">
      <c r="B2803" s="52"/>
    </row>
    <row r="2804" spans="2:2" x14ac:dyDescent="0.2">
      <c r="B2804" s="52"/>
    </row>
    <row r="2806" spans="2:2" x14ac:dyDescent="0.2">
      <c r="B2806" s="52"/>
    </row>
    <row r="2807" spans="2:2" x14ac:dyDescent="0.2">
      <c r="B2807" s="52"/>
    </row>
    <row r="2808" spans="2:2" x14ac:dyDescent="0.2">
      <c r="B2808" s="52"/>
    </row>
    <row r="2809" spans="2:2" x14ac:dyDescent="0.2">
      <c r="B2809" s="52"/>
    </row>
    <row r="2811" spans="2:2" x14ac:dyDescent="0.2">
      <c r="B2811" s="52"/>
    </row>
    <row r="2812" spans="2:2" x14ac:dyDescent="0.2">
      <c r="B2812" s="52"/>
    </row>
    <row r="2814" spans="2:2" x14ac:dyDescent="0.2">
      <c r="B2814" s="52"/>
    </row>
    <row r="2815" spans="2:2" x14ac:dyDescent="0.2">
      <c r="B2815" s="52"/>
    </row>
    <row r="2816" spans="2:2" x14ac:dyDescent="0.2">
      <c r="B2816" s="52"/>
    </row>
    <row r="2817" spans="2:2" x14ac:dyDescent="0.2">
      <c r="B2817" s="52"/>
    </row>
    <row r="2818" spans="2:2" x14ac:dyDescent="0.2">
      <c r="B2818" s="52"/>
    </row>
    <row r="2819" spans="2:2" x14ac:dyDescent="0.2">
      <c r="B2819" s="52"/>
    </row>
    <row r="2820" spans="2:2" x14ac:dyDescent="0.2">
      <c r="B2820" s="52"/>
    </row>
    <row r="2821" spans="2:2" x14ac:dyDescent="0.2">
      <c r="B2821" s="52"/>
    </row>
    <row r="2822" spans="2:2" x14ac:dyDescent="0.2">
      <c r="B2822" s="52"/>
    </row>
    <row r="2823" spans="2:2" x14ac:dyDescent="0.2">
      <c r="B2823" s="52"/>
    </row>
    <row r="2824" spans="2:2" x14ac:dyDescent="0.2">
      <c r="B2824" s="52"/>
    </row>
    <row r="2825" spans="2:2" x14ac:dyDescent="0.2">
      <c r="B2825" s="52"/>
    </row>
    <row r="2826" spans="2:2" x14ac:dyDescent="0.2">
      <c r="B2826" s="52"/>
    </row>
    <row r="2827" spans="2:2" x14ac:dyDescent="0.2">
      <c r="B2827" s="52"/>
    </row>
    <row r="2828" spans="2:2" x14ac:dyDescent="0.2">
      <c r="B2828" s="52"/>
    </row>
    <row r="2829" spans="2:2" x14ac:dyDescent="0.2">
      <c r="B2829" s="52"/>
    </row>
    <row r="2830" spans="2:2" x14ac:dyDescent="0.2">
      <c r="B2830" s="52"/>
    </row>
    <row r="2831" spans="2:2" x14ac:dyDescent="0.2">
      <c r="B2831" s="52"/>
    </row>
    <row r="2832" spans="2:2" x14ac:dyDescent="0.2">
      <c r="B2832" s="52"/>
    </row>
    <row r="2833" spans="2:2" x14ac:dyDescent="0.2">
      <c r="B2833" s="52"/>
    </row>
    <row r="2834" spans="2:2" x14ac:dyDescent="0.2">
      <c r="B2834" s="52"/>
    </row>
    <row r="2835" spans="2:2" x14ac:dyDescent="0.2">
      <c r="B2835" s="52"/>
    </row>
    <row r="2836" spans="2:2" x14ac:dyDescent="0.2">
      <c r="B2836" s="52"/>
    </row>
    <row r="2839" spans="2:2" x14ac:dyDescent="0.2">
      <c r="B2839" s="52"/>
    </row>
    <row r="2840" spans="2:2" x14ac:dyDescent="0.2">
      <c r="B2840" s="52"/>
    </row>
    <row r="2841" spans="2:2" x14ac:dyDescent="0.2">
      <c r="B2841" s="52"/>
    </row>
    <row r="2842" spans="2:2" x14ac:dyDescent="0.2">
      <c r="B2842" s="52"/>
    </row>
    <row r="2843" spans="2:2" x14ac:dyDescent="0.2">
      <c r="B2843" s="52"/>
    </row>
    <row r="2844" spans="2:2" x14ac:dyDescent="0.2">
      <c r="B2844" s="52"/>
    </row>
    <row r="2845" spans="2:2" x14ac:dyDescent="0.2">
      <c r="B2845" s="52"/>
    </row>
    <row r="2846" spans="2:2" x14ac:dyDescent="0.2">
      <c r="B2846" s="52"/>
    </row>
    <row r="2847" spans="2:2" x14ac:dyDescent="0.2">
      <c r="B2847" s="52"/>
    </row>
    <row r="2848" spans="2:2" x14ac:dyDescent="0.2">
      <c r="B2848" s="52"/>
    </row>
    <row r="2849" spans="2:2" x14ac:dyDescent="0.2">
      <c r="B2849" s="52"/>
    </row>
    <row r="2850" spans="2:2" x14ac:dyDescent="0.2">
      <c r="B2850" s="52"/>
    </row>
    <row r="2851" spans="2:2" x14ac:dyDescent="0.2">
      <c r="B2851" s="52"/>
    </row>
    <row r="2852" spans="2:2" x14ac:dyDescent="0.2">
      <c r="B2852" s="52"/>
    </row>
    <row r="2853" spans="2:2" x14ac:dyDescent="0.2">
      <c r="B2853" s="52"/>
    </row>
    <row r="2854" spans="2:2" x14ac:dyDescent="0.2">
      <c r="B2854" s="52"/>
    </row>
    <row r="2855" spans="2:2" x14ac:dyDescent="0.2">
      <c r="B2855" s="52"/>
    </row>
    <row r="2856" spans="2:2" x14ac:dyDescent="0.2">
      <c r="B2856" s="52"/>
    </row>
    <row r="2857" spans="2:2" x14ac:dyDescent="0.2">
      <c r="B2857" s="52"/>
    </row>
    <row r="2858" spans="2:2" x14ac:dyDescent="0.2">
      <c r="B2858" s="52"/>
    </row>
    <row r="2859" spans="2:2" x14ac:dyDescent="0.2">
      <c r="B2859" s="52"/>
    </row>
    <row r="2860" spans="2:2" x14ac:dyDescent="0.2">
      <c r="B2860" s="52"/>
    </row>
    <row r="2861" spans="2:2" x14ac:dyDescent="0.2">
      <c r="B2861" s="52"/>
    </row>
    <row r="2862" spans="2:2" x14ac:dyDescent="0.2">
      <c r="B2862" s="52"/>
    </row>
    <row r="2863" spans="2:2" x14ac:dyDescent="0.2">
      <c r="B2863" s="52"/>
    </row>
    <row r="2864" spans="2:2" x14ac:dyDescent="0.2">
      <c r="B2864" s="52"/>
    </row>
    <row r="2865" spans="2:2" x14ac:dyDescent="0.2">
      <c r="B2865" s="52"/>
    </row>
    <row r="2866" spans="2:2" x14ac:dyDescent="0.2">
      <c r="B2866" s="52"/>
    </row>
    <row r="2867" spans="2:2" x14ac:dyDescent="0.2">
      <c r="B2867" s="52"/>
    </row>
    <row r="2868" spans="2:2" x14ac:dyDescent="0.2">
      <c r="B2868" s="52"/>
    </row>
    <row r="2869" spans="2:2" x14ac:dyDescent="0.2">
      <c r="B2869" s="52"/>
    </row>
    <row r="2870" spans="2:2" x14ac:dyDescent="0.2">
      <c r="B2870" s="52"/>
    </row>
    <row r="2872" spans="2:2" x14ac:dyDescent="0.2">
      <c r="B2872" s="52"/>
    </row>
    <row r="2873" spans="2:2" x14ac:dyDescent="0.2">
      <c r="B2873" s="52"/>
    </row>
    <row r="2874" spans="2:2" x14ac:dyDescent="0.2">
      <c r="B2874" s="52"/>
    </row>
    <row r="2875" spans="2:2" x14ac:dyDescent="0.2">
      <c r="B2875" s="52"/>
    </row>
    <row r="2876" spans="2:2" x14ac:dyDescent="0.2">
      <c r="B2876" s="52"/>
    </row>
    <row r="2877" spans="2:2" x14ac:dyDescent="0.2">
      <c r="B2877" s="52"/>
    </row>
    <row r="2878" spans="2:2" x14ac:dyDescent="0.2">
      <c r="B2878" s="52"/>
    </row>
    <row r="2879" spans="2:2" x14ac:dyDescent="0.2">
      <c r="B2879" s="52"/>
    </row>
    <row r="2880" spans="2:2" x14ac:dyDescent="0.2">
      <c r="B2880" s="52"/>
    </row>
    <row r="2881" spans="2:2" x14ac:dyDescent="0.2">
      <c r="B2881" s="52"/>
    </row>
    <row r="2882" spans="2:2" x14ac:dyDescent="0.2">
      <c r="B2882" s="52"/>
    </row>
    <row r="2883" spans="2:2" x14ac:dyDescent="0.2">
      <c r="B2883" s="52"/>
    </row>
    <row r="2884" spans="2:2" x14ac:dyDescent="0.2">
      <c r="B2884" s="52"/>
    </row>
    <row r="2885" spans="2:2" x14ac:dyDescent="0.2">
      <c r="B2885" s="52"/>
    </row>
    <row r="2886" spans="2:2" x14ac:dyDescent="0.2">
      <c r="B2886" s="52"/>
    </row>
    <row r="2887" spans="2:2" x14ac:dyDescent="0.2">
      <c r="B2887" s="52"/>
    </row>
    <row r="2888" spans="2:2" x14ac:dyDescent="0.2">
      <c r="B2888" s="52"/>
    </row>
    <row r="2889" spans="2:2" x14ac:dyDescent="0.2">
      <c r="B2889" s="52"/>
    </row>
    <row r="2890" spans="2:2" x14ac:dyDescent="0.2">
      <c r="B2890" s="52"/>
    </row>
    <row r="2891" spans="2:2" x14ac:dyDescent="0.2">
      <c r="B2891" s="52"/>
    </row>
    <row r="2892" spans="2:2" x14ac:dyDescent="0.2">
      <c r="B2892" s="52"/>
    </row>
    <row r="2893" spans="2:2" x14ac:dyDescent="0.2">
      <c r="B2893" s="52"/>
    </row>
    <row r="2894" spans="2:2" x14ac:dyDescent="0.2">
      <c r="B2894" s="52"/>
    </row>
    <row r="2895" spans="2:2" x14ac:dyDescent="0.2">
      <c r="B2895" s="52"/>
    </row>
    <row r="2896" spans="2:2" x14ac:dyDescent="0.2">
      <c r="B2896" s="52"/>
    </row>
    <row r="2897" spans="2:2" x14ac:dyDescent="0.2">
      <c r="B2897" s="52"/>
    </row>
    <row r="2898" spans="2:2" x14ac:dyDescent="0.2">
      <c r="B2898" s="52"/>
    </row>
    <row r="2899" spans="2:2" x14ac:dyDescent="0.2">
      <c r="B2899" s="52"/>
    </row>
    <row r="2900" spans="2:2" x14ac:dyDescent="0.2">
      <c r="B2900" s="52"/>
    </row>
    <row r="2901" spans="2:2" x14ac:dyDescent="0.2">
      <c r="B2901" s="52"/>
    </row>
    <row r="2902" spans="2:2" x14ac:dyDescent="0.2">
      <c r="B2902" s="52"/>
    </row>
    <row r="2903" spans="2:2" x14ac:dyDescent="0.2">
      <c r="B2903" s="52"/>
    </row>
    <row r="2904" spans="2:2" x14ac:dyDescent="0.2">
      <c r="B2904" s="52"/>
    </row>
    <row r="2905" spans="2:2" x14ac:dyDescent="0.2">
      <c r="B2905" s="52"/>
    </row>
    <row r="2906" spans="2:2" x14ac:dyDescent="0.2">
      <c r="B2906" s="52"/>
    </row>
    <row r="2907" spans="2:2" x14ac:dyDescent="0.2">
      <c r="B2907" s="52"/>
    </row>
    <row r="2909" spans="2:2" x14ac:dyDescent="0.2">
      <c r="B2909" s="52"/>
    </row>
    <row r="2910" spans="2:2" x14ac:dyDescent="0.2">
      <c r="B2910" s="52"/>
    </row>
    <row r="2911" spans="2:2" x14ac:dyDescent="0.2">
      <c r="B2911" s="52"/>
    </row>
    <row r="2912" spans="2:2" x14ac:dyDescent="0.2">
      <c r="B2912" s="52"/>
    </row>
    <row r="2913" spans="2:2" x14ac:dyDescent="0.2">
      <c r="B2913" s="52"/>
    </row>
    <row r="2914" spans="2:2" x14ac:dyDescent="0.2">
      <c r="B2914" s="52"/>
    </row>
    <row r="2915" spans="2:2" x14ac:dyDescent="0.2">
      <c r="B2915" s="52"/>
    </row>
    <row r="2916" spans="2:2" x14ac:dyDescent="0.2">
      <c r="B2916" s="52"/>
    </row>
    <row r="2917" spans="2:2" x14ac:dyDescent="0.2">
      <c r="B2917" s="52"/>
    </row>
    <row r="2918" spans="2:2" x14ac:dyDescent="0.2">
      <c r="B2918" s="52"/>
    </row>
    <row r="2919" spans="2:2" x14ac:dyDescent="0.2">
      <c r="B2919" s="52"/>
    </row>
    <row r="2920" spans="2:2" x14ac:dyDescent="0.2">
      <c r="B2920" s="52"/>
    </row>
    <row r="2921" spans="2:2" x14ac:dyDescent="0.2">
      <c r="B2921" s="52"/>
    </row>
    <row r="2922" spans="2:2" x14ac:dyDescent="0.2">
      <c r="B2922" s="52"/>
    </row>
    <row r="2923" spans="2:2" x14ac:dyDescent="0.2">
      <c r="B2923" s="52"/>
    </row>
    <row r="2924" spans="2:2" x14ac:dyDescent="0.2">
      <c r="B2924" s="52"/>
    </row>
    <row r="2925" spans="2:2" x14ac:dyDescent="0.2">
      <c r="B2925" s="52"/>
    </row>
    <row r="2926" spans="2:2" x14ac:dyDescent="0.2">
      <c r="B2926" s="52"/>
    </row>
    <row r="2927" spans="2:2" x14ac:dyDescent="0.2">
      <c r="B2927" s="52"/>
    </row>
    <row r="2928" spans="2:2" x14ac:dyDescent="0.2">
      <c r="B2928" s="52"/>
    </row>
    <row r="2929" spans="2:2" x14ac:dyDescent="0.2">
      <c r="B2929" s="52"/>
    </row>
    <row r="2930" spans="2:2" x14ac:dyDescent="0.2">
      <c r="B2930" s="52"/>
    </row>
    <row r="2931" spans="2:2" x14ac:dyDescent="0.2">
      <c r="B2931" s="52"/>
    </row>
    <row r="2932" spans="2:2" x14ac:dyDescent="0.2">
      <c r="B2932" s="52"/>
    </row>
    <row r="2934" spans="2:2" x14ac:dyDescent="0.2">
      <c r="B2934" s="52"/>
    </row>
    <row r="2935" spans="2:2" x14ac:dyDescent="0.2">
      <c r="B2935" s="52"/>
    </row>
    <row r="2936" spans="2:2" x14ac:dyDescent="0.2">
      <c r="B2936" s="52"/>
    </row>
    <row r="2937" spans="2:2" x14ac:dyDescent="0.2">
      <c r="B2937" s="52"/>
    </row>
    <row r="2938" spans="2:2" x14ac:dyDescent="0.2">
      <c r="B2938" s="52"/>
    </row>
    <row r="2939" spans="2:2" x14ac:dyDescent="0.2">
      <c r="B2939" s="52"/>
    </row>
    <row r="2940" spans="2:2" x14ac:dyDescent="0.2">
      <c r="B2940" s="52"/>
    </row>
    <row r="2942" spans="2:2" x14ac:dyDescent="0.2">
      <c r="B2942" s="52"/>
    </row>
    <row r="2943" spans="2:2" x14ac:dyDescent="0.2">
      <c r="B2943" s="52"/>
    </row>
    <row r="2944" spans="2:2" x14ac:dyDescent="0.2">
      <c r="B2944" s="52"/>
    </row>
    <row r="2945" spans="2:2" x14ac:dyDescent="0.2">
      <c r="B2945" s="52"/>
    </row>
    <row r="2946" spans="2:2" x14ac:dyDescent="0.2">
      <c r="B2946" s="52"/>
    </row>
    <row r="2947" spans="2:2" x14ac:dyDescent="0.2">
      <c r="B2947" s="52"/>
    </row>
    <row r="2948" spans="2:2" x14ac:dyDescent="0.2">
      <c r="B2948" s="52"/>
    </row>
    <row r="2949" spans="2:2" x14ac:dyDescent="0.2">
      <c r="B2949" s="52"/>
    </row>
    <row r="2950" spans="2:2" x14ac:dyDescent="0.2">
      <c r="B2950" s="52"/>
    </row>
    <row r="2951" spans="2:2" x14ac:dyDescent="0.2">
      <c r="B2951" s="52"/>
    </row>
    <row r="2952" spans="2:2" x14ac:dyDescent="0.2">
      <c r="B2952" s="52"/>
    </row>
    <row r="2953" spans="2:2" x14ac:dyDescent="0.2">
      <c r="B2953" s="52"/>
    </row>
    <row r="2954" spans="2:2" x14ac:dyDescent="0.2">
      <c r="B2954" s="52"/>
    </row>
    <row r="2955" spans="2:2" x14ac:dyDescent="0.2">
      <c r="B2955" s="52"/>
    </row>
    <row r="2958" spans="2:2" x14ac:dyDescent="0.2">
      <c r="B2958" s="52"/>
    </row>
    <row r="2959" spans="2:2" x14ac:dyDescent="0.2">
      <c r="B2959" s="52"/>
    </row>
    <row r="2960" spans="2:2" x14ac:dyDescent="0.2">
      <c r="B2960" s="52"/>
    </row>
    <row r="2961" spans="2:2" x14ac:dyDescent="0.2">
      <c r="B2961" s="52"/>
    </row>
    <row r="2962" spans="2:2" x14ac:dyDescent="0.2">
      <c r="B2962" s="52"/>
    </row>
    <row r="2963" spans="2:2" x14ac:dyDescent="0.2">
      <c r="B2963" s="52"/>
    </row>
    <row r="2964" spans="2:2" x14ac:dyDescent="0.2">
      <c r="B2964" s="52"/>
    </row>
    <row r="2965" spans="2:2" x14ac:dyDescent="0.2">
      <c r="B2965" s="52"/>
    </row>
    <row r="2966" spans="2:2" x14ac:dyDescent="0.2">
      <c r="B2966" s="52"/>
    </row>
    <row r="2967" spans="2:2" x14ac:dyDescent="0.2">
      <c r="B2967" s="52"/>
    </row>
    <row r="2968" spans="2:2" x14ac:dyDescent="0.2">
      <c r="B2968" s="52"/>
    </row>
    <row r="2969" spans="2:2" x14ac:dyDescent="0.2">
      <c r="B2969" s="52"/>
    </row>
    <row r="2970" spans="2:2" x14ac:dyDescent="0.2">
      <c r="B2970" s="52"/>
    </row>
    <row r="2971" spans="2:2" x14ac:dyDescent="0.2">
      <c r="B2971" s="52"/>
    </row>
    <row r="2972" spans="2:2" x14ac:dyDescent="0.2">
      <c r="B2972" s="52"/>
    </row>
    <row r="2973" spans="2:2" x14ac:dyDescent="0.2">
      <c r="B2973" s="52"/>
    </row>
    <row r="2974" spans="2:2" x14ac:dyDescent="0.2">
      <c r="B2974" s="52"/>
    </row>
    <row r="2975" spans="2:2" x14ac:dyDescent="0.2">
      <c r="B2975" s="52"/>
    </row>
    <row r="2976" spans="2:2" x14ac:dyDescent="0.2">
      <c r="B2976" s="52"/>
    </row>
    <row r="2977" spans="2:2" x14ac:dyDescent="0.2">
      <c r="B2977" s="52"/>
    </row>
    <row r="2978" spans="2:2" x14ac:dyDescent="0.2">
      <c r="B2978" s="52"/>
    </row>
    <row r="2979" spans="2:2" x14ac:dyDescent="0.2">
      <c r="B2979" s="52"/>
    </row>
    <row r="2980" spans="2:2" x14ac:dyDescent="0.2">
      <c r="B2980" s="52"/>
    </row>
    <row r="2981" spans="2:2" x14ac:dyDescent="0.2">
      <c r="B2981" s="52"/>
    </row>
    <row r="2982" spans="2:2" x14ac:dyDescent="0.2">
      <c r="B2982" s="52"/>
    </row>
    <row r="2983" spans="2:2" x14ac:dyDescent="0.2">
      <c r="B2983" s="52"/>
    </row>
    <row r="2984" spans="2:2" x14ac:dyDescent="0.2">
      <c r="B2984" s="52"/>
    </row>
    <row r="2986" spans="2:2" x14ac:dyDescent="0.2">
      <c r="B2986" s="52"/>
    </row>
    <row r="2987" spans="2:2" x14ac:dyDescent="0.2">
      <c r="B2987" s="52"/>
    </row>
    <row r="2989" spans="2:2" x14ac:dyDescent="0.2">
      <c r="B2989" s="52"/>
    </row>
    <row r="2990" spans="2:2" x14ac:dyDescent="0.2">
      <c r="B2990" s="52"/>
    </row>
    <row r="2991" spans="2:2" x14ac:dyDescent="0.2">
      <c r="B2991" s="52"/>
    </row>
    <row r="2992" spans="2:2" x14ac:dyDescent="0.2">
      <c r="B2992" s="52"/>
    </row>
    <row r="2993" spans="2:2" x14ac:dyDescent="0.2">
      <c r="B2993" s="52"/>
    </row>
    <row r="2994" spans="2:2" x14ac:dyDescent="0.2">
      <c r="B2994" s="52"/>
    </row>
    <row r="2995" spans="2:2" x14ac:dyDescent="0.2">
      <c r="B2995" s="52"/>
    </row>
    <row r="2996" spans="2:2" x14ac:dyDescent="0.2">
      <c r="B2996" s="52"/>
    </row>
    <row r="2997" spans="2:2" x14ac:dyDescent="0.2">
      <c r="B2997" s="52"/>
    </row>
    <row r="2998" spans="2:2" x14ac:dyDescent="0.2">
      <c r="B2998" s="52"/>
    </row>
    <row r="2999" spans="2:2" x14ac:dyDescent="0.2">
      <c r="B2999" s="52"/>
    </row>
    <row r="3000" spans="2:2" x14ac:dyDescent="0.2">
      <c r="B3000" s="52"/>
    </row>
    <row r="3001" spans="2:2" x14ac:dyDescent="0.2">
      <c r="B3001" s="52"/>
    </row>
    <row r="3002" spans="2:2" x14ac:dyDescent="0.2">
      <c r="B3002" s="52"/>
    </row>
    <row r="3003" spans="2:2" x14ac:dyDescent="0.2">
      <c r="B3003" s="52"/>
    </row>
    <row r="3004" spans="2:2" x14ac:dyDescent="0.2">
      <c r="B3004" s="52"/>
    </row>
    <row r="3005" spans="2:2" x14ac:dyDescent="0.2">
      <c r="B3005" s="52"/>
    </row>
    <row r="3006" spans="2:2" x14ac:dyDescent="0.2">
      <c r="B3006" s="52"/>
    </row>
    <row r="3007" spans="2:2" x14ac:dyDescent="0.2">
      <c r="B3007" s="52"/>
    </row>
    <row r="3008" spans="2:2" x14ac:dyDescent="0.2">
      <c r="B3008" s="52"/>
    </row>
    <row r="3009" spans="2:2" x14ac:dyDescent="0.2">
      <c r="B3009" s="52"/>
    </row>
    <row r="3010" spans="2:2" x14ac:dyDescent="0.2">
      <c r="B3010" s="52"/>
    </row>
    <row r="3012" spans="2:2" x14ac:dyDescent="0.2">
      <c r="B3012" s="52"/>
    </row>
    <row r="3013" spans="2:2" x14ac:dyDescent="0.2">
      <c r="B3013" s="52"/>
    </row>
    <row r="3014" spans="2:2" x14ac:dyDescent="0.2">
      <c r="B3014" s="52"/>
    </row>
    <row r="3015" spans="2:2" x14ac:dyDescent="0.2">
      <c r="B3015" s="52"/>
    </row>
    <row r="3016" spans="2:2" x14ac:dyDescent="0.2">
      <c r="B3016" s="52"/>
    </row>
    <row r="3017" spans="2:2" x14ac:dyDescent="0.2">
      <c r="B3017" s="52"/>
    </row>
    <row r="3018" spans="2:2" x14ac:dyDescent="0.2">
      <c r="B3018" s="52"/>
    </row>
    <row r="3019" spans="2:2" x14ac:dyDescent="0.2">
      <c r="B3019" s="52"/>
    </row>
    <row r="3020" spans="2:2" x14ac:dyDescent="0.2">
      <c r="B3020" s="52"/>
    </row>
    <row r="3021" spans="2:2" x14ac:dyDescent="0.2">
      <c r="B3021" s="52"/>
    </row>
    <row r="3022" spans="2:2" x14ac:dyDescent="0.2">
      <c r="B3022" s="52"/>
    </row>
    <row r="3023" spans="2:2" x14ac:dyDescent="0.2">
      <c r="B3023" s="52"/>
    </row>
    <row r="3024" spans="2:2" x14ac:dyDescent="0.2">
      <c r="B3024" s="52"/>
    </row>
    <row r="3025" spans="2:2" x14ac:dyDescent="0.2">
      <c r="B3025" s="52"/>
    </row>
    <row r="3026" spans="2:2" x14ac:dyDescent="0.2">
      <c r="B3026" s="52"/>
    </row>
    <row r="3027" spans="2:2" x14ac:dyDescent="0.2">
      <c r="B3027" s="52"/>
    </row>
    <row r="3028" spans="2:2" x14ac:dyDescent="0.2">
      <c r="B3028" s="52"/>
    </row>
    <row r="3029" spans="2:2" x14ac:dyDescent="0.2">
      <c r="B3029" s="52"/>
    </row>
    <row r="3030" spans="2:2" x14ac:dyDescent="0.2">
      <c r="B3030" s="52"/>
    </row>
    <row r="3031" spans="2:2" x14ac:dyDescent="0.2">
      <c r="B3031" s="52"/>
    </row>
    <row r="3032" spans="2:2" x14ac:dyDescent="0.2">
      <c r="B3032" s="52"/>
    </row>
    <row r="3033" spans="2:2" x14ac:dyDescent="0.2">
      <c r="B3033" s="52"/>
    </row>
    <row r="3034" spans="2:2" x14ac:dyDescent="0.2">
      <c r="B3034" s="52"/>
    </row>
    <row r="3035" spans="2:2" x14ac:dyDescent="0.2">
      <c r="B3035" s="52"/>
    </row>
    <row r="3036" spans="2:2" x14ac:dyDescent="0.2">
      <c r="B3036" s="52"/>
    </row>
    <row r="3037" spans="2:2" x14ac:dyDescent="0.2">
      <c r="B3037" s="52"/>
    </row>
    <row r="3038" spans="2:2" x14ac:dyDescent="0.2">
      <c r="B3038" s="52"/>
    </row>
    <row r="3039" spans="2:2" x14ac:dyDescent="0.2">
      <c r="B3039" s="52"/>
    </row>
    <row r="3040" spans="2:2" x14ac:dyDescent="0.2">
      <c r="B3040" s="52"/>
    </row>
    <row r="3041" spans="2:2" x14ac:dyDescent="0.2">
      <c r="B3041" s="52"/>
    </row>
    <row r="3042" spans="2:2" x14ac:dyDescent="0.2">
      <c r="B3042" s="52"/>
    </row>
    <row r="3043" spans="2:2" x14ac:dyDescent="0.2">
      <c r="B3043" s="52"/>
    </row>
    <row r="3044" spans="2:2" x14ac:dyDescent="0.2">
      <c r="B3044" s="52"/>
    </row>
    <row r="3045" spans="2:2" x14ac:dyDescent="0.2">
      <c r="B3045" s="52"/>
    </row>
    <row r="3046" spans="2:2" x14ac:dyDescent="0.2">
      <c r="B3046" s="52"/>
    </row>
    <row r="3047" spans="2:2" x14ac:dyDescent="0.2">
      <c r="B3047" s="52"/>
    </row>
    <row r="3048" spans="2:2" x14ac:dyDescent="0.2">
      <c r="B3048" s="52"/>
    </row>
    <row r="3049" spans="2:2" x14ac:dyDescent="0.2">
      <c r="B3049" s="52"/>
    </row>
    <row r="3050" spans="2:2" x14ac:dyDescent="0.2">
      <c r="B3050" s="52"/>
    </row>
    <row r="3052" spans="2:2" x14ac:dyDescent="0.2">
      <c r="B3052" s="52"/>
    </row>
    <row r="3053" spans="2:2" x14ac:dyDescent="0.2">
      <c r="B3053" s="52"/>
    </row>
    <row r="3054" spans="2:2" x14ac:dyDescent="0.2">
      <c r="B3054" s="52"/>
    </row>
    <row r="3055" spans="2:2" x14ac:dyDescent="0.2">
      <c r="B3055" s="52"/>
    </row>
    <row r="3056" spans="2:2" x14ac:dyDescent="0.2">
      <c r="B3056" s="52"/>
    </row>
    <row r="3057" spans="2:2" x14ac:dyDescent="0.2">
      <c r="B3057" s="52"/>
    </row>
    <row r="3058" spans="2:2" x14ac:dyDescent="0.2">
      <c r="B3058" s="52"/>
    </row>
    <row r="3059" spans="2:2" x14ac:dyDescent="0.2">
      <c r="B3059" s="52"/>
    </row>
    <row r="3060" spans="2:2" x14ac:dyDescent="0.2">
      <c r="B3060" s="52"/>
    </row>
    <row r="3061" spans="2:2" x14ac:dyDescent="0.2">
      <c r="B3061" s="52"/>
    </row>
    <row r="3062" spans="2:2" x14ac:dyDescent="0.2">
      <c r="B3062" s="52"/>
    </row>
    <row r="3064" spans="2:2" x14ac:dyDescent="0.2">
      <c r="B3064" s="52"/>
    </row>
    <row r="3065" spans="2:2" x14ac:dyDescent="0.2">
      <c r="B3065" s="52"/>
    </row>
    <row r="3066" spans="2:2" x14ac:dyDescent="0.2">
      <c r="B3066" s="52"/>
    </row>
    <row r="3067" spans="2:2" x14ac:dyDescent="0.2">
      <c r="B3067" s="52"/>
    </row>
    <row r="3068" spans="2:2" x14ac:dyDescent="0.2">
      <c r="B3068" s="52"/>
    </row>
    <row r="3069" spans="2:2" x14ac:dyDescent="0.2">
      <c r="B3069" s="52"/>
    </row>
    <row r="3070" spans="2:2" x14ac:dyDescent="0.2">
      <c r="B3070" s="52"/>
    </row>
    <row r="3071" spans="2:2" x14ac:dyDescent="0.2">
      <c r="B3071" s="52"/>
    </row>
    <row r="3072" spans="2:2" x14ac:dyDescent="0.2">
      <c r="B3072" s="52"/>
    </row>
    <row r="3073" spans="2:2" x14ac:dyDescent="0.2">
      <c r="B3073" s="52"/>
    </row>
    <row r="3074" spans="2:2" x14ac:dyDescent="0.2">
      <c r="B3074" s="52"/>
    </row>
    <row r="3075" spans="2:2" x14ac:dyDescent="0.2">
      <c r="B3075" s="52"/>
    </row>
    <row r="3076" spans="2:2" x14ac:dyDescent="0.2">
      <c r="B3076" s="52"/>
    </row>
    <row r="3077" spans="2:2" x14ac:dyDescent="0.2">
      <c r="B3077" s="52"/>
    </row>
    <row r="3078" spans="2:2" x14ac:dyDescent="0.2">
      <c r="B3078" s="52"/>
    </row>
    <row r="3079" spans="2:2" x14ac:dyDescent="0.2">
      <c r="B3079" s="52"/>
    </row>
    <row r="3080" spans="2:2" x14ac:dyDescent="0.2">
      <c r="B3080" s="52"/>
    </row>
    <row r="3081" spans="2:2" x14ac:dyDescent="0.2">
      <c r="B3081" s="52"/>
    </row>
    <row r="3082" spans="2:2" x14ac:dyDescent="0.2">
      <c r="B3082" s="52"/>
    </row>
    <row r="3083" spans="2:2" x14ac:dyDescent="0.2">
      <c r="B3083" s="52"/>
    </row>
    <row r="3084" spans="2:2" x14ac:dyDescent="0.2">
      <c r="B3084" s="52"/>
    </row>
    <row r="3085" spans="2:2" x14ac:dyDescent="0.2">
      <c r="B3085" s="52"/>
    </row>
    <row r="3086" spans="2:2" x14ac:dyDescent="0.2">
      <c r="B3086" s="52"/>
    </row>
    <row r="3087" spans="2:2" x14ac:dyDescent="0.2">
      <c r="B3087" s="52"/>
    </row>
    <row r="3088" spans="2:2" x14ac:dyDescent="0.2">
      <c r="B3088" s="52"/>
    </row>
    <row r="3089" spans="2:2" x14ac:dyDescent="0.2">
      <c r="B3089" s="52"/>
    </row>
    <row r="3090" spans="2:2" x14ac:dyDescent="0.2">
      <c r="B3090" s="52"/>
    </row>
    <row r="3091" spans="2:2" x14ac:dyDescent="0.2">
      <c r="B3091" s="52"/>
    </row>
    <row r="3092" spans="2:2" x14ac:dyDescent="0.2">
      <c r="B3092" s="52"/>
    </row>
    <row r="3093" spans="2:2" x14ac:dyDescent="0.2">
      <c r="B3093" s="52"/>
    </row>
    <row r="3094" spans="2:2" x14ac:dyDescent="0.2">
      <c r="B3094" s="52"/>
    </row>
    <row r="3095" spans="2:2" x14ac:dyDescent="0.2">
      <c r="B3095" s="52"/>
    </row>
    <row r="3096" spans="2:2" x14ac:dyDescent="0.2">
      <c r="B3096" s="52"/>
    </row>
    <row r="3097" spans="2:2" x14ac:dyDescent="0.2">
      <c r="B3097" s="52"/>
    </row>
    <row r="3098" spans="2:2" x14ac:dyDescent="0.2">
      <c r="B3098" s="52"/>
    </row>
    <row r="3099" spans="2:2" x14ac:dyDescent="0.2">
      <c r="B3099" s="52"/>
    </row>
    <row r="3101" spans="2:2" x14ac:dyDescent="0.2">
      <c r="B3101" s="52"/>
    </row>
    <row r="3102" spans="2:2" x14ac:dyDescent="0.2">
      <c r="B3102" s="52"/>
    </row>
    <row r="3103" spans="2:2" x14ac:dyDescent="0.2">
      <c r="B3103" s="52"/>
    </row>
    <row r="3104" spans="2:2" x14ac:dyDescent="0.2">
      <c r="B3104" s="52"/>
    </row>
    <row r="3105" spans="2:2" x14ac:dyDescent="0.2">
      <c r="B3105" s="52"/>
    </row>
    <row r="3106" spans="2:2" x14ac:dyDescent="0.2">
      <c r="B3106" s="52"/>
    </row>
    <row r="3107" spans="2:2" x14ac:dyDescent="0.2">
      <c r="B3107" s="52"/>
    </row>
    <row r="3108" spans="2:2" x14ac:dyDescent="0.2">
      <c r="B3108" s="52"/>
    </row>
    <row r="3109" spans="2:2" x14ac:dyDescent="0.2">
      <c r="B3109" s="52"/>
    </row>
    <row r="3110" spans="2:2" x14ac:dyDescent="0.2">
      <c r="B3110" s="52"/>
    </row>
    <row r="3111" spans="2:2" x14ac:dyDescent="0.2">
      <c r="B3111" s="52"/>
    </row>
    <row r="3112" spans="2:2" x14ac:dyDescent="0.2">
      <c r="B3112" s="52"/>
    </row>
    <row r="3115" spans="2:2" x14ac:dyDescent="0.2">
      <c r="B3115" s="52"/>
    </row>
    <row r="3116" spans="2:2" x14ac:dyDescent="0.2">
      <c r="B3116" s="52"/>
    </row>
    <row r="3117" spans="2:2" x14ac:dyDescent="0.2">
      <c r="B3117" s="52"/>
    </row>
    <row r="3118" spans="2:2" x14ac:dyDescent="0.2">
      <c r="B3118" s="52"/>
    </row>
    <row r="3119" spans="2:2" x14ac:dyDescent="0.2">
      <c r="B3119" s="52"/>
    </row>
    <row r="3120" spans="2:2" x14ac:dyDescent="0.2">
      <c r="B3120" s="52"/>
    </row>
    <row r="3121" spans="2:2" x14ac:dyDescent="0.2">
      <c r="B3121" s="52"/>
    </row>
    <row r="3122" spans="2:2" x14ac:dyDescent="0.2">
      <c r="B3122" s="52"/>
    </row>
    <row r="3123" spans="2:2" x14ac:dyDescent="0.2">
      <c r="B3123" s="52"/>
    </row>
    <row r="3124" spans="2:2" x14ac:dyDescent="0.2">
      <c r="B3124" s="52"/>
    </row>
    <row r="3125" spans="2:2" x14ac:dyDescent="0.2">
      <c r="B3125" s="52"/>
    </row>
    <row r="3126" spans="2:2" x14ac:dyDescent="0.2">
      <c r="B3126" s="52"/>
    </row>
    <row r="3128" spans="2:2" x14ac:dyDescent="0.2">
      <c r="B3128" s="52"/>
    </row>
    <row r="3129" spans="2:2" x14ac:dyDescent="0.2">
      <c r="B3129" s="52"/>
    </row>
    <row r="3130" spans="2:2" x14ac:dyDescent="0.2">
      <c r="B3130" s="52"/>
    </row>
    <row r="3131" spans="2:2" x14ac:dyDescent="0.2">
      <c r="B3131" s="52"/>
    </row>
    <row r="3132" spans="2:2" x14ac:dyDescent="0.2">
      <c r="B3132" s="52"/>
    </row>
    <row r="3133" spans="2:2" x14ac:dyDescent="0.2">
      <c r="B3133" s="52"/>
    </row>
    <row r="3134" spans="2:2" x14ac:dyDescent="0.2">
      <c r="B3134" s="52"/>
    </row>
    <row r="3135" spans="2:2" x14ac:dyDescent="0.2">
      <c r="B3135" s="52"/>
    </row>
    <row r="3136" spans="2:2" x14ac:dyDescent="0.2">
      <c r="B3136" s="52"/>
    </row>
    <row r="3137" spans="2:2" x14ac:dyDescent="0.2">
      <c r="B3137" s="52"/>
    </row>
    <row r="3138" spans="2:2" x14ac:dyDescent="0.2">
      <c r="B3138" s="52"/>
    </row>
    <row r="3139" spans="2:2" x14ac:dyDescent="0.2">
      <c r="B3139" s="52"/>
    </row>
    <row r="3140" spans="2:2" x14ac:dyDescent="0.2">
      <c r="B3140" s="52"/>
    </row>
    <row r="3141" spans="2:2" x14ac:dyDescent="0.2">
      <c r="B3141" s="52"/>
    </row>
    <row r="3142" spans="2:2" x14ac:dyDescent="0.2">
      <c r="B3142" s="52"/>
    </row>
    <row r="3143" spans="2:2" x14ac:dyDescent="0.2">
      <c r="B3143" s="52"/>
    </row>
    <row r="3144" spans="2:2" x14ac:dyDescent="0.2">
      <c r="B3144" s="52"/>
    </row>
    <row r="3145" spans="2:2" x14ac:dyDescent="0.2">
      <c r="B3145" s="52"/>
    </row>
    <row r="3147" spans="2:2" x14ac:dyDescent="0.2">
      <c r="B3147" s="52"/>
    </row>
    <row r="3148" spans="2:2" x14ac:dyDescent="0.2">
      <c r="B3148" s="52"/>
    </row>
    <row r="3149" spans="2:2" x14ac:dyDescent="0.2">
      <c r="B3149" s="52"/>
    </row>
    <row r="3150" spans="2:2" x14ac:dyDescent="0.2">
      <c r="B3150" s="52"/>
    </row>
    <row r="3152" spans="2:2" x14ac:dyDescent="0.2">
      <c r="B3152" s="52"/>
    </row>
    <row r="3153" spans="2:2" x14ac:dyDescent="0.2">
      <c r="B3153" s="52"/>
    </row>
    <row r="3154" spans="2:2" x14ac:dyDescent="0.2">
      <c r="B3154" s="52"/>
    </row>
    <row r="3155" spans="2:2" x14ac:dyDescent="0.2">
      <c r="B3155" s="52"/>
    </row>
    <row r="3156" spans="2:2" x14ac:dyDescent="0.2">
      <c r="B3156" s="52"/>
    </row>
    <row r="3157" spans="2:2" x14ac:dyDescent="0.2">
      <c r="B3157" s="52"/>
    </row>
    <row r="3158" spans="2:2" x14ac:dyDescent="0.2">
      <c r="B3158" s="52"/>
    </row>
    <row r="3159" spans="2:2" x14ac:dyDescent="0.2">
      <c r="B3159" s="52"/>
    </row>
    <row r="3160" spans="2:2" x14ac:dyDescent="0.2">
      <c r="B3160" s="52"/>
    </row>
    <row r="3161" spans="2:2" x14ac:dyDescent="0.2">
      <c r="B3161" s="52"/>
    </row>
    <row r="3162" spans="2:2" x14ac:dyDescent="0.2">
      <c r="B3162" s="52"/>
    </row>
    <row r="3163" spans="2:2" x14ac:dyDescent="0.2">
      <c r="B3163" s="52"/>
    </row>
    <row r="3164" spans="2:2" x14ac:dyDescent="0.2">
      <c r="B3164" s="52"/>
    </row>
    <row r="3165" spans="2:2" x14ac:dyDescent="0.2">
      <c r="B3165" s="52"/>
    </row>
    <row r="3166" spans="2:2" x14ac:dyDescent="0.2">
      <c r="B3166" s="52"/>
    </row>
    <row r="3167" spans="2:2" x14ac:dyDescent="0.2">
      <c r="B3167" s="52"/>
    </row>
    <row r="3168" spans="2:2" x14ac:dyDescent="0.2">
      <c r="B3168" s="52"/>
    </row>
    <row r="3169" spans="2:2" x14ac:dyDescent="0.2">
      <c r="B3169" s="52"/>
    </row>
    <row r="3170" spans="2:2" x14ac:dyDescent="0.2">
      <c r="B3170" s="52"/>
    </row>
    <row r="3171" spans="2:2" x14ac:dyDescent="0.2">
      <c r="B3171" s="52"/>
    </row>
    <row r="3172" spans="2:2" x14ac:dyDescent="0.2">
      <c r="B3172" s="52"/>
    </row>
    <row r="3173" spans="2:2" x14ac:dyDescent="0.2">
      <c r="B3173" s="52"/>
    </row>
    <row r="3174" spans="2:2" x14ac:dyDescent="0.2">
      <c r="B3174" s="52"/>
    </row>
    <row r="3175" spans="2:2" x14ac:dyDescent="0.2">
      <c r="B3175" s="52"/>
    </row>
    <row r="3176" spans="2:2" x14ac:dyDescent="0.2">
      <c r="B3176" s="52"/>
    </row>
    <row r="3177" spans="2:2" x14ac:dyDescent="0.2">
      <c r="B3177" s="52"/>
    </row>
    <row r="3178" spans="2:2" x14ac:dyDescent="0.2">
      <c r="B3178" s="52"/>
    </row>
    <row r="3179" spans="2:2" x14ac:dyDescent="0.2">
      <c r="B3179" s="52"/>
    </row>
    <row r="3180" spans="2:2" x14ac:dyDescent="0.2">
      <c r="B3180" s="52"/>
    </row>
    <row r="3181" spans="2:2" x14ac:dyDescent="0.2">
      <c r="B3181" s="52"/>
    </row>
    <row r="3182" spans="2:2" x14ac:dyDescent="0.2">
      <c r="B3182" s="52"/>
    </row>
    <row r="3183" spans="2:2" x14ac:dyDescent="0.2">
      <c r="B3183" s="52"/>
    </row>
    <row r="3184" spans="2:2" x14ac:dyDescent="0.2">
      <c r="B3184" s="52"/>
    </row>
    <row r="3185" spans="2:2" x14ac:dyDescent="0.2">
      <c r="B3185" s="52"/>
    </row>
    <row r="3186" spans="2:2" x14ac:dyDescent="0.2">
      <c r="B3186" s="52"/>
    </row>
    <row r="3187" spans="2:2" x14ac:dyDescent="0.2">
      <c r="B3187" s="52"/>
    </row>
    <row r="3188" spans="2:2" x14ac:dyDescent="0.2">
      <c r="B3188" s="52"/>
    </row>
    <row r="3189" spans="2:2" x14ac:dyDescent="0.2">
      <c r="B3189" s="52"/>
    </row>
    <row r="3190" spans="2:2" x14ac:dyDescent="0.2">
      <c r="B3190" s="52"/>
    </row>
    <row r="3191" spans="2:2" x14ac:dyDescent="0.2">
      <c r="B3191" s="52"/>
    </row>
    <row r="3192" spans="2:2" x14ac:dyDescent="0.2">
      <c r="B3192" s="52"/>
    </row>
    <row r="3193" spans="2:2" x14ac:dyDescent="0.2">
      <c r="B3193" s="52"/>
    </row>
    <row r="3194" spans="2:2" x14ac:dyDescent="0.2">
      <c r="B3194" s="52"/>
    </row>
    <row r="3195" spans="2:2" x14ac:dyDescent="0.2">
      <c r="B3195" s="52"/>
    </row>
    <row r="3196" spans="2:2" x14ac:dyDescent="0.2">
      <c r="B3196" s="52"/>
    </row>
    <row r="3197" spans="2:2" x14ac:dyDescent="0.2">
      <c r="B3197" s="52"/>
    </row>
    <row r="3198" spans="2:2" x14ac:dyDescent="0.2">
      <c r="B3198" s="52"/>
    </row>
    <row r="3199" spans="2:2" x14ac:dyDescent="0.2">
      <c r="B3199" s="52"/>
    </row>
    <row r="3201" spans="2:2" x14ac:dyDescent="0.2">
      <c r="B3201" s="52"/>
    </row>
    <row r="3202" spans="2:2" x14ac:dyDescent="0.2">
      <c r="B3202" s="52"/>
    </row>
    <row r="3203" spans="2:2" x14ac:dyDescent="0.2">
      <c r="B3203" s="52"/>
    </row>
    <row r="3204" spans="2:2" x14ac:dyDescent="0.2">
      <c r="B3204" s="52"/>
    </row>
    <row r="3206" spans="2:2" x14ac:dyDescent="0.2">
      <c r="B3206" s="52"/>
    </row>
    <row r="3207" spans="2:2" x14ac:dyDescent="0.2">
      <c r="B3207" s="52"/>
    </row>
    <row r="3208" spans="2:2" x14ac:dyDescent="0.2">
      <c r="B3208" s="52"/>
    </row>
    <row r="3209" spans="2:2" x14ac:dyDescent="0.2">
      <c r="B3209" s="52"/>
    </row>
    <row r="3210" spans="2:2" x14ac:dyDescent="0.2">
      <c r="B3210" s="52"/>
    </row>
    <row r="3211" spans="2:2" x14ac:dyDescent="0.2">
      <c r="B3211" s="52"/>
    </row>
    <row r="3212" spans="2:2" x14ac:dyDescent="0.2">
      <c r="B3212" s="52"/>
    </row>
    <row r="3213" spans="2:2" x14ac:dyDescent="0.2">
      <c r="B3213" s="52"/>
    </row>
    <row r="3214" spans="2:2" x14ac:dyDescent="0.2">
      <c r="B3214" s="52"/>
    </row>
    <row r="3215" spans="2:2" x14ac:dyDescent="0.2">
      <c r="B3215" s="52"/>
    </row>
    <row r="3217" spans="2:2" x14ac:dyDescent="0.2">
      <c r="B3217" s="52"/>
    </row>
    <row r="3218" spans="2:2" x14ac:dyDescent="0.2">
      <c r="B3218" s="52"/>
    </row>
    <row r="3219" spans="2:2" x14ac:dyDescent="0.2">
      <c r="B3219" s="52"/>
    </row>
    <row r="3220" spans="2:2" x14ac:dyDescent="0.2">
      <c r="B3220" s="52"/>
    </row>
    <row r="3221" spans="2:2" x14ac:dyDescent="0.2">
      <c r="B3221" s="52"/>
    </row>
    <row r="3222" spans="2:2" x14ac:dyDescent="0.2">
      <c r="B3222" s="52"/>
    </row>
    <row r="3223" spans="2:2" x14ac:dyDescent="0.2">
      <c r="B3223" s="52"/>
    </row>
    <row r="3225" spans="2:2" x14ac:dyDescent="0.2">
      <c r="B3225" s="52"/>
    </row>
    <row r="3226" spans="2:2" x14ac:dyDescent="0.2">
      <c r="B3226" s="52"/>
    </row>
    <row r="3227" spans="2:2" x14ac:dyDescent="0.2">
      <c r="B3227" s="52"/>
    </row>
    <row r="3228" spans="2:2" x14ac:dyDescent="0.2">
      <c r="B3228" s="52"/>
    </row>
    <row r="3229" spans="2:2" x14ac:dyDescent="0.2">
      <c r="B3229" s="52"/>
    </row>
    <row r="3230" spans="2:2" x14ac:dyDescent="0.2">
      <c r="B3230" s="52"/>
    </row>
    <row r="3231" spans="2:2" x14ac:dyDescent="0.2">
      <c r="B3231" s="52"/>
    </row>
    <row r="3232" spans="2:2" x14ac:dyDescent="0.2">
      <c r="B3232" s="52"/>
    </row>
    <row r="3233" spans="2:2" x14ac:dyDescent="0.2">
      <c r="B3233" s="52"/>
    </row>
    <row r="3234" spans="2:2" x14ac:dyDescent="0.2">
      <c r="B3234" s="52"/>
    </row>
    <row r="3235" spans="2:2" x14ac:dyDescent="0.2">
      <c r="B3235" s="52"/>
    </row>
    <row r="3236" spans="2:2" x14ac:dyDescent="0.2">
      <c r="B3236" s="52"/>
    </row>
    <row r="3237" spans="2:2" x14ac:dyDescent="0.2">
      <c r="B3237" s="52"/>
    </row>
    <row r="3238" spans="2:2" x14ac:dyDescent="0.2">
      <c r="B3238" s="52"/>
    </row>
    <row r="3239" spans="2:2" x14ac:dyDescent="0.2">
      <c r="B3239" s="52"/>
    </row>
    <row r="3240" spans="2:2" x14ac:dyDescent="0.2">
      <c r="B3240" s="52"/>
    </row>
    <row r="3241" spans="2:2" x14ac:dyDescent="0.2">
      <c r="B3241" s="52"/>
    </row>
    <row r="3242" spans="2:2" x14ac:dyDescent="0.2">
      <c r="B3242" s="52"/>
    </row>
    <row r="3243" spans="2:2" x14ac:dyDescent="0.2">
      <c r="B3243" s="52"/>
    </row>
    <row r="3245" spans="2:2" x14ac:dyDescent="0.2">
      <c r="B3245" s="52"/>
    </row>
    <row r="3246" spans="2:2" x14ac:dyDescent="0.2">
      <c r="B3246" s="52"/>
    </row>
    <row r="3247" spans="2:2" x14ac:dyDescent="0.2">
      <c r="B3247" s="52"/>
    </row>
    <row r="3248" spans="2:2" x14ac:dyDescent="0.2">
      <c r="B3248" s="52"/>
    </row>
    <row r="3249" spans="2:2" x14ac:dyDescent="0.2">
      <c r="B3249" s="52"/>
    </row>
    <row r="3250" spans="2:2" x14ac:dyDescent="0.2">
      <c r="B3250" s="52"/>
    </row>
    <row r="3251" spans="2:2" x14ac:dyDescent="0.2">
      <c r="B3251" s="52"/>
    </row>
    <row r="3252" spans="2:2" x14ac:dyDescent="0.2">
      <c r="B3252" s="52"/>
    </row>
    <row r="3253" spans="2:2" x14ac:dyDescent="0.2">
      <c r="B3253" s="52"/>
    </row>
    <row r="3254" spans="2:2" x14ac:dyDescent="0.2">
      <c r="B3254" s="52"/>
    </row>
    <row r="3255" spans="2:2" x14ac:dyDescent="0.2">
      <c r="B3255" s="52"/>
    </row>
    <row r="3256" spans="2:2" x14ac:dyDescent="0.2">
      <c r="B3256" s="52"/>
    </row>
    <row r="3257" spans="2:2" x14ac:dyDescent="0.2">
      <c r="B3257" s="52"/>
    </row>
    <row r="3258" spans="2:2" x14ac:dyDescent="0.2">
      <c r="B3258" s="52"/>
    </row>
    <row r="3259" spans="2:2" x14ac:dyDescent="0.2">
      <c r="B3259" s="52"/>
    </row>
    <row r="3260" spans="2:2" x14ac:dyDescent="0.2">
      <c r="B3260" s="52"/>
    </row>
    <row r="3262" spans="2:2" x14ac:dyDescent="0.2">
      <c r="B3262" s="52"/>
    </row>
    <row r="3263" spans="2:2" x14ac:dyDescent="0.2">
      <c r="B3263" s="52"/>
    </row>
    <row r="3265" spans="2:2" x14ac:dyDescent="0.2">
      <c r="B3265" s="52"/>
    </row>
    <row r="3266" spans="2:2" x14ac:dyDescent="0.2">
      <c r="B3266" s="52"/>
    </row>
    <row r="3267" spans="2:2" x14ac:dyDescent="0.2">
      <c r="B3267" s="52"/>
    </row>
    <row r="3268" spans="2:2" x14ac:dyDescent="0.2">
      <c r="B3268" s="52"/>
    </row>
    <row r="3269" spans="2:2" x14ac:dyDescent="0.2">
      <c r="B3269" s="52"/>
    </row>
    <row r="3271" spans="2:2" x14ac:dyDescent="0.2">
      <c r="B3271" s="52"/>
    </row>
    <row r="3272" spans="2:2" x14ac:dyDescent="0.2">
      <c r="B3272" s="52"/>
    </row>
    <row r="3273" spans="2:2" x14ac:dyDescent="0.2">
      <c r="B3273" s="52"/>
    </row>
    <row r="3274" spans="2:2" x14ac:dyDescent="0.2">
      <c r="B3274" s="52"/>
    </row>
    <row r="3275" spans="2:2" x14ac:dyDescent="0.2">
      <c r="B3275" s="52"/>
    </row>
    <row r="3276" spans="2:2" x14ac:dyDescent="0.2">
      <c r="B3276" s="52"/>
    </row>
    <row r="3277" spans="2:2" x14ac:dyDescent="0.2">
      <c r="B3277" s="52"/>
    </row>
    <row r="3278" spans="2:2" x14ac:dyDescent="0.2">
      <c r="B3278" s="52"/>
    </row>
    <row r="3279" spans="2:2" x14ac:dyDescent="0.2">
      <c r="B3279" s="52"/>
    </row>
    <row r="3280" spans="2:2" x14ac:dyDescent="0.2">
      <c r="B3280" s="52"/>
    </row>
    <row r="3281" spans="2:2" x14ac:dyDescent="0.2">
      <c r="B3281" s="52"/>
    </row>
    <row r="3283" spans="2:2" x14ac:dyDescent="0.2">
      <c r="B3283" s="52"/>
    </row>
    <row r="3285" spans="2:2" x14ac:dyDescent="0.2">
      <c r="B3285" s="52"/>
    </row>
    <row r="3286" spans="2:2" x14ac:dyDescent="0.2">
      <c r="B3286" s="52"/>
    </row>
    <row r="3287" spans="2:2" x14ac:dyDescent="0.2">
      <c r="B3287" s="52"/>
    </row>
    <row r="3288" spans="2:2" x14ac:dyDescent="0.2">
      <c r="B3288" s="52"/>
    </row>
    <row r="3289" spans="2:2" x14ac:dyDescent="0.2">
      <c r="B3289" s="52"/>
    </row>
    <row r="3290" spans="2:2" x14ac:dyDescent="0.2">
      <c r="B3290" s="52"/>
    </row>
    <row r="3291" spans="2:2" x14ac:dyDescent="0.2">
      <c r="B3291" s="52"/>
    </row>
    <row r="3292" spans="2:2" x14ac:dyDescent="0.2">
      <c r="B3292" s="52"/>
    </row>
    <row r="3293" spans="2:2" x14ac:dyDescent="0.2">
      <c r="B3293" s="52"/>
    </row>
    <row r="3294" spans="2:2" x14ac:dyDescent="0.2">
      <c r="B3294" s="52"/>
    </row>
    <row r="3295" spans="2:2" x14ac:dyDescent="0.2">
      <c r="B3295" s="52"/>
    </row>
    <row r="3296" spans="2:2" x14ac:dyDescent="0.2">
      <c r="B3296" s="52"/>
    </row>
    <row r="3297" spans="2:2" x14ac:dyDescent="0.2">
      <c r="B3297" s="52"/>
    </row>
    <row r="3298" spans="2:2" x14ac:dyDescent="0.2">
      <c r="B3298" s="52"/>
    </row>
    <row r="3299" spans="2:2" x14ac:dyDescent="0.2">
      <c r="B3299" s="52"/>
    </row>
    <row r="3300" spans="2:2" x14ac:dyDescent="0.2">
      <c r="B3300" s="52"/>
    </row>
    <row r="3302" spans="2:2" x14ac:dyDescent="0.2">
      <c r="B3302" s="52"/>
    </row>
    <row r="3303" spans="2:2" x14ac:dyDescent="0.2">
      <c r="B3303" s="52"/>
    </row>
    <row r="3304" spans="2:2" x14ac:dyDescent="0.2">
      <c r="B3304" s="52"/>
    </row>
    <row r="3305" spans="2:2" x14ac:dyDescent="0.2">
      <c r="B3305" s="52"/>
    </row>
    <row r="3306" spans="2:2" x14ac:dyDescent="0.2">
      <c r="B3306" s="52"/>
    </row>
    <row r="3307" spans="2:2" x14ac:dyDescent="0.2">
      <c r="B3307" s="52"/>
    </row>
    <row r="3309" spans="2:2" x14ac:dyDescent="0.2">
      <c r="B3309" s="52"/>
    </row>
    <row r="3310" spans="2:2" x14ac:dyDescent="0.2">
      <c r="B3310" s="52"/>
    </row>
    <row r="3311" spans="2:2" x14ac:dyDescent="0.2">
      <c r="B3311" s="52"/>
    </row>
    <row r="3312" spans="2:2" x14ac:dyDescent="0.2">
      <c r="B3312" s="52"/>
    </row>
    <row r="3313" spans="2:2" x14ac:dyDescent="0.2">
      <c r="B3313" s="52"/>
    </row>
    <row r="3314" spans="2:2" x14ac:dyDescent="0.2">
      <c r="B3314" s="52"/>
    </row>
    <row r="3316" spans="2:2" x14ac:dyDescent="0.2">
      <c r="B3316" s="52"/>
    </row>
    <row r="3317" spans="2:2" x14ac:dyDescent="0.2">
      <c r="B3317" s="52"/>
    </row>
    <row r="3319" spans="2:2" x14ac:dyDescent="0.2">
      <c r="B3319" s="52"/>
    </row>
    <row r="3320" spans="2:2" x14ac:dyDescent="0.2">
      <c r="B3320" s="52"/>
    </row>
    <row r="3321" spans="2:2" x14ac:dyDescent="0.2">
      <c r="B3321" s="52"/>
    </row>
    <row r="3322" spans="2:2" x14ac:dyDescent="0.2">
      <c r="B3322" s="52"/>
    </row>
    <row r="3323" spans="2:2" x14ac:dyDescent="0.2">
      <c r="B3323" s="52"/>
    </row>
    <row r="3324" spans="2:2" x14ac:dyDescent="0.2">
      <c r="B3324" s="52"/>
    </row>
    <row r="3325" spans="2:2" x14ac:dyDescent="0.2">
      <c r="B3325" s="52"/>
    </row>
    <row r="3326" spans="2:2" x14ac:dyDescent="0.2">
      <c r="B3326" s="52"/>
    </row>
    <row r="3327" spans="2:2" x14ac:dyDescent="0.2">
      <c r="B3327" s="52"/>
    </row>
    <row r="3329" spans="2:2" x14ac:dyDescent="0.2">
      <c r="B3329" s="52"/>
    </row>
    <row r="3330" spans="2:2" x14ac:dyDescent="0.2">
      <c r="B3330" s="52"/>
    </row>
    <row r="3331" spans="2:2" x14ac:dyDescent="0.2">
      <c r="B3331" s="52"/>
    </row>
    <row r="3332" spans="2:2" x14ac:dyDescent="0.2">
      <c r="B3332" s="52"/>
    </row>
    <row r="3333" spans="2:2" x14ac:dyDescent="0.2">
      <c r="B3333" s="52"/>
    </row>
    <row r="3334" spans="2:2" x14ac:dyDescent="0.2">
      <c r="B3334" s="52"/>
    </row>
    <row r="3335" spans="2:2" x14ac:dyDescent="0.2">
      <c r="B3335" s="52"/>
    </row>
    <row r="3336" spans="2:2" x14ac:dyDescent="0.2">
      <c r="B3336" s="52"/>
    </row>
    <row r="3337" spans="2:2" x14ac:dyDescent="0.2">
      <c r="B3337" s="52"/>
    </row>
    <row r="3338" spans="2:2" x14ac:dyDescent="0.2">
      <c r="B3338" s="52"/>
    </row>
    <row r="3339" spans="2:2" x14ac:dyDescent="0.2">
      <c r="B3339" s="52"/>
    </row>
    <row r="3340" spans="2:2" x14ac:dyDescent="0.2">
      <c r="B3340" s="52"/>
    </row>
    <row r="3341" spans="2:2" x14ac:dyDescent="0.2">
      <c r="B3341" s="52"/>
    </row>
    <row r="3342" spans="2:2" x14ac:dyDescent="0.2">
      <c r="B3342" s="52"/>
    </row>
    <row r="3343" spans="2:2" x14ac:dyDescent="0.2">
      <c r="B3343" s="52"/>
    </row>
    <row r="3344" spans="2:2" x14ac:dyDescent="0.2">
      <c r="B3344" s="52"/>
    </row>
    <row r="3345" spans="2:2" x14ac:dyDescent="0.2">
      <c r="B3345" s="52"/>
    </row>
    <row r="3346" spans="2:2" x14ac:dyDescent="0.2">
      <c r="B3346" s="52"/>
    </row>
    <row r="3347" spans="2:2" x14ac:dyDescent="0.2">
      <c r="B3347" s="52"/>
    </row>
    <row r="3348" spans="2:2" x14ac:dyDescent="0.2">
      <c r="B3348" s="52"/>
    </row>
    <row r="3349" spans="2:2" x14ac:dyDescent="0.2">
      <c r="B3349" s="52"/>
    </row>
    <row r="3350" spans="2:2" x14ac:dyDescent="0.2">
      <c r="B3350" s="52"/>
    </row>
    <row r="3351" spans="2:2" x14ac:dyDescent="0.2">
      <c r="B3351" s="52"/>
    </row>
    <row r="3352" spans="2:2" x14ac:dyDescent="0.2">
      <c r="B3352" s="52"/>
    </row>
    <row r="3353" spans="2:2" x14ac:dyDescent="0.2">
      <c r="B3353" s="52"/>
    </row>
    <row r="3354" spans="2:2" x14ac:dyDescent="0.2">
      <c r="B3354" s="52"/>
    </row>
    <row r="3355" spans="2:2" x14ac:dyDescent="0.2">
      <c r="B3355" s="52"/>
    </row>
    <row r="3356" spans="2:2" x14ac:dyDescent="0.2">
      <c r="B3356" s="52"/>
    </row>
    <row r="3357" spans="2:2" x14ac:dyDescent="0.2">
      <c r="B3357" s="52"/>
    </row>
    <row r="3358" spans="2:2" x14ac:dyDescent="0.2">
      <c r="B3358" s="52"/>
    </row>
    <row r="3360" spans="2:2" x14ac:dyDescent="0.2">
      <c r="B3360" s="52"/>
    </row>
    <row r="3362" spans="2:2" x14ac:dyDescent="0.2">
      <c r="B3362" s="52"/>
    </row>
    <row r="3363" spans="2:2" x14ac:dyDescent="0.2">
      <c r="B3363" s="52"/>
    </row>
    <row r="3364" spans="2:2" x14ac:dyDescent="0.2">
      <c r="B3364" s="52"/>
    </row>
    <row r="3365" spans="2:2" x14ac:dyDescent="0.2">
      <c r="B3365" s="52"/>
    </row>
    <row r="3366" spans="2:2" x14ac:dyDescent="0.2">
      <c r="B3366" s="52"/>
    </row>
    <row r="3367" spans="2:2" x14ac:dyDescent="0.2">
      <c r="B3367" s="52"/>
    </row>
    <row r="3368" spans="2:2" x14ac:dyDescent="0.2">
      <c r="B3368" s="52"/>
    </row>
    <row r="3369" spans="2:2" x14ac:dyDescent="0.2">
      <c r="B3369" s="52"/>
    </row>
    <row r="3370" spans="2:2" x14ac:dyDescent="0.2">
      <c r="B3370" s="52"/>
    </row>
    <row r="3371" spans="2:2" x14ac:dyDescent="0.2">
      <c r="B3371" s="52"/>
    </row>
    <row r="3372" spans="2:2" x14ac:dyDescent="0.2">
      <c r="B3372" s="52"/>
    </row>
    <row r="3374" spans="2:2" x14ac:dyDescent="0.2">
      <c r="B3374" s="52"/>
    </row>
    <row r="3375" spans="2:2" x14ac:dyDescent="0.2">
      <c r="B3375" s="52"/>
    </row>
    <row r="3376" spans="2:2" x14ac:dyDescent="0.2">
      <c r="B3376" s="52"/>
    </row>
    <row r="3377" spans="2:2" x14ac:dyDescent="0.2">
      <c r="B3377" s="52"/>
    </row>
    <row r="3378" spans="2:2" x14ac:dyDescent="0.2">
      <c r="B3378" s="52"/>
    </row>
    <row r="3379" spans="2:2" x14ac:dyDescent="0.2">
      <c r="B3379" s="52"/>
    </row>
    <row r="3380" spans="2:2" x14ac:dyDescent="0.2">
      <c r="B3380" s="52"/>
    </row>
    <row r="3381" spans="2:2" x14ac:dyDescent="0.2">
      <c r="B3381" s="52"/>
    </row>
    <row r="3382" spans="2:2" x14ac:dyDescent="0.2">
      <c r="B3382" s="52"/>
    </row>
    <row r="3383" spans="2:2" x14ac:dyDescent="0.2">
      <c r="B3383" s="52"/>
    </row>
    <row r="3384" spans="2:2" x14ac:dyDescent="0.2">
      <c r="B3384" s="52"/>
    </row>
    <row r="3385" spans="2:2" x14ac:dyDescent="0.2">
      <c r="B3385" s="52"/>
    </row>
    <row r="3386" spans="2:2" x14ac:dyDescent="0.2">
      <c r="B3386" s="52"/>
    </row>
    <row r="3388" spans="2:2" x14ac:dyDescent="0.2">
      <c r="B3388" s="52"/>
    </row>
    <row r="3389" spans="2:2" x14ac:dyDescent="0.2">
      <c r="B3389" s="52"/>
    </row>
    <row r="3390" spans="2:2" x14ac:dyDescent="0.2">
      <c r="B3390" s="52"/>
    </row>
    <row r="3392" spans="2:2" x14ac:dyDescent="0.2">
      <c r="B3392" s="52"/>
    </row>
    <row r="3393" spans="2:2" x14ac:dyDescent="0.2">
      <c r="B3393" s="52"/>
    </row>
    <row r="3394" spans="2:2" x14ac:dyDescent="0.2">
      <c r="B3394" s="52"/>
    </row>
    <row r="3395" spans="2:2" x14ac:dyDescent="0.2">
      <c r="B3395" s="52"/>
    </row>
    <row r="3396" spans="2:2" x14ac:dyDescent="0.2">
      <c r="B3396" s="52"/>
    </row>
    <row r="3397" spans="2:2" x14ac:dyDescent="0.2">
      <c r="B3397" s="52"/>
    </row>
    <row r="3398" spans="2:2" x14ac:dyDescent="0.2">
      <c r="B3398" s="52"/>
    </row>
    <row r="3399" spans="2:2" x14ac:dyDescent="0.2">
      <c r="B3399" s="52"/>
    </row>
    <row r="3400" spans="2:2" x14ac:dyDescent="0.2">
      <c r="B3400" s="52"/>
    </row>
    <row r="3401" spans="2:2" x14ac:dyDescent="0.2">
      <c r="B3401" s="52"/>
    </row>
    <row r="3403" spans="2:2" x14ac:dyDescent="0.2">
      <c r="B3403" s="52"/>
    </row>
    <row r="3404" spans="2:2" x14ac:dyDescent="0.2">
      <c r="B3404" s="52"/>
    </row>
    <row r="3406" spans="2:2" x14ac:dyDescent="0.2">
      <c r="B3406" s="52"/>
    </row>
    <row r="3407" spans="2:2" x14ac:dyDescent="0.2">
      <c r="B3407" s="52"/>
    </row>
    <row r="3408" spans="2:2" x14ac:dyDescent="0.2">
      <c r="B3408" s="52"/>
    </row>
    <row r="3409" spans="2:2" x14ac:dyDescent="0.2">
      <c r="B3409" s="52"/>
    </row>
    <row r="3410" spans="2:2" x14ac:dyDescent="0.2">
      <c r="B3410" s="52"/>
    </row>
    <row r="3411" spans="2:2" x14ac:dyDescent="0.2">
      <c r="B3411" s="52"/>
    </row>
    <row r="3412" spans="2:2" x14ac:dyDescent="0.2">
      <c r="B3412" s="52"/>
    </row>
    <row r="3413" spans="2:2" x14ac:dyDescent="0.2">
      <c r="B3413" s="52"/>
    </row>
    <row r="3414" spans="2:2" x14ac:dyDescent="0.2">
      <c r="B3414" s="52"/>
    </row>
    <row r="3415" spans="2:2" x14ac:dyDescent="0.2">
      <c r="B3415" s="52"/>
    </row>
    <row r="3416" spans="2:2" x14ac:dyDescent="0.2">
      <c r="B3416" s="52"/>
    </row>
    <row r="3417" spans="2:2" x14ac:dyDescent="0.2">
      <c r="B3417" s="52"/>
    </row>
    <row r="3419" spans="2:2" x14ac:dyDescent="0.2">
      <c r="B3419" s="52"/>
    </row>
    <row r="3420" spans="2:2" x14ac:dyDescent="0.2">
      <c r="B3420" s="52"/>
    </row>
    <row r="3421" spans="2:2" x14ac:dyDescent="0.2">
      <c r="B3421" s="52"/>
    </row>
    <row r="3422" spans="2:2" x14ac:dyDescent="0.2">
      <c r="B3422" s="52"/>
    </row>
    <row r="3423" spans="2:2" x14ac:dyDescent="0.2">
      <c r="B3423" s="52"/>
    </row>
    <row r="3424" spans="2:2" x14ac:dyDescent="0.2">
      <c r="B3424" s="52"/>
    </row>
    <row r="3425" spans="2:2" x14ac:dyDescent="0.2">
      <c r="B3425" s="52"/>
    </row>
    <row r="3426" spans="2:2" x14ac:dyDescent="0.2">
      <c r="B3426" s="52"/>
    </row>
    <row r="3427" spans="2:2" x14ac:dyDescent="0.2">
      <c r="B3427" s="52"/>
    </row>
    <row r="3428" spans="2:2" x14ac:dyDescent="0.2">
      <c r="B3428" s="52"/>
    </row>
    <row r="3429" spans="2:2" x14ac:dyDescent="0.2">
      <c r="B3429" s="52"/>
    </row>
    <row r="3430" spans="2:2" x14ac:dyDescent="0.2">
      <c r="B3430" s="52"/>
    </row>
    <row r="3431" spans="2:2" x14ac:dyDescent="0.2">
      <c r="B3431" s="52"/>
    </row>
    <row r="3432" spans="2:2" x14ac:dyDescent="0.2">
      <c r="B3432" s="52"/>
    </row>
    <row r="3433" spans="2:2" x14ac:dyDescent="0.2">
      <c r="B3433" s="52"/>
    </row>
    <row r="3434" spans="2:2" x14ac:dyDescent="0.2">
      <c r="B3434" s="52"/>
    </row>
    <row r="3435" spans="2:2" x14ac:dyDescent="0.2">
      <c r="B3435" s="52"/>
    </row>
    <row r="3437" spans="2:2" x14ac:dyDescent="0.2">
      <c r="B3437" s="52"/>
    </row>
    <row r="3438" spans="2:2" x14ac:dyDescent="0.2">
      <c r="B3438" s="52"/>
    </row>
    <row r="3439" spans="2:2" x14ac:dyDescent="0.2">
      <c r="B3439" s="52"/>
    </row>
    <row r="3440" spans="2:2" x14ac:dyDescent="0.2">
      <c r="B3440" s="52"/>
    </row>
    <row r="3443" spans="2:2" x14ac:dyDescent="0.2">
      <c r="B3443" s="52"/>
    </row>
    <row r="3444" spans="2:2" x14ac:dyDescent="0.2">
      <c r="B3444" s="52"/>
    </row>
    <row r="3445" spans="2:2" x14ac:dyDescent="0.2">
      <c r="B3445" s="52"/>
    </row>
    <row r="3446" spans="2:2" x14ac:dyDescent="0.2">
      <c r="B3446" s="52"/>
    </row>
    <row r="3448" spans="2:2" x14ac:dyDescent="0.2">
      <c r="B3448" s="52"/>
    </row>
    <row r="3449" spans="2:2" x14ac:dyDescent="0.2">
      <c r="B3449" s="52"/>
    </row>
    <row r="3450" spans="2:2" x14ac:dyDescent="0.2">
      <c r="B3450" s="52"/>
    </row>
    <row r="3451" spans="2:2" x14ac:dyDescent="0.2">
      <c r="B3451" s="52"/>
    </row>
    <row r="3452" spans="2:2" x14ac:dyDescent="0.2">
      <c r="B3452" s="52"/>
    </row>
    <row r="3453" spans="2:2" x14ac:dyDescent="0.2">
      <c r="B3453" s="52"/>
    </row>
    <row r="3454" spans="2:2" x14ac:dyDescent="0.2">
      <c r="B3454" s="52"/>
    </row>
    <row r="3455" spans="2:2" x14ac:dyDescent="0.2">
      <c r="B3455" s="52"/>
    </row>
    <row r="3456" spans="2:2" x14ac:dyDescent="0.2">
      <c r="B3456" s="52"/>
    </row>
    <row r="3457" spans="2:2" x14ac:dyDescent="0.2">
      <c r="B3457" s="52"/>
    </row>
    <row r="3458" spans="2:2" x14ac:dyDescent="0.2">
      <c r="B3458" s="52"/>
    </row>
    <row r="3459" spans="2:2" x14ac:dyDescent="0.2">
      <c r="B3459" s="52"/>
    </row>
    <row r="3460" spans="2:2" x14ac:dyDescent="0.2">
      <c r="B3460" s="52"/>
    </row>
    <row r="3461" spans="2:2" x14ac:dyDescent="0.2">
      <c r="B3461" s="52"/>
    </row>
    <row r="3462" spans="2:2" x14ac:dyDescent="0.2">
      <c r="B3462" s="52"/>
    </row>
    <row r="3463" spans="2:2" x14ac:dyDescent="0.2">
      <c r="B3463" s="52"/>
    </row>
    <row r="3464" spans="2:2" x14ac:dyDescent="0.2">
      <c r="B3464" s="52"/>
    </row>
    <row r="3465" spans="2:2" x14ac:dyDescent="0.2">
      <c r="B3465" s="52"/>
    </row>
    <row r="3466" spans="2:2" x14ac:dyDescent="0.2">
      <c r="B3466" s="52"/>
    </row>
    <row r="3467" spans="2:2" x14ac:dyDescent="0.2">
      <c r="B3467" s="52"/>
    </row>
    <row r="3469" spans="2:2" x14ac:dyDescent="0.2">
      <c r="B3469" s="52"/>
    </row>
    <row r="3470" spans="2:2" x14ac:dyDescent="0.2">
      <c r="B3470" s="52"/>
    </row>
    <row r="3471" spans="2:2" x14ac:dyDescent="0.2">
      <c r="B3471" s="52"/>
    </row>
    <row r="3472" spans="2:2" x14ac:dyDescent="0.2">
      <c r="B3472" s="52"/>
    </row>
    <row r="3473" spans="2:2" x14ac:dyDescent="0.2">
      <c r="B3473" s="52"/>
    </row>
    <row r="3474" spans="2:2" x14ac:dyDescent="0.2">
      <c r="B3474" s="52"/>
    </row>
    <row r="3475" spans="2:2" x14ac:dyDescent="0.2">
      <c r="B3475" s="52"/>
    </row>
    <row r="3476" spans="2:2" x14ac:dyDescent="0.2">
      <c r="B3476" s="52"/>
    </row>
    <row r="3477" spans="2:2" x14ac:dyDescent="0.2">
      <c r="B3477" s="52"/>
    </row>
    <row r="3478" spans="2:2" x14ac:dyDescent="0.2">
      <c r="B3478" s="52"/>
    </row>
    <row r="3479" spans="2:2" x14ac:dyDescent="0.2">
      <c r="B3479" s="52"/>
    </row>
    <row r="3480" spans="2:2" x14ac:dyDescent="0.2">
      <c r="B3480" s="52"/>
    </row>
    <row r="3481" spans="2:2" x14ac:dyDescent="0.2">
      <c r="B3481" s="52"/>
    </row>
    <row r="3482" spans="2:2" x14ac:dyDescent="0.2">
      <c r="B3482" s="52"/>
    </row>
    <row r="3484" spans="2:2" x14ac:dyDescent="0.2">
      <c r="B3484" s="52"/>
    </row>
    <row r="3485" spans="2:2" x14ac:dyDescent="0.2">
      <c r="B3485" s="52"/>
    </row>
    <row r="3486" spans="2:2" x14ac:dyDescent="0.2">
      <c r="B3486" s="52"/>
    </row>
    <row r="3487" spans="2:2" x14ac:dyDescent="0.2">
      <c r="B3487" s="52"/>
    </row>
    <row r="3488" spans="2:2" x14ac:dyDescent="0.2">
      <c r="B3488" s="52"/>
    </row>
    <row r="3489" spans="2:2" x14ac:dyDescent="0.2">
      <c r="B3489" s="52"/>
    </row>
    <row r="3490" spans="2:2" x14ac:dyDescent="0.2">
      <c r="B3490" s="52"/>
    </row>
    <row r="3491" spans="2:2" x14ac:dyDescent="0.2">
      <c r="B3491" s="52"/>
    </row>
    <row r="3492" spans="2:2" x14ac:dyDescent="0.2">
      <c r="B3492" s="52"/>
    </row>
    <row r="3493" spans="2:2" x14ac:dyDescent="0.2">
      <c r="B3493" s="52"/>
    </row>
    <row r="3494" spans="2:2" x14ac:dyDescent="0.2">
      <c r="B3494" s="52"/>
    </row>
    <row r="3495" spans="2:2" x14ac:dyDescent="0.2">
      <c r="B3495" s="52"/>
    </row>
    <row r="3496" spans="2:2" x14ac:dyDescent="0.2">
      <c r="B3496" s="52"/>
    </row>
    <row r="3497" spans="2:2" x14ac:dyDescent="0.2">
      <c r="B3497" s="52"/>
    </row>
    <row r="3498" spans="2:2" x14ac:dyDescent="0.2">
      <c r="B3498" s="52"/>
    </row>
    <row r="3499" spans="2:2" x14ac:dyDescent="0.2">
      <c r="B3499" s="52"/>
    </row>
    <row r="3500" spans="2:2" x14ac:dyDescent="0.2">
      <c r="B3500" s="52"/>
    </row>
    <row r="3501" spans="2:2" x14ac:dyDescent="0.2">
      <c r="B3501" s="52"/>
    </row>
    <row r="3502" spans="2:2" x14ac:dyDescent="0.2">
      <c r="B3502" s="52"/>
    </row>
    <row r="3503" spans="2:2" x14ac:dyDescent="0.2">
      <c r="B3503" s="52"/>
    </row>
    <row r="3504" spans="2:2" x14ac:dyDescent="0.2">
      <c r="B3504" s="52"/>
    </row>
    <row r="3505" spans="2:2" x14ac:dyDescent="0.2">
      <c r="B3505" s="52"/>
    </row>
    <row r="3506" spans="2:2" x14ac:dyDescent="0.2">
      <c r="B3506" s="52"/>
    </row>
    <row r="3507" spans="2:2" x14ac:dyDescent="0.2">
      <c r="B3507" s="52"/>
    </row>
    <row r="3508" spans="2:2" x14ac:dyDescent="0.2">
      <c r="B3508" s="52"/>
    </row>
    <row r="3509" spans="2:2" x14ac:dyDescent="0.2">
      <c r="B3509" s="52"/>
    </row>
    <row r="3510" spans="2:2" x14ac:dyDescent="0.2">
      <c r="B3510" s="52"/>
    </row>
    <row r="3511" spans="2:2" x14ac:dyDescent="0.2">
      <c r="B3511" s="52"/>
    </row>
    <row r="3512" spans="2:2" x14ac:dyDescent="0.2">
      <c r="B3512" s="52"/>
    </row>
    <row r="3514" spans="2:2" x14ac:dyDescent="0.2">
      <c r="B3514" s="52"/>
    </row>
    <row r="3515" spans="2:2" x14ac:dyDescent="0.2">
      <c r="B3515" s="52"/>
    </row>
    <row r="3516" spans="2:2" x14ac:dyDescent="0.2">
      <c r="B3516" s="52"/>
    </row>
    <row r="3517" spans="2:2" x14ac:dyDescent="0.2">
      <c r="B3517" s="52"/>
    </row>
    <row r="3518" spans="2:2" x14ac:dyDescent="0.2">
      <c r="B3518" s="52"/>
    </row>
    <row r="3519" spans="2:2" x14ac:dyDescent="0.2">
      <c r="B3519" s="52"/>
    </row>
    <row r="3520" spans="2:2" x14ac:dyDescent="0.2">
      <c r="B3520" s="52"/>
    </row>
    <row r="3522" spans="2:2" x14ac:dyDescent="0.2">
      <c r="B3522" s="52"/>
    </row>
    <row r="3523" spans="2:2" x14ac:dyDescent="0.2">
      <c r="B3523" s="52"/>
    </row>
    <row r="3524" spans="2:2" x14ac:dyDescent="0.2">
      <c r="B3524" s="52"/>
    </row>
    <row r="3525" spans="2:2" x14ac:dyDescent="0.2">
      <c r="B3525" s="52"/>
    </row>
    <row r="3526" spans="2:2" x14ac:dyDescent="0.2">
      <c r="B3526" s="52"/>
    </row>
    <row r="3528" spans="2:2" x14ac:dyDescent="0.2">
      <c r="B3528" s="52"/>
    </row>
    <row r="3530" spans="2:2" x14ac:dyDescent="0.2">
      <c r="B3530" s="52"/>
    </row>
    <row r="3531" spans="2:2" x14ac:dyDescent="0.2">
      <c r="B3531" s="52"/>
    </row>
    <row r="3532" spans="2:2" x14ac:dyDescent="0.2">
      <c r="B3532" s="52"/>
    </row>
    <row r="3533" spans="2:2" x14ac:dyDescent="0.2">
      <c r="B3533" s="52"/>
    </row>
    <row r="3534" spans="2:2" x14ac:dyDescent="0.2">
      <c r="B3534" s="52"/>
    </row>
    <row r="3535" spans="2:2" x14ac:dyDescent="0.2">
      <c r="B3535" s="52"/>
    </row>
    <row r="3536" spans="2:2" x14ac:dyDescent="0.2">
      <c r="B3536" s="52"/>
    </row>
    <row r="3537" spans="2:2" x14ac:dyDescent="0.2">
      <c r="B3537" s="52"/>
    </row>
    <row r="3538" spans="2:2" x14ac:dyDescent="0.2">
      <c r="B3538" s="52"/>
    </row>
    <row r="3539" spans="2:2" x14ac:dyDescent="0.2">
      <c r="B3539" s="52"/>
    </row>
    <row r="3540" spans="2:2" x14ac:dyDescent="0.2">
      <c r="B3540" s="52"/>
    </row>
    <row r="3541" spans="2:2" x14ac:dyDescent="0.2">
      <c r="B3541" s="52"/>
    </row>
    <row r="3542" spans="2:2" x14ac:dyDescent="0.2">
      <c r="B3542" s="52"/>
    </row>
    <row r="3543" spans="2:2" x14ac:dyDescent="0.2">
      <c r="B3543" s="52"/>
    </row>
    <row r="3544" spans="2:2" x14ac:dyDescent="0.2">
      <c r="B3544" s="52"/>
    </row>
    <row r="3545" spans="2:2" x14ac:dyDescent="0.2">
      <c r="B3545" s="52"/>
    </row>
    <row r="3546" spans="2:2" x14ac:dyDescent="0.2">
      <c r="B3546" s="52"/>
    </row>
    <row r="3547" spans="2:2" x14ac:dyDescent="0.2">
      <c r="B3547" s="52"/>
    </row>
    <row r="3548" spans="2:2" x14ac:dyDescent="0.2">
      <c r="B3548" s="52"/>
    </row>
    <row r="3549" spans="2:2" x14ac:dyDescent="0.2">
      <c r="B3549" s="52"/>
    </row>
    <row r="3550" spans="2:2" x14ac:dyDescent="0.2">
      <c r="B3550" s="52"/>
    </row>
    <row r="3551" spans="2:2" x14ac:dyDescent="0.2">
      <c r="B3551" s="52"/>
    </row>
    <row r="3553" spans="2:2" x14ac:dyDescent="0.2">
      <c r="B3553" s="52"/>
    </row>
    <row r="3554" spans="2:2" x14ac:dyDescent="0.2">
      <c r="B3554" s="52"/>
    </row>
    <row r="3555" spans="2:2" x14ac:dyDescent="0.2">
      <c r="B3555" s="52"/>
    </row>
    <row r="3556" spans="2:2" x14ac:dyDescent="0.2">
      <c r="B3556" s="52"/>
    </row>
    <row r="3557" spans="2:2" x14ac:dyDescent="0.2">
      <c r="B3557" s="52"/>
    </row>
    <row r="3558" spans="2:2" x14ac:dyDescent="0.2">
      <c r="B3558" s="52"/>
    </row>
    <row r="3559" spans="2:2" x14ac:dyDescent="0.2">
      <c r="B3559" s="52"/>
    </row>
    <row r="3561" spans="2:2" x14ac:dyDescent="0.2">
      <c r="B3561" s="52"/>
    </row>
    <row r="3562" spans="2:2" x14ac:dyDescent="0.2">
      <c r="B3562" s="52"/>
    </row>
    <row r="3563" spans="2:2" x14ac:dyDescent="0.2">
      <c r="B3563" s="52"/>
    </row>
    <row r="3564" spans="2:2" x14ac:dyDescent="0.2">
      <c r="B3564" s="52"/>
    </row>
    <row r="3565" spans="2:2" x14ac:dyDescent="0.2">
      <c r="B3565" s="52"/>
    </row>
    <row r="3566" spans="2:2" x14ac:dyDescent="0.2">
      <c r="B3566" s="52"/>
    </row>
    <row r="3567" spans="2:2" x14ac:dyDescent="0.2">
      <c r="B3567" s="52"/>
    </row>
    <row r="3568" spans="2:2" x14ac:dyDescent="0.2">
      <c r="B3568" s="52"/>
    </row>
    <row r="3569" spans="2:2" x14ac:dyDescent="0.2">
      <c r="B3569" s="52"/>
    </row>
    <row r="3570" spans="2:2" x14ac:dyDescent="0.2">
      <c r="B3570" s="52"/>
    </row>
    <row r="3572" spans="2:2" x14ac:dyDescent="0.2">
      <c r="B3572" s="52"/>
    </row>
    <row r="3573" spans="2:2" x14ac:dyDescent="0.2">
      <c r="B3573" s="52"/>
    </row>
    <row r="3574" spans="2:2" x14ac:dyDescent="0.2">
      <c r="B3574" s="52"/>
    </row>
    <row r="3575" spans="2:2" x14ac:dyDescent="0.2">
      <c r="B3575" s="52"/>
    </row>
    <row r="3576" spans="2:2" x14ac:dyDescent="0.2">
      <c r="B3576" s="52"/>
    </row>
    <row r="3577" spans="2:2" x14ac:dyDescent="0.2">
      <c r="B3577" s="52"/>
    </row>
    <row r="3578" spans="2:2" x14ac:dyDescent="0.2">
      <c r="B3578" s="52"/>
    </row>
    <row r="3579" spans="2:2" x14ac:dyDescent="0.2">
      <c r="B3579" s="52"/>
    </row>
    <row r="3580" spans="2:2" x14ac:dyDescent="0.2">
      <c r="B3580" s="52"/>
    </row>
    <row r="3581" spans="2:2" x14ac:dyDescent="0.2">
      <c r="B3581" s="52"/>
    </row>
    <row r="3582" spans="2:2" x14ac:dyDescent="0.2">
      <c r="B3582" s="52"/>
    </row>
    <row r="3583" spans="2:2" x14ac:dyDescent="0.2">
      <c r="B3583" s="52"/>
    </row>
    <row r="3584" spans="2:2" x14ac:dyDescent="0.2">
      <c r="B3584" s="52"/>
    </row>
    <row r="3586" spans="2:2" x14ac:dyDescent="0.2">
      <c r="B3586" s="52"/>
    </row>
    <row r="3587" spans="2:2" x14ac:dyDescent="0.2">
      <c r="B3587" s="52"/>
    </row>
    <row r="3588" spans="2:2" x14ac:dyDescent="0.2">
      <c r="B3588" s="52"/>
    </row>
    <row r="3589" spans="2:2" x14ac:dyDescent="0.2">
      <c r="B3589" s="52"/>
    </row>
    <row r="3591" spans="2:2" x14ac:dyDescent="0.2">
      <c r="B3591" s="52"/>
    </row>
    <row r="3592" spans="2:2" x14ac:dyDescent="0.2">
      <c r="B3592" s="52"/>
    </row>
    <row r="3593" spans="2:2" x14ac:dyDescent="0.2">
      <c r="B3593" s="52"/>
    </row>
    <row r="3594" spans="2:2" x14ac:dyDescent="0.2">
      <c r="B3594" s="52"/>
    </row>
    <row r="3595" spans="2:2" x14ac:dyDescent="0.2">
      <c r="B3595" s="52"/>
    </row>
    <row r="3596" spans="2:2" x14ac:dyDescent="0.2">
      <c r="B3596" s="52"/>
    </row>
    <row r="3597" spans="2:2" x14ac:dyDescent="0.2">
      <c r="B3597" s="52"/>
    </row>
    <row r="3598" spans="2:2" x14ac:dyDescent="0.2">
      <c r="B3598" s="52"/>
    </row>
    <row r="3599" spans="2:2" x14ac:dyDescent="0.2">
      <c r="B3599" s="52"/>
    </row>
    <row r="3600" spans="2:2" x14ac:dyDescent="0.2">
      <c r="B3600" s="52"/>
    </row>
    <row r="3601" spans="2:2" x14ac:dyDescent="0.2">
      <c r="B3601" s="52"/>
    </row>
    <row r="3602" spans="2:2" x14ac:dyDescent="0.2">
      <c r="B3602" s="52"/>
    </row>
    <row r="3603" spans="2:2" x14ac:dyDescent="0.2">
      <c r="B3603" s="52"/>
    </row>
    <row r="3604" spans="2:2" x14ac:dyDescent="0.2">
      <c r="B3604" s="52"/>
    </row>
    <row r="3605" spans="2:2" x14ac:dyDescent="0.2">
      <c r="B3605" s="52"/>
    </row>
    <row r="3606" spans="2:2" x14ac:dyDescent="0.2">
      <c r="B3606" s="52"/>
    </row>
    <row r="3607" spans="2:2" x14ac:dyDescent="0.2">
      <c r="B3607" s="52"/>
    </row>
    <row r="3609" spans="2:2" x14ac:dyDescent="0.2">
      <c r="B3609" s="52"/>
    </row>
    <row r="3610" spans="2:2" x14ac:dyDescent="0.2">
      <c r="B3610" s="52"/>
    </row>
    <row r="3611" spans="2:2" x14ac:dyDescent="0.2">
      <c r="B3611" s="52"/>
    </row>
    <row r="3612" spans="2:2" x14ac:dyDescent="0.2">
      <c r="B3612" s="52"/>
    </row>
    <row r="3613" spans="2:2" x14ac:dyDescent="0.2">
      <c r="B3613" s="52"/>
    </row>
    <row r="3614" spans="2:2" x14ac:dyDescent="0.2">
      <c r="B3614" s="52"/>
    </row>
    <row r="3615" spans="2:2" x14ac:dyDescent="0.2">
      <c r="B3615" s="52"/>
    </row>
    <row r="3616" spans="2:2" x14ac:dyDescent="0.2">
      <c r="B3616" s="52"/>
    </row>
    <row r="3617" spans="2:2" x14ac:dyDescent="0.2">
      <c r="B3617" s="52"/>
    </row>
    <row r="3618" spans="2:2" x14ac:dyDescent="0.2">
      <c r="B3618" s="52"/>
    </row>
    <row r="3619" spans="2:2" x14ac:dyDescent="0.2">
      <c r="B3619" s="52"/>
    </row>
    <row r="3620" spans="2:2" x14ac:dyDescent="0.2">
      <c r="B3620" s="52"/>
    </row>
    <row r="3621" spans="2:2" x14ac:dyDescent="0.2">
      <c r="B3621" s="52"/>
    </row>
    <row r="3622" spans="2:2" x14ac:dyDescent="0.2">
      <c r="B3622" s="52"/>
    </row>
    <row r="3623" spans="2:2" x14ac:dyDescent="0.2">
      <c r="B3623" s="52"/>
    </row>
    <row r="3624" spans="2:2" x14ac:dyDescent="0.2">
      <c r="B3624" s="52"/>
    </row>
    <row r="3625" spans="2:2" x14ac:dyDescent="0.2">
      <c r="B3625" s="52"/>
    </row>
    <row r="3626" spans="2:2" x14ac:dyDescent="0.2">
      <c r="B3626" s="52"/>
    </row>
    <row r="3627" spans="2:2" x14ac:dyDescent="0.2">
      <c r="B3627" s="52"/>
    </row>
    <row r="3628" spans="2:2" x14ac:dyDescent="0.2">
      <c r="B3628" s="52"/>
    </row>
    <row r="3629" spans="2:2" x14ac:dyDescent="0.2">
      <c r="B3629" s="52"/>
    </row>
    <row r="3630" spans="2:2" x14ac:dyDescent="0.2">
      <c r="B3630" s="52"/>
    </row>
    <row r="3631" spans="2:2" x14ac:dyDescent="0.2">
      <c r="B3631" s="52"/>
    </row>
    <row r="3634" spans="2:2" x14ac:dyDescent="0.2">
      <c r="B3634" s="52"/>
    </row>
    <row r="3635" spans="2:2" x14ac:dyDescent="0.2">
      <c r="B3635" s="52"/>
    </row>
    <row r="3636" spans="2:2" x14ac:dyDescent="0.2">
      <c r="B3636" s="52"/>
    </row>
    <row r="3638" spans="2:2" x14ac:dyDescent="0.2">
      <c r="B3638" s="52"/>
    </row>
    <row r="3639" spans="2:2" x14ac:dyDescent="0.2">
      <c r="B3639" s="52"/>
    </row>
    <row r="3640" spans="2:2" x14ac:dyDescent="0.2">
      <c r="B3640" s="52"/>
    </row>
    <row r="3641" spans="2:2" x14ac:dyDescent="0.2">
      <c r="B3641" s="52"/>
    </row>
    <row r="3642" spans="2:2" x14ac:dyDescent="0.2">
      <c r="B3642" s="52"/>
    </row>
    <row r="3643" spans="2:2" x14ac:dyDescent="0.2">
      <c r="B3643" s="52"/>
    </row>
    <row r="3644" spans="2:2" x14ac:dyDescent="0.2">
      <c r="B3644" s="52"/>
    </row>
    <row r="3645" spans="2:2" x14ac:dyDescent="0.2">
      <c r="B3645" s="52"/>
    </row>
    <row r="3646" spans="2:2" x14ac:dyDescent="0.2">
      <c r="B3646" s="52"/>
    </row>
    <row r="3648" spans="2:2" x14ac:dyDescent="0.2">
      <c r="B3648" s="52"/>
    </row>
    <row r="3649" spans="2:2" x14ac:dyDescent="0.2">
      <c r="B3649" s="52"/>
    </row>
    <row r="3650" spans="2:2" x14ac:dyDescent="0.2">
      <c r="B3650" s="52"/>
    </row>
    <row r="3651" spans="2:2" x14ac:dyDescent="0.2">
      <c r="B3651" s="52"/>
    </row>
    <row r="3652" spans="2:2" x14ac:dyDescent="0.2">
      <c r="B3652" s="52"/>
    </row>
    <row r="3653" spans="2:2" x14ac:dyDescent="0.2">
      <c r="B3653" s="52"/>
    </row>
    <row r="3655" spans="2:2" x14ac:dyDescent="0.2">
      <c r="B3655" s="52"/>
    </row>
    <row r="3656" spans="2:2" x14ac:dyDescent="0.2">
      <c r="B3656" s="52"/>
    </row>
    <row r="3657" spans="2:2" x14ac:dyDescent="0.2">
      <c r="B3657" s="52"/>
    </row>
    <row r="3658" spans="2:2" x14ac:dyDescent="0.2">
      <c r="B3658" s="52"/>
    </row>
    <row r="3659" spans="2:2" x14ac:dyDescent="0.2">
      <c r="B3659" s="52"/>
    </row>
    <row r="3660" spans="2:2" x14ac:dyDescent="0.2">
      <c r="B3660" s="52"/>
    </row>
    <row r="3661" spans="2:2" x14ac:dyDescent="0.2">
      <c r="B3661" s="52"/>
    </row>
    <row r="3662" spans="2:2" x14ac:dyDescent="0.2">
      <c r="B3662" s="52"/>
    </row>
    <row r="3663" spans="2:2" x14ac:dyDescent="0.2">
      <c r="B3663" s="52"/>
    </row>
    <row r="3664" spans="2:2" x14ac:dyDescent="0.2">
      <c r="B3664" s="52"/>
    </row>
    <row r="3665" spans="2:2" x14ac:dyDescent="0.2">
      <c r="B3665" s="52"/>
    </row>
    <row r="3666" spans="2:2" x14ac:dyDescent="0.2">
      <c r="B3666" s="52"/>
    </row>
    <row r="3667" spans="2:2" x14ac:dyDescent="0.2">
      <c r="B3667" s="52"/>
    </row>
    <row r="3668" spans="2:2" x14ac:dyDescent="0.2">
      <c r="B3668" s="52"/>
    </row>
    <row r="3669" spans="2:2" x14ac:dyDescent="0.2">
      <c r="B3669" s="52"/>
    </row>
    <row r="3670" spans="2:2" x14ac:dyDescent="0.2">
      <c r="B3670" s="52"/>
    </row>
    <row r="3671" spans="2:2" x14ac:dyDescent="0.2">
      <c r="B3671" s="52"/>
    </row>
    <row r="3672" spans="2:2" x14ac:dyDescent="0.2">
      <c r="B3672" s="52"/>
    </row>
    <row r="3673" spans="2:2" x14ac:dyDescent="0.2">
      <c r="B3673" s="52"/>
    </row>
    <row r="3674" spans="2:2" x14ac:dyDescent="0.2">
      <c r="B3674" s="52"/>
    </row>
    <row r="3675" spans="2:2" x14ac:dyDescent="0.2">
      <c r="B3675" s="52"/>
    </row>
    <row r="3676" spans="2:2" x14ac:dyDescent="0.2">
      <c r="B3676" s="52"/>
    </row>
    <row r="3677" spans="2:2" x14ac:dyDescent="0.2">
      <c r="B3677" s="52"/>
    </row>
    <row r="3678" spans="2:2" x14ac:dyDescent="0.2">
      <c r="B3678" s="52"/>
    </row>
    <row r="3679" spans="2:2" x14ac:dyDescent="0.2">
      <c r="B3679" s="52"/>
    </row>
    <row r="3680" spans="2:2" x14ac:dyDescent="0.2">
      <c r="B3680" s="52"/>
    </row>
    <row r="3681" spans="2:2" x14ac:dyDescent="0.2">
      <c r="B3681" s="52"/>
    </row>
    <row r="3682" spans="2:2" x14ac:dyDescent="0.2">
      <c r="B3682" s="52"/>
    </row>
    <row r="3683" spans="2:2" x14ac:dyDescent="0.2">
      <c r="B3683" s="52"/>
    </row>
    <row r="3684" spans="2:2" x14ac:dyDescent="0.2">
      <c r="B3684" s="52"/>
    </row>
    <row r="3685" spans="2:2" x14ac:dyDescent="0.2">
      <c r="B3685" s="52"/>
    </row>
    <row r="3687" spans="2:2" x14ac:dyDescent="0.2">
      <c r="B3687" s="52"/>
    </row>
    <row r="3688" spans="2:2" x14ac:dyDescent="0.2">
      <c r="B3688" s="52"/>
    </row>
    <row r="3689" spans="2:2" x14ac:dyDescent="0.2">
      <c r="B3689" s="52"/>
    </row>
    <row r="3690" spans="2:2" x14ac:dyDescent="0.2">
      <c r="B3690" s="52"/>
    </row>
    <row r="3691" spans="2:2" x14ac:dyDescent="0.2">
      <c r="B3691" s="52"/>
    </row>
    <row r="3692" spans="2:2" x14ac:dyDescent="0.2">
      <c r="B3692" s="52"/>
    </row>
    <row r="3693" spans="2:2" x14ac:dyDescent="0.2">
      <c r="B3693" s="52"/>
    </row>
    <row r="3694" spans="2:2" x14ac:dyDescent="0.2">
      <c r="B3694" s="52"/>
    </row>
    <row r="3695" spans="2:2" x14ac:dyDescent="0.2">
      <c r="B3695" s="52"/>
    </row>
    <row r="3696" spans="2:2" x14ac:dyDescent="0.2">
      <c r="B3696" s="52"/>
    </row>
    <row r="3697" spans="2:2" x14ac:dyDescent="0.2">
      <c r="B3697" s="52"/>
    </row>
    <row r="3698" spans="2:2" x14ac:dyDescent="0.2">
      <c r="B3698" s="52"/>
    </row>
    <row r="3699" spans="2:2" x14ac:dyDescent="0.2">
      <c r="B3699" s="52"/>
    </row>
    <row r="3700" spans="2:2" x14ac:dyDescent="0.2">
      <c r="B3700" s="52"/>
    </row>
    <row r="3701" spans="2:2" x14ac:dyDescent="0.2">
      <c r="B3701" s="52"/>
    </row>
    <row r="3702" spans="2:2" x14ac:dyDescent="0.2">
      <c r="B3702" s="52"/>
    </row>
    <row r="3703" spans="2:2" x14ac:dyDescent="0.2">
      <c r="B3703" s="52"/>
    </row>
    <row r="3704" spans="2:2" x14ac:dyDescent="0.2">
      <c r="B3704" s="52"/>
    </row>
    <row r="3705" spans="2:2" x14ac:dyDescent="0.2">
      <c r="B3705" s="52"/>
    </row>
    <row r="3706" spans="2:2" x14ac:dyDescent="0.2">
      <c r="B3706" s="52"/>
    </row>
    <row r="3707" spans="2:2" x14ac:dyDescent="0.2">
      <c r="B3707" s="52"/>
    </row>
    <row r="3708" spans="2:2" x14ac:dyDescent="0.2">
      <c r="B3708" s="52"/>
    </row>
    <row r="3709" spans="2:2" x14ac:dyDescent="0.2">
      <c r="B3709" s="52"/>
    </row>
    <row r="3710" spans="2:2" x14ac:dyDescent="0.2">
      <c r="B3710" s="52"/>
    </row>
    <row r="3712" spans="2:2" x14ac:dyDescent="0.2">
      <c r="B3712" s="52"/>
    </row>
    <row r="3713" spans="2:2" x14ac:dyDescent="0.2">
      <c r="B3713" s="52"/>
    </row>
    <row r="3714" spans="2:2" x14ac:dyDescent="0.2">
      <c r="B3714" s="52"/>
    </row>
    <row r="3715" spans="2:2" x14ac:dyDescent="0.2">
      <c r="B3715" s="52"/>
    </row>
    <row r="3716" spans="2:2" x14ac:dyDescent="0.2">
      <c r="B3716" s="52"/>
    </row>
    <row r="3717" spans="2:2" x14ac:dyDescent="0.2">
      <c r="B3717" s="52"/>
    </row>
    <row r="3718" spans="2:2" x14ac:dyDescent="0.2">
      <c r="B3718" s="52"/>
    </row>
    <row r="3719" spans="2:2" x14ac:dyDescent="0.2">
      <c r="B3719" s="52"/>
    </row>
    <row r="3720" spans="2:2" x14ac:dyDescent="0.2">
      <c r="B3720" s="52"/>
    </row>
    <row r="3721" spans="2:2" x14ac:dyDescent="0.2">
      <c r="B3721" s="52"/>
    </row>
    <row r="3722" spans="2:2" x14ac:dyDescent="0.2">
      <c r="B3722" s="52"/>
    </row>
    <row r="3723" spans="2:2" x14ac:dyDescent="0.2">
      <c r="B3723" s="52"/>
    </row>
    <row r="3725" spans="2:2" x14ac:dyDescent="0.2">
      <c r="B3725" s="52"/>
    </row>
    <row r="3726" spans="2:2" x14ac:dyDescent="0.2">
      <c r="B3726" s="52"/>
    </row>
    <row r="3727" spans="2:2" x14ac:dyDescent="0.2">
      <c r="B3727" s="52"/>
    </row>
    <row r="3728" spans="2:2" x14ac:dyDescent="0.2">
      <c r="B3728" s="52"/>
    </row>
    <row r="3729" spans="2:2" x14ac:dyDescent="0.2">
      <c r="B3729" s="52"/>
    </row>
    <row r="3730" spans="2:2" x14ac:dyDescent="0.2">
      <c r="B3730" s="52"/>
    </row>
    <row r="3731" spans="2:2" x14ac:dyDescent="0.2">
      <c r="B3731" s="52"/>
    </row>
    <row r="3732" spans="2:2" x14ac:dyDescent="0.2">
      <c r="B3732" s="52"/>
    </row>
    <row r="3733" spans="2:2" x14ac:dyDescent="0.2">
      <c r="B3733" s="52"/>
    </row>
    <row r="3734" spans="2:2" x14ac:dyDescent="0.2">
      <c r="B3734" s="52"/>
    </row>
    <row r="3736" spans="2:2" x14ac:dyDescent="0.2">
      <c r="B3736" s="52"/>
    </row>
    <row r="3737" spans="2:2" x14ac:dyDescent="0.2">
      <c r="B3737" s="52"/>
    </row>
    <row r="3738" spans="2:2" x14ac:dyDescent="0.2">
      <c r="B3738" s="52"/>
    </row>
    <row r="3739" spans="2:2" x14ac:dyDescent="0.2">
      <c r="B3739" s="52"/>
    </row>
    <row r="3740" spans="2:2" x14ac:dyDescent="0.2">
      <c r="B3740" s="52"/>
    </row>
    <row r="3741" spans="2:2" x14ac:dyDescent="0.2">
      <c r="B3741" s="52"/>
    </row>
    <row r="3742" spans="2:2" x14ac:dyDescent="0.2">
      <c r="B3742" s="52"/>
    </row>
    <row r="3743" spans="2:2" x14ac:dyDescent="0.2">
      <c r="B3743" s="52"/>
    </row>
    <row r="3744" spans="2:2" x14ac:dyDescent="0.2">
      <c r="B3744" s="52"/>
    </row>
    <row r="3745" spans="2:2" x14ac:dyDescent="0.2">
      <c r="B3745" s="52"/>
    </row>
    <row r="3746" spans="2:2" x14ac:dyDescent="0.2">
      <c r="B3746" s="52"/>
    </row>
    <row r="3747" spans="2:2" x14ac:dyDescent="0.2">
      <c r="B3747" s="52"/>
    </row>
    <row r="3748" spans="2:2" x14ac:dyDescent="0.2">
      <c r="B3748" s="52"/>
    </row>
    <row r="3749" spans="2:2" x14ac:dyDescent="0.2">
      <c r="B3749" s="52"/>
    </row>
    <row r="3750" spans="2:2" x14ac:dyDescent="0.2">
      <c r="B3750" s="52"/>
    </row>
    <row r="3751" spans="2:2" x14ac:dyDescent="0.2">
      <c r="B3751" s="52"/>
    </row>
    <row r="3752" spans="2:2" x14ac:dyDescent="0.2">
      <c r="B3752" s="52"/>
    </row>
    <row r="3753" spans="2:2" x14ac:dyDescent="0.2">
      <c r="B3753" s="52"/>
    </row>
    <row r="3754" spans="2:2" x14ac:dyDescent="0.2">
      <c r="B3754" s="52"/>
    </row>
    <row r="3755" spans="2:2" x14ac:dyDescent="0.2">
      <c r="B3755" s="52"/>
    </row>
    <row r="3756" spans="2:2" x14ac:dyDescent="0.2">
      <c r="B3756" s="52"/>
    </row>
    <row r="3757" spans="2:2" x14ac:dyDescent="0.2">
      <c r="B3757" s="52"/>
    </row>
    <row r="3758" spans="2:2" x14ac:dyDescent="0.2">
      <c r="B3758" s="52"/>
    </row>
    <row r="3760" spans="2:2" x14ac:dyDescent="0.2">
      <c r="B3760" s="52"/>
    </row>
    <row r="3761" spans="2:2" x14ac:dyDescent="0.2">
      <c r="B3761" s="52"/>
    </row>
    <row r="3762" spans="2:2" x14ac:dyDescent="0.2">
      <c r="B3762" s="52"/>
    </row>
    <row r="3763" spans="2:2" x14ac:dyDescent="0.2">
      <c r="B3763" s="52"/>
    </row>
    <row r="3764" spans="2:2" x14ac:dyDescent="0.2">
      <c r="B3764" s="52"/>
    </row>
    <row r="3765" spans="2:2" x14ac:dyDescent="0.2">
      <c r="B3765" s="52"/>
    </row>
    <row r="3766" spans="2:2" x14ac:dyDescent="0.2">
      <c r="B3766" s="52"/>
    </row>
    <row r="3767" spans="2:2" x14ac:dyDescent="0.2">
      <c r="B3767" s="52"/>
    </row>
    <row r="3768" spans="2:2" x14ac:dyDescent="0.2">
      <c r="B3768" s="52"/>
    </row>
    <row r="3769" spans="2:2" x14ac:dyDescent="0.2">
      <c r="B3769" s="52"/>
    </row>
    <row r="3770" spans="2:2" x14ac:dyDescent="0.2">
      <c r="B3770" s="52"/>
    </row>
    <row r="3771" spans="2:2" x14ac:dyDescent="0.2">
      <c r="B3771" s="52"/>
    </row>
    <row r="3772" spans="2:2" x14ac:dyDescent="0.2">
      <c r="B3772" s="52"/>
    </row>
    <row r="3773" spans="2:2" x14ac:dyDescent="0.2">
      <c r="B3773" s="52"/>
    </row>
    <row r="3774" spans="2:2" x14ac:dyDescent="0.2">
      <c r="B3774" s="52"/>
    </row>
    <row r="3775" spans="2:2" x14ac:dyDescent="0.2">
      <c r="B3775" s="52"/>
    </row>
    <row r="3776" spans="2:2" x14ac:dyDescent="0.2">
      <c r="B3776" s="52"/>
    </row>
    <row r="3777" spans="2:2" x14ac:dyDescent="0.2">
      <c r="B3777" s="52"/>
    </row>
    <row r="3778" spans="2:2" x14ac:dyDescent="0.2">
      <c r="B3778" s="52"/>
    </row>
    <row r="3780" spans="2:2" x14ac:dyDescent="0.2">
      <c r="B3780" s="52"/>
    </row>
    <row r="3781" spans="2:2" x14ac:dyDescent="0.2">
      <c r="B3781" s="52"/>
    </row>
    <row r="3782" spans="2:2" x14ac:dyDescent="0.2">
      <c r="B3782" s="52"/>
    </row>
    <row r="3783" spans="2:2" x14ac:dyDescent="0.2">
      <c r="B3783" s="52"/>
    </row>
    <row r="3784" spans="2:2" x14ac:dyDescent="0.2">
      <c r="B3784" s="52"/>
    </row>
    <row r="3785" spans="2:2" x14ac:dyDescent="0.2">
      <c r="B3785" s="52"/>
    </row>
    <row r="3786" spans="2:2" x14ac:dyDescent="0.2">
      <c r="B3786" s="52"/>
    </row>
    <row r="3787" spans="2:2" x14ac:dyDescent="0.2">
      <c r="B3787" s="52"/>
    </row>
    <row r="3790" spans="2:2" x14ac:dyDescent="0.2">
      <c r="B3790" s="52"/>
    </row>
    <row r="3791" spans="2:2" x14ac:dyDescent="0.2">
      <c r="B3791" s="52"/>
    </row>
    <row r="3792" spans="2:2" x14ac:dyDescent="0.2">
      <c r="B3792" s="52"/>
    </row>
    <row r="3793" spans="2:2" x14ac:dyDescent="0.2">
      <c r="B3793" s="52"/>
    </row>
    <row r="3794" spans="2:2" x14ac:dyDescent="0.2">
      <c r="B3794" s="52"/>
    </row>
    <row r="3795" spans="2:2" x14ac:dyDescent="0.2">
      <c r="B3795" s="52"/>
    </row>
    <row r="3796" spans="2:2" x14ac:dyDescent="0.2">
      <c r="B3796" s="52"/>
    </row>
    <row r="3798" spans="2:2" x14ac:dyDescent="0.2">
      <c r="B3798" s="52"/>
    </row>
    <row r="3800" spans="2:2" x14ac:dyDescent="0.2">
      <c r="B3800" s="52"/>
    </row>
    <row r="3801" spans="2:2" x14ac:dyDescent="0.2">
      <c r="B3801" s="52"/>
    </row>
    <row r="3803" spans="2:2" x14ac:dyDescent="0.2">
      <c r="B3803" s="52"/>
    </row>
    <row r="3804" spans="2:2" x14ac:dyDescent="0.2">
      <c r="B3804" s="52"/>
    </row>
    <row r="3805" spans="2:2" x14ac:dyDescent="0.2">
      <c r="B3805" s="52"/>
    </row>
    <row r="3806" spans="2:2" x14ac:dyDescent="0.2">
      <c r="B3806" s="52"/>
    </row>
    <row r="3807" spans="2:2" x14ac:dyDescent="0.2">
      <c r="B3807" s="52"/>
    </row>
    <row r="3808" spans="2:2" x14ac:dyDescent="0.2">
      <c r="B3808" s="52"/>
    </row>
    <row r="3809" spans="2:2" x14ac:dyDescent="0.2">
      <c r="B3809" s="52"/>
    </row>
    <row r="3810" spans="2:2" x14ac:dyDescent="0.2">
      <c r="B3810" s="52"/>
    </row>
    <row r="3811" spans="2:2" x14ac:dyDescent="0.2">
      <c r="B3811" s="52"/>
    </row>
    <row r="3812" spans="2:2" x14ac:dyDescent="0.2">
      <c r="B3812" s="52"/>
    </row>
    <row r="3813" spans="2:2" x14ac:dyDescent="0.2">
      <c r="B3813" s="52"/>
    </row>
    <row r="3814" spans="2:2" x14ac:dyDescent="0.2">
      <c r="B3814" s="52"/>
    </row>
    <row r="3815" spans="2:2" x14ac:dyDescent="0.2">
      <c r="B3815" s="52"/>
    </row>
    <row r="3816" spans="2:2" x14ac:dyDescent="0.2">
      <c r="B3816" s="52"/>
    </row>
    <row r="3817" spans="2:2" x14ac:dyDescent="0.2">
      <c r="B3817" s="52"/>
    </row>
    <row r="3818" spans="2:2" x14ac:dyDescent="0.2">
      <c r="B3818" s="52"/>
    </row>
    <row r="3819" spans="2:2" x14ac:dyDescent="0.2">
      <c r="B3819" s="52"/>
    </row>
    <row r="3820" spans="2:2" x14ac:dyDescent="0.2">
      <c r="B3820" s="52"/>
    </row>
    <row r="3821" spans="2:2" x14ac:dyDescent="0.2">
      <c r="B3821" s="52"/>
    </row>
    <row r="3822" spans="2:2" x14ac:dyDescent="0.2">
      <c r="B3822" s="52"/>
    </row>
    <row r="3823" spans="2:2" x14ac:dyDescent="0.2">
      <c r="B3823" s="52"/>
    </row>
    <row r="3824" spans="2:2" x14ac:dyDescent="0.2">
      <c r="B3824" s="52"/>
    </row>
    <row r="3825" spans="2:2" x14ac:dyDescent="0.2">
      <c r="B3825" s="52"/>
    </row>
    <row r="3826" spans="2:2" x14ac:dyDescent="0.2">
      <c r="B3826" s="52"/>
    </row>
    <row r="3827" spans="2:2" x14ac:dyDescent="0.2">
      <c r="B3827" s="52"/>
    </row>
    <row r="3828" spans="2:2" x14ac:dyDescent="0.2">
      <c r="B3828" s="52"/>
    </row>
    <row r="3830" spans="2:2" x14ac:dyDescent="0.2">
      <c r="B3830" s="52"/>
    </row>
    <row r="3831" spans="2:2" x14ac:dyDescent="0.2">
      <c r="B3831" s="52"/>
    </row>
    <row r="3833" spans="2:2" x14ac:dyDescent="0.2">
      <c r="B3833" s="52"/>
    </row>
    <row r="3834" spans="2:2" x14ac:dyDescent="0.2">
      <c r="B3834" s="52"/>
    </row>
    <row r="3835" spans="2:2" x14ac:dyDescent="0.2">
      <c r="B3835" s="52"/>
    </row>
    <row r="3836" spans="2:2" x14ac:dyDescent="0.2">
      <c r="B3836" s="52"/>
    </row>
    <row r="3837" spans="2:2" x14ac:dyDescent="0.2">
      <c r="B3837" s="52"/>
    </row>
    <row r="3838" spans="2:2" x14ac:dyDescent="0.2">
      <c r="B3838" s="52"/>
    </row>
    <row r="3839" spans="2:2" x14ac:dyDescent="0.2">
      <c r="B3839" s="52"/>
    </row>
    <row r="3840" spans="2:2" x14ac:dyDescent="0.2">
      <c r="B3840" s="52"/>
    </row>
    <row r="3841" spans="2:2" x14ac:dyDescent="0.2">
      <c r="B3841" s="52"/>
    </row>
    <row r="3842" spans="2:2" x14ac:dyDescent="0.2">
      <c r="B3842" s="52"/>
    </row>
    <row r="3843" spans="2:2" x14ac:dyDescent="0.2">
      <c r="B3843" s="52"/>
    </row>
    <row r="3844" spans="2:2" x14ac:dyDescent="0.2">
      <c r="B3844" s="52"/>
    </row>
    <row r="3845" spans="2:2" x14ac:dyDescent="0.2">
      <c r="B3845" s="52"/>
    </row>
    <row r="3846" spans="2:2" x14ac:dyDescent="0.2">
      <c r="B3846" s="52"/>
    </row>
    <row r="3847" spans="2:2" x14ac:dyDescent="0.2">
      <c r="B3847" s="52"/>
    </row>
    <row r="3848" spans="2:2" x14ac:dyDescent="0.2">
      <c r="B3848" s="52"/>
    </row>
    <row r="3849" spans="2:2" x14ac:dyDescent="0.2">
      <c r="B3849" s="52"/>
    </row>
    <row r="3850" spans="2:2" x14ac:dyDescent="0.2">
      <c r="B3850" s="52"/>
    </row>
    <row r="3851" spans="2:2" x14ac:dyDescent="0.2">
      <c r="B3851" s="52"/>
    </row>
    <row r="3852" spans="2:2" x14ac:dyDescent="0.2">
      <c r="B3852" s="52"/>
    </row>
    <row r="3853" spans="2:2" x14ac:dyDescent="0.2">
      <c r="B3853" s="52"/>
    </row>
    <row r="3854" spans="2:2" x14ac:dyDescent="0.2">
      <c r="B3854" s="52"/>
    </row>
    <row r="3855" spans="2:2" x14ac:dyDescent="0.2">
      <c r="B3855" s="52"/>
    </row>
    <row r="3856" spans="2:2" x14ac:dyDescent="0.2">
      <c r="B3856" s="52"/>
    </row>
    <row r="3857" spans="2:2" x14ac:dyDescent="0.2">
      <c r="B3857" s="52"/>
    </row>
    <row r="3858" spans="2:2" x14ac:dyDescent="0.2">
      <c r="B3858" s="52"/>
    </row>
    <row r="3859" spans="2:2" x14ac:dyDescent="0.2">
      <c r="B3859" s="52"/>
    </row>
    <row r="3860" spans="2:2" x14ac:dyDescent="0.2">
      <c r="B3860" s="52"/>
    </row>
    <row r="3861" spans="2:2" x14ac:dyDescent="0.2">
      <c r="B3861" s="52"/>
    </row>
    <row r="3862" spans="2:2" x14ac:dyDescent="0.2">
      <c r="B3862" s="52"/>
    </row>
    <row r="3863" spans="2:2" x14ac:dyDescent="0.2">
      <c r="B3863" s="52"/>
    </row>
    <row r="3864" spans="2:2" x14ac:dyDescent="0.2">
      <c r="B3864" s="52"/>
    </row>
    <row r="3865" spans="2:2" x14ac:dyDescent="0.2">
      <c r="B3865" s="52"/>
    </row>
    <row r="3866" spans="2:2" x14ac:dyDescent="0.2">
      <c r="B3866" s="52"/>
    </row>
    <row r="3867" spans="2:2" x14ac:dyDescent="0.2">
      <c r="B3867" s="52"/>
    </row>
    <row r="3868" spans="2:2" x14ac:dyDescent="0.2">
      <c r="B3868" s="52"/>
    </row>
    <row r="3869" spans="2:2" x14ac:dyDescent="0.2">
      <c r="B3869" s="52"/>
    </row>
    <row r="3870" spans="2:2" x14ac:dyDescent="0.2">
      <c r="B3870" s="52"/>
    </row>
    <row r="3871" spans="2:2" x14ac:dyDescent="0.2">
      <c r="B3871" s="52"/>
    </row>
    <row r="3872" spans="2:2" x14ac:dyDescent="0.2">
      <c r="B3872" s="52"/>
    </row>
    <row r="3873" spans="2:2" x14ac:dyDescent="0.2">
      <c r="B3873" s="52"/>
    </row>
    <row r="3874" spans="2:2" x14ac:dyDescent="0.2">
      <c r="B3874" s="52"/>
    </row>
    <row r="3875" spans="2:2" x14ac:dyDescent="0.2">
      <c r="B3875" s="52"/>
    </row>
    <row r="3876" spans="2:2" x14ac:dyDescent="0.2">
      <c r="B3876" s="52"/>
    </row>
    <row r="3877" spans="2:2" x14ac:dyDescent="0.2">
      <c r="B3877" s="52"/>
    </row>
    <row r="3878" spans="2:2" x14ac:dyDescent="0.2">
      <c r="B3878" s="52"/>
    </row>
    <row r="3879" spans="2:2" x14ac:dyDescent="0.2">
      <c r="B3879" s="52"/>
    </row>
    <row r="3880" spans="2:2" x14ac:dyDescent="0.2">
      <c r="B3880" s="52"/>
    </row>
    <row r="3881" spans="2:2" x14ac:dyDescent="0.2">
      <c r="B3881" s="52"/>
    </row>
    <row r="3882" spans="2:2" x14ac:dyDescent="0.2">
      <c r="B3882" s="52"/>
    </row>
    <row r="3883" spans="2:2" x14ac:dyDescent="0.2">
      <c r="B3883" s="52"/>
    </row>
    <row r="3884" spans="2:2" x14ac:dyDescent="0.2">
      <c r="B3884" s="52"/>
    </row>
    <row r="3886" spans="2:2" x14ac:dyDescent="0.2">
      <c r="B3886" s="52"/>
    </row>
    <row r="3887" spans="2:2" x14ac:dyDescent="0.2">
      <c r="B3887" s="52"/>
    </row>
    <row r="3888" spans="2:2" x14ac:dyDescent="0.2">
      <c r="B3888" s="52"/>
    </row>
    <row r="3889" spans="2:2" x14ac:dyDescent="0.2">
      <c r="B3889" s="52"/>
    </row>
    <row r="3890" spans="2:2" x14ac:dyDescent="0.2">
      <c r="B3890" s="52"/>
    </row>
    <row r="3891" spans="2:2" x14ac:dyDescent="0.2">
      <c r="B3891" s="52"/>
    </row>
    <row r="3892" spans="2:2" x14ac:dyDescent="0.2">
      <c r="B3892" s="52"/>
    </row>
    <row r="3893" spans="2:2" x14ac:dyDescent="0.2">
      <c r="B3893" s="52"/>
    </row>
    <row r="3894" spans="2:2" x14ac:dyDescent="0.2">
      <c r="B3894" s="52"/>
    </row>
    <row r="3895" spans="2:2" x14ac:dyDescent="0.2">
      <c r="B3895" s="52"/>
    </row>
    <row r="3896" spans="2:2" x14ac:dyDescent="0.2">
      <c r="B3896" s="52"/>
    </row>
    <row r="3897" spans="2:2" x14ac:dyDescent="0.2">
      <c r="B3897" s="52"/>
    </row>
    <row r="3898" spans="2:2" x14ac:dyDescent="0.2">
      <c r="B3898" s="52"/>
    </row>
    <row r="3899" spans="2:2" x14ac:dyDescent="0.2">
      <c r="B3899" s="52"/>
    </row>
    <row r="3900" spans="2:2" x14ac:dyDescent="0.2">
      <c r="B3900" s="52"/>
    </row>
    <row r="3901" spans="2:2" x14ac:dyDescent="0.2">
      <c r="B3901" s="52"/>
    </row>
    <row r="3902" spans="2:2" x14ac:dyDescent="0.2">
      <c r="B3902" s="52"/>
    </row>
    <row r="3903" spans="2:2" x14ac:dyDescent="0.2">
      <c r="B3903" s="52"/>
    </row>
    <row r="3904" spans="2:2" x14ac:dyDescent="0.2">
      <c r="B3904" s="52"/>
    </row>
    <row r="3905" spans="2:2" x14ac:dyDescent="0.2">
      <c r="B3905" s="52"/>
    </row>
    <row r="3907" spans="2:2" x14ac:dyDescent="0.2">
      <c r="B3907" s="52"/>
    </row>
    <row r="3908" spans="2:2" x14ac:dyDescent="0.2">
      <c r="B3908" s="52"/>
    </row>
    <row r="3909" spans="2:2" x14ac:dyDescent="0.2">
      <c r="B3909" s="52"/>
    </row>
    <row r="3910" spans="2:2" x14ac:dyDescent="0.2">
      <c r="B3910" s="52"/>
    </row>
    <row r="3911" spans="2:2" x14ac:dyDescent="0.2">
      <c r="B3911" s="52"/>
    </row>
    <row r="3912" spans="2:2" x14ac:dyDescent="0.2">
      <c r="B3912" s="52"/>
    </row>
    <row r="3913" spans="2:2" x14ac:dyDescent="0.2">
      <c r="B3913" s="52"/>
    </row>
    <row r="3914" spans="2:2" x14ac:dyDescent="0.2">
      <c r="B3914" s="52"/>
    </row>
    <row r="3915" spans="2:2" x14ac:dyDescent="0.2">
      <c r="B3915" s="52"/>
    </row>
    <row r="3916" spans="2:2" x14ac:dyDescent="0.2">
      <c r="B3916" s="52"/>
    </row>
    <row r="3917" spans="2:2" x14ac:dyDescent="0.2">
      <c r="B3917" s="52"/>
    </row>
    <row r="3918" spans="2:2" x14ac:dyDescent="0.2">
      <c r="B3918" s="52"/>
    </row>
    <row r="3919" spans="2:2" x14ac:dyDescent="0.2">
      <c r="B3919" s="52"/>
    </row>
    <row r="3920" spans="2:2" x14ac:dyDescent="0.2">
      <c r="B3920" s="52"/>
    </row>
    <row r="3921" spans="2:2" x14ac:dyDescent="0.2">
      <c r="B3921" s="52"/>
    </row>
    <row r="3923" spans="2:2" x14ac:dyDescent="0.2">
      <c r="B3923" s="52"/>
    </row>
    <row r="3924" spans="2:2" x14ac:dyDescent="0.2">
      <c r="B3924" s="52"/>
    </row>
    <row r="3925" spans="2:2" x14ac:dyDescent="0.2">
      <c r="B3925" s="52"/>
    </row>
    <row r="3926" spans="2:2" x14ac:dyDescent="0.2">
      <c r="B3926" s="52"/>
    </row>
    <row r="3927" spans="2:2" x14ac:dyDescent="0.2">
      <c r="B3927" s="52"/>
    </row>
    <row r="3928" spans="2:2" x14ac:dyDescent="0.2">
      <c r="B3928" s="52"/>
    </row>
    <row r="3929" spans="2:2" x14ac:dyDescent="0.2">
      <c r="B3929" s="52"/>
    </row>
    <row r="3930" spans="2:2" x14ac:dyDescent="0.2">
      <c r="B3930" s="52"/>
    </row>
    <row r="3931" spans="2:2" x14ac:dyDescent="0.2">
      <c r="B3931" s="52"/>
    </row>
    <row r="3932" spans="2:2" x14ac:dyDescent="0.2">
      <c r="B3932" s="52"/>
    </row>
    <row r="3933" spans="2:2" x14ac:dyDescent="0.2">
      <c r="B3933" s="52"/>
    </row>
    <row r="3934" spans="2:2" x14ac:dyDescent="0.2">
      <c r="B3934" s="52"/>
    </row>
    <row r="3935" spans="2:2" x14ac:dyDescent="0.2">
      <c r="B3935" s="52"/>
    </row>
    <row r="3936" spans="2:2" x14ac:dyDescent="0.2">
      <c r="B3936" s="52"/>
    </row>
    <row r="3937" spans="2:2" x14ac:dyDescent="0.2">
      <c r="B3937" s="52"/>
    </row>
    <row r="3938" spans="2:2" x14ac:dyDescent="0.2">
      <c r="B3938" s="52"/>
    </row>
    <row r="3939" spans="2:2" x14ac:dyDescent="0.2">
      <c r="B3939" s="52"/>
    </row>
    <row r="3940" spans="2:2" x14ac:dyDescent="0.2">
      <c r="B3940" s="52"/>
    </row>
    <row r="3941" spans="2:2" x14ac:dyDescent="0.2">
      <c r="B3941" s="52"/>
    </row>
    <row r="3942" spans="2:2" x14ac:dyDescent="0.2">
      <c r="B3942" s="52"/>
    </row>
    <row r="3943" spans="2:2" x14ac:dyDescent="0.2">
      <c r="B3943" s="52"/>
    </row>
    <row r="3944" spans="2:2" x14ac:dyDescent="0.2">
      <c r="B3944" s="52"/>
    </row>
    <row r="3945" spans="2:2" x14ac:dyDescent="0.2">
      <c r="B3945" s="52"/>
    </row>
    <row r="3946" spans="2:2" x14ac:dyDescent="0.2">
      <c r="B3946" s="52"/>
    </row>
    <row r="3947" spans="2:2" x14ac:dyDescent="0.2">
      <c r="B3947" s="52"/>
    </row>
    <row r="3948" spans="2:2" x14ac:dyDescent="0.2">
      <c r="B3948" s="52"/>
    </row>
    <row r="3949" spans="2:2" x14ac:dyDescent="0.2">
      <c r="B3949" s="52"/>
    </row>
    <row r="3950" spans="2:2" x14ac:dyDescent="0.2">
      <c r="B3950" s="52"/>
    </row>
    <row r="3951" spans="2:2" x14ac:dyDescent="0.2">
      <c r="B3951" s="52"/>
    </row>
    <row r="3952" spans="2:2" x14ac:dyDescent="0.2">
      <c r="B3952" s="52"/>
    </row>
    <row r="3953" spans="2:2" x14ac:dyDescent="0.2">
      <c r="B3953" s="52"/>
    </row>
    <row r="3954" spans="2:2" x14ac:dyDescent="0.2">
      <c r="B3954" s="52"/>
    </row>
    <row r="3955" spans="2:2" x14ac:dyDescent="0.2">
      <c r="B3955" s="52"/>
    </row>
    <row r="3956" spans="2:2" x14ac:dyDescent="0.2">
      <c r="B3956" s="52"/>
    </row>
    <row r="3957" spans="2:2" x14ac:dyDescent="0.2">
      <c r="B3957" s="52"/>
    </row>
    <row r="3958" spans="2:2" x14ac:dyDescent="0.2">
      <c r="B3958" s="52"/>
    </row>
    <row r="3959" spans="2:2" x14ac:dyDescent="0.2">
      <c r="B3959" s="52"/>
    </row>
    <row r="3960" spans="2:2" x14ac:dyDescent="0.2">
      <c r="B3960" s="52"/>
    </row>
    <row r="3961" spans="2:2" x14ac:dyDescent="0.2">
      <c r="B3961" s="52"/>
    </row>
    <row r="3962" spans="2:2" x14ac:dyDescent="0.2">
      <c r="B3962" s="52"/>
    </row>
    <row r="3963" spans="2:2" x14ac:dyDescent="0.2">
      <c r="B3963" s="52"/>
    </row>
    <row r="3964" spans="2:2" x14ac:dyDescent="0.2">
      <c r="B3964" s="52"/>
    </row>
    <row r="3965" spans="2:2" x14ac:dyDescent="0.2">
      <c r="B3965" s="52"/>
    </row>
    <row r="3966" spans="2:2" x14ac:dyDescent="0.2">
      <c r="B3966" s="52"/>
    </row>
    <row r="3967" spans="2:2" x14ac:dyDescent="0.2">
      <c r="B3967" s="52"/>
    </row>
    <row r="3968" spans="2:2" x14ac:dyDescent="0.2">
      <c r="B3968" s="52"/>
    </row>
    <row r="3969" spans="2:2" x14ac:dyDescent="0.2">
      <c r="B3969" s="52"/>
    </row>
    <row r="3970" spans="2:2" x14ac:dyDescent="0.2">
      <c r="B3970" s="52"/>
    </row>
    <row r="3971" spans="2:2" x14ac:dyDescent="0.2">
      <c r="B3971" s="52"/>
    </row>
    <row r="3972" spans="2:2" x14ac:dyDescent="0.2">
      <c r="B3972" s="52"/>
    </row>
    <row r="3973" spans="2:2" x14ac:dyDescent="0.2">
      <c r="B3973" s="52"/>
    </row>
    <row r="3974" spans="2:2" x14ac:dyDescent="0.2">
      <c r="B3974" s="52"/>
    </row>
    <row r="3975" spans="2:2" x14ac:dyDescent="0.2">
      <c r="B3975" s="52"/>
    </row>
    <row r="3976" spans="2:2" x14ac:dyDescent="0.2">
      <c r="B3976" s="52"/>
    </row>
    <row r="3977" spans="2:2" x14ac:dyDescent="0.2">
      <c r="B3977" s="52"/>
    </row>
    <row r="3978" spans="2:2" x14ac:dyDescent="0.2">
      <c r="B3978" s="52"/>
    </row>
    <row r="3979" spans="2:2" x14ac:dyDescent="0.2">
      <c r="B3979" s="52"/>
    </row>
    <row r="3980" spans="2:2" x14ac:dyDescent="0.2">
      <c r="B3980" s="52"/>
    </row>
    <row r="3981" spans="2:2" x14ac:dyDescent="0.2">
      <c r="B3981" s="52"/>
    </row>
    <row r="3982" spans="2:2" x14ac:dyDescent="0.2">
      <c r="B3982" s="52"/>
    </row>
    <row r="3983" spans="2:2" x14ac:dyDescent="0.2">
      <c r="B3983" s="52"/>
    </row>
    <row r="3984" spans="2:2" x14ac:dyDescent="0.2">
      <c r="B3984" s="52"/>
    </row>
    <row r="3985" spans="2:2" x14ac:dyDescent="0.2">
      <c r="B3985" s="52"/>
    </row>
    <row r="3986" spans="2:2" x14ac:dyDescent="0.2">
      <c r="B3986" s="52"/>
    </row>
    <row r="3987" spans="2:2" x14ac:dyDescent="0.2">
      <c r="B3987" s="52"/>
    </row>
    <row r="3988" spans="2:2" x14ac:dyDescent="0.2">
      <c r="B3988" s="52"/>
    </row>
    <row r="3989" spans="2:2" x14ac:dyDescent="0.2">
      <c r="B3989" s="52"/>
    </row>
    <row r="3990" spans="2:2" x14ac:dyDescent="0.2">
      <c r="B3990" s="52"/>
    </row>
    <row r="3991" spans="2:2" x14ac:dyDescent="0.2">
      <c r="B3991" s="52"/>
    </row>
    <row r="3992" spans="2:2" x14ac:dyDescent="0.2">
      <c r="B3992" s="52"/>
    </row>
    <row r="3993" spans="2:2" x14ac:dyDescent="0.2">
      <c r="B3993" s="52"/>
    </row>
    <row r="3994" spans="2:2" x14ac:dyDescent="0.2">
      <c r="B3994" s="52"/>
    </row>
    <row r="3995" spans="2:2" x14ac:dyDescent="0.2">
      <c r="B3995" s="52"/>
    </row>
    <row r="3996" spans="2:2" x14ac:dyDescent="0.2">
      <c r="B3996" s="52"/>
    </row>
    <row r="3997" spans="2:2" x14ac:dyDescent="0.2">
      <c r="B3997" s="52"/>
    </row>
    <row r="3998" spans="2:2" x14ac:dyDescent="0.2">
      <c r="B3998" s="52"/>
    </row>
    <row r="3999" spans="2:2" x14ac:dyDescent="0.2">
      <c r="B3999" s="52"/>
    </row>
    <row r="4000" spans="2:2" x14ac:dyDescent="0.2">
      <c r="B4000" s="52"/>
    </row>
    <row r="4001" spans="2:2" x14ac:dyDescent="0.2">
      <c r="B4001" s="52"/>
    </row>
    <row r="4002" spans="2:2" x14ac:dyDescent="0.2">
      <c r="B4002" s="52"/>
    </row>
    <row r="4003" spans="2:2" x14ac:dyDescent="0.2">
      <c r="B4003" s="52"/>
    </row>
    <row r="4004" spans="2:2" x14ac:dyDescent="0.2">
      <c r="B4004" s="52"/>
    </row>
    <row r="4005" spans="2:2" x14ac:dyDescent="0.2">
      <c r="B4005" s="52"/>
    </row>
    <row r="4006" spans="2:2" x14ac:dyDescent="0.2">
      <c r="B4006" s="52"/>
    </row>
    <row r="4007" spans="2:2" x14ac:dyDescent="0.2">
      <c r="B4007" s="52"/>
    </row>
    <row r="4008" spans="2:2" x14ac:dyDescent="0.2">
      <c r="B4008" s="52"/>
    </row>
    <row r="4009" spans="2:2" x14ac:dyDescent="0.2">
      <c r="B4009" s="52"/>
    </row>
    <row r="4010" spans="2:2" x14ac:dyDescent="0.2">
      <c r="B4010" s="52"/>
    </row>
    <row r="4011" spans="2:2" x14ac:dyDescent="0.2">
      <c r="B4011" s="52"/>
    </row>
    <row r="4012" spans="2:2" x14ac:dyDescent="0.2">
      <c r="B4012" s="52"/>
    </row>
    <row r="4013" spans="2:2" x14ac:dyDescent="0.2">
      <c r="B4013" s="52"/>
    </row>
    <row r="4014" spans="2:2" x14ac:dyDescent="0.2">
      <c r="B4014" s="52"/>
    </row>
    <row r="4015" spans="2:2" x14ac:dyDescent="0.2">
      <c r="B4015" s="52"/>
    </row>
    <row r="4016" spans="2:2" x14ac:dyDescent="0.2">
      <c r="B4016" s="52"/>
    </row>
    <row r="4017" spans="2:2" x14ac:dyDescent="0.2">
      <c r="B4017" s="52"/>
    </row>
    <row r="4018" spans="2:2" x14ac:dyDescent="0.2">
      <c r="B4018" s="52"/>
    </row>
    <row r="4019" spans="2:2" x14ac:dyDescent="0.2">
      <c r="B4019" s="52"/>
    </row>
    <row r="4020" spans="2:2" x14ac:dyDescent="0.2">
      <c r="B4020" s="52"/>
    </row>
    <row r="4021" spans="2:2" x14ac:dyDescent="0.2">
      <c r="B4021" s="52"/>
    </row>
    <row r="4022" spans="2:2" x14ac:dyDescent="0.2">
      <c r="B4022" s="52"/>
    </row>
    <row r="4023" spans="2:2" x14ac:dyDescent="0.2">
      <c r="B4023" s="52"/>
    </row>
    <row r="4024" spans="2:2" x14ac:dyDescent="0.2">
      <c r="B4024" s="52"/>
    </row>
    <row r="4025" spans="2:2" x14ac:dyDescent="0.2">
      <c r="B4025" s="52"/>
    </row>
    <row r="4026" spans="2:2" x14ac:dyDescent="0.2">
      <c r="B4026" s="52"/>
    </row>
    <row r="4027" spans="2:2" x14ac:dyDescent="0.2">
      <c r="B4027" s="52"/>
    </row>
    <row r="4028" spans="2:2" x14ac:dyDescent="0.2">
      <c r="B4028" s="52"/>
    </row>
    <row r="4029" spans="2:2" x14ac:dyDescent="0.2">
      <c r="B4029" s="52"/>
    </row>
    <row r="4030" spans="2:2" x14ac:dyDescent="0.2">
      <c r="B4030" s="52"/>
    </row>
    <row r="4031" spans="2:2" x14ac:dyDescent="0.2">
      <c r="B4031" s="52"/>
    </row>
    <row r="4032" spans="2:2" x14ac:dyDescent="0.2">
      <c r="B4032" s="52"/>
    </row>
    <row r="4033" spans="2:2" x14ac:dyDescent="0.2">
      <c r="B4033" s="52"/>
    </row>
    <row r="4035" spans="2:2" x14ac:dyDescent="0.2">
      <c r="B4035" s="52"/>
    </row>
    <row r="4036" spans="2:2" x14ac:dyDescent="0.2">
      <c r="B4036" s="52"/>
    </row>
    <row r="4037" spans="2:2" x14ac:dyDescent="0.2">
      <c r="B4037" s="52"/>
    </row>
    <row r="4038" spans="2:2" x14ac:dyDescent="0.2">
      <c r="B4038" s="52"/>
    </row>
    <row r="4039" spans="2:2" x14ac:dyDescent="0.2">
      <c r="B4039" s="52"/>
    </row>
    <row r="4040" spans="2:2" x14ac:dyDescent="0.2">
      <c r="B4040" s="52"/>
    </row>
    <row r="4041" spans="2:2" x14ac:dyDescent="0.2">
      <c r="B4041" s="52"/>
    </row>
    <row r="4042" spans="2:2" x14ac:dyDescent="0.2">
      <c r="B4042" s="52"/>
    </row>
    <row r="4043" spans="2:2" x14ac:dyDescent="0.2">
      <c r="B4043" s="52"/>
    </row>
    <row r="4044" spans="2:2" x14ac:dyDescent="0.2">
      <c r="B4044" s="52"/>
    </row>
    <row r="4045" spans="2:2" x14ac:dyDescent="0.2">
      <c r="B4045" s="52"/>
    </row>
    <row r="4046" spans="2:2" x14ac:dyDescent="0.2">
      <c r="B4046" s="52"/>
    </row>
    <row r="4047" spans="2:2" x14ac:dyDescent="0.2">
      <c r="B4047" s="52"/>
    </row>
    <row r="4048" spans="2:2" x14ac:dyDescent="0.2">
      <c r="B4048" s="52"/>
    </row>
    <row r="4049" spans="2:2" x14ac:dyDescent="0.2">
      <c r="B4049" s="52"/>
    </row>
    <row r="4051" spans="2:2" x14ac:dyDescent="0.2">
      <c r="B4051" s="52"/>
    </row>
    <row r="4052" spans="2:2" x14ac:dyDescent="0.2">
      <c r="B4052" s="52"/>
    </row>
    <row r="4053" spans="2:2" x14ac:dyDescent="0.2">
      <c r="B4053" s="52"/>
    </row>
    <row r="4054" spans="2:2" x14ac:dyDescent="0.2">
      <c r="B4054" s="52"/>
    </row>
    <row r="4055" spans="2:2" x14ac:dyDescent="0.2">
      <c r="B4055" s="52"/>
    </row>
    <row r="4056" spans="2:2" x14ac:dyDescent="0.2">
      <c r="B4056" s="52"/>
    </row>
    <row r="4057" spans="2:2" x14ac:dyDescent="0.2">
      <c r="B4057" s="52"/>
    </row>
    <row r="4058" spans="2:2" x14ac:dyDescent="0.2">
      <c r="B4058" s="52"/>
    </row>
    <row r="4059" spans="2:2" x14ac:dyDescent="0.2">
      <c r="B4059" s="52"/>
    </row>
    <row r="4060" spans="2:2" x14ac:dyDescent="0.2">
      <c r="B4060" s="52"/>
    </row>
    <row r="4061" spans="2:2" x14ac:dyDescent="0.2">
      <c r="B4061" s="52"/>
    </row>
    <row r="4062" spans="2:2" x14ac:dyDescent="0.2">
      <c r="B4062" s="52"/>
    </row>
    <row r="4063" spans="2:2" x14ac:dyDescent="0.2">
      <c r="B4063" s="52"/>
    </row>
    <row r="4064" spans="2:2" x14ac:dyDescent="0.2">
      <c r="B4064" s="52"/>
    </row>
    <row r="4065" spans="2:2" x14ac:dyDescent="0.2">
      <c r="B4065" s="52"/>
    </row>
    <row r="4067" spans="2:2" x14ac:dyDescent="0.2">
      <c r="B4067" s="52"/>
    </row>
    <row r="4068" spans="2:2" x14ac:dyDescent="0.2">
      <c r="B4068" s="52"/>
    </row>
    <row r="4069" spans="2:2" x14ac:dyDescent="0.2">
      <c r="B4069" s="52"/>
    </row>
    <row r="4070" spans="2:2" x14ac:dyDescent="0.2">
      <c r="B4070" s="52"/>
    </row>
    <row r="4071" spans="2:2" x14ac:dyDescent="0.2">
      <c r="B4071" s="52"/>
    </row>
    <row r="4074" spans="2:2" x14ac:dyDescent="0.2">
      <c r="B4074" s="52"/>
    </row>
    <row r="4075" spans="2:2" x14ac:dyDescent="0.2">
      <c r="B4075" s="52"/>
    </row>
    <row r="4076" spans="2:2" x14ac:dyDescent="0.2">
      <c r="B4076" s="52"/>
    </row>
    <row r="4077" spans="2:2" x14ac:dyDescent="0.2">
      <c r="B4077" s="52"/>
    </row>
    <row r="4078" spans="2:2" x14ac:dyDescent="0.2">
      <c r="B4078" s="52"/>
    </row>
    <row r="4079" spans="2:2" x14ac:dyDescent="0.2">
      <c r="B4079" s="52"/>
    </row>
    <row r="4080" spans="2:2" x14ac:dyDescent="0.2">
      <c r="B4080" s="52"/>
    </row>
    <row r="4081" spans="2:2" x14ac:dyDescent="0.2">
      <c r="B4081" s="52"/>
    </row>
    <row r="4082" spans="2:2" x14ac:dyDescent="0.2">
      <c r="B4082" s="52"/>
    </row>
    <row r="4083" spans="2:2" x14ac:dyDescent="0.2">
      <c r="B4083" s="52"/>
    </row>
    <row r="4084" spans="2:2" x14ac:dyDescent="0.2">
      <c r="B4084" s="52"/>
    </row>
    <row r="4085" spans="2:2" x14ac:dyDescent="0.2">
      <c r="B4085" s="52"/>
    </row>
    <row r="4087" spans="2:2" x14ac:dyDescent="0.2">
      <c r="B4087" s="52"/>
    </row>
    <row r="4088" spans="2:2" x14ac:dyDescent="0.2">
      <c r="B4088" s="52"/>
    </row>
    <row r="4089" spans="2:2" x14ac:dyDescent="0.2">
      <c r="B4089" s="52"/>
    </row>
    <row r="4090" spans="2:2" x14ac:dyDescent="0.2">
      <c r="B4090" s="52"/>
    </row>
    <row r="4091" spans="2:2" x14ac:dyDescent="0.2">
      <c r="B4091" s="52"/>
    </row>
    <row r="4092" spans="2:2" x14ac:dyDescent="0.2">
      <c r="B4092" s="52"/>
    </row>
    <row r="4093" spans="2:2" x14ac:dyDescent="0.2">
      <c r="B4093" s="52"/>
    </row>
    <row r="4095" spans="2:2" x14ac:dyDescent="0.2">
      <c r="B4095" s="52"/>
    </row>
    <row r="4097" spans="2:2" x14ac:dyDescent="0.2">
      <c r="B4097" s="52"/>
    </row>
    <row r="4098" spans="2:2" x14ac:dyDescent="0.2">
      <c r="B4098" s="52"/>
    </row>
    <row r="4099" spans="2:2" x14ac:dyDescent="0.2">
      <c r="B4099" s="52"/>
    </row>
    <row r="4100" spans="2:2" x14ac:dyDescent="0.2">
      <c r="B4100" s="52"/>
    </row>
    <row r="4101" spans="2:2" x14ac:dyDescent="0.2">
      <c r="B4101" s="52"/>
    </row>
    <row r="4102" spans="2:2" x14ac:dyDescent="0.2">
      <c r="B4102" s="52"/>
    </row>
    <row r="4103" spans="2:2" x14ac:dyDescent="0.2">
      <c r="B4103" s="52"/>
    </row>
    <row r="4104" spans="2:2" x14ac:dyDescent="0.2">
      <c r="B4104" s="52"/>
    </row>
    <row r="4106" spans="2:2" x14ac:dyDescent="0.2">
      <c r="B4106" s="52"/>
    </row>
    <row r="4107" spans="2:2" x14ac:dyDescent="0.2">
      <c r="B4107" s="52"/>
    </row>
    <row r="4108" spans="2:2" x14ac:dyDescent="0.2">
      <c r="B4108" s="52"/>
    </row>
    <row r="4109" spans="2:2" x14ac:dyDescent="0.2">
      <c r="B4109" s="52"/>
    </row>
    <row r="4110" spans="2:2" x14ac:dyDescent="0.2">
      <c r="B4110" s="52"/>
    </row>
    <row r="4112" spans="2:2" x14ac:dyDescent="0.2">
      <c r="B4112" s="52"/>
    </row>
    <row r="4113" spans="2:2" x14ac:dyDescent="0.2">
      <c r="B4113" s="52"/>
    </row>
    <row r="4114" spans="2:2" x14ac:dyDescent="0.2">
      <c r="B4114" s="52"/>
    </row>
    <row r="4116" spans="2:2" x14ac:dyDescent="0.2">
      <c r="B4116" s="52"/>
    </row>
    <row r="4117" spans="2:2" x14ac:dyDescent="0.2">
      <c r="B4117" s="52"/>
    </row>
    <row r="4118" spans="2:2" x14ac:dyDescent="0.2">
      <c r="B4118" s="52"/>
    </row>
    <row r="4119" spans="2:2" x14ac:dyDescent="0.2">
      <c r="B4119" s="52"/>
    </row>
    <row r="4120" spans="2:2" x14ac:dyDescent="0.2">
      <c r="B4120" s="52"/>
    </row>
    <row r="4121" spans="2:2" x14ac:dyDescent="0.2">
      <c r="B4121" s="52"/>
    </row>
    <row r="4122" spans="2:2" x14ac:dyDescent="0.2">
      <c r="B4122" s="52"/>
    </row>
    <row r="4123" spans="2:2" x14ac:dyDescent="0.2">
      <c r="B4123" s="52"/>
    </row>
    <row r="4124" spans="2:2" x14ac:dyDescent="0.2">
      <c r="B4124" s="52"/>
    </row>
    <row r="4125" spans="2:2" x14ac:dyDescent="0.2">
      <c r="B4125" s="52"/>
    </row>
    <row r="4126" spans="2:2" x14ac:dyDescent="0.2">
      <c r="B4126" s="52"/>
    </row>
    <row r="4127" spans="2:2" x14ac:dyDescent="0.2">
      <c r="B4127" s="52"/>
    </row>
    <row r="4128" spans="2:2" x14ac:dyDescent="0.2">
      <c r="B4128" s="52"/>
    </row>
    <row r="4129" spans="2:2" x14ac:dyDescent="0.2">
      <c r="B4129" s="52"/>
    </row>
    <row r="4130" spans="2:2" x14ac:dyDescent="0.2">
      <c r="B4130" s="52"/>
    </row>
    <row r="4131" spans="2:2" x14ac:dyDescent="0.2">
      <c r="B4131" s="52"/>
    </row>
    <row r="4132" spans="2:2" x14ac:dyDescent="0.2">
      <c r="B4132" s="52"/>
    </row>
    <row r="4133" spans="2:2" x14ac:dyDescent="0.2">
      <c r="B4133" s="52"/>
    </row>
    <row r="4134" spans="2:2" x14ac:dyDescent="0.2">
      <c r="B4134" s="52"/>
    </row>
    <row r="4135" spans="2:2" x14ac:dyDescent="0.2">
      <c r="B4135" s="52"/>
    </row>
    <row r="4136" spans="2:2" x14ac:dyDescent="0.2">
      <c r="B4136" s="52"/>
    </row>
    <row r="4137" spans="2:2" x14ac:dyDescent="0.2">
      <c r="B4137" s="52"/>
    </row>
    <row r="4138" spans="2:2" x14ac:dyDescent="0.2">
      <c r="B4138" s="52"/>
    </row>
    <row r="4139" spans="2:2" x14ac:dyDescent="0.2">
      <c r="B4139" s="52"/>
    </row>
    <row r="4140" spans="2:2" x14ac:dyDescent="0.2">
      <c r="B4140" s="52"/>
    </row>
    <row r="4141" spans="2:2" x14ac:dyDescent="0.2">
      <c r="B4141" s="52"/>
    </row>
    <row r="4142" spans="2:2" x14ac:dyDescent="0.2">
      <c r="B4142" s="52"/>
    </row>
    <row r="4143" spans="2:2" x14ac:dyDescent="0.2">
      <c r="B4143" s="52"/>
    </row>
    <row r="4144" spans="2:2" x14ac:dyDescent="0.2">
      <c r="B4144" s="52"/>
    </row>
    <row r="4145" spans="2:2" x14ac:dyDescent="0.2">
      <c r="B4145" s="52"/>
    </row>
    <row r="4146" spans="2:2" x14ac:dyDescent="0.2">
      <c r="B4146" s="52"/>
    </row>
    <row r="4147" spans="2:2" x14ac:dyDescent="0.2">
      <c r="B4147" s="52"/>
    </row>
    <row r="4148" spans="2:2" x14ac:dyDescent="0.2">
      <c r="B4148" s="52"/>
    </row>
    <row r="4149" spans="2:2" x14ac:dyDescent="0.2">
      <c r="B4149" s="52"/>
    </row>
    <row r="4150" spans="2:2" x14ac:dyDescent="0.2">
      <c r="B4150" s="52"/>
    </row>
    <row r="4151" spans="2:2" x14ac:dyDescent="0.2">
      <c r="B4151" s="52"/>
    </row>
    <row r="4152" spans="2:2" x14ac:dyDescent="0.2">
      <c r="B4152" s="52"/>
    </row>
    <row r="4153" spans="2:2" x14ac:dyDescent="0.2">
      <c r="B4153" s="52"/>
    </row>
    <row r="4154" spans="2:2" x14ac:dyDescent="0.2">
      <c r="B4154" s="52"/>
    </row>
    <row r="4155" spans="2:2" x14ac:dyDescent="0.2">
      <c r="B4155" s="52"/>
    </row>
    <row r="4157" spans="2:2" x14ac:dyDescent="0.2">
      <c r="B4157" s="52"/>
    </row>
    <row r="4158" spans="2:2" x14ac:dyDescent="0.2">
      <c r="B4158" s="52"/>
    </row>
    <row r="4159" spans="2:2" x14ac:dyDescent="0.2">
      <c r="B4159" s="52"/>
    </row>
    <row r="4160" spans="2:2" x14ac:dyDescent="0.2">
      <c r="B4160" s="52"/>
    </row>
    <row r="4161" spans="2:2" x14ac:dyDescent="0.2">
      <c r="B4161" s="52"/>
    </row>
    <row r="4163" spans="2:2" x14ac:dyDescent="0.2">
      <c r="B4163" s="52"/>
    </row>
    <row r="4164" spans="2:2" x14ac:dyDescent="0.2">
      <c r="B4164" s="52"/>
    </row>
    <row r="4166" spans="2:2" x14ac:dyDescent="0.2">
      <c r="B4166" s="52"/>
    </row>
    <row r="4167" spans="2:2" x14ac:dyDescent="0.2">
      <c r="B4167" s="52"/>
    </row>
    <row r="4168" spans="2:2" x14ac:dyDescent="0.2">
      <c r="B4168" s="52"/>
    </row>
    <row r="4169" spans="2:2" x14ac:dyDescent="0.2">
      <c r="B4169" s="52"/>
    </row>
    <row r="4170" spans="2:2" x14ac:dyDescent="0.2">
      <c r="B4170" s="52"/>
    </row>
    <row r="4171" spans="2:2" x14ac:dyDescent="0.2">
      <c r="B4171" s="52"/>
    </row>
    <row r="4172" spans="2:2" x14ac:dyDescent="0.2">
      <c r="B4172" s="52"/>
    </row>
    <row r="4174" spans="2:2" x14ac:dyDescent="0.2">
      <c r="B4174" s="52"/>
    </row>
    <row r="4175" spans="2:2" x14ac:dyDescent="0.2">
      <c r="B4175" s="52"/>
    </row>
    <row r="4176" spans="2:2" x14ac:dyDescent="0.2">
      <c r="B4176" s="52"/>
    </row>
    <row r="4177" spans="2:2" x14ac:dyDescent="0.2">
      <c r="B4177" s="52"/>
    </row>
    <row r="4179" spans="2:2" x14ac:dyDescent="0.2">
      <c r="B4179" s="52"/>
    </row>
    <row r="4181" spans="2:2" x14ac:dyDescent="0.2">
      <c r="B4181" s="52"/>
    </row>
    <row r="4182" spans="2:2" x14ac:dyDescent="0.2">
      <c r="B4182" s="52"/>
    </row>
    <row r="4183" spans="2:2" x14ac:dyDescent="0.2">
      <c r="B4183" s="52"/>
    </row>
    <row r="4184" spans="2:2" x14ac:dyDescent="0.2">
      <c r="B4184" s="52"/>
    </row>
    <row r="4185" spans="2:2" x14ac:dyDescent="0.2">
      <c r="B4185" s="52"/>
    </row>
    <row r="4186" spans="2:2" x14ac:dyDescent="0.2">
      <c r="B4186" s="52"/>
    </row>
    <row r="4187" spans="2:2" x14ac:dyDescent="0.2">
      <c r="B4187" s="52"/>
    </row>
    <row r="4188" spans="2:2" x14ac:dyDescent="0.2">
      <c r="B4188" s="52"/>
    </row>
    <row r="4189" spans="2:2" x14ac:dyDescent="0.2">
      <c r="B4189" s="52"/>
    </row>
    <row r="4191" spans="2:2" x14ac:dyDescent="0.2">
      <c r="B4191" s="52"/>
    </row>
    <row r="4192" spans="2:2" x14ac:dyDescent="0.2">
      <c r="B4192" s="52"/>
    </row>
    <row r="4193" spans="2:2" x14ac:dyDescent="0.2">
      <c r="B4193" s="52"/>
    </row>
    <row r="4194" spans="2:2" x14ac:dyDescent="0.2">
      <c r="B4194" s="52"/>
    </row>
    <row r="4195" spans="2:2" x14ac:dyDescent="0.2">
      <c r="B4195" s="52"/>
    </row>
    <row r="4196" spans="2:2" x14ac:dyDescent="0.2">
      <c r="B4196" s="52"/>
    </row>
    <row r="4197" spans="2:2" x14ac:dyDescent="0.2">
      <c r="B4197" s="52"/>
    </row>
    <row r="4198" spans="2:2" x14ac:dyDescent="0.2">
      <c r="B4198" s="52"/>
    </row>
    <row r="4199" spans="2:2" x14ac:dyDescent="0.2">
      <c r="B4199" s="52"/>
    </row>
    <row r="4200" spans="2:2" x14ac:dyDescent="0.2">
      <c r="B4200" s="52"/>
    </row>
    <row r="4201" spans="2:2" x14ac:dyDescent="0.2">
      <c r="B4201" s="52"/>
    </row>
    <row r="4202" spans="2:2" x14ac:dyDescent="0.2">
      <c r="B4202" s="52"/>
    </row>
    <row r="4203" spans="2:2" x14ac:dyDescent="0.2">
      <c r="B4203" s="52"/>
    </row>
    <row r="4204" spans="2:2" x14ac:dyDescent="0.2">
      <c r="B4204" s="52"/>
    </row>
    <row r="4205" spans="2:2" x14ac:dyDescent="0.2">
      <c r="B4205" s="52"/>
    </row>
    <row r="4206" spans="2:2" x14ac:dyDescent="0.2">
      <c r="B4206" s="52"/>
    </row>
    <row r="4208" spans="2:2" x14ac:dyDescent="0.2">
      <c r="B4208" s="52"/>
    </row>
    <row r="4209" spans="2:2" x14ac:dyDescent="0.2">
      <c r="B4209" s="52"/>
    </row>
    <row r="4211" spans="2:2" x14ac:dyDescent="0.2">
      <c r="B4211" s="52"/>
    </row>
    <row r="4212" spans="2:2" x14ac:dyDescent="0.2">
      <c r="B4212" s="52"/>
    </row>
    <row r="4213" spans="2:2" x14ac:dyDescent="0.2">
      <c r="B4213" s="52"/>
    </row>
    <row r="4215" spans="2:2" x14ac:dyDescent="0.2">
      <c r="B4215" s="52"/>
    </row>
    <row r="4216" spans="2:2" x14ac:dyDescent="0.2">
      <c r="B4216" s="52"/>
    </row>
    <row r="4217" spans="2:2" x14ac:dyDescent="0.2">
      <c r="B4217" s="52"/>
    </row>
    <row r="4218" spans="2:2" x14ac:dyDescent="0.2">
      <c r="B4218" s="52"/>
    </row>
    <row r="4219" spans="2:2" x14ac:dyDescent="0.2">
      <c r="B4219" s="52"/>
    </row>
    <row r="4220" spans="2:2" x14ac:dyDescent="0.2">
      <c r="B4220" s="52"/>
    </row>
    <row r="4221" spans="2:2" x14ac:dyDescent="0.2">
      <c r="B4221" s="52"/>
    </row>
    <row r="4222" spans="2:2" x14ac:dyDescent="0.2">
      <c r="B4222" s="52"/>
    </row>
    <row r="4223" spans="2:2" x14ac:dyDescent="0.2">
      <c r="B4223" s="52"/>
    </row>
    <row r="4224" spans="2:2" x14ac:dyDescent="0.2">
      <c r="B4224" s="52"/>
    </row>
    <row r="4225" spans="2:2" x14ac:dyDescent="0.2">
      <c r="B4225" s="52"/>
    </row>
    <row r="4226" spans="2:2" x14ac:dyDescent="0.2">
      <c r="B4226" s="52"/>
    </row>
    <row r="4228" spans="2:2" x14ac:dyDescent="0.2">
      <c r="B4228" s="52"/>
    </row>
    <row r="4229" spans="2:2" x14ac:dyDescent="0.2">
      <c r="B4229" s="52"/>
    </row>
    <row r="4230" spans="2:2" x14ac:dyDescent="0.2">
      <c r="B4230" s="52"/>
    </row>
    <row r="4231" spans="2:2" x14ac:dyDescent="0.2">
      <c r="B4231" s="52"/>
    </row>
    <row r="4232" spans="2:2" x14ac:dyDescent="0.2">
      <c r="B4232" s="52"/>
    </row>
    <row r="4233" spans="2:2" x14ac:dyDescent="0.2">
      <c r="B4233" s="52"/>
    </row>
    <row r="4234" spans="2:2" x14ac:dyDescent="0.2">
      <c r="B4234" s="52"/>
    </row>
    <row r="4236" spans="2:2" x14ac:dyDescent="0.2">
      <c r="B4236" s="52"/>
    </row>
    <row r="4237" spans="2:2" x14ac:dyDescent="0.2">
      <c r="B4237" s="52"/>
    </row>
    <row r="4238" spans="2:2" x14ac:dyDescent="0.2">
      <c r="B4238" s="52"/>
    </row>
    <row r="4239" spans="2:2" x14ac:dyDescent="0.2">
      <c r="B4239" s="52"/>
    </row>
    <row r="4240" spans="2:2" x14ac:dyDescent="0.2">
      <c r="B4240" s="52"/>
    </row>
    <row r="4241" spans="2:2" x14ac:dyDescent="0.2">
      <c r="B4241" s="52"/>
    </row>
    <row r="4242" spans="2:2" x14ac:dyDescent="0.2">
      <c r="B4242" s="52"/>
    </row>
    <row r="4243" spans="2:2" x14ac:dyDescent="0.2">
      <c r="B4243" s="52"/>
    </row>
    <row r="4244" spans="2:2" x14ac:dyDescent="0.2">
      <c r="B4244" s="52"/>
    </row>
    <row r="4245" spans="2:2" x14ac:dyDescent="0.2">
      <c r="B4245" s="52"/>
    </row>
    <row r="4246" spans="2:2" x14ac:dyDescent="0.2">
      <c r="B4246" s="52"/>
    </row>
    <row r="4247" spans="2:2" x14ac:dyDescent="0.2">
      <c r="B4247" s="52"/>
    </row>
    <row r="4248" spans="2:2" x14ac:dyDescent="0.2">
      <c r="B4248" s="52"/>
    </row>
    <row r="4249" spans="2:2" x14ac:dyDescent="0.2">
      <c r="B4249" s="52"/>
    </row>
    <row r="4250" spans="2:2" x14ac:dyDescent="0.2">
      <c r="B4250" s="52"/>
    </row>
    <row r="4251" spans="2:2" x14ac:dyDescent="0.2">
      <c r="B4251" s="52"/>
    </row>
    <row r="4252" spans="2:2" x14ac:dyDescent="0.2">
      <c r="B4252" s="52"/>
    </row>
    <row r="4253" spans="2:2" x14ac:dyDescent="0.2">
      <c r="B4253" s="52"/>
    </row>
    <row r="4254" spans="2:2" x14ac:dyDescent="0.2">
      <c r="B4254" s="52"/>
    </row>
    <row r="4256" spans="2:2" x14ac:dyDescent="0.2">
      <c r="B4256" s="52"/>
    </row>
    <row r="4257" spans="2:2" x14ac:dyDescent="0.2">
      <c r="B4257" s="52"/>
    </row>
    <row r="4258" spans="2:2" x14ac:dyDescent="0.2">
      <c r="B4258" s="52"/>
    </row>
    <row r="4259" spans="2:2" x14ac:dyDescent="0.2">
      <c r="B4259" s="52"/>
    </row>
    <row r="4260" spans="2:2" x14ac:dyDescent="0.2">
      <c r="B4260" s="52"/>
    </row>
    <row r="4261" spans="2:2" x14ac:dyDescent="0.2">
      <c r="B4261" s="52"/>
    </row>
    <row r="4262" spans="2:2" x14ac:dyDescent="0.2">
      <c r="B4262" s="52"/>
    </row>
    <row r="4264" spans="2:2" x14ac:dyDescent="0.2">
      <c r="B4264" s="52"/>
    </row>
    <row r="4265" spans="2:2" x14ac:dyDescent="0.2">
      <c r="B4265" s="52"/>
    </row>
    <row r="4266" spans="2:2" x14ac:dyDescent="0.2">
      <c r="B4266" s="52"/>
    </row>
    <row r="4267" spans="2:2" x14ac:dyDescent="0.2">
      <c r="B4267" s="52"/>
    </row>
    <row r="4268" spans="2:2" x14ac:dyDescent="0.2">
      <c r="B4268" s="52"/>
    </row>
    <row r="4269" spans="2:2" x14ac:dyDescent="0.2">
      <c r="B4269" s="52"/>
    </row>
    <row r="4271" spans="2:2" x14ac:dyDescent="0.2">
      <c r="B4271" s="52"/>
    </row>
    <row r="4272" spans="2:2" x14ac:dyDescent="0.2">
      <c r="B4272" s="52"/>
    </row>
    <row r="4273" spans="2:2" x14ac:dyDescent="0.2">
      <c r="B4273" s="52"/>
    </row>
    <row r="4274" spans="2:2" x14ac:dyDescent="0.2">
      <c r="B4274" s="52"/>
    </row>
    <row r="4275" spans="2:2" x14ac:dyDescent="0.2">
      <c r="B4275" s="52"/>
    </row>
    <row r="4276" spans="2:2" x14ac:dyDescent="0.2">
      <c r="B4276" s="52"/>
    </row>
    <row r="4277" spans="2:2" x14ac:dyDescent="0.2">
      <c r="B4277" s="52"/>
    </row>
    <row r="4280" spans="2:2" x14ac:dyDescent="0.2">
      <c r="B4280" s="52"/>
    </row>
    <row r="4281" spans="2:2" x14ac:dyDescent="0.2">
      <c r="B4281" s="52"/>
    </row>
    <row r="4282" spans="2:2" x14ac:dyDescent="0.2">
      <c r="B4282" s="52"/>
    </row>
    <row r="4283" spans="2:2" x14ac:dyDescent="0.2">
      <c r="B4283" s="52"/>
    </row>
    <row r="4284" spans="2:2" x14ac:dyDescent="0.2">
      <c r="B4284" s="52"/>
    </row>
    <row r="4285" spans="2:2" x14ac:dyDescent="0.2">
      <c r="B4285" s="52"/>
    </row>
    <row r="4286" spans="2:2" x14ac:dyDescent="0.2">
      <c r="B4286" s="52"/>
    </row>
    <row r="4287" spans="2:2" x14ac:dyDescent="0.2">
      <c r="B4287" s="52"/>
    </row>
    <row r="4288" spans="2:2" x14ac:dyDescent="0.2">
      <c r="B4288" s="52"/>
    </row>
    <row r="4289" spans="2:2" x14ac:dyDescent="0.2">
      <c r="B4289" s="52"/>
    </row>
    <row r="4290" spans="2:2" x14ac:dyDescent="0.2">
      <c r="B4290" s="52"/>
    </row>
    <row r="4291" spans="2:2" x14ac:dyDescent="0.2">
      <c r="B4291" s="52"/>
    </row>
    <row r="4292" spans="2:2" x14ac:dyDescent="0.2">
      <c r="B4292" s="52"/>
    </row>
    <row r="4293" spans="2:2" x14ac:dyDescent="0.2">
      <c r="B4293" s="52"/>
    </row>
    <row r="4294" spans="2:2" x14ac:dyDescent="0.2">
      <c r="B4294" s="52"/>
    </row>
    <row r="4295" spans="2:2" x14ac:dyDescent="0.2">
      <c r="B4295" s="52"/>
    </row>
    <row r="4296" spans="2:2" x14ac:dyDescent="0.2">
      <c r="B4296" s="52"/>
    </row>
    <row r="4297" spans="2:2" x14ac:dyDescent="0.2">
      <c r="B4297" s="52"/>
    </row>
    <row r="4298" spans="2:2" x14ac:dyDescent="0.2">
      <c r="B4298" s="52"/>
    </row>
    <row r="4299" spans="2:2" x14ac:dyDescent="0.2">
      <c r="B4299" s="52"/>
    </row>
    <row r="4300" spans="2:2" x14ac:dyDescent="0.2">
      <c r="B4300" s="52"/>
    </row>
    <row r="4301" spans="2:2" x14ac:dyDescent="0.2">
      <c r="B4301" s="52"/>
    </row>
    <row r="4302" spans="2:2" x14ac:dyDescent="0.2">
      <c r="B4302" s="52"/>
    </row>
    <row r="4303" spans="2:2" x14ac:dyDescent="0.2">
      <c r="B4303" s="52"/>
    </row>
    <row r="4304" spans="2:2" x14ac:dyDescent="0.2">
      <c r="B4304" s="52"/>
    </row>
    <row r="4306" spans="2:2" x14ac:dyDescent="0.2">
      <c r="B4306" s="52"/>
    </row>
    <row r="4307" spans="2:2" x14ac:dyDescent="0.2">
      <c r="B4307" s="52"/>
    </row>
    <row r="4308" spans="2:2" x14ac:dyDescent="0.2">
      <c r="B4308" s="52"/>
    </row>
    <row r="4309" spans="2:2" x14ac:dyDescent="0.2">
      <c r="B4309" s="52"/>
    </row>
    <row r="4310" spans="2:2" x14ac:dyDescent="0.2">
      <c r="B4310" s="52"/>
    </row>
    <row r="4311" spans="2:2" x14ac:dyDescent="0.2">
      <c r="B4311" s="52"/>
    </row>
    <row r="4312" spans="2:2" x14ac:dyDescent="0.2">
      <c r="B4312" s="52"/>
    </row>
    <row r="4313" spans="2:2" x14ac:dyDescent="0.2">
      <c r="B4313" s="52"/>
    </row>
    <row r="4315" spans="2:2" x14ac:dyDescent="0.2">
      <c r="B4315" s="52"/>
    </row>
    <row r="4316" spans="2:2" x14ac:dyDescent="0.2">
      <c r="B4316" s="52"/>
    </row>
    <row r="4317" spans="2:2" x14ac:dyDescent="0.2">
      <c r="B4317" s="52"/>
    </row>
    <row r="4318" spans="2:2" x14ac:dyDescent="0.2">
      <c r="B4318" s="52"/>
    </row>
    <row r="4320" spans="2:2" x14ac:dyDescent="0.2">
      <c r="B4320" s="52"/>
    </row>
    <row r="4321" spans="2:2" x14ac:dyDescent="0.2">
      <c r="B4321" s="52"/>
    </row>
    <row r="4322" spans="2:2" x14ac:dyDescent="0.2">
      <c r="B4322" s="52"/>
    </row>
    <row r="4323" spans="2:2" x14ac:dyDescent="0.2">
      <c r="B4323" s="52"/>
    </row>
    <row r="4324" spans="2:2" x14ac:dyDescent="0.2">
      <c r="B4324" s="52"/>
    </row>
    <row r="4325" spans="2:2" x14ac:dyDescent="0.2">
      <c r="B4325" s="52"/>
    </row>
    <row r="4326" spans="2:2" x14ac:dyDescent="0.2">
      <c r="B4326" s="52"/>
    </row>
    <row r="4327" spans="2:2" x14ac:dyDescent="0.2">
      <c r="B4327" s="52"/>
    </row>
    <row r="4328" spans="2:2" x14ac:dyDescent="0.2">
      <c r="B4328" s="52"/>
    </row>
    <row r="4329" spans="2:2" x14ac:dyDescent="0.2">
      <c r="B4329" s="52"/>
    </row>
    <row r="4330" spans="2:2" x14ac:dyDescent="0.2">
      <c r="B4330" s="52"/>
    </row>
    <row r="4331" spans="2:2" x14ac:dyDescent="0.2">
      <c r="B4331" s="52"/>
    </row>
    <row r="4332" spans="2:2" x14ac:dyDescent="0.2">
      <c r="B4332" s="52"/>
    </row>
    <row r="4333" spans="2:2" x14ac:dyDescent="0.2">
      <c r="B4333" s="52"/>
    </row>
    <row r="4334" spans="2:2" x14ac:dyDescent="0.2">
      <c r="B4334" s="52"/>
    </row>
    <row r="4335" spans="2:2" x14ac:dyDescent="0.2">
      <c r="B4335" s="52"/>
    </row>
    <row r="4336" spans="2:2" x14ac:dyDescent="0.2">
      <c r="B4336" s="52"/>
    </row>
    <row r="4338" spans="2:2" x14ac:dyDescent="0.2">
      <c r="B4338" s="52"/>
    </row>
    <row r="4339" spans="2:2" x14ac:dyDescent="0.2">
      <c r="B4339" s="52"/>
    </row>
    <row r="4340" spans="2:2" x14ac:dyDescent="0.2">
      <c r="B4340" s="52"/>
    </row>
    <row r="4341" spans="2:2" x14ac:dyDescent="0.2">
      <c r="B4341" s="52"/>
    </row>
    <row r="4342" spans="2:2" x14ac:dyDescent="0.2">
      <c r="B4342" s="52"/>
    </row>
    <row r="4344" spans="2:2" x14ac:dyDescent="0.2">
      <c r="B4344" s="52"/>
    </row>
    <row r="4345" spans="2:2" x14ac:dyDescent="0.2">
      <c r="B4345" s="52"/>
    </row>
    <row r="4346" spans="2:2" x14ac:dyDescent="0.2">
      <c r="B4346" s="52"/>
    </row>
    <row r="4347" spans="2:2" x14ac:dyDescent="0.2">
      <c r="B4347" s="52"/>
    </row>
    <row r="4348" spans="2:2" x14ac:dyDescent="0.2">
      <c r="B4348" s="52"/>
    </row>
    <row r="4349" spans="2:2" x14ac:dyDescent="0.2">
      <c r="B4349" s="52"/>
    </row>
    <row r="4350" spans="2:2" x14ac:dyDescent="0.2">
      <c r="B4350" s="52"/>
    </row>
    <row r="4351" spans="2:2" x14ac:dyDescent="0.2">
      <c r="B4351" s="52"/>
    </row>
    <row r="4352" spans="2:2" x14ac:dyDescent="0.2">
      <c r="B4352" s="52"/>
    </row>
    <row r="4353" spans="2:2" x14ac:dyDescent="0.2">
      <c r="B4353" s="52"/>
    </row>
    <row r="4354" spans="2:2" x14ac:dyDescent="0.2">
      <c r="B4354" s="52"/>
    </row>
    <row r="4356" spans="2:2" x14ac:dyDescent="0.2">
      <c r="B4356" s="52"/>
    </row>
    <row r="4357" spans="2:2" x14ac:dyDescent="0.2">
      <c r="B4357" s="52"/>
    </row>
    <row r="4358" spans="2:2" x14ac:dyDescent="0.2">
      <c r="B4358" s="52"/>
    </row>
    <row r="4360" spans="2:2" x14ac:dyDescent="0.2">
      <c r="B4360" s="52"/>
    </row>
    <row r="4361" spans="2:2" x14ac:dyDescent="0.2">
      <c r="B4361" s="52"/>
    </row>
    <row r="4362" spans="2:2" x14ac:dyDescent="0.2">
      <c r="B4362" s="52"/>
    </row>
    <row r="4363" spans="2:2" x14ac:dyDescent="0.2">
      <c r="B4363" s="52"/>
    </row>
    <row r="4364" spans="2:2" x14ac:dyDescent="0.2">
      <c r="B4364" s="52"/>
    </row>
    <row r="4365" spans="2:2" x14ac:dyDescent="0.2">
      <c r="B4365" s="52"/>
    </row>
    <row r="4366" spans="2:2" x14ac:dyDescent="0.2">
      <c r="B4366" s="52"/>
    </row>
    <row r="4367" spans="2:2" x14ac:dyDescent="0.2">
      <c r="B4367" s="52"/>
    </row>
    <row r="4368" spans="2:2" x14ac:dyDescent="0.2">
      <c r="B4368" s="52"/>
    </row>
    <row r="4369" spans="2:2" x14ac:dyDescent="0.2">
      <c r="B4369" s="52"/>
    </row>
    <row r="4370" spans="2:2" x14ac:dyDescent="0.2">
      <c r="B4370" s="52"/>
    </row>
    <row r="4371" spans="2:2" x14ac:dyDescent="0.2">
      <c r="B4371" s="52"/>
    </row>
    <row r="4372" spans="2:2" x14ac:dyDescent="0.2">
      <c r="B4372" s="52"/>
    </row>
    <row r="4373" spans="2:2" x14ac:dyDescent="0.2">
      <c r="B4373" s="52"/>
    </row>
    <row r="4374" spans="2:2" x14ac:dyDescent="0.2">
      <c r="B4374" s="52"/>
    </row>
    <row r="4375" spans="2:2" x14ac:dyDescent="0.2">
      <c r="B4375" s="52"/>
    </row>
    <row r="4376" spans="2:2" x14ac:dyDescent="0.2">
      <c r="B4376" s="52"/>
    </row>
    <row r="4377" spans="2:2" x14ac:dyDescent="0.2">
      <c r="B4377" s="52"/>
    </row>
    <row r="4379" spans="2:2" x14ac:dyDescent="0.2">
      <c r="B4379" s="52"/>
    </row>
    <row r="4381" spans="2:2" x14ac:dyDescent="0.2">
      <c r="B4381" s="52"/>
    </row>
    <row r="4382" spans="2:2" x14ac:dyDescent="0.2">
      <c r="B4382" s="52"/>
    </row>
    <row r="4383" spans="2:2" x14ac:dyDescent="0.2">
      <c r="B4383" s="52"/>
    </row>
    <row r="4385" spans="2:2" x14ac:dyDescent="0.2">
      <c r="B4385" s="52"/>
    </row>
    <row r="4386" spans="2:2" x14ac:dyDescent="0.2">
      <c r="B4386" s="52"/>
    </row>
    <row r="4388" spans="2:2" x14ac:dyDescent="0.2">
      <c r="B4388" s="52"/>
    </row>
    <row r="4389" spans="2:2" x14ac:dyDescent="0.2">
      <c r="B4389" s="52"/>
    </row>
    <row r="4390" spans="2:2" x14ac:dyDescent="0.2">
      <c r="B4390" s="52"/>
    </row>
    <row r="4391" spans="2:2" x14ac:dyDescent="0.2">
      <c r="B4391" s="52"/>
    </row>
    <row r="4392" spans="2:2" x14ac:dyDescent="0.2">
      <c r="B4392" s="52"/>
    </row>
    <row r="4394" spans="2:2" x14ac:dyDescent="0.2">
      <c r="B4394" s="52"/>
    </row>
    <row r="4395" spans="2:2" x14ac:dyDescent="0.2">
      <c r="B4395" s="52"/>
    </row>
    <row r="4396" spans="2:2" x14ac:dyDescent="0.2">
      <c r="B4396" s="52"/>
    </row>
    <row r="4399" spans="2:2" x14ac:dyDescent="0.2">
      <c r="B4399" s="52"/>
    </row>
    <row r="4400" spans="2:2" x14ac:dyDescent="0.2">
      <c r="B4400" s="52"/>
    </row>
    <row r="4402" spans="2:2" x14ac:dyDescent="0.2">
      <c r="B4402" s="52"/>
    </row>
    <row r="4403" spans="2:2" x14ac:dyDescent="0.2">
      <c r="B4403" s="52"/>
    </row>
    <row r="4404" spans="2:2" x14ac:dyDescent="0.2">
      <c r="B4404" s="52"/>
    </row>
    <row r="4406" spans="2:2" x14ac:dyDescent="0.2">
      <c r="B4406" s="52"/>
    </row>
    <row r="4407" spans="2:2" x14ac:dyDescent="0.2">
      <c r="B4407" s="52"/>
    </row>
    <row r="4408" spans="2:2" x14ac:dyDescent="0.2">
      <c r="B4408" s="52"/>
    </row>
    <row r="4409" spans="2:2" x14ac:dyDescent="0.2">
      <c r="B4409" s="52"/>
    </row>
    <row r="4410" spans="2:2" x14ac:dyDescent="0.2">
      <c r="B4410" s="52"/>
    </row>
    <row r="4411" spans="2:2" x14ac:dyDescent="0.2">
      <c r="B4411" s="52"/>
    </row>
    <row r="4412" spans="2:2" x14ac:dyDescent="0.2">
      <c r="B4412" s="52"/>
    </row>
    <row r="4413" spans="2:2" x14ac:dyDescent="0.2">
      <c r="B4413" s="52"/>
    </row>
    <row r="4414" spans="2:2" x14ac:dyDescent="0.2">
      <c r="B4414" s="52"/>
    </row>
    <row r="4415" spans="2:2" x14ac:dyDescent="0.2">
      <c r="B4415" s="52"/>
    </row>
    <row r="4416" spans="2:2" x14ac:dyDescent="0.2">
      <c r="B4416" s="52"/>
    </row>
    <row r="4417" spans="2:2" x14ac:dyDescent="0.2">
      <c r="B4417" s="52"/>
    </row>
    <row r="4418" spans="2:2" x14ac:dyDescent="0.2">
      <c r="B4418" s="52"/>
    </row>
    <row r="4419" spans="2:2" x14ac:dyDescent="0.2">
      <c r="B4419" s="52"/>
    </row>
    <row r="4420" spans="2:2" x14ac:dyDescent="0.2">
      <c r="B4420" s="52"/>
    </row>
    <row r="4421" spans="2:2" x14ac:dyDescent="0.2">
      <c r="B4421" s="52"/>
    </row>
    <row r="4422" spans="2:2" x14ac:dyDescent="0.2">
      <c r="B4422" s="52"/>
    </row>
    <row r="4423" spans="2:2" x14ac:dyDescent="0.2">
      <c r="B4423" s="52"/>
    </row>
    <row r="4424" spans="2:2" x14ac:dyDescent="0.2">
      <c r="B4424" s="52"/>
    </row>
    <row r="4425" spans="2:2" x14ac:dyDescent="0.2">
      <c r="B4425" s="52"/>
    </row>
    <row r="4426" spans="2:2" x14ac:dyDescent="0.2">
      <c r="B4426" s="52"/>
    </row>
    <row r="4427" spans="2:2" x14ac:dyDescent="0.2">
      <c r="B4427" s="52"/>
    </row>
    <row r="4428" spans="2:2" x14ac:dyDescent="0.2">
      <c r="B4428" s="52"/>
    </row>
    <row r="4429" spans="2:2" x14ac:dyDescent="0.2">
      <c r="B4429" s="52"/>
    </row>
    <row r="4430" spans="2:2" x14ac:dyDescent="0.2">
      <c r="B4430" s="52"/>
    </row>
    <row r="4431" spans="2:2" x14ac:dyDescent="0.2">
      <c r="B4431" s="52"/>
    </row>
    <row r="4433" spans="2:2" x14ac:dyDescent="0.2">
      <c r="B4433" s="52"/>
    </row>
    <row r="4434" spans="2:2" x14ac:dyDescent="0.2">
      <c r="B4434" s="52"/>
    </row>
    <row r="4436" spans="2:2" x14ac:dyDescent="0.2">
      <c r="B4436" s="52"/>
    </row>
    <row r="4437" spans="2:2" x14ac:dyDescent="0.2">
      <c r="B4437" s="52"/>
    </row>
    <row r="4438" spans="2:2" x14ac:dyDescent="0.2">
      <c r="B4438" s="52"/>
    </row>
    <row r="4439" spans="2:2" x14ac:dyDescent="0.2">
      <c r="B4439" s="52"/>
    </row>
    <row r="4440" spans="2:2" x14ac:dyDescent="0.2">
      <c r="B4440" s="52"/>
    </row>
    <row r="4441" spans="2:2" x14ac:dyDescent="0.2">
      <c r="B4441" s="52"/>
    </row>
    <row r="4442" spans="2:2" x14ac:dyDescent="0.2">
      <c r="B4442" s="52"/>
    </row>
    <row r="4443" spans="2:2" x14ac:dyDescent="0.2">
      <c r="B4443" s="52"/>
    </row>
    <row r="4444" spans="2:2" x14ac:dyDescent="0.2">
      <c r="B4444" s="52"/>
    </row>
    <row r="4446" spans="2:2" x14ac:dyDescent="0.2">
      <c r="B4446" s="52"/>
    </row>
    <row r="4447" spans="2:2" x14ac:dyDescent="0.2">
      <c r="B4447" s="52"/>
    </row>
    <row r="4448" spans="2:2" x14ac:dyDescent="0.2">
      <c r="B4448" s="52"/>
    </row>
    <row r="4449" spans="2:2" x14ac:dyDescent="0.2">
      <c r="B4449" s="52"/>
    </row>
    <row r="4450" spans="2:2" x14ac:dyDescent="0.2">
      <c r="B4450" s="52"/>
    </row>
    <row r="4451" spans="2:2" x14ac:dyDescent="0.2">
      <c r="B4451" s="52"/>
    </row>
    <row r="4452" spans="2:2" x14ac:dyDescent="0.2">
      <c r="B4452" s="52"/>
    </row>
    <row r="4454" spans="2:2" x14ac:dyDescent="0.2">
      <c r="B4454" s="52"/>
    </row>
    <row r="4455" spans="2:2" x14ac:dyDescent="0.2">
      <c r="B4455" s="52"/>
    </row>
    <row r="4456" spans="2:2" x14ac:dyDescent="0.2">
      <c r="B4456" s="52"/>
    </row>
    <row r="4457" spans="2:2" x14ac:dyDescent="0.2">
      <c r="B4457" s="52"/>
    </row>
    <row r="4459" spans="2:2" x14ac:dyDescent="0.2">
      <c r="B4459" s="52"/>
    </row>
    <row r="4460" spans="2:2" x14ac:dyDescent="0.2">
      <c r="B4460" s="52"/>
    </row>
    <row r="4461" spans="2:2" x14ac:dyDescent="0.2">
      <c r="B4461" s="52"/>
    </row>
    <row r="4462" spans="2:2" x14ac:dyDescent="0.2">
      <c r="B4462" s="52"/>
    </row>
    <row r="4463" spans="2:2" x14ac:dyDescent="0.2">
      <c r="B4463" s="52"/>
    </row>
    <row r="4464" spans="2:2" x14ac:dyDescent="0.2">
      <c r="B4464" s="52"/>
    </row>
    <row r="4465" spans="2:2" x14ac:dyDescent="0.2">
      <c r="B4465" s="52"/>
    </row>
    <row r="4467" spans="2:2" x14ac:dyDescent="0.2">
      <c r="B4467" s="52"/>
    </row>
    <row r="4469" spans="2:2" x14ac:dyDescent="0.2">
      <c r="B4469" s="52"/>
    </row>
    <row r="4470" spans="2:2" x14ac:dyDescent="0.2">
      <c r="B4470" s="52"/>
    </row>
    <row r="4471" spans="2:2" x14ac:dyDescent="0.2">
      <c r="B4471" s="52"/>
    </row>
    <row r="4472" spans="2:2" x14ac:dyDescent="0.2">
      <c r="B4472" s="52"/>
    </row>
    <row r="4473" spans="2:2" x14ac:dyDescent="0.2">
      <c r="B4473" s="52"/>
    </row>
    <row r="4474" spans="2:2" x14ac:dyDescent="0.2">
      <c r="B4474" s="52"/>
    </row>
    <row r="4475" spans="2:2" x14ac:dyDescent="0.2">
      <c r="B4475" s="52"/>
    </row>
    <row r="4476" spans="2:2" x14ac:dyDescent="0.2">
      <c r="B4476" s="52"/>
    </row>
    <row r="4477" spans="2:2" x14ac:dyDescent="0.2">
      <c r="B4477" s="52"/>
    </row>
    <row r="4478" spans="2:2" x14ac:dyDescent="0.2">
      <c r="B4478" s="52"/>
    </row>
    <row r="4479" spans="2:2" x14ac:dyDescent="0.2">
      <c r="B4479" s="52"/>
    </row>
    <row r="4480" spans="2:2" x14ac:dyDescent="0.2">
      <c r="B4480" s="52"/>
    </row>
    <row r="4481" spans="2:2" x14ac:dyDescent="0.2">
      <c r="B4481" s="52"/>
    </row>
    <row r="4482" spans="2:2" x14ac:dyDescent="0.2">
      <c r="B4482" s="52"/>
    </row>
    <row r="4483" spans="2:2" x14ac:dyDescent="0.2">
      <c r="B4483" s="52"/>
    </row>
    <row r="4484" spans="2:2" x14ac:dyDescent="0.2">
      <c r="B4484" s="52"/>
    </row>
    <row r="4485" spans="2:2" x14ac:dyDescent="0.2">
      <c r="B4485" s="52"/>
    </row>
    <row r="4487" spans="2:2" x14ac:dyDescent="0.2">
      <c r="B4487" s="52"/>
    </row>
    <row r="4488" spans="2:2" x14ac:dyDescent="0.2">
      <c r="B4488" s="52"/>
    </row>
    <row r="4489" spans="2:2" x14ac:dyDescent="0.2">
      <c r="B4489" s="52"/>
    </row>
    <row r="4490" spans="2:2" x14ac:dyDescent="0.2">
      <c r="B4490" s="52"/>
    </row>
    <row r="4491" spans="2:2" x14ac:dyDescent="0.2">
      <c r="B4491" s="52"/>
    </row>
    <row r="4492" spans="2:2" x14ac:dyDescent="0.2">
      <c r="B4492" s="52"/>
    </row>
    <row r="4494" spans="2:2" x14ac:dyDescent="0.2">
      <c r="B4494" s="52"/>
    </row>
    <row r="4495" spans="2:2" x14ac:dyDescent="0.2">
      <c r="B4495" s="52"/>
    </row>
    <row r="4496" spans="2:2" x14ac:dyDescent="0.2">
      <c r="B4496" s="52"/>
    </row>
    <row r="4497" spans="2:2" x14ac:dyDescent="0.2">
      <c r="B4497" s="52"/>
    </row>
    <row r="4498" spans="2:2" x14ac:dyDescent="0.2">
      <c r="B4498" s="52"/>
    </row>
    <row r="4499" spans="2:2" x14ac:dyDescent="0.2">
      <c r="B4499" s="52"/>
    </row>
    <row r="4500" spans="2:2" x14ac:dyDescent="0.2">
      <c r="B4500" s="52"/>
    </row>
    <row r="4501" spans="2:2" x14ac:dyDescent="0.2">
      <c r="B4501" s="52"/>
    </row>
    <row r="4502" spans="2:2" x14ac:dyDescent="0.2">
      <c r="B4502" s="52"/>
    </row>
    <row r="4503" spans="2:2" x14ac:dyDescent="0.2">
      <c r="B4503" s="52"/>
    </row>
    <row r="4504" spans="2:2" x14ac:dyDescent="0.2">
      <c r="B4504" s="52"/>
    </row>
    <row r="4505" spans="2:2" x14ac:dyDescent="0.2">
      <c r="B4505" s="52"/>
    </row>
    <row r="4506" spans="2:2" x14ac:dyDescent="0.2">
      <c r="B4506" s="52"/>
    </row>
    <row r="4507" spans="2:2" x14ac:dyDescent="0.2">
      <c r="B4507" s="52"/>
    </row>
    <row r="4508" spans="2:2" x14ac:dyDescent="0.2">
      <c r="B4508" s="52"/>
    </row>
    <row r="4509" spans="2:2" x14ac:dyDescent="0.2">
      <c r="B4509" s="52"/>
    </row>
    <row r="4510" spans="2:2" x14ac:dyDescent="0.2">
      <c r="B4510" s="52"/>
    </row>
    <row r="4511" spans="2:2" x14ac:dyDescent="0.2">
      <c r="B4511" s="52"/>
    </row>
    <row r="4512" spans="2:2" x14ac:dyDescent="0.2">
      <c r="B4512" s="52"/>
    </row>
    <row r="4513" spans="2:2" x14ac:dyDescent="0.2">
      <c r="B4513" s="52"/>
    </row>
    <row r="4514" spans="2:2" x14ac:dyDescent="0.2">
      <c r="B4514" s="52"/>
    </row>
    <row r="4515" spans="2:2" x14ac:dyDescent="0.2">
      <c r="B4515" s="52"/>
    </row>
    <row r="4516" spans="2:2" x14ac:dyDescent="0.2">
      <c r="B4516" s="52"/>
    </row>
    <row r="4517" spans="2:2" x14ac:dyDescent="0.2">
      <c r="B4517" s="52"/>
    </row>
    <row r="4518" spans="2:2" x14ac:dyDescent="0.2">
      <c r="B4518" s="52"/>
    </row>
    <row r="4519" spans="2:2" x14ac:dyDescent="0.2">
      <c r="B4519" s="52"/>
    </row>
    <row r="4520" spans="2:2" x14ac:dyDescent="0.2">
      <c r="B4520" s="52"/>
    </row>
    <row r="4521" spans="2:2" x14ac:dyDescent="0.2">
      <c r="B4521" s="52"/>
    </row>
    <row r="4522" spans="2:2" x14ac:dyDescent="0.2">
      <c r="B4522" s="52"/>
    </row>
    <row r="4523" spans="2:2" x14ac:dyDescent="0.2">
      <c r="B4523" s="52"/>
    </row>
    <row r="4524" spans="2:2" x14ac:dyDescent="0.2">
      <c r="B4524" s="52"/>
    </row>
    <row r="4525" spans="2:2" x14ac:dyDescent="0.2">
      <c r="B4525" s="52"/>
    </row>
    <row r="4526" spans="2:2" x14ac:dyDescent="0.2">
      <c r="B4526" s="52"/>
    </row>
    <row r="4527" spans="2:2" x14ac:dyDescent="0.2">
      <c r="B4527" s="52"/>
    </row>
    <row r="4528" spans="2:2" x14ac:dyDescent="0.2">
      <c r="B4528" s="52"/>
    </row>
    <row r="4529" spans="2:2" x14ac:dyDescent="0.2">
      <c r="B4529" s="52"/>
    </row>
    <row r="4530" spans="2:2" x14ac:dyDescent="0.2">
      <c r="B4530" s="52"/>
    </row>
    <row r="4531" spans="2:2" x14ac:dyDescent="0.2">
      <c r="B4531" s="52"/>
    </row>
    <row r="4532" spans="2:2" x14ac:dyDescent="0.2">
      <c r="B4532" s="52"/>
    </row>
    <row r="4533" spans="2:2" x14ac:dyDescent="0.2">
      <c r="B4533" s="52"/>
    </row>
    <row r="4534" spans="2:2" x14ac:dyDescent="0.2">
      <c r="B4534" s="52"/>
    </row>
    <row r="4535" spans="2:2" x14ac:dyDescent="0.2">
      <c r="B4535" s="52"/>
    </row>
    <row r="4536" spans="2:2" x14ac:dyDescent="0.2">
      <c r="B4536" s="52"/>
    </row>
    <row r="4537" spans="2:2" x14ac:dyDescent="0.2">
      <c r="B4537" s="52"/>
    </row>
    <row r="4538" spans="2:2" x14ac:dyDescent="0.2">
      <c r="B4538" s="52"/>
    </row>
    <row r="4539" spans="2:2" x14ac:dyDescent="0.2">
      <c r="B4539" s="52"/>
    </row>
    <row r="4540" spans="2:2" x14ac:dyDescent="0.2">
      <c r="B4540" s="52"/>
    </row>
    <row r="4541" spans="2:2" x14ac:dyDescent="0.2">
      <c r="B4541" s="52"/>
    </row>
    <row r="4542" spans="2:2" x14ac:dyDescent="0.2">
      <c r="B4542" s="52"/>
    </row>
    <row r="4543" spans="2:2" x14ac:dyDescent="0.2">
      <c r="B4543" s="52"/>
    </row>
    <row r="4545" spans="2:2" x14ac:dyDescent="0.2">
      <c r="B4545" s="52"/>
    </row>
    <row r="4546" spans="2:2" x14ac:dyDescent="0.2">
      <c r="B4546" s="52"/>
    </row>
    <row r="4547" spans="2:2" x14ac:dyDescent="0.2">
      <c r="B4547" s="52"/>
    </row>
    <row r="4548" spans="2:2" x14ac:dyDescent="0.2">
      <c r="B4548" s="52"/>
    </row>
    <row r="4549" spans="2:2" x14ac:dyDescent="0.2">
      <c r="B4549" s="52"/>
    </row>
    <row r="4550" spans="2:2" x14ac:dyDescent="0.2">
      <c r="B4550" s="52"/>
    </row>
    <row r="4551" spans="2:2" x14ac:dyDescent="0.2">
      <c r="B4551" s="52"/>
    </row>
    <row r="4552" spans="2:2" x14ac:dyDescent="0.2">
      <c r="B4552" s="52"/>
    </row>
    <row r="4553" spans="2:2" x14ac:dyDescent="0.2">
      <c r="B4553" s="52"/>
    </row>
    <row r="4554" spans="2:2" x14ac:dyDescent="0.2">
      <c r="B4554" s="52"/>
    </row>
    <row r="4555" spans="2:2" x14ac:dyDescent="0.2">
      <c r="B4555" s="52"/>
    </row>
    <row r="4556" spans="2:2" x14ac:dyDescent="0.2">
      <c r="B4556" s="52"/>
    </row>
    <row r="4557" spans="2:2" x14ac:dyDescent="0.2">
      <c r="B4557" s="52"/>
    </row>
    <row r="4558" spans="2:2" x14ac:dyDescent="0.2">
      <c r="B4558" s="52"/>
    </row>
    <row r="4559" spans="2:2" x14ac:dyDescent="0.2">
      <c r="B4559" s="52"/>
    </row>
    <row r="4560" spans="2:2" x14ac:dyDescent="0.2">
      <c r="B4560" s="52"/>
    </row>
    <row r="4561" spans="2:2" x14ac:dyDescent="0.2">
      <c r="B4561" s="52"/>
    </row>
    <row r="4562" spans="2:2" x14ac:dyDescent="0.2">
      <c r="B4562" s="52"/>
    </row>
    <row r="4563" spans="2:2" x14ac:dyDescent="0.2">
      <c r="B4563" s="52"/>
    </row>
    <row r="4564" spans="2:2" x14ac:dyDescent="0.2">
      <c r="B4564" s="52"/>
    </row>
    <row r="4565" spans="2:2" x14ac:dyDescent="0.2">
      <c r="B4565" s="52"/>
    </row>
    <row r="4567" spans="2:2" x14ac:dyDescent="0.2">
      <c r="B4567" s="52"/>
    </row>
    <row r="4568" spans="2:2" x14ac:dyDescent="0.2">
      <c r="B4568" s="52"/>
    </row>
    <row r="4569" spans="2:2" x14ac:dyDescent="0.2">
      <c r="B4569" s="52"/>
    </row>
    <row r="4570" spans="2:2" x14ac:dyDescent="0.2">
      <c r="B4570" s="52"/>
    </row>
    <row r="4571" spans="2:2" x14ac:dyDescent="0.2">
      <c r="B4571" s="52"/>
    </row>
    <row r="4572" spans="2:2" x14ac:dyDescent="0.2">
      <c r="B4572" s="52"/>
    </row>
    <row r="4573" spans="2:2" x14ac:dyDescent="0.2">
      <c r="B4573" s="52"/>
    </row>
    <row r="4574" spans="2:2" x14ac:dyDescent="0.2">
      <c r="B4574" s="52"/>
    </row>
    <row r="4576" spans="2:2" x14ac:dyDescent="0.2">
      <c r="B4576" s="52"/>
    </row>
    <row r="4577" spans="2:2" x14ac:dyDescent="0.2">
      <c r="B4577" s="52"/>
    </row>
    <row r="4578" spans="2:2" x14ac:dyDescent="0.2">
      <c r="B4578" s="52"/>
    </row>
    <row r="4579" spans="2:2" x14ac:dyDescent="0.2">
      <c r="B4579" s="52"/>
    </row>
    <row r="4580" spans="2:2" x14ac:dyDescent="0.2">
      <c r="B4580" s="52"/>
    </row>
    <row r="4581" spans="2:2" x14ac:dyDescent="0.2">
      <c r="B4581" s="52"/>
    </row>
    <row r="4582" spans="2:2" x14ac:dyDescent="0.2">
      <c r="B4582" s="52"/>
    </row>
    <row r="4583" spans="2:2" x14ac:dyDescent="0.2">
      <c r="B4583" s="52"/>
    </row>
    <row r="4584" spans="2:2" x14ac:dyDescent="0.2">
      <c r="B4584" s="52"/>
    </row>
    <row r="4585" spans="2:2" x14ac:dyDescent="0.2">
      <c r="B4585" s="52"/>
    </row>
    <row r="4586" spans="2:2" x14ac:dyDescent="0.2">
      <c r="B4586" s="52"/>
    </row>
    <row r="4587" spans="2:2" x14ac:dyDescent="0.2">
      <c r="B4587" s="52"/>
    </row>
    <row r="4588" spans="2:2" x14ac:dyDescent="0.2">
      <c r="B4588" s="52"/>
    </row>
    <row r="4589" spans="2:2" x14ac:dyDescent="0.2">
      <c r="B4589" s="52"/>
    </row>
    <row r="4590" spans="2:2" x14ac:dyDescent="0.2">
      <c r="B4590" s="52"/>
    </row>
    <row r="4591" spans="2:2" x14ac:dyDescent="0.2">
      <c r="B4591" s="52"/>
    </row>
    <row r="4592" spans="2:2" x14ac:dyDescent="0.2">
      <c r="B4592" s="52"/>
    </row>
    <row r="4593" spans="2:2" x14ac:dyDescent="0.2">
      <c r="B4593" s="52"/>
    </row>
    <row r="4594" spans="2:2" x14ac:dyDescent="0.2">
      <c r="B4594" s="52"/>
    </row>
    <row r="4596" spans="2:2" x14ac:dyDescent="0.2">
      <c r="B4596" s="52"/>
    </row>
    <row r="4597" spans="2:2" x14ac:dyDescent="0.2">
      <c r="B4597" s="52"/>
    </row>
    <row r="4598" spans="2:2" x14ac:dyDescent="0.2">
      <c r="B4598" s="52"/>
    </row>
    <row r="4599" spans="2:2" x14ac:dyDescent="0.2">
      <c r="B4599" s="52"/>
    </row>
    <row r="4600" spans="2:2" x14ac:dyDescent="0.2">
      <c r="B4600" s="52"/>
    </row>
    <row r="4601" spans="2:2" x14ac:dyDescent="0.2">
      <c r="B4601" s="52"/>
    </row>
    <row r="4602" spans="2:2" x14ac:dyDescent="0.2">
      <c r="B4602" s="52"/>
    </row>
    <row r="4603" spans="2:2" x14ac:dyDescent="0.2">
      <c r="B4603" s="52"/>
    </row>
    <row r="4604" spans="2:2" x14ac:dyDescent="0.2">
      <c r="B4604" s="52"/>
    </row>
    <row r="4605" spans="2:2" x14ac:dyDescent="0.2">
      <c r="B4605" s="52"/>
    </row>
    <row r="4607" spans="2:2" x14ac:dyDescent="0.2">
      <c r="B4607" s="52"/>
    </row>
    <row r="4608" spans="2:2" x14ac:dyDescent="0.2">
      <c r="B4608" s="52"/>
    </row>
    <row r="4609" spans="2:2" x14ac:dyDescent="0.2">
      <c r="B4609" s="52"/>
    </row>
    <row r="4610" spans="2:2" x14ac:dyDescent="0.2">
      <c r="B4610" s="52"/>
    </row>
    <row r="4611" spans="2:2" x14ac:dyDescent="0.2">
      <c r="B4611" s="52"/>
    </row>
    <row r="4612" spans="2:2" x14ac:dyDescent="0.2">
      <c r="B4612" s="52"/>
    </row>
    <row r="4613" spans="2:2" x14ac:dyDescent="0.2">
      <c r="B4613" s="52"/>
    </row>
    <row r="4614" spans="2:2" x14ac:dyDescent="0.2">
      <c r="B4614" s="52"/>
    </row>
    <row r="4615" spans="2:2" x14ac:dyDescent="0.2">
      <c r="B4615" s="52"/>
    </row>
    <row r="4616" spans="2:2" x14ac:dyDescent="0.2">
      <c r="B4616" s="52"/>
    </row>
    <row r="4618" spans="2:2" x14ac:dyDescent="0.2">
      <c r="B4618" s="52"/>
    </row>
    <row r="4619" spans="2:2" x14ac:dyDescent="0.2">
      <c r="B4619" s="52"/>
    </row>
    <row r="4620" spans="2:2" x14ac:dyDescent="0.2">
      <c r="B4620" s="52"/>
    </row>
    <row r="4621" spans="2:2" x14ac:dyDescent="0.2">
      <c r="B4621" s="52"/>
    </row>
    <row r="4622" spans="2:2" x14ac:dyDescent="0.2">
      <c r="B4622" s="52"/>
    </row>
    <row r="4623" spans="2:2" x14ac:dyDescent="0.2">
      <c r="B4623" s="52"/>
    </row>
    <row r="4624" spans="2:2" x14ac:dyDescent="0.2">
      <c r="B4624" s="52"/>
    </row>
    <row r="4625" spans="2:2" x14ac:dyDescent="0.2">
      <c r="B4625" s="52"/>
    </row>
    <row r="4627" spans="2:2" x14ac:dyDescent="0.2">
      <c r="B4627" s="52"/>
    </row>
    <row r="4628" spans="2:2" x14ac:dyDescent="0.2">
      <c r="B4628" s="52"/>
    </row>
    <row r="4629" spans="2:2" x14ac:dyDescent="0.2">
      <c r="B4629" s="52"/>
    </row>
    <row r="4630" spans="2:2" x14ac:dyDescent="0.2">
      <c r="B4630" s="52"/>
    </row>
    <row r="4631" spans="2:2" x14ac:dyDescent="0.2">
      <c r="B4631" s="52"/>
    </row>
    <row r="4632" spans="2:2" x14ac:dyDescent="0.2">
      <c r="B4632" s="52"/>
    </row>
    <row r="4633" spans="2:2" x14ac:dyDescent="0.2">
      <c r="B4633" s="52"/>
    </row>
    <row r="4634" spans="2:2" x14ac:dyDescent="0.2">
      <c r="B4634" s="52"/>
    </row>
    <row r="4635" spans="2:2" x14ac:dyDescent="0.2">
      <c r="B4635" s="52"/>
    </row>
    <row r="4636" spans="2:2" x14ac:dyDescent="0.2">
      <c r="B4636" s="52"/>
    </row>
    <row r="4637" spans="2:2" x14ac:dyDescent="0.2">
      <c r="B4637" s="52"/>
    </row>
    <row r="4638" spans="2:2" x14ac:dyDescent="0.2">
      <c r="B4638" s="52"/>
    </row>
    <row r="4639" spans="2:2" x14ac:dyDescent="0.2">
      <c r="B4639" s="52"/>
    </row>
    <row r="4640" spans="2:2" x14ac:dyDescent="0.2">
      <c r="B4640" s="52"/>
    </row>
    <row r="4641" spans="2:2" x14ac:dyDescent="0.2">
      <c r="B4641" s="52"/>
    </row>
    <row r="4642" spans="2:2" x14ac:dyDescent="0.2">
      <c r="B4642" s="52"/>
    </row>
    <row r="4643" spans="2:2" x14ac:dyDescent="0.2">
      <c r="B4643" s="52"/>
    </row>
    <row r="4644" spans="2:2" x14ac:dyDescent="0.2">
      <c r="B4644" s="52"/>
    </row>
    <row r="4645" spans="2:2" x14ac:dyDescent="0.2">
      <c r="B4645" s="52"/>
    </row>
    <row r="4647" spans="2:2" x14ac:dyDescent="0.2">
      <c r="B4647" s="52"/>
    </row>
    <row r="4648" spans="2:2" x14ac:dyDescent="0.2">
      <c r="B4648" s="52"/>
    </row>
    <row r="4651" spans="2:2" x14ac:dyDescent="0.2">
      <c r="B4651" s="52"/>
    </row>
    <row r="4652" spans="2:2" x14ac:dyDescent="0.2">
      <c r="B4652" s="52"/>
    </row>
    <row r="4653" spans="2:2" x14ac:dyDescent="0.2">
      <c r="B4653" s="52"/>
    </row>
    <row r="4654" spans="2:2" x14ac:dyDescent="0.2">
      <c r="B4654" s="52"/>
    </row>
    <row r="4656" spans="2:2" x14ac:dyDescent="0.2">
      <c r="B4656" s="52"/>
    </row>
    <row r="4657" spans="2:2" x14ac:dyDescent="0.2">
      <c r="B4657" s="52"/>
    </row>
    <row r="4658" spans="2:2" x14ac:dyDescent="0.2">
      <c r="B4658" s="52"/>
    </row>
    <row r="4659" spans="2:2" x14ac:dyDescent="0.2">
      <c r="B4659" s="52"/>
    </row>
    <row r="4660" spans="2:2" x14ac:dyDescent="0.2">
      <c r="B4660" s="52"/>
    </row>
    <row r="4661" spans="2:2" x14ac:dyDescent="0.2">
      <c r="B4661" s="52"/>
    </row>
    <row r="4662" spans="2:2" x14ac:dyDescent="0.2">
      <c r="B4662" s="52"/>
    </row>
    <row r="4663" spans="2:2" x14ac:dyDescent="0.2">
      <c r="B4663" s="52"/>
    </row>
    <row r="4664" spans="2:2" x14ac:dyDescent="0.2">
      <c r="B4664" s="52"/>
    </row>
    <row r="4665" spans="2:2" x14ac:dyDescent="0.2">
      <c r="B4665" s="52"/>
    </row>
    <row r="4666" spans="2:2" x14ac:dyDescent="0.2">
      <c r="B4666" s="52"/>
    </row>
    <row r="4667" spans="2:2" x14ac:dyDescent="0.2">
      <c r="B4667" s="52"/>
    </row>
    <row r="4668" spans="2:2" x14ac:dyDescent="0.2">
      <c r="B4668" s="52"/>
    </row>
    <row r="4669" spans="2:2" x14ac:dyDescent="0.2">
      <c r="B4669" s="52"/>
    </row>
    <row r="4671" spans="2:2" x14ac:dyDescent="0.2">
      <c r="B4671" s="52"/>
    </row>
    <row r="4672" spans="2:2" x14ac:dyDescent="0.2">
      <c r="B4672" s="52"/>
    </row>
    <row r="4674" spans="2:2" x14ac:dyDescent="0.2">
      <c r="B4674" s="52"/>
    </row>
    <row r="4675" spans="2:2" x14ac:dyDescent="0.2">
      <c r="B4675" s="52"/>
    </row>
    <row r="4676" spans="2:2" x14ac:dyDescent="0.2">
      <c r="B4676" s="52"/>
    </row>
    <row r="4677" spans="2:2" x14ac:dyDescent="0.2">
      <c r="B4677" s="52"/>
    </row>
    <row r="4678" spans="2:2" x14ac:dyDescent="0.2">
      <c r="B4678" s="52"/>
    </row>
    <row r="4679" spans="2:2" x14ac:dyDescent="0.2">
      <c r="B4679" s="52"/>
    </row>
    <row r="4680" spans="2:2" x14ac:dyDescent="0.2">
      <c r="B4680" s="52"/>
    </row>
    <row r="4681" spans="2:2" x14ac:dyDescent="0.2">
      <c r="B4681" s="52"/>
    </row>
    <row r="4682" spans="2:2" x14ac:dyDescent="0.2">
      <c r="B4682" s="52"/>
    </row>
    <row r="4683" spans="2:2" x14ac:dyDescent="0.2">
      <c r="B4683" s="52"/>
    </row>
    <row r="4684" spans="2:2" x14ac:dyDescent="0.2">
      <c r="B4684" s="52"/>
    </row>
    <row r="4685" spans="2:2" x14ac:dyDescent="0.2">
      <c r="B4685" s="52"/>
    </row>
    <row r="4686" spans="2:2" x14ac:dyDescent="0.2">
      <c r="B4686" s="52"/>
    </row>
    <row r="4687" spans="2:2" x14ac:dyDescent="0.2">
      <c r="B4687" s="52"/>
    </row>
    <row r="4688" spans="2:2" x14ac:dyDescent="0.2">
      <c r="B4688" s="52"/>
    </row>
    <row r="4689" spans="2:2" x14ac:dyDescent="0.2">
      <c r="B4689" s="52"/>
    </row>
    <row r="4690" spans="2:2" x14ac:dyDescent="0.2">
      <c r="B4690" s="52"/>
    </row>
    <row r="4691" spans="2:2" x14ac:dyDescent="0.2">
      <c r="B4691" s="52"/>
    </row>
    <row r="4692" spans="2:2" x14ac:dyDescent="0.2">
      <c r="B4692" s="52"/>
    </row>
    <row r="4693" spans="2:2" x14ac:dyDescent="0.2">
      <c r="B4693" s="52"/>
    </row>
    <row r="4694" spans="2:2" x14ac:dyDescent="0.2">
      <c r="B4694" s="52"/>
    </row>
    <row r="4695" spans="2:2" x14ac:dyDescent="0.2">
      <c r="B4695" s="52"/>
    </row>
    <row r="4696" spans="2:2" x14ac:dyDescent="0.2">
      <c r="B4696" s="52"/>
    </row>
    <row r="4697" spans="2:2" x14ac:dyDescent="0.2">
      <c r="B4697" s="52"/>
    </row>
    <row r="4698" spans="2:2" x14ac:dyDescent="0.2">
      <c r="B4698" s="52"/>
    </row>
    <row r="4699" spans="2:2" x14ac:dyDescent="0.2">
      <c r="B4699" s="52"/>
    </row>
    <row r="4700" spans="2:2" x14ac:dyDescent="0.2">
      <c r="B4700" s="52"/>
    </row>
    <row r="4701" spans="2:2" x14ac:dyDescent="0.2">
      <c r="B4701" s="52"/>
    </row>
    <row r="4702" spans="2:2" x14ac:dyDescent="0.2">
      <c r="B4702" s="52"/>
    </row>
    <row r="4704" spans="2:2" x14ac:dyDescent="0.2">
      <c r="B4704" s="52"/>
    </row>
    <row r="4705" spans="2:2" x14ac:dyDescent="0.2">
      <c r="B4705" s="52"/>
    </row>
    <row r="4706" spans="2:2" x14ac:dyDescent="0.2">
      <c r="B4706" s="52"/>
    </row>
    <row r="4707" spans="2:2" x14ac:dyDescent="0.2">
      <c r="B4707" s="52"/>
    </row>
    <row r="4708" spans="2:2" x14ac:dyDescent="0.2">
      <c r="B4708" s="52"/>
    </row>
    <row r="4709" spans="2:2" x14ac:dyDescent="0.2">
      <c r="B4709" s="52"/>
    </row>
    <row r="4710" spans="2:2" x14ac:dyDescent="0.2">
      <c r="B4710" s="52"/>
    </row>
    <row r="4711" spans="2:2" x14ac:dyDescent="0.2">
      <c r="B4711" s="52"/>
    </row>
    <row r="4712" spans="2:2" x14ac:dyDescent="0.2">
      <c r="B4712" s="52"/>
    </row>
    <row r="4713" spans="2:2" x14ac:dyDescent="0.2">
      <c r="B4713" s="52"/>
    </row>
    <row r="4714" spans="2:2" x14ac:dyDescent="0.2">
      <c r="B4714" s="52"/>
    </row>
    <row r="4715" spans="2:2" x14ac:dyDescent="0.2">
      <c r="B4715" s="52"/>
    </row>
    <row r="4716" spans="2:2" x14ac:dyDescent="0.2">
      <c r="B4716" s="52"/>
    </row>
    <row r="4717" spans="2:2" x14ac:dyDescent="0.2">
      <c r="B4717" s="52"/>
    </row>
    <row r="4718" spans="2:2" x14ac:dyDescent="0.2">
      <c r="B4718" s="52"/>
    </row>
    <row r="4719" spans="2:2" x14ac:dyDescent="0.2">
      <c r="B4719" s="52"/>
    </row>
    <row r="4720" spans="2:2" x14ac:dyDescent="0.2">
      <c r="B4720" s="52"/>
    </row>
    <row r="4721" spans="2:2" x14ac:dyDescent="0.2">
      <c r="B4721" s="52"/>
    </row>
    <row r="4722" spans="2:2" x14ac:dyDescent="0.2">
      <c r="B4722" s="52"/>
    </row>
    <row r="4723" spans="2:2" x14ac:dyDescent="0.2">
      <c r="B4723" s="52"/>
    </row>
    <row r="4724" spans="2:2" x14ac:dyDescent="0.2">
      <c r="B4724" s="52"/>
    </row>
    <row r="4725" spans="2:2" x14ac:dyDescent="0.2">
      <c r="B4725" s="52"/>
    </row>
    <row r="4726" spans="2:2" x14ac:dyDescent="0.2">
      <c r="B4726" s="52"/>
    </row>
    <row r="4727" spans="2:2" x14ac:dyDescent="0.2">
      <c r="B4727" s="52"/>
    </row>
    <row r="4728" spans="2:2" x14ac:dyDescent="0.2">
      <c r="B4728" s="52"/>
    </row>
    <row r="4729" spans="2:2" x14ac:dyDescent="0.2">
      <c r="B4729" s="52"/>
    </row>
    <row r="4730" spans="2:2" x14ac:dyDescent="0.2">
      <c r="B4730" s="52"/>
    </row>
    <row r="4731" spans="2:2" x14ac:dyDescent="0.2">
      <c r="B4731" s="52"/>
    </row>
    <row r="4732" spans="2:2" x14ac:dyDescent="0.2">
      <c r="B4732" s="52"/>
    </row>
    <row r="4733" spans="2:2" x14ac:dyDescent="0.2">
      <c r="B4733" s="52"/>
    </row>
    <row r="4734" spans="2:2" x14ac:dyDescent="0.2">
      <c r="B4734" s="52"/>
    </row>
    <row r="4735" spans="2:2" x14ac:dyDescent="0.2">
      <c r="B4735" s="52"/>
    </row>
    <row r="4736" spans="2:2" x14ac:dyDescent="0.2">
      <c r="B4736" s="52"/>
    </row>
    <row r="4737" spans="2:2" x14ac:dyDescent="0.2">
      <c r="B4737" s="52"/>
    </row>
    <row r="4738" spans="2:2" x14ac:dyDescent="0.2">
      <c r="B4738" s="52"/>
    </row>
    <row r="4739" spans="2:2" x14ac:dyDescent="0.2">
      <c r="B4739" s="52"/>
    </row>
    <row r="4741" spans="2:2" x14ac:dyDescent="0.2">
      <c r="B4741" s="52"/>
    </row>
    <row r="4742" spans="2:2" x14ac:dyDescent="0.2">
      <c r="B4742" s="52"/>
    </row>
    <row r="4743" spans="2:2" x14ac:dyDescent="0.2">
      <c r="B4743" s="52"/>
    </row>
    <row r="4744" spans="2:2" x14ac:dyDescent="0.2">
      <c r="B4744" s="52"/>
    </row>
    <row r="4746" spans="2:2" x14ac:dyDescent="0.2">
      <c r="B4746" s="52"/>
    </row>
    <row r="4747" spans="2:2" x14ac:dyDescent="0.2">
      <c r="B4747" s="52"/>
    </row>
    <row r="4748" spans="2:2" x14ac:dyDescent="0.2">
      <c r="B4748" s="52"/>
    </row>
    <row r="4749" spans="2:2" x14ac:dyDescent="0.2">
      <c r="B4749" s="52"/>
    </row>
    <row r="4750" spans="2:2" x14ac:dyDescent="0.2">
      <c r="B4750" s="52"/>
    </row>
    <row r="4751" spans="2:2" x14ac:dyDescent="0.2">
      <c r="B4751" s="52"/>
    </row>
    <row r="4752" spans="2:2" x14ac:dyDescent="0.2">
      <c r="B4752" s="52"/>
    </row>
    <row r="4753" spans="2:2" x14ac:dyDescent="0.2">
      <c r="B4753" s="52"/>
    </row>
    <row r="4754" spans="2:2" x14ac:dyDescent="0.2">
      <c r="B4754" s="52"/>
    </row>
    <row r="4755" spans="2:2" x14ac:dyDescent="0.2">
      <c r="B4755" s="52"/>
    </row>
    <row r="4756" spans="2:2" x14ac:dyDescent="0.2">
      <c r="B4756" s="52"/>
    </row>
    <row r="4757" spans="2:2" x14ac:dyDescent="0.2">
      <c r="B4757" s="52"/>
    </row>
    <row r="4759" spans="2:2" x14ac:dyDescent="0.2">
      <c r="B4759" s="52"/>
    </row>
    <row r="4760" spans="2:2" x14ac:dyDescent="0.2">
      <c r="B4760" s="52"/>
    </row>
    <row r="4761" spans="2:2" x14ac:dyDescent="0.2">
      <c r="B4761" s="52"/>
    </row>
    <row r="4762" spans="2:2" x14ac:dyDescent="0.2">
      <c r="B4762" s="52"/>
    </row>
    <row r="4763" spans="2:2" x14ac:dyDescent="0.2">
      <c r="B4763" s="52"/>
    </row>
    <row r="4764" spans="2:2" x14ac:dyDescent="0.2">
      <c r="B4764" s="52"/>
    </row>
    <row r="4765" spans="2:2" x14ac:dyDescent="0.2">
      <c r="B4765" s="52"/>
    </row>
    <row r="4766" spans="2:2" x14ac:dyDescent="0.2">
      <c r="B4766" s="52"/>
    </row>
    <row r="4767" spans="2:2" x14ac:dyDescent="0.2">
      <c r="B4767" s="52"/>
    </row>
    <row r="4768" spans="2:2" x14ac:dyDescent="0.2">
      <c r="B4768" s="52"/>
    </row>
    <row r="4769" spans="2:2" x14ac:dyDescent="0.2">
      <c r="B4769" s="52"/>
    </row>
    <row r="4770" spans="2:2" x14ac:dyDescent="0.2">
      <c r="B4770" s="52"/>
    </row>
    <row r="4772" spans="2:2" x14ac:dyDescent="0.2">
      <c r="B4772" s="52"/>
    </row>
    <row r="4773" spans="2:2" x14ac:dyDescent="0.2">
      <c r="B4773" s="52"/>
    </row>
    <row r="4774" spans="2:2" x14ac:dyDescent="0.2">
      <c r="B4774" s="52"/>
    </row>
    <row r="4775" spans="2:2" x14ac:dyDescent="0.2">
      <c r="B4775" s="52"/>
    </row>
    <row r="4778" spans="2:2" x14ac:dyDescent="0.2">
      <c r="B4778" s="52"/>
    </row>
    <row r="4779" spans="2:2" x14ac:dyDescent="0.2">
      <c r="B4779" s="52"/>
    </row>
    <row r="4780" spans="2:2" x14ac:dyDescent="0.2">
      <c r="B4780" s="52"/>
    </row>
    <row r="4781" spans="2:2" x14ac:dyDescent="0.2">
      <c r="B4781" s="52"/>
    </row>
    <row r="4782" spans="2:2" x14ac:dyDescent="0.2">
      <c r="B4782" s="52"/>
    </row>
    <row r="4783" spans="2:2" x14ac:dyDescent="0.2">
      <c r="B4783" s="52"/>
    </row>
    <row r="4784" spans="2:2" x14ac:dyDescent="0.2">
      <c r="B4784" s="52"/>
    </row>
    <row r="4785" spans="2:2" x14ac:dyDescent="0.2">
      <c r="B4785" s="52"/>
    </row>
    <row r="4786" spans="2:2" x14ac:dyDescent="0.2">
      <c r="B4786" s="52"/>
    </row>
    <row r="4787" spans="2:2" x14ac:dyDescent="0.2">
      <c r="B4787" s="52"/>
    </row>
    <row r="4788" spans="2:2" x14ac:dyDescent="0.2">
      <c r="B4788" s="52"/>
    </row>
    <row r="4789" spans="2:2" x14ac:dyDescent="0.2">
      <c r="B4789" s="52"/>
    </row>
    <row r="4790" spans="2:2" x14ac:dyDescent="0.2">
      <c r="B4790" s="52"/>
    </row>
    <row r="4791" spans="2:2" x14ac:dyDescent="0.2">
      <c r="B4791" s="52"/>
    </row>
    <row r="4792" spans="2:2" x14ac:dyDescent="0.2">
      <c r="B4792" s="52"/>
    </row>
    <row r="4793" spans="2:2" x14ac:dyDescent="0.2">
      <c r="B4793" s="52"/>
    </row>
    <row r="4794" spans="2:2" x14ac:dyDescent="0.2">
      <c r="B4794" s="52"/>
    </row>
    <row r="4796" spans="2:2" x14ac:dyDescent="0.2">
      <c r="B4796" s="52"/>
    </row>
    <row r="4797" spans="2:2" x14ac:dyDescent="0.2">
      <c r="B4797" s="52"/>
    </row>
    <row r="4798" spans="2:2" x14ac:dyDescent="0.2">
      <c r="B4798" s="52"/>
    </row>
    <row r="4799" spans="2:2" x14ac:dyDescent="0.2">
      <c r="B4799" s="52"/>
    </row>
    <row r="4800" spans="2:2" x14ac:dyDescent="0.2">
      <c r="B4800" s="52"/>
    </row>
    <row r="4801" spans="2:2" x14ac:dyDescent="0.2">
      <c r="B4801" s="52"/>
    </row>
    <row r="4802" spans="2:2" x14ac:dyDescent="0.2">
      <c r="B4802" s="52"/>
    </row>
    <row r="4803" spans="2:2" x14ac:dyDescent="0.2">
      <c r="B4803" s="52"/>
    </row>
    <row r="4804" spans="2:2" x14ac:dyDescent="0.2">
      <c r="B4804" s="52"/>
    </row>
    <row r="4805" spans="2:2" x14ac:dyDescent="0.2">
      <c r="B4805" s="52"/>
    </row>
    <row r="4806" spans="2:2" x14ac:dyDescent="0.2">
      <c r="B4806" s="52"/>
    </row>
    <row r="4807" spans="2:2" x14ac:dyDescent="0.2">
      <c r="B4807" s="52"/>
    </row>
    <row r="4808" spans="2:2" x14ac:dyDescent="0.2">
      <c r="B4808" s="52"/>
    </row>
    <row r="4809" spans="2:2" x14ac:dyDescent="0.2">
      <c r="B4809" s="52"/>
    </row>
    <row r="4810" spans="2:2" x14ac:dyDescent="0.2">
      <c r="B4810" s="52"/>
    </row>
    <row r="4811" spans="2:2" x14ac:dyDescent="0.2">
      <c r="B4811" s="52"/>
    </row>
    <row r="4812" spans="2:2" x14ac:dyDescent="0.2">
      <c r="B4812" s="52"/>
    </row>
    <row r="4813" spans="2:2" x14ac:dyDescent="0.2">
      <c r="B4813" s="52"/>
    </row>
    <row r="4814" spans="2:2" x14ac:dyDescent="0.2">
      <c r="B4814" s="52"/>
    </row>
    <row r="4815" spans="2:2" x14ac:dyDescent="0.2">
      <c r="B4815" s="52"/>
    </row>
    <row r="4816" spans="2:2" x14ac:dyDescent="0.2">
      <c r="B4816" s="52"/>
    </row>
    <row r="4817" spans="2:2" x14ac:dyDescent="0.2">
      <c r="B4817" s="52"/>
    </row>
    <row r="4818" spans="2:2" x14ac:dyDescent="0.2">
      <c r="B4818" s="52"/>
    </row>
    <row r="4819" spans="2:2" x14ac:dyDescent="0.2">
      <c r="B4819" s="52"/>
    </row>
    <row r="4820" spans="2:2" x14ac:dyDescent="0.2">
      <c r="B4820" s="52"/>
    </row>
    <row r="4821" spans="2:2" x14ac:dyDescent="0.2">
      <c r="B4821" s="52"/>
    </row>
    <row r="4822" spans="2:2" x14ac:dyDescent="0.2">
      <c r="B4822" s="52"/>
    </row>
    <row r="4823" spans="2:2" x14ac:dyDescent="0.2">
      <c r="B4823" s="52"/>
    </row>
    <row r="4824" spans="2:2" x14ac:dyDescent="0.2">
      <c r="B4824" s="52"/>
    </row>
    <row r="4825" spans="2:2" x14ac:dyDescent="0.2">
      <c r="B4825" s="52"/>
    </row>
    <row r="4826" spans="2:2" x14ac:dyDescent="0.2">
      <c r="B4826" s="52"/>
    </row>
    <row r="4827" spans="2:2" x14ac:dyDescent="0.2">
      <c r="B4827" s="52"/>
    </row>
    <row r="4828" spans="2:2" x14ac:dyDescent="0.2">
      <c r="B4828" s="52"/>
    </row>
    <row r="4829" spans="2:2" x14ac:dyDescent="0.2">
      <c r="B4829" s="52"/>
    </row>
    <row r="4830" spans="2:2" x14ac:dyDescent="0.2">
      <c r="B4830" s="52"/>
    </row>
    <row r="4831" spans="2:2" x14ac:dyDescent="0.2">
      <c r="B4831" s="52"/>
    </row>
    <row r="4832" spans="2:2" x14ac:dyDescent="0.2">
      <c r="B4832" s="52"/>
    </row>
    <row r="4833" spans="2:2" x14ac:dyDescent="0.2">
      <c r="B4833" s="52"/>
    </row>
    <row r="4834" spans="2:2" x14ac:dyDescent="0.2">
      <c r="B4834" s="52"/>
    </row>
    <row r="4835" spans="2:2" x14ac:dyDescent="0.2">
      <c r="B4835" s="52"/>
    </row>
    <row r="4836" spans="2:2" x14ac:dyDescent="0.2">
      <c r="B4836" s="52"/>
    </row>
    <row r="4837" spans="2:2" x14ac:dyDescent="0.2">
      <c r="B4837" s="52"/>
    </row>
    <row r="4838" spans="2:2" x14ac:dyDescent="0.2">
      <c r="B4838" s="52"/>
    </row>
    <row r="4839" spans="2:2" x14ac:dyDescent="0.2">
      <c r="B4839" s="52"/>
    </row>
    <row r="4840" spans="2:2" x14ac:dyDescent="0.2">
      <c r="B4840" s="52"/>
    </row>
    <row r="4841" spans="2:2" x14ac:dyDescent="0.2">
      <c r="B4841" s="52"/>
    </row>
    <row r="4842" spans="2:2" x14ac:dyDescent="0.2">
      <c r="B4842" s="52"/>
    </row>
    <row r="4843" spans="2:2" x14ac:dyDescent="0.2">
      <c r="B4843" s="52"/>
    </row>
    <row r="4844" spans="2:2" x14ac:dyDescent="0.2">
      <c r="B4844" s="52"/>
    </row>
    <row r="4845" spans="2:2" x14ac:dyDescent="0.2">
      <c r="B4845" s="52"/>
    </row>
    <row r="4846" spans="2:2" x14ac:dyDescent="0.2">
      <c r="B4846" s="52"/>
    </row>
    <row r="4847" spans="2:2" x14ac:dyDescent="0.2">
      <c r="B4847" s="52"/>
    </row>
    <row r="4848" spans="2:2" x14ac:dyDescent="0.2">
      <c r="B4848" s="52"/>
    </row>
    <row r="4850" spans="2:2" x14ac:dyDescent="0.2">
      <c r="B4850" s="52"/>
    </row>
    <row r="4851" spans="2:2" x14ac:dyDescent="0.2">
      <c r="B4851" s="52"/>
    </row>
    <row r="4852" spans="2:2" x14ac:dyDescent="0.2">
      <c r="B4852" s="52"/>
    </row>
    <row r="4853" spans="2:2" x14ac:dyDescent="0.2">
      <c r="B4853" s="52"/>
    </row>
    <row r="4855" spans="2:2" x14ac:dyDescent="0.2">
      <c r="B4855" s="52"/>
    </row>
    <row r="4856" spans="2:2" x14ac:dyDescent="0.2">
      <c r="B4856" s="52"/>
    </row>
    <row r="4857" spans="2:2" x14ac:dyDescent="0.2">
      <c r="B4857" s="52"/>
    </row>
    <row r="4858" spans="2:2" x14ac:dyDescent="0.2">
      <c r="B4858" s="52"/>
    </row>
    <row r="4859" spans="2:2" x14ac:dyDescent="0.2">
      <c r="B4859" s="52"/>
    </row>
    <row r="4860" spans="2:2" x14ac:dyDescent="0.2">
      <c r="B4860" s="52"/>
    </row>
    <row r="4861" spans="2:2" x14ac:dyDescent="0.2">
      <c r="B4861" s="52"/>
    </row>
    <row r="4862" spans="2:2" x14ac:dyDescent="0.2">
      <c r="B4862" s="52"/>
    </row>
    <row r="4863" spans="2:2" x14ac:dyDescent="0.2">
      <c r="B4863" s="52"/>
    </row>
    <row r="4864" spans="2:2" x14ac:dyDescent="0.2">
      <c r="B4864" s="52"/>
    </row>
    <row r="4865" spans="2:2" x14ac:dyDescent="0.2">
      <c r="B4865" s="52"/>
    </row>
    <row r="4866" spans="2:2" x14ac:dyDescent="0.2">
      <c r="B4866" s="52"/>
    </row>
    <row r="4867" spans="2:2" x14ac:dyDescent="0.2">
      <c r="B4867" s="52"/>
    </row>
    <row r="4868" spans="2:2" x14ac:dyDescent="0.2">
      <c r="B4868" s="52"/>
    </row>
    <row r="4869" spans="2:2" x14ac:dyDescent="0.2">
      <c r="B4869" s="52"/>
    </row>
    <row r="4871" spans="2:2" x14ac:dyDescent="0.2">
      <c r="B4871" s="52"/>
    </row>
    <row r="4872" spans="2:2" x14ac:dyDescent="0.2">
      <c r="B4872" s="52"/>
    </row>
    <row r="4874" spans="2:2" x14ac:dyDescent="0.2">
      <c r="B4874" s="52"/>
    </row>
    <row r="4875" spans="2:2" x14ac:dyDescent="0.2">
      <c r="B4875" s="52"/>
    </row>
    <row r="4876" spans="2:2" x14ac:dyDescent="0.2">
      <c r="B4876" s="52"/>
    </row>
    <row r="4877" spans="2:2" x14ac:dyDescent="0.2">
      <c r="B4877" s="52"/>
    </row>
    <row r="4878" spans="2:2" x14ac:dyDescent="0.2">
      <c r="B4878" s="52"/>
    </row>
    <row r="4879" spans="2:2" x14ac:dyDescent="0.2">
      <c r="B4879" s="52"/>
    </row>
    <row r="4880" spans="2:2" x14ac:dyDescent="0.2">
      <c r="B4880" s="52"/>
    </row>
    <row r="4881" spans="2:2" x14ac:dyDescent="0.2">
      <c r="B4881" s="52"/>
    </row>
    <row r="4882" spans="2:2" x14ac:dyDescent="0.2">
      <c r="B4882" s="52"/>
    </row>
    <row r="4883" spans="2:2" x14ac:dyDescent="0.2">
      <c r="B4883" s="52"/>
    </row>
    <row r="4884" spans="2:2" x14ac:dyDescent="0.2">
      <c r="B4884" s="52"/>
    </row>
    <row r="4885" spans="2:2" x14ac:dyDescent="0.2">
      <c r="B4885" s="52"/>
    </row>
    <row r="4886" spans="2:2" x14ac:dyDescent="0.2">
      <c r="B4886" s="52"/>
    </row>
    <row r="4887" spans="2:2" x14ac:dyDescent="0.2">
      <c r="B4887" s="52"/>
    </row>
    <row r="4888" spans="2:2" x14ac:dyDescent="0.2">
      <c r="B4888" s="52"/>
    </row>
    <row r="4889" spans="2:2" x14ac:dyDescent="0.2">
      <c r="B4889" s="52"/>
    </row>
    <row r="4890" spans="2:2" x14ac:dyDescent="0.2">
      <c r="B4890" s="52"/>
    </row>
    <row r="4891" spans="2:2" x14ac:dyDescent="0.2">
      <c r="B4891" s="52"/>
    </row>
    <row r="4892" spans="2:2" x14ac:dyDescent="0.2">
      <c r="B4892" s="52"/>
    </row>
    <row r="4893" spans="2:2" x14ac:dyDescent="0.2">
      <c r="B4893" s="52"/>
    </row>
    <row r="4894" spans="2:2" x14ac:dyDescent="0.2">
      <c r="B4894" s="52"/>
    </row>
    <row r="4895" spans="2:2" x14ac:dyDescent="0.2">
      <c r="B4895" s="52"/>
    </row>
    <row r="4896" spans="2:2" x14ac:dyDescent="0.2">
      <c r="B4896" s="52"/>
    </row>
    <row r="4897" spans="2:2" x14ac:dyDescent="0.2">
      <c r="B4897" s="52"/>
    </row>
    <row r="4898" spans="2:2" x14ac:dyDescent="0.2">
      <c r="B4898" s="52"/>
    </row>
    <row r="4899" spans="2:2" x14ac:dyDescent="0.2">
      <c r="B4899" s="52"/>
    </row>
    <row r="4900" spans="2:2" x14ac:dyDescent="0.2">
      <c r="B4900" s="52"/>
    </row>
    <row r="4901" spans="2:2" x14ac:dyDescent="0.2">
      <c r="B4901" s="52"/>
    </row>
    <row r="4902" spans="2:2" x14ac:dyDescent="0.2">
      <c r="B4902" s="52"/>
    </row>
    <row r="4903" spans="2:2" x14ac:dyDescent="0.2">
      <c r="B4903" s="52"/>
    </row>
    <row r="4904" spans="2:2" x14ac:dyDescent="0.2">
      <c r="B4904" s="52"/>
    </row>
    <row r="4905" spans="2:2" x14ac:dyDescent="0.2">
      <c r="B4905" s="52"/>
    </row>
    <row r="4906" spans="2:2" x14ac:dyDescent="0.2">
      <c r="B4906" s="52"/>
    </row>
    <row r="4907" spans="2:2" x14ac:dyDescent="0.2">
      <c r="B4907" s="52"/>
    </row>
    <row r="4908" spans="2:2" x14ac:dyDescent="0.2">
      <c r="B4908" s="52"/>
    </row>
    <row r="4909" spans="2:2" x14ac:dyDescent="0.2">
      <c r="B4909" s="52"/>
    </row>
    <row r="4910" spans="2:2" x14ac:dyDescent="0.2">
      <c r="B4910" s="52"/>
    </row>
    <row r="4911" spans="2:2" x14ac:dyDescent="0.2">
      <c r="B4911" s="52"/>
    </row>
    <row r="4913" spans="2:2" x14ac:dyDescent="0.2">
      <c r="B4913" s="52"/>
    </row>
    <row r="4914" spans="2:2" x14ac:dyDescent="0.2">
      <c r="B4914" s="52"/>
    </row>
    <row r="4915" spans="2:2" x14ac:dyDescent="0.2">
      <c r="B4915" s="52"/>
    </row>
    <row r="4916" spans="2:2" x14ac:dyDescent="0.2">
      <c r="B4916" s="52"/>
    </row>
    <row r="4917" spans="2:2" x14ac:dyDescent="0.2">
      <c r="B4917" s="52"/>
    </row>
    <row r="4918" spans="2:2" x14ac:dyDescent="0.2">
      <c r="B4918" s="52"/>
    </row>
    <row r="4919" spans="2:2" x14ac:dyDescent="0.2">
      <c r="B4919" s="52"/>
    </row>
    <row r="4920" spans="2:2" x14ac:dyDescent="0.2">
      <c r="B4920" s="52"/>
    </row>
    <row r="4921" spans="2:2" x14ac:dyDescent="0.2">
      <c r="B4921" s="52"/>
    </row>
    <row r="4922" spans="2:2" x14ac:dyDescent="0.2">
      <c r="B4922" s="52"/>
    </row>
    <row r="4923" spans="2:2" x14ac:dyDescent="0.2">
      <c r="B4923" s="52"/>
    </row>
    <row r="4924" spans="2:2" x14ac:dyDescent="0.2">
      <c r="B4924" s="52"/>
    </row>
    <row r="4925" spans="2:2" x14ac:dyDescent="0.2">
      <c r="B4925" s="52"/>
    </row>
    <row r="4926" spans="2:2" x14ac:dyDescent="0.2">
      <c r="B4926" s="52"/>
    </row>
    <row r="4927" spans="2:2" x14ac:dyDescent="0.2">
      <c r="B4927" s="52"/>
    </row>
    <row r="4928" spans="2:2" x14ac:dyDescent="0.2">
      <c r="B4928" s="52"/>
    </row>
    <row r="4929" spans="2:2" x14ac:dyDescent="0.2">
      <c r="B4929" s="52"/>
    </row>
    <row r="4930" spans="2:2" x14ac:dyDescent="0.2">
      <c r="B4930" s="52"/>
    </row>
    <row r="4931" spans="2:2" x14ac:dyDescent="0.2">
      <c r="B4931" s="52"/>
    </row>
    <row r="4932" spans="2:2" x14ac:dyDescent="0.2">
      <c r="B4932" s="52"/>
    </row>
    <row r="4933" spans="2:2" x14ac:dyDescent="0.2">
      <c r="B4933" s="52"/>
    </row>
    <row r="4934" spans="2:2" x14ac:dyDescent="0.2">
      <c r="B4934" s="52"/>
    </row>
    <row r="4935" spans="2:2" x14ac:dyDescent="0.2">
      <c r="B4935" s="52"/>
    </row>
    <row r="4936" spans="2:2" x14ac:dyDescent="0.2">
      <c r="B4936" s="52"/>
    </row>
    <row r="4937" spans="2:2" x14ac:dyDescent="0.2">
      <c r="B4937" s="52"/>
    </row>
    <row r="4938" spans="2:2" x14ac:dyDescent="0.2">
      <c r="B4938" s="52"/>
    </row>
    <row r="4939" spans="2:2" x14ac:dyDescent="0.2">
      <c r="B4939" s="52"/>
    </row>
    <row r="4940" spans="2:2" x14ac:dyDescent="0.2">
      <c r="B4940" s="52"/>
    </row>
    <row r="4941" spans="2:2" x14ac:dyDescent="0.2">
      <c r="B4941" s="52"/>
    </row>
    <row r="4942" spans="2:2" x14ac:dyDescent="0.2">
      <c r="B4942" s="52"/>
    </row>
    <row r="4943" spans="2:2" x14ac:dyDescent="0.2">
      <c r="B4943" s="52"/>
    </row>
    <row r="4944" spans="2:2" x14ac:dyDescent="0.2">
      <c r="B4944" s="52"/>
    </row>
    <row r="4945" spans="2:2" x14ac:dyDescent="0.2">
      <c r="B4945" s="52"/>
    </row>
    <row r="4946" spans="2:2" x14ac:dyDescent="0.2">
      <c r="B4946" s="52"/>
    </row>
    <row r="4947" spans="2:2" x14ac:dyDescent="0.2">
      <c r="B4947" s="52"/>
    </row>
    <row r="4948" spans="2:2" x14ac:dyDescent="0.2">
      <c r="B4948" s="52"/>
    </row>
    <row r="4949" spans="2:2" x14ac:dyDescent="0.2">
      <c r="B4949" s="52"/>
    </row>
    <row r="4952" spans="2:2" x14ac:dyDescent="0.2">
      <c r="B4952" s="52"/>
    </row>
    <row r="4953" spans="2:2" x14ac:dyDescent="0.2">
      <c r="B4953" s="52"/>
    </row>
    <row r="4954" spans="2:2" x14ac:dyDescent="0.2">
      <c r="B4954" s="52"/>
    </row>
    <row r="4955" spans="2:2" x14ac:dyDescent="0.2">
      <c r="B4955" s="52"/>
    </row>
    <row r="4957" spans="2:2" x14ac:dyDescent="0.2">
      <c r="B4957" s="52"/>
    </row>
    <row r="4958" spans="2:2" x14ac:dyDescent="0.2">
      <c r="B4958" s="52"/>
    </row>
    <row r="4959" spans="2:2" x14ac:dyDescent="0.2">
      <c r="B4959" s="52"/>
    </row>
    <row r="4960" spans="2:2" x14ac:dyDescent="0.2">
      <c r="B4960" s="52"/>
    </row>
    <row r="4961" spans="2:2" x14ac:dyDescent="0.2">
      <c r="B4961" s="52"/>
    </row>
    <row r="4962" spans="2:2" x14ac:dyDescent="0.2">
      <c r="B4962" s="52"/>
    </row>
    <row r="4963" spans="2:2" x14ac:dyDescent="0.2">
      <c r="B4963" s="52"/>
    </row>
    <row r="4964" spans="2:2" x14ac:dyDescent="0.2">
      <c r="B4964" s="52"/>
    </row>
    <row r="4966" spans="2:2" x14ac:dyDescent="0.2">
      <c r="B4966" s="52"/>
    </row>
    <row r="4967" spans="2:2" x14ac:dyDescent="0.2">
      <c r="B4967" s="52"/>
    </row>
    <row r="4968" spans="2:2" x14ac:dyDescent="0.2">
      <c r="B4968" s="52"/>
    </row>
    <row r="4969" spans="2:2" x14ac:dyDescent="0.2">
      <c r="B4969" s="52"/>
    </row>
    <row r="4970" spans="2:2" x14ac:dyDescent="0.2">
      <c r="B4970" s="52"/>
    </row>
    <row r="4971" spans="2:2" x14ac:dyDescent="0.2">
      <c r="B4971" s="52"/>
    </row>
    <row r="4972" spans="2:2" x14ac:dyDescent="0.2">
      <c r="B4972" s="52"/>
    </row>
    <row r="4974" spans="2:2" x14ac:dyDescent="0.2">
      <c r="B4974" s="52"/>
    </row>
    <row r="4975" spans="2:2" x14ac:dyDescent="0.2">
      <c r="B4975" s="52"/>
    </row>
    <row r="4976" spans="2:2" x14ac:dyDescent="0.2">
      <c r="B4976" s="52"/>
    </row>
    <row r="4977" spans="2:2" x14ac:dyDescent="0.2">
      <c r="B4977" s="52"/>
    </row>
    <row r="4978" spans="2:2" x14ac:dyDescent="0.2">
      <c r="B4978" s="52"/>
    </row>
    <row r="4979" spans="2:2" x14ac:dyDescent="0.2">
      <c r="B4979" s="52"/>
    </row>
    <row r="4981" spans="2:2" x14ac:dyDescent="0.2">
      <c r="B4981" s="52"/>
    </row>
    <row r="4982" spans="2:2" x14ac:dyDescent="0.2">
      <c r="B4982" s="52"/>
    </row>
    <row r="4983" spans="2:2" x14ac:dyDescent="0.2">
      <c r="B4983" s="52"/>
    </row>
    <row r="4984" spans="2:2" x14ac:dyDescent="0.2">
      <c r="B4984" s="52"/>
    </row>
    <row r="4985" spans="2:2" x14ac:dyDescent="0.2">
      <c r="B4985" s="52"/>
    </row>
    <row r="4986" spans="2:2" x14ac:dyDescent="0.2">
      <c r="B4986" s="52"/>
    </row>
    <row r="4987" spans="2:2" x14ac:dyDescent="0.2">
      <c r="B4987" s="52"/>
    </row>
    <row r="4988" spans="2:2" x14ac:dyDescent="0.2">
      <c r="B4988" s="52"/>
    </row>
    <row r="4989" spans="2:2" x14ac:dyDescent="0.2">
      <c r="B4989" s="52"/>
    </row>
    <row r="4990" spans="2:2" x14ac:dyDescent="0.2">
      <c r="B4990" s="52"/>
    </row>
    <row r="4991" spans="2:2" x14ac:dyDescent="0.2">
      <c r="B4991" s="52"/>
    </row>
    <row r="4992" spans="2:2" x14ac:dyDescent="0.2">
      <c r="B4992" s="52"/>
    </row>
    <row r="4994" spans="2:2" x14ac:dyDescent="0.2">
      <c r="B4994" s="52"/>
    </row>
    <row r="4995" spans="2:2" x14ac:dyDescent="0.2">
      <c r="B4995" s="52"/>
    </row>
    <row r="4996" spans="2:2" x14ac:dyDescent="0.2">
      <c r="B4996" s="52"/>
    </row>
    <row r="4997" spans="2:2" x14ac:dyDescent="0.2">
      <c r="B4997" s="52"/>
    </row>
    <row r="4998" spans="2:2" x14ac:dyDescent="0.2">
      <c r="B4998" s="52"/>
    </row>
    <row r="4999" spans="2:2" x14ac:dyDescent="0.2">
      <c r="B4999" s="52"/>
    </row>
    <row r="5000" spans="2:2" x14ac:dyDescent="0.2">
      <c r="B5000" s="52"/>
    </row>
    <row r="5001" spans="2:2" x14ac:dyDescent="0.2">
      <c r="B5001" s="52"/>
    </row>
    <row r="5002" spans="2:2" x14ac:dyDescent="0.2">
      <c r="B5002" s="52"/>
    </row>
    <row r="5004" spans="2:2" x14ac:dyDescent="0.2">
      <c r="B5004" s="52"/>
    </row>
    <row r="5005" spans="2:2" x14ac:dyDescent="0.2">
      <c r="B5005" s="52"/>
    </row>
    <row r="5006" spans="2:2" x14ac:dyDescent="0.2">
      <c r="B5006" s="52"/>
    </row>
    <row r="5007" spans="2:2" x14ac:dyDescent="0.2">
      <c r="B5007" s="52"/>
    </row>
    <row r="5008" spans="2:2" x14ac:dyDescent="0.2">
      <c r="B5008" s="52"/>
    </row>
    <row r="5009" spans="2:2" x14ac:dyDescent="0.2">
      <c r="B5009" s="52"/>
    </row>
    <row r="5010" spans="2:2" x14ac:dyDescent="0.2">
      <c r="B5010" s="52"/>
    </row>
    <row r="5011" spans="2:2" x14ac:dyDescent="0.2">
      <c r="B5011" s="52"/>
    </row>
    <row r="5012" spans="2:2" x14ac:dyDescent="0.2">
      <c r="B5012" s="52"/>
    </row>
    <row r="5013" spans="2:2" x14ac:dyDescent="0.2">
      <c r="B5013" s="52"/>
    </row>
    <row r="5014" spans="2:2" x14ac:dyDescent="0.2">
      <c r="B5014" s="52"/>
    </row>
    <row r="5015" spans="2:2" x14ac:dyDescent="0.2">
      <c r="B5015" s="52"/>
    </row>
    <row r="5016" spans="2:2" x14ac:dyDescent="0.2">
      <c r="B5016" s="52"/>
    </row>
    <row r="5017" spans="2:2" x14ac:dyDescent="0.2">
      <c r="B5017" s="52"/>
    </row>
    <row r="5018" spans="2:2" x14ac:dyDescent="0.2">
      <c r="B5018" s="52"/>
    </row>
    <row r="5019" spans="2:2" x14ac:dyDescent="0.2">
      <c r="B5019" s="52"/>
    </row>
    <row r="5020" spans="2:2" x14ac:dyDescent="0.2">
      <c r="B5020" s="52"/>
    </row>
    <row r="5021" spans="2:2" x14ac:dyDescent="0.2">
      <c r="B5021" s="52"/>
    </row>
    <row r="5022" spans="2:2" x14ac:dyDescent="0.2">
      <c r="B5022" s="52"/>
    </row>
    <row r="5023" spans="2:2" x14ac:dyDescent="0.2">
      <c r="B5023" s="52"/>
    </row>
    <row r="5024" spans="2:2" x14ac:dyDescent="0.2">
      <c r="B5024" s="52"/>
    </row>
    <row r="5025" spans="2:2" x14ac:dyDescent="0.2">
      <c r="B5025" s="52"/>
    </row>
    <row r="5026" spans="2:2" x14ac:dyDescent="0.2">
      <c r="B5026" s="52"/>
    </row>
    <row r="5027" spans="2:2" x14ac:dyDescent="0.2">
      <c r="B5027" s="52"/>
    </row>
    <row r="5028" spans="2:2" x14ac:dyDescent="0.2">
      <c r="B5028" s="52"/>
    </row>
    <row r="5029" spans="2:2" x14ac:dyDescent="0.2">
      <c r="B5029" s="52"/>
    </row>
    <row r="5031" spans="2:2" x14ac:dyDescent="0.2">
      <c r="B5031" s="52"/>
    </row>
    <row r="5032" spans="2:2" x14ac:dyDescent="0.2">
      <c r="B5032" s="52"/>
    </row>
    <row r="5033" spans="2:2" x14ac:dyDescent="0.2">
      <c r="B5033" s="52"/>
    </row>
    <row r="5034" spans="2:2" x14ac:dyDescent="0.2">
      <c r="B5034" s="52"/>
    </row>
    <row r="5036" spans="2:2" x14ac:dyDescent="0.2">
      <c r="B5036" s="52"/>
    </row>
    <row r="5037" spans="2:2" x14ac:dyDescent="0.2">
      <c r="B5037" s="52"/>
    </row>
    <row r="5038" spans="2:2" x14ac:dyDescent="0.2">
      <c r="B5038" s="52"/>
    </row>
    <row r="5039" spans="2:2" x14ac:dyDescent="0.2">
      <c r="B5039" s="52"/>
    </row>
    <row r="5040" spans="2:2" x14ac:dyDescent="0.2">
      <c r="B5040" s="52"/>
    </row>
    <row r="5041" spans="2:2" x14ac:dyDescent="0.2">
      <c r="B5041" s="52"/>
    </row>
    <row r="5043" spans="2:2" x14ac:dyDescent="0.2">
      <c r="B5043" s="52"/>
    </row>
    <row r="5044" spans="2:2" x14ac:dyDescent="0.2">
      <c r="B5044" s="52"/>
    </row>
    <row r="5045" spans="2:2" x14ac:dyDescent="0.2">
      <c r="B5045" s="52"/>
    </row>
    <row r="5046" spans="2:2" x14ac:dyDescent="0.2">
      <c r="B5046" s="52"/>
    </row>
    <row r="5047" spans="2:2" x14ac:dyDescent="0.2">
      <c r="B5047" s="52"/>
    </row>
    <row r="5048" spans="2:2" x14ac:dyDescent="0.2">
      <c r="B5048" s="52"/>
    </row>
    <row r="5050" spans="2:2" x14ac:dyDescent="0.2">
      <c r="B5050" s="52"/>
    </row>
    <row r="5051" spans="2:2" x14ac:dyDescent="0.2">
      <c r="B5051" s="52"/>
    </row>
    <row r="5052" spans="2:2" x14ac:dyDescent="0.2">
      <c r="B5052" s="52"/>
    </row>
    <row r="5053" spans="2:2" x14ac:dyDescent="0.2">
      <c r="B5053" s="52"/>
    </row>
    <row r="5054" spans="2:2" x14ac:dyDescent="0.2">
      <c r="B5054" s="52"/>
    </row>
    <row r="5055" spans="2:2" x14ac:dyDescent="0.2">
      <c r="B5055" s="52"/>
    </row>
    <row r="5056" spans="2:2" x14ac:dyDescent="0.2">
      <c r="B5056" s="52"/>
    </row>
    <row r="5057" spans="2:2" x14ac:dyDescent="0.2">
      <c r="B5057" s="52"/>
    </row>
    <row r="5058" spans="2:2" x14ac:dyDescent="0.2">
      <c r="B5058" s="52"/>
    </row>
    <row r="5059" spans="2:2" x14ac:dyDescent="0.2">
      <c r="B5059" s="52"/>
    </row>
    <row r="5060" spans="2:2" x14ac:dyDescent="0.2">
      <c r="B5060" s="52"/>
    </row>
    <row r="5061" spans="2:2" x14ac:dyDescent="0.2">
      <c r="B5061" s="52"/>
    </row>
    <row r="5062" spans="2:2" x14ac:dyDescent="0.2">
      <c r="B5062" s="52"/>
    </row>
    <row r="5063" spans="2:2" x14ac:dyDescent="0.2">
      <c r="B5063" s="52"/>
    </row>
    <row r="5064" spans="2:2" x14ac:dyDescent="0.2">
      <c r="B5064" s="52"/>
    </row>
    <row r="5065" spans="2:2" x14ac:dyDescent="0.2">
      <c r="B5065" s="52"/>
    </row>
    <row r="5066" spans="2:2" x14ac:dyDescent="0.2">
      <c r="B5066" s="52"/>
    </row>
    <row r="5067" spans="2:2" x14ac:dyDescent="0.2">
      <c r="B5067" s="52"/>
    </row>
    <row r="5068" spans="2:2" x14ac:dyDescent="0.2">
      <c r="B5068" s="52"/>
    </row>
    <row r="5069" spans="2:2" x14ac:dyDescent="0.2">
      <c r="B5069" s="52"/>
    </row>
    <row r="5071" spans="2:2" x14ac:dyDescent="0.2">
      <c r="B5071" s="52"/>
    </row>
    <row r="5072" spans="2:2" x14ac:dyDescent="0.2">
      <c r="B5072" s="52"/>
    </row>
    <row r="5073" spans="2:2" x14ac:dyDescent="0.2">
      <c r="B5073" s="52"/>
    </row>
    <row r="5074" spans="2:2" x14ac:dyDescent="0.2">
      <c r="B5074" s="52"/>
    </row>
    <row r="5075" spans="2:2" x14ac:dyDescent="0.2">
      <c r="B5075" s="52"/>
    </row>
    <row r="5076" spans="2:2" x14ac:dyDescent="0.2">
      <c r="B5076" s="52"/>
    </row>
    <row r="5077" spans="2:2" x14ac:dyDescent="0.2">
      <c r="B5077" s="52"/>
    </row>
    <row r="5078" spans="2:2" x14ac:dyDescent="0.2">
      <c r="B5078" s="52"/>
    </row>
    <row r="5079" spans="2:2" x14ac:dyDescent="0.2">
      <c r="B5079" s="52"/>
    </row>
    <row r="5080" spans="2:2" x14ac:dyDescent="0.2">
      <c r="B5080" s="52"/>
    </row>
    <row r="5081" spans="2:2" x14ac:dyDescent="0.2">
      <c r="B5081" s="52"/>
    </row>
    <row r="5082" spans="2:2" x14ac:dyDescent="0.2">
      <c r="B5082" s="52"/>
    </row>
    <row r="5083" spans="2:2" x14ac:dyDescent="0.2">
      <c r="B5083" s="52"/>
    </row>
    <row r="5084" spans="2:2" x14ac:dyDescent="0.2">
      <c r="B5084" s="52"/>
    </row>
    <row r="5085" spans="2:2" x14ac:dyDescent="0.2">
      <c r="B5085" s="52"/>
    </row>
    <row r="5087" spans="2:2" x14ac:dyDescent="0.2">
      <c r="B5087" s="52"/>
    </row>
    <row r="5088" spans="2:2" x14ac:dyDescent="0.2">
      <c r="B5088" s="52"/>
    </row>
    <row r="5089" spans="2:2" x14ac:dyDescent="0.2">
      <c r="B5089" s="52"/>
    </row>
    <row r="5090" spans="2:2" x14ac:dyDescent="0.2">
      <c r="B5090" s="52"/>
    </row>
    <row r="5091" spans="2:2" x14ac:dyDescent="0.2">
      <c r="B5091" s="52"/>
    </row>
    <row r="5092" spans="2:2" x14ac:dyDescent="0.2">
      <c r="B5092" s="52"/>
    </row>
    <row r="5093" spans="2:2" x14ac:dyDescent="0.2">
      <c r="B5093" s="52"/>
    </row>
    <row r="5094" spans="2:2" x14ac:dyDescent="0.2">
      <c r="B5094" s="52"/>
    </row>
    <row r="5095" spans="2:2" x14ac:dyDescent="0.2">
      <c r="B5095" s="52"/>
    </row>
    <row r="5096" spans="2:2" x14ac:dyDescent="0.2">
      <c r="B5096" s="52"/>
    </row>
    <row r="5097" spans="2:2" x14ac:dyDescent="0.2">
      <c r="B5097" s="52"/>
    </row>
  </sheetData>
  <sheetProtection algorithmName="SHA-512" hashValue="+f2G8Iw+7V5xsa5ONKmI+pQPO2O+DmROD/ZR0j8o1hB3bSWWTSSabQjltKGxknz4NW7A9jzi9XFRkw9pvHguSg==" saltValue="lkDFgFql6NIq9B3gdqdC/A==" spinCount="100000" sheet="1" objects="1" scenarios="1"/>
  <sortState ref="A2:H5097">
    <sortCondition ref="C2:C5097"/>
  </sortState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G10946"/>
  <sheetViews>
    <sheetView workbookViewId="0">
      <pane ySplit="1" topLeftCell="A2" activePane="bottomLeft" state="frozen"/>
      <selection sqref="A1:B9"/>
      <selection pane="bottomLeft" activeCell="A2" sqref="A2"/>
    </sheetView>
  </sheetViews>
  <sheetFormatPr defaultColWidth="9.140625" defaultRowHeight="10.5" x14ac:dyDescent="0.15"/>
  <cols>
    <col min="1" max="1" width="6.140625" style="133" bestFit="1" customWidth="1"/>
    <col min="2" max="2" width="4.7109375" style="133" bestFit="1" customWidth="1"/>
    <col min="3" max="3" width="42.5703125" style="134" bestFit="1" customWidth="1"/>
    <col min="4" max="4" width="5" style="133" bestFit="1" customWidth="1"/>
    <col min="5" max="5" width="31.140625" style="134" bestFit="1" customWidth="1"/>
    <col min="6" max="6" width="4.140625" style="133" bestFit="1" customWidth="1"/>
    <col min="7" max="7" width="10.140625" style="135" bestFit="1" customWidth="1"/>
    <col min="8" max="16384" width="9.140625" style="1"/>
  </cols>
  <sheetData>
    <row r="1" spans="1:7" x14ac:dyDescent="0.15">
      <c r="A1" s="33" t="s">
        <v>1383</v>
      </c>
      <c r="B1" s="33" t="s">
        <v>1382</v>
      </c>
      <c r="C1" s="33" t="s">
        <v>0</v>
      </c>
      <c r="D1" s="33" t="s">
        <v>1381</v>
      </c>
      <c r="E1" s="33" t="s">
        <v>9268</v>
      </c>
      <c r="F1" s="33" t="s">
        <v>9462</v>
      </c>
      <c r="G1" s="11" t="s">
        <v>8880</v>
      </c>
    </row>
    <row r="2" spans="1:7" x14ac:dyDescent="0.15">
      <c r="A2" s="44">
        <v>20250</v>
      </c>
      <c r="B2" s="44" t="s">
        <v>1295</v>
      </c>
      <c r="C2" s="48" t="s">
        <v>10067</v>
      </c>
      <c r="D2" s="44">
        <v>2003</v>
      </c>
      <c r="E2" s="48" t="s">
        <v>8703</v>
      </c>
      <c r="F2" s="44" t="s">
        <v>1294</v>
      </c>
      <c r="G2" s="61"/>
    </row>
    <row r="3" spans="1:7" x14ac:dyDescent="0.15">
      <c r="A3" s="44">
        <v>20393</v>
      </c>
      <c r="B3" s="44" t="s">
        <v>1295</v>
      </c>
      <c r="C3" s="48" t="s">
        <v>10068</v>
      </c>
      <c r="D3" s="44">
        <v>2003</v>
      </c>
      <c r="E3" s="48" t="s">
        <v>8708</v>
      </c>
      <c r="F3" s="44" t="s">
        <v>1296</v>
      </c>
      <c r="G3" s="61"/>
    </row>
    <row r="4" spans="1:7" x14ac:dyDescent="0.15">
      <c r="A4" s="44">
        <v>20412</v>
      </c>
      <c r="B4" s="44" t="s">
        <v>1295</v>
      </c>
      <c r="C4" s="48" t="s">
        <v>1389</v>
      </c>
      <c r="D4" s="44">
        <v>1999</v>
      </c>
      <c r="E4" s="48" t="s">
        <v>8796</v>
      </c>
      <c r="F4" s="44" t="s">
        <v>1295</v>
      </c>
      <c r="G4" s="61"/>
    </row>
    <row r="5" spans="1:7" x14ac:dyDescent="0.15">
      <c r="A5" s="44">
        <v>21292</v>
      </c>
      <c r="B5" s="44" t="s">
        <v>1296</v>
      </c>
      <c r="C5" s="48" t="s">
        <v>10237</v>
      </c>
      <c r="D5" s="44">
        <v>1999</v>
      </c>
      <c r="E5" s="48" t="s">
        <v>9156</v>
      </c>
      <c r="F5" s="44" t="s">
        <v>1290</v>
      </c>
      <c r="G5" s="61"/>
    </row>
    <row r="6" spans="1:7" x14ac:dyDescent="0.15">
      <c r="A6" s="44">
        <v>21520</v>
      </c>
      <c r="B6" s="44" t="s">
        <v>1296</v>
      </c>
      <c r="C6" s="48" t="s">
        <v>10238</v>
      </c>
      <c r="D6" s="44">
        <v>1999</v>
      </c>
      <c r="E6" s="48" t="s">
        <v>8705</v>
      </c>
      <c r="F6" s="44" t="s">
        <v>1291</v>
      </c>
      <c r="G6" s="61"/>
    </row>
    <row r="7" spans="1:7" x14ac:dyDescent="0.15">
      <c r="A7" s="44">
        <v>21524</v>
      </c>
      <c r="B7" s="44" t="s">
        <v>1296</v>
      </c>
      <c r="C7" s="48" t="s">
        <v>10239</v>
      </c>
      <c r="D7" s="44">
        <v>1999</v>
      </c>
      <c r="E7" s="48" t="s">
        <v>8705</v>
      </c>
      <c r="F7" s="44" t="s">
        <v>1291</v>
      </c>
      <c r="G7" s="61"/>
    </row>
    <row r="8" spans="1:7" x14ac:dyDescent="0.15">
      <c r="A8" s="44">
        <v>21525</v>
      </c>
      <c r="B8" s="44" t="s">
        <v>1295</v>
      </c>
      <c r="C8" s="48" t="s">
        <v>10240</v>
      </c>
      <c r="D8" s="44">
        <v>1999</v>
      </c>
      <c r="E8" s="48" t="s">
        <v>8705</v>
      </c>
      <c r="F8" s="44" t="s">
        <v>1291</v>
      </c>
      <c r="G8" s="61"/>
    </row>
    <row r="9" spans="1:7" x14ac:dyDescent="0.15">
      <c r="A9" s="44">
        <v>21526</v>
      </c>
      <c r="B9" s="44" t="s">
        <v>1296</v>
      </c>
      <c r="C9" s="48" t="s">
        <v>10241</v>
      </c>
      <c r="D9" s="44">
        <v>1999</v>
      </c>
      <c r="E9" s="48" t="s">
        <v>8705</v>
      </c>
      <c r="F9" s="44" t="s">
        <v>1291</v>
      </c>
      <c r="G9" s="61"/>
    </row>
    <row r="10" spans="1:7" x14ac:dyDescent="0.15">
      <c r="A10" s="44">
        <v>21533</v>
      </c>
      <c r="B10" s="44" t="s">
        <v>1295</v>
      </c>
      <c r="C10" s="48" t="s">
        <v>10242</v>
      </c>
      <c r="D10" s="44">
        <v>1999</v>
      </c>
      <c r="E10" s="48" t="s">
        <v>8705</v>
      </c>
      <c r="F10" s="44" t="s">
        <v>1291</v>
      </c>
      <c r="G10" s="61"/>
    </row>
    <row r="11" spans="1:7" x14ac:dyDescent="0.15">
      <c r="A11" s="44">
        <v>21536</v>
      </c>
      <c r="B11" s="44" t="s">
        <v>1295</v>
      </c>
      <c r="C11" s="48" t="s">
        <v>10243</v>
      </c>
      <c r="D11" s="44">
        <v>1999</v>
      </c>
      <c r="E11" s="48" t="s">
        <v>8705</v>
      </c>
      <c r="F11" s="44" t="s">
        <v>1291</v>
      </c>
      <c r="G11" s="61"/>
    </row>
    <row r="12" spans="1:7" x14ac:dyDescent="0.15">
      <c r="A12" s="44">
        <v>21555</v>
      </c>
      <c r="B12" s="44" t="s">
        <v>1296</v>
      </c>
      <c r="C12" s="48" t="s">
        <v>1391</v>
      </c>
      <c r="D12" s="44">
        <v>2004</v>
      </c>
      <c r="E12" s="48" t="s">
        <v>8703</v>
      </c>
      <c r="F12" s="44" t="s">
        <v>1294</v>
      </c>
      <c r="G12" s="61"/>
    </row>
    <row r="13" spans="1:7" x14ac:dyDescent="0.15">
      <c r="A13" s="44">
        <v>22358</v>
      </c>
      <c r="B13" s="44" t="s">
        <v>1296</v>
      </c>
      <c r="C13" s="48" t="s">
        <v>10244</v>
      </c>
      <c r="D13" s="44">
        <v>1999</v>
      </c>
      <c r="E13" s="48" t="s">
        <v>9157</v>
      </c>
      <c r="F13" s="44" t="s">
        <v>1297</v>
      </c>
      <c r="G13" s="61"/>
    </row>
    <row r="14" spans="1:7" x14ac:dyDescent="0.15">
      <c r="A14" s="44">
        <v>22369</v>
      </c>
      <c r="B14" s="44" t="s">
        <v>1296</v>
      </c>
      <c r="C14" s="48" t="s">
        <v>10245</v>
      </c>
      <c r="D14" s="44">
        <v>1999</v>
      </c>
      <c r="E14" s="48" t="s">
        <v>8697</v>
      </c>
      <c r="F14" s="44" t="s">
        <v>1291</v>
      </c>
      <c r="G14" s="61"/>
    </row>
    <row r="15" spans="1:7" x14ac:dyDescent="0.15">
      <c r="A15" s="44">
        <v>22373</v>
      </c>
      <c r="B15" s="44" t="s">
        <v>1295</v>
      </c>
      <c r="C15" s="48" t="s">
        <v>10246</v>
      </c>
      <c r="D15" s="44">
        <v>1999</v>
      </c>
      <c r="E15" s="48" t="s">
        <v>8740</v>
      </c>
      <c r="F15" s="44" t="s">
        <v>1297</v>
      </c>
      <c r="G15" s="61"/>
    </row>
    <row r="16" spans="1:7" x14ac:dyDescent="0.15">
      <c r="A16" s="44">
        <v>22484</v>
      </c>
      <c r="B16" s="44" t="s">
        <v>1295</v>
      </c>
      <c r="C16" s="48" t="s">
        <v>1394</v>
      </c>
      <c r="D16" s="44">
        <v>2002</v>
      </c>
      <c r="E16" s="48" t="s">
        <v>8777</v>
      </c>
      <c r="F16" s="44" t="s">
        <v>1298</v>
      </c>
      <c r="G16" s="61"/>
    </row>
    <row r="17" spans="1:7" x14ac:dyDescent="0.15">
      <c r="A17" s="44">
        <v>22513</v>
      </c>
      <c r="B17" s="44" t="s">
        <v>1296</v>
      </c>
      <c r="C17" s="48" t="s">
        <v>8293</v>
      </c>
      <c r="D17" s="44">
        <v>1999</v>
      </c>
      <c r="E17" s="48" t="s">
        <v>9158</v>
      </c>
      <c r="F17" s="44" t="s">
        <v>1298</v>
      </c>
      <c r="G17" s="61"/>
    </row>
    <row r="18" spans="1:7" x14ac:dyDescent="0.15">
      <c r="A18" s="44">
        <v>22533</v>
      </c>
      <c r="B18" s="44" t="s">
        <v>1296</v>
      </c>
      <c r="C18" s="48" t="s">
        <v>760</v>
      </c>
      <c r="D18" s="44">
        <v>2000</v>
      </c>
      <c r="E18" s="48" t="s">
        <v>11380</v>
      </c>
      <c r="F18" s="44" t="s">
        <v>1298</v>
      </c>
      <c r="G18" s="61">
        <v>42849</v>
      </c>
    </row>
    <row r="19" spans="1:7" x14ac:dyDescent="0.15">
      <c r="A19" s="44">
        <v>22546</v>
      </c>
      <c r="B19" s="44" t="s">
        <v>1296</v>
      </c>
      <c r="C19" s="48" t="s">
        <v>10247</v>
      </c>
      <c r="D19" s="44">
        <v>1999</v>
      </c>
      <c r="E19" s="48" t="s">
        <v>8740</v>
      </c>
      <c r="F19" s="44" t="s">
        <v>1297</v>
      </c>
      <c r="G19" s="61">
        <v>42792</v>
      </c>
    </row>
    <row r="20" spans="1:7" x14ac:dyDescent="0.15">
      <c r="A20" s="44">
        <v>22547</v>
      </c>
      <c r="B20" s="44" t="s">
        <v>1295</v>
      </c>
      <c r="C20" s="48" t="s">
        <v>1395</v>
      </c>
      <c r="D20" s="44">
        <v>1999</v>
      </c>
      <c r="E20" s="48" t="s">
        <v>8740</v>
      </c>
      <c r="F20" s="44" t="s">
        <v>1297</v>
      </c>
      <c r="G20" s="61"/>
    </row>
    <row r="21" spans="1:7" x14ac:dyDescent="0.15">
      <c r="A21" s="44">
        <v>22561</v>
      </c>
      <c r="B21" s="44" t="s">
        <v>1296</v>
      </c>
      <c r="C21" s="48" t="s">
        <v>1396</v>
      </c>
      <c r="D21" s="44">
        <v>1999</v>
      </c>
      <c r="E21" s="48" t="s">
        <v>8740</v>
      </c>
      <c r="F21" s="44" t="s">
        <v>1297</v>
      </c>
      <c r="G21" s="61"/>
    </row>
    <row r="22" spans="1:7" x14ac:dyDescent="0.15">
      <c r="A22" s="44">
        <v>22563</v>
      </c>
      <c r="B22" s="44" t="s">
        <v>1295</v>
      </c>
      <c r="C22" s="48" t="s">
        <v>1397</v>
      </c>
      <c r="D22" s="44">
        <v>1999</v>
      </c>
      <c r="E22" s="48" t="s">
        <v>8740</v>
      </c>
      <c r="F22" s="44" t="s">
        <v>1297</v>
      </c>
      <c r="G22" s="61"/>
    </row>
    <row r="23" spans="1:7" x14ac:dyDescent="0.15">
      <c r="A23" s="44">
        <v>22564</v>
      </c>
      <c r="B23" s="44" t="s">
        <v>1295</v>
      </c>
      <c r="C23" s="48" t="s">
        <v>1398</v>
      </c>
      <c r="D23" s="44">
        <v>1999</v>
      </c>
      <c r="E23" s="48" t="s">
        <v>8740</v>
      </c>
      <c r="F23" s="44" t="s">
        <v>1297</v>
      </c>
      <c r="G23" s="61"/>
    </row>
    <row r="24" spans="1:7" x14ac:dyDescent="0.15">
      <c r="A24" s="44">
        <v>22653</v>
      </c>
      <c r="B24" s="44" t="s">
        <v>1296</v>
      </c>
      <c r="C24" s="48" t="s">
        <v>10248</v>
      </c>
      <c r="D24" s="44">
        <v>1999</v>
      </c>
      <c r="E24" s="48" t="s">
        <v>8698</v>
      </c>
      <c r="F24" s="44" t="s">
        <v>1298</v>
      </c>
      <c r="G24" s="61"/>
    </row>
    <row r="25" spans="1:7" x14ac:dyDescent="0.15">
      <c r="A25" s="44">
        <v>22656</v>
      </c>
      <c r="B25" s="44" t="s">
        <v>1295</v>
      </c>
      <c r="C25" s="48" t="s">
        <v>10249</v>
      </c>
      <c r="D25" s="44">
        <v>1999</v>
      </c>
      <c r="E25" s="48" t="s">
        <v>8698</v>
      </c>
      <c r="F25" s="44" t="s">
        <v>1298</v>
      </c>
      <c r="G25" s="61">
        <v>42435</v>
      </c>
    </row>
    <row r="26" spans="1:7" x14ac:dyDescent="0.15">
      <c r="A26" s="44">
        <v>22813</v>
      </c>
      <c r="B26" s="44" t="s">
        <v>1296</v>
      </c>
      <c r="C26" s="48" t="s">
        <v>10250</v>
      </c>
      <c r="D26" s="44">
        <v>1999</v>
      </c>
      <c r="E26" s="48" t="s">
        <v>8782</v>
      </c>
      <c r="F26" s="44" t="s">
        <v>1292</v>
      </c>
      <c r="G26" s="61"/>
    </row>
    <row r="27" spans="1:7" x14ac:dyDescent="0.15">
      <c r="A27" s="44">
        <v>22822</v>
      </c>
      <c r="B27" s="44" t="s">
        <v>1296</v>
      </c>
      <c r="C27" s="48" t="s">
        <v>10251</v>
      </c>
      <c r="D27" s="44">
        <v>1999</v>
      </c>
      <c r="E27" s="48" t="s">
        <v>8724</v>
      </c>
      <c r="F27" s="44" t="s">
        <v>1293</v>
      </c>
      <c r="G27" s="61"/>
    </row>
    <row r="28" spans="1:7" x14ac:dyDescent="0.15">
      <c r="A28" s="44">
        <v>22833</v>
      </c>
      <c r="B28" s="44" t="s">
        <v>1296</v>
      </c>
      <c r="C28" s="48" t="s">
        <v>934</v>
      </c>
      <c r="D28" s="44">
        <v>1999</v>
      </c>
      <c r="E28" s="48" t="s">
        <v>8691</v>
      </c>
      <c r="F28" s="44" t="s">
        <v>1296</v>
      </c>
      <c r="G28" s="61">
        <v>42950</v>
      </c>
    </row>
    <row r="29" spans="1:7" x14ac:dyDescent="0.15">
      <c r="A29" s="44">
        <v>22842</v>
      </c>
      <c r="B29" s="44" t="s">
        <v>1295</v>
      </c>
      <c r="C29" s="48" t="s">
        <v>502</v>
      </c>
      <c r="D29" s="44">
        <v>1999</v>
      </c>
      <c r="E29" s="48" t="s">
        <v>8754</v>
      </c>
      <c r="F29" s="44" t="s">
        <v>1293</v>
      </c>
      <c r="G29" s="61">
        <v>43100</v>
      </c>
    </row>
    <row r="30" spans="1:7" x14ac:dyDescent="0.15">
      <c r="A30" s="44">
        <v>22993</v>
      </c>
      <c r="B30" s="44" t="s">
        <v>1295</v>
      </c>
      <c r="C30" s="48" t="s">
        <v>1400</v>
      </c>
      <c r="D30" s="44">
        <v>1999</v>
      </c>
      <c r="E30" s="48" t="s">
        <v>8724</v>
      </c>
      <c r="F30" s="44" t="s">
        <v>1293</v>
      </c>
      <c r="G30" s="61"/>
    </row>
    <row r="31" spans="1:7" x14ac:dyDescent="0.15">
      <c r="A31" s="44">
        <v>23296</v>
      </c>
      <c r="B31" s="44" t="s">
        <v>1295</v>
      </c>
      <c r="C31" s="48" t="s">
        <v>10252</v>
      </c>
      <c r="D31" s="44">
        <v>1999</v>
      </c>
      <c r="E31" s="48" t="s">
        <v>8745</v>
      </c>
      <c r="F31" s="44" t="s">
        <v>1293</v>
      </c>
      <c r="G31" s="61"/>
    </row>
    <row r="32" spans="1:7" x14ac:dyDescent="0.15">
      <c r="A32" s="44">
        <v>23324</v>
      </c>
      <c r="B32" s="44" t="s">
        <v>1295</v>
      </c>
      <c r="C32" s="48" t="s">
        <v>1401</v>
      </c>
      <c r="D32" s="44">
        <v>2000</v>
      </c>
      <c r="E32" s="48" t="s">
        <v>8740</v>
      </c>
      <c r="F32" s="44" t="s">
        <v>1297</v>
      </c>
      <c r="G32" s="61"/>
    </row>
    <row r="33" spans="1:7" x14ac:dyDescent="0.15">
      <c r="A33" s="44">
        <v>23395</v>
      </c>
      <c r="B33" s="44" t="s">
        <v>1296</v>
      </c>
      <c r="C33" s="48" t="s">
        <v>10253</v>
      </c>
      <c r="D33" s="44">
        <v>1999</v>
      </c>
      <c r="E33" s="48" t="s">
        <v>8695</v>
      </c>
      <c r="F33" s="44" t="s">
        <v>1290</v>
      </c>
      <c r="G33" s="61"/>
    </row>
    <row r="34" spans="1:7" x14ac:dyDescent="0.15">
      <c r="A34" s="44">
        <v>23482</v>
      </c>
      <c r="B34" s="44" t="s">
        <v>1296</v>
      </c>
      <c r="C34" s="48" t="s">
        <v>1402</v>
      </c>
      <c r="D34" s="44">
        <v>1999</v>
      </c>
      <c r="E34" s="48" t="s">
        <v>8818</v>
      </c>
      <c r="F34" s="44" t="s">
        <v>1293</v>
      </c>
      <c r="G34" s="61"/>
    </row>
    <row r="35" spans="1:7" x14ac:dyDescent="0.15">
      <c r="A35" s="44">
        <v>23562</v>
      </c>
      <c r="B35" s="44" t="s">
        <v>1295</v>
      </c>
      <c r="C35" s="48" t="s">
        <v>10254</v>
      </c>
      <c r="D35" s="44">
        <v>1999</v>
      </c>
      <c r="E35" s="48" t="s">
        <v>8695</v>
      </c>
      <c r="F35" s="44" t="s">
        <v>1290</v>
      </c>
      <c r="G35" s="61"/>
    </row>
    <row r="36" spans="1:7" x14ac:dyDescent="0.15">
      <c r="A36" s="44">
        <v>23563</v>
      </c>
      <c r="B36" s="44" t="s">
        <v>1295</v>
      </c>
      <c r="C36" s="48" t="s">
        <v>10255</v>
      </c>
      <c r="D36" s="44">
        <v>1999</v>
      </c>
      <c r="E36" s="48" t="s">
        <v>8695</v>
      </c>
      <c r="F36" s="44" t="s">
        <v>1290</v>
      </c>
      <c r="G36" s="61"/>
    </row>
    <row r="37" spans="1:7" x14ac:dyDescent="0.15">
      <c r="A37" s="44">
        <v>23796</v>
      </c>
      <c r="B37" s="44" t="s">
        <v>1296</v>
      </c>
      <c r="C37" s="48" t="s">
        <v>10256</v>
      </c>
      <c r="D37" s="44">
        <v>1999</v>
      </c>
      <c r="E37" s="48" t="s">
        <v>10257</v>
      </c>
      <c r="F37" s="44" t="s">
        <v>1294</v>
      </c>
      <c r="G37" s="61"/>
    </row>
    <row r="38" spans="1:7" x14ac:dyDescent="0.15">
      <c r="A38" s="44">
        <v>23853</v>
      </c>
      <c r="B38" s="44" t="s">
        <v>1295</v>
      </c>
      <c r="C38" s="48" t="s">
        <v>1403</v>
      </c>
      <c r="D38" s="44">
        <v>2000</v>
      </c>
      <c r="E38" s="48" t="s">
        <v>8796</v>
      </c>
      <c r="F38" s="44" t="s">
        <v>1295</v>
      </c>
      <c r="G38" s="61"/>
    </row>
    <row r="39" spans="1:7" x14ac:dyDescent="0.15">
      <c r="A39" s="44">
        <v>23873</v>
      </c>
      <c r="B39" s="44" t="s">
        <v>1295</v>
      </c>
      <c r="C39" s="48" t="s">
        <v>10258</v>
      </c>
      <c r="D39" s="44">
        <v>1999</v>
      </c>
      <c r="E39" s="48" t="s">
        <v>8788</v>
      </c>
      <c r="F39" s="44" t="s">
        <v>1291</v>
      </c>
      <c r="G39" s="61"/>
    </row>
    <row r="40" spans="1:7" x14ac:dyDescent="0.15">
      <c r="A40" s="44">
        <v>23889</v>
      </c>
      <c r="B40" s="44" t="s">
        <v>1295</v>
      </c>
      <c r="C40" s="48" t="s">
        <v>10259</v>
      </c>
      <c r="D40" s="44">
        <v>1999</v>
      </c>
      <c r="E40" s="48" t="s">
        <v>8711</v>
      </c>
      <c r="F40" s="44" t="s">
        <v>1291</v>
      </c>
      <c r="G40" s="61"/>
    </row>
    <row r="41" spans="1:7" x14ac:dyDescent="0.15">
      <c r="A41" s="44">
        <v>23902</v>
      </c>
      <c r="B41" s="44" t="s">
        <v>1296</v>
      </c>
      <c r="C41" s="48" t="s">
        <v>1404</v>
      </c>
      <c r="D41" s="44">
        <v>2001</v>
      </c>
      <c r="E41" s="48" t="s">
        <v>8868</v>
      </c>
      <c r="F41" s="44" t="s">
        <v>1296</v>
      </c>
      <c r="G41" s="61"/>
    </row>
    <row r="42" spans="1:7" x14ac:dyDescent="0.15">
      <c r="A42" s="44">
        <v>23909</v>
      </c>
      <c r="B42" s="44" t="s">
        <v>1295</v>
      </c>
      <c r="C42" s="48" t="s">
        <v>10260</v>
      </c>
      <c r="D42" s="44">
        <v>1999</v>
      </c>
      <c r="E42" s="48" t="s">
        <v>8868</v>
      </c>
      <c r="F42" s="44" t="s">
        <v>1296</v>
      </c>
      <c r="G42" s="61"/>
    </row>
    <row r="43" spans="1:7" x14ac:dyDescent="0.15">
      <c r="A43" s="44">
        <v>23913</v>
      </c>
      <c r="B43" s="44" t="s">
        <v>1296</v>
      </c>
      <c r="C43" s="48" t="s">
        <v>5729</v>
      </c>
      <c r="D43" s="44">
        <v>2001</v>
      </c>
      <c r="E43" s="48" t="s">
        <v>8868</v>
      </c>
      <c r="F43" s="44" t="s">
        <v>1296</v>
      </c>
      <c r="G43" s="61"/>
    </row>
    <row r="44" spans="1:7" x14ac:dyDescent="0.15">
      <c r="A44" s="44">
        <v>24027</v>
      </c>
      <c r="B44" s="44" t="s">
        <v>1295</v>
      </c>
      <c r="C44" s="48" t="s">
        <v>1407</v>
      </c>
      <c r="D44" s="44">
        <v>1999</v>
      </c>
      <c r="E44" s="48" t="s">
        <v>8749</v>
      </c>
      <c r="F44" s="44" t="s">
        <v>1291</v>
      </c>
      <c r="G44" s="61"/>
    </row>
    <row r="45" spans="1:7" x14ac:dyDescent="0.15">
      <c r="A45" s="44">
        <v>24028</v>
      </c>
      <c r="B45" s="44" t="s">
        <v>1295</v>
      </c>
      <c r="C45" s="48" t="s">
        <v>10261</v>
      </c>
      <c r="D45" s="44">
        <v>1999</v>
      </c>
      <c r="E45" s="48" t="s">
        <v>8737</v>
      </c>
      <c r="F45" s="44" t="s">
        <v>1293</v>
      </c>
      <c r="G45" s="61"/>
    </row>
    <row r="46" spans="1:7" x14ac:dyDescent="0.15">
      <c r="A46" s="44">
        <v>24031</v>
      </c>
      <c r="B46" s="44" t="s">
        <v>1295</v>
      </c>
      <c r="C46" s="48" t="s">
        <v>10262</v>
      </c>
      <c r="D46" s="44">
        <v>1999</v>
      </c>
      <c r="E46" s="48" t="s">
        <v>8745</v>
      </c>
      <c r="F46" s="44" t="s">
        <v>1293</v>
      </c>
      <c r="G46" s="61"/>
    </row>
    <row r="47" spans="1:7" x14ac:dyDescent="0.15">
      <c r="A47" s="44">
        <v>24037</v>
      </c>
      <c r="B47" s="44" t="s">
        <v>1296</v>
      </c>
      <c r="C47" s="48" t="s">
        <v>1408</v>
      </c>
      <c r="D47" s="44">
        <v>2000</v>
      </c>
      <c r="E47" s="48" t="s">
        <v>8773</v>
      </c>
      <c r="F47" s="44" t="s">
        <v>1293</v>
      </c>
      <c r="G47" s="61"/>
    </row>
    <row r="48" spans="1:7" x14ac:dyDescent="0.15">
      <c r="A48" s="44">
        <v>24062</v>
      </c>
      <c r="B48" s="44" t="s">
        <v>1296</v>
      </c>
      <c r="C48" s="48" t="s">
        <v>1410</v>
      </c>
      <c r="D48" s="44">
        <v>2000</v>
      </c>
      <c r="E48" s="48" t="s">
        <v>9160</v>
      </c>
      <c r="F48" s="44" t="s">
        <v>1296</v>
      </c>
      <c r="G48" s="61"/>
    </row>
    <row r="49" spans="1:7" x14ac:dyDescent="0.15">
      <c r="A49" s="44">
        <v>24115</v>
      </c>
      <c r="B49" s="44" t="s">
        <v>1295</v>
      </c>
      <c r="C49" s="48" t="s">
        <v>10263</v>
      </c>
      <c r="D49" s="44">
        <v>1999</v>
      </c>
      <c r="E49" s="48" t="s">
        <v>8839</v>
      </c>
      <c r="F49" s="44" t="s">
        <v>1297</v>
      </c>
      <c r="G49" s="61">
        <v>43035</v>
      </c>
    </row>
    <row r="50" spans="1:7" x14ac:dyDescent="0.15">
      <c r="A50" s="44">
        <v>24122</v>
      </c>
      <c r="B50" s="44" t="s">
        <v>1295</v>
      </c>
      <c r="C50" s="48" t="s">
        <v>10264</v>
      </c>
      <c r="D50" s="44">
        <v>1999</v>
      </c>
      <c r="E50" s="48" t="s">
        <v>8707</v>
      </c>
      <c r="F50" s="44" t="s">
        <v>1290</v>
      </c>
      <c r="G50" s="61"/>
    </row>
    <row r="51" spans="1:7" x14ac:dyDescent="0.15">
      <c r="A51" s="44">
        <v>24123</v>
      </c>
      <c r="B51" s="44" t="s">
        <v>1296</v>
      </c>
      <c r="C51" s="48" t="s">
        <v>1411</v>
      </c>
      <c r="D51" s="44">
        <v>1999</v>
      </c>
      <c r="E51" s="48" t="s">
        <v>8737</v>
      </c>
      <c r="F51" s="44" t="s">
        <v>1293</v>
      </c>
      <c r="G51" s="61"/>
    </row>
    <row r="52" spans="1:7" x14ac:dyDescent="0.15">
      <c r="A52" s="44">
        <v>24150</v>
      </c>
      <c r="B52" s="44" t="s">
        <v>1295</v>
      </c>
      <c r="C52" s="48" t="s">
        <v>1412</v>
      </c>
      <c r="D52" s="44">
        <v>2000</v>
      </c>
      <c r="E52" s="48" t="s">
        <v>8691</v>
      </c>
      <c r="F52" s="44" t="s">
        <v>1296</v>
      </c>
      <c r="G52" s="61"/>
    </row>
    <row r="53" spans="1:7" x14ac:dyDescent="0.15">
      <c r="A53" s="44">
        <v>24169</v>
      </c>
      <c r="B53" s="44" t="s">
        <v>1296</v>
      </c>
      <c r="C53" s="48" t="s">
        <v>941</v>
      </c>
      <c r="D53" s="44">
        <v>1999</v>
      </c>
      <c r="E53" s="48" t="s">
        <v>8772</v>
      </c>
      <c r="F53" s="44" t="s">
        <v>1294</v>
      </c>
      <c r="G53" s="61">
        <v>43035</v>
      </c>
    </row>
    <row r="54" spans="1:7" x14ac:dyDescent="0.15">
      <c r="A54" s="44">
        <v>24225</v>
      </c>
      <c r="B54" s="44" t="s">
        <v>1295</v>
      </c>
      <c r="C54" s="48" t="s">
        <v>10265</v>
      </c>
      <c r="D54" s="44">
        <v>1999</v>
      </c>
      <c r="E54" s="48" t="s">
        <v>8750</v>
      </c>
      <c r="F54" s="44" t="s">
        <v>1290</v>
      </c>
      <c r="G54" s="61"/>
    </row>
    <row r="55" spans="1:7" x14ac:dyDescent="0.15">
      <c r="A55" s="44">
        <v>24230</v>
      </c>
      <c r="B55" s="44" t="s">
        <v>1295</v>
      </c>
      <c r="C55" s="48" t="s">
        <v>1413</v>
      </c>
      <c r="D55" s="44">
        <v>1999</v>
      </c>
      <c r="E55" s="48" t="s">
        <v>8750</v>
      </c>
      <c r="F55" s="44" t="s">
        <v>1290</v>
      </c>
      <c r="G55" s="61"/>
    </row>
    <row r="56" spans="1:7" x14ac:dyDescent="0.15">
      <c r="A56" s="44">
        <v>24260</v>
      </c>
      <c r="B56" s="44" t="s">
        <v>1296</v>
      </c>
      <c r="C56" s="48" t="s">
        <v>1414</v>
      </c>
      <c r="D56" s="44">
        <v>2001</v>
      </c>
      <c r="E56" s="48" t="s">
        <v>8733</v>
      </c>
      <c r="F56" s="44" t="s">
        <v>1297</v>
      </c>
      <c r="G56" s="61"/>
    </row>
    <row r="57" spans="1:7" x14ac:dyDescent="0.15">
      <c r="A57" s="44">
        <v>24265</v>
      </c>
      <c r="B57" s="44" t="s">
        <v>1296</v>
      </c>
      <c r="C57" s="48" t="s">
        <v>10266</v>
      </c>
      <c r="D57" s="44">
        <v>1999</v>
      </c>
      <c r="E57" s="48" t="s">
        <v>8733</v>
      </c>
      <c r="F57" s="44" t="s">
        <v>1297</v>
      </c>
      <c r="G57" s="61"/>
    </row>
    <row r="58" spans="1:7" x14ac:dyDescent="0.15">
      <c r="A58" s="44">
        <v>24268</v>
      </c>
      <c r="B58" s="44" t="s">
        <v>1295</v>
      </c>
      <c r="C58" s="48" t="s">
        <v>1415</v>
      </c>
      <c r="D58" s="44">
        <v>2000</v>
      </c>
      <c r="E58" s="48" t="s">
        <v>8737</v>
      </c>
      <c r="F58" s="44" t="s">
        <v>1293</v>
      </c>
      <c r="G58" s="61"/>
    </row>
    <row r="59" spans="1:7" x14ac:dyDescent="0.15">
      <c r="A59" s="44">
        <v>24326</v>
      </c>
      <c r="B59" s="44" t="s">
        <v>1295</v>
      </c>
      <c r="C59" s="48" t="s">
        <v>1416</v>
      </c>
      <c r="D59" s="44">
        <v>2001</v>
      </c>
      <c r="E59" s="48" t="s">
        <v>8695</v>
      </c>
      <c r="F59" s="44" t="s">
        <v>1290</v>
      </c>
      <c r="G59" s="61"/>
    </row>
    <row r="60" spans="1:7" x14ac:dyDescent="0.15">
      <c r="A60" s="44">
        <v>24327</v>
      </c>
      <c r="B60" s="44" t="s">
        <v>1295</v>
      </c>
      <c r="C60" s="48" t="s">
        <v>1417</v>
      </c>
      <c r="D60" s="44">
        <v>2001</v>
      </c>
      <c r="E60" s="48" t="s">
        <v>8695</v>
      </c>
      <c r="F60" s="44" t="s">
        <v>1290</v>
      </c>
      <c r="G60" s="61"/>
    </row>
    <row r="61" spans="1:7" x14ac:dyDescent="0.15">
      <c r="A61" s="44">
        <v>24329</v>
      </c>
      <c r="B61" s="44" t="s">
        <v>1295</v>
      </c>
      <c r="C61" s="48" t="s">
        <v>508</v>
      </c>
      <c r="D61" s="44">
        <v>1999</v>
      </c>
      <c r="E61" s="48" t="s">
        <v>8689</v>
      </c>
      <c r="F61" s="44" t="s">
        <v>1290</v>
      </c>
      <c r="G61" s="61">
        <v>42819</v>
      </c>
    </row>
    <row r="62" spans="1:7" x14ac:dyDescent="0.15">
      <c r="A62" s="44">
        <v>24333</v>
      </c>
      <c r="B62" s="44" t="s">
        <v>1296</v>
      </c>
      <c r="C62" s="48" t="s">
        <v>10267</v>
      </c>
      <c r="D62" s="44">
        <v>1999</v>
      </c>
      <c r="E62" s="48" t="s">
        <v>8695</v>
      </c>
      <c r="F62" s="44" t="s">
        <v>1290</v>
      </c>
      <c r="G62" s="61"/>
    </row>
    <row r="63" spans="1:7" x14ac:dyDescent="0.15">
      <c r="A63" s="44">
        <v>24340</v>
      </c>
      <c r="B63" s="44" t="s">
        <v>1295</v>
      </c>
      <c r="C63" s="48" t="s">
        <v>505</v>
      </c>
      <c r="D63" s="44">
        <v>1999</v>
      </c>
      <c r="E63" s="48" t="s">
        <v>8756</v>
      </c>
      <c r="F63" s="44" t="s">
        <v>1296</v>
      </c>
      <c r="G63" s="61">
        <v>42792</v>
      </c>
    </row>
    <row r="64" spans="1:7" x14ac:dyDescent="0.15">
      <c r="A64" s="44">
        <v>24351</v>
      </c>
      <c r="B64" s="44" t="s">
        <v>1296</v>
      </c>
      <c r="C64" s="48" t="s">
        <v>876</v>
      </c>
      <c r="D64" s="44">
        <v>2000</v>
      </c>
      <c r="E64" s="48" t="s">
        <v>8856</v>
      </c>
      <c r="F64" s="44" t="s">
        <v>1290</v>
      </c>
      <c r="G64" s="61"/>
    </row>
    <row r="65" spans="1:7" x14ac:dyDescent="0.15">
      <c r="A65" s="44">
        <v>24364</v>
      </c>
      <c r="B65" s="44" t="s">
        <v>1296</v>
      </c>
      <c r="C65" s="48" t="s">
        <v>590</v>
      </c>
      <c r="D65" s="44">
        <v>2002</v>
      </c>
      <c r="E65" s="48" t="s">
        <v>8789</v>
      </c>
      <c r="F65" s="44" t="s">
        <v>1297</v>
      </c>
      <c r="G65" s="61">
        <v>42786</v>
      </c>
    </row>
    <row r="66" spans="1:7" x14ac:dyDescent="0.15">
      <c r="A66" s="44">
        <v>24365</v>
      </c>
      <c r="B66" s="44" t="s">
        <v>1295</v>
      </c>
      <c r="C66" s="48" t="s">
        <v>1418</v>
      </c>
      <c r="D66" s="44">
        <v>2001</v>
      </c>
      <c r="E66" s="48" t="s">
        <v>8740</v>
      </c>
      <c r="F66" s="44" t="s">
        <v>1297</v>
      </c>
      <c r="G66" s="61"/>
    </row>
    <row r="67" spans="1:7" x14ac:dyDescent="0.15">
      <c r="A67" s="44">
        <v>24397</v>
      </c>
      <c r="B67" s="44" t="s">
        <v>1295</v>
      </c>
      <c r="C67" s="48" t="s">
        <v>1419</v>
      </c>
      <c r="D67" s="44">
        <v>2000</v>
      </c>
      <c r="E67" s="48" t="s">
        <v>8773</v>
      </c>
      <c r="F67" s="44" t="s">
        <v>1293</v>
      </c>
      <c r="G67" s="61"/>
    </row>
    <row r="68" spans="1:7" x14ac:dyDescent="0.15">
      <c r="A68" s="44">
        <v>24398</v>
      </c>
      <c r="B68" s="44" t="s">
        <v>1295</v>
      </c>
      <c r="C68" s="48" t="s">
        <v>10268</v>
      </c>
      <c r="D68" s="44">
        <v>1999</v>
      </c>
      <c r="E68" s="48" t="s">
        <v>8773</v>
      </c>
      <c r="F68" s="44" t="s">
        <v>1293</v>
      </c>
      <c r="G68" s="61"/>
    </row>
    <row r="69" spans="1:7" x14ac:dyDescent="0.15">
      <c r="A69" s="44">
        <v>24429</v>
      </c>
      <c r="B69" s="44" t="s">
        <v>1296</v>
      </c>
      <c r="C69" s="48" t="s">
        <v>1420</v>
      </c>
      <c r="D69" s="44">
        <v>1999</v>
      </c>
      <c r="E69" s="48" t="s">
        <v>9161</v>
      </c>
      <c r="F69" s="44" t="s">
        <v>1290</v>
      </c>
      <c r="G69" s="61"/>
    </row>
    <row r="70" spans="1:7" x14ac:dyDescent="0.15">
      <c r="A70" s="133">
        <v>24436</v>
      </c>
      <c r="B70" s="133" t="s">
        <v>1296</v>
      </c>
      <c r="C70" s="134" t="s">
        <v>1421</v>
      </c>
      <c r="D70" s="133">
        <v>2000</v>
      </c>
      <c r="E70" s="134" t="s">
        <v>9161</v>
      </c>
      <c r="F70" s="133" t="s">
        <v>1290</v>
      </c>
    </row>
    <row r="71" spans="1:7" x14ac:dyDescent="0.15">
      <c r="A71" s="44">
        <v>24449</v>
      </c>
      <c r="B71" s="44" t="s">
        <v>1296</v>
      </c>
      <c r="C71" s="48" t="s">
        <v>1422</v>
      </c>
      <c r="D71" s="44">
        <v>2000</v>
      </c>
      <c r="E71" s="48" t="s">
        <v>9162</v>
      </c>
      <c r="F71" s="44" t="s">
        <v>1293</v>
      </c>
      <c r="G71" s="61"/>
    </row>
    <row r="72" spans="1:7" x14ac:dyDescent="0.15">
      <c r="A72" s="44">
        <v>24450</v>
      </c>
      <c r="B72" s="44" t="s">
        <v>1296</v>
      </c>
      <c r="C72" s="48" t="s">
        <v>1423</v>
      </c>
      <c r="D72" s="44">
        <v>2000</v>
      </c>
      <c r="E72" s="48" t="s">
        <v>8724</v>
      </c>
      <c r="F72" s="44" t="s">
        <v>1293</v>
      </c>
      <c r="G72" s="61"/>
    </row>
    <row r="73" spans="1:7" x14ac:dyDescent="0.15">
      <c r="A73" s="44">
        <v>24455</v>
      </c>
      <c r="B73" s="44" t="s">
        <v>1295</v>
      </c>
      <c r="C73" s="48" t="s">
        <v>207</v>
      </c>
      <c r="D73" s="44">
        <v>2001</v>
      </c>
      <c r="E73" s="48" t="s">
        <v>8808</v>
      </c>
      <c r="F73" s="44" t="s">
        <v>1293</v>
      </c>
      <c r="G73" s="61">
        <v>43100</v>
      </c>
    </row>
    <row r="74" spans="1:7" x14ac:dyDescent="0.15">
      <c r="A74" s="44">
        <v>24464</v>
      </c>
      <c r="B74" s="44" t="s">
        <v>1295</v>
      </c>
      <c r="C74" s="48" t="s">
        <v>1424</v>
      </c>
      <c r="D74" s="44">
        <v>2000</v>
      </c>
      <c r="E74" s="48" t="s">
        <v>9162</v>
      </c>
      <c r="F74" s="44" t="s">
        <v>1293</v>
      </c>
      <c r="G74" s="61"/>
    </row>
    <row r="75" spans="1:7" x14ac:dyDescent="0.15">
      <c r="A75" s="44">
        <v>24467</v>
      </c>
      <c r="B75" s="44" t="s">
        <v>1296</v>
      </c>
      <c r="C75" s="48" t="s">
        <v>10269</v>
      </c>
      <c r="D75" s="44">
        <v>1999</v>
      </c>
      <c r="E75" s="48" t="s">
        <v>9155</v>
      </c>
      <c r="F75" s="44" t="s">
        <v>1294</v>
      </c>
      <c r="G75" s="61"/>
    </row>
    <row r="76" spans="1:7" x14ac:dyDescent="0.15">
      <c r="A76" s="44">
        <v>24474</v>
      </c>
      <c r="B76" s="44" t="s">
        <v>1296</v>
      </c>
      <c r="C76" s="48" t="s">
        <v>10270</v>
      </c>
      <c r="D76" s="44">
        <v>1999</v>
      </c>
      <c r="E76" s="48" t="s">
        <v>8724</v>
      </c>
      <c r="F76" s="44" t="s">
        <v>1293</v>
      </c>
      <c r="G76" s="61"/>
    </row>
    <row r="77" spans="1:7" x14ac:dyDescent="0.15">
      <c r="A77" s="44">
        <v>24477</v>
      </c>
      <c r="B77" s="44" t="s">
        <v>1296</v>
      </c>
      <c r="C77" s="48" t="s">
        <v>1425</v>
      </c>
      <c r="D77" s="44">
        <v>2000</v>
      </c>
      <c r="E77" s="48" t="s">
        <v>8724</v>
      </c>
      <c r="F77" s="44" t="s">
        <v>1293</v>
      </c>
      <c r="G77" s="61"/>
    </row>
    <row r="78" spans="1:7" x14ac:dyDescent="0.15">
      <c r="A78" s="44">
        <v>24575</v>
      </c>
      <c r="B78" s="44" t="s">
        <v>1295</v>
      </c>
      <c r="C78" s="48" t="s">
        <v>10271</v>
      </c>
      <c r="D78" s="44">
        <v>1999</v>
      </c>
      <c r="E78" s="48" t="s">
        <v>8803</v>
      </c>
      <c r="F78" s="44" t="s">
        <v>1296</v>
      </c>
      <c r="G78" s="61">
        <v>42429</v>
      </c>
    </row>
    <row r="79" spans="1:7" x14ac:dyDescent="0.15">
      <c r="A79" s="44">
        <v>24593</v>
      </c>
      <c r="B79" s="44" t="s">
        <v>1296</v>
      </c>
      <c r="C79" s="48" t="s">
        <v>10272</v>
      </c>
      <c r="D79" s="44">
        <v>1999</v>
      </c>
      <c r="E79" s="48" t="s">
        <v>8781</v>
      </c>
      <c r="F79" s="44" t="s">
        <v>1295</v>
      </c>
      <c r="G79" s="61"/>
    </row>
    <row r="80" spans="1:7" x14ac:dyDescent="0.15">
      <c r="A80" s="44">
        <v>24600</v>
      </c>
      <c r="B80" s="44" t="s">
        <v>1296</v>
      </c>
      <c r="C80" s="48" t="s">
        <v>1426</v>
      </c>
      <c r="D80" s="44">
        <v>1999</v>
      </c>
      <c r="E80" s="48" t="s">
        <v>8781</v>
      </c>
      <c r="F80" s="44" t="s">
        <v>1295</v>
      </c>
      <c r="G80" s="61"/>
    </row>
    <row r="81" spans="1:7" x14ac:dyDescent="0.15">
      <c r="A81" s="44">
        <v>24601</v>
      </c>
      <c r="B81" s="44" t="s">
        <v>1296</v>
      </c>
      <c r="C81" s="48" t="s">
        <v>10273</v>
      </c>
      <c r="D81" s="44">
        <v>1999</v>
      </c>
      <c r="E81" s="48" t="s">
        <v>8781</v>
      </c>
      <c r="F81" s="44" t="s">
        <v>1295</v>
      </c>
      <c r="G81" s="61"/>
    </row>
    <row r="82" spans="1:7" x14ac:dyDescent="0.15">
      <c r="A82" s="44">
        <v>24602</v>
      </c>
      <c r="B82" s="44" t="s">
        <v>1296</v>
      </c>
      <c r="C82" s="48" t="s">
        <v>1427</v>
      </c>
      <c r="D82" s="44">
        <v>1999</v>
      </c>
      <c r="E82" s="48" t="s">
        <v>8781</v>
      </c>
      <c r="F82" s="44" t="s">
        <v>1295</v>
      </c>
      <c r="G82" s="61"/>
    </row>
    <row r="83" spans="1:7" x14ac:dyDescent="0.15">
      <c r="A83" s="44">
        <v>24612</v>
      </c>
      <c r="B83" s="44" t="s">
        <v>1296</v>
      </c>
      <c r="C83" s="48" t="s">
        <v>1428</v>
      </c>
      <c r="D83" s="44">
        <v>2000</v>
      </c>
      <c r="E83" s="48" t="s">
        <v>8781</v>
      </c>
      <c r="F83" s="44" t="s">
        <v>1295</v>
      </c>
      <c r="G83" s="61"/>
    </row>
    <row r="84" spans="1:7" x14ac:dyDescent="0.15">
      <c r="A84" s="44">
        <v>24718</v>
      </c>
      <c r="B84" s="44" t="s">
        <v>1296</v>
      </c>
      <c r="C84" s="48" t="s">
        <v>703</v>
      </c>
      <c r="D84" s="44">
        <v>2001</v>
      </c>
      <c r="E84" s="48" t="s">
        <v>8749</v>
      </c>
      <c r="F84" s="44" t="s">
        <v>1291</v>
      </c>
      <c r="G84" s="61"/>
    </row>
    <row r="85" spans="1:7" x14ac:dyDescent="0.15">
      <c r="A85" s="44">
        <v>24724</v>
      </c>
      <c r="B85" s="44" t="s">
        <v>1296</v>
      </c>
      <c r="C85" s="48" t="s">
        <v>10274</v>
      </c>
      <c r="D85" s="44">
        <v>1999</v>
      </c>
      <c r="E85" s="48" t="s">
        <v>8775</v>
      </c>
      <c r="F85" s="44" t="s">
        <v>1290</v>
      </c>
      <c r="G85" s="61"/>
    </row>
    <row r="86" spans="1:7" x14ac:dyDescent="0.15">
      <c r="A86" s="44">
        <v>24725</v>
      </c>
      <c r="B86" s="44" t="s">
        <v>1296</v>
      </c>
      <c r="C86" s="48" t="s">
        <v>1429</v>
      </c>
      <c r="D86" s="44">
        <v>2000</v>
      </c>
      <c r="E86" s="48" t="s">
        <v>8775</v>
      </c>
      <c r="F86" s="44" t="s">
        <v>1290</v>
      </c>
      <c r="G86" s="61"/>
    </row>
    <row r="87" spans="1:7" x14ac:dyDescent="0.15">
      <c r="A87" s="44">
        <v>24729</v>
      </c>
      <c r="B87" s="44" t="s">
        <v>1296</v>
      </c>
      <c r="C87" s="48" t="s">
        <v>10275</v>
      </c>
      <c r="D87" s="44">
        <v>1999</v>
      </c>
      <c r="E87" s="48" t="s">
        <v>8775</v>
      </c>
      <c r="F87" s="44" t="s">
        <v>1290</v>
      </c>
      <c r="G87" s="61"/>
    </row>
    <row r="88" spans="1:7" x14ac:dyDescent="0.15">
      <c r="A88" s="44">
        <v>24730</v>
      </c>
      <c r="B88" s="44" t="s">
        <v>1296</v>
      </c>
      <c r="C88" s="48" t="s">
        <v>10276</v>
      </c>
      <c r="D88" s="44">
        <v>1999</v>
      </c>
      <c r="E88" s="48" t="s">
        <v>8775</v>
      </c>
      <c r="F88" s="44" t="s">
        <v>1290</v>
      </c>
      <c r="G88" s="61"/>
    </row>
    <row r="89" spans="1:7" x14ac:dyDescent="0.15">
      <c r="A89" s="44">
        <v>24735</v>
      </c>
      <c r="B89" s="44" t="s">
        <v>1296</v>
      </c>
      <c r="C89" s="48" t="s">
        <v>1430</v>
      </c>
      <c r="D89" s="44">
        <v>1999</v>
      </c>
      <c r="E89" s="48" t="s">
        <v>8775</v>
      </c>
      <c r="F89" s="44" t="s">
        <v>1290</v>
      </c>
      <c r="G89" s="61"/>
    </row>
    <row r="90" spans="1:7" x14ac:dyDescent="0.15">
      <c r="A90" s="44">
        <v>24740</v>
      </c>
      <c r="B90" s="44" t="s">
        <v>1296</v>
      </c>
      <c r="C90" s="48" t="s">
        <v>10277</v>
      </c>
      <c r="D90" s="44">
        <v>1999</v>
      </c>
      <c r="E90" s="48" t="s">
        <v>8775</v>
      </c>
      <c r="F90" s="44" t="s">
        <v>1290</v>
      </c>
      <c r="G90" s="61"/>
    </row>
    <row r="91" spans="1:7" x14ac:dyDescent="0.15">
      <c r="A91" s="44">
        <v>24744</v>
      </c>
      <c r="B91" s="44" t="s">
        <v>1296</v>
      </c>
      <c r="C91" s="48" t="s">
        <v>1431</v>
      </c>
      <c r="D91" s="44">
        <v>1999</v>
      </c>
      <c r="E91" s="48" t="s">
        <v>8775</v>
      </c>
      <c r="F91" s="44" t="s">
        <v>1290</v>
      </c>
      <c r="G91" s="61"/>
    </row>
    <row r="92" spans="1:7" x14ac:dyDescent="0.15">
      <c r="A92" s="44">
        <v>24748</v>
      </c>
      <c r="B92" s="44" t="s">
        <v>1296</v>
      </c>
      <c r="C92" s="48" t="s">
        <v>724</v>
      </c>
      <c r="D92" s="44">
        <v>2001</v>
      </c>
      <c r="E92" s="48" t="s">
        <v>8695</v>
      </c>
      <c r="F92" s="44" t="s">
        <v>1290</v>
      </c>
      <c r="G92" s="61">
        <v>43100</v>
      </c>
    </row>
    <row r="93" spans="1:7" x14ac:dyDescent="0.15">
      <c r="A93" s="44">
        <v>24755</v>
      </c>
      <c r="B93" s="44" t="s">
        <v>1296</v>
      </c>
      <c r="C93" s="48" t="s">
        <v>10278</v>
      </c>
      <c r="D93" s="44">
        <v>1999</v>
      </c>
      <c r="E93" s="48" t="s">
        <v>8775</v>
      </c>
      <c r="F93" s="44" t="s">
        <v>1290</v>
      </c>
      <c r="G93" s="61"/>
    </row>
    <row r="94" spans="1:7" x14ac:dyDescent="0.15">
      <c r="A94" s="44">
        <v>24814</v>
      </c>
      <c r="B94" s="44" t="s">
        <v>1295</v>
      </c>
      <c r="C94" s="48" t="s">
        <v>1434</v>
      </c>
      <c r="D94" s="44">
        <v>1999</v>
      </c>
      <c r="E94" s="48" t="s">
        <v>8848</v>
      </c>
      <c r="F94" s="44" t="s">
        <v>1296</v>
      </c>
      <c r="G94" s="61"/>
    </row>
    <row r="95" spans="1:7" x14ac:dyDescent="0.15">
      <c r="A95" s="44">
        <v>24815</v>
      </c>
      <c r="B95" s="44" t="s">
        <v>1295</v>
      </c>
      <c r="C95" s="48" t="s">
        <v>450</v>
      </c>
      <c r="D95" s="44">
        <v>2000</v>
      </c>
      <c r="E95" s="48" t="s">
        <v>8848</v>
      </c>
      <c r="F95" s="44" t="s">
        <v>1296</v>
      </c>
      <c r="G95" s="61"/>
    </row>
    <row r="96" spans="1:7" x14ac:dyDescent="0.15">
      <c r="A96" s="44">
        <v>24819</v>
      </c>
      <c r="B96" s="44" t="s">
        <v>1295</v>
      </c>
      <c r="C96" s="48" t="s">
        <v>1435</v>
      </c>
      <c r="D96" s="44">
        <v>2000</v>
      </c>
      <c r="E96" s="48" t="s">
        <v>8848</v>
      </c>
      <c r="F96" s="44" t="s">
        <v>1296</v>
      </c>
      <c r="G96" s="61"/>
    </row>
    <row r="97" spans="1:7" x14ac:dyDescent="0.15">
      <c r="A97" s="133">
        <v>24835</v>
      </c>
      <c r="B97" s="133" t="s">
        <v>1295</v>
      </c>
      <c r="C97" s="134" t="s">
        <v>10279</v>
      </c>
      <c r="D97" s="133">
        <v>1999</v>
      </c>
      <c r="E97" s="134" t="s">
        <v>8853</v>
      </c>
      <c r="F97" s="133" t="s">
        <v>1290</v>
      </c>
    </row>
    <row r="98" spans="1:7" x14ac:dyDescent="0.15">
      <c r="A98" s="44">
        <v>24848</v>
      </c>
      <c r="B98" s="44" t="s">
        <v>1296</v>
      </c>
      <c r="C98" s="48" t="s">
        <v>10280</v>
      </c>
      <c r="D98" s="44">
        <v>1999</v>
      </c>
      <c r="E98" s="48" t="s">
        <v>9158</v>
      </c>
      <c r="F98" s="44" t="s">
        <v>1298</v>
      </c>
      <c r="G98" s="61"/>
    </row>
    <row r="99" spans="1:7" x14ac:dyDescent="0.15">
      <c r="A99" s="44">
        <v>24875</v>
      </c>
      <c r="B99" s="44" t="s">
        <v>1295</v>
      </c>
      <c r="C99" s="48" t="s">
        <v>1437</v>
      </c>
      <c r="D99" s="44">
        <v>2000</v>
      </c>
      <c r="E99" s="48" t="s">
        <v>8733</v>
      </c>
      <c r="F99" s="44" t="s">
        <v>1297</v>
      </c>
      <c r="G99" s="61"/>
    </row>
    <row r="100" spans="1:7" x14ac:dyDescent="0.15">
      <c r="A100" s="44">
        <v>24877</v>
      </c>
      <c r="B100" s="44" t="s">
        <v>1295</v>
      </c>
      <c r="C100" s="48" t="s">
        <v>1438</v>
      </c>
      <c r="D100" s="44">
        <v>1999</v>
      </c>
      <c r="E100" s="48" t="s">
        <v>8733</v>
      </c>
      <c r="F100" s="44" t="s">
        <v>1297</v>
      </c>
      <c r="G100" s="61"/>
    </row>
    <row r="101" spans="1:7" x14ac:dyDescent="0.15">
      <c r="A101" s="44">
        <v>24933</v>
      </c>
      <c r="B101" s="44" t="s">
        <v>1295</v>
      </c>
      <c r="C101" s="48" t="s">
        <v>10281</v>
      </c>
      <c r="D101" s="44">
        <v>1999</v>
      </c>
      <c r="E101" s="48" t="s">
        <v>8692</v>
      </c>
      <c r="F101" s="44" t="s">
        <v>1298</v>
      </c>
      <c r="G101" s="61"/>
    </row>
    <row r="102" spans="1:7" x14ac:dyDescent="0.15">
      <c r="A102" s="44">
        <v>24966</v>
      </c>
      <c r="B102" s="44" t="s">
        <v>1295</v>
      </c>
      <c r="C102" s="48" t="s">
        <v>1439</v>
      </c>
      <c r="D102" s="44">
        <v>2001</v>
      </c>
      <c r="E102" s="48" t="s">
        <v>8861</v>
      </c>
      <c r="F102" s="44" t="s">
        <v>1291</v>
      </c>
      <c r="G102" s="61"/>
    </row>
    <row r="103" spans="1:7" x14ac:dyDescent="0.15">
      <c r="A103" s="44">
        <v>24974</v>
      </c>
      <c r="B103" s="44" t="s">
        <v>1295</v>
      </c>
      <c r="C103" s="48" t="s">
        <v>10282</v>
      </c>
      <c r="D103" s="44">
        <v>1999</v>
      </c>
      <c r="E103" s="48" t="s">
        <v>8818</v>
      </c>
      <c r="F103" s="44" t="s">
        <v>1293</v>
      </c>
      <c r="G103" s="61"/>
    </row>
    <row r="104" spans="1:7" x14ac:dyDescent="0.15">
      <c r="A104" s="44">
        <v>24975</v>
      </c>
      <c r="B104" s="44" t="s">
        <v>1296</v>
      </c>
      <c r="C104" s="48" t="s">
        <v>1440</v>
      </c>
      <c r="D104" s="44">
        <v>1999</v>
      </c>
      <c r="E104" s="48" t="s">
        <v>8818</v>
      </c>
      <c r="F104" s="44" t="s">
        <v>1293</v>
      </c>
      <c r="G104" s="61"/>
    </row>
    <row r="105" spans="1:7" x14ac:dyDescent="0.15">
      <c r="A105" s="44">
        <v>24977</v>
      </c>
      <c r="B105" s="44" t="s">
        <v>1296</v>
      </c>
      <c r="C105" s="48" t="s">
        <v>943</v>
      </c>
      <c r="D105" s="44">
        <v>1999</v>
      </c>
      <c r="E105" s="48" t="s">
        <v>8724</v>
      </c>
      <c r="F105" s="44" t="s">
        <v>1293</v>
      </c>
      <c r="G105" s="61"/>
    </row>
    <row r="106" spans="1:7" x14ac:dyDescent="0.15">
      <c r="A106" s="44">
        <v>24980</v>
      </c>
      <c r="B106" s="44" t="s">
        <v>1296</v>
      </c>
      <c r="C106" s="48" t="s">
        <v>10283</v>
      </c>
      <c r="D106" s="44">
        <v>1999</v>
      </c>
      <c r="E106" s="48" t="s">
        <v>8724</v>
      </c>
      <c r="F106" s="44" t="s">
        <v>1293</v>
      </c>
      <c r="G106" s="61">
        <v>42435</v>
      </c>
    </row>
    <row r="107" spans="1:7" x14ac:dyDescent="0.15">
      <c r="A107" s="44">
        <v>25012</v>
      </c>
      <c r="B107" s="44" t="s">
        <v>1296</v>
      </c>
      <c r="C107" s="48" t="s">
        <v>10284</v>
      </c>
      <c r="D107" s="44">
        <v>1999</v>
      </c>
      <c r="E107" s="48" t="s">
        <v>8740</v>
      </c>
      <c r="F107" s="44" t="s">
        <v>1297</v>
      </c>
      <c r="G107" s="61"/>
    </row>
    <row r="108" spans="1:7" x14ac:dyDescent="0.15">
      <c r="A108" s="44">
        <v>25020</v>
      </c>
      <c r="B108" s="44" t="s">
        <v>1295</v>
      </c>
      <c r="C108" s="48" t="s">
        <v>1441</v>
      </c>
      <c r="D108" s="44">
        <v>2001</v>
      </c>
      <c r="E108" s="48" t="s">
        <v>8740</v>
      </c>
      <c r="F108" s="44" t="s">
        <v>1297</v>
      </c>
      <c r="G108" s="61"/>
    </row>
    <row r="109" spans="1:7" x14ac:dyDescent="0.15">
      <c r="A109" s="44">
        <v>25022</v>
      </c>
      <c r="B109" s="44" t="s">
        <v>1295</v>
      </c>
      <c r="C109" s="48" t="s">
        <v>10285</v>
      </c>
      <c r="D109" s="44">
        <v>1999</v>
      </c>
      <c r="E109" s="48" t="s">
        <v>8740</v>
      </c>
      <c r="F109" s="44" t="s">
        <v>1297</v>
      </c>
      <c r="G109" s="61"/>
    </row>
    <row r="110" spans="1:7" x14ac:dyDescent="0.15">
      <c r="A110" s="44">
        <v>25034</v>
      </c>
      <c r="B110" s="44" t="s">
        <v>1296</v>
      </c>
      <c r="C110" s="48" t="s">
        <v>10286</v>
      </c>
      <c r="D110" s="44">
        <v>1999</v>
      </c>
      <c r="E110" s="48" t="s">
        <v>8836</v>
      </c>
      <c r="F110" s="44" t="s">
        <v>1296</v>
      </c>
      <c r="G110" s="61"/>
    </row>
    <row r="111" spans="1:7" x14ac:dyDescent="0.15">
      <c r="A111" s="44">
        <v>25036</v>
      </c>
      <c r="B111" s="44" t="s">
        <v>1296</v>
      </c>
      <c r="C111" s="48" t="s">
        <v>10287</v>
      </c>
      <c r="D111" s="44">
        <v>1999</v>
      </c>
      <c r="E111" s="48" t="s">
        <v>8836</v>
      </c>
      <c r="F111" s="44" t="s">
        <v>1296</v>
      </c>
      <c r="G111" s="61"/>
    </row>
    <row r="112" spans="1:7" x14ac:dyDescent="0.15">
      <c r="A112" s="44">
        <v>25038</v>
      </c>
      <c r="B112" s="44" t="s">
        <v>1296</v>
      </c>
      <c r="C112" s="48" t="s">
        <v>1442</v>
      </c>
      <c r="D112" s="44">
        <v>2002</v>
      </c>
      <c r="E112" s="48" t="s">
        <v>8836</v>
      </c>
      <c r="F112" s="44" t="s">
        <v>1296</v>
      </c>
      <c r="G112" s="61"/>
    </row>
    <row r="113" spans="1:7" x14ac:dyDescent="0.15">
      <c r="A113" s="44">
        <v>25046</v>
      </c>
      <c r="B113" s="44" t="s">
        <v>1295</v>
      </c>
      <c r="C113" s="48" t="s">
        <v>10288</v>
      </c>
      <c r="D113" s="44">
        <v>1999</v>
      </c>
      <c r="E113" s="48" t="s">
        <v>11381</v>
      </c>
      <c r="F113" s="44" t="s">
        <v>1298</v>
      </c>
      <c r="G113" s="61">
        <v>42435</v>
      </c>
    </row>
    <row r="114" spans="1:7" x14ac:dyDescent="0.15">
      <c r="A114" s="44">
        <v>25047</v>
      </c>
      <c r="B114" s="44" t="s">
        <v>1296</v>
      </c>
      <c r="C114" s="48" t="s">
        <v>938</v>
      </c>
      <c r="D114" s="44">
        <v>1999</v>
      </c>
      <c r="E114" s="48" t="s">
        <v>8698</v>
      </c>
      <c r="F114" s="44" t="s">
        <v>1298</v>
      </c>
      <c r="G114" s="61">
        <v>42819</v>
      </c>
    </row>
    <row r="115" spans="1:7" x14ac:dyDescent="0.15">
      <c r="A115" s="44">
        <v>25077</v>
      </c>
      <c r="B115" s="44" t="s">
        <v>1296</v>
      </c>
      <c r="C115" s="48" t="s">
        <v>10289</v>
      </c>
      <c r="D115" s="44">
        <v>1999</v>
      </c>
      <c r="E115" s="48" t="s">
        <v>8780</v>
      </c>
      <c r="F115" s="44" t="s">
        <v>1294</v>
      </c>
      <c r="G115" s="61"/>
    </row>
    <row r="116" spans="1:7" x14ac:dyDescent="0.15">
      <c r="A116" s="44">
        <v>25082</v>
      </c>
      <c r="B116" s="44" t="s">
        <v>1295</v>
      </c>
      <c r="C116" s="48" t="s">
        <v>10290</v>
      </c>
      <c r="D116" s="44">
        <v>1999</v>
      </c>
      <c r="E116" s="48" t="s">
        <v>8780</v>
      </c>
      <c r="F116" s="44" t="s">
        <v>1294</v>
      </c>
      <c r="G116" s="61"/>
    </row>
    <row r="117" spans="1:7" x14ac:dyDescent="0.15">
      <c r="A117" s="44">
        <v>25087</v>
      </c>
      <c r="B117" s="44" t="s">
        <v>1296</v>
      </c>
      <c r="C117" s="48" t="s">
        <v>10291</v>
      </c>
      <c r="D117" s="44">
        <v>1999</v>
      </c>
      <c r="E117" s="48" t="s">
        <v>9977</v>
      </c>
      <c r="F117" s="44" t="s">
        <v>1298</v>
      </c>
      <c r="G117" s="61"/>
    </row>
    <row r="118" spans="1:7" x14ac:dyDescent="0.15">
      <c r="A118" s="44">
        <v>25095</v>
      </c>
      <c r="B118" s="44" t="s">
        <v>1295</v>
      </c>
      <c r="C118" s="48" t="s">
        <v>10292</v>
      </c>
      <c r="D118" s="44">
        <v>1999</v>
      </c>
      <c r="E118" s="48" t="s">
        <v>8706</v>
      </c>
      <c r="F118" s="44" t="s">
        <v>1291</v>
      </c>
      <c r="G118" s="61"/>
    </row>
    <row r="119" spans="1:7" x14ac:dyDescent="0.15">
      <c r="A119" s="44">
        <v>25108</v>
      </c>
      <c r="B119" s="44" t="s">
        <v>1296</v>
      </c>
      <c r="C119" s="48" t="s">
        <v>1443</v>
      </c>
      <c r="D119" s="44">
        <v>2000</v>
      </c>
      <c r="E119" s="48" t="s">
        <v>11381</v>
      </c>
      <c r="F119" s="44" t="s">
        <v>1298</v>
      </c>
      <c r="G119" s="61"/>
    </row>
    <row r="120" spans="1:7" x14ac:dyDescent="0.15">
      <c r="A120" s="44">
        <v>25131</v>
      </c>
      <c r="B120" s="44" t="s">
        <v>1296</v>
      </c>
      <c r="C120" s="48" t="s">
        <v>10293</v>
      </c>
      <c r="D120" s="44">
        <v>1999</v>
      </c>
      <c r="E120" s="48" t="s">
        <v>8737</v>
      </c>
      <c r="F120" s="44" t="s">
        <v>1293</v>
      </c>
      <c r="G120" s="61"/>
    </row>
    <row r="121" spans="1:7" x14ac:dyDescent="0.15">
      <c r="A121" s="44">
        <v>25132</v>
      </c>
      <c r="B121" s="44" t="s">
        <v>1295</v>
      </c>
      <c r="C121" s="48" t="s">
        <v>1444</v>
      </c>
      <c r="D121" s="44">
        <v>2000</v>
      </c>
      <c r="E121" s="48" t="s">
        <v>8745</v>
      </c>
      <c r="F121" s="44" t="s">
        <v>1293</v>
      </c>
      <c r="G121" s="61"/>
    </row>
    <row r="122" spans="1:7" x14ac:dyDescent="0.15">
      <c r="A122" s="44">
        <v>25136</v>
      </c>
      <c r="B122" s="44" t="s">
        <v>1295</v>
      </c>
      <c r="C122" s="48" t="s">
        <v>1445</v>
      </c>
      <c r="D122" s="44">
        <v>1999</v>
      </c>
      <c r="E122" s="48" t="s">
        <v>10069</v>
      </c>
      <c r="F122" s="44" t="s">
        <v>1292</v>
      </c>
      <c r="G122" s="61"/>
    </row>
    <row r="123" spans="1:7" x14ac:dyDescent="0.15">
      <c r="A123" s="44">
        <v>25160</v>
      </c>
      <c r="B123" s="44" t="s">
        <v>1296</v>
      </c>
      <c r="C123" s="48" t="s">
        <v>10294</v>
      </c>
      <c r="D123" s="44">
        <v>1999</v>
      </c>
      <c r="E123" s="48" t="s">
        <v>8836</v>
      </c>
      <c r="F123" s="44" t="s">
        <v>1296</v>
      </c>
      <c r="G123" s="61"/>
    </row>
    <row r="124" spans="1:7" x14ac:dyDescent="0.15">
      <c r="A124" s="44">
        <v>25161</v>
      </c>
      <c r="B124" s="44" t="s">
        <v>1296</v>
      </c>
      <c r="C124" s="48" t="s">
        <v>10295</v>
      </c>
      <c r="D124" s="44">
        <v>1999</v>
      </c>
      <c r="E124" s="48" t="s">
        <v>8836</v>
      </c>
      <c r="F124" s="44" t="s">
        <v>1296</v>
      </c>
      <c r="G124" s="61"/>
    </row>
    <row r="125" spans="1:7" x14ac:dyDescent="0.15">
      <c r="A125" s="44">
        <v>25207</v>
      </c>
      <c r="B125" s="44" t="s">
        <v>1296</v>
      </c>
      <c r="C125" s="48" t="s">
        <v>10296</v>
      </c>
      <c r="D125" s="44">
        <v>1999</v>
      </c>
      <c r="E125" s="48" t="s">
        <v>8812</v>
      </c>
      <c r="F125" s="44" t="s">
        <v>1298</v>
      </c>
      <c r="G125" s="61"/>
    </row>
    <row r="126" spans="1:7" x14ac:dyDescent="0.15">
      <c r="A126" s="44">
        <v>25209</v>
      </c>
      <c r="B126" s="44" t="s">
        <v>1295</v>
      </c>
      <c r="C126" s="48" t="s">
        <v>10297</v>
      </c>
      <c r="D126" s="44">
        <v>1999</v>
      </c>
      <c r="E126" s="48" t="s">
        <v>8812</v>
      </c>
      <c r="F126" s="44" t="s">
        <v>1298</v>
      </c>
      <c r="G126" s="61"/>
    </row>
    <row r="127" spans="1:7" x14ac:dyDescent="0.15">
      <c r="A127" s="44">
        <v>25228</v>
      </c>
      <c r="B127" s="44" t="s">
        <v>1295</v>
      </c>
      <c r="C127" s="48" t="s">
        <v>10298</v>
      </c>
      <c r="D127" s="44">
        <v>1999</v>
      </c>
      <c r="E127" s="48" t="s">
        <v>8695</v>
      </c>
      <c r="F127" s="44" t="s">
        <v>1290</v>
      </c>
      <c r="G127" s="61"/>
    </row>
    <row r="128" spans="1:7" x14ac:dyDescent="0.15">
      <c r="A128" s="44">
        <v>25250</v>
      </c>
      <c r="B128" s="44" t="s">
        <v>1295</v>
      </c>
      <c r="C128" s="48" t="s">
        <v>265</v>
      </c>
      <c r="D128" s="44">
        <v>2001</v>
      </c>
      <c r="E128" s="48" t="s">
        <v>8789</v>
      </c>
      <c r="F128" s="44" t="s">
        <v>1297</v>
      </c>
      <c r="G128" s="61">
        <v>42786</v>
      </c>
    </row>
    <row r="129" spans="1:7" x14ac:dyDescent="0.15">
      <c r="A129" s="44">
        <v>25253</v>
      </c>
      <c r="B129" s="44" t="s">
        <v>1296</v>
      </c>
      <c r="C129" s="48" t="s">
        <v>10299</v>
      </c>
      <c r="D129" s="44">
        <v>1999</v>
      </c>
      <c r="E129" s="48" t="s">
        <v>8740</v>
      </c>
      <c r="F129" s="44" t="s">
        <v>1297</v>
      </c>
      <c r="G129" s="61"/>
    </row>
    <row r="130" spans="1:7" x14ac:dyDescent="0.15">
      <c r="A130" s="44">
        <v>25254</v>
      </c>
      <c r="B130" s="44" t="s">
        <v>1296</v>
      </c>
      <c r="C130" s="48" t="s">
        <v>1446</v>
      </c>
      <c r="D130" s="44">
        <v>2000</v>
      </c>
      <c r="E130" s="48" t="s">
        <v>8740</v>
      </c>
      <c r="F130" s="44" t="s">
        <v>1297</v>
      </c>
      <c r="G130" s="61"/>
    </row>
    <row r="131" spans="1:7" x14ac:dyDescent="0.15">
      <c r="A131" s="44">
        <v>25270</v>
      </c>
      <c r="B131" s="44" t="s">
        <v>1295</v>
      </c>
      <c r="C131" s="48" t="s">
        <v>10300</v>
      </c>
      <c r="D131" s="44">
        <v>1999</v>
      </c>
      <c r="E131" s="48" t="s">
        <v>9163</v>
      </c>
      <c r="F131" s="44" t="s">
        <v>1298</v>
      </c>
      <c r="G131" s="61"/>
    </row>
    <row r="132" spans="1:7" x14ac:dyDescent="0.15">
      <c r="A132" s="44">
        <v>25297</v>
      </c>
      <c r="B132" s="44" t="s">
        <v>1295</v>
      </c>
      <c r="C132" s="48" t="s">
        <v>492</v>
      </c>
      <c r="D132" s="44">
        <v>1999</v>
      </c>
      <c r="E132" s="48" t="s">
        <v>8714</v>
      </c>
      <c r="F132" s="44" t="s">
        <v>1294</v>
      </c>
      <c r="G132" s="61">
        <v>43100</v>
      </c>
    </row>
    <row r="133" spans="1:7" x14ac:dyDescent="0.15">
      <c r="A133" s="44">
        <v>25302</v>
      </c>
      <c r="B133" s="44" t="s">
        <v>1296</v>
      </c>
      <c r="C133" s="48" t="s">
        <v>1447</v>
      </c>
      <c r="D133" s="44">
        <v>1999</v>
      </c>
      <c r="E133" s="48" t="s">
        <v>9977</v>
      </c>
      <c r="F133" s="44" t="s">
        <v>1298</v>
      </c>
      <c r="G133" s="61"/>
    </row>
    <row r="134" spans="1:7" x14ac:dyDescent="0.15">
      <c r="A134" s="44">
        <v>25303</v>
      </c>
      <c r="B134" s="44" t="s">
        <v>1296</v>
      </c>
      <c r="C134" s="48" t="s">
        <v>1448</v>
      </c>
      <c r="D134" s="44">
        <v>2001</v>
      </c>
      <c r="E134" s="48" t="s">
        <v>9977</v>
      </c>
      <c r="F134" s="44" t="s">
        <v>1298</v>
      </c>
      <c r="G134" s="61">
        <v>42646</v>
      </c>
    </row>
    <row r="135" spans="1:7" x14ac:dyDescent="0.15">
      <c r="A135" s="44">
        <v>25304</v>
      </c>
      <c r="B135" s="44" t="s">
        <v>1296</v>
      </c>
      <c r="C135" s="48" t="s">
        <v>10301</v>
      </c>
      <c r="D135" s="44">
        <v>1999</v>
      </c>
      <c r="E135" s="48" t="s">
        <v>9977</v>
      </c>
      <c r="F135" s="44" t="s">
        <v>1298</v>
      </c>
      <c r="G135" s="61">
        <v>42706</v>
      </c>
    </row>
    <row r="136" spans="1:7" x14ac:dyDescent="0.15">
      <c r="A136" s="44">
        <v>25308</v>
      </c>
      <c r="B136" s="44" t="s">
        <v>1295</v>
      </c>
      <c r="C136" s="48" t="s">
        <v>10302</v>
      </c>
      <c r="D136" s="44">
        <v>1999</v>
      </c>
      <c r="E136" s="48" t="s">
        <v>8836</v>
      </c>
      <c r="F136" s="44" t="s">
        <v>1296</v>
      </c>
      <c r="G136" s="61"/>
    </row>
    <row r="137" spans="1:7" x14ac:dyDescent="0.15">
      <c r="A137" s="44">
        <v>25311</v>
      </c>
      <c r="B137" s="44" t="s">
        <v>1295</v>
      </c>
      <c r="C137" s="48" t="s">
        <v>10303</v>
      </c>
      <c r="D137" s="44">
        <v>1999</v>
      </c>
      <c r="E137" s="48" t="s">
        <v>8836</v>
      </c>
      <c r="F137" s="44" t="s">
        <v>1296</v>
      </c>
      <c r="G137" s="61"/>
    </row>
    <row r="138" spans="1:7" x14ac:dyDescent="0.15">
      <c r="A138" s="44">
        <v>25312</v>
      </c>
      <c r="B138" s="44" t="s">
        <v>1295</v>
      </c>
      <c r="C138" s="48" t="s">
        <v>10304</v>
      </c>
      <c r="D138" s="44">
        <v>1999</v>
      </c>
      <c r="E138" s="48" t="s">
        <v>8836</v>
      </c>
      <c r="F138" s="44" t="s">
        <v>1296</v>
      </c>
      <c r="G138" s="61"/>
    </row>
    <row r="139" spans="1:7" x14ac:dyDescent="0.15">
      <c r="A139" s="44">
        <v>25318</v>
      </c>
      <c r="B139" s="44" t="s">
        <v>1296</v>
      </c>
      <c r="C139" s="48" t="s">
        <v>10305</v>
      </c>
      <c r="D139" s="44">
        <v>1999</v>
      </c>
      <c r="E139" s="48" t="s">
        <v>8836</v>
      </c>
      <c r="F139" s="44" t="s">
        <v>1296</v>
      </c>
      <c r="G139" s="61"/>
    </row>
    <row r="140" spans="1:7" x14ac:dyDescent="0.15">
      <c r="A140" s="44">
        <v>25329</v>
      </c>
      <c r="B140" s="44" t="s">
        <v>1296</v>
      </c>
      <c r="C140" s="48" t="s">
        <v>904</v>
      </c>
      <c r="D140" s="44">
        <v>2001</v>
      </c>
      <c r="E140" s="48" t="s">
        <v>8778</v>
      </c>
      <c r="F140" s="44" t="s">
        <v>1298</v>
      </c>
      <c r="G140" s="61">
        <v>43052</v>
      </c>
    </row>
    <row r="141" spans="1:7" x14ac:dyDescent="0.15">
      <c r="A141" s="44">
        <v>25330</v>
      </c>
      <c r="B141" s="44" t="s">
        <v>1296</v>
      </c>
      <c r="C141" s="48" t="s">
        <v>1450</v>
      </c>
      <c r="D141" s="44">
        <v>2000</v>
      </c>
      <c r="E141" s="48" t="s">
        <v>8778</v>
      </c>
      <c r="F141" s="44" t="s">
        <v>1298</v>
      </c>
      <c r="G141" s="61"/>
    </row>
    <row r="142" spans="1:7" x14ac:dyDescent="0.15">
      <c r="A142" s="44">
        <v>25340</v>
      </c>
      <c r="B142" s="44" t="s">
        <v>1296</v>
      </c>
      <c r="C142" s="48" t="s">
        <v>10306</v>
      </c>
      <c r="D142" s="44">
        <v>1999</v>
      </c>
      <c r="E142" s="48" t="s">
        <v>8729</v>
      </c>
      <c r="F142" s="44" t="s">
        <v>1298</v>
      </c>
      <c r="G142" s="61"/>
    </row>
    <row r="143" spans="1:7" x14ac:dyDescent="0.15">
      <c r="A143" s="44">
        <v>25359</v>
      </c>
      <c r="B143" s="44" t="s">
        <v>1296</v>
      </c>
      <c r="C143" s="48" t="s">
        <v>957</v>
      </c>
      <c r="D143" s="44">
        <v>1999</v>
      </c>
      <c r="E143" s="48" t="s">
        <v>8714</v>
      </c>
      <c r="F143" s="44" t="s">
        <v>1294</v>
      </c>
      <c r="G143" s="61">
        <v>42950</v>
      </c>
    </row>
    <row r="144" spans="1:7" x14ac:dyDescent="0.15">
      <c r="A144" s="44">
        <v>25364</v>
      </c>
      <c r="B144" s="44" t="s">
        <v>1296</v>
      </c>
      <c r="C144" s="48" t="s">
        <v>1451</v>
      </c>
      <c r="D144" s="44">
        <v>1999</v>
      </c>
      <c r="E144" s="48" t="s">
        <v>8695</v>
      </c>
      <c r="F144" s="44" t="s">
        <v>1290</v>
      </c>
      <c r="G144" s="61"/>
    </row>
    <row r="145" spans="1:7" x14ac:dyDescent="0.15">
      <c r="A145" s="44">
        <v>25371</v>
      </c>
      <c r="B145" s="44" t="s">
        <v>1295</v>
      </c>
      <c r="C145" s="48" t="s">
        <v>1452</v>
      </c>
      <c r="D145" s="44">
        <v>2000</v>
      </c>
      <c r="E145" s="48" t="s">
        <v>8775</v>
      </c>
      <c r="F145" s="44" t="s">
        <v>1290</v>
      </c>
      <c r="G145" s="61"/>
    </row>
    <row r="146" spans="1:7" x14ac:dyDescent="0.15">
      <c r="A146" s="44">
        <v>25380</v>
      </c>
      <c r="B146" s="44" t="s">
        <v>1296</v>
      </c>
      <c r="C146" s="48" t="s">
        <v>1453</v>
      </c>
      <c r="D146" s="44">
        <v>2000</v>
      </c>
      <c r="E146" s="48" t="s">
        <v>8775</v>
      </c>
      <c r="F146" s="44" t="s">
        <v>1290</v>
      </c>
      <c r="G146" s="61"/>
    </row>
    <row r="147" spans="1:7" x14ac:dyDescent="0.15">
      <c r="A147" s="44">
        <v>25381</v>
      </c>
      <c r="B147" s="44" t="s">
        <v>1296</v>
      </c>
      <c r="C147" s="48" t="s">
        <v>1454</v>
      </c>
      <c r="D147" s="44">
        <v>2001</v>
      </c>
      <c r="E147" s="48" t="s">
        <v>8695</v>
      </c>
      <c r="F147" s="44" t="s">
        <v>1290</v>
      </c>
      <c r="G147" s="61"/>
    </row>
    <row r="148" spans="1:7" x14ac:dyDescent="0.15">
      <c r="A148" s="44">
        <v>25399</v>
      </c>
      <c r="B148" s="44" t="s">
        <v>1295</v>
      </c>
      <c r="C148" s="48" t="s">
        <v>10307</v>
      </c>
      <c r="D148" s="44">
        <v>1999</v>
      </c>
      <c r="E148" s="48" t="s">
        <v>8692</v>
      </c>
      <c r="F148" s="44" t="s">
        <v>1298</v>
      </c>
      <c r="G148" s="61"/>
    </row>
    <row r="149" spans="1:7" x14ac:dyDescent="0.15">
      <c r="A149" s="44">
        <v>25400</v>
      </c>
      <c r="B149" s="44" t="s">
        <v>1295</v>
      </c>
      <c r="C149" s="48" t="s">
        <v>1455</v>
      </c>
      <c r="D149" s="44">
        <v>2000</v>
      </c>
      <c r="E149" s="48" t="s">
        <v>8821</v>
      </c>
      <c r="F149" s="44" t="s">
        <v>1299</v>
      </c>
      <c r="G149" s="61"/>
    </row>
    <row r="150" spans="1:7" x14ac:dyDescent="0.15">
      <c r="A150" s="44">
        <v>25502</v>
      </c>
      <c r="B150" s="44" t="s">
        <v>1295</v>
      </c>
      <c r="C150" s="48" t="s">
        <v>10308</v>
      </c>
      <c r="D150" s="44">
        <v>1999</v>
      </c>
      <c r="E150" s="48" t="s">
        <v>8707</v>
      </c>
      <c r="F150" s="44" t="s">
        <v>1290</v>
      </c>
      <c r="G150" s="61"/>
    </row>
    <row r="151" spans="1:7" x14ac:dyDescent="0.15">
      <c r="A151" s="44">
        <v>25523</v>
      </c>
      <c r="B151" s="44" t="s">
        <v>1296</v>
      </c>
      <c r="C151" s="48" t="s">
        <v>1456</v>
      </c>
      <c r="D151" s="44">
        <v>2000</v>
      </c>
      <c r="E151" s="48" t="s">
        <v>8692</v>
      </c>
      <c r="F151" s="44" t="s">
        <v>1298</v>
      </c>
      <c r="G151" s="61"/>
    </row>
    <row r="152" spans="1:7" x14ac:dyDescent="0.15">
      <c r="A152" s="44">
        <v>25535</v>
      </c>
      <c r="B152" s="44" t="s">
        <v>1296</v>
      </c>
      <c r="C152" s="48" t="s">
        <v>10309</v>
      </c>
      <c r="D152" s="44">
        <v>1999</v>
      </c>
      <c r="E152" s="48" t="s">
        <v>8769</v>
      </c>
      <c r="F152" s="44" t="s">
        <v>1297</v>
      </c>
      <c r="G152" s="61"/>
    </row>
    <row r="153" spans="1:7" x14ac:dyDescent="0.15">
      <c r="A153" s="44">
        <v>25545</v>
      </c>
      <c r="B153" s="44" t="s">
        <v>1295</v>
      </c>
      <c r="C153" s="48" t="s">
        <v>10310</v>
      </c>
      <c r="D153" s="44">
        <v>1999</v>
      </c>
      <c r="E153" s="48" t="s">
        <v>9164</v>
      </c>
      <c r="F153" s="44" t="s">
        <v>1291</v>
      </c>
      <c r="G153" s="61"/>
    </row>
    <row r="154" spans="1:7" x14ac:dyDescent="0.15">
      <c r="A154" s="44">
        <v>25547</v>
      </c>
      <c r="B154" s="44" t="s">
        <v>1295</v>
      </c>
      <c r="C154" s="48" t="s">
        <v>10311</v>
      </c>
      <c r="D154" s="44">
        <v>1999</v>
      </c>
      <c r="E154" s="48" t="s">
        <v>9165</v>
      </c>
      <c r="F154" s="44" t="s">
        <v>1298</v>
      </c>
      <c r="G154" s="61"/>
    </row>
    <row r="155" spans="1:7" x14ac:dyDescent="0.15">
      <c r="A155" s="44">
        <v>25573</v>
      </c>
      <c r="B155" s="44" t="s">
        <v>1295</v>
      </c>
      <c r="C155" s="48" t="s">
        <v>10312</v>
      </c>
      <c r="D155" s="44">
        <v>1999</v>
      </c>
      <c r="E155" s="48" t="s">
        <v>8749</v>
      </c>
      <c r="F155" s="44" t="s">
        <v>1291</v>
      </c>
      <c r="G155" s="61">
        <v>42583</v>
      </c>
    </row>
    <row r="156" spans="1:7" x14ac:dyDescent="0.15">
      <c r="A156" s="44">
        <v>25578</v>
      </c>
      <c r="B156" s="44" t="s">
        <v>1296</v>
      </c>
      <c r="C156" s="48" t="s">
        <v>1457</v>
      </c>
      <c r="D156" s="44">
        <v>1999</v>
      </c>
      <c r="E156" s="48" t="s">
        <v>8781</v>
      </c>
      <c r="F156" s="44" t="s">
        <v>1295</v>
      </c>
      <c r="G156" s="61"/>
    </row>
    <row r="157" spans="1:7" x14ac:dyDescent="0.15">
      <c r="A157" s="44">
        <v>25581</v>
      </c>
      <c r="B157" s="44" t="s">
        <v>1295</v>
      </c>
      <c r="C157" s="48" t="s">
        <v>1458</v>
      </c>
      <c r="D157" s="44">
        <v>2001</v>
      </c>
      <c r="E157" s="48" t="s">
        <v>8781</v>
      </c>
      <c r="F157" s="44" t="s">
        <v>1295</v>
      </c>
      <c r="G157" s="61"/>
    </row>
    <row r="158" spans="1:7" x14ac:dyDescent="0.15">
      <c r="A158" s="44">
        <v>25582</v>
      </c>
      <c r="B158" s="44" t="s">
        <v>1295</v>
      </c>
      <c r="C158" s="48" t="s">
        <v>1459</v>
      </c>
      <c r="D158" s="44">
        <v>2000</v>
      </c>
      <c r="E158" s="48" t="s">
        <v>8781</v>
      </c>
      <c r="F158" s="44" t="s">
        <v>1295</v>
      </c>
      <c r="G158" s="61"/>
    </row>
    <row r="159" spans="1:7" x14ac:dyDescent="0.15">
      <c r="A159" s="44">
        <v>25585</v>
      </c>
      <c r="B159" s="44" t="s">
        <v>1295</v>
      </c>
      <c r="C159" s="48" t="s">
        <v>10313</v>
      </c>
      <c r="D159" s="44">
        <v>1999</v>
      </c>
      <c r="E159" s="48" t="s">
        <v>8765</v>
      </c>
      <c r="F159" s="44" t="s">
        <v>1294</v>
      </c>
      <c r="G159" s="61"/>
    </row>
    <row r="160" spans="1:7" x14ac:dyDescent="0.15">
      <c r="A160" s="44">
        <v>25587</v>
      </c>
      <c r="B160" s="44" t="s">
        <v>1295</v>
      </c>
      <c r="C160" s="48" t="s">
        <v>1460</v>
      </c>
      <c r="D160" s="44">
        <v>2001</v>
      </c>
      <c r="E160" s="48" t="s">
        <v>8836</v>
      </c>
      <c r="F160" s="44" t="s">
        <v>1296</v>
      </c>
      <c r="G160" s="61"/>
    </row>
    <row r="161" spans="1:7" x14ac:dyDescent="0.15">
      <c r="A161" s="44">
        <v>25588</v>
      </c>
      <c r="B161" s="44" t="s">
        <v>1295</v>
      </c>
      <c r="C161" s="48" t="s">
        <v>1461</v>
      </c>
      <c r="D161" s="44">
        <v>2001</v>
      </c>
      <c r="E161" s="48" t="s">
        <v>8836</v>
      </c>
      <c r="F161" s="44" t="s">
        <v>1296</v>
      </c>
      <c r="G161" s="61"/>
    </row>
    <row r="162" spans="1:7" x14ac:dyDescent="0.15">
      <c r="A162" s="44">
        <v>25592</v>
      </c>
      <c r="B162" s="44" t="s">
        <v>1296</v>
      </c>
      <c r="C162" s="48" t="s">
        <v>10314</v>
      </c>
      <c r="D162" s="44">
        <v>1999</v>
      </c>
      <c r="E162" s="48" t="s">
        <v>8836</v>
      </c>
      <c r="F162" s="44" t="s">
        <v>1296</v>
      </c>
      <c r="G162" s="61"/>
    </row>
    <row r="163" spans="1:7" x14ac:dyDescent="0.15">
      <c r="A163" s="44">
        <v>25593</v>
      </c>
      <c r="B163" s="44" t="s">
        <v>1296</v>
      </c>
      <c r="C163" s="48" t="s">
        <v>10315</v>
      </c>
      <c r="D163" s="44">
        <v>1999</v>
      </c>
      <c r="E163" s="48" t="s">
        <v>8836</v>
      </c>
      <c r="F163" s="44" t="s">
        <v>1296</v>
      </c>
      <c r="G163" s="61"/>
    </row>
    <row r="164" spans="1:7" x14ac:dyDescent="0.15">
      <c r="A164" s="44">
        <v>25600</v>
      </c>
      <c r="B164" s="44" t="s">
        <v>1295</v>
      </c>
      <c r="C164" s="48" t="s">
        <v>10316</v>
      </c>
      <c r="D164" s="44">
        <v>1999</v>
      </c>
      <c r="E164" s="48" t="s">
        <v>8803</v>
      </c>
      <c r="F164" s="44" t="s">
        <v>1296</v>
      </c>
      <c r="G164" s="61"/>
    </row>
    <row r="165" spans="1:7" x14ac:dyDescent="0.15">
      <c r="A165" s="44">
        <v>25606</v>
      </c>
      <c r="B165" s="44" t="s">
        <v>1295</v>
      </c>
      <c r="C165" s="48" t="s">
        <v>10317</v>
      </c>
      <c r="D165" s="44">
        <v>1999</v>
      </c>
      <c r="E165" s="48" t="s">
        <v>8822</v>
      </c>
      <c r="F165" s="44" t="s">
        <v>1295</v>
      </c>
      <c r="G165" s="61"/>
    </row>
    <row r="166" spans="1:7" x14ac:dyDescent="0.15">
      <c r="A166" s="44">
        <v>25607</v>
      </c>
      <c r="B166" s="44" t="s">
        <v>1295</v>
      </c>
      <c r="C166" s="48" t="s">
        <v>10318</v>
      </c>
      <c r="D166" s="44">
        <v>1999</v>
      </c>
      <c r="E166" s="48" t="s">
        <v>8822</v>
      </c>
      <c r="F166" s="44" t="s">
        <v>1295</v>
      </c>
      <c r="G166" s="61"/>
    </row>
    <row r="167" spans="1:7" x14ac:dyDescent="0.15">
      <c r="A167" s="133">
        <v>25608</v>
      </c>
      <c r="B167" s="133" t="s">
        <v>1295</v>
      </c>
      <c r="C167" s="134" t="s">
        <v>10319</v>
      </c>
      <c r="D167" s="133">
        <v>1999</v>
      </c>
      <c r="E167" s="134" t="s">
        <v>8822</v>
      </c>
      <c r="F167" s="133" t="s">
        <v>1295</v>
      </c>
    </row>
    <row r="168" spans="1:7" x14ac:dyDescent="0.15">
      <c r="A168" s="44">
        <v>25609</v>
      </c>
      <c r="B168" s="44" t="s">
        <v>1295</v>
      </c>
      <c r="C168" s="48" t="s">
        <v>1462</v>
      </c>
      <c r="D168" s="44">
        <v>2000</v>
      </c>
      <c r="E168" s="48" t="s">
        <v>8822</v>
      </c>
      <c r="F168" s="44" t="s">
        <v>1295</v>
      </c>
      <c r="G168" s="61"/>
    </row>
    <row r="169" spans="1:7" x14ac:dyDescent="0.15">
      <c r="A169" s="44">
        <v>25611</v>
      </c>
      <c r="B169" s="44" t="s">
        <v>1296</v>
      </c>
      <c r="C169" s="48" t="s">
        <v>10320</v>
      </c>
      <c r="D169" s="44">
        <v>1999</v>
      </c>
      <c r="E169" s="48" t="s">
        <v>8822</v>
      </c>
      <c r="F169" s="44" t="s">
        <v>1295</v>
      </c>
      <c r="G169" s="61"/>
    </row>
    <row r="170" spans="1:7" x14ac:dyDescent="0.15">
      <c r="A170" s="44">
        <v>25613</v>
      </c>
      <c r="B170" s="44" t="s">
        <v>1296</v>
      </c>
      <c r="C170" s="48" t="s">
        <v>1463</v>
      </c>
      <c r="D170" s="44">
        <v>1999</v>
      </c>
      <c r="E170" s="48" t="s">
        <v>8822</v>
      </c>
      <c r="F170" s="44" t="s">
        <v>1295</v>
      </c>
      <c r="G170" s="61"/>
    </row>
    <row r="171" spans="1:7" x14ac:dyDescent="0.15">
      <c r="A171" s="44">
        <v>25614</v>
      </c>
      <c r="B171" s="44" t="s">
        <v>1296</v>
      </c>
      <c r="C171" s="48" t="s">
        <v>10321</v>
      </c>
      <c r="D171" s="44">
        <v>1999</v>
      </c>
      <c r="E171" s="48" t="s">
        <v>8822</v>
      </c>
      <c r="F171" s="44" t="s">
        <v>1295</v>
      </c>
      <c r="G171" s="61"/>
    </row>
    <row r="172" spans="1:7" x14ac:dyDescent="0.15">
      <c r="A172" s="44">
        <v>25615</v>
      </c>
      <c r="B172" s="44" t="s">
        <v>1296</v>
      </c>
      <c r="C172" s="48" t="s">
        <v>10322</v>
      </c>
      <c r="D172" s="44">
        <v>1999</v>
      </c>
      <c r="E172" s="48" t="s">
        <v>8822</v>
      </c>
      <c r="F172" s="44" t="s">
        <v>1295</v>
      </c>
      <c r="G172" s="61"/>
    </row>
    <row r="173" spans="1:7" x14ac:dyDescent="0.15">
      <c r="A173" s="44">
        <v>25681</v>
      </c>
      <c r="B173" s="44" t="s">
        <v>1296</v>
      </c>
      <c r="C173" s="48" t="s">
        <v>6118</v>
      </c>
      <c r="D173" s="44">
        <v>1999</v>
      </c>
      <c r="E173" s="48" t="s">
        <v>8714</v>
      </c>
      <c r="F173" s="44" t="s">
        <v>1294</v>
      </c>
      <c r="G173" s="61">
        <v>42908</v>
      </c>
    </row>
    <row r="174" spans="1:7" x14ac:dyDescent="0.15">
      <c r="A174" s="44">
        <v>25700</v>
      </c>
      <c r="B174" s="44" t="s">
        <v>1295</v>
      </c>
      <c r="C174" s="48" t="s">
        <v>1464</v>
      </c>
      <c r="D174" s="44">
        <v>2001</v>
      </c>
      <c r="E174" s="48" t="s">
        <v>8848</v>
      </c>
      <c r="F174" s="44" t="s">
        <v>1296</v>
      </c>
      <c r="G174" s="61"/>
    </row>
    <row r="175" spans="1:7" x14ac:dyDescent="0.15">
      <c r="A175" s="44">
        <v>25722</v>
      </c>
      <c r="B175" s="44" t="s">
        <v>1295</v>
      </c>
      <c r="C175" s="48" t="s">
        <v>10323</v>
      </c>
      <c r="D175" s="44">
        <v>1999</v>
      </c>
      <c r="E175" s="48" t="s">
        <v>8706</v>
      </c>
      <c r="F175" s="44" t="s">
        <v>1291</v>
      </c>
      <c r="G175" s="61"/>
    </row>
    <row r="176" spans="1:7" x14ac:dyDescent="0.15">
      <c r="A176" s="44">
        <v>25745</v>
      </c>
      <c r="B176" s="44" t="s">
        <v>1296</v>
      </c>
      <c r="C176" s="48" t="s">
        <v>10324</v>
      </c>
      <c r="D176" s="44">
        <v>1999</v>
      </c>
      <c r="E176" s="48" t="s">
        <v>8718</v>
      </c>
      <c r="F176" s="44" t="s">
        <v>1293</v>
      </c>
      <c r="G176" s="61"/>
    </row>
    <row r="177" spans="1:7" x14ac:dyDescent="0.15">
      <c r="A177" s="44">
        <v>25747</v>
      </c>
      <c r="B177" s="44" t="s">
        <v>1295</v>
      </c>
      <c r="C177" s="48" t="s">
        <v>10325</v>
      </c>
      <c r="D177" s="44">
        <v>1999</v>
      </c>
      <c r="E177" s="48" t="s">
        <v>8836</v>
      </c>
      <c r="F177" s="44" t="s">
        <v>1296</v>
      </c>
      <c r="G177" s="61"/>
    </row>
    <row r="178" spans="1:7" x14ac:dyDescent="0.15">
      <c r="A178" s="44">
        <v>25761</v>
      </c>
      <c r="B178" s="44" t="s">
        <v>1295</v>
      </c>
      <c r="C178" s="48" t="s">
        <v>10326</v>
      </c>
      <c r="D178" s="44">
        <v>1999</v>
      </c>
      <c r="E178" s="48" t="s">
        <v>8853</v>
      </c>
      <c r="F178" s="44" t="s">
        <v>1290</v>
      </c>
      <c r="G178" s="61"/>
    </row>
    <row r="179" spans="1:7" x14ac:dyDescent="0.15">
      <c r="A179" s="44">
        <v>25776</v>
      </c>
      <c r="B179" s="44" t="s">
        <v>1295</v>
      </c>
      <c r="C179" s="48" t="s">
        <v>10327</v>
      </c>
      <c r="D179" s="44">
        <v>1999</v>
      </c>
      <c r="E179" s="48" t="s">
        <v>8781</v>
      </c>
      <c r="F179" s="44" t="s">
        <v>1295</v>
      </c>
      <c r="G179" s="61"/>
    </row>
    <row r="180" spans="1:7" x14ac:dyDescent="0.15">
      <c r="A180" s="44">
        <v>25778</v>
      </c>
      <c r="B180" s="44" t="s">
        <v>1295</v>
      </c>
      <c r="C180" s="48" t="s">
        <v>1467</v>
      </c>
      <c r="D180" s="44">
        <v>2000</v>
      </c>
      <c r="E180" s="48" t="s">
        <v>8781</v>
      </c>
      <c r="F180" s="44" t="s">
        <v>1295</v>
      </c>
      <c r="G180" s="61"/>
    </row>
    <row r="181" spans="1:7" x14ac:dyDescent="0.15">
      <c r="A181" s="44">
        <v>25779</v>
      </c>
      <c r="B181" s="44" t="s">
        <v>1296</v>
      </c>
      <c r="C181" s="48" t="s">
        <v>10328</v>
      </c>
      <c r="D181" s="44">
        <v>1999</v>
      </c>
      <c r="E181" s="48" t="s">
        <v>8781</v>
      </c>
      <c r="F181" s="44" t="s">
        <v>1295</v>
      </c>
      <c r="G181" s="61"/>
    </row>
    <row r="182" spans="1:7" x14ac:dyDescent="0.15">
      <c r="A182" s="44">
        <v>25783</v>
      </c>
      <c r="B182" s="44" t="s">
        <v>1296</v>
      </c>
      <c r="C182" s="48" t="s">
        <v>10329</v>
      </c>
      <c r="D182" s="44">
        <v>1999</v>
      </c>
      <c r="E182" s="48" t="s">
        <v>8789</v>
      </c>
      <c r="F182" s="44" t="s">
        <v>1297</v>
      </c>
      <c r="G182" s="61"/>
    </row>
    <row r="183" spans="1:7" x14ac:dyDescent="0.15">
      <c r="A183" s="44">
        <v>25793</v>
      </c>
      <c r="B183" s="44" t="s">
        <v>1296</v>
      </c>
      <c r="C183" s="48" t="s">
        <v>1468</v>
      </c>
      <c r="D183" s="44">
        <v>2000</v>
      </c>
      <c r="E183" s="48" t="s">
        <v>9160</v>
      </c>
      <c r="F183" s="44" t="s">
        <v>1296</v>
      </c>
      <c r="G183" s="61"/>
    </row>
    <row r="184" spans="1:7" x14ac:dyDescent="0.15">
      <c r="A184" s="44">
        <v>25807</v>
      </c>
      <c r="B184" s="44" t="s">
        <v>1296</v>
      </c>
      <c r="C184" s="48" t="s">
        <v>1179</v>
      </c>
      <c r="D184" s="44">
        <v>2000</v>
      </c>
      <c r="E184" s="48" t="s">
        <v>8727</v>
      </c>
      <c r="F184" s="44" t="s">
        <v>1293</v>
      </c>
      <c r="G184" s="61"/>
    </row>
    <row r="185" spans="1:7" x14ac:dyDescent="0.15">
      <c r="A185" s="44">
        <v>25810</v>
      </c>
      <c r="B185" s="44" t="s">
        <v>1296</v>
      </c>
      <c r="C185" s="48" t="s">
        <v>1470</v>
      </c>
      <c r="D185" s="44">
        <v>1999</v>
      </c>
      <c r="E185" s="48" t="s">
        <v>8836</v>
      </c>
      <c r="F185" s="44" t="s">
        <v>1296</v>
      </c>
      <c r="G185" s="61"/>
    </row>
    <row r="186" spans="1:7" x14ac:dyDescent="0.15">
      <c r="A186" s="44">
        <v>25830</v>
      </c>
      <c r="B186" s="44" t="s">
        <v>1296</v>
      </c>
      <c r="C186" s="48" t="s">
        <v>1471</v>
      </c>
      <c r="D186" s="44">
        <v>2000</v>
      </c>
      <c r="E186" s="48" t="s">
        <v>8792</v>
      </c>
      <c r="F186" s="44" t="s">
        <v>1290</v>
      </c>
      <c r="G186" s="61"/>
    </row>
    <row r="187" spans="1:7" x14ac:dyDescent="0.15">
      <c r="A187" s="44">
        <v>25831</v>
      </c>
      <c r="B187" s="44" t="s">
        <v>1295</v>
      </c>
      <c r="C187" s="48" t="s">
        <v>1472</v>
      </c>
      <c r="D187" s="44">
        <v>1999</v>
      </c>
      <c r="E187" s="48" t="s">
        <v>8792</v>
      </c>
      <c r="F187" s="44" t="s">
        <v>1290</v>
      </c>
      <c r="G187" s="61"/>
    </row>
    <row r="188" spans="1:7" x14ac:dyDescent="0.15">
      <c r="A188" s="44">
        <v>25833</v>
      </c>
      <c r="B188" s="44" t="s">
        <v>1296</v>
      </c>
      <c r="C188" s="48" t="s">
        <v>10330</v>
      </c>
      <c r="D188" s="44">
        <v>1999</v>
      </c>
      <c r="E188" s="48" t="s">
        <v>8707</v>
      </c>
      <c r="F188" s="44" t="s">
        <v>1290</v>
      </c>
      <c r="G188" s="61"/>
    </row>
    <row r="189" spans="1:7" x14ac:dyDescent="0.15">
      <c r="A189" s="133">
        <v>25853</v>
      </c>
      <c r="B189" s="133" t="s">
        <v>1296</v>
      </c>
      <c r="C189" s="134" t="s">
        <v>1473</v>
      </c>
      <c r="D189" s="133">
        <v>2000</v>
      </c>
      <c r="E189" s="134" t="s">
        <v>8836</v>
      </c>
      <c r="F189" s="133" t="s">
        <v>1296</v>
      </c>
    </row>
    <row r="190" spans="1:7" x14ac:dyDescent="0.15">
      <c r="A190" s="44">
        <v>25858</v>
      </c>
      <c r="B190" s="44" t="s">
        <v>1296</v>
      </c>
      <c r="C190" s="48" t="s">
        <v>1474</v>
      </c>
      <c r="D190" s="44">
        <v>2000</v>
      </c>
      <c r="E190" s="48" t="s">
        <v>8836</v>
      </c>
      <c r="F190" s="44" t="s">
        <v>1296</v>
      </c>
      <c r="G190" s="61"/>
    </row>
    <row r="191" spans="1:7" x14ac:dyDescent="0.15">
      <c r="A191" s="44">
        <v>25887</v>
      </c>
      <c r="B191" s="44" t="s">
        <v>1296</v>
      </c>
      <c r="C191" s="48" t="s">
        <v>10331</v>
      </c>
      <c r="D191" s="44">
        <v>1999</v>
      </c>
      <c r="E191" s="48" t="s">
        <v>8737</v>
      </c>
      <c r="F191" s="44" t="s">
        <v>1293</v>
      </c>
      <c r="G191" s="61"/>
    </row>
    <row r="192" spans="1:7" x14ac:dyDescent="0.15">
      <c r="A192" s="44">
        <v>25892</v>
      </c>
      <c r="B192" s="44" t="s">
        <v>1296</v>
      </c>
      <c r="C192" s="48" t="s">
        <v>10332</v>
      </c>
      <c r="D192" s="44">
        <v>1999</v>
      </c>
      <c r="E192" s="48" t="s">
        <v>8836</v>
      </c>
      <c r="F192" s="44" t="s">
        <v>1296</v>
      </c>
      <c r="G192" s="61"/>
    </row>
    <row r="193" spans="1:7" x14ac:dyDescent="0.15">
      <c r="A193" s="44">
        <v>25893</v>
      </c>
      <c r="B193" s="44" t="s">
        <v>1296</v>
      </c>
      <c r="C193" s="48" t="s">
        <v>10333</v>
      </c>
      <c r="D193" s="44">
        <v>1999</v>
      </c>
      <c r="E193" s="48" t="s">
        <v>8836</v>
      </c>
      <c r="F193" s="44" t="s">
        <v>1296</v>
      </c>
      <c r="G193" s="61"/>
    </row>
    <row r="194" spans="1:7" x14ac:dyDescent="0.15">
      <c r="A194" s="44">
        <v>25894</v>
      </c>
      <c r="B194" s="44" t="s">
        <v>1296</v>
      </c>
      <c r="C194" s="48" t="s">
        <v>10334</v>
      </c>
      <c r="D194" s="44">
        <v>1999</v>
      </c>
      <c r="E194" s="48" t="s">
        <v>8836</v>
      </c>
      <c r="F194" s="44" t="s">
        <v>1296</v>
      </c>
      <c r="G194" s="61"/>
    </row>
    <row r="195" spans="1:7" x14ac:dyDescent="0.15">
      <c r="A195" s="44">
        <v>25897</v>
      </c>
      <c r="B195" s="44" t="s">
        <v>1296</v>
      </c>
      <c r="C195" s="48" t="s">
        <v>10335</v>
      </c>
      <c r="D195" s="44">
        <v>1999</v>
      </c>
      <c r="E195" s="48" t="s">
        <v>8836</v>
      </c>
      <c r="F195" s="44" t="s">
        <v>1296</v>
      </c>
      <c r="G195" s="61"/>
    </row>
    <row r="196" spans="1:7" x14ac:dyDescent="0.15">
      <c r="A196" s="44">
        <v>25899</v>
      </c>
      <c r="B196" s="44" t="s">
        <v>1296</v>
      </c>
      <c r="C196" s="48" t="s">
        <v>1475</v>
      </c>
      <c r="D196" s="44">
        <v>2001</v>
      </c>
      <c r="E196" s="48" t="s">
        <v>8836</v>
      </c>
      <c r="F196" s="44" t="s">
        <v>1296</v>
      </c>
      <c r="G196" s="61"/>
    </row>
    <row r="197" spans="1:7" x14ac:dyDescent="0.15">
      <c r="A197" s="44">
        <v>25900</v>
      </c>
      <c r="B197" s="44" t="s">
        <v>1295</v>
      </c>
      <c r="C197" s="48" t="s">
        <v>1476</v>
      </c>
      <c r="D197" s="44">
        <v>2000</v>
      </c>
      <c r="E197" s="48" t="s">
        <v>8836</v>
      </c>
      <c r="F197" s="44" t="s">
        <v>1296</v>
      </c>
      <c r="G197" s="61"/>
    </row>
    <row r="198" spans="1:7" x14ac:dyDescent="0.15">
      <c r="A198" s="44">
        <v>25907</v>
      </c>
      <c r="B198" s="44" t="s">
        <v>1296</v>
      </c>
      <c r="C198" s="48" t="s">
        <v>10336</v>
      </c>
      <c r="D198" s="44">
        <v>1999</v>
      </c>
      <c r="E198" s="48" t="s">
        <v>8733</v>
      </c>
      <c r="F198" s="44" t="s">
        <v>1297</v>
      </c>
      <c r="G198" s="61"/>
    </row>
    <row r="199" spans="1:7" x14ac:dyDescent="0.15">
      <c r="A199" s="44">
        <v>25925</v>
      </c>
      <c r="B199" s="44" t="s">
        <v>1295</v>
      </c>
      <c r="C199" s="48" t="s">
        <v>10337</v>
      </c>
      <c r="D199" s="44">
        <v>1999</v>
      </c>
      <c r="E199" s="48" t="s">
        <v>9166</v>
      </c>
      <c r="F199" s="44" t="s">
        <v>1291</v>
      </c>
      <c r="G199" s="61"/>
    </row>
    <row r="200" spans="1:7" x14ac:dyDescent="0.15">
      <c r="A200" s="44">
        <v>25928</v>
      </c>
      <c r="B200" s="44" t="s">
        <v>1295</v>
      </c>
      <c r="C200" s="48" t="s">
        <v>10338</v>
      </c>
      <c r="D200" s="44">
        <v>1999</v>
      </c>
      <c r="E200" s="48" t="s">
        <v>8765</v>
      </c>
      <c r="F200" s="44" t="s">
        <v>1294</v>
      </c>
      <c r="G200" s="61"/>
    </row>
    <row r="201" spans="1:7" x14ac:dyDescent="0.15">
      <c r="A201" s="44">
        <v>25929</v>
      </c>
      <c r="B201" s="44" t="s">
        <v>1295</v>
      </c>
      <c r="C201" s="48" t="s">
        <v>10339</v>
      </c>
      <c r="D201" s="44">
        <v>1999</v>
      </c>
      <c r="E201" s="48" t="s">
        <v>8788</v>
      </c>
      <c r="F201" s="44" t="s">
        <v>1291</v>
      </c>
      <c r="G201" s="61"/>
    </row>
    <row r="202" spans="1:7" x14ac:dyDescent="0.15">
      <c r="A202" s="44">
        <v>25932</v>
      </c>
      <c r="B202" s="44" t="s">
        <v>1296</v>
      </c>
      <c r="C202" s="48" t="s">
        <v>1477</v>
      </c>
      <c r="D202" s="44">
        <v>2000</v>
      </c>
      <c r="E202" s="48" t="s">
        <v>8749</v>
      </c>
      <c r="F202" s="44" t="s">
        <v>1291</v>
      </c>
      <c r="G202" s="61"/>
    </row>
    <row r="203" spans="1:7" x14ac:dyDescent="0.15">
      <c r="A203" s="44">
        <v>25933</v>
      </c>
      <c r="B203" s="44" t="s">
        <v>1295</v>
      </c>
      <c r="C203" s="48" t="s">
        <v>1478</v>
      </c>
      <c r="D203" s="44">
        <v>2000</v>
      </c>
      <c r="E203" s="48" t="s">
        <v>8749</v>
      </c>
      <c r="F203" s="44" t="s">
        <v>1291</v>
      </c>
      <c r="G203" s="61"/>
    </row>
    <row r="204" spans="1:7" x14ac:dyDescent="0.15">
      <c r="A204" s="133">
        <v>25954</v>
      </c>
      <c r="B204" s="133" t="s">
        <v>1296</v>
      </c>
      <c r="C204" s="134" t="s">
        <v>10340</v>
      </c>
      <c r="D204" s="133">
        <v>1999</v>
      </c>
      <c r="E204" s="134" t="s">
        <v>8749</v>
      </c>
      <c r="F204" s="133" t="s">
        <v>1291</v>
      </c>
    </row>
    <row r="205" spans="1:7" x14ac:dyDescent="0.15">
      <c r="A205" s="44">
        <v>25972</v>
      </c>
      <c r="B205" s="44" t="s">
        <v>1296</v>
      </c>
      <c r="C205" s="48" t="s">
        <v>714</v>
      </c>
      <c r="D205" s="44">
        <v>2000</v>
      </c>
      <c r="E205" s="48" t="s">
        <v>8691</v>
      </c>
      <c r="F205" s="44" t="s">
        <v>1296</v>
      </c>
      <c r="G205" s="61">
        <v>42806</v>
      </c>
    </row>
    <row r="206" spans="1:7" x14ac:dyDescent="0.15">
      <c r="A206" s="44">
        <v>25973</v>
      </c>
      <c r="B206" s="44" t="s">
        <v>1296</v>
      </c>
      <c r="C206" s="48" t="s">
        <v>940</v>
      </c>
      <c r="D206" s="44">
        <v>1999</v>
      </c>
      <c r="E206" s="48" t="s">
        <v>8691</v>
      </c>
      <c r="F206" s="44" t="s">
        <v>1296</v>
      </c>
      <c r="G206" s="61">
        <v>42950</v>
      </c>
    </row>
    <row r="207" spans="1:7" x14ac:dyDescent="0.15">
      <c r="A207" s="44">
        <v>25974</v>
      </c>
      <c r="B207" s="44" t="s">
        <v>1296</v>
      </c>
      <c r="C207" s="48" t="s">
        <v>10341</v>
      </c>
      <c r="D207" s="44">
        <v>1999</v>
      </c>
      <c r="E207" s="48" t="s">
        <v>8706</v>
      </c>
      <c r="F207" s="44" t="s">
        <v>1291</v>
      </c>
      <c r="G207" s="61"/>
    </row>
    <row r="208" spans="1:7" x14ac:dyDescent="0.15">
      <c r="A208" s="44">
        <v>25989</v>
      </c>
      <c r="B208" s="44" t="s">
        <v>1296</v>
      </c>
      <c r="C208" s="48" t="s">
        <v>10342</v>
      </c>
      <c r="D208" s="44">
        <v>1999</v>
      </c>
      <c r="E208" s="48" t="s">
        <v>9165</v>
      </c>
      <c r="F208" s="44" t="s">
        <v>1298</v>
      </c>
      <c r="G208" s="61"/>
    </row>
    <row r="209" spans="1:7" x14ac:dyDescent="0.15">
      <c r="A209" s="44">
        <v>25992</v>
      </c>
      <c r="B209" s="44" t="s">
        <v>1296</v>
      </c>
      <c r="C209" s="48" t="s">
        <v>10343</v>
      </c>
      <c r="D209" s="44">
        <v>1999</v>
      </c>
      <c r="E209" s="48" t="s">
        <v>11381</v>
      </c>
      <c r="F209" s="44" t="s">
        <v>1298</v>
      </c>
      <c r="G209" s="61">
        <v>42819</v>
      </c>
    </row>
    <row r="210" spans="1:7" x14ac:dyDescent="0.15">
      <c r="A210" s="44">
        <v>25996</v>
      </c>
      <c r="B210" s="44" t="s">
        <v>1295</v>
      </c>
      <c r="C210" s="48" t="s">
        <v>1481</v>
      </c>
      <c r="D210" s="44">
        <v>2000</v>
      </c>
      <c r="E210" s="48" t="s">
        <v>8737</v>
      </c>
      <c r="F210" s="44" t="s">
        <v>1293</v>
      </c>
      <c r="G210" s="61"/>
    </row>
    <row r="211" spans="1:7" x14ac:dyDescent="0.15">
      <c r="A211" s="44">
        <v>26024</v>
      </c>
      <c r="B211" s="44" t="s">
        <v>1295</v>
      </c>
      <c r="C211" s="48" t="s">
        <v>1413</v>
      </c>
      <c r="D211" s="44">
        <v>2001</v>
      </c>
      <c r="E211" s="48" t="s">
        <v>8750</v>
      </c>
      <c r="F211" s="44" t="s">
        <v>1290</v>
      </c>
      <c r="G211" s="61"/>
    </row>
    <row r="212" spans="1:7" x14ac:dyDescent="0.15">
      <c r="A212" s="44">
        <v>26031</v>
      </c>
      <c r="B212" s="44" t="s">
        <v>1296</v>
      </c>
      <c r="C212" s="48" t="s">
        <v>10344</v>
      </c>
      <c r="D212" s="44">
        <v>1999</v>
      </c>
      <c r="E212" s="48" t="s">
        <v>9160</v>
      </c>
      <c r="F212" s="44" t="s">
        <v>1296</v>
      </c>
      <c r="G212" s="61"/>
    </row>
    <row r="213" spans="1:7" x14ac:dyDescent="0.15">
      <c r="A213" s="44">
        <v>26037</v>
      </c>
      <c r="B213" s="44" t="s">
        <v>1295</v>
      </c>
      <c r="C213" s="48" t="s">
        <v>269</v>
      </c>
      <c r="D213" s="44">
        <v>2000</v>
      </c>
      <c r="E213" s="48" t="s">
        <v>8706</v>
      </c>
      <c r="F213" s="44" t="s">
        <v>1291</v>
      </c>
      <c r="G213" s="61">
        <v>43100</v>
      </c>
    </row>
    <row r="214" spans="1:7" x14ac:dyDescent="0.15">
      <c r="A214" s="44">
        <v>26039</v>
      </c>
      <c r="B214" s="44" t="s">
        <v>1295</v>
      </c>
      <c r="C214" s="48" t="s">
        <v>1483</v>
      </c>
      <c r="D214" s="44">
        <v>2000</v>
      </c>
      <c r="E214" s="48" t="s">
        <v>8803</v>
      </c>
      <c r="F214" s="44" t="s">
        <v>1296</v>
      </c>
      <c r="G214" s="61"/>
    </row>
    <row r="215" spans="1:7" x14ac:dyDescent="0.15">
      <c r="A215" s="44">
        <v>26044</v>
      </c>
      <c r="B215" s="44" t="s">
        <v>1296</v>
      </c>
      <c r="C215" s="48" t="s">
        <v>1484</v>
      </c>
      <c r="D215" s="44">
        <v>2000</v>
      </c>
      <c r="E215" s="48" t="s">
        <v>9167</v>
      </c>
      <c r="F215" s="44" t="s">
        <v>1294</v>
      </c>
      <c r="G215" s="61"/>
    </row>
    <row r="216" spans="1:7" x14ac:dyDescent="0.15">
      <c r="A216" s="44">
        <v>26045</v>
      </c>
      <c r="B216" s="44" t="s">
        <v>1295</v>
      </c>
      <c r="C216" s="48" t="s">
        <v>1485</v>
      </c>
      <c r="D216" s="44">
        <v>2000</v>
      </c>
      <c r="E216" s="48" t="s">
        <v>8803</v>
      </c>
      <c r="F216" s="44" t="s">
        <v>1296</v>
      </c>
      <c r="G216" s="61"/>
    </row>
    <row r="217" spans="1:7" x14ac:dyDescent="0.15">
      <c r="A217" s="44">
        <v>26047</v>
      </c>
      <c r="B217" s="44" t="s">
        <v>1295</v>
      </c>
      <c r="C217" s="48" t="s">
        <v>10345</v>
      </c>
      <c r="D217" s="44">
        <v>1999</v>
      </c>
      <c r="E217" s="48" t="s">
        <v>8864</v>
      </c>
      <c r="F217" s="44" t="s">
        <v>1296</v>
      </c>
      <c r="G217" s="61"/>
    </row>
    <row r="218" spans="1:7" x14ac:dyDescent="0.15">
      <c r="A218" s="44">
        <v>26049</v>
      </c>
      <c r="B218" s="44" t="s">
        <v>1295</v>
      </c>
      <c r="C218" s="48" t="s">
        <v>1486</v>
      </c>
      <c r="D218" s="44">
        <v>2000</v>
      </c>
      <c r="E218" s="48" t="s">
        <v>8864</v>
      </c>
      <c r="F218" s="44" t="s">
        <v>1296</v>
      </c>
      <c r="G218" s="61"/>
    </row>
    <row r="219" spans="1:7" x14ac:dyDescent="0.15">
      <c r="A219" s="44">
        <v>26051</v>
      </c>
      <c r="B219" s="44" t="s">
        <v>1296</v>
      </c>
      <c r="C219" s="48" t="s">
        <v>1487</v>
      </c>
      <c r="D219" s="44">
        <v>2001</v>
      </c>
      <c r="E219" s="48" t="s">
        <v>8864</v>
      </c>
      <c r="F219" s="44" t="s">
        <v>1296</v>
      </c>
      <c r="G219" s="61"/>
    </row>
    <row r="220" spans="1:7" x14ac:dyDescent="0.15">
      <c r="A220" s="44">
        <v>26053</v>
      </c>
      <c r="B220" s="44" t="s">
        <v>1296</v>
      </c>
      <c r="C220" s="48" t="s">
        <v>1488</v>
      </c>
      <c r="D220" s="44">
        <v>2001</v>
      </c>
      <c r="E220" s="48" t="s">
        <v>8864</v>
      </c>
      <c r="F220" s="44" t="s">
        <v>1296</v>
      </c>
      <c r="G220" s="61"/>
    </row>
    <row r="221" spans="1:7" x14ac:dyDescent="0.15">
      <c r="A221" s="44">
        <v>26054</v>
      </c>
      <c r="B221" s="44" t="s">
        <v>1296</v>
      </c>
      <c r="C221" s="48" t="s">
        <v>1489</v>
      </c>
      <c r="D221" s="44">
        <v>2000</v>
      </c>
      <c r="E221" s="48" t="s">
        <v>8864</v>
      </c>
      <c r="F221" s="44" t="s">
        <v>1296</v>
      </c>
      <c r="G221" s="61"/>
    </row>
    <row r="222" spans="1:7" x14ac:dyDescent="0.15">
      <c r="A222" s="44">
        <v>26064</v>
      </c>
      <c r="B222" s="44" t="s">
        <v>1295</v>
      </c>
      <c r="C222" s="48" t="s">
        <v>10346</v>
      </c>
      <c r="D222" s="44">
        <v>1999</v>
      </c>
      <c r="E222" s="48" t="s">
        <v>9168</v>
      </c>
      <c r="F222" s="44" t="s">
        <v>1291</v>
      </c>
      <c r="G222" s="61"/>
    </row>
    <row r="223" spans="1:7" x14ac:dyDescent="0.15">
      <c r="A223" s="44">
        <v>26080</v>
      </c>
      <c r="B223" s="44" t="s">
        <v>1296</v>
      </c>
      <c r="C223" s="48" t="s">
        <v>10347</v>
      </c>
      <c r="D223" s="44">
        <v>1999</v>
      </c>
      <c r="E223" s="48" t="s">
        <v>8761</v>
      </c>
      <c r="F223" s="44" t="s">
        <v>1292</v>
      </c>
      <c r="G223" s="61"/>
    </row>
    <row r="224" spans="1:7" x14ac:dyDescent="0.15">
      <c r="A224" s="44">
        <v>26091</v>
      </c>
      <c r="B224" s="44" t="s">
        <v>1296</v>
      </c>
      <c r="C224" s="48" t="s">
        <v>10348</v>
      </c>
      <c r="D224" s="44">
        <v>1999</v>
      </c>
      <c r="E224" s="48" t="s">
        <v>8693</v>
      </c>
      <c r="F224" s="44" t="s">
        <v>1295</v>
      </c>
      <c r="G224" s="61"/>
    </row>
    <row r="225" spans="1:7" x14ac:dyDescent="0.15">
      <c r="A225" s="44">
        <v>26092</v>
      </c>
      <c r="B225" s="44" t="s">
        <v>1296</v>
      </c>
      <c r="C225" s="48" t="s">
        <v>1491</v>
      </c>
      <c r="D225" s="44">
        <v>2000</v>
      </c>
      <c r="E225" s="48" t="s">
        <v>8757</v>
      </c>
      <c r="F225" s="44" t="s">
        <v>1295</v>
      </c>
      <c r="G225" s="61"/>
    </row>
    <row r="226" spans="1:7" x14ac:dyDescent="0.15">
      <c r="A226" s="44">
        <v>26093</v>
      </c>
      <c r="B226" s="44" t="s">
        <v>1296</v>
      </c>
      <c r="C226" s="48" t="s">
        <v>1492</v>
      </c>
      <c r="D226" s="44">
        <v>2000</v>
      </c>
      <c r="E226" s="48" t="s">
        <v>8757</v>
      </c>
      <c r="F226" s="44" t="s">
        <v>1295</v>
      </c>
      <c r="G226" s="61"/>
    </row>
    <row r="227" spans="1:7" x14ac:dyDescent="0.15">
      <c r="A227" s="44">
        <v>26102</v>
      </c>
      <c r="B227" s="44" t="s">
        <v>1295</v>
      </c>
      <c r="C227" s="48" t="s">
        <v>1493</v>
      </c>
      <c r="D227" s="44">
        <v>1999</v>
      </c>
      <c r="E227" s="48" t="s">
        <v>8696</v>
      </c>
      <c r="F227" s="44" t="s">
        <v>1291</v>
      </c>
      <c r="G227" s="61"/>
    </row>
    <row r="228" spans="1:7" x14ac:dyDescent="0.15">
      <c r="A228" s="44">
        <v>26107</v>
      </c>
      <c r="B228" s="44" t="s">
        <v>1296</v>
      </c>
      <c r="C228" s="48" t="s">
        <v>699</v>
      </c>
      <c r="D228" s="44">
        <v>2000</v>
      </c>
      <c r="E228" s="48" t="s">
        <v>8696</v>
      </c>
      <c r="F228" s="44" t="s">
        <v>1291</v>
      </c>
      <c r="G228" s="61">
        <v>43100</v>
      </c>
    </row>
    <row r="229" spans="1:7" x14ac:dyDescent="0.15">
      <c r="A229" s="44">
        <v>26111</v>
      </c>
      <c r="B229" s="44" t="s">
        <v>1296</v>
      </c>
      <c r="C229" s="48" t="s">
        <v>10349</v>
      </c>
      <c r="D229" s="44">
        <v>1999</v>
      </c>
      <c r="E229" s="48" t="s">
        <v>11382</v>
      </c>
      <c r="F229" s="44" t="s">
        <v>1298</v>
      </c>
      <c r="G229" s="61"/>
    </row>
    <row r="230" spans="1:7" x14ac:dyDescent="0.15">
      <c r="A230" s="44">
        <v>26138</v>
      </c>
      <c r="B230" s="44" t="s">
        <v>1295</v>
      </c>
      <c r="C230" s="48" t="s">
        <v>1494</v>
      </c>
      <c r="D230" s="44">
        <v>2000</v>
      </c>
      <c r="E230" s="48" t="s">
        <v>8722</v>
      </c>
      <c r="F230" s="44" t="s">
        <v>1296</v>
      </c>
      <c r="G230" s="61"/>
    </row>
    <row r="231" spans="1:7" x14ac:dyDescent="0.15">
      <c r="A231" s="44">
        <v>26139</v>
      </c>
      <c r="B231" s="44" t="s">
        <v>1295</v>
      </c>
      <c r="C231" s="48" t="s">
        <v>1495</v>
      </c>
      <c r="D231" s="44">
        <v>2002</v>
      </c>
      <c r="E231" s="48" t="s">
        <v>8722</v>
      </c>
      <c r="F231" s="44" t="s">
        <v>1296</v>
      </c>
      <c r="G231" s="61"/>
    </row>
    <row r="232" spans="1:7" x14ac:dyDescent="0.15">
      <c r="A232" s="44">
        <v>26141</v>
      </c>
      <c r="B232" s="44" t="s">
        <v>1296</v>
      </c>
      <c r="C232" s="48" t="s">
        <v>1496</v>
      </c>
      <c r="D232" s="44">
        <v>2002</v>
      </c>
      <c r="E232" s="48" t="s">
        <v>8722</v>
      </c>
      <c r="F232" s="44" t="s">
        <v>1296</v>
      </c>
      <c r="G232" s="61"/>
    </row>
    <row r="233" spans="1:7" x14ac:dyDescent="0.15">
      <c r="A233" s="44">
        <v>26143</v>
      </c>
      <c r="B233" s="44" t="s">
        <v>1296</v>
      </c>
      <c r="C233" s="48" t="s">
        <v>1497</v>
      </c>
      <c r="D233" s="44">
        <v>2001</v>
      </c>
      <c r="E233" s="48" t="s">
        <v>8722</v>
      </c>
      <c r="F233" s="44" t="s">
        <v>1296</v>
      </c>
      <c r="G233" s="61"/>
    </row>
    <row r="234" spans="1:7" x14ac:dyDescent="0.15">
      <c r="A234" s="44">
        <v>26144</v>
      </c>
      <c r="B234" s="44" t="s">
        <v>1296</v>
      </c>
      <c r="C234" s="48" t="s">
        <v>1498</v>
      </c>
      <c r="D234" s="44">
        <v>2000</v>
      </c>
      <c r="E234" s="48" t="s">
        <v>8722</v>
      </c>
      <c r="F234" s="44" t="s">
        <v>1296</v>
      </c>
      <c r="G234" s="61"/>
    </row>
    <row r="235" spans="1:7" x14ac:dyDescent="0.15">
      <c r="A235" s="44">
        <v>26172</v>
      </c>
      <c r="B235" s="44" t="s">
        <v>1295</v>
      </c>
      <c r="C235" s="48" t="s">
        <v>10350</v>
      </c>
      <c r="D235" s="44">
        <v>1999</v>
      </c>
      <c r="E235" s="48" t="s">
        <v>8761</v>
      </c>
      <c r="F235" s="44" t="s">
        <v>1292</v>
      </c>
      <c r="G235" s="61"/>
    </row>
    <row r="236" spans="1:7" x14ac:dyDescent="0.15">
      <c r="A236" s="44">
        <v>26190</v>
      </c>
      <c r="B236" s="44" t="s">
        <v>1295</v>
      </c>
      <c r="C236" s="48" t="s">
        <v>494</v>
      </c>
      <c r="D236" s="44">
        <v>1999</v>
      </c>
      <c r="E236" s="48" t="s">
        <v>8716</v>
      </c>
      <c r="F236" s="44" t="s">
        <v>1294</v>
      </c>
      <c r="G236" s="61">
        <v>43035</v>
      </c>
    </row>
    <row r="237" spans="1:7" x14ac:dyDescent="0.15">
      <c r="A237" s="44">
        <v>26191</v>
      </c>
      <c r="B237" s="44" t="s">
        <v>1295</v>
      </c>
      <c r="C237" s="48" t="s">
        <v>10351</v>
      </c>
      <c r="D237" s="44">
        <v>1999</v>
      </c>
      <c r="E237" s="48" t="s">
        <v>8699</v>
      </c>
      <c r="F237" s="44" t="s">
        <v>1294</v>
      </c>
      <c r="G237" s="61"/>
    </row>
    <row r="238" spans="1:7" x14ac:dyDescent="0.15">
      <c r="A238" s="44">
        <v>26197</v>
      </c>
      <c r="B238" s="44" t="s">
        <v>1296</v>
      </c>
      <c r="C238" s="48" t="s">
        <v>1499</v>
      </c>
      <c r="D238" s="44">
        <v>2000</v>
      </c>
      <c r="E238" s="48" t="s">
        <v>8733</v>
      </c>
      <c r="F238" s="44" t="s">
        <v>1297</v>
      </c>
      <c r="G238" s="61"/>
    </row>
    <row r="239" spans="1:7" x14ac:dyDescent="0.15">
      <c r="A239" s="44">
        <v>26198</v>
      </c>
      <c r="B239" s="44" t="s">
        <v>1296</v>
      </c>
      <c r="C239" s="48" t="s">
        <v>1229</v>
      </c>
      <c r="D239" s="44">
        <v>2004</v>
      </c>
      <c r="E239" s="48" t="s">
        <v>8740</v>
      </c>
      <c r="F239" s="44" t="s">
        <v>1297</v>
      </c>
      <c r="G239" s="61">
        <v>42919</v>
      </c>
    </row>
    <row r="240" spans="1:7" x14ac:dyDescent="0.15">
      <c r="A240" s="44">
        <v>26201</v>
      </c>
      <c r="B240" s="44" t="s">
        <v>1296</v>
      </c>
      <c r="C240" s="48" t="s">
        <v>1500</v>
      </c>
      <c r="D240" s="44">
        <v>2003</v>
      </c>
      <c r="E240" s="48" t="s">
        <v>8733</v>
      </c>
      <c r="F240" s="44" t="s">
        <v>1297</v>
      </c>
      <c r="G240" s="61"/>
    </row>
    <row r="241" spans="1:7" x14ac:dyDescent="0.15">
      <c r="A241" s="44">
        <v>26204</v>
      </c>
      <c r="B241" s="44" t="s">
        <v>1296</v>
      </c>
      <c r="C241" s="48" t="s">
        <v>1501</v>
      </c>
      <c r="D241" s="44">
        <v>2002</v>
      </c>
      <c r="E241" s="48" t="s">
        <v>8733</v>
      </c>
      <c r="F241" s="44" t="s">
        <v>1297</v>
      </c>
      <c r="G241" s="61"/>
    </row>
    <row r="242" spans="1:7" x14ac:dyDescent="0.15">
      <c r="A242" s="44">
        <v>26218</v>
      </c>
      <c r="B242" s="44" t="s">
        <v>1295</v>
      </c>
      <c r="C242" s="48" t="s">
        <v>10352</v>
      </c>
      <c r="D242" s="44">
        <v>1999</v>
      </c>
      <c r="E242" s="48" t="s">
        <v>8734</v>
      </c>
      <c r="F242" s="44" t="s">
        <v>1297</v>
      </c>
      <c r="G242" s="61"/>
    </row>
    <row r="243" spans="1:7" x14ac:dyDescent="0.15">
      <c r="A243" s="44">
        <v>26219</v>
      </c>
      <c r="B243" s="44" t="s">
        <v>1296</v>
      </c>
      <c r="C243" s="48" t="s">
        <v>10353</v>
      </c>
      <c r="D243" s="44">
        <v>1999</v>
      </c>
      <c r="E243" s="48" t="s">
        <v>8734</v>
      </c>
      <c r="F243" s="44" t="s">
        <v>1297</v>
      </c>
      <c r="G243" s="61">
        <v>42905</v>
      </c>
    </row>
    <row r="244" spans="1:7" x14ac:dyDescent="0.15">
      <c r="A244" s="44">
        <v>26230</v>
      </c>
      <c r="B244" s="44" t="s">
        <v>1295</v>
      </c>
      <c r="C244" s="48" t="s">
        <v>10354</v>
      </c>
      <c r="D244" s="44">
        <v>1999</v>
      </c>
      <c r="E244" s="48" t="s">
        <v>8761</v>
      </c>
      <c r="F244" s="44" t="s">
        <v>1292</v>
      </c>
      <c r="G244" s="61"/>
    </row>
    <row r="245" spans="1:7" x14ac:dyDescent="0.15">
      <c r="A245" s="44">
        <v>26234</v>
      </c>
      <c r="B245" s="44" t="s">
        <v>1296</v>
      </c>
      <c r="C245" s="48" t="s">
        <v>1503</v>
      </c>
      <c r="D245" s="44">
        <v>1999</v>
      </c>
      <c r="E245" s="48" t="s">
        <v>8798</v>
      </c>
      <c r="F245" s="44" t="s">
        <v>1299</v>
      </c>
      <c r="G245" s="61"/>
    </row>
    <row r="246" spans="1:7" x14ac:dyDescent="0.15">
      <c r="A246" s="44">
        <v>26236</v>
      </c>
      <c r="B246" s="44" t="s">
        <v>1295</v>
      </c>
      <c r="C246" s="48" t="s">
        <v>10355</v>
      </c>
      <c r="D246" s="44">
        <v>1999</v>
      </c>
      <c r="E246" s="48" t="s">
        <v>8798</v>
      </c>
      <c r="F246" s="44" t="s">
        <v>1299</v>
      </c>
      <c r="G246" s="61">
        <v>42428</v>
      </c>
    </row>
    <row r="247" spans="1:7" x14ac:dyDescent="0.15">
      <c r="A247" s="44">
        <v>26238</v>
      </c>
      <c r="B247" s="44" t="s">
        <v>1296</v>
      </c>
      <c r="C247" s="48" t="s">
        <v>1504</v>
      </c>
      <c r="D247" s="44">
        <v>2008</v>
      </c>
      <c r="E247" s="48" t="s">
        <v>8737</v>
      </c>
      <c r="F247" s="44" t="s">
        <v>1293</v>
      </c>
      <c r="G247" s="61"/>
    </row>
    <row r="248" spans="1:7" x14ac:dyDescent="0.15">
      <c r="A248" s="44">
        <v>26273</v>
      </c>
      <c r="B248" s="44" t="s">
        <v>1295</v>
      </c>
      <c r="C248" s="48" t="s">
        <v>10356</v>
      </c>
      <c r="D248" s="44">
        <v>1999</v>
      </c>
      <c r="E248" s="48" t="s">
        <v>8696</v>
      </c>
      <c r="F248" s="44" t="s">
        <v>1291</v>
      </c>
      <c r="G248" s="61"/>
    </row>
    <row r="249" spans="1:7" x14ac:dyDescent="0.15">
      <c r="A249" s="44">
        <v>26275</v>
      </c>
      <c r="B249" s="44" t="s">
        <v>1296</v>
      </c>
      <c r="C249" s="48" t="s">
        <v>10357</v>
      </c>
      <c r="D249" s="44">
        <v>1999</v>
      </c>
      <c r="E249" s="48" t="s">
        <v>8734</v>
      </c>
      <c r="F249" s="44" t="s">
        <v>1297</v>
      </c>
      <c r="G249" s="61"/>
    </row>
    <row r="250" spans="1:7" x14ac:dyDescent="0.15">
      <c r="A250" s="44">
        <v>26297</v>
      </c>
      <c r="B250" s="44" t="s">
        <v>1295</v>
      </c>
      <c r="C250" s="48" t="s">
        <v>10358</v>
      </c>
      <c r="D250" s="44">
        <v>1999</v>
      </c>
      <c r="E250" s="48" t="s">
        <v>8877</v>
      </c>
      <c r="F250" s="44" t="s">
        <v>1299</v>
      </c>
      <c r="G250" s="61">
        <v>42904</v>
      </c>
    </row>
    <row r="251" spans="1:7" x14ac:dyDescent="0.15">
      <c r="A251" s="44">
        <v>26298</v>
      </c>
      <c r="B251" s="44" t="s">
        <v>1296</v>
      </c>
      <c r="C251" s="48" t="s">
        <v>10359</v>
      </c>
      <c r="D251" s="44">
        <v>1999</v>
      </c>
      <c r="E251" s="48" t="s">
        <v>8694</v>
      </c>
      <c r="F251" s="44" t="s">
        <v>1291</v>
      </c>
      <c r="G251" s="61">
        <v>42449</v>
      </c>
    </row>
    <row r="252" spans="1:7" x14ac:dyDescent="0.15">
      <c r="A252" s="133">
        <v>26299</v>
      </c>
      <c r="B252" s="133" t="s">
        <v>1296</v>
      </c>
      <c r="C252" s="134" t="s">
        <v>10360</v>
      </c>
      <c r="D252" s="133">
        <v>1999</v>
      </c>
      <c r="E252" s="134" t="s">
        <v>8694</v>
      </c>
      <c r="F252" s="133" t="s">
        <v>1291</v>
      </c>
    </row>
    <row r="253" spans="1:7" x14ac:dyDescent="0.15">
      <c r="A253" s="44">
        <v>26303</v>
      </c>
      <c r="B253" s="44" t="s">
        <v>1295</v>
      </c>
      <c r="C253" s="48" t="s">
        <v>10361</v>
      </c>
      <c r="D253" s="44">
        <v>1999</v>
      </c>
      <c r="E253" s="48" t="s">
        <v>8727</v>
      </c>
      <c r="F253" s="44" t="s">
        <v>1293</v>
      </c>
      <c r="G253" s="61"/>
    </row>
    <row r="254" spans="1:7" x14ac:dyDescent="0.15">
      <c r="A254" s="133">
        <v>26316</v>
      </c>
      <c r="B254" s="133" t="s">
        <v>1295</v>
      </c>
      <c r="C254" s="134" t="s">
        <v>10362</v>
      </c>
      <c r="D254" s="133">
        <v>1999</v>
      </c>
      <c r="E254" s="134" t="s">
        <v>8798</v>
      </c>
      <c r="F254" s="133" t="s">
        <v>1299</v>
      </c>
    </row>
    <row r="255" spans="1:7" x14ac:dyDescent="0.15">
      <c r="A255" s="44">
        <v>26317</v>
      </c>
      <c r="B255" s="44" t="s">
        <v>1295</v>
      </c>
      <c r="C255" s="48" t="s">
        <v>491</v>
      </c>
      <c r="D255" s="44">
        <v>1999</v>
      </c>
      <c r="E255" s="48" t="s">
        <v>8691</v>
      </c>
      <c r="F255" s="44" t="s">
        <v>1296</v>
      </c>
      <c r="G255" s="61">
        <v>42908</v>
      </c>
    </row>
    <row r="256" spans="1:7" x14ac:dyDescent="0.15">
      <c r="A256" s="44">
        <v>26318</v>
      </c>
      <c r="B256" s="44" t="s">
        <v>1295</v>
      </c>
      <c r="C256" s="48" t="s">
        <v>10363</v>
      </c>
      <c r="D256" s="44">
        <v>1999</v>
      </c>
      <c r="E256" s="48" t="s">
        <v>8761</v>
      </c>
      <c r="F256" s="44" t="s">
        <v>1292</v>
      </c>
      <c r="G256" s="61"/>
    </row>
    <row r="257" spans="1:7" x14ac:dyDescent="0.15">
      <c r="A257" s="44">
        <v>26320</v>
      </c>
      <c r="B257" s="44" t="s">
        <v>1295</v>
      </c>
      <c r="C257" s="48" t="s">
        <v>10364</v>
      </c>
      <c r="D257" s="44">
        <v>1999</v>
      </c>
      <c r="E257" s="48" t="s">
        <v>9169</v>
      </c>
      <c r="F257" s="44" t="s">
        <v>1296</v>
      </c>
      <c r="G257" s="61"/>
    </row>
    <row r="258" spans="1:7" x14ac:dyDescent="0.15">
      <c r="A258" s="44">
        <v>26321</v>
      </c>
      <c r="B258" s="44" t="s">
        <v>1295</v>
      </c>
      <c r="C258" s="48" t="s">
        <v>1506</v>
      </c>
      <c r="D258" s="44">
        <v>2000</v>
      </c>
      <c r="E258" s="48" t="s">
        <v>9169</v>
      </c>
      <c r="F258" s="44" t="s">
        <v>1296</v>
      </c>
      <c r="G258" s="61"/>
    </row>
    <row r="259" spans="1:7" x14ac:dyDescent="0.15">
      <c r="A259" s="44">
        <v>26323</v>
      </c>
      <c r="B259" s="44" t="s">
        <v>1295</v>
      </c>
      <c r="C259" s="48" t="s">
        <v>10365</v>
      </c>
      <c r="D259" s="44">
        <v>1999</v>
      </c>
      <c r="E259" s="48" t="s">
        <v>9169</v>
      </c>
      <c r="F259" s="44" t="s">
        <v>1296</v>
      </c>
      <c r="G259" s="61"/>
    </row>
    <row r="260" spans="1:7" x14ac:dyDescent="0.15">
      <c r="A260" s="44">
        <v>26331</v>
      </c>
      <c r="B260" s="44" t="s">
        <v>1296</v>
      </c>
      <c r="C260" s="48" t="s">
        <v>10366</v>
      </c>
      <c r="D260" s="44">
        <v>1999</v>
      </c>
      <c r="E260" s="48" t="s">
        <v>9169</v>
      </c>
      <c r="F260" s="44" t="s">
        <v>1296</v>
      </c>
      <c r="G260" s="61"/>
    </row>
    <row r="261" spans="1:7" x14ac:dyDescent="0.15">
      <c r="A261" s="44">
        <v>26333</v>
      </c>
      <c r="B261" s="44" t="s">
        <v>1296</v>
      </c>
      <c r="C261" s="48" t="s">
        <v>1507</v>
      </c>
      <c r="D261" s="44">
        <v>2000</v>
      </c>
      <c r="E261" s="48" t="s">
        <v>9169</v>
      </c>
      <c r="F261" s="44" t="s">
        <v>1296</v>
      </c>
      <c r="G261" s="61"/>
    </row>
    <row r="262" spans="1:7" x14ac:dyDescent="0.15">
      <c r="A262" s="44">
        <v>26338</v>
      </c>
      <c r="B262" s="44" t="s">
        <v>1295</v>
      </c>
      <c r="C262" s="48" t="s">
        <v>10367</v>
      </c>
      <c r="D262" s="44">
        <v>1999</v>
      </c>
      <c r="E262" s="48" t="s">
        <v>8761</v>
      </c>
      <c r="F262" s="44" t="s">
        <v>1292</v>
      </c>
      <c r="G262" s="61">
        <v>42428</v>
      </c>
    </row>
    <row r="263" spans="1:7" x14ac:dyDescent="0.15">
      <c r="A263" s="44">
        <v>26365</v>
      </c>
      <c r="B263" s="44" t="s">
        <v>1295</v>
      </c>
      <c r="C263" s="48" t="s">
        <v>1508</v>
      </c>
      <c r="D263" s="44">
        <v>2000</v>
      </c>
      <c r="E263" s="48" t="s">
        <v>8836</v>
      </c>
      <c r="F263" s="44" t="s">
        <v>1296</v>
      </c>
      <c r="G263" s="61"/>
    </row>
    <row r="264" spans="1:7" x14ac:dyDescent="0.15">
      <c r="A264" s="44">
        <v>26373</v>
      </c>
      <c r="B264" s="44" t="s">
        <v>1296</v>
      </c>
      <c r="C264" s="48" t="s">
        <v>10368</v>
      </c>
      <c r="D264" s="44">
        <v>1999</v>
      </c>
      <c r="E264" s="48" t="s">
        <v>8836</v>
      </c>
      <c r="F264" s="44" t="s">
        <v>1296</v>
      </c>
      <c r="G264" s="61"/>
    </row>
    <row r="265" spans="1:7" x14ac:dyDescent="0.15">
      <c r="A265" s="44">
        <v>26389</v>
      </c>
      <c r="B265" s="44" t="s">
        <v>1295</v>
      </c>
      <c r="C265" s="48" t="s">
        <v>496</v>
      </c>
      <c r="D265" s="44">
        <v>1999</v>
      </c>
      <c r="E265" s="48" t="s">
        <v>8717</v>
      </c>
      <c r="F265" s="44" t="s">
        <v>1299</v>
      </c>
      <c r="G265" s="61">
        <v>43100</v>
      </c>
    </row>
    <row r="266" spans="1:7" x14ac:dyDescent="0.15">
      <c r="A266" s="44">
        <v>26390</v>
      </c>
      <c r="B266" s="44" t="s">
        <v>1295</v>
      </c>
      <c r="C266" s="48" t="s">
        <v>10369</v>
      </c>
      <c r="D266" s="44">
        <v>1999</v>
      </c>
      <c r="E266" s="48" t="s">
        <v>8819</v>
      </c>
      <c r="F266" s="44" t="s">
        <v>1299</v>
      </c>
      <c r="G266" s="61"/>
    </row>
    <row r="267" spans="1:7" x14ac:dyDescent="0.15">
      <c r="A267" s="44">
        <v>26392</v>
      </c>
      <c r="B267" s="44" t="s">
        <v>1295</v>
      </c>
      <c r="C267" s="48" t="s">
        <v>10370</v>
      </c>
      <c r="D267" s="44">
        <v>1999</v>
      </c>
      <c r="E267" s="48" t="s">
        <v>8819</v>
      </c>
      <c r="F267" s="44" t="s">
        <v>1299</v>
      </c>
      <c r="G267" s="61"/>
    </row>
    <row r="268" spans="1:7" x14ac:dyDescent="0.15">
      <c r="A268" s="44">
        <v>26399</v>
      </c>
      <c r="B268" s="44" t="s">
        <v>1295</v>
      </c>
      <c r="C268" s="48" t="s">
        <v>1033</v>
      </c>
      <c r="D268" s="44">
        <v>2001</v>
      </c>
      <c r="E268" s="48" t="s">
        <v>8724</v>
      </c>
      <c r="F268" s="44" t="s">
        <v>1293</v>
      </c>
      <c r="G268" s="61"/>
    </row>
    <row r="269" spans="1:7" x14ac:dyDescent="0.15">
      <c r="A269" s="44">
        <v>26400</v>
      </c>
      <c r="B269" s="44" t="s">
        <v>1295</v>
      </c>
      <c r="C269" s="48" t="s">
        <v>1509</v>
      </c>
      <c r="D269" s="44">
        <v>2000</v>
      </c>
      <c r="E269" s="48" t="s">
        <v>8724</v>
      </c>
      <c r="F269" s="44" t="s">
        <v>1293</v>
      </c>
      <c r="G269" s="61"/>
    </row>
    <row r="270" spans="1:7" x14ac:dyDescent="0.15">
      <c r="A270" s="44">
        <v>26401</v>
      </c>
      <c r="B270" s="44" t="s">
        <v>1295</v>
      </c>
      <c r="C270" s="48" t="s">
        <v>10371</v>
      </c>
      <c r="D270" s="44">
        <v>1999</v>
      </c>
      <c r="E270" s="48" t="s">
        <v>8724</v>
      </c>
      <c r="F270" s="44" t="s">
        <v>1293</v>
      </c>
      <c r="G270" s="61"/>
    </row>
    <row r="271" spans="1:7" x14ac:dyDescent="0.15">
      <c r="A271" s="44">
        <v>26402</v>
      </c>
      <c r="B271" s="44" t="s">
        <v>1295</v>
      </c>
      <c r="C271" s="48" t="s">
        <v>10372</v>
      </c>
      <c r="D271" s="44">
        <v>1999</v>
      </c>
      <c r="E271" s="48" t="s">
        <v>8724</v>
      </c>
      <c r="F271" s="44" t="s">
        <v>1293</v>
      </c>
      <c r="G271" s="61"/>
    </row>
    <row r="272" spans="1:7" x14ac:dyDescent="0.15">
      <c r="A272" s="44">
        <v>26403</v>
      </c>
      <c r="B272" s="44" t="s">
        <v>1296</v>
      </c>
      <c r="C272" s="48" t="s">
        <v>1510</v>
      </c>
      <c r="D272" s="44">
        <v>1999</v>
      </c>
      <c r="E272" s="48" t="s">
        <v>8724</v>
      </c>
      <c r="F272" s="44" t="s">
        <v>1293</v>
      </c>
      <c r="G272" s="61"/>
    </row>
    <row r="273" spans="1:7" x14ac:dyDescent="0.15">
      <c r="A273" s="44">
        <v>26405</v>
      </c>
      <c r="B273" s="44" t="s">
        <v>1296</v>
      </c>
      <c r="C273" s="48" t="s">
        <v>10373</v>
      </c>
      <c r="D273" s="44">
        <v>1999</v>
      </c>
      <c r="E273" s="48" t="s">
        <v>8745</v>
      </c>
      <c r="F273" s="44" t="s">
        <v>1293</v>
      </c>
      <c r="G273" s="61"/>
    </row>
    <row r="274" spans="1:7" x14ac:dyDescent="0.15">
      <c r="A274" s="44">
        <v>26408</v>
      </c>
      <c r="B274" s="44" t="s">
        <v>1295</v>
      </c>
      <c r="C274" s="48" t="s">
        <v>1511</v>
      </c>
      <c r="D274" s="44">
        <v>1999</v>
      </c>
      <c r="E274" s="48" t="s">
        <v>8735</v>
      </c>
      <c r="F274" s="44" t="s">
        <v>1295</v>
      </c>
      <c r="G274" s="61"/>
    </row>
    <row r="275" spans="1:7" x14ac:dyDescent="0.15">
      <c r="A275" s="44">
        <v>26409</v>
      </c>
      <c r="B275" s="44" t="s">
        <v>1295</v>
      </c>
      <c r="C275" s="48" t="s">
        <v>479</v>
      </c>
      <c r="D275" s="44">
        <v>2000</v>
      </c>
      <c r="E275" s="48" t="s">
        <v>8735</v>
      </c>
      <c r="F275" s="44" t="s">
        <v>1295</v>
      </c>
      <c r="G275" s="61"/>
    </row>
    <row r="276" spans="1:7" x14ac:dyDescent="0.15">
      <c r="A276" s="44">
        <v>26410</v>
      </c>
      <c r="B276" s="44" t="s">
        <v>1295</v>
      </c>
      <c r="C276" s="48" t="s">
        <v>1512</v>
      </c>
      <c r="D276" s="44">
        <v>2000</v>
      </c>
      <c r="E276" s="48" t="s">
        <v>8693</v>
      </c>
      <c r="F276" s="44" t="s">
        <v>1295</v>
      </c>
      <c r="G276" s="61"/>
    </row>
    <row r="277" spans="1:7" x14ac:dyDescent="0.15">
      <c r="A277" s="44">
        <v>26411</v>
      </c>
      <c r="B277" s="44" t="s">
        <v>1296</v>
      </c>
      <c r="C277" s="48" t="s">
        <v>1513</v>
      </c>
      <c r="D277" s="44">
        <v>2001</v>
      </c>
      <c r="E277" s="48" t="s">
        <v>8693</v>
      </c>
      <c r="F277" s="44" t="s">
        <v>1295</v>
      </c>
      <c r="G277" s="61"/>
    </row>
    <row r="278" spans="1:7" x14ac:dyDescent="0.15">
      <c r="A278" s="133">
        <v>26412</v>
      </c>
      <c r="B278" s="133" t="s">
        <v>1296</v>
      </c>
      <c r="C278" s="134" t="s">
        <v>929</v>
      </c>
      <c r="D278" s="133">
        <v>2000</v>
      </c>
      <c r="E278" s="134" t="s">
        <v>8735</v>
      </c>
      <c r="F278" s="133" t="s">
        <v>1295</v>
      </c>
      <c r="G278" s="135">
        <v>43044</v>
      </c>
    </row>
    <row r="279" spans="1:7" x14ac:dyDescent="0.15">
      <c r="A279" s="44">
        <v>26414</v>
      </c>
      <c r="B279" s="44" t="s">
        <v>1296</v>
      </c>
      <c r="C279" s="48" t="s">
        <v>10374</v>
      </c>
      <c r="D279" s="44">
        <v>1999</v>
      </c>
      <c r="E279" s="48" t="s">
        <v>8693</v>
      </c>
      <c r="F279" s="44" t="s">
        <v>1295</v>
      </c>
      <c r="G279" s="61"/>
    </row>
    <row r="280" spans="1:7" x14ac:dyDescent="0.15">
      <c r="A280" s="133">
        <v>26419</v>
      </c>
      <c r="B280" s="133" t="s">
        <v>1296</v>
      </c>
      <c r="C280" s="134" t="s">
        <v>10375</v>
      </c>
      <c r="D280" s="133">
        <v>1999</v>
      </c>
      <c r="E280" s="134" t="s">
        <v>8734</v>
      </c>
      <c r="F280" s="133" t="s">
        <v>1297</v>
      </c>
    </row>
    <row r="281" spans="1:7" x14ac:dyDescent="0.15">
      <c r="A281" s="44">
        <v>26420</v>
      </c>
      <c r="B281" s="44" t="s">
        <v>1296</v>
      </c>
      <c r="C281" s="48" t="s">
        <v>10376</v>
      </c>
      <c r="D281" s="44">
        <v>1999</v>
      </c>
      <c r="E281" s="48" t="s">
        <v>8734</v>
      </c>
      <c r="F281" s="44" t="s">
        <v>1297</v>
      </c>
      <c r="G281" s="61"/>
    </row>
    <row r="282" spans="1:7" x14ac:dyDescent="0.15">
      <c r="A282" s="44">
        <v>26427</v>
      </c>
      <c r="B282" s="44" t="s">
        <v>1295</v>
      </c>
      <c r="C282" s="48" t="s">
        <v>503</v>
      </c>
      <c r="D282" s="44">
        <v>1999</v>
      </c>
      <c r="E282" s="48" t="s">
        <v>8847</v>
      </c>
      <c r="F282" s="44" t="s">
        <v>1291</v>
      </c>
      <c r="G282" s="61">
        <v>42950</v>
      </c>
    </row>
    <row r="283" spans="1:7" x14ac:dyDescent="0.15">
      <c r="A283" s="44">
        <v>26443</v>
      </c>
      <c r="B283" s="44" t="s">
        <v>1295</v>
      </c>
      <c r="C283" s="48" t="s">
        <v>10377</v>
      </c>
      <c r="D283" s="44">
        <v>1999</v>
      </c>
      <c r="E283" s="48" t="s">
        <v>8706</v>
      </c>
      <c r="F283" s="44" t="s">
        <v>1291</v>
      </c>
      <c r="G283" s="61"/>
    </row>
    <row r="284" spans="1:7" x14ac:dyDescent="0.15">
      <c r="A284" s="44">
        <v>26448</v>
      </c>
      <c r="B284" s="44" t="s">
        <v>1296</v>
      </c>
      <c r="C284" s="48" t="s">
        <v>1514</v>
      </c>
      <c r="D284" s="44">
        <v>2000</v>
      </c>
      <c r="E284" s="48" t="s">
        <v>8869</v>
      </c>
      <c r="F284" s="44" t="s">
        <v>1290</v>
      </c>
      <c r="G284" s="61"/>
    </row>
    <row r="285" spans="1:7" x14ac:dyDescent="0.15">
      <c r="A285" s="44">
        <v>26455</v>
      </c>
      <c r="B285" s="44" t="s">
        <v>1296</v>
      </c>
      <c r="C285" s="48" t="s">
        <v>935</v>
      </c>
      <c r="D285" s="44">
        <v>1999</v>
      </c>
      <c r="E285" s="48" t="s">
        <v>8704</v>
      </c>
      <c r="F285" s="44" t="s">
        <v>1292</v>
      </c>
      <c r="G285" s="61">
        <v>42950</v>
      </c>
    </row>
    <row r="286" spans="1:7" x14ac:dyDescent="0.15">
      <c r="A286" s="44">
        <v>26456</v>
      </c>
      <c r="B286" s="44" t="s">
        <v>1295</v>
      </c>
      <c r="C286" s="48" t="s">
        <v>425</v>
      </c>
      <c r="D286" s="44">
        <v>2000</v>
      </c>
      <c r="E286" s="48" t="s">
        <v>8704</v>
      </c>
      <c r="F286" s="44" t="s">
        <v>1292</v>
      </c>
      <c r="G286" s="61"/>
    </row>
    <row r="287" spans="1:7" x14ac:dyDescent="0.15">
      <c r="A287" s="44">
        <v>26457</v>
      </c>
      <c r="B287" s="44" t="s">
        <v>1295</v>
      </c>
      <c r="C287" s="48" t="s">
        <v>10378</v>
      </c>
      <c r="D287" s="44">
        <v>1999</v>
      </c>
      <c r="E287" s="48" t="s">
        <v>8704</v>
      </c>
      <c r="F287" s="44" t="s">
        <v>1292</v>
      </c>
      <c r="G287" s="61">
        <v>42807</v>
      </c>
    </row>
    <row r="288" spans="1:7" x14ac:dyDescent="0.15">
      <c r="A288" s="44">
        <v>26458</v>
      </c>
      <c r="B288" s="44" t="s">
        <v>1295</v>
      </c>
      <c r="C288" s="48" t="s">
        <v>251</v>
      </c>
      <c r="D288" s="44">
        <v>2001</v>
      </c>
      <c r="E288" s="48" t="s">
        <v>8704</v>
      </c>
      <c r="F288" s="44" t="s">
        <v>1292</v>
      </c>
      <c r="G288" s="61"/>
    </row>
    <row r="289" spans="1:7" x14ac:dyDescent="0.15">
      <c r="A289" s="44">
        <v>26459</v>
      </c>
      <c r="B289" s="44" t="s">
        <v>1295</v>
      </c>
      <c r="C289" s="48" t="s">
        <v>495</v>
      </c>
      <c r="D289" s="44">
        <v>1999</v>
      </c>
      <c r="E289" s="48" t="s">
        <v>8704</v>
      </c>
      <c r="F289" s="44" t="s">
        <v>1292</v>
      </c>
      <c r="G289" s="61">
        <v>42950</v>
      </c>
    </row>
    <row r="290" spans="1:7" x14ac:dyDescent="0.15">
      <c r="A290" s="44">
        <v>26469</v>
      </c>
      <c r="B290" s="44" t="s">
        <v>1296</v>
      </c>
      <c r="C290" s="48" t="s">
        <v>10379</v>
      </c>
      <c r="D290" s="44">
        <v>1999</v>
      </c>
      <c r="E290" s="48" t="s">
        <v>8803</v>
      </c>
      <c r="F290" s="44" t="s">
        <v>1296</v>
      </c>
      <c r="G290" s="61"/>
    </row>
    <row r="291" spans="1:7" x14ac:dyDescent="0.15">
      <c r="A291" s="44">
        <v>26489</v>
      </c>
      <c r="B291" s="44" t="s">
        <v>1296</v>
      </c>
      <c r="C291" s="48" t="s">
        <v>10380</v>
      </c>
      <c r="D291" s="44">
        <v>1999</v>
      </c>
      <c r="E291" s="48" t="s">
        <v>8714</v>
      </c>
      <c r="F291" s="44" t="s">
        <v>1294</v>
      </c>
      <c r="G291" s="61">
        <v>42541</v>
      </c>
    </row>
    <row r="292" spans="1:7" x14ac:dyDescent="0.15">
      <c r="A292" s="44">
        <v>26491</v>
      </c>
      <c r="B292" s="44" t="s">
        <v>1295</v>
      </c>
      <c r="C292" s="48" t="s">
        <v>10381</v>
      </c>
      <c r="D292" s="44">
        <v>1999</v>
      </c>
      <c r="E292" s="48" t="s">
        <v>8754</v>
      </c>
      <c r="F292" s="44" t="s">
        <v>1293</v>
      </c>
      <c r="G292" s="61"/>
    </row>
    <row r="293" spans="1:7" x14ac:dyDescent="0.15">
      <c r="A293" s="44">
        <v>26505</v>
      </c>
      <c r="B293" s="44" t="s">
        <v>1295</v>
      </c>
      <c r="C293" s="48" t="s">
        <v>10382</v>
      </c>
      <c r="D293" s="44">
        <v>1999</v>
      </c>
      <c r="E293" s="48" t="s">
        <v>8702</v>
      </c>
      <c r="F293" s="44" t="s">
        <v>1299</v>
      </c>
      <c r="G293" s="61">
        <v>43044</v>
      </c>
    </row>
    <row r="294" spans="1:7" x14ac:dyDescent="0.15">
      <c r="A294" s="44">
        <v>26506</v>
      </c>
      <c r="B294" s="44" t="s">
        <v>1296</v>
      </c>
      <c r="C294" s="48" t="s">
        <v>10383</v>
      </c>
      <c r="D294" s="44">
        <v>1999</v>
      </c>
      <c r="E294" s="48" t="s">
        <v>8702</v>
      </c>
      <c r="F294" s="44" t="s">
        <v>1299</v>
      </c>
      <c r="G294" s="61">
        <v>42584</v>
      </c>
    </row>
    <row r="295" spans="1:7" x14ac:dyDescent="0.15">
      <c r="A295" s="44">
        <v>26507</v>
      </c>
      <c r="B295" s="44" t="s">
        <v>1295</v>
      </c>
      <c r="C295" s="48" t="s">
        <v>10384</v>
      </c>
      <c r="D295" s="44">
        <v>1999</v>
      </c>
      <c r="E295" s="48" t="s">
        <v>8702</v>
      </c>
      <c r="F295" s="44" t="s">
        <v>1299</v>
      </c>
      <c r="G295" s="61">
        <v>42449</v>
      </c>
    </row>
    <row r="296" spans="1:7" x14ac:dyDescent="0.15">
      <c r="A296" s="44">
        <v>26514</v>
      </c>
      <c r="B296" s="44" t="s">
        <v>1295</v>
      </c>
      <c r="C296" s="48" t="s">
        <v>10385</v>
      </c>
      <c r="D296" s="44">
        <v>1999</v>
      </c>
      <c r="E296" s="48" t="s">
        <v>8854</v>
      </c>
      <c r="F296" s="44" t="s">
        <v>1294</v>
      </c>
      <c r="G296" s="61"/>
    </row>
    <row r="297" spans="1:7" x14ac:dyDescent="0.15">
      <c r="A297" s="44">
        <v>26521</v>
      </c>
      <c r="B297" s="44" t="s">
        <v>1296</v>
      </c>
      <c r="C297" s="48" t="s">
        <v>10386</v>
      </c>
      <c r="D297" s="44">
        <v>1999</v>
      </c>
      <c r="E297" s="48" t="s">
        <v>8738</v>
      </c>
      <c r="F297" s="44" t="s">
        <v>1293</v>
      </c>
      <c r="G297" s="61"/>
    </row>
    <row r="298" spans="1:7" x14ac:dyDescent="0.15">
      <c r="A298" s="44">
        <v>26525</v>
      </c>
      <c r="B298" s="44" t="s">
        <v>1295</v>
      </c>
      <c r="C298" s="48" t="s">
        <v>10387</v>
      </c>
      <c r="D298" s="44">
        <v>1999</v>
      </c>
      <c r="E298" s="48" t="s">
        <v>8710</v>
      </c>
      <c r="F298" s="44" t="s">
        <v>1299</v>
      </c>
      <c r="G298" s="61"/>
    </row>
    <row r="299" spans="1:7" x14ac:dyDescent="0.15">
      <c r="A299" s="44">
        <v>26527</v>
      </c>
      <c r="B299" s="44" t="s">
        <v>1296</v>
      </c>
      <c r="C299" s="48" t="s">
        <v>10388</v>
      </c>
      <c r="D299" s="44">
        <v>1999</v>
      </c>
      <c r="E299" s="48" t="s">
        <v>8710</v>
      </c>
      <c r="F299" s="44" t="s">
        <v>1299</v>
      </c>
      <c r="G299" s="61"/>
    </row>
    <row r="300" spans="1:7" x14ac:dyDescent="0.15">
      <c r="A300" s="44">
        <v>26529</v>
      </c>
      <c r="B300" s="44" t="s">
        <v>1296</v>
      </c>
      <c r="C300" s="48" t="s">
        <v>10389</v>
      </c>
      <c r="D300" s="44">
        <v>1999</v>
      </c>
      <c r="E300" s="48" t="s">
        <v>8754</v>
      </c>
      <c r="F300" s="44" t="s">
        <v>1293</v>
      </c>
      <c r="G300" s="61"/>
    </row>
    <row r="301" spans="1:7" x14ac:dyDescent="0.15">
      <c r="A301" s="44">
        <v>26533</v>
      </c>
      <c r="B301" s="44" t="s">
        <v>1295</v>
      </c>
      <c r="C301" s="48" t="s">
        <v>210</v>
      </c>
      <c r="D301" s="44">
        <v>2000</v>
      </c>
      <c r="E301" s="48" t="s">
        <v>8772</v>
      </c>
      <c r="F301" s="44" t="s">
        <v>1294</v>
      </c>
      <c r="G301" s="61">
        <v>43100</v>
      </c>
    </row>
    <row r="302" spans="1:7" x14ac:dyDescent="0.15">
      <c r="A302" s="44">
        <v>26547</v>
      </c>
      <c r="B302" s="44" t="s">
        <v>1295</v>
      </c>
      <c r="C302" s="48" t="s">
        <v>10390</v>
      </c>
      <c r="D302" s="44">
        <v>1999</v>
      </c>
      <c r="E302" s="48" t="s">
        <v>8714</v>
      </c>
      <c r="F302" s="44" t="s">
        <v>1294</v>
      </c>
      <c r="G302" s="61">
        <v>42435</v>
      </c>
    </row>
    <row r="303" spans="1:7" x14ac:dyDescent="0.15">
      <c r="A303" s="44">
        <v>26558</v>
      </c>
      <c r="B303" s="44" t="s">
        <v>1295</v>
      </c>
      <c r="C303" s="48" t="s">
        <v>1515</v>
      </c>
      <c r="D303" s="44">
        <v>2001</v>
      </c>
      <c r="E303" s="48" t="s">
        <v>8754</v>
      </c>
      <c r="F303" s="44" t="s">
        <v>1293</v>
      </c>
      <c r="G303" s="61"/>
    </row>
    <row r="304" spans="1:7" x14ac:dyDescent="0.15">
      <c r="A304" s="133">
        <v>26559</v>
      </c>
      <c r="B304" s="133" t="s">
        <v>1295</v>
      </c>
      <c r="C304" s="134" t="s">
        <v>10391</v>
      </c>
      <c r="D304" s="133">
        <v>1999</v>
      </c>
      <c r="E304" s="134" t="s">
        <v>8754</v>
      </c>
      <c r="F304" s="133" t="s">
        <v>1293</v>
      </c>
    </row>
    <row r="305" spans="1:7" x14ac:dyDescent="0.15">
      <c r="A305" s="44">
        <v>26568</v>
      </c>
      <c r="B305" s="44" t="s">
        <v>1296</v>
      </c>
      <c r="C305" s="48" t="s">
        <v>10392</v>
      </c>
      <c r="D305" s="44">
        <v>1999</v>
      </c>
      <c r="E305" s="48" t="s">
        <v>8693</v>
      </c>
      <c r="F305" s="44" t="s">
        <v>1295</v>
      </c>
      <c r="G305" s="61">
        <v>42819</v>
      </c>
    </row>
    <row r="306" spans="1:7" x14ac:dyDescent="0.15">
      <c r="A306" s="44">
        <v>26569</v>
      </c>
      <c r="B306" s="44" t="s">
        <v>1295</v>
      </c>
      <c r="C306" s="48" t="s">
        <v>10393</v>
      </c>
      <c r="D306" s="44">
        <v>1999</v>
      </c>
      <c r="E306" s="48" t="s">
        <v>9170</v>
      </c>
      <c r="F306" s="44" t="s">
        <v>1291</v>
      </c>
      <c r="G306" s="61"/>
    </row>
    <row r="307" spans="1:7" x14ac:dyDescent="0.15">
      <c r="A307" s="44">
        <v>26572</v>
      </c>
      <c r="B307" s="44" t="s">
        <v>1296</v>
      </c>
      <c r="C307" s="48" t="s">
        <v>1516</v>
      </c>
      <c r="D307" s="44">
        <v>2000</v>
      </c>
      <c r="E307" s="48" t="s">
        <v>9171</v>
      </c>
      <c r="F307" s="44" t="s">
        <v>1290</v>
      </c>
      <c r="G307" s="61"/>
    </row>
    <row r="308" spans="1:7" x14ac:dyDescent="0.15">
      <c r="A308" s="44">
        <v>26579</v>
      </c>
      <c r="B308" s="44" t="s">
        <v>1296</v>
      </c>
      <c r="C308" s="48" t="s">
        <v>1517</v>
      </c>
      <c r="D308" s="44">
        <v>2000</v>
      </c>
      <c r="E308" s="48" t="s">
        <v>9171</v>
      </c>
      <c r="F308" s="44" t="s">
        <v>1290</v>
      </c>
      <c r="G308" s="61"/>
    </row>
    <row r="309" spans="1:7" x14ac:dyDescent="0.15">
      <c r="A309" s="44">
        <v>26580</v>
      </c>
      <c r="B309" s="44" t="s">
        <v>1296</v>
      </c>
      <c r="C309" s="48" t="s">
        <v>10394</v>
      </c>
      <c r="D309" s="44">
        <v>1999</v>
      </c>
      <c r="E309" s="48" t="s">
        <v>9171</v>
      </c>
      <c r="F309" s="44" t="s">
        <v>1290</v>
      </c>
      <c r="G309" s="61"/>
    </row>
    <row r="310" spans="1:7" x14ac:dyDescent="0.15">
      <c r="A310" s="44">
        <v>26581</v>
      </c>
      <c r="B310" s="44" t="s">
        <v>1296</v>
      </c>
      <c r="C310" s="48" t="s">
        <v>10395</v>
      </c>
      <c r="D310" s="44">
        <v>1999</v>
      </c>
      <c r="E310" s="48" t="s">
        <v>9171</v>
      </c>
      <c r="F310" s="44" t="s">
        <v>1290</v>
      </c>
      <c r="G310" s="61"/>
    </row>
    <row r="311" spans="1:7" x14ac:dyDescent="0.15">
      <c r="A311" s="44">
        <v>26597</v>
      </c>
      <c r="B311" s="44" t="s">
        <v>1296</v>
      </c>
      <c r="C311" s="48" t="s">
        <v>10396</v>
      </c>
      <c r="D311" s="44">
        <v>1999</v>
      </c>
      <c r="E311" s="48" t="s">
        <v>8749</v>
      </c>
      <c r="F311" s="44" t="s">
        <v>1291</v>
      </c>
      <c r="G311" s="61"/>
    </row>
    <row r="312" spans="1:7" x14ac:dyDescent="0.15">
      <c r="A312" s="44">
        <v>26601</v>
      </c>
      <c r="B312" s="44" t="s">
        <v>1296</v>
      </c>
      <c r="C312" s="48" t="s">
        <v>10397</v>
      </c>
      <c r="D312" s="44">
        <v>1999</v>
      </c>
      <c r="E312" s="48" t="s">
        <v>8695</v>
      </c>
      <c r="F312" s="44" t="s">
        <v>1290</v>
      </c>
      <c r="G312" s="61"/>
    </row>
    <row r="313" spans="1:7" x14ac:dyDescent="0.15">
      <c r="A313" s="44">
        <v>26602</v>
      </c>
      <c r="B313" s="44" t="s">
        <v>1296</v>
      </c>
      <c r="C313" s="48" t="s">
        <v>727</v>
      </c>
      <c r="D313" s="44">
        <v>2000</v>
      </c>
      <c r="E313" s="48" t="s">
        <v>8689</v>
      </c>
      <c r="F313" s="44" t="s">
        <v>1290</v>
      </c>
      <c r="G313" s="61">
        <v>43100</v>
      </c>
    </row>
    <row r="314" spans="1:7" x14ac:dyDescent="0.15">
      <c r="A314" s="44">
        <v>26613</v>
      </c>
      <c r="B314" s="44" t="s">
        <v>1295</v>
      </c>
      <c r="C314" s="48" t="s">
        <v>10398</v>
      </c>
      <c r="D314" s="44">
        <v>1999</v>
      </c>
      <c r="E314" s="48" t="s">
        <v>8856</v>
      </c>
      <c r="F314" s="44" t="s">
        <v>1290</v>
      </c>
      <c r="G314" s="61"/>
    </row>
    <row r="315" spans="1:7" x14ac:dyDescent="0.15">
      <c r="A315" s="44">
        <v>26614</v>
      </c>
      <c r="B315" s="44" t="s">
        <v>1295</v>
      </c>
      <c r="C315" s="48" t="s">
        <v>1519</v>
      </c>
      <c r="D315" s="44">
        <v>2002</v>
      </c>
      <c r="E315" s="48" t="s">
        <v>8856</v>
      </c>
      <c r="F315" s="44" t="s">
        <v>1290</v>
      </c>
      <c r="G315" s="61"/>
    </row>
    <row r="316" spans="1:7" x14ac:dyDescent="0.15">
      <c r="A316" s="44">
        <v>26615</v>
      </c>
      <c r="B316" s="44" t="s">
        <v>1296</v>
      </c>
      <c r="C316" s="48" t="s">
        <v>1520</v>
      </c>
      <c r="D316" s="44">
        <v>2000</v>
      </c>
      <c r="E316" s="48" t="s">
        <v>8856</v>
      </c>
      <c r="F316" s="44" t="s">
        <v>1290</v>
      </c>
      <c r="G316" s="61"/>
    </row>
    <row r="317" spans="1:7" x14ac:dyDescent="0.15">
      <c r="A317" s="44">
        <v>26620</v>
      </c>
      <c r="B317" s="44" t="s">
        <v>1295</v>
      </c>
      <c r="C317" s="48" t="s">
        <v>10399</v>
      </c>
      <c r="D317" s="44">
        <v>1999</v>
      </c>
      <c r="E317" s="48" t="s">
        <v>8796</v>
      </c>
      <c r="F317" s="44" t="s">
        <v>1295</v>
      </c>
      <c r="G317" s="61"/>
    </row>
    <row r="318" spans="1:7" x14ac:dyDescent="0.15">
      <c r="A318" s="44">
        <v>26622</v>
      </c>
      <c r="B318" s="44" t="s">
        <v>1296</v>
      </c>
      <c r="C318" s="48" t="s">
        <v>939</v>
      </c>
      <c r="D318" s="44">
        <v>1999</v>
      </c>
      <c r="E318" s="48" t="s">
        <v>8702</v>
      </c>
      <c r="F318" s="44" t="s">
        <v>1299</v>
      </c>
      <c r="G318" s="61">
        <v>42950</v>
      </c>
    </row>
    <row r="319" spans="1:7" x14ac:dyDescent="0.15">
      <c r="A319" s="133">
        <v>26627</v>
      </c>
      <c r="B319" s="133" t="s">
        <v>1295</v>
      </c>
      <c r="C319" s="134" t="s">
        <v>10400</v>
      </c>
      <c r="D319" s="133">
        <v>1999</v>
      </c>
      <c r="E319" s="134" t="s">
        <v>8702</v>
      </c>
      <c r="F319" s="133" t="s">
        <v>1299</v>
      </c>
    </row>
    <row r="320" spans="1:7" x14ac:dyDescent="0.15">
      <c r="A320" s="44">
        <v>26631</v>
      </c>
      <c r="B320" s="44" t="s">
        <v>1295</v>
      </c>
      <c r="C320" s="48" t="s">
        <v>10401</v>
      </c>
      <c r="D320" s="44">
        <v>1999</v>
      </c>
      <c r="E320" s="48" t="s">
        <v>8817</v>
      </c>
      <c r="F320" s="44" t="s">
        <v>1291</v>
      </c>
      <c r="G320" s="61"/>
    </row>
    <row r="321" spans="1:7" x14ac:dyDescent="0.15">
      <c r="A321" s="44">
        <v>26633</v>
      </c>
      <c r="B321" s="44" t="s">
        <v>1296</v>
      </c>
      <c r="C321" s="48" t="s">
        <v>1521</v>
      </c>
      <c r="D321" s="44">
        <v>2000</v>
      </c>
      <c r="E321" s="48" t="s">
        <v>8817</v>
      </c>
      <c r="F321" s="44" t="s">
        <v>1291</v>
      </c>
      <c r="G321" s="61">
        <v>42834</v>
      </c>
    </row>
    <row r="322" spans="1:7" x14ac:dyDescent="0.15">
      <c r="A322" s="44">
        <v>26634</v>
      </c>
      <c r="B322" s="44" t="s">
        <v>1296</v>
      </c>
      <c r="C322" s="48" t="s">
        <v>1522</v>
      </c>
      <c r="D322" s="44">
        <v>1999</v>
      </c>
      <c r="E322" s="48" t="s">
        <v>8735</v>
      </c>
      <c r="F322" s="44" t="s">
        <v>1295</v>
      </c>
      <c r="G322" s="61"/>
    </row>
    <row r="323" spans="1:7" x14ac:dyDescent="0.15">
      <c r="A323" s="133">
        <v>26642</v>
      </c>
      <c r="B323" s="133" t="s">
        <v>1295</v>
      </c>
      <c r="C323" s="134" t="s">
        <v>10402</v>
      </c>
      <c r="D323" s="133">
        <v>1999</v>
      </c>
      <c r="E323" s="134" t="s">
        <v>8776</v>
      </c>
      <c r="F323" s="133" t="s">
        <v>1295</v>
      </c>
    </row>
    <row r="324" spans="1:7" x14ac:dyDescent="0.15">
      <c r="A324" s="44">
        <v>26644</v>
      </c>
      <c r="B324" s="44" t="s">
        <v>1295</v>
      </c>
      <c r="C324" s="48" t="s">
        <v>1523</v>
      </c>
      <c r="D324" s="44">
        <v>2001</v>
      </c>
      <c r="E324" s="48" t="s">
        <v>8757</v>
      </c>
      <c r="F324" s="44" t="s">
        <v>1295</v>
      </c>
      <c r="G324" s="61"/>
    </row>
    <row r="325" spans="1:7" x14ac:dyDescent="0.15">
      <c r="A325" s="44">
        <v>26645</v>
      </c>
      <c r="B325" s="44" t="s">
        <v>1296</v>
      </c>
      <c r="C325" s="48" t="s">
        <v>1524</v>
      </c>
      <c r="D325" s="44">
        <v>2001</v>
      </c>
      <c r="E325" s="48" t="s">
        <v>8753</v>
      </c>
      <c r="F325" s="44" t="s">
        <v>1295</v>
      </c>
      <c r="G325" s="61">
        <v>43100</v>
      </c>
    </row>
    <row r="326" spans="1:7" x14ac:dyDescent="0.15">
      <c r="A326" s="44">
        <v>26650</v>
      </c>
      <c r="B326" s="44" t="s">
        <v>1295</v>
      </c>
      <c r="C326" s="48" t="s">
        <v>10403</v>
      </c>
      <c r="D326" s="44">
        <v>1999</v>
      </c>
      <c r="E326" s="48" t="s">
        <v>8791</v>
      </c>
      <c r="F326" s="44" t="s">
        <v>1295</v>
      </c>
      <c r="G326" s="61"/>
    </row>
    <row r="327" spans="1:7" x14ac:dyDescent="0.15">
      <c r="A327" s="44">
        <v>26654</v>
      </c>
      <c r="B327" s="44" t="s">
        <v>1296</v>
      </c>
      <c r="C327" s="48" t="s">
        <v>10404</v>
      </c>
      <c r="D327" s="44">
        <v>1999</v>
      </c>
      <c r="E327" s="48" t="s">
        <v>11380</v>
      </c>
      <c r="F327" s="44" t="s">
        <v>1298</v>
      </c>
      <c r="G327" s="61"/>
    </row>
    <row r="328" spans="1:7" x14ac:dyDescent="0.15">
      <c r="A328" s="44">
        <v>26660</v>
      </c>
      <c r="B328" s="44" t="s">
        <v>1295</v>
      </c>
      <c r="C328" s="48" t="s">
        <v>10405</v>
      </c>
      <c r="D328" s="44">
        <v>1999</v>
      </c>
      <c r="E328" s="48" t="s">
        <v>8693</v>
      </c>
      <c r="F328" s="44" t="s">
        <v>1295</v>
      </c>
      <c r="G328" s="61"/>
    </row>
    <row r="329" spans="1:7" x14ac:dyDescent="0.15">
      <c r="A329" s="44">
        <v>26667</v>
      </c>
      <c r="B329" s="44" t="s">
        <v>1295</v>
      </c>
      <c r="C329" s="48" t="s">
        <v>10406</v>
      </c>
      <c r="D329" s="44">
        <v>1999</v>
      </c>
      <c r="E329" s="48" t="s">
        <v>8714</v>
      </c>
      <c r="F329" s="44" t="s">
        <v>1294</v>
      </c>
      <c r="G329" s="61"/>
    </row>
    <row r="330" spans="1:7" x14ac:dyDescent="0.15">
      <c r="A330" s="44">
        <v>26671</v>
      </c>
      <c r="B330" s="44" t="s">
        <v>1295</v>
      </c>
      <c r="C330" s="48" t="s">
        <v>514</v>
      </c>
      <c r="D330" s="44">
        <v>1999</v>
      </c>
      <c r="E330" s="48" t="s">
        <v>8796</v>
      </c>
      <c r="F330" s="44" t="s">
        <v>1295</v>
      </c>
      <c r="G330" s="61">
        <v>42645</v>
      </c>
    </row>
    <row r="331" spans="1:7" x14ac:dyDescent="0.15">
      <c r="A331" s="44">
        <v>26672</v>
      </c>
      <c r="B331" s="44" t="s">
        <v>1296</v>
      </c>
      <c r="C331" s="48" t="s">
        <v>10407</v>
      </c>
      <c r="D331" s="44">
        <v>1999</v>
      </c>
      <c r="E331" s="48" t="s">
        <v>8734</v>
      </c>
      <c r="F331" s="44" t="s">
        <v>1297</v>
      </c>
      <c r="G331" s="61"/>
    </row>
    <row r="332" spans="1:7" x14ac:dyDescent="0.15">
      <c r="A332" s="44">
        <v>26679</v>
      </c>
      <c r="B332" s="44" t="s">
        <v>1296</v>
      </c>
      <c r="C332" s="48" t="s">
        <v>1525</v>
      </c>
      <c r="D332" s="44">
        <v>2002</v>
      </c>
      <c r="E332" s="48" t="s">
        <v>8857</v>
      </c>
      <c r="F332" s="44" t="s">
        <v>1298</v>
      </c>
      <c r="G332" s="61"/>
    </row>
    <row r="333" spans="1:7" x14ac:dyDescent="0.15">
      <c r="A333" s="44">
        <v>26693</v>
      </c>
      <c r="B333" s="44" t="s">
        <v>1295</v>
      </c>
      <c r="C333" s="48" t="s">
        <v>10408</v>
      </c>
      <c r="D333" s="44">
        <v>1999</v>
      </c>
      <c r="E333" s="48" t="s">
        <v>8739</v>
      </c>
      <c r="F333" s="44" t="s">
        <v>1292</v>
      </c>
      <c r="G333" s="61"/>
    </row>
    <row r="334" spans="1:7" x14ac:dyDescent="0.15">
      <c r="A334" s="44">
        <v>26696</v>
      </c>
      <c r="B334" s="44" t="s">
        <v>1296</v>
      </c>
      <c r="C334" s="48" t="s">
        <v>10409</v>
      </c>
      <c r="D334" s="44">
        <v>1999</v>
      </c>
      <c r="E334" s="48" t="s">
        <v>8704</v>
      </c>
      <c r="F334" s="44" t="s">
        <v>1292</v>
      </c>
      <c r="G334" s="61"/>
    </row>
    <row r="335" spans="1:7" x14ac:dyDescent="0.15">
      <c r="A335" s="44">
        <v>26698</v>
      </c>
      <c r="B335" s="44" t="s">
        <v>1295</v>
      </c>
      <c r="C335" s="48" t="s">
        <v>1526</v>
      </c>
      <c r="D335" s="44">
        <v>2000</v>
      </c>
      <c r="E335" s="48" t="s">
        <v>9826</v>
      </c>
      <c r="F335" s="44" t="s">
        <v>1298</v>
      </c>
      <c r="G335" s="61"/>
    </row>
    <row r="336" spans="1:7" x14ac:dyDescent="0.15">
      <c r="A336" s="44">
        <v>26709</v>
      </c>
      <c r="B336" s="44" t="s">
        <v>1295</v>
      </c>
      <c r="C336" s="48" t="s">
        <v>10410</v>
      </c>
      <c r="D336" s="44">
        <v>1999</v>
      </c>
      <c r="E336" s="48" t="s">
        <v>8726</v>
      </c>
      <c r="F336" s="44" t="s">
        <v>1292</v>
      </c>
      <c r="G336" s="61"/>
    </row>
    <row r="337" spans="1:7" x14ac:dyDescent="0.15">
      <c r="A337" s="44">
        <v>26713</v>
      </c>
      <c r="B337" s="44" t="s">
        <v>1296</v>
      </c>
      <c r="C337" s="48" t="s">
        <v>1527</v>
      </c>
      <c r="D337" s="44">
        <v>1999</v>
      </c>
      <c r="E337" s="48" t="s">
        <v>9172</v>
      </c>
      <c r="F337" s="44" t="s">
        <v>1297</v>
      </c>
      <c r="G337" s="61"/>
    </row>
    <row r="338" spans="1:7" x14ac:dyDescent="0.15">
      <c r="A338" s="44">
        <v>26714</v>
      </c>
      <c r="B338" s="44" t="s">
        <v>1295</v>
      </c>
      <c r="C338" s="48" t="s">
        <v>513</v>
      </c>
      <c r="D338" s="44">
        <v>1999</v>
      </c>
      <c r="E338" s="48" t="s">
        <v>8796</v>
      </c>
      <c r="F338" s="44" t="s">
        <v>1295</v>
      </c>
      <c r="G338" s="61"/>
    </row>
    <row r="339" spans="1:7" x14ac:dyDescent="0.15">
      <c r="A339" s="44">
        <v>26717</v>
      </c>
      <c r="B339" s="44" t="s">
        <v>1296</v>
      </c>
      <c r="C339" s="48" t="s">
        <v>10411</v>
      </c>
      <c r="D339" s="44">
        <v>1999</v>
      </c>
      <c r="E339" s="48" t="s">
        <v>8693</v>
      </c>
      <c r="F339" s="44" t="s">
        <v>1295</v>
      </c>
      <c r="G339" s="61"/>
    </row>
    <row r="340" spans="1:7" x14ac:dyDescent="0.15">
      <c r="A340" s="44">
        <v>26718</v>
      </c>
      <c r="B340" s="44" t="s">
        <v>1295</v>
      </c>
      <c r="C340" s="48" t="s">
        <v>10412</v>
      </c>
      <c r="D340" s="44">
        <v>1999</v>
      </c>
      <c r="E340" s="48" t="s">
        <v>8693</v>
      </c>
      <c r="F340" s="44" t="s">
        <v>1295</v>
      </c>
      <c r="G340" s="61"/>
    </row>
    <row r="341" spans="1:7" x14ac:dyDescent="0.15">
      <c r="A341" s="44">
        <v>26719</v>
      </c>
      <c r="B341" s="44" t="s">
        <v>1295</v>
      </c>
      <c r="C341" s="48" t="s">
        <v>10413</v>
      </c>
      <c r="D341" s="44">
        <v>1999</v>
      </c>
      <c r="E341" s="48" t="s">
        <v>8693</v>
      </c>
      <c r="F341" s="44" t="s">
        <v>1295</v>
      </c>
      <c r="G341" s="61"/>
    </row>
    <row r="342" spans="1:7" x14ac:dyDescent="0.15">
      <c r="A342" s="44">
        <v>26720</v>
      </c>
      <c r="B342" s="44" t="s">
        <v>1295</v>
      </c>
      <c r="C342" s="48" t="s">
        <v>10414</v>
      </c>
      <c r="D342" s="44">
        <v>1999</v>
      </c>
      <c r="E342" s="48" t="s">
        <v>8735</v>
      </c>
      <c r="F342" s="44" t="s">
        <v>1295</v>
      </c>
      <c r="G342" s="61"/>
    </row>
    <row r="343" spans="1:7" x14ac:dyDescent="0.15">
      <c r="A343" s="44">
        <v>26722</v>
      </c>
      <c r="B343" s="44" t="s">
        <v>1295</v>
      </c>
      <c r="C343" s="48" t="s">
        <v>10415</v>
      </c>
      <c r="D343" s="44">
        <v>1999</v>
      </c>
      <c r="E343" s="48" t="s">
        <v>8863</v>
      </c>
      <c r="F343" s="44" t="s">
        <v>1294</v>
      </c>
      <c r="G343" s="61"/>
    </row>
    <row r="344" spans="1:7" x14ac:dyDescent="0.15">
      <c r="A344" s="44">
        <v>26724</v>
      </c>
      <c r="B344" s="44" t="s">
        <v>1295</v>
      </c>
      <c r="C344" s="48" t="s">
        <v>1528</v>
      </c>
      <c r="D344" s="44">
        <v>1999</v>
      </c>
      <c r="E344" s="48" t="s">
        <v>8863</v>
      </c>
      <c r="F344" s="44" t="s">
        <v>1294</v>
      </c>
      <c r="G344" s="61"/>
    </row>
    <row r="345" spans="1:7" x14ac:dyDescent="0.15">
      <c r="A345" s="44">
        <v>26737</v>
      </c>
      <c r="B345" s="44" t="s">
        <v>1296</v>
      </c>
      <c r="C345" s="48" t="s">
        <v>1529</v>
      </c>
      <c r="D345" s="44">
        <v>2001</v>
      </c>
      <c r="E345" s="48" t="s">
        <v>8853</v>
      </c>
      <c r="F345" s="44" t="s">
        <v>1290</v>
      </c>
      <c r="G345" s="61"/>
    </row>
    <row r="346" spans="1:7" x14ac:dyDescent="0.15">
      <c r="A346" s="44">
        <v>26738</v>
      </c>
      <c r="B346" s="44" t="s">
        <v>1296</v>
      </c>
      <c r="C346" s="48" t="s">
        <v>1530</v>
      </c>
      <c r="D346" s="44">
        <v>1999</v>
      </c>
      <c r="E346" s="48" t="s">
        <v>8853</v>
      </c>
      <c r="F346" s="44" t="s">
        <v>1290</v>
      </c>
      <c r="G346" s="61"/>
    </row>
    <row r="347" spans="1:7" x14ac:dyDescent="0.15">
      <c r="A347" s="44">
        <v>26741</v>
      </c>
      <c r="B347" s="44" t="s">
        <v>1296</v>
      </c>
      <c r="C347" s="48" t="s">
        <v>1531</v>
      </c>
      <c r="D347" s="44">
        <v>2001</v>
      </c>
      <c r="E347" s="48" t="s">
        <v>8853</v>
      </c>
      <c r="F347" s="44" t="s">
        <v>1290</v>
      </c>
      <c r="G347" s="61"/>
    </row>
    <row r="348" spans="1:7" x14ac:dyDescent="0.15">
      <c r="A348" s="44">
        <v>26742</v>
      </c>
      <c r="B348" s="44" t="s">
        <v>1295</v>
      </c>
      <c r="C348" s="48" t="s">
        <v>1532</v>
      </c>
      <c r="D348" s="44">
        <v>2002</v>
      </c>
      <c r="E348" s="48" t="s">
        <v>8853</v>
      </c>
      <c r="F348" s="44" t="s">
        <v>1290</v>
      </c>
      <c r="G348" s="61"/>
    </row>
    <row r="349" spans="1:7" x14ac:dyDescent="0.15">
      <c r="A349" s="44">
        <v>26743</v>
      </c>
      <c r="B349" s="44" t="s">
        <v>1295</v>
      </c>
      <c r="C349" s="48" t="s">
        <v>1533</v>
      </c>
      <c r="D349" s="44">
        <v>2003</v>
      </c>
      <c r="E349" s="48" t="s">
        <v>8853</v>
      </c>
      <c r="F349" s="44" t="s">
        <v>1290</v>
      </c>
      <c r="G349" s="61"/>
    </row>
    <row r="350" spans="1:7" x14ac:dyDescent="0.15">
      <c r="A350" s="44">
        <v>26744</v>
      </c>
      <c r="B350" s="44" t="s">
        <v>1295</v>
      </c>
      <c r="C350" s="48" t="s">
        <v>1534</v>
      </c>
      <c r="D350" s="44">
        <v>2001</v>
      </c>
      <c r="E350" s="48" t="s">
        <v>8853</v>
      </c>
      <c r="F350" s="44" t="s">
        <v>1290</v>
      </c>
      <c r="G350" s="61"/>
    </row>
    <row r="351" spans="1:7" x14ac:dyDescent="0.15">
      <c r="A351" s="44">
        <v>26747</v>
      </c>
      <c r="B351" s="44" t="s">
        <v>1296</v>
      </c>
      <c r="C351" s="48" t="s">
        <v>1535</v>
      </c>
      <c r="D351" s="44">
        <v>2000</v>
      </c>
      <c r="E351" s="48" t="s">
        <v>8724</v>
      </c>
      <c r="F351" s="44" t="s">
        <v>1293</v>
      </c>
      <c r="G351" s="61"/>
    </row>
    <row r="352" spans="1:7" x14ac:dyDescent="0.15">
      <c r="A352" s="44">
        <v>26749</v>
      </c>
      <c r="B352" s="44" t="s">
        <v>1296</v>
      </c>
      <c r="C352" s="48" t="s">
        <v>10416</v>
      </c>
      <c r="D352" s="44">
        <v>1999</v>
      </c>
      <c r="E352" s="48" t="s">
        <v>8724</v>
      </c>
      <c r="F352" s="44" t="s">
        <v>1293</v>
      </c>
      <c r="G352" s="61"/>
    </row>
    <row r="353" spans="1:7" x14ac:dyDescent="0.15">
      <c r="A353" s="44">
        <v>26755</v>
      </c>
      <c r="B353" s="44" t="s">
        <v>1295</v>
      </c>
      <c r="C353" s="48" t="s">
        <v>1536</v>
      </c>
      <c r="D353" s="44">
        <v>2001</v>
      </c>
      <c r="E353" s="48" t="s">
        <v>8740</v>
      </c>
      <c r="F353" s="44" t="s">
        <v>1297</v>
      </c>
      <c r="G353" s="61"/>
    </row>
    <row r="354" spans="1:7" x14ac:dyDescent="0.15">
      <c r="A354" s="44">
        <v>26756</v>
      </c>
      <c r="B354" s="44" t="s">
        <v>1295</v>
      </c>
      <c r="C354" s="48" t="s">
        <v>1537</v>
      </c>
      <c r="D354" s="44">
        <v>2001</v>
      </c>
      <c r="E354" s="48" t="s">
        <v>8740</v>
      </c>
      <c r="F354" s="44" t="s">
        <v>1297</v>
      </c>
      <c r="G354" s="61"/>
    </row>
    <row r="355" spans="1:7" x14ac:dyDescent="0.15">
      <c r="A355" s="44">
        <v>26761</v>
      </c>
      <c r="B355" s="44" t="s">
        <v>1295</v>
      </c>
      <c r="C355" s="48" t="s">
        <v>1538</v>
      </c>
      <c r="D355" s="44">
        <v>2000</v>
      </c>
      <c r="E355" s="48" t="s">
        <v>8740</v>
      </c>
      <c r="F355" s="44" t="s">
        <v>1297</v>
      </c>
      <c r="G355" s="61"/>
    </row>
    <row r="356" spans="1:7" x14ac:dyDescent="0.15">
      <c r="A356" s="44">
        <v>26764</v>
      </c>
      <c r="B356" s="44" t="s">
        <v>1295</v>
      </c>
      <c r="C356" s="48" t="s">
        <v>90</v>
      </c>
      <c r="D356" s="44">
        <v>2002</v>
      </c>
      <c r="E356" s="48" t="s">
        <v>8740</v>
      </c>
      <c r="F356" s="44" t="s">
        <v>1297</v>
      </c>
      <c r="G356" s="61">
        <v>42819</v>
      </c>
    </row>
    <row r="357" spans="1:7" x14ac:dyDescent="0.15">
      <c r="A357" s="44">
        <v>26765</v>
      </c>
      <c r="B357" s="44" t="s">
        <v>1295</v>
      </c>
      <c r="C357" s="48" t="s">
        <v>1539</v>
      </c>
      <c r="D357" s="44">
        <v>2001</v>
      </c>
      <c r="E357" s="48" t="s">
        <v>8740</v>
      </c>
      <c r="F357" s="44" t="s">
        <v>1297</v>
      </c>
      <c r="G357" s="61"/>
    </row>
    <row r="358" spans="1:7" x14ac:dyDescent="0.15">
      <c r="A358" s="44">
        <v>26767</v>
      </c>
      <c r="B358" s="44" t="s">
        <v>1296</v>
      </c>
      <c r="C358" s="48" t="s">
        <v>1540</v>
      </c>
      <c r="D358" s="44">
        <v>1999</v>
      </c>
      <c r="E358" s="48" t="s">
        <v>8740</v>
      </c>
      <c r="F358" s="44" t="s">
        <v>1297</v>
      </c>
      <c r="G358" s="61"/>
    </row>
    <row r="359" spans="1:7" x14ac:dyDescent="0.15">
      <c r="A359" s="44">
        <v>26773</v>
      </c>
      <c r="B359" s="44" t="s">
        <v>1296</v>
      </c>
      <c r="C359" s="48" t="s">
        <v>10417</v>
      </c>
      <c r="D359" s="44">
        <v>1999</v>
      </c>
      <c r="E359" s="48" t="s">
        <v>8740</v>
      </c>
      <c r="F359" s="44" t="s">
        <v>1297</v>
      </c>
      <c r="G359" s="61"/>
    </row>
    <row r="360" spans="1:7" x14ac:dyDescent="0.15">
      <c r="A360" s="44">
        <v>26777</v>
      </c>
      <c r="B360" s="44" t="s">
        <v>1295</v>
      </c>
      <c r="C360" s="48" t="s">
        <v>10418</v>
      </c>
      <c r="D360" s="44">
        <v>1999</v>
      </c>
      <c r="E360" s="48" t="s">
        <v>8818</v>
      </c>
      <c r="F360" s="44" t="s">
        <v>1293</v>
      </c>
      <c r="G360" s="61"/>
    </row>
    <row r="361" spans="1:7" x14ac:dyDescent="0.15">
      <c r="A361" s="44">
        <v>26780</v>
      </c>
      <c r="B361" s="44" t="s">
        <v>1295</v>
      </c>
      <c r="C361" s="48" t="s">
        <v>289</v>
      </c>
      <c r="D361" s="44">
        <v>2000</v>
      </c>
      <c r="E361" s="48" t="s">
        <v>8749</v>
      </c>
      <c r="F361" s="44" t="s">
        <v>1291</v>
      </c>
      <c r="G361" s="61">
        <v>42834</v>
      </c>
    </row>
    <row r="362" spans="1:7" x14ac:dyDescent="0.15">
      <c r="A362" s="44">
        <v>26791</v>
      </c>
      <c r="B362" s="44" t="s">
        <v>1295</v>
      </c>
      <c r="C362" s="48" t="s">
        <v>10419</v>
      </c>
      <c r="D362" s="44">
        <v>1999</v>
      </c>
      <c r="E362" s="48" t="s">
        <v>8854</v>
      </c>
      <c r="F362" s="44" t="s">
        <v>1294</v>
      </c>
      <c r="G362" s="61"/>
    </row>
    <row r="363" spans="1:7" x14ac:dyDescent="0.15">
      <c r="A363" s="44">
        <v>26800</v>
      </c>
      <c r="B363" s="44" t="s">
        <v>1295</v>
      </c>
      <c r="C363" s="48" t="s">
        <v>10420</v>
      </c>
      <c r="D363" s="44">
        <v>1999</v>
      </c>
      <c r="E363" s="48" t="s">
        <v>8692</v>
      </c>
      <c r="F363" s="44" t="s">
        <v>1298</v>
      </c>
      <c r="G363" s="61"/>
    </row>
    <row r="364" spans="1:7" x14ac:dyDescent="0.15">
      <c r="A364" s="44">
        <v>26808</v>
      </c>
      <c r="B364" s="44" t="s">
        <v>1296</v>
      </c>
      <c r="C364" s="48" t="s">
        <v>10421</v>
      </c>
      <c r="D364" s="44">
        <v>1999</v>
      </c>
      <c r="E364" s="48" t="s">
        <v>8748</v>
      </c>
      <c r="F364" s="44" t="s">
        <v>1296</v>
      </c>
      <c r="G364" s="61"/>
    </row>
    <row r="365" spans="1:7" x14ac:dyDescent="0.15">
      <c r="A365" s="44">
        <v>26809</v>
      </c>
      <c r="B365" s="44" t="s">
        <v>1296</v>
      </c>
      <c r="C365" s="48" t="s">
        <v>10422</v>
      </c>
      <c r="D365" s="44">
        <v>1999</v>
      </c>
      <c r="E365" s="48" t="s">
        <v>8748</v>
      </c>
      <c r="F365" s="44" t="s">
        <v>1296</v>
      </c>
      <c r="G365" s="61"/>
    </row>
    <row r="366" spans="1:7" x14ac:dyDescent="0.15">
      <c r="A366" s="44">
        <v>26810</v>
      </c>
      <c r="B366" s="44" t="s">
        <v>1296</v>
      </c>
      <c r="C366" s="48" t="s">
        <v>10423</v>
      </c>
      <c r="D366" s="44">
        <v>1999</v>
      </c>
      <c r="E366" s="48" t="s">
        <v>8748</v>
      </c>
      <c r="F366" s="44" t="s">
        <v>1296</v>
      </c>
      <c r="G366" s="61"/>
    </row>
    <row r="367" spans="1:7" x14ac:dyDescent="0.15">
      <c r="A367" s="44">
        <v>26819</v>
      </c>
      <c r="B367" s="44" t="s">
        <v>1295</v>
      </c>
      <c r="C367" s="48" t="s">
        <v>400</v>
      </c>
      <c r="D367" s="44">
        <v>2000</v>
      </c>
      <c r="E367" s="48" t="s">
        <v>8692</v>
      </c>
      <c r="F367" s="44" t="s">
        <v>1298</v>
      </c>
      <c r="G367" s="61"/>
    </row>
    <row r="368" spans="1:7" x14ac:dyDescent="0.15">
      <c r="A368" s="44">
        <v>26826</v>
      </c>
      <c r="B368" s="44" t="s">
        <v>1295</v>
      </c>
      <c r="C368" s="48" t="s">
        <v>10424</v>
      </c>
      <c r="D368" s="44">
        <v>1999</v>
      </c>
      <c r="E368" s="48" t="s">
        <v>8854</v>
      </c>
      <c r="F368" s="44" t="s">
        <v>1294</v>
      </c>
      <c r="G368" s="61"/>
    </row>
    <row r="369" spans="1:7" x14ac:dyDescent="0.15">
      <c r="A369" s="44">
        <v>26831</v>
      </c>
      <c r="B369" s="44" t="s">
        <v>1296</v>
      </c>
      <c r="C369" s="48" t="s">
        <v>955</v>
      </c>
      <c r="D369" s="44">
        <v>1999</v>
      </c>
      <c r="E369" s="48" t="s">
        <v>8756</v>
      </c>
      <c r="F369" s="44" t="s">
        <v>1296</v>
      </c>
      <c r="G369" s="61">
        <v>42950</v>
      </c>
    </row>
    <row r="370" spans="1:7" x14ac:dyDescent="0.15">
      <c r="A370" s="44">
        <v>26836</v>
      </c>
      <c r="B370" s="44" t="s">
        <v>1295</v>
      </c>
      <c r="C370" s="48" t="s">
        <v>501</v>
      </c>
      <c r="D370" s="44">
        <v>1999</v>
      </c>
      <c r="E370" s="48" t="s">
        <v>8711</v>
      </c>
      <c r="F370" s="44" t="s">
        <v>1291</v>
      </c>
      <c r="G370" s="61">
        <v>42950</v>
      </c>
    </row>
    <row r="371" spans="1:7" x14ac:dyDescent="0.15">
      <c r="A371" s="44">
        <v>26839</v>
      </c>
      <c r="B371" s="44" t="s">
        <v>1295</v>
      </c>
      <c r="C371" s="48" t="s">
        <v>10425</v>
      </c>
      <c r="D371" s="44">
        <v>1999</v>
      </c>
      <c r="E371" s="48" t="s">
        <v>9173</v>
      </c>
      <c r="F371" s="44" t="s">
        <v>1296</v>
      </c>
      <c r="G371" s="61"/>
    </row>
    <row r="372" spans="1:7" x14ac:dyDescent="0.15">
      <c r="A372" s="44">
        <v>26840</v>
      </c>
      <c r="B372" s="44" t="s">
        <v>1295</v>
      </c>
      <c r="C372" s="48" t="s">
        <v>10426</v>
      </c>
      <c r="D372" s="44">
        <v>1999</v>
      </c>
      <c r="E372" s="48" t="s">
        <v>9173</v>
      </c>
      <c r="F372" s="44" t="s">
        <v>1296</v>
      </c>
      <c r="G372" s="61"/>
    </row>
    <row r="373" spans="1:7" x14ac:dyDescent="0.15">
      <c r="A373" s="44">
        <v>26841</v>
      </c>
      <c r="B373" s="44" t="s">
        <v>1295</v>
      </c>
      <c r="C373" s="48" t="s">
        <v>10427</v>
      </c>
      <c r="D373" s="44">
        <v>1999</v>
      </c>
      <c r="E373" s="48" t="s">
        <v>9173</v>
      </c>
      <c r="F373" s="44" t="s">
        <v>1296</v>
      </c>
      <c r="G373" s="61"/>
    </row>
    <row r="374" spans="1:7" x14ac:dyDescent="0.15">
      <c r="A374" s="44">
        <v>26842</v>
      </c>
      <c r="B374" s="44" t="s">
        <v>1295</v>
      </c>
      <c r="C374" s="48" t="s">
        <v>10428</v>
      </c>
      <c r="D374" s="44">
        <v>1999</v>
      </c>
      <c r="E374" s="48" t="s">
        <v>9173</v>
      </c>
      <c r="F374" s="44" t="s">
        <v>1296</v>
      </c>
      <c r="G374" s="61"/>
    </row>
    <row r="375" spans="1:7" x14ac:dyDescent="0.15">
      <c r="A375" s="44">
        <v>26846</v>
      </c>
      <c r="B375" s="44" t="s">
        <v>1295</v>
      </c>
      <c r="C375" s="48" t="s">
        <v>10429</v>
      </c>
      <c r="D375" s="44">
        <v>1999</v>
      </c>
      <c r="E375" s="48" t="s">
        <v>9173</v>
      </c>
      <c r="F375" s="44" t="s">
        <v>1296</v>
      </c>
      <c r="G375" s="61"/>
    </row>
    <row r="376" spans="1:7" x14ac:dyDescent="0.15">
      <c r="A376" s="44">
        <v>26852</v>
      </c>
      <c r="B376" s="44" t="s">
        <v>1296</v>
      </c>
      <c r="C376" s="48" t="s">
        <v>10430</v>
      </c>
      <c r="D376" s="44">
        <v>1999</v>
      </c>
      <c r="E376" s="48" t="s">
        <v>8693</v>
      </c>
      <c r="F376" s="44" t="s">
        <v>1295</v>
      </c>
      <c r="G376" s="61"/>
    </row>
    <row r="377" spans="1:7" x14ac:dyDescent="0.15">
      <c r="A377" s="44">
        <v>26853</v>
      </c>
      <c r="B377" s="44" t="s">
        <v>1296</v>
      </c>
      <c r="C377" s="48" t="s">
        <v>10431</v>
      </c>
      <c r="D377" s="44">
        <v>1999</v>
      </c>
      <c r="E377" s="48" t="s">
        <v>8781</v>
      </c>
      <c r="F377" s="44" t="s">
        <v>1295</v>
      </c>
      <c r="G377" s="61"/>
    </row>
    <row r="378" spans="1:7" x14ac:dyDescent="0.15">
      <c r="A378" s="44">
        <v>26854</v>
      </c>
      <c r="B378" s="44" t="s">
        <v>1296</v>
      </c>
      <c r="C378" s="48" t="s">
        <v>10432</v>
      </c>
      <c r="D378" s="44">
        <v>1999</v>
      </c>
      <c r="E378" s="48" t="s">
        <v>8693</v>
      </c>
      <c r="F378" s="44" t="s">
        <v>1295</v>
      </c>
      <c r="G378" s="61"/>
    </row>
    <row r="379" spans="1:7" x14ac:dyDescent="0.15">
      <c r="A379" s="44">
        <v>26857</v>
      </c>
      <c r="B379" s="44" t="s">
        <v>1295</v>
      </c>
      <c r="C379" s="48" t="s">
        <v>10433</v>
      </c>
      <c r="D379" s="44">
        <v>1999</v>
      </c>
      <c r="E379" s="48" t="s">
        <v>8746</v>
      </c>
      <c r="F379" s="44" t="s">
        <v>1293</v>
      </c>
      <c r="G379" s="61"/>
    </row>
    <row r="380" spans="1:7" x14ac:dyDescent="0.15">
      <c r="A380" s="44">
        <v>26858</v>
      </c>
      <c r="B380" s="44" t="s">
        <v>1295</v>
      </c>
      <c r="C380" s="48" t="s">
        <v>10434</v>
      </c>
      <c r="D380" s="44">
        <v>1999</v>
      </c>
      <c r="E380" s="48" t="s">
        <v>8747</v>
      </c>
      <c r="F380" s="44" t="s">
        <v>1299</v>
      </c>
      <c r="G380" s="61"/>
    </row>
    <row r="381" spans="1:7" x14ac:dyDescent="0.15">
      <c r="A381" s="44">
        <v>26859</v>
      </c>
      <c r="B381" s="44" t="s">
        <v>1295</v>
      </c>
      <c r="C381" s="48" t="s">
        <v>10435</v>
      </c>
      <c r="D381" s="44">
        <v>1999</v>
      </c>
      <c r="E381" s="48" t="s">
        <v>8747</v>
      </c>
      <c r="F381" s="44" t="s">
        <v>1299</v>
      </c>
      <c r="G381" s="61"/>
    </row>
    <row r="382" spans="1:7" x14ac:dyDescent="0.15">
      <c r="A382" s="44">
        <v>26860</v>
      </c>
      <c r="B382" s="44" t="s">
        <v>1295</v>
      </c>
      <c r="C382" s="48" t="s">
        <v>10436</v>
      </c>
      <c r="D382" s="44">
        <v>1999</v>
      </c>
      <c r="E382" s="48" t="s">
        <v>8747</v>
      </c>
      <c r="F382" s="44" t="s">
        <v>1299</v>
      </c>
      <c r="G382" s="61"/>
    </row>
    <row r="383" spans="1:7" x14ac:dyDescent="0.15">
      <c r="A383" s="44">
        <v>26861</v>
      </c>
      <c r="B383" s="44" t="s">
        <v>1296</v>
      </c>
      <c r="C383" s="48" t="s">
        <v>10437</v>
      </c>
      <c r="D383" s="44">
        <v>1999</v>
      </c>
      <c r="E383" s="48" t="s">
        <v>8717</v>
      </c>
      <c r="F383" s="44" t="s">
        <v>1299</v>
      </c>
      <c r="G383" s="61"/>
    </row>
    <row r="384" spans="1:7" x14ac:dyDescent="0.15">
      <c r="A384" s="44">
        <v>26872</v>
      </c>
      <c r="B384" s="44" t="s">
        <v>1296</v>
      </c>
      <c r="C384" s="48" t="s">
        <v>10438</v>
      </c>
      <c r="D384" s="44">
        <v>1999</v>
      </c>
      <c r="E384" s="48" t="s">
        <v>8766</v>
      </c>
      <c r="F384" s="44" t="s">
        <v>1291</v>
      </c>
      <c r="G384" s="61"/>
    </row>
    <row r="385" spans="1:7" x14ac:dyDescent="0.15">
      <c r="A385" s="44">
        <v>26873</v>
      </c>
      <c r="B385" s="44" t="s">
        <v>1296</v>
      </c>
      <c r="C385" s="48" t="s">
        <v>10439</v>
      </c>
      <c r="D385" s="44">
        <v>1999</v>
      </c>
      <c r="E385" s="48" t="s">
        <v>8766</v>
      </c>
      <c r="F385" s="44" t="s">
        <v>1291</v>
      </c>
      <c r="G385" s="61"/>
    </row>
    <row r="386" spans="1:7" x14ac:dyDescent="0.15">
      <c r="A386" s="44">
        <v>26875</v>
      </c>
      <c r="B386" s="44" t="s">
        <v>1295</v>
      </c>
      <c r="C386" s="48" t="s">
        <v>10440</v>
      </c>
      <c r="D386" s="44">
        <v>1999</v>
      </c>
      <c r="E386" s="48" t="s">
        <v>8802</v>
      </c>
      <c r="F386" s="44" t="s">
        <v>1296</v>
      </c>
      <c r="G386" s="61"/>
    </row>
    <row r="387" spans="1:7" x14ac:dyDescent="0.15">
      <c r="A387" s="44">
        <v>26878</v>
      </c>
      <c r="B387" s="44" t="s">
        <v>1296</v>
      </c>
      <c r="C387" s="48" t="s">
        <v>1541</v>
      </c>
      <c r="D387" s="44">
        <v>2001</v>
      </c>
      <c r="E387" s="48" t="s">
        <v>8695</v>
      </c>
      <c r="F387" s="44" t="s">
        <v>1290</v>
      </c>
      <c r="G387" s="61"/>
    </row>
    <row r="388" spans="1:7" x14ac:dyDescent="0.15">
      <c r="A388" s="44">
        <v>26880</v>
      </c>
      <c r="B388" s="44" t="s">
        <v>1296</v>
      </c>
      <c r="C388" s="48" t="s">
        <v>1542</v>
      </c>
      <c r="D388" s="44">
        <v>2000</v>
      </c>
      <c r="E388" s="48" t="s">
        <v>8748</v>
      </c>
      <c r="F388" s="44" t="s">
        <v>1296</v>
      </c>
      <c r="G388" s="61"/>
    </row>
    <row r="389" spans="1:7" x14ac:dyDescent="0.15">
      <c r="A389" s="44">
        <v>26881</v>
      </c>
      <c r="B389" s="44" t="s">
        <v>1296</v>
      </c>
      <c r="C389" s="48" t="s">
        <v>1543</v>
      </c>
      <c r="D389" s="44">
        <v>2000</v>
      </c>
      <c r="E389" s="48" t="s">
        <v>8748</v>
      </c>
      <c r="F389" s="44" t="s">
        <v>1296</v>
      </c>
      <c r="G389" s="61"/>
    </row>
    <row r="390" spans="1:7" x14ac:dyDescent="0.15">
      <c r="A390" s="44">
        <v>26886</v>
      </c>
      <c r="B390" s="44" t="s">
        <v>1295</v>
      </c>
      <c r="C390" s="48" t="s">
        <v>10441</v>
      </c>
      <c r="D390" s="44">
        <v>1999</v>
      </c>
      <c r="E390" s="48" t="s">
        <v>8751</v>
      </c>
      <c r="F390" s="44" t="s">
        <v>1297</v>
      </c>
      <c r="G390" s="61"/>
    </row>
    <row r="391" spans="1:7" x14ac:dyDescent="0.15">
      <c r="A391" s="44">
        <v>26888</v>
      </c>
      <c r="B391" s="44" t="s">
        <v>1296</v>
      </c>
      <c r="C391" s="48" t="s">
        <v>10442</v>
      </c>
      <c r="D391" s="44">
        <v>1999</v>
      </c>
      <c r="E391" s="48" t="s">
        <v>8760</v>
      </c>
      <c r="F391" s="44" t="s">
        <v>1297</v>
      </c>
      <c r="G391" s="61"/>
    </row>
    <row r="392" spans="1:7" x14ac:dyDescent="0.15">
      <c r="A392" s="44">
        <v>26893</v>
      </c>
      <c r="B392" s="44" t="s">
        <v>1295</v>
      </c>
      <c r="C392" s="48" t="s">
        <v>10443</v>
      </c>
      <c r="D392" s="44">
        <v>1999</v>
      </c>
      <c r="E392" s="48" t="s">
        <v>8783</v>
      </c>
      <c r="F392" s="44" t="s">
        <v>1290</v>
      </c>
      <c r="G392" s="61">
        <v>42819</v>
      </c>
    </row>
    <row r="393" spans="1:7" x14ac:dyDescent="0.15">
      <c r="A393" s="44">
        <v>26894</v>
      </c>
      <c r="B393" s="44" t="s">
        <v>1295</v>
      </c>
      <c r="C393" s="48" t="s">
        <v>10444</v>
      </c>
      <c r="D393" s="44">
        <v>1999</v>
      </c>
      <c r="E393" s="48" t="s">
        <v>8706</v>
      </c>
      <c r="F393" s="44" t="s">
        <v>1291</v>
      </c>
      <c r="G393" s="61"/>
    </row>
    <row r="394" spans="1:7" x14ac:dyDescent="0.15">
      <c r="A394" s="44">
        <v>26895</v>
      </c>
      <c r="B394" s="44" t="s">
        <v>1295</v>
      </c>
      <c r="C394" s="48" t="s">
        <v>10445</v>
      </c>
      <c r="D394" s="44">
        <v>1999</v>
      </c>
      <c r="E394" s="48" t="s">
        <v>9174</v>
      </c>
      <c r="F394" s="44" t="s">
        <v>1290</v>
      </c>
      <c r="G394" s="61"/>
    </row>
    <row r="395" spans="1:7" x14ac:dyDescent="0.15">
      <c r="A395" s="44">
        <v>26896</v>
      </c>
      <c r="B395" s="44" t="s">
        <v>1295</v>
      </c>
      <c r="C395" s="48" t="s">
        <v>10446</v>
      </c>
      <c r="D395" s="44">
        <v>1999</v>
      </c>
      <c r="E395" s="48" t="s">
        <v>8783</v>
      </c>
      <c r="F395" s="44" t="s">
        <v>1290</v>
      </c>
      <c r="G395" s="61"/>
    </row>
    <row r="396" spans="1:7" x14ac:dyDescent="0.15">
      <c r="A396" s="44">
        <v>26897</v>
      </c>
      <c r="B396" s="44" t="s">
        <v>1295</v>
      </c>
      <c r="C396" s="48" t="s">
        <v>518</v>
      </c>
      <c r="D396" s="44">
        <v>1999</v>
      </c>
      <c r="E396" s="48" t="s">
        <v>8783</v>
      </c>
      <c r="F396" s="44" t="s">
        <v>1290</v>
      </c>
      <c r="G396" s="61"/>
    </row>
    <row r="397" spans="1:7" x14ac:dyDescent="0.15">
      <c r="A397" s="44">
        <v>26912</v>
      </c>
      <c r="B397" s="44" t="s">
        <v>1296</v>
      </c>
      <c r="C397" s="48" t="s">
        <v>1544</v>
      </c>
      <c r="D397" s="44">
        <v>2001</v>
      </c>
      <c r="E397" s="48" t="s">
        <v>8781</v>
      </c>
      <c r="F397" s="44" t="s">
        <v>1295</v>
      </c>
      <c r="G397" s="61"/>
    </row>
    <row r="398" spans="1:7" x14ac:dyDescent="0.15">
      <c r="A398" s="44">
        <v>26915</v>
      </c>
      <c r="B398" s="44" t="s">
        <v>1296</v>
      </c>
      <c r="C398" s="48" t="s">
        <v>1545</v>
      </c>
      <c r="D398" s="44">
        <v>1999</v>
      </c>
      <c r="E398" s="48" t="s">
        <v>8844</v>
      </c>
      <c r="F398" s="44" t="s">
        <v>1298</v>
      </c>
      <c r="G398" s="61"/>
    </row>
    <row r="399" spans="1:7" x14ac:dyDescent="0.15">
      <c r="A399" s="44">
        <v>26917</v>
      </c>
      <c r="B399" s="44" t="s">
        <v>1295</v>
      </c>
      <c r="C399" s="48" t="s">
        <v>10447</v>
      </c>
      <c r="D399" s="44">
        <v>1999</v>
      </c>
      <c r="E399" s="48" t="s">
        <v>11381</v>
      </c>
      <c r="F399" s="44" t="s">
        <v>1298</v>
      </c>
      <c r="G399" s="61"/>
    </row>
    <row r="400" spans="1:7" x14ac:dyDescent="0.15">
      <c r="A400" s="44">
        <v>26919</v>
      </c>
      <c r="B400" s="44" t="s">
        <v>1295</v>
      </c>
      <c r="C400" s="48" t="s">
        <v>10448</v>
      </c>
      <c r="D400" s="44">
        <v>1999</v>
      </c>
      <c r="E400" s="48" t="s">
        <v>9175</v>
      </c>
      <c r="F400" s="44" t="s">
        <v>1290</v>
      </c>
      <c r="G400" s="61"/>
    </row>
    <row r="401" spans="1:7" x14ac:dyDescent="0.15">
      <c r="A401" s="44">
        <v>26922</v>
      </c>
      <c r="B401" s="44" t="s">
        <v>1295</v>
      </c>
      <c r="C401" s="48" t="s">
        <v>10449</v>
      </c>
      <c r="D401" s="44">
        <v>1999</v>
      </c>
      <c r="E401" s="48" t="s">
        <v>8765</v>
      </c>
      <c r="F401" s="44" t="s">
        <v>1294</v>
      </c>
      <c r="G401" s="61"/>
    </row>
    <row r="402" spans="1:7" x14ac:dyDescent="0.15">
      <c r="A402" s="44">
        <v>26953</v>
      </c>
      <c r="B402" s="44" t="s">
        <v>1295</v>
      </c>
      <c r="C402" s="48" t="s">
        <v>10450</v>
      </c>
      <c r="D402" s="44">
        <v>1999</v>
      </c>
      <c r="E402" s="48" t="s">
        <v>8766</v>
      </c>
      <c r="F402" s="44" t="s">
        <v>1291</v>
      </c>
      <c r="G402" s="61"/>
    </row>
    <row r="403" spans="1:7" x14ac:dyDescent="0.15">
      <c r="A403" s="44">
        <v>26967</v>
      </c>
      <c r="B403" s="44" t="s">
        <v>1295</v>
      </c>
      <c r="C403" s="48" t="s">
        <v>10451</v>
      </c>
      <c r="D403" s="44">
        <v>1999</v>
      </c>
      <c r="E403" s="48" t="s">
        <v>9976</v>
      </c>
      <c r="F403" s="44" t="s">
        <v>1291</v>
      </c>
      <c r="G403" s="61"/>
    </row>
    <row r="404" spans="1:7" x14ac:dyDescent="0.15">
      <c r="A404" s="44">
        <v>26974</v>
      </c>
      <c r="B404" s="44" t="s">
        <v>1295</v>
      </c>
      <c r="C404" s="48" t="s">
        <v>10452</v>
      </c>
      <c r="D404" s="44">
        <v>1999</v>
      </c>
      <c r="E404" s="48" t="s">
        <v>1084</v>
      </c>
      <c r="F404" s="44" t="s">
        <v>1298</v>
      </c>
      <c r="G404" s="61"/>
    </row>
    <row r="405" spans="1:7" x14ac:dyDescent="0.15">
      <c r="A405" s="44">
        <v>26975</v>
      </c>
      <c r="B405" s="44" t="s">
        <v>1295</v>
      </c>
      <c r="C405" s="48" t="s">
        <v>10453</v>
      </c>
      <c r="D405" s="44">
        <v>1999</v>
      </c>
      <c r="E405" s="48" t="s">
        <v>8706</v>
      </c>
      <c r="F405" s="44" t="s">
        <v>1291</v>
      </c>
      <c r="G405" s="61"/>
    </row>
    <row r="406" spans="1:7" x14ac:dyDescent="0.15">
      <c r="A406" s="44">
        <v>26976</v>
      </c>
      <c r="B406" s="44" t="s">
        <v>1295</v>
      </c>
      <c r="C406" s="48" t="s">
        <v>10454</v>
      </c>
      <c r="D406" s="44">
        <v>1999</v>
      </c>
      <c r="E406" s="48" t="s">
        <v>8706</v>
      </c>
      <c r="F406" s="44" t="s">
        <v>1291</v>
      </c>
      <c r="G406" s="61"/>
    </row>
    <row r="407" spans="1:7" x14ac:dyDescent="0.15">
      <c r="A407" s="44">
        <v>26980</v>
      </c>
      <c r="B407" s="44" t="s">
        <v>1296</v>
      </c>
      <c r="C407" s="48" t="s">
        <v>1546</v>
      </c>
      <c r="D407" s="44">
        <v>2002</v>
      </c>
      <c r="E407" s="48" t="s">
        <v>8782</v>
      </c>
      <c r="F407" s="44" t="s">
        <v>1292</v>
      </c>
      <c r="G407" s="61"/>
    </row>
    <row r="408" spans="1:7" x14ac:dyDescent="0.15">
      <c r="A408" s="44">
        <v>26982</v>
      </c>
      <c r="B408" s="44" t="s">
        <v>1296</v>
      </c>
      <c r="C408" s="48" t="s">
        <v>707</v>
      </c>
      <c r="D408" s="44">
        <v>2000</v>
      </c>
      <c r="E408" s="48" t="s">
        <v>8837</v>
      </c>
      <c r="F408" s="44" t="s">
        <v>1291</v>
      </c>
      <c r="G408" s="61">
        <v>43100</v>
      </c>
    </row>
    <row r="409" spans="1:7" x14ac:dyDescent="0.15">
      <c r="A409" s="44">
        <v>26983</v>
      </c>
      <c r="B409" s="44" t="s">
        <v>1295</v>
      </c>
      <c r="C409" s="48" t="s">
        <v>10455</v>
      </c>
      <c r="D409" s="44">
        <v>1999</v>
      </c>
      <c r="E409" s="48" t="s">
        <v>8696</v>
      </c>
      <c r="F409" s="44" t="s">
        <v>1291</v>
      </c>
      <c r="G409" s="61"/>
    </row>
    <row r="410" spans="1:7" x14ac:dyDescent="0.15">
      <c r="A410" s="44">
        <v>26988</v>
      </c>
      <c r="B410" s="44" t="s">
        <v>1295</v>
      </c>
      <c r="C410" s="48" t="s">
        <v>1547</v>
      </c>
      <c r="D410" s="44">
        <v>2000</v>
      </c>
      <c r="E410" s="48" t="s">
        <v>8736</v>
      </c>
      <c r="F410" s="44" t="s">
        <v>1295</v>
      </c>
      <c r="G410" s="61"/>
    </row>
    <row r="411" spans="1:7" x14ac:dyDescent="0.15">
      <c r="A411" s="44">
        <v>26990</v>
      </c>
      <c r="B411" s="44" t="s">
        <v>1296</v>
      </c>
      <c r="C411" s="48" t="s">
        <v>10456</v>
      </c>
      <c r="D411" s="44">
        <v>1999</v>
      </c>
      <c r="E411" s="48" t="s">
        <v>8796</v>
      </c>
      <c r="F411" s="44" t="s">
        <v>1295</v>
      </c>
      <c r="G411" s="61"/>
    </row>
    <row r="412" spans="1:7" x14ac:dyDescent="0.15">
      <c r="A412" s="44">
        <v>26997</v>
      </c>
      <c r="B412" s="44" t="s">
        <v>1296</v>
      </c>
      <c r="C412" s="48" t="s">
        <v>1549</v>
      </c>
      <c r="D412" s="44">
        <v>1999</v>
      </c>
      <c r="E412" s="48" t="s">
        <v>9161</v>
      </c>
      <c r="F412" s="44" t="s">
        <v>1290</v>
      </c>
      <c r="G412" s="61"/>
    </row>
    <row r="413" spans="1:7" x14ac:dyDescent="0.15">
      <c r="A413" s="44">
        <v>27002</v>
      </c>
      <c r="B413" s="44" t="s">
        <v>1295</v>
      </c>
      <c r="C413" s="48" t="s">
        <v>416</v>
      </c>
      <c r="D413" s="44">
        <v>2001</v>
      </c>
      <c r="E413" s="48" t="s">
        <v>8853</v>
      </c>
      <c r="F413" s="44" t="s">
        <v>1290</v>
      </c>
      <c r="G413" s="61">
        <v>43100</v>
      </c>
    </row>
    <row r="414" spans="1:7" x14ac:dyDescent="0.15">
      <c r="A414" s="44">
        <v>27006</v>
      </c>
      <c r="B414" s="44" t="s">
        <v>1296</v>
      </c>
      <c r="C414" s="48" t="s">
        <v>10457</v>
      </c>
      <c r="D414" s="44">
        <v>1999</v>
      </c>
      <c r="E414" s="48" t="s">
        <v>8813</v>
      </c>
      <c r="F414" s="44" t="s">
        <v>1290</v>
      </c>
      <c r="G414" s="61"/>
    </row>
    <row r="415" spans="1:7" x14ac:dyDescent="0.15">
      <c r="A415" s="44">
        <v>27014</v>
      </c>
      <c r="B415" s="44" t="s">
        <v>1296</v>
      </c>
      <c r="C415" s="48" t="s">
        <v>944</v>
      </c>
      <c r="D415" s="44">
        <v>1999</v>
      </c>
      <c r="E415" s="48" t="s">
        <v>8756</v>
      </c>
      <c r="F415" s="44" t="s">
        <v>1296</v>
      </c>
      <c r="G415" s="61">
        <v>43100</v>
      </c>
    </row>
    <row r="416" spans="1:7" x14ac:dyDescent="0.15">
      <c r="A416" s="44">
        <v>27018</v>
      </c>
      <c r="B416" s="44" t="s">
        <v>1295</v>
      </c>
      <c r="C416" s="48" t="s">
        <v>10458</v>
      </c>
      <c r="D416" s="44">
        <v>1999</v>
      </c>
      <c r="E416" s="48" t="s">
        <v>8832</v>
      </c>
      <c r="F416" s="44" t="s">
        <v>1294</v>
      </c>
      <c r="G416" s="61">
        <v>42449</v>
      </c>
    </row>
    <row r="417" spans="1:7" x14ac:dyDescent="0.15">
      <c r="A417" s="44">
        <v>27019</v>
      </c>
      <c r="B417" s="44" t="s">
        <v>1295</v>
      </c>
      <c r="C417" s="48" t="s">
        <v>1550</v>
      </c>
      <c r="D417" s="44">
        <v>1999</v>
      </c>
      <c r="E417" s="48" t="s">
        <v>8832</v>
      </c>
      <c r="F417" s="44" t="s">
        <v>1294</v>
      </c>
      <c r="G417" s="61"/>
    </row>
    <row r="418" spans="1:7" x14ac:dyDescent="0.15">
      <c r="A418" s="44">
        <v>27021</v>
      </c>
      <c r="B418" s="44" t="s">
        <v>1296</v>
      </c>
      <c r="C418" s="48" t="s">
        <v>1551</v>
      </c>
      <c r="D418" s="44">
        <v>1999</v>
      </c>
      <c r="E418" s="48" t="s">
        <v>8820</v>
      </c>
      <c r="F418" s="44" t="s">
        <v>1291</v>
      </c>
      <c r="G418" s="61"/>
    </row>
    <row r="419" spans="1:7" x14ac:dyDescent="0.15">
      <c r="A419" s="133">
        <v>27022</v>
      </c>
      <c r="B419" s="133" t="s">
        <v>1295</v>
      </c>
      <c r="C419" s="134" t="s">
        <v>1552</v>
      </c>
      <c r="D419" s="133">
        <v>2000</v>
      </c>
      <c r="E419" s="134" t="s">
        <v>8863</v>
      </c>
      <c r="F419" s="133" t="s">
        <v>1294</v>
      </c>
    </row>
    <row r="420" spans="1:7" x14ac:dyDescent="0.15">
      <c r="A420" s="44">
        <v>27025</v>
      </c>
      <c r="B420" s="44" t="s">
        <v>1295</v>
      </c>
      <c r="C420" s="48" t="s">
        <v>10459</v>
      </c>
      <c r="D420" s="44">
        <v>1999</v>
      </c>
      <c r="E420" s="48" t="s">
        <v>8863</v>
      </c>
      <c r="F420" s="44" t="s">
        <v>1294</v>
      </c>
      <c r="G420" s="61"/>
    </row>
    <row r="421" spans="1:7" x14ac:dyDescent="0.15">
      <c r="A421" s="44">
        <v>27026</v>
      </c>
      <c r="B421" s="44" t="s">
        <v>1296</v>
      </c>
      <c r="C421" s="48" t="s">
        <v>1553</v>
      </c>
      <c r="D421" s="44">
        <v>2001</v>
      </c>
      <c r="E421" s="48" t="s">
        <v>8863</v>
      </c>
      <c r="F421" s="44" t="s">
        <v>1294</v>
      </c>
      <c r="G421" s="61"/>
    </row>
    <row r="422" spans="1:7" x14ac:dyDescent="0.15">
      <c r="A422" s="44">
        <v>27028</v>
      </c>
      <c r="B422" s="44" t="s">
        <v>1296</v>
      </c>
      <c r="C422" s="48" t="s">
        <v>10460</v>
      </c>
      <c r="D422" s="44">
        <v>1999</v>
      </c>
      <c r="E422" s="48" t="s">
        <v>8832</v>
      </c>
      <c r="F422" s="44" t="s">
        <v>1294</v>
      </c>
      <c r="G422" s="61"/>
    </row>
    <row r="423" spans="1:7" x14ac:dyDescent="0.15">
      <c r="A423" s="44">
        <v>27033</v>
      </c>
      <c r="B423" s="44" t="s">
        <v>1295</v>
      </c>
      <c r="C423" s="48" t="s">
        <v>1554</v>
      </c>
      <c r="D423" s="44">
        <v>1999</v>
      </c>
      <c r="E423" s="48" t="s">
        <v>8811</v>
      </c>
      <c r="F423" s="44" t="s">
        <v>1295</v>
      </c>
      <c r="G423" s="61"/>
    </row>
    <row r="424" spans="1:7" x14ac:dyDescent="0.15">
      <c r="A424" s="44">
        <v>27037</v>
      </c>
      <c r="B424" s="44" t="s">
        <v>1295</v>
      </c>
      <c r="C424" s="48" t="s">
        <v>1555</v>
      </c>
      <c r="D424" s="44">
        <v>1999</v>
      </c>
      <c r="E424" s="48" t="s">
        <v>8704</v>
      </c>
      <c r="F424" s="44" t="s">
        <v>1292</v>
      </c>
      <c r="G424" s="61"/>
    </row>
    <row r="425" spans="1:7" x14ac:dyDescent="0.15">
      <c r="A425" s="44">
        <v>27038</v>
      </c>
      <c r="B425" s="44" t="s">
        <v>1295</v>
      </c>
      <c r="C425" s="48" t="s">
        <v>10461</v>
      </c>
      <c r="D425" s="44">
        <v>1999</v>
      </c>
      <c r="E425" s="48" t="s">
        <v>8854</v>
      </c>
      <c r="F425" s="44" t="s">
        <v>1294</v>
      </c>
      <c r="G425" s="61"/>
    </row>
    <row r="426" spans="1:7" x14ac:dyDescent="0.15">
      <c r="A426" s="133">
        <v>27043</v>
      </c>
      <c r="B426" s="133" t="s">
        <v>1296</v>
      </c>
      <c r="C426" s="134" t="s">
        <v>10462</v>
      </c>
      <c r="D426" s="133">
        <v>1999</v>
      </c>
      <c r="E426" s="134" t="s">
        <v>8721</v>
      </c>
      <c r="F426" s="133" t="s">
        <v>1298</v>
      </c>
    </row>
    <row r="427" spans="1:7" x14ac:dyDescent="0.15">
      <c r="A427" s="44">
        <v>27045</v>
      </c>
      <c r="B427" s="44" t="s">
        <v>1295</v>
      </c>
      <c r="C427" s="48" t="s">
        <v>1556</v>
      </c>
      <c r="D427" s="44">
        <v>2001</v>
      </c>
      <c r="E427" s="48" t="s">
        <v>8693</v>
      </c>
      <c r="F427" s="44" t="s">
        <v>1295</v>
      </c>
      <c r="G427" s="61">
        <v>43100</v>
      </c>
    </row>
    <row r="428" spans="1:7" x14ac:dyDescent="0.15">
      <c r="A428" s="44">
        <v>27046</v>
      </c>
      <c r="B428" s="44" t="s">
        <v>1295</v>
      </c>
      <c r="C428" s="48" t="s">
        <v>1557</v>
      </c>
      <c r="D428" s="44">
        <v>1999</v>
      </c>
      <c r="E428" s="48" t="s">
        <v>8693</v>
      </c>
      <c r="F428" s="44" t="s">
        <v>1295</v>
      </c>
      <c r="G428" s="61"/>
    </row>
    <row r="429" spans="1:7" x14ac:dyDescent="0.15">
      <c r="A429" s="133">
        <v>27049</v>
      </c>
      <c r="B429" s="133" t="s">
        <v>1296</v>
      </c>
      <c r="C429" s="134" t="s">
        <v>1558</v>
      </c>
      <c r="D429" s="133">
        <v>2000</v>
      </c>
      <c r="E429" s="134" t="s">
        <v>8735</v>
      </c>
      <c r="F429" s="133" t="s">
        <v>1295</v>
      </c>
    </row>
    <row r="430" spans="1:7" x14ac:dyDescent="0.15">
      <c r="A430" s="44">
        <v>27050</v>
      </c>
      <c r="B430" s="44" t="s">
        <v>1296</v>
      </c>
      <c r="C430" s="48" t="s">
        <v>1559</v>
      </c>
      <c r="D430" s="44">
        <v>2001</v>
      </c>
      <c r="E430" s="48" t="s">
        <v>8693</v>
      </c>
      <c r="F430" s="44" t="s">
        <v>1295</v>
      </c>
      <c r="G430" s="61"/>
    </row>
    <row r="431" spans="1:7" x14ac:dyDescent="0.15">
      <c r="A431" s="44">
        <v>27054</v>
      </c>
      <c r="B431" s="44" t="s">
        <v>1296</v>
      </c>
      <c r="C431" s="48" t="s">
        <v>937</v>
      </c>
      <c r="D431" s="44">
        <v>1999</v>
      </c>
      <c r="E431" s="48" t="s">
        <v>8691</v>
      </c>
      <c r="F431" s="44" t="s">
        <v>1296</v>
      </c>
      <c r="G431" s="61">
        <v>42950</v>
      </c>
    </row>
    <row r="432" spans="1:7" x14ac:dyDescent="0.15">
      <c r="A432" s="44">
        <v>27055</v>
      </c>
      <c r="B432" s="44" t="s">
        <v>1295</v>
      </c>
      <c r="C432" s="48" t="s">
        <v>1560</v>
      </c>
      <c r="D432" s="44">
        <v>1999</v>
      </c>
      <c r="E432" s="48" t="s">
        <v>8691</v>
      </c>
      <c r="F432" s="44" t="s">
        <v>1296</v>
      </c>
      <c r="G432" s="61"/>
    </row>
    <row r="433" spans="1:7" x14ac:dyDescent="0.15">
      <c r="A433" s="44">
        <v>27056</v>
      </c>
      <c r="B433" s="44" t="s">
        <v>1295</v>
      </c>
      <c r="C433" s="48" t="s">
        <v>1561</v>
      </c>
      <c r="D433" s="44">
        <v>1999</v>
      </c>
      <c r="E433" s="48" t="s">
        <v>8691</v>
      </c>
      <c r="F433" s="44" t="s">
        <v>1296</v>
      </c>
      <c r="G433" s="61"/>
    </row>
    <row r="434" spans="1:7" x14ac:dyDescent="0.15">
      <c r="A434" s="44">
        <v>27061</v>
      </c>
      <c r="B434" s="44" t="s">
        <v>1295</v>
      </c>
      <c r="C434" s="48" t="s">
        <v>10463</v>
      </c>
      <c r="D434" s="44">
        <v>1999</v>
      </c>
      <c r="E434" s="48" t="s">
        <v>8756</v>
      </c>
      <c r="F434" s="44" t="s">
        <v>1296</v>
      </c>
      <c r="G434" s="61"/>
    </row>
    <row r="435" spans="1:7" x14ac:dyDescent="0.15">
      <c r="A435" s="44">
        <v>27063</v>
      </c>
      <c r="B435" s="44" t="s">
        <v>1296</v>
      </c>
      <c r="C435" s="48" t="s">
        <v>10464</v>
      </c>
      <c r="D435" s="44">
        <v>1999</v>
      </c>
      <c r="E435" s="48" t="s">
        <v>8714</v>
      </c>
      <c r="F435" s="44" t="s">
        <v>1294</v>
      </c>
      <c r="G435" s="61"/>
    </row>
    <row r="436" spans="1:7" x14ac:dyDescent="0.15">
      <c r="A436" s="44">
        <v>27073</v>
      </c>
      <c r="B436" s="44" t="s">
        <v>1296</v>
      </c>
      <c r="C436" s="48" t="s">
        <v>10465</v>
      </c>
      <c r="D436" s="44">
        <v>1999</v>
      </c>
      <c r="E436" s="48" t="s">
        <v>8706</v>
      </c>
      <c r="F436" s="44" t="s">
        <v>1291</v>
      </c>
      <c r="G436" s="61"/>
    </row>
    <row r="437" spans="1:7" x14ac:dyDescent="0.15">
      <c r="A437" s="44">
        <v>27093</v>
      </c>
      <c r="B437" s="44" t="s">
        <v>1295</v>
      </c>
      <c r="C437" s="48" t="s">
        <v>10466</v>
      </c>
      <c r="D437" s="44">
        <v>1999</v>
      </c>
      <c r="E437" s="48" t="s">
        <v>8734</v>
      </c>
      <c r="F437" s="44" t="s">
        <v>1297</v>
      </c>
      <c r="G437" s="61"/>
    </row>
    <row r="438" spans="1:7" x14ac:dyDescent="0.15">
      <c r="A438" s="44">
        <v>27097</v>
      </c>
      <c r="B438" s="44" t="s">
        <v>1296</v>
      </c>
      <c r="C438" s="48" t="s">
        <v>1562</v>
      </c>
      <c r="D438" s="44">
        <v>2001</v>
      </c>
      <c r="E438" s="48" t="s">
        <v>8740</v>
      </c>
      <c r="F438" s="44" t="s">
        <v>1297</v>
      </c>
      <c r="G438" s="61"/>
    </row>
    <row r="439" spans="1:7" x14ac:dyDescent="0.15">
      <c r="A439" s="44">
        <v>27098</v>
      </c>
      <c r="B439" s="44" t="s">
        <v>1296</v>
      </c>
      <c r="C439" s="48" t="s">
        <v>1563</v>
      </c>
      <c r="D439" s="44">
        <v>2002</v>
      </c>
      <c r="E439" s="48" t="s">
        <v>8740</v>
      </c>
      <c r="F439" s="44" t="s">
        <v>1297</v>
      </c>
      <c r="G439" s="61"/>
    </row>
    <row r="440" spans="1:7" x14ac:dyDescent="0.15">
      <c r="A440" s="44">
        <v>27099</v>
      </c>
      <c r="B440" s="44" t="s">
        <v>1296</v>
      </c>
      <c r="C440" s="48" t="s">
        <v>1564</v>
      </c>
      <c r="D440" s="44">
        <v>2000</v>
      </c>
      <c r="E440" s="48" t="s">
        <v>8740</v>
      </c>
      <c r="F440" s="44" t="s">
        <v>1297</v>
      </c>
      <c r="G440" s="61"/>
    </row>
    <row r="441" spans="1:7" x14ac:dyDescent="0.15">
      <c r="A441" s="44">
        <v>27101</v>
      </c>
      <c r="B441" s="44" t="s">
        <v>1296</v>
      </c>
      <c r="C441" s="48" t="s">
        <v>10467</v>
      </c>
      <c r="D441" s="44">
        <v>1999</v>
      </c>
      <c r="E441" s="48" t="s">
        <v>8740</v>
      </c>
      <c r="F441" s="44" t="s">
        <v>1297</v>
      </c>
      <c r="G441" s="61"/>
    </row>
    <row r="442" spans="1:7" x14ac:dyDescent="0.15">
      <c r="A442" s="44">
        <v>27102</v>
      </c>
      <c r="B442" s="44" t="s">
        <v>1296</v>
      </c>
      <c r="C442" s="48" t="s">
        <v>847</v>
      </c>
      <c r="D442" s="44">
        <v>2001</v>
      </c>
      <c r="E442" s="48" t="s">
        <v>8740</v>
      </c>
      <c r="F442" s="44" t="s">
        <v>1297</v>
      </c>
      <c r="G442" s="61">
        <v>43100</v>
      </c>
    </row>
    <row r="443" spans="1:7" x14ac:dyDescent="0.15">
      <c r="A443" s="44">
        <v>27105</v>
      </c>
      <c r="B443" s="44" t="s">
        <v>1296</v>
      </c>
      <c r="C443" s="48" t="s">
        <v>660</v>
      </c>
      <c r="D443" s="44">
        <v>2003</v>
      </c>
      <c r="E443" s="48" t="s">
        <v>8789</v>
      </c>
      <c r="F443" s="44" t="s">
        <v>1297</v>
      </c>
      <c r="G443" s="61">
        <v>43100</v>
      </c>
    </row>
    <row r="444" spans="1:7" x14ac:dyDescent="0.15">
      <c r="A444" s="44">
        <v>27108</v>
      </c>
      <c r="B444" s="44" t="s">
        <v>1295</v>
      </c>
      <c r="C444" s="48" t="s">
        <v>10468</v>
      </c>
      <c r="D444" s="44">
        <v>1999</v>
      </c>
      <c r="E444" s="48" t="s">
        <v>8740</v>
      </c>
      <c r="F444" s="44" t="s">
        <v>1297</v>
      </c>
      <c r="G444" s="61"/>
    </row>
    <row r="445" spans="1:7" x14ac:dyDescent="0.15">
      <c r="A445" s="44">
        <v>27110</v>
      </c>
      <c r="B445" s="44" t="s">
        <v>1296</v>
      </c>
      <c r="C445" s="48" t="s">
        <v>1565</v>
      </c>
      <c r="D445" s="44">
        <v>2000</v>
      </c>
      <c r="E445" s="48" t="s">
        <v>8697</v>
      </c>
      <c r="F445" s="44" t="s">
        <v>1291</v>
      </c>
      <c r="G445" s="61"/>
    </row>
    <row r="446" spans="1:7" x14ac:dyDescent="0.15">
      <c r="A446" s="44">
        <v>27123</v>
      </c>
      <c r="B446" s="44" t="s">
        <v>1296</v>
      </c>
      <c r="C446" s="48" t="s">
        <v>1566</v>
      </c>
      <c r="D446" s="44">
        <v>2000</v>
      </c>
      <c r="E446" s="48" t="s">
        <v>8760</v>
      </c>
      <c r="F446" s="44" t="s">
        <v>1297</v>
      </c>
      <c r="G446" s="61"/>
    </row>
    <row r="447" spans="1:7" x14ac:dyDescent="0.15">
      <c r="A447" s="44">
        <v>27124</v>
      </c>
      <c r="B447" s="44" t="s">
        <v>1296</v>
      </c>
      <c r="C447" s="48" t="s">
        <v>10469</v>
      </c>
      <c r="D447" s="44">
        <v>1999</v>
      </c>
      <c r="E447" s="48" t="s">
        <v>8760</v>
      </c>
      <c r="F447" s="44" t="s">
        <v>1297</v>
      </c>
      <c r="G447" s="61"/>
    </row>
    <row r="448" spans="1:7" x14ac:dyDescent="0.15">
      <c r="A448" s="44">
        <v>27132</v>
      </c>
      <c r="B448" s="44" t="s">
        <v>1295</v>
      </c>
      <c r="C448" s="48" t="s">
        <v>1567</v>
      </c>
      <c r="D448" s="44">
        <v>2001</v>
      </c>
      <c r="E448" s="48" t="s">
        <v>8859</v>
      </c>
      <c r="F448" s="44" t="s">
        <v>1295</v>
      </c>
      <c r="G448" s="61"/>
    </row>
    <row r="449" spans="1:7" x14ac:dyDescent="0.15">
      <c r="A449" s="44">
        <v>27136</v>
      </c>
      <c r="B449" s="44" t="s">
        <v>1295</v>
      </c>
      <c r="C449" s="48" t="s">
        <v>1568</v>
      </c>
      <c r="D449" s="44">
        <v>1999</v>
      </c>
      <c r="E449" s="48" t="s">
        <v>8859</v>
      </c>
      <c r="F449" s="44" t="s">
        <v>1295</v>
      </c>
      <c r="G449" s="61"/>
    </row>
    <row r="450" spans="1:7" x14ac:dyDescent="0.15">
      <c r="A450" s="44">
        <v>27137</v>
      </c>
      <c r="B450" s="44" t="s">
        <v>1295</v>
      </c>
      <c r="C450" s="48" t="s">
        <v>1569</v>
      </c>
      <c r="D450" s="44">
        <v>2000</v>
      </c>
      <c r="E450" s="48" t="s">
        <v>8859</v>
      </c>
      <c r="F450" s="44" t="s">
        <v>1295</v>
      </c>
      <c r="G450" s="61"/>
    </row>
    <row r="451" spans="1:7" x14ac:dyDescent="0.15">
      <c r="A451" s="44">
        <v>27139</v>
      </c>
      <c r="B451" s="44" t="s">
        <v>1295</v>
      </c>
      <c r="C451" s="48" t="s">
        <v>996</v>
      </c>
      <c r="D451" s="44">
        <v>2002</v>
      </c>
      <c r="E451" s="48" t="s">
        <v>8859</v>
      </c>
      <c r="F451" s="44" t="s">
        <v>1295</v>
      </c>
      <c r="G451" s="61">
        <v>42645</v>
      </c>
    </row>
    <row r="452" spans="1:7" x14ac:dyDescent="0.15">
      <c r="A452" s="44">
        <v>27147</v>
      </c>
      <c r="B452" s="44" t="s">
        <v>1296</v>
      </c>
      <c r="C452" s="48" t="s">
        <v>10470</v>
      </c>
      <c r="D452" s="44">
        <v>1999</v>
      </c>
      <c r="E452" s="48" t="s">
        <v>8859</v>
      </c>
      <c r="F452" s="44" t="s">
        <v>1295</v>
      </c>
      <c r="G452" s="61">
        <v>42645</v>
      </c>
    </row>
    <row r="453" spans="1:7" x14ac:dyDescent="0.15">
      <c r="A453" s="44">
        <v>27150</v>
      </c>
      <c r="B453" s="44" t="s">
        <v>1295</v>
      </c>
      <c r="C453" s="48" t="s">
        <v>1570</v>
      </c>
      <c r="D453" s="44">
        <v>2004</v>
      </c>
      <c r="E453" s="48" t="s">
        <v>8853</v>
      </c>
      <c r="F453" s="44" t="s">
        <v>1290</v>
      </c>
      <c r="G453" s="61"/>
    </row>
    <row r="454" spans="1:7" x14ac:dyDescent="0.15">
      <c r="A454" s="44">
        <v>27151</v>
      </c>
      <c r="B454" s="44" t="s">
        <v>1295</v>
      </c>
      <c r="C454" s="48" t="s">
        <v>1571</v>
      </c>
      <c r="D454" s="44">
        <v>2001</v>
      </c>
      <c r="E454" s="48" t="s">
        <v>8853</v>
      </c>
      <c r="F454" s="44" t="s">
        <v>1290</v>
      </c>
      <c r="G454" s="61"/>
    </row>
    <row r="455" spans="1:7" x14ac:dyDescent="0.15">
      <c r="A455" s="44">
        <v>27154</v>
      </c>
      <c r="B455" s="44" t="s">
        <v>1295</v>
      </c>
      <c r="C455" s="48" t="s">
        <v>10471</v>
      </c>
      <c r="D455" s="44">
        <v>1999</v>
      </c>
      <c r="E455" s="48" t="s">
        <v>8817</v>
      </c>
      <c r="F455" s="44" t="s">
        <v>1291</v>
      </c>
      <c r="G455" s="61"/>
    </row>
    <row r="456" spans="1:7" x14ac:dyDescent="0.15">
      <c r="A456" s="44">
        <v>27160</v>
      </c>
      <c r="B456" s="44" t="s">
        <v>1295</v>
      </c>
      <c r="C456" s="48" t="s">
        <v>10472</v>
      </c>
      <c r="D456" s="44">
        <v>1999</v>
      </c>
      <c r="E456" s="48" t="s">
        <v>8854</v>
      </c>
      <c r="F456" s="44" t="s">
        <v>1294</v>
      </c>
      <c r="G456" s="61"/>
    </row>
    <row r="457" spans="1:7" x14ac:dyDescent="0.15">
      <c r="A457" s="44">
        <v>27161</v>
      </c>
      <c r="B457" s="44" t="s">
        <v>1295</v>
      </c>
      <c r="C457" s="48" t="s">
        <v>1572</v>
      </c>
      <c r="D457" s="44">
        <v>1999</v>
      </c>
      <c r="E457" s="48" t="s">
        <v>8854</v>
      </c>
      <c r="F457" s="44" t="s">
        <v>1294</v>
      </c>
      <c r="G457" s="61"/>
    </row>
    <row r="458" spans="1:7" x14ac:dyDescent="0.15">
      <c r="A458" s="44">
        <v>27165</v>
      </c>
      <c r="B458" s="44" t="s">
        <v>1295</v>
      </c>
      <c r="C458" s="48" t="s">
        <v>10473</v>
      </c>
      <c r="D458" s="44">
        <v>1999</v>
      </c>
      <c r="E458" s="48" t="s">
        <v>8821</v>
      </c>
      <c r="F458" s="44" t="s">
        <v>1299</v>
      </c>
      <c r="G458" s="61"/>
    </row>
    <row r="459" spans="1:7" x14ac:dyDescent="0.15">
      <c r="A459" s="44">
        <v>27172</v>
      </c>
      <c r="B459" s="44" t="s">
        <v>1296</v>
      </c>
      <c r="C459" s="48" t="s">
        <v>10474</v>
      </c>
      <c r="D459" s="44">
        <v>1999</v>
      </c>
      <c r="E459" s="48" t="s">
        <v>8858</v>
      </c>
      <c r="F459" s="44" t="s">
        <v>1294</v>
      </c>
      <c r="G459" s="61"/>
    </row>
    <row r="460" spans="1:7" x14ac:dyDescent="0.15">
      <c r="A460" s="44">
        <v>27176</v>
      </c>
      <c r="B460" s="44" t="s">
        <v>1295</v>
      </c>
      <c r="C460" s="48" t="s">
        <v>1573</v>
      </c>
      <c r="D460" s="44">
        <v>2000</v>
      </c>
      <c r="E460" s="48" t="s">
        <v>8811</v>
      </c>
      <c r="F460" s="44" t="s">
        <v>1295</v>
      </c>
      <c r="G460" s="61"/>
    </row>
    <row r="461" spans="1:7" x14ac:dyDescent="0.15">
      <c r="A461" s="44">
        <v>27177</v>
      </c>
      <c r="B461" s="44" t="s">
        <v>1295</v>
      </c>
      <c r="C461" s="48" t="s">
        <v>10475</v>
      </c>
      <c r="D461" s="44">
        <v>1999</v>
      </c>
      <c r="E461" s="48" t="s">
        <v>8811</v>
      </c>
      <c r="F461" s="44" t="s">
        <v>1295</v>
      </c>
      <c r="G461" s="61"/>
    </row>
    <row r="462" spans="1:7" x14ac:dyDescent="0.15">
      <c r="A462" s="44">
        <v>27178</v>
      </c>
      <c r="B462" s="44" t="s">
        <v>1296</v>
      </c>
      <c r="C462" s="48" t="s">
        <v>1574</v>
      </c>
      <c r="D462" s="44">
        <v>1999</v>
      </c>
      <c r="E462" s="48" t="s">
        <v>8811</v>
      </c>
      <c r="F462" s="44" t="s">
        <v>1295</v>
      </c>
      <c r="G462" s="61"/>
    </row>
    <row r="463" spans="1:7" x14ac:dyDescent="0.15">
      <c r="A463" s="44">
        <v>27179</v>
      </c>
      <c r="B463" s="44" t="s">
        <v>1296</v>
      </c>
      <c r="C463" s="48" t="s">
        <v>10476</v>
      </c>
      <c r="D463" s="44">
        <v>1999</v>
      </c>
      <c r="E463" s="48" t="s">
        <v>8811</v>
      </c>
      <c r="F463" s="44" t="s">
        <v>1295</v>
      </c>
      <c r="G463" s="61"/>
    </row>
    <row r="464" spans="1:7" x14ac:dyDescent="0.15">
      <c r="A464" s="44">
        <v>27207</v>
      </c>
      <c r="B464" s="44" t="s">
        <v>1295</v>
      </c>
      <c r="C464" s="48" t="s">
        <v>10477</v>
      </c>
      <c r="D464" s="44">
        <v>1999</v>
      </c>
      <c r="E464" s="48" t="s">
        <v>9173</v>
      </c>
      <c r="F464" s="44" t="s">
        <v>1296</v>
      </c>
      <c r="G464" s="61"/>
    </row>
    <row r="465" spans="1:7" x14ac:dyDescent="0.15">
      <c r="A465" s="44">
        <v>27212</v>
      </c>
      <c r="B465" s="44" t="s">
        <v>1295</v>
      </c>
      <c r="C465" s="48" t="s">
        <v>10478</v>
      </c>
      <c r="D465" s="44">
        <v>1999</v>
      </c>
      <c r="E465" s="48" t="s">
        <v>9173</v>
      </c>
      <c r="F465" s="44" t="s">
        <v>1296</v>
      </c>
      <c r="G465" s="61"/>
    </row>
    <row r="466" spans="1:7" x14ac:dyDescent="0.15">
      <c r="A466" s="44">
        <v>27213</v>
      </c>
      <c r="B466" s="44" t="s">
        <v>1295</v>
      </c>
      <c r="C466" s="48" t="s">
        <v>1575</v>
      </c>
      <c r="D466" s="44">
        <v>1999</v>
      </c>
      <c r="E466" s="48" t="s">
        <v>9173</v>
      </c>
      <c r="F466" s="44" t="s">
        <v>1296</v>
      </c>
      <c r="G466" s="61"/>
    </row>
    <row r="467" spans="1:7" x14ac:dyDescent="0.15">
      <c r="A467" s="44">
        <v>27215</v>
      </c>
      <c r="B467" s="44" t="s">
        <v>1296</v>
      </c>
      <c r="C467" s="48" t="s">
        <v>10479</v>
      </c>
      <c r="D467" s="44">
        <v>1999</v>
      </c>
      <c r="E467" s="48" t="s">
        <v>8715</v>
      </c>
      <c r="F467" s="44" t="s">
        <v>1299</v>
      </c>
      <c r="G467" s="61"/>
    </row>
    <row r="468" spans="1:7" x14ac:dyDescent="0.15">
      <c r="A468" s="44">
        <v>27220</v>
      </c>
      <c r="B468" s="44" t="s">
        <v>1295</v>
      </c>
      <c r="C468" s="48" t="s">
        <v>10480</v>
      </c>
      <c r="D468" s="44">
        <v>1999</v>
      </c>
      <c r="E468" s="48" t="s">
        <v>8715</v>
      </c>
      <c r="F468" s="44" t="s">
        <v>1299</v>
      </c>
      <c r="G468" s="61"/>
    </row>
    <row r="469" spans="1:7" x14ac:dyDescent="0.15">
      <c r="A469" s="44">
        <v>27221</v>
      </c>
      <c r="B469" s="44" t="s">
        <v>1295</v>
      </c>
      <c r="C469" s="48" t="s">
        <v>10481</v>
      </c>
      <c r="D469" s="44">
        <v>1999</v>
      </c>
      <c r="E469" s="48" t="s">
        <v>8715</v>
      </c>
      <c r="F469" s="44" t="s">
        <v>1299</v>
      </c>
      <c r="G469" s="61"/>
    </row>
    <row r="470" spans="1:7" x14ac:dyDescent="0.15">
      <c r="A470" s="133">
        <v>27224</v>
      </c>
      <c r="B470" s="133" t="s">
        <v>1295</v>
      </c>
      <c r="C470" s="134" t="s">
        <v>10482</v>
      </c>
      <c r="D470" s="133">
        <v>1999</v>
      </c>
      <c r="E470" s="134" t="s">
        <v>9165</v>
      </c>
      <c r="F470" s="133" t="s">
        <v>1298</v>
      </c>
    </row>
    <row r="471" spans="1:7" x14ac:dyDescent="0.15">
      <c r="A471" s="44">
        <v>27226</v>
      </c>
      <c r="B471" s="44" t="s">
        <v>1296</v>
      </c>
      <c r="C471" s="48" t="s">
        <v>1576</v>
      </c>
      <c r="D471" s="44">
        <v>1999</v>
      </c>
      <c r="E471" s="48" t="s">
        <v>9165</v>
      </c>
      <c r="F471" s="44" t="s">
        <v>1298</v>
      </c>
      <c r="G471" s="61"/>
    </row>
    <row r="472" spans="1:7" x14ac:dyDescent="0.15">
      <c r="A472" s="44">
        <v>27228</v>
      </c>
      <c r="B472" s="44" t="s">
        <v>1295</v>
      </c>
      <c r="C472" s="48" t="s">
        <v>1577</v>
      </c>
      <c r="D472" s="44">
        <v>2000</v>
      </c>
      <c r="E472" s="48" t="s">
        <v>11383</v>
      </c>
      <c r="F472" s="44" t="s">
        <v>1298</v>
      </c>
      <c r="G472" s="61"/>
    </row>
    <row r="473" spans="1:7" x14ac:dyDescent="0.15">
      <c r="A473" s="44">
        <v>27230</v>
      </c>
      <c r="B473" s="44" t="s">
        <v>1296</v>
      </c>
      <c r="C473" s="48" t="s">
        <v>10483</v>
      </c>
      <c r="D473" s="44">
        <v>1999</v>
      </c>
      <c r="E473" s="48" t="s">
        <v>11383</v>
      </c>
      <c r="F473" s="44" t="s">
        <v>1298</v>
      </c>
      <c r="G473" s="61"/>
    </row>
    <row r="474" spans="1:7" x14ac:dyDescent="0.15">
      <c r="A474" s="44">
        <v>27253</v>
      </c>
      <c r="B474" s="44" t="s">
        <v>1295</v>
      </c>
      <c r="C474" s="48" t="s">
        <v>1578</v>
      </c>
      <c r="D474" s="44">
        <v>2002</v>
      </c>
      <c r="E474" s="48" t="s">
        <v>9157</v>
      </c>
      <c r="F474" s="44" t="s">
        <v>1297</v>
      </c>
      <c r="G474" s="61"/>
    </row>
    <row r="475" spans="1:7" x14ac:dyDescent="0.15">
      <c r="A475" s="44">
        <v>27254</v>
      </c>
      <c r="B475" s="44" t="s">
        <v>1296</v>
      </c>
      <c r="C475" s="48" t="s">
        <v>10484</v>
      </c>
      <c r="D475" s="44">
        <v>1999</v>
      </c>
      <c r="E475" s="48" t="s">
        <v>9157</v>
      </c>
      <c r="F475" s="44" t="s">
        <v>1297</v>
      </c>
      <c r="G475" s="61"/>
    </row>
    <row r="476" spans="1:7" x14ac:dyDescent="0.15">
      <c r="A476" s="44">
        <v>27256</v>
      </c>
      <c r="B476" s="44" t="s">
        <v>1296</v>
      </c>
      <c r="C476" s="48" t="s">
        <v>10485</v>
      </c>
      <c r="D476" s="44">
        <v>1999</v>
      </c>
      <c r="E476" s="48" t="s">
        <v>8700</v>
      </c>
      <c r="F476" s="44" t="s">
        <v>1297</v>
      </c>
      <c r="G476" s="61"/>
    </row>
    <row r="477" spans="1:7" x14ac:dyDescent="0.15">
      <c r="A477" s="44">
        <v>27259</v>
      </c>
      <c r="B477" s="44" t="s">
        <v>1295</v>
      </c>
      <c r="C477" s="48" t="s">
        <v>1579</v>
      </c>
      <c r="D477" s="44">
        <v>2003</v>
      </c>
      <c r="E477" s="48" t="s">
        <v>8864</v>
      </c>
      <c r="F477" s="44" t="s">
        <v>1296</v>
      </c>
      <c r="G477" s="61"/>
    </row>
    <row r="478" spans="1:7" x14ac:dyDescent="0.15">
      <c r="A478" s="44">
        <v>27263</v>
      </c>
      <c r="B478" s="44" t="s">
        <v>1296</v>
      </c>
      <c r="C478" s="48" t="s">
        <v>1580</v>
      </c>
      <c r="D478" s="44">
        <v>2001</v>
      </c>
      <c r="E478" s="48" t="s">
        <v>8864</v>
      </c>
      <c r="F478" s="44" t="s">
        <v>1296</v>
      </c>
      <c r="G478" s="61"/>
    </row>
    <row r="479" spans="1:7" x14ac:dyDescent="0.15">
      <c r="A479" s="44">
        <v>27264</v>
      </c>
      <c r="B479" s="44" t="s">
        <v>1296</v>
      </c>
      <c r="C479" s="48" t="s">
        <v>837</v>
      </c>
      <c r="D479" s="44">
        <v>2001</v>
      </c>
      <c r="E479" s="48" t="s">
        <v>8864</v>
      </c>
      <c r="F479" s="44" t="s">
        <v>1296</v>
      </c>
      <c r="G479" s="61">
        <v>43100</v>
      </c>
    </row>
    <row r="480" spans="1:7" x14ac:dyDescent="0.15">
      <c r="A480" s="44">
        <v>27271</v>
      </c>
      <c r="B480" s="44" t="s">
        <v>1296</v>
      </c>
      <c r="C480" s="48" t="s">
        <v>1581</v>
      </c>
      <c r="D480" s="44">
        <v>2000</v>
      </c>
      <c r="E480" s="48" t="s">
        <v>8820</v>
      </c>
      <c r="F480" s="44" t="s">
        <v>1291</v>
      </c>
      <c r="G480" s="61"/>
    </row>
    <row r="481" spans="1:7" x14ac:dyDescent="0.15">
      <c r="A481" s="44">
        <v>27304</v>
      </c>
      <c r="B481" s="44" t="s">
        <v>1296</v>
      </c>
      <c r="C481" s="48" t="s">
        <v>10486</v>
      </c>
      <c r="D481" s="44">
        <v>1999</v>
      </c>
      <c r="E481" s="48" t="s">
        <v>9176</v>
      </c>
      <c r="F481" s="44" t="s">
        <v>1297</v>
      </c>
      <c r="G481" s="61"/>
    </row>
    <row r="482" spans="1:7" x14ac:dyDescent="0.15">
      <c r="A482" s="44">
        <v>27310</v>
      </c>
      <c r="B482" s="44" t="s">
        <v>1295</v>
      </c>
      <c r="C482" s="48" t="s">
        <v>1582</v>
      </c>
      <c r="D482" s="44">
        <v>2000</v>
      </c>
      <c r="E482" s="48" t="s">
        <v>9177</v>
      </c>
      <c r="F482" s="44" t="s">
        <v>1297</v>
      </c>
      <c r="G482" s="61"/>
    </row>
    <row r="483" spans="1:7" x14ac:dyDescent="0.15">
      <c r="A483" s="44">
        <v>27313</v>
      </c>
      <c r="B483" s="44" t="s">
        <v>1295</v>
      </c>
      <c r="C483" s="48" t="s">
        <v>1583</v>
      </c>
      <c r="D483" s="44">
        <v>2002</v>
      </c>
      <c r="E483" s="48" t="s">
        <v>9177</v>
      </c>
      <c r="F483" s="44" t="s">
        <v>1297</v>
      </c>
      <c r="G483" s="61"/>
    </row>
    <row r="484" spans="1:7" x14ac:dyDescent="0.15">
      <c r="A484" s="44">
        <v>27314</v>
      </c>
      <c r="B484" s="44" t="s">
        <v>1295</v>
      </c>
      <c r="C484" s="48" t="s">
        <v>10487</v>
      </c>
      <c r="D484" s="44">
        <v>1999</v>
      </c>
      <c r="E484" s="48" t="s">
        <v>9177</v>
      </c>
      <c r="F484" s="44" t="s">
        <v>1297</v>
      </c>
      <c r="G484" s="61"/>
    </row>
    <row r="485" spans="1:7" x14ac:dyDescent="0.15">
      <c r="A485" s="133">
        <v>27319</v>
      </c>
      <c r="B485" s="133" t="s">
        <v>1296</v>
      </c>
      <c r="C485" s="134" t="s">
        <v>1584</v>
      </c>
      <c r="D485" s="133">
        <v>2000</v>
      </c>
      <c r="E485" s="134" t="s">
        <v>9177</v>
      </c>
      <c r="F485" s="133" t="s">
        <v>1297</v>
      </c>
    </row>
    <row r="486" spans="1:7" x14ac:dyDescent="0.15">
      <c r="A486" s="44">
        <v>27320</v>
      </c>
      <c r="B486" s="44" t="s">
        <v>1296</v>
      </c>
      <c r="C486" s="48" t="s">
        <v>1585</v>
      </c>
      <c r="D486" s="44">
        <v>2000</v>
      </c>
      <c r="E486" s="48" t="s">
        <v>9177</v>
      </c>
      <c r="F486" s="44" t="s">
        <v>1297</v>
      </c>
      <c r="G486" s="61"/>
    </row>
    <row r="487" spans="1:7" x14ac:dyDescent="0.15">
      <c r="A487" s="44">
        <v>27321</v>
      </c>
      <c r="B487" s="44" t="s">
        <v>1296</v>
      </c>
      <c r="C487" s="48" t="s">
        <v>1586</v>
      </c>
      <c r="D487" s="44">
        <v>2000</v>
      </c>
      <c r="E487" s="48" t="s">
        <v>9177</v>
      </c>
      <c r="F487" s="44" t="s">
        <v>1297</v>
      </c>
      <c r="G487" s="61"/>
    </row>
    <row r="488" spans="1:7" x14ac:dyDescent="0.15">
      <c r="A488" s="44">
        <v>27326</v>
      </c>
      <c r="B488" s="44" t="s">
        <v>1296</v>
      </c>
      <c r="C488" s="48" t="s">
        <v>10488</v>
      </c>
      <c r="D488" s="44">
        <v>1999</v>
      </c>
      <c r="E488" s="48" t="s">
        <v>8844</v>
      </c>
      <c r="F488" s="44" t="s">
        <v>1298</v>
      </c>
      <c r="G488" s="61"/>
    </row>
    <row r="489" spans="1:7" x14ac:dyDescent="0.15">
      <c r="A489" s="44">
        <v>27347</v>
      </c>
      <c r="B489" s="44" t="s">
        <v>1296</v>
      </c>
      <c r="C489" s="48" t="s">
        <v>10489</v>
      </c>
      <c r="D489" s="44">
        <v>1999</v>
      </c>
      <c r="E489" s="48" t="s">
        <v>8698</v>
      </c>
      <c r="F489" s="44" t="s">
        <v>1298</v>
      </c>
      <c r="G489" s="61"/>
    </row>
    <row r="490" spans="1:7" x14ac:dyDescent="0.15">
      <c r="A490" s="44">
        <v>27349</v>
      </c>
      <c r="B490" s="44" t="s">
        <v>1296</v>
      </c>
      <c r="C490" s="48" t="s">
        <v>1588</v>
      </c>
      <c r="D490" s="44">
        <v>2000</v>
      </c>
      <c r="E490" s="48" t="s">
        <v>11381</v>
      </c>
      <c r="F490" s="44" t="s">
        <v>1298</v>
      </c>
      <c r="G490" s="61"/>
    </row>
    <row r="491" spans="1:7" x14ac:dyDescent="0.15">
      <c r="A491" s="44">
        <v>27355</v>
      </c>
      <c r="B491" s="44" t="s">
        <v>1296</v>
      </c>
      <c r="C491" s="48" t="s">
        <v>1589</v>
      </c>
      <c r="D491" s="44">
        <v>2001</v>
      </c>
      <c r="E491" s="48" t="s">
        <v>8840</v>
      </c>
      <c r="F491" s="44" t="s">
        <v>1291</v>
      </c>
      <c r="G491" s="61"/>
    </row>
    <row r="492" spans="1:7" x14ac:dyDescent="0.15">
      <c r="A492" s="44">
        <v>27358</v>
      </c>
      <c r="B492" s="44" t="s">
        <v>1296</v>
      </c>
      <c r="C492" s="48" t="s">
        <v>1590</v>
      </c>
      <c r="D492" s="44">
        <v>2000</v>
      </c>
      <c r="E492" s="48" t="s">
        <v>8840</v>
      </c>
      <c r="F492" s="44" t="s">
        <v>1291</v>
      </c>
      <c r="G492" s="61"/>
    </row>
    <row r="493" spans="1:7" x14ac:dyDescent="0.15">
      <c r="A493" s="44">
        <v>27361</v>
      </c>
      <c r="B493" s="44" t="s">
        <v>1295</v>
      </c>
      <c r="C493" s="48" t="s">
        <v>1591</v>
      </c>
      <c r="D493" s="44">
        <v>2000</v>
      </c>
      <c r="E493" s="48" t="s">
        <v>8840</v>
      </c>
      <c r="F493" s="44" t="s">
        <v>1291</v>
      </c>
      <c r="G493" s="61"/>
    </row>
    <row r="494" spans="1:7" x14ac:dyDescent="0.15">
      <c r="A494" s="44">
        <v>27362</v>
      </c>
      <c r="B494" s="44" t="s">
        <v>1295</v>
      </c>
      <c r="C494" s="48" t="s">
        <v>1592</v>
      </c>
      <c r="D494" s="44">
        <v>1999</v>
      </c>
      <c r="E494" s="48" t="s">
        <v>8840</v>
      </c>
      <c r="F494" s="44" t="s">
        <v>1291</v>
      </c>
      <c r="G494" s="61"/>
    </row>
    <row r="495" spans="1:7" x14ac:dyDescent="0.15">
      <c r="A495" s="44">
        <v>27368</v>
      </c>
      <c r="B495" s="44" t="s">
        <v>1295</v>
      </c>
      <c r="C495" s="48" t="s">
        <v>10490</v>
      </c>
      <c r="D495" s="44">
        <v>1999</v>
      </c>
      <c r="E495" s="48" t="s">
        <v>8840</v>
      </c>
      <c r="F495" s="44" t="s">
        <v>1291</v>
      </c>
      <c r="G495" s="61"/>
    </row>
    <row r="496" spans="1:7" x14ac:dyDescent="0.15">
      <c r="A496" s="44">
        <v>27369</v>
      </c>
      <c r="B496" s="44" t="s">
        <v>1295</v>
      </c>
      <c r="C496" s="48" t="s">
        <v>1593</v>
      </c>
      <c r="D496" s="44">
        <v>2002</v>
      </c>
      <c r="E496" s="48" t="s">
        <v>8840</v>
      </c>
      <c r="F496" s="44" t="s">
        <v>1291</v>
      </c>
      <c r="G496" s="61"/>
    </row>
    <row r="497" spans="1:7" x14ac:dyDescent="0.15">
      <c r="A497" s="44">
        <v>27371</v>
      </c>
      <c r="B497" s="44" t="s">
        <v>1295</v>
      </c>
      <c r="C497" s="48" t="s">
        <v>217</v>
      </c>
      <c r="D497" s="44">
        <v>2000</v>
      </c>
      <c r="E497" s="48" t="s">
        <v>8699</v>
      </c>
      <c r="F497" s="44" t="s">
        <v>1294</v>
      </c>
      <c r="G497" s="61">
        <v>43100</v>
      </c>
    </row>
    <row r="498" spans="1:7" x14ac:dyDescent="0.15">
      <c r="A498" s="44">
        <v>27377</v>
      </c>
      <c r="B498" s="44" t="s">
        <v>1295</v>
      </c>
      <c r="C498" s="48" t="s">
        <v>10491</v>
      </c>
      <c r="D498" s="44">
        <v>1999</v>
      </c>
      <c r="E498" s="48" t="s">
        <v>8773</v>
      </c>
      <c r="F498" s="44" t="s">
        <v>1293</v>
      </c>
      <c r="G498" s="61"/>
    </row>
    <row r="499" spans="1:7" x14ac:dyDescent="0.15">
      <c r="A499" s="44">
        <v>27382</v>
      </c>
      <c r="B499" s="44" t="s">
        <v>1296</v>
      </c>
      <c r="C499" s="48" t="s">
        <v>1594</v>
      </c>
      <c r="D499" s="44">
        <v>1999</v>
      </c>
      <c r="E499" s="48" t="s">
        <v>8766</v>
      </c>
      <c r="F499" s="44" t="s">
        <v>1291</v>
      </c>
      <c r="G499" s="61"/>
    </row>
    <row r="500" spans="1:7" x14ac:dyDescent="0.15">
      <c r="A500" s="44">
        <v>27383</v>
      </c>
      <c r="B500" s="44" t="s">
        <v>1295</v>
      </c>
      <c r="C500" s="48" t="s">
        <v>512</v>
      </c>
      <c r="D500" s="44">
        <v>1999</v>
      </c>
      <c r="E500" s="48" t="s">
        <v>8766</v>
      </c>
      <c r="F500" s="44" t="s">
        <v>1291</v>
      </c>
      <c r="G500" s="61">
        <v>42792</v>
      </c>
    </row>
    <row r="501" spans="1:7" x14ac:dyDescent="0.15">
      <c r="A501" s="44">
        <v>27393</v>
      </c>
      <c r="B501" s="44" t="s">
        <v>1295</v>
      </c>
      <c r="C501" s="48" t="s">
        <v>1595</v>
      </c>
      <c r="D501" s="44">
        <v>1999</v>
      </c>
      <c r="E501" s="48" t="s">
        <v>8699</v>
      </c>
      <c r="F501" s="44" t="s">
        <v>1294</v>
      </c>
      <c r="G501" s="61">
        <v>42950</v>
      </c>
    </row>
    <row r="502" spans="1:7" x14ac:dyDescent="0.15">
      <c r="A502" s="44">
        <v>27394</v>
      </c>
      <c r="B502" s="44" t="s">
        <v>1295</v>
      </c>
      <c r="C502" s="48" t="s">
        <v>1596</v>
      </c>
      <c r="D502" s="44">
        <v>2000</v>
      </c>
      <c r="E502" s="48" t="s">
        <v>8854</v>
      </c>
      <c r="F502" s="44" t="s">
        <v>1294</v>
      </c>
      <c r="G502" s="61"/>
    </row>
    <row r="503" spans="1:7" x14ac:dyDescent="0.15">
      <c r="A503" s="44">
        <v>27398</v>
      </c>
      <c r="B503" s="44" t="s">
        <v>1295</v>
      </c>
      <c r="C503" s="48" t="s">
        <v>498</v>
      </c>
      <c r="D503" s="44">
        <v>1999</v>
      </c>
      <c r="E503" s="48" t="s">
        <v>8702</v>
      </c>
      <c r="F503" s="44" t="s">
        <v>1299</v>
      </c>
      <c r="G503" s="61">
        <v>42950</v>
      </c>
    </row>
    <row r="504" spans="1:7" x14ac:dyDescent="0.15">
      <c r="A504" s="44">
        <v>27400</v>
      </c>
      <c r="B504" s="44" t="s">
        <v>1295</v>
      </c>
      <c r="C504" s="48" t="s">
        <v>10492</v>
      </c>
      <c r="D504" s="44">
        <v>1999</v>
      </c>
      <c r="E504" s="48" t="s">
        <v>8773</v>
      </c>
      <c r="F504" s="44" t="s">
        <v>1293</v>
      </c>
      <c r="G504" s="61">
        <v>42435</v>
      </c>
    </row>
    <row r="505" spans="1:7" x14ac:dyDescent="0.15">
      <c r="A505" s="44">
        <v>27402</v>
      </c>
      <c r="B505" s="44" t="s">
        <v>1295</v>
      </c>
      <c r="C505" s="48" t="s">
        <v>8294</v>
      </c>
      <c r="D505" s="44">
        <v>2001</v>
      </c>
      <c r="E505" s="48" t="s">
        <v>8840</v>
      </c>
      <c r="F505" s="44" t="s">
        <v>1291</v>
      </c>
      <c r="G505" s="61"/>
    </row>
    <row r="506" spans="1:7" x14ac:dyDescent="0.15">
      <c r="A506" s="44">
        <v>27408</v>
      </c>
      <c r="B506" s="44" t="s">
        <v>1296</v>
      </c>
      <c r="C506" s="48" t="s">
        <v>949</v>
      </c>
      <c r="D506" s="44">
        <v>1999</v>
      </c>
      <c r="E506" s="48" t="s">
        <v>8761</v>
      </c>
      <c r="F506" s="44" t="s">
        <v>1292</v>
      </c>
      <c r="G506" s="61">
        <v>42908</v>
      </c>
    </row>
    <row r="507" spans="1:7" x14ac:dyDescent="0.15">
      <c r="A507" s="44">
        <v>27410</v>
      </c>
      <c r="B507" s="44" t="s">
        <v>1296</v>
      </c>
      <c r="C507" s="48" t="s">
        <v>1597</v>
      </c>
      <c r="D507" s="44">
        <v>2001</v>
      </c>
      <c r="E507" s="48" t="s">
        <v>8748</v>
      </c>
      <c r="F507" s="44" t="s">
        <v>1296</v>
      </c>
      <c r="G507" s="61">
        <v>42645</v>
      </c>
    </row>
    <row r="508" spans="1:7" x14ac:dyDescent="0.15">
      <c r="A508" s="44">
        <v>27414</v>
      </c>
      <c r="B508" s="44" t="s">
        <v>1296</v>
      </c>
      <c r="C508" s="48" t="s">
        <v>759</v>
      </c>
      <c r="D508" s="44">
        <v>2000</v>
      </c>
      <c r="E508" s="48" t="s">
        <v>8828</v>
      </c>
      <c r="F508" s="44" t="s">
        <v>1294</v>
      </c>
      <c r="G508" s="61">
        <v>43100</v>
      </c>
    </row>
    <row r="509" spans="1:7" x14ac:dyDescent="0.15">
      <c r="A509" s="44">
        <v>27416</v>
      </c>
      <c r="B509" s="44" t="s">
        <v>1296</v>
      </c>
      <c r="C509" s="48" t="s">
        <v>732</v>
      </c>
      <c r="D509" s="44">
        <v>2000</v>
      </c>
      <c r="E509" s="48" t="s">
        <v>8828</v>
      </c>
      <c r="F509" s="44" t="s">
        <v>1294</v>
      </c>
      <c r="G509" s="61">
        <v>43100</v>
      </c>
    </row>
    <row r="510" spans="1:7" x14ac:dyDescent="0.15">
      <c r="A510" s="44">
        <v>27420</v>
      </c>
      <c r="B510" s="44" t="s">
        <v>1295</v>
      </c>
      <c r="C510" s="48" t="s">
        <v>10493</v>
      </c>
      <c r="D510" s="44">
        <v>1999</v>
      </c>
      <c r="E510" s="48" t="s">
        <v>8743</v>
      </c>
      <c r="F510" s="44" t="s">
        <v>1299</v>
      </c>
      <c r="G510" s="61"/>
    </row>
    <row r="511" spans="1:7" x14ac:dyDescent="0.15">
      <c r="A511" s="44">
        <v>27426</v>
      </c>
      <c r="B511" s="44" t="s">
        <v>1295</v>
      </c>
      <c r="C511" s="48" t="s">
        <v>1598</v>
      </c>
      <c r="D511" s="44">
        <v>2000</v>
      </c>
      <c r="E511" s="48" t="s">
        <v>8814</v>
      </c>
      <c r="F511" s="44" t="s">
        <v>1291</v>
      </c>
      <c r="G511" s="61"/>
    </row>
    <row r="512" spans="1:7" x14ac:dyDescent="0.15">
      <c r="A512" s="44">
        <v>27428</v>
      </c>
      <c r="B512" s="44" t="s">
        <v>1295</v>
      </c>
      <c r="C512" s="48" t="s">
        <v>10494</v>
      </c>
      <c r="D512" s="44">
        <v>1999</v>
      </c>
      <c r="E512" s="48" t="s">
        <v>8814</v>
      </c>
      <c r="F512" s="44" t="s">
        <v>1291</v>
      </c>
      <c r="G512" s="61"/>
    </row>
    <row r="513" spans="1:7" x14ac:dyDescent="0.15">
      <c r="A513" s="44">
        <v>27430</v>
      </c>
      <c r="B513" s="44" t="s">
        <v>1295</v>
      </c>
      <c r="C513" s="48" t="s">
        <v>1599</v>
      </c>
      <c r="D513" s="44">
        <v>2000</v>
      </c>
      <c r="E513" s="48" t="s">
        <v>8814</v>
      </c>
      <c r="F513" s="44" t="s">
        <v>1291</v>
      </c>
      <c r="G513" s="61"/>
    </row>
    <row r="514" spans="1:7" x14ac:dyDescent="0.15">
      <c r="A514" s="44">
        <v>27436</v>
      </c>
      <c r="B514" s="44" t="s">
        <v>1296</v>
      </c>
      <c r="C514" s="48" t="s">
        <v>603</v>
      </c>
      <c r="D514" s="44">
        <v>2003</v>
      </c>
      <c r="E514" s="48" t="s">
        <v>8693</v>
      </c>
      <c r="F514" s="44" t="s">
        <v>1295</v>
      </c>
      <c r="G514" s="61">
        <v>43100</v>
      </c>
    </row>
    <row r="515" spans="1:7" x14ac:dyDescent="0.15">
      <c r="A515" s="44">
        <v>27438</v>
      </c>
      <c r="B515" s="44" t="s">
        <v>1296</v>
      </c>
      <c r="C515" s="48" t="s">
        <v>10495</v>
      </c>
      <c r="D515" s="44">
        <v>1999</v>
      </c>
      <c r="E515" s="48" t="s">
        <v>8693</v>
      </c>
      <c r="F515" s="44" t="s">
        <v>1295</v>
      </c>
      <c r="G515" s="61"/>
    </row>
    <row r="516" spans="1:7" x14ac:dyDescent="0.15">
      <c r="A516" s="44">
        <v>27439</v>
      </c>
      <c r="B516" s="44" t="s">
        <v>1296</v>
      </c>
      <c r="C516" s="48" t="s">
        <v>1600</v>
      </c>
      <c r="D516" s="44">
        <v>2000</v>
      </c>
      <c r="E516" s="48" t="s">
        <v>8693</v>
      </c>
      <c r="F516" s="44" t="s">
        <v>1295</v>
      </c>
      <c r="G516" s="61"/>
    </row>
    <row r="517" spans="1:7" x14ac:dyDescent="0.15">
      <c r="A517" s="44">
        <v>27443</v>
      </c>
      <c r="B517" s="44" t="s">
        <v>1295</v>
      </c>
      <c r="C517" s="48" t="s">
        <v>1601</v>
      </c>
      <c r="D517" s="44">
        <v>2002</v>
      </c>
      <c r="E517" s="48" t="s">
        <v>8693</v>
      </c>
      <c r="F517" s="44" t="s">
        <v>1295</v>
      </c>
      <c r="G517" s="61"/>
    </row>
    <row r="518" spans="1:7" x14ac:dyDescent="0.15">
      <c r="A518" s="44">
        <v>27444</v>
      </c>
      <c r="B518" s="44" t="s">
        <v>1295</v>
      </c>
      <c r="C518" s="48" t="s">
        <v>17</v>
      </c>
      <c r="D518" s="44">
        <v>2002</v>
      </c>
      <c r="E518" s="48" t="s">
        <v>8748</v>
      </c>
      <c r="F518" s="44" t="s">
        <v>1296</v>
      </c>
      <c r="G518" s="61">
        <v>43100</v>
      </c>
    </row>
    <row r="519" spans="1:7" x14ac:dyDescent="0.15">
      <c r="A519" s="44">
        <v>27452</v>
      </c>
      <c r="B519" s="44" t="s">
        <v>1295</v>
      </c>
      <c r="C519" s="48" t="s">
        <v>1602</v>
      </c>
      <c r="D519" s="44">
        <v>2000</v>
      </c>
      <c r="E519" s="48" t="s">
        <v>8836</v>
      </c>
      <c r="F519" s="44" t="s">
        <v>1296</v>
      </c>
      <c r="G519" s="61"/>
    </row>
    <row r="520" spans="1:7" x14ac:dyDescent="0.15">
      <c r="A520" s="44">
        <v>27454</v>
      </c>
      <c r="B520" s="44" t="s">
        <v>1296</v>
      </c>
      <c r="C520" s="48" t="s">
        <v>1603</v>
      </c>
      <c r="D520" s="44">
        <v>2001</v>
      </c>
      <c r="E520" s="48" t="s">
        <v>8737</v>
      </c>
      <c r="F520" s="44" t="s">
        <v>1293</v>
      </c>
      <c r="G520" s="61"/>
    </row>
    <row r="521" spans="1:7" x14ac:dyDescent="0.15">
      <c r="A521" s="44">
        <v>27459</v>
      </c>
      <c r="B521" s="44" t="s">
        <v>1295</v>
      </c>
      <c r="C521" s="48" t="s">
        <v>10496</v>
      </c>
      <c r="D521" s="44">
        <v>1999</v>
      </c>
      <c r="E521" s="48" t="s">
        <v>8854</v>
      </c>
      <c r="F521" s="44" t="s">
        <v>1294</v>
      </c>
      <c r="G521" s="61"/>
    </row>
    <row r="522" spans="1:7" x14ac:dyDescent="0.15">
      <c r="A522" s="44">
        <v>27468</v>
      </c>
      <c r="B522" s="44" t="s">
        <v>1296</v>
      </c>
      <c r="C522" s="48" t="s">
        <v>10497</v>
      </c>
      <c r="D522" s="44">
        <v>1999</v>
      </c>
      <c r="E522" s="48" t="s">
        <v>8814</v>
      </c>
      <c r="F522" s="44" t="s">
        <v>1291</v>
      </c>
      <c r="G522" s="61"/>
    </row>
    <row r="523" spans="1:7" x14ac:dyDescent="0.15">
      <c r="A523" s="44">
        <v>27472</v>
      </c>
      <c r="B523" s="44" t="s">
        <v>1296</v>
      </c>
      <c r="C523" s="48" t="s">
        <v>10498</v>
      </c>
      <c r="D523" s="44">
        <v>1999</v>
      </c>
      <c r="E523" s="48" t="s">
        <v>8818</v>
      </c>
      <c r="F523" s="44" t="s">
        <v>1293</v>
      </c>
      <c r="G523" s="61">
        <v>42435</v>
      </c>
    </row>
    <row r="524" spans="1:7" x14ac:dyDescent="0.15">
      <c r="A524" s="44">
        <v>27477</v>
      </c>
      <c r="B524" s="44" t="s">
        <v>1296</v>
      </c>
      <c r="C524" s="48" t="s">
        <v>10499</v>
      </c>
      <c r="D524" s="44">
        <v>1999</v>
      </c>
      <c r="E524" s="48" t="s">
        <v>8791</v>
      </c>
      <c r="F524" s="44" t="s">
        <v>1295</v>
      </c>
      <c r="G524" s="61"/>
    </row>
    <row r="525" spans="1:7" x14ac:dyDescent="0.15">
      <c r="A525" s="44">
        <v>27478</v>
      </c>
      <c r="B525" s="44" t="s">
        <v>1296</v>
      </c>
      <c r="C525" s="48" t="s">
        <v>1604</v>
      </c>
      <c r="D525" s="44">
        <v>2001</v>
      </c>
      <c r="E525" s="48" t="s">
        <v>8791</v>
      </c>
      <c r="F525" s="44" t="s">
        <v>1295</v>
      </c>
      <c r="G525" s="61"/>
    </row>
    <row r="526" spans="1:7" x14ac:dyDescent="0.15">
      <c r="A526" s="44">
        <v>27480</v>
      </c>
      <c r="B526" s="44" t="s">
        <v>1295</v>
      </c>
      <c r="C526" s="48" t="s">
        <v>1605</v>
      </c>
      <c r="D526" s="44">
        <v>2001</v>
      </c>
      <c r="E526" s="48" t="s">
        <v>8791</v>
      </c>
      <c r="F526" s="44" t="s">
        <v>1295</v>
      </c>
      <c r="G526" s="61"/>
    </row>
    <row r="527" spans="1:7" x14ac:dyDescent="0.15">
      <c r="A527" s="44">
        <v>27484</v>
      </c>
      <c r="B527" s="44" t="s">
        <v>1296</v>
      </c>
      <c r="C527" s="48" t="s">
        <v>1606</v>
      </c>
      <c r="D527" s="44">
        <v>2003</v>
      </c>
      <c r="E527" s="48" t="s">
        <v>8737</v>
      </c>
      <c r="F527" s="44" t="s">
        <v>1293</v>
      </c>
      <c r="G527" s="61"/>
    </row>
    <row r="528" spans="1:7" x14ac:dyDescent="0.15">
      <c r="A528" s="44">
        <v>27486</v>
      </c>
      <c r="B528" s="44" t="s">
        <v>1296</v>
      </c>
      <c r="C528" s="48" t="s">
        <v>10500</v>
      </c>
      <c r="D528" s="44">
        <v>1999</v>
      </c>
      <c r="E528" s="48" t="s">
        <v>8797</v>
      </c>
      <c r="F528" s="44" t="s">
        <v>1298</v>
      </c>
      <c r="G528" s="61"/>
    </row>
    <row r="529" spans="1:7" x14ac:dyDescent="0.15">
      <c r="A529" s="44">
        <v>27487</v>
      </c>
      <c r="B529" s="44" t="s">
        <v>1296</v>
      </c>
      <c r="C529" s="48" t="s">
        <v>10501</v>
      </c>
      <c r="D529" s="44">
        <v>1999</v>
      </c>
      <c r="E529" s="48" t="s">
        <v>8797</v>
      </c>
      <c r="F529" s="44" t="s">
        <v>1298</v>
      </c>
      <c r="G529" s="61"/>
    </row>
    <row r="530" spans="1:7" x14ac:dyDescent="0.15">
      <c r="A530" s="44">
        <v>27488</v>
      </c>
      <c r="B530" s="44" t="s">
        <v>1295</v>
      </c>
      <c r="C530" s="48" t="s">
        <v>10502</v>
      </c>
      <c r="D530" s="44">
        <v>1999</v>
      </c>
      <c r="E530" s="48" t="s">
        <v>8706</v>
      </c>
      <c r="F530" s="44" t="s">
        <v>1291</v>
      </c>
      <c r="G530" s="61"/>
    </row>
    <row r="531" spans="1:7" x14ac:dyDescent="0.15">
      <c r="A531" s="133">
        <v>27496</v>
      </c>
      <c r="B531" s="133" t="s">
        <v>1295</v>
      </c>
      <c r="C531" s="134" t="s">
        <v>1607</v>
      </c>
      <c r="D531" s="133">
        <v>2000</v>
      </c>
      <c r="E531" s="134" t="s">
        <v>8853</v>
      </c>
      <c r="F531" s="133" t="s">
        <v>1290</v>
      </c>
    </row>
    <row r="532" spans="1:7" x14ac:dyDescent="0.15">
      <c r="A532" s="44">
        <v>27500</v>
      </c>
      <c r="B532" s="44" t="s">
        <v>1295</v>
      </c>
      <c r="C532" s="48" t="s">
        <v>10503</v>
      </c>
      <c r="D532" s="44">
        <v>1999</v>
      </c>
      <c r="E532" s="48" t="s">
        <v>8853</v>
      </c>
      <c r="F532" s="44" t="s">
        <v>1290</v>
      </c>
      <c r="G532" s="61"/>
    </row>
    <row r="533" spans="1:7" x14ac:dyDescent="0.15">
      <c r="A533" s="44">
        <v>27502</v>
      </c>
      <c r="B533" s="44" t="s">
        <v>1296</v>
      </c>
      <c r="C533" s="48" t="s">
        <v>10504</v>
      </c>
      <c r="D533" s="44">
        <v>1999</v>
      </c>
      <c r="E533" s="48" t="s">
        <v>8698</v>
      </c>
      <c r="F533" s="44" t="s">
        <v>1298</v>
      </c>
      <c r="G533" s="61"/>
    </row>
    <row r="534" spans="1:7" x14ac:dyDescent="0.15">
      <c r="A534" s="44">
        <v>27516</v>
      </c>
      <c r="B534" s="44" t="s">
        <v>1295</v>
      </c>
      <c r="C534" s="48" t="s">
        <v>10505</v>
      </c>
      <c r="D534" s="44">
        <v>1999</v>
      </c>
      <c r="E534" s="48" t="s">
        <v>8836</v>
      </c>
      <c r="F534" s="44" t="s">
        <v>1296</v>
      </c>
      <c r="G534" s="61"/>
    </row>
    <row r="535" spans="1:7" x14ac:dyDescent="0.15">
      <c r="A535" s="44">
        <v>27517</v>
      </c>
      <c r="B535" s="44" t="s">
        <v>1295</v>
      </c>
      <c r="C535" s="48" t="s">
        <v>1609</v>
      </c>
      <c r="D535" s="44">
        <v>2003</v>
      </c>
      <c r="E535" s="48" t="s">
        <v>9178</v>
      </c>
      <c r="F535" s="44" t="s">
        <v>1291</v>
      </c>
      <c r="G535" s="61"/>
    </row>
    <row r="536" spans="1:7" x14ac:dyDescent="0.15">
      <c r="A536" s="44">
        <v>27518</v>
      </c>
      <c r="B536" s="44" t="s">
        <v>1296</v>
      </c>
      <c r="C536" s="48" t="s">
        <v>573</v>
      </c>
      <c r="D536" s="44">
        <v>2003</v>
      </c>
      <c r="E536" s="48" t="s">
        <v>8694</v>
      </c>
      <c r="F536" s="44" t="s">
        <v>1291</v>
      </c>
      <c r="G536" s="61">
        <v>43100</v>
      </c>
    </row>
    <row r="537" spans="1:7" x14ac:dyDescent="0.15">
      <c r="A537" s="44">
        <v>27519</v>
      </c>
      <c r="B537" s="44" t="s">
        <v>1296</v>
      </c>
      <c r="C537" s="48" t="s">
        <v>1610</v>
      </c>
      <c r="D537" s="44">
        <v>2001</v>
      </c>
      <c r="E537" s="48" t="s">
        <v>9178</v>
      </c>
      <c r="F537" s="44" t="s">
        <v>1291</v>
      </c>
      <c r="G537" s="61"/>
    </row>
    <row r="538" spans="1:7" x14ac:dyDescent="0.15">
      <c r="A538" s="44">
        <v>27521</v>
      </c>
      <c r="B538" s="44" t="s">
        <v>1296</v>
      </c>
      <c r="C538" s="48" t="s">
        <v>1611</v>
      </c>
      <c r="D538" s="44">
        <v>2000</v>
      </c>
      <c r="E538" s="48" t="s">
        <v>8777</v>
      </c>
      <c r="F538" s="44" t="s">
        <v>1298</v>
      </c>
      <c r="G538" s="61"/>
    </row>
    <row r="539" spans="1:7" x14ac:dyDescent="0.15">
      <c r="A539" s="44">
        <v>27527</v>
      </c>
      <c r="B539" s="44" t="s">
        <v>1295</v>
      </c>
      <c r="C539" s="48" t="s">
        <v>1612</v>
      </c>
      <c r="D539" s="44">
        <v>2000</v>
      </c>
      <c r="E539" s="48" t="s">
        <v>9179</v>
      </c>
      <c r="F539" s="44" t="s">
        <v>1294</v>
      </c>
      <c r="G539" s="61"/>
    </row>
    <row r="540" spans="1:7" x14ac:dyDescent="0.15">
      <c r="A540" s="44">
        <v>27537</v>
      </c>
      <c r="B540" s="44" t="s">
        <v>1295</v>
      </c>
      <c r="C540" s="48" t="s">
        <v>10506</v>
      </c>
      <c r="D540" s="44">
        <v>1999</v>
      </c>
      <c r="E540" s="48" t="s">
        <v>8791</v>
      </c>
      <c r="F540" s="44" t="s">
        <v>1295</v>
      </c>
      <c r="G540" s="61"/>
    </row>
    <row r="541" spans="1:7" x14ac:dyDescent="0.15">
      <c r="A541" s="44">
        <v>27539</v>
      </c>
      <c r="B541" s="44" t="s">
        <v>1295</v>
      </c>
      <c r="C541" s="48" t="s">
        <v>1613</v>
      </c>
      <c r="D541" s="44">
        <v>1999</v>
      </c>
      <c r="E541" s="48" t="s">
        <v>8791</v>
      </c>
      <c r="F541" s="44" t="s">
        <v>1295</v>
      </c>
      <c r="G541" s="61"/>
    </row>
    <row r="542" spans="1:7" x14ac:dyDescent="0.15">
      <c r="A542" s="44">
        <v>27543</v>
      </c>
      <c r="B542" s="44" t="s">
        <v>1296</v>
      </c>
      <c r="C542" s="48" t="s">
        <v>10507</v>
      </c>
      <c r="D542" s="44">
        <v>1999</v>
      </c>
      <c r="E542" s="48" t="s">
        <v>8791</v>
      </c>
      <c r="F542" s="44" t="s">
        <v>1295</v>
      </c>
      <c r="G542" s="61"/>
    </row>
    <row r="543" spans="1:7" x14ac:dyDescent="0.15">
      <c r="A543" s="44">
        <v>27544</v>
      </c>
      <c r="B543" s="44" t="s">
        <v>1296</v>
      </c>
      <c r="C543" s="48" t="s">
        <v>1338</v>
      </c>
      <c r="D543" s="44">
        <v>2001</v>
      </c>
      <c r="E543" s="48" t="s">
        <v>8791</v>
      </c>
      <c r="F543" s="44" t="s">
        <v>1295</v>
      </c>
      <c r="G543" s="61"/>
    </row>
    <row r="544" spans="1:7" x14ac:dyDescent="0.15">
      <c r="A544" s="44">
        <v>27547</v>
      </c>
      <c r="B544" s="44" t="s">
        <v>1296</v>
      </c>
      <c r="C544" s="48" t="s">
        <v>1615</v>
      </c>
      <c r="D544" s="44">
        <v>2000</v>
      </c>
      <c r="E544" s="48" t="s">
        <v>9180</v>
      </c>
      <c r="F544" s="44" t="s">
        <v>1290</v>
      </c>
      <c r="G544" s="61"/>
    </row>
    <row r="545" spans="1:7" x14ac:dyDescent="0.15">
      <c r="A545" s="44">
        <v>27556</v>
      </c>
      <c r="B545" s="44" t="s">
        <v>1296</v>
      </c>
      <c r="C545" s="48" t="s">
        <v>1616</v>
      </c>
      <c r="D545" s="44">
        <v>2003</v>
      </c>
      <c r="E545" s="48" t="s">
        <v>8864</v>
      </c>
      <c r="F545" s="44" t="s">
        <v>1296</v>
      </c>
      <c r="G545" s="61"/>
    </row>
    <row r="546" spans="1:7" x14ac:dyDescent="0.15">
      <c r="A546" s="44">
        <v>27557</v>
      </c>
      <c r="B546" s="44" t="s">
        <v>1295</v>
      </c>
      <c r="C546" s="48" t="s">
        <v>1617</v>
      </c>
      <c r="D546" s="44">
        <v>2002</v>
      </c>
      <c r="E546" s="48" t="s">
        <v>8864</v>
      </c>
      <c r="F546" s="44" t="s">
        <v>1296</v>
      </c>
      <c r="G546" s="61"/>
    </row>
    <row r="547" spans="1:7" x14ac:dyDescent="0.15">
      <c r="A547" s="44">
        <v>27559</v>
      </c>
      <c r="B547" s="44" t="s">
        <v>1295</v>
      </c>
      <c r="C547" s="48" t="s">
        <v>1618</v>
      </c>
      <c r="D547" s="44">
        <v>2000</v>
      </c>
      <c r="E547" s="48" t="s">
        <v>9158</v>
      </c>
      <c r="F547" s="44" t="s">
        <v>1298</v>
      </c>
      <c r="G547" s="61"/>
    </row>
    <row r="548" spans="1:7" x14ac:dyDescent="0.15">
      <c r="A548" s="44">
        <v>27563</v>
      </c>
      <c r="B548" s="44" t="s">
        <v>1295</v>
      </c>
      <c r="C548" s="48" t="s">
        <v>10508</v>
      </c>
      <c r="D548" s="44">
        <v>1999</v>
      </c>
      <c r="E548" s="48" t="s">
        <v>9180</v>
      </c>
      <c r="F548" s="44" t="s">
        <v>1290</v>
      </c>
      <c r="G548" s="61"/>
    </row>
    <row r="549" spans="1:7" x14ac:dyDescent="0.15">
      <c r="A549" s="44">
        <v>27564</v>
      </c>
      <c r="B549" s="44" t="s">
        <v>1295</v>
      </c>
      <c r="C549" s="48" t="s">
        <v>1619</v>
      </c>
      <c r="D549" s="44">
        <v>2002</v>
      </c>
      <c r="E549" s="48" t="s">
        <v>9180</v>
      </c>
      <c r="F549" s="44" t="s">
        <v>1290</v>
      </c>
      <c r="G549" s="61"/>
    </row>
    <row r="550" spans="1:7" x14ac:dyDescent="0.15">
      <c r="A550" s="44">
        <v>27567</v>
      </c>
      <c r="B550" s="44" t="s">
        <v>1296</v>
      </c>
      <c r="C550" s="48" t="s">
        <v>1620</v>
      </c>
      <c r="D550" s="44">
        <v>2001</v>
      </c>
      <c r="E550" s="48" t="s">
        <v>8836</v>
      </c>
      <c r="F550" s="44" t="s">
        <v>1296</v>
      </c>
      <c r="G550" s="61"/>
    </row>
    <row r="551" spans="1:7" x14ac:dyDescent="0.15">
      <c r="A551" s="44">
        <v>27568</v>
      </c>
      <c r="B551" s="44" t="s">
        <v>1295</v>
      </c>
      <c r="C551" s="48" t="s">
        <v>1621</v>
      </c>
      <c r="D551" s="44">
        <v>2002</v>
      </c>
      <c r="E551" s="48" t="s">
        <v>8836</v>
      </c>
      <c r="F551" s="44" t="s">
        <v>1296</v>
      </c>
      <c r="G551" s="61"/>
    </row>
    <row r="552" spans="1:7" x14ac:dyDescent="0.15">
      <c r="A552" s="44">
        <v>27571</v>
      </c>
      <c r="B552" s="44" t="s">
        <v>1296</v>
      </c>
      <c r="C552" s="48" t="s">
        <v>1622</v>
      </c>
      <c r="D552" s="44">
        <v>2001</v>
      </c>
      <c r="E552" s="48" t="s">
        <v>8836</v>
      </c>
      <c r="F552" s="44" t="s">
        <v>1296</v>
      </c>
      <c r="G552" s="61"/>
    </row>
    <row r="553" spans="1:7" x14ac:dyDescent="0.15">
      <c r="A553" s="44">
        <v>27572</v>
      </c>
      <c r="B553" s="44" t="s">
        <v>1296</v>
      </c>
      <c r="C553" s="48" t="s">
        <v>1623</v>
      </c>
      <c r="D553" s="44">
        <v>2000</v>
      </c>
      <c r="E553" s="48" t="s">
        <v>8836</v>
      </c>
      <c r="F553" s="44" t="s">
        <v>1296</v>
      </c>
      <c r="G553" s="61"/>
    </row>
    <row r="554" spans="1:7" x14ac:dyDescent="0.15">
      <c r="A554" s="44">
        <v>27575</v>
      </c>
      <c r="B554" s="44" t="s">
        <v>1296</v>
      </c>
      <c r="C554" s="48" t="s">
        <v>1624</v>
      </c>
      <c r="D554" s="44">
        <v>2004</v>
      </c>
      <c r="E554" s="48" t="s">
        <v>8814</v>
      </c>
      <c r="F554" s="44" t="s">
        <v>1291</v>
      </c>
      <c r="G554" s="61">
        <v>43100</v>
      </c>
    </row>
    <row r="555" spans="1:7" x14ac:dyDescent="0.15">
      <c r="A555" s="44">
        <v>27576</v>
      </c>
      <c r="B555" s="44" t="s">
        <v>1295</v>
      </c>
      <c r="C555" s="48" t="s">
        <v>1625</v>
      </c>
      <c r="D555" s="44">
        <v>2001</v>
      </c>
      <c r="E555" s="48" t="s">
        <v>8814</v>
      </c>
      <c r="F555" s="44" t="s">
        <v>1291</v>
      </c>
      <c r="G555" s="61"/>
    </row>
    <row r="556" spans="1:7" x14ac:dyDescent="0.15">
      <c r="A556" s="44">
        <v>27579</v>
      </c>
      <c r="B556" s="44" t="s">
        <v>1296</v>
      </c>
      <c r="C556" s="48" t="s">
        <v>1626</v>
      </c>
      <c r="D556" s="44">
        <v>2000</v>
      </c>
      <c r="E556" s="48" t="s">
        <v>8814</v>
      </c>
      <c r="F556" s="44" t="s">
        <v>1291</v>
      </c>
      <c r="G556" s="61"/>
    </row>
    <row r="557" spans="1:7" x14ac:dyDescent="0.15">
      <c r="A557" s="44">
        <v>27583</v>
      </c>
      <c r="B557" s="44" t="s">
        <v>1295</v>
      </c>
      <c r="C557" s="48" t="s">
        <v>10509</v>
      </c>
      <c r="D557" s="44">
        <v>1999</v>
      </c>
      <c r="E557" s="48" t="s">
        <v>8762</v>
      </c>
      <c r="F557" s="44" t="s">
        <v>1291</v>
      </c>
      <c r="G557" s="61">
        <v>42428</v>
      </c>
    </row>
    <row r="558" spans="1:7" x14ac:dyDescent="0.15">
      <c r="A558" s="44">
        <v>27599</v>
      </c>
      <c r="B558" s="44" t="s">
        <v>1296</v>
      </c>
      <c r="C558" s="48" t="s">
        <v>10510</v>
      </c>
      <c r="D558" s="44">
        <v>1999</v>
      </c>
      <c r="E558" s="48" t="s">
        <v>8766</v>
      </c>
      <c r="F558" s="44" t="s">
        <v>1291</v>
      </c>
      <c r="G558" s="61"/>
    </row>
    <row r="559" spans="1:7" x14ac:dyDescent="0.15">
      <c r="A559" s="44">
        <v>27608</v>
      </c>
      <c r="B559" s="44" t="s">
        <v>1296</v>
      </c>
      <c r="C559" s="48" t="s">
        <v>10511</v>
      </c>
      <c r="D559" s="44">
        <v>1999</v>
      </c>
      <c r="E559" s="48" t="s">
        <v>8775</v>
      </c>
      <c r="F559" s="44" t="s">
        <v>1290</v>
      </c>
      <c r="G559" s="61"/>
    </row>
    <row r="560" spans="1:7" x14ac:dyDescent="0.15">
      <c r="A560" s="44">
        <v>27609</v>
      </c>
      <c r="B560" s="44" t="s">
        <v>1295</v>
      </c>
      <c r="C560" s="48" t="s">
        <v>1627</v>
      </c>
      <c r="D560" s="44">
        <v>2001</v>
      </c>
      <c r="E560" s="48" t="s">
        <v>8775</v>
      </c>
      <c r="F560" s="44" t="s">
        <v>1290</v>
      </c>
      <c r="G560" s="61"/>
    </row>
    <row r="561" spans="1:7" x14ac:dyDescent="0.15">
      <c r="A561" s="44">
        <v>27613</v>
      </c>
      <c r="B561" s="44" t="s">
        <v>1296</v>
      </c>
      <c r="C561" s="48" t="s">
        <v>10512</v>
      </c>
      <c r="D561" s="44">
        <v>1999</v>
      </c>
      <c r="E561" s="48" t="s">
        <v>8748</v>
      </c>
      <c r="F561" s="44" t="s">
        <v>1296</v>
      </c>
      <c r="G561" s="61"/>
    </row>
    <row r="562" spans="1:7" x14ac:dyDescent="0.15">
      <c r="A562" s="44">
        <v>27614</v>
      </c>
      <c r="B562" s="44" t="s">
        <v>1295</v>
      </c>
      <c r="C562" s="48" t="s">
        <v>1628</v>
      </c>
      <c r="D562" s="44">
        <v>2002</v>
      </c>
      <c r="E562" s="48" t="s">
        <v>8693</v>
      </c>
      <c r="F562" s="44" t="s">
        <v>1295</v>
      </c>
      <c r="G562" s="61"/>
    </row>
    <row r="563" spans="1:7" x14ac:dyDescent="0.15">
      <c r="A563" s="44">
        <v>27615</v>
      </c>
      <c r="B563" s="44" t="s">
        <v>1296</v>
      </c>
      <c r="C563" s="48" t="s">
        <v>1629</v>
      </c>
      <c r="D563" s="44">
        <v>2000</v>
      </c>
      <c r="E563" s="48" t="s">
        <v>8693</v>
      </c>
      <c r="F563" s="44" t="s">
        <v>1295</v>
      </c>
      <c r="G563" s="61"/>
    </row>
    <row r="564" spans="1:7" x14ac:dyDescent="0.15">
      <c r="A564" s="44">
        <v>27618</v>
      </c>
      <c r="B564" s="44" t="s">
        <v>1296</v>
      </c>
      <c r="C564" s="48" t="s">
        <v>10513</v>
      </c>
      <c r="D564" s="44">
        <v>1999</v>
      </c>
      <c r="E564" s="48" t="s">
        <v>8835</v>
      </c>
      <c r="F564" s="44" t="s">
        <v>1292</v>
      </c>
      <c r="G564" s="61"/>
    </row>
    <row r="565" spans="1:7" x14ac:dyDescent="0.15">
      <c r="A565" s="44">
        <v>27623</v>
      </c>
      <c r="B565" s="44" t="s">
        <v>1295</v>
      </c>
      <c r="C565" s="48" t="s">
        <v>1630</v>
      </c>
      <c r="D565" s="44">
        <v>1999</v>
      </c>
      <c r="E565" s="48" t="s">
        <v>8791</v>
      </c>
      <c r="F565" s="44" t="s">
        <v>1295</v>
      </c>
      <c r="G565" s="61"/>
    </row>
    <row r="566" spans="1:7" x14ac:dyDescent="0.15">
      <c r="A566" s="44">
        <v>27625</v>
      </c>
      <c r="B566" s="44" t="s">
        <v>1295</v>
      </c>
      <c r="C566" s="48" t="s">
        <v>1631</v>
      </c>
      <c r="D566" s="44">
        <v>2001</v>
      </c>
      <c r="E566" s="48" t="s">
        <v>8737</v>
      </c>
      <c r="F566" s="44" t="s">
        <v>1293</v>
      </c>
      <c r="G566" s="61"/>
    </row>
    <row r="567" spans="1:7" x14ac:dyDescent="0.15">
      <c r="A567" s="44">
        <v>27630</v>
      </c>
      <c r="B567" s="44" t="s">
        <v>1295</v>
      </c>
      <c r="C567" s="48" t="s">
        <v>1632</v>
      </c>
      <c r="D567" s="44">
        <v>1999</v>
      </c>
      <c r="E567" s="48" t="s">
        <v>8835</v>
      </c>
      <c r="F567" s="44" t="s">
        <v>1292</v>
      </c>
      <c r="G567" s="61"/>
    </row>
    <row r="568" spans="1:7" x14ac:dyDescent="0.15">
      <c r="A568" s="44">
        <v>27632</v>
      </c>
      <c r="B568" s="44" t="s">
        <v>1296</v>
      </c>
      <c r="C568" s="48" t="s">
        <v>1184</v>
      </c>
      <c r="D568" s="44">
        <v>2000</v>
      </c>
      <c r="E568" s="48" t="s">
        <v>9181</v>
      </c>
      <c r="F568" s="44" t="s">
        <v>1293</v>
      </c>
      <c r="G568" s="61"/>
    </row>
    <row r="569" spans="1:7" x14ac:dyDescent="0.15">
      <c r="A569" s="44">
        <v>27636</v>
      </c>
      <c r="B569" s="44" t="s">
        <v>1296</v>
      </c>
      <c r="C569" s="48" t="s">
        <v>10514</v>
      </c>
      <c r="D569" s="44">
        <v>1999</v>
      </c>
      <c r="E569" s="48" t="s">
        <v>8693</v>
      </c>
      <c r="F569" s="44" t="s">
        <v>1295</v>
      </c>
      <c r="G569" s="61"/>
    </row>
    <row r="570" spans="1:7" x14ac:dyDescent="0.15">
      <c r="A570" s="44">
        <v>27637</v>
      </c>
      <c r="B570" s="44" t="s">
        <v>1296</v>
      </c>
      <c r="C570" s="48" t="s">
        <v>1633</v>
      </c>
      <c r="D570" s="44">
        <v>2000</v>
      </c>
      <c r="E570" s="48" t="s">
        <v>8693</v>
      </c>
      <c r="F570" s="44" t="s">
        <v>1295</v>
      </c>
      <c r="G570" s="61"/>
    </row>
    <row r="571" spans="1:7" x14ac:dyDescent="0.15">
      <c r="A571" s="44">
        <v>27638</v>
      </c>
      <c r="B571" s="44" t="s">
        <v>1296</v>
      </c>
      <c r="C571" s="48" t="s">
        <v>1634</v>
      </c>
      <c r="D571" s="44">
        <v>2000</v>
      </c>
      <c r="E571" s="48" t="s">
        <v>8693</v>
      </c>
      <c r="F571" s="44" t="s">
        <v>1295</v>
      </c>
      <c r="G571" s="61"/>
    </row>
    <row r="572" spans="1:7" x14ac:dyDescent="0.15">
      <c r="A572" s="44">
        <v>27639</v>
      </c>
      <c r="B572" s="44" t="s">
        <v>1295</v>
      </c>
      <c r="C572" s="48" t="s">
        <v>1635</v>
      </c>
      <c r="D572" s="44">
        <v>2004</v>
      </c>
      <c r="E572" s="48" t="s">
        <v>8693</v>
      </c>
      <c r="F572" s="44" t="s">
        <v>1295</v>
      </c>
      <c r="G572" s="61"/>
    </row>
    <row r="573" spans="1:7" x14ac:dyDescent="0.15">
      <c r="A573" s="44">
        <v>27640</v>
      </c>
      <c r="B573" s="44" t="s">
        <v>1295</v>
      </c>
      <c r="C573" s="48" t="s">
        <v>1086</v>
      </c>
      <c r="D573" s="44">
        <v>1999</v>
      </c>
      <c r="E573" s="48" t="s">
        <v>8773</v>
      </c>
      <c r="F573" s="44" t="s">
        <v>1293</v>
      </c>
      <c r="G573" s="61">
        <v>42540</v>
      </c>
    </row>
    <row r="574" spans="1:7" x14ac:dyDescent="0.15">
      <c r="A574" s="44">
        <v>27641</v>
      </c>
      <c r="B574" s="44" t="s">
        <v>1295</v>
      </c>
      <c r="C574" s="48" t="s">
        <v>1087</v>
      </c>
      <c r="D574" s="44">
        <v>1999</v>
      </c>
      <c r="E574" s="48" t="s">
        <v>8773</v>
      </c>
      <c r="F574" s="44" t="s">
        <v>1293</v>
      </c>
      <c r="G574" s="61"/>
    </row>
    <row r="575" spans="1:7" x14ac:dyDescent="0.15">
      <c r="A575" s="44">
        <v>27643</v>
      </c>
      <c r="B575" s="44" t="s">
        <v>1296</v>
      </c>
      <c r="C575" s="48" t="s">
        <v>10515</v>
      </c>
      <c r="D575" s="44">
        <v>1999</v>
      </c>
      <c r="E575" s="48" t="s">
        <v>8797</v>
      </c>
      <c r="F575" s="44" t="s">
        <v>1298</v>
      </c>
      <c r="G575" s="61"/>
    </row>
    <row r="576" spans="1:7" x14ac:dyDescent="0.15">
      <c r="A576" s="44">
        <v>27653</v>
      </c>
      <c r="B576" s="44" t="s">
        <v>1296</v>
      </c>
      <c r="C576" s="48" t="s">
        <v>10516</v>
      </c>
      <c r="D576" s="44">
        <v>1999</v>
      </c>
      <c r="E576" s="48" t="s">
        <v>8835</v>
      </c>
      <c r="F576" s="44" t="s">
        <v>1292</v>
      </c>
      <c r="G576" s="61"/>
    </row>
    <row r="577" spans="1:7" x14ac:dyDescent="0.15">
      <c r="A577" s="44">
        <v>27654</v>
      </c>
      <c r="B577" s="44" t="s">
        <v>1296</v>
      </c>
      <c r="C577" s="48" t="s">
        <v>10517</v>
      </c>
      <c r="D577" s="44">
        <v>1999</v>
      </c>
      <c r="E577" s="48" t="s">
        <v>8835</v>
      </c>
      <c r="F577" s="44" t="s">
        <v>1292</v>
      </c>
      <c r="G577" s="61"/>
    </row>
    <row r="578" spans="1:7" x14ac:dyDescent="0.15">
      <c r="A578" s="44">
        <v>27655</v>
      </c>
      <c r="B578" s="44" t="s">
        <v>1295</v>
      </c>
      <c r="C578" s="48" t="s">
        <v>10518</v>
      </c>
      <c r="D578" s="44">
        <v>1999</v>
      </c>
      <c r="E578" s="48" t="s">
        <v>8835</v>
      </c>
      <c r="F578" s="44" t="s">
        <v>1292</v>
      </c>
      <c r="G578" s="61"/>
    </row>
    <row r="579" spans="1:7" x14ac:dyDescent="0.15">
      <c r="A579" s="44">
        <v>27656</v>
      </c>
      <c r="B579" s="44" t="s">
        <v>1295</v>
      </c>
      <c r="C579" s="48" t="s">
        <v>499</v>
      </c>
      <c r="D579" s="44">
        <v>1999</v>
      </c>
      <c r="E579" s="48" t="s">
        <v>8697</v>
      </c>
      <c r="F579" s="44" t="s">
        <v>1291</v>
      </c>
      <c r="G579" s="61">
        <v>42449</v>
      </c>
    </row>
    <row r="580" spans="1:7" x14ac:dyDescent="0.15">
      <c r="A580" s="44">
        <v>27657</v>
      </c>
      <c r="B580" s="44" t="s">
        <v>1296</v>
      </c>
      <c r="C580" s="48" t="s">
        <v>946</v>
      </c>
      <c r="D580" s="44">
        <v>1999</v>
      </c>
      <c r="E580" s="48" t="s">
        <v>8697</v>
      </c>
      <c r="F580" s="44" t="s">
        <v>1291</v>
      </c>
      <c r="G580" s="61"/>
    </row>
    <row r="581" spans="1:7" x14ac:dyDescent="0.15">
      <c r="A581" s="44">
        <v>27659</v>
      </c>
      <c r="B581" s="44" t="s">
        <v>1296</v>
      </c>
      <c r="C581" s="48" t="s">
        <v>1636</v>
      </c>
      <c r="D581" s="44">
        <v>2003</v>
      </c>
      <c r="E581" s="48" t="s">
        <v>8853</v>
      </c>
      <c r="F581" s="44" t="s">
        <v>1290</v>
      </c>
      <c r="G581" s="61"/>
    </row>
    <row r="582" spans="1:7" x14ac:dyDescent="0.15">
      <c r="A582" s="44">
        <v>27661</v>
      </c>
      <c r="B582" s="44" t="s">
        <v>1295</v>
      </c>
      <c r="C582" s="48" t="s">
        <v>1637</v>
      </c>
      <c r="D582" s="44">
        <v>2000</v>
      </c>
      <c r="E582" s="48" t="s">
        <v>8853</v>
      </c>
      <c r="F582" s="44" t="s">
        <v>1290</v>
      </c>
      <c r="G582" s="61"/>
    </row>
    <row r="583" spans="1:7" x14ac:dyDescent="0.15">
      <c r="A583" s="133">
        <v>27663</v>
      </c>
      <c r="B583" s="133" t="s">
        <v>1295</v>
      </c>
      <c r="C583" s="134" t="s">
        <v>172</v>
      </c>
      <c r="D583" s="133">
        <v>2002</v>
      </c>
      <c r="E583" s="134" t="s">
        <v>8853</v>
      </c>
      <c r="F583" s="133" t="s">
        <v>1290</v>
      </c>
      <c r="G583" s="135">
        <v>43100</v>
      </c>
    </row>
    <row r="584" spans="1:7" x14ac:dyDescent="0.15">
      <c r="A584" s="44">
        <v>27667</v>
      </c>
      <c r="B584" s="44" t="s">
        <v>1295</v>
      </c>
      <c r="C584" s="48" t="s">
        <v>407</v>
      </c>
      <c r="D584" s="44">
        <v>2000</v>
      </c>
      <c r="E584" s="48" t="s">
        <v>8756</v>
      </c>
      <c r="F584" s="44" t="s">
        <v>1296</v>
      </c>
      <c r="G584" s="61"/>
    </row>
    <row r="585" spans="1:7" x14ac:dyDescent="0.15">
      <c r="A585" s="44">
        <v>27668</v>
      </c>
      <c r="B585" s="44" t="s">
        <v>1295</v>
      </c>
      <c r="C585" s="48" t="s">
        <v>10519</v>
      </c>
      <c r="D585" s="44">
        <v>1999</v>
      </c>
      <c r="E585" s="48" t="s">
        <v>8756</v>
      </c>
      <c r="F585" s="44" t="s">
        <v>1296</v>
      </c>
      <c r="G585" s="61">
        <v>42792</v>
      </c>
    </row>
    <row r="586" spans="1:7" x14ac:dyDescent="0.15">
      <c r="A586" s="44">
        <v>27670</v>
      </c>
      <c r="B586" s="44" t="s">
        <v>1295</v>
      </c>
      <c r="C586" s="48" t="s">
        <v>1638</v>
      </c>
      <c r="D586" s="44">
        <v>2002</v>
      </c>
      <c r="E586" s="48" t="s">
        <v>8814</v>
      </c>
      <c r="F586" s="44" t="s">
        <v>1291</v>
      </c>
      <c r="G586" s="61"/>
    </row>
    <row r="587" spans="1:7" x14ac:dyDescent="0.15">
      <c r="A587" s="44">
        <v>27671</v>
      </c>
      <c r="B587" s="44" t="s">
        <v>1295</v>
      </c>
      <c r="C587" s="48" t="s">
        <v>10520</v>
      </c>
      <c r="D587" s="44">
        <v>1999</v>
      </c>
      <c r="E587" s="48" t="s">
        <v>8814</v>
      </c>
      <c r="F587" s="44" t="s">
        <v>1291</v>
      </c>
      <c r="G587" s="61"/>
    </row>
    <row r="588" spans="1:7" x14ac:dyDescent="0.15">
      <c r="A588" s="44">
        <v>27672</v>
      </c>
      <c r="B588" s="44" t="s">
        <v>1295</v>
      </c>
      <c r="C588" s="48" t="s">
        <v>10521</v>
      </c>
      <c r="D588" s="44">
        <v>1999</v>
      </c>
      <c r="E588" s="48" t="s">
        <v>8814</v>
      </c>
      <c r="F588" s="44" t="s">
        <v>1291</v>
      </c>
      <c r="G588" s="61"/>
    </row>
    <row r="589" spans="1:7" x14ac:dyDescent="0.15">
      <c r="A589" s="44">
        <v>27673</v>
      </c>
      <c r="B589" s="44" t="s">
        <v>1295</v>
      </c>
      <c r="C589" s="48" t="s">
        <v>1639</v>
      </c>
      <c r="D589" s="44">
        <v>2001</v>
      </c>
      <c r="E589" s="48" t="s">
        <v>8814</v>
      </c>
      <c r="F589" s="44" t="s">
        <v>1291</v>
      </c>
      <c r="G589" s="61"/>
    </row>
    <row r="590" spans="1:7" x14ac:dyDescent="0.15">
      <c r="A590" s="44">
        <v>27674</v>
      </c>
      <c r="B590" s="44" t="s">
        <v>1296</v>
      </c>
      <c r="C590" s="48" t="s">
        <v>10522</v>
      </c>
      <c r="D590" s="44">
        <v>1999</v>
      </c>
      <c r="E590" s="48" t="s">
        <v>8826</v>
      </c>
      <c r="F590" s="44" t="s">
        <v>1294</v>
      </c>
      <c r="G590" s="61">
        <v>42541</v>
      </c>
    </row>
    <row r="591" spans="1:7" x14ac:dyDescent="0.15">
      <c r="A591" s="44">
        <v>27675</v>
      </c>
      <c r="B591" s="44" t="s">
        <v>1296</v>
      </c>
      <c r="C591" s="48" t="s">
        <v>1640</v>
      </c>
      <c r="D591" s="44">
        <v>2002</v>
      </c>
      <c r="E591" s="48" t="s">
        <v>8814</v>
      </c>
      <c r="F591" s="44" t="s">
        <v>1291</v>
      </c>
      <c r="G591" s="61"/>
    </row>
    <row r="592" spans="1:7" x14ac:dyDescent="0.15">
      <c r="A592" s="44">
        <v>27679</v>
      </c>
      <c r="B592" s="44" t="s">
        <v>1295</v>
      </c>
      <c r="C592" s="48" t="s">
        <v>10523</v>
      </c>
      <c r="D592" s="44">
        <v>1999</v>
      </c>
      <c r="E592" s="48" t="s">
        <v>8698</v>
      </c>
      <c r="F592" s="44" t="s">
        <v>1298</v>
      </c>
      <c r="G592" s="61"/>
    </row>
    <row r="593" spans="1:7" x14ac:dyDescent="0.15">
      <c r="A593" s="44">
        <v>27682</v>
      </c>
      <c r="B593" s="44" t="s">
        <v>1295</v>
      </c>
      <c r="C593" s="48" t="s">
        <v>1641</v>
      </c>
      <c r="D593" s="44">
        <v>1999</v>
      </c>
      <c r="E593" s="48" t="s">
        <v>8858</v>
      </c>
      <c r="F593" s="44" t="s">
        <v>1294</v>
      </c>
      <c r="G593" s="61"/>
    </row>
    <row r="594" spans="1:7" x14ac:dyDescent="0.15">
      <c r="A594" s="44">
        <v>27688</v>
      </c>
      <c r="B594" s="44" t="s">
        <v>1296</v>
      </c>
      <c r="C594" s="48" t="s">
        <v>695</v>
      </c>
      <c r="D594" s="44">
        <v>2000</v>
      </c>
      <c r="E594" s="48" t="s">
        <v>8706</v>
      </c>
      <c r="F594" s="44" t="s">
        <v>1291</v>
      </c>
      <c r="G594" s="61">
        <v>43100</v>
      </c>
    </row>
    <row r="595" spans="1:7" x14ac:dyDescent="0.15">
      <c r="A595" s="44">
        <v>27689</v>
      </c>
      <c r="B595" s="44" t="s">
        <v>1295</v>
      </c>
      <c r="C595" s="48" t="s">
        <v>10524</v>
      </c>
      <c r="D595" s="44">
        <v>1999</v>
      </c>
      <c r="E595" s="48" t="s">
        <v>9170</v>
      </c>
      <c r="F595" s="44" t="s">
        <v>1291</v>
      </c>
      <c r="G595" s="61"/>
    </row>
    <row r="596" spans="1:7" x14ac:dyDescent="0.15">
      <c r="A596" s="44">
        <v>27690</v>
      </c>
      <c r="B596" s="44" t="s">
        <v>1295</v>
      </c>
      <c r="C596" s="48" t="s">
        <v>240</v>
      </c>
      <c r="D596" s="44">
        <v>2000</v>
      </c>
      <c r="E596" s="48" t="s">
        <v>8706</v>
      </c>
      <c r="F596" s="44" t="s">
        <v>1291</v>
      </c>
      <c r="G596" s="61">
        <v>43100</v>
      </c>
    </row>
    <row r="597" spans="1:7" x14ac:dyDescent="0.15">
      <c r="A597" s="44">
        <v>27692</v>
      </c>
      <c r="B597" s="44" t="s">
        <v>1295</v>
      </c>
      <c r="C597" s="48" t="s">
        <v>1642</v>
      </c>
      <c r="D597" s="44">
        <v>2000</v>
      </c>
      <c r="E597" s="48" t="s">
        <v>8856</v>
      </c>
      <c r="F597" s="44" t="s">
        <v>1290</v>
      </c>
      <c r="G597" s="61"/>
    </row>
    <row r="598" spans="1:7" x14ac:dyDescent="0.15">
      <c r="A598" s="44">
        <v>27695</v>
      </c>
      <c r="B598" s="44" t="s">
        <v>1295</v>
      </c>
      <c r="C598" s="48" t="s">
        <v>1643</v>
      </c>
      <c r="D598" s="44">
        <v>2000</v>
      </c>
      <c r="E598" s="48" t="s">
        <v>8737</v>
      </c>
      <c r="F598" s="44" t="s">
        <v>1293</v>
      </c>
      <c r="G598" s="61"/>
    </row>
    <row r="599" spans="1:7" x14ac:dyDescent="0.15">
      <c r="A599" s="44">
        <v>27696</v>
      </c>
      <c r="B599" s="44" t="s">
        <v>1295</v>
      </c>
      <c r="C599" s="48" t="s">
        <v>1644</v>
      </c>
      <c r="D599" s="44">
        <v>2000</v>
      </c>
      <c r="E599" s="48" t="s">
        <v>8737</v>
      </c>
      <c r="F599" s="44" t="s">
        <v>1293</v>
      </c>
      <c r="G599" s="61"/>
    </row>
    <row r="600" spans="1:7" x14ac:dyDescent="0.15">
      <c r="A600" s="44">
        <v>27699</v>
      </c>
      <c r="B600" s="44" t="s">
        <v>1295</v>
      </c>
      <c r="C600" s="48" t="s">
        <v>1645</v>
      </c>
      <c r="D600" s="44">
        <v>2000</v>
      </c>
      <c r="E600" s="48" t="s">
        <v>9157</v>
      </c>
      <c r="F600" s="44" t="s">
        <v>1297</v>
      </c>
      <c r="G600" s="61"/>
    </row>
    <row r="601" spans="1:7" x14ac:dyDescent="0.15">
      <c r="A601" s="44">
        <v>27702</v>
      </c>
      <c r="B601" s="44" t="s">
        <v>1296</v>
      </c>
      <c r="C601" s="48" t="s">
        <v>719</v>
      </c>
      <c r="D601" s="44">
        <v>2000</v>
      </c>
      <c r="E601" s="48" t="s">
        <v>8832</v>
      </c>
      <c r="F601" s="44" t="s">
        <v>1294</v>
      </c>
      <c r="G601" s="61">
        <v>43100</v>
      </c>
    </row>
    <row r="602" spans="1:7" x14ac:dyDescent="0.15">
      <c r="A602" s="133">
        <v>27708</v>
      </c>
      <c r="B602" s="133" t="s">
        <v>1296</v>
      </c>
      <c r="C602" s="134" t="s">
        <v>1646</v>
      </c>
      <c r="D602" s="133">
        <v>2000</v>
      </c>
      <c r="E602" s="134" t="s">
        <v>8748</v>
      </c>
      <c r="F602" s="133" t="s">
        <v>1296</v>
      </c>
    </row>
    <row r="603" spans="1:7" x14ac:dyDescent="0.15">
      <c r="A603" s="44">
        <v>27713</v>
      </c>
      <c r="B603" s="44" t="s">
        <v>1296</v>
      </c>
      <c r="C603" s="48" t="s">
        <v>1647</v>
      </c>
      <c r="D603" s="44">
        <v>1999</v>
      </c>
      <c r="E603" s="48" t="s">
        <v>8791</v>
      </c>
      <c r="F603" s="44" t="s">
        <v>1295</v>
      </c>
      <c r="G603" s="61"/>
    </row>
    <row r="604" spans="1:7" x14ac:dyDescent="0.15">
      <c r="A604" s="44">
        <v>27715</v>
      </c>
      <c r="B604" s="44" t="s">
        <v>1296</v>
      </c>
      <c r="C604" s="48" t="s">
        <v>10525</v>
      </c>
      <c r="D604" s="44">
        <v>1999</v>
      </c>
      <c r="E604" s="48" t="s">
        <v>8791</v>
      </c>
      <c r="F604" s="44" t="s">
        <v>1295</v>
      </c>
      <c r="G604" s="61"/>
    </row>
    <row r="605" spans="1:7" x14ac:dyDescent="0.15">
      <c r="A605" s="44">
        <v>27716</v>
      </c>
      <c r="B605" s="44" t="s">
        <v>1295</v>
      </c>
      <c r="C605" s="48" t="s">
        <v>1648</v>
      </c>
      <c r="D605" s="44">
        <v>2000</v>
      </c>
      <c r="E605" s="48" t="s">
        <v>8791</v>
      </c>
      <c r="F605" s="44" t="s">
        <v>1295</v>
      </c>
      <c r="G605" s="61"/>
    </row>
    <row r="606" spans="1:7" x14ac:dyDescent="0.15">
      <c r="A606" s="44">
        <v>27717</v>
      </c>
      <c r="B606" s="44" t="s">
        <v>1295</v>
      </c>
      <c r="C606" s="48" t="s">
        <v>1649</v>
      </c>
      <c r="D606" s="44">
        <v>2002</v>
      </c>
      <c r="E606" s="48" t="s">
        <v>8791</v>
      </c>
      <c r="F606" s="44" t="s">
        <v>1295</v>
      </c>
      <c r="G606" s="61"/>
    </row>
    <row r="607" spans="1:7" x14ac:dyDescent="0.15">
      <c r="A607" s="44">
        <v>27718</v>
      </c>
      <c r="B607" s="44" t="s">
        <v>1295</v>
      </c>
      <c r="C607" s="48" t="s">
        <v>1650</v>
      </c>
      <c r="D607" s="44">
        <v>2001</v>
      </c>
      <c r="E607" s="48" t="s">
        <v>8791</v>
      </c>
      <c r="F607" s="44" t="s">
        <v>1295</v>
      </c>
      <c r="G607" s="61"/>
    </row>
    <row r="608" spans="1:7" x14ac:dyDescent="0.15">
      <c r="A608" s="44">
        <v>27723</v>
      </c>
      <c r="B608" s="44" t="s">
        <v>1296</v>
      </c>
      <c r="C608" s="48" t="s">
        <v>1651</v>
      </c>
      <c r="D608" s="44">
        <v>2001</v>
      </c>
      <c r="E608" s="48" t="s">
        <v>8853</v>
      </c>
      <c r="F608" s="44" t="s">
        <v>1290</v>
      </c>
      <c r="G608" s="61"/>
    </row>
    <row r="609" spans="1:7" x14ac:dyDescent="0.15">
      <c r="A609" s="44">
        <v>27724</v>
      </c>
      <c r="B609" s="44" t="s">
        <v>1296</v>
      </c>
      <c r="C609" s="48" t="s">
        <v>1652</v>
      </c>
      <c r="D609" s="44">
        <v>2000</v>
      </c>
      <c r="E609" s="48" t="s">
        <v>8853</v>
      </c>
      <c r="F609" s="44" t="s">
        <v>1290</v>
      </c>
      <c r="G609" s="61"/>
    </row>
    <row r="610" spans="1:7" x14ac:dyDescent="0.15">
      <c r="A610" s="44">
        <v>27737</v>
      </c>
      <c r="B610" s="44" t="s">
        <v>1295</v>
      </c>
      <c r="C610" s="48" t="s">
        <v>1653</v>
      </c>
      <c r="D610" s="44">
        <v>2002</v>
      </c>
      <c r="E610" s="48" t="s">
        <v>8864</v>
      </c>
      <c r="F610" s="44" t="s">
        <v>1296</v>
      </c>
      <c r="G610" s="61"/>
    </row>
    <row r="611" spans="1:7" x14ac:dyDescent="0.15">
      <c r="A611" s="44">
        <v>27739</v>
      </c>
      <c r="B611" s="44" t="s">
        <v>1296</v>
      </c>
      <c r="C611" s="48" t="s">
        <v>1654</v>
      </c>
      <c r="D611" s="44">
        <v>2000</v>
      </c>
      <c r="E611" s="48" t="s">
        <v>8781</v>
      </c>
      <c r="F611" s="44" t="s">
        <v>1295</v>
      </c>
      <c r="G611" s="61"/>
    </row>
    <row r="612" spans="1:7" x14ac:dyDescent="0.15">
      <c r="A612" s="44">
        <v>27743</v>
      </c>
      <c r="B612" s="44" t="s">
        <v>1295</v>
      </c>
      <c r="C612" s="48" t="s">
        <v>10526</v>
      </c>
      <c r="D612" s="44">
        <v>1999</v>
      </c>
      <c r="E612" s="48" t="s">
        <v>8781</v>
      </c>
      <c r="F612" s="44" t="s">
        <v>1295</v>
      </c>
      <c r="G612" s="61"/>
    </row>
    <row r="613" spans="1:7" x14ac:dyDescent="0.15">
      <c r="A613" s="44">
        <v>27744</v>
      </c>
      <c r="B613" s="44" t="s">
        <v>1295</v>
      </c>
      <c r="C613" s="48" t="s">
        <v>10527</v>
      </c>
      <c r="D613" s="44">
        <v>1999</v>
      </c>
      <c r="E613" s="48" t="s">
        <v>8832</v>
      </c>
      <c r="F613" s="44" t="s">
        <v>1294</v>
      </c>
      <c r="G613" s="61"/>
    </row>
    <row r="614" spans="1:7" x14ac:dyDescent="0.15">
      <c r="A614" s="44">
        <v>27745</v>
      </c>
      <c r="B614" s="44" t="s">
        <v>1296</v>
      </c>
      <c r="C614" s="48" t="s">
        <v>10528</v>
      </c>
      <c r="D614" s="44">
        <v>1999</v>
      </c>
      <c r="E614" s="48" t="s">
        <v>8756</v>
      </c>
      <c r="F614" s="44" t="s">
        <v>1296</v>
      </c>
      <c r="G614" s="61"/>
    </row>
    <row r="615" spans="1:7" x14ac:dyDescent="0.15">
      <c r="A615" s="44">
        <v>27761</v>
      </c>
      <c r="B615" s="44" t="s">
        <v>1295</v>
      </c>
      <c r="C615" s="48" t="s">
        <v>1655</v>
      </c>
      <c r="D615" s="44">
        <v>2001</v>
      </c>
      <c r="E615" s="48" t="s">
        <v>8721</v>
      </c>
      <c r="F615" s="44" t="s">
        <v>1298</v>
      </c>
      <c r="G615" s="61"/>
    </row>
    <row r="616" spans="1:7" x14ac:dyDescent="0.15">
      <c r="A616" s="44">
        <v>27764</v>
      </c>
      <c r="B616" s="44" t="s">
        <v>1296</v>
      </c>
      <c r="C616" s="48" t="s">
        <v>1656</v>
      </c>
      <c r="D616" s="44">
        <v>2001</v>
      </c>
      <c r="E616" s="48" t="s">
        <v>8721</v>
      </c>
      <c r="F616" s="44" t="s">
        <v>1298</v>
      </c>
      <c r="G616" s="61"/>
    </row>
    <row r="617" spans="1:7" x14ac:dyDescent="0.15">
      <c r="A617" s="44">
        <v>27765</v>
      </c>
      <c r="B617" s="44" t="s">
        <v>1295</v>
      </c>
      <c r="C617" s="48" t="s">
        <v>1657</v>
      </c>
      <c r="D617" s="44">
        <v>2000</v>
      </c>
      <c r="E617" s="48" t="s">
        <v>8721</v>
      </c>
      <c r="F617" s="44" t="s">
        <v>1298</v>
      </c>
      <c r="G617" s="61"/>
    </row>
    <row r="618" spans="1:7" x14ac:dyDescent="0.15">
      <c r="A618" s="44">
        <v>27766</v>
      </c>
      <c r="B618" s="44" t="s">
        <v>1296</v>
      </c>
      <c r="C618" s="48" t="s">
        <v>1658</v>
      </c>
      <c r="D618" s="44">
        <v>2000</v>
      </c>
      <c r="E618" s="48" t="s">
        <v>8721</v>
      </c>
      <c r="F618" s="44" t="s">
        <v>1298</v>
      </c>
      <c r="G618" s="61"/>
    </row>
    <row r="619" spans="1:7" x14ac:dyDescent="0.15">
      <c r="A619" s="44">
        <v>27767</v>
      </c>
      <c r="B619" s="44" t="s">
        <v>1296</v>
      </c>
      <c r="C619" s="48" t="s">
        <v>1659</v>
      </c>
      <c r="D619" s="44">
        <v>2000</v>
      </c>
      <c r="E619" s="48" t="s">
        <v>8721</v>
      </c>
      <c r="F619" s="44" t="s">
        <v>1298</v>
      </c>
      <c r="G619" s="61"/>
    </row>
    <row r="620" spans="1:7" x14ac:dyDescent="0.15">
      <c r="A620" s="44">
        <v>27769</v>
      </c>
      <c r="B620" s="44" t="s">
        <v>1295</v>
      </c>
      <c r="C620" s="48" t="s">
        <v>10529</v>
      </c>
      <c r="D620" s="44">
        <v>1999</v>
      </c>
      <c r="E620" s="48" t="s">
        <v>8742</v>
      </c>
      <c r="F620" s="44" t="s">
        <v>1296</v>
      </c>
      <c r="G620" s="61"/>
    </row>
    <row r="621" spans="1:7" x14ac:dyDescent="0.15">
      <c r="A621" s="44">
        <v>27772</v>
      </c>
      <c r="B621" s="44" t="s">
        <v>1295</v>
      </c>
      <c r="C621" s="48" t="s">
        <v>520</v>
      </c>
      <c r="D621" s="44">
        <v>1999</v>
      </c>
      <c r="E621" s="48" t="s">
        <v>8742</v>
      </c>
      <c r="F621" s="44" t="s">
        <v>1296</v>
      </c>
      <c r="G621" s="61"/>
    </row>
    <row r="622" spans="1:7" x14ac:dyDescent="0.15">
      <c r="A622" s="44">
        <v>27780</v>
      </c>
      <c r="B622" s="44" t="s">
        <v>1295</v>
      </c>
      <c r="C622" s="48" t="s">
        <v>1660</v>
      </c>
      <c r="D622" s="44">
        <v>2000</v>
      </c>
      <c r="E622" s="48" t="s">
        <v>8742</v>
      </c>
      <c r="F622" s="44" t="s">
        <v>1296</v>
      </c>
      <c r="G622" s="61"/>
    </row>
    <row r="623" spans="1:7" x14ac:dyDescent="0.15">
      <c r="A623" s="44">
        <v>27781</v>
      </c>
      <c r="B623" s="44" t="s">
        <v>1295</v>
      </c>
      <c r="C623" s="48" t="s">
        <v>1661</v>
      </c>
      <c r="D623" s="44">
        <v>1999</v>
      </c>
      <c r="E623" s="48" t="s">
        <v>8742</v>
      </c>
      <c r="F623" s="44" t="s">
        <v>1296</v>
      </c>
      <c r="G623" s="61"/>
    </row>
    <row r="624" spans="1:7" x14ac:dyDescent="0.15">
      <c r="A624" s="44">
        <v>27782</v>
      </c>
      <c r="B624" s="44" t="s">
        <v>1295</v>
      </c>
      <c r="C624" s="48" t="s">
        <v>1662</v>
      </c>
      <c r="D624" s="44">
        <v>2000</v>
      </c>
      <c r="E624" s="48" t="s">
        <v>8742</v>
      </c>
      <c r="F624" s="44" t="s">
        <v>1296</v>
      </c>
      <c r="G624" s="61"/>
    </row>
    <row r="625" spans="1:7" x14ac:dyDescent="0.15">
      <c r="A625" s="44">
        <v>27783</v>
      </c>
      <c r="B625" s="44" t="s">
        <v>1296</v>
      </c>
      <c r="C625" s="48" t="s">
        <v>1663</v>
      </c>
      <c r="D625" s="44">
        <v>2000</v>
      </c>
      <c r="E625" s="48" t="s">
        <v>8742</v>
      </c>
      <c r="F625" s="44" t="s">
        <v>1296</v>
      </c>
      <c r="G625" s="61"/>
    </row>
    <row r="626" spans="1:7" x14ac:dyDescent="0.15">
      <c r="A626" s="44">
        <v>27785</v>
      </c>
      <c r="B626" s="44" t="s">
        <v>1295</v>
      </c>
      <c r="C626" s="48" t="s">
        <v>10530</v>
      </c>
      <c r="D626" s="44">
        <v>1999</v>
      </c>
      <c r="E626" s="48" t="s">
        <v>8742</v>
      </c>
      <c r="F626" s="44" t="s">
        <v>1296</v>
      </c>
      <c r="G626" s="61"/>
    </row>
    <row r="627" spans="1:7" x14ac:dyDescent="0.15">
      <c r="A627" s="44">
        <v>27792</v>
      </c>
      <c r="B627" s="44" t="s">
        <v>1296</v>
      </c>
      <c r="C627" s="48" t="s">
        <v>10531</v>
      </c>
      <c r="D627" s="44">
        <v>1999</v>
      </c>
      <c r="E627" s="48" t="s">
        <v>8827</v>
      </c>
      <c r="F627" s="44" t="s">
        <v>1293</v>
      </c>
      <c r="G627" s="61"/>
    </row>
    <row r="628" spans="1:7" x14ac:dyDescent="0.15">
      <c r="A628" s="44">
        <v>27795</v>
      </c>
      <c r="B628" s="44" t="s">
        <v>1296</v>
      </c>
      <c r="C628" s="48" t="s">
        <v>1664</v>
      </c>
      <c r="D628" s="44">
        <v>2002</v>
      </c>
      <c r="E628" s="48" t="s">
        <v>8827</v>
      </c>
      <c r="F628" s="44" t="s">
        <v>1293</v>
      </c>
      <c r="G628" s="61"/>
    </row>
    <row r="629" spans="1:7" x14ac:dyDescent="0.15">
      <c r="A629" s="44">
        <v>27796</v>
      </c>
      <c r="B629" s="44" t="s">
        <v>1296</v>
      </c>
      <c r="C629" s="48" t="s">
        <v>10532</v>
      </c>
      <c r="D629" s="44">
        <v>1999</v>
      </c>
      <c r="E629" s="48" t="s">
        <v>8827</v>
      </c>
      <c r="F629" s="44" t="s">
        <v>1293</v>
      </c>
      <c r="G629" s="61"/>
    </row>
    <row r="630" spans="1:7" x14ac:dyDescent="0.15">
      <c r="A630" s="44">
        <v>27797</v>
      </c>
      <c r="B630" s="44" t="s">
        <v>1296</v>
      </c>
      <c r="C630" s="48" t="s">
        <v>10533</v>
      </c>
      <c r="D630" s="44">
        <v>1999</v>
      </c>
      <c r="E630" s="48" t="s">
        <v>8827</v>
      </c>
      <c r="F630" s="44" t="s">
        <v>1293</v>
      </c>
      <c r="G630" s="61"/>
    </row>
    <row r="631" spans="1:7" x14ac:dyDescent="0.15">
      <c r="A631" s="44">
        <v>27798</v>
      </c>
      <c r="B631" s="44" t="s">
        <v>1296</v>
      </c>
      <c r="C631" s="48" t="s">
        <v>10534</v>
      </c>
      <c r="D631" s="44">
        <v>1999</v>
      </c>
      <c r="E631" s="48" t="s">
        <v>8827</v>
      </c>
      <c r="F631" s="44" t="s">
        <v>1293</v>
      </c>
      <c r="G631" s="61"/>
    </row>
    <row r="632" spans="1:7" x14ac:dyDescent="0.15">
      <c r="A632" s="44">
        <v>27800</v>
      </c>
      <c r="B632" s="44" t="s">
        <v>1296</v>
      </c>
      <c r="C632" s="48" t="s">
        <v>630</v>
      </c>
      <c r="D632" s="44">
        <v>2002</v>
      </c>
      <c r="E632" s="48" t="s">
        <v>8827</v>
      </c>
      <c r="F632" s="44" t="s">
        <v>1293</v>
      </c>
      <c r="G632" s="61"/>
    </row>
    <row r="633" spans="1:7" x14ac:dyDescent="0.15">
      <c r="A633" s="44">
        <v>27802</v>
      </c>
      <c r="B633" s="44" t="s">
        <v>1296</v>
      </c>
      <c r="C633" s="48" t="s">
        <v>1665</v>
      </c>
      <c r="D633" s="44">
        <v>2001</v>
      </c>
      <c r="E633" s="48" t="s">
        <v>8827</v>
      </c>
      <c r="F633" s="44" t="s">
        <v>1293</v>
      </c>
      <c r="G633" s="61"/>
    </row>
    <row r="634" spans="1:7" x14ac:dyDescent="0.15">
      <c r="A634" s="44">
        <v>27804</v>
      </c>
      <c r="B634" s="44" t="s">
        <v>1295</v>
      </c>
      <c r="C634" s="48" t="s">
        <v>1055</v>
      </c>
      <c r="D634" s="44">
        <v>2001</v>
      </c>
      <c r="E634" s="48" t="s">
        <v>8800</v>
      </c>
      <c r="F634" s="44" t="s">
        <v>1293</v>
      </c>
      <c r="G634" s="61"/>
    </row>
    <row r="635" spans="1:7" x14ac:dyDescent="0.15">
      <c r="A635" s="44">
        <v>27806</v>
      </c>
      <c r="B635" s="44" t="s">
        <v>1295</v>
      </c>
      <c r="C635" s="48" t="s">
        <v>1666</v>
      </c>
      <c r="D635" s="44">
        <v>2000</v>
      </c>
      <c r="E635" s="48" t="s">
        <v>8827</v>
      </c>
      <c r="F635" s="44" t="s">
        <v>1293</v>
      </c>
      <c r="G635" s="61"/>
    </row>
    <row r="636" spans="1:7" x14ac:dyDescent="0.15">
      <c r="A636" s="44">
        <v>27807</v>
      </c>
      <c r="B636" s="44" t="s">
        <v>1295</v>
      </c>
      <c r="C636" s="48" t="s">
        <v>1667</v>
      </c>
      <c r="D636" s="44">
        <v>2000</v>
      </c>
      <c r="E636" s="48" t="s">
        <v>8827</v>
      </c>
      <c r="F636" s="44" t="s">
        <v>1293</v>
      </c>
      <c r="G636" s="61"/>
    </row>
    <row r="637" spans="1:7" x14ac:dyDescent="0.15">
      <c r="A637" s="44">
        <v>27808</v>
      </c>
      <c r="B637" s="44" t="s">
        <v>1295</v>
      </c>
      <c r="C637" s="48" t="s">
        <v>1668</v>
      </c>
      <c r="D637" s="44">
        <v>2000</v>
      </c>
      <c r="E637" s="48" t="s">
        <v>8827</v>
      </c>
      <c r="F637" s="44" t="s">
        <v>1293</v>
      </c>
      <c r="G637" s="61"/>
    </row>
    <row r="638" spans="1:7" x14ac:dyDescent="0.15">
      <c r="A638" s="44">
        <v>27809</v>
      </c>
      <c r="B638" s="44" t="s">
        <v>1295</v>
      </c>
      <c r="C638" s="48" t="s">
        <v>1669</v>
      </c>
      <c r="D638" s="44">
        <v>2002</v>
      </c>
      <c r="E638" s="48" t="s">
        <v>8800</v>
      </c>
      <c r="F638" s="44" t="s">
        <v>1293</v>
      </c>
      <c r="G638" s="61">
        <v>43100</v>
      </c>
    </row>
    <row r="639" spans="1:7" x14ac:dyDescent="0.15">
      <c r="A639" s="44">
        <v>27810</v>
      </c>
      <c r="B639" s="44" t="s">
        <v>1295</v>
      </c>
      <c r="C639" s="48" t="s">
        <v>10535</v>
      </c>
      <c r="D639" s="44">
        <v>1999</v>
      </c>
      <c r="E639" s="48" t="s">
        <v>8827</v>
      </c>
      <c r="F639" s="44" t="s">
        <v>1293</v>
      </c>
      <c r="G639" s="61"/>
    </row>
    <row r="640" spans="1:7" x14ac:dyDescent="0.15">
      <c r="A640" s="44">
        <v>27812</v>
      </c>
      <c r="B640" s="44" t="s">
        <v>1295</v>
      </c>
      <c r="C640" s="48" t="s">
        <v>1670</v>
      </c>
      <c r="D640" s="44">
        <v>2000</v>
      </c>
      <c r="E640" s="48" t="s">
        <v>8719</v>
      </c>
      <c r="F640" s="44" t="s">
        <v>1294</v>
      </c>
      <c r="G640" s="61"/>
    </row>
    <row r="641" spans="1:7" x14ac:dyDescent="0.15">
      <c r="A641" s="44">
        <v>27823</v>
      </c>
      <c r="B641" s="44" t="s">
        <v>1296</v>
      </c>
      <c r="C641" s="48" t="s">
        <v>1671</v>
      </c>
      <c r="D641" s="44">
        <v>2002</v>
      </c>
      <c r="E641" s="48" t="s">
        <v>9172</v>
      </c>
      <c r="F641" s="44" t="s">
        <v>1297</v>
      </c>
      <c r="G641" s="61"/>
    </row>
    <row r="642" spans="1:7" x14ac:dyDescent="0.15">
      <c r="A642" s="44">
        <v>27827</v>
      </c>
      <c r="B642" s="44" t="s">
        <v>1296</v>
      </c>
      <c r="C642" s="48" t="s">
        <v>10536</v>
      </c>
      <c r="D642" s="44">
        <v>1999</v>
      </c>
      <c r="E642" s="48" t="s">
        <v>8708</v>
      </c>
      <c r="F642" s="44" t="s">
        <v>1296</v>
      </c>
      <c r="G642" s="61"/>
    </row>
    <row r="643" spans="1:7" x14ac:dyDescent="0.15">
      <c r="A643" s="44">
        <v>27828</v>
      </c>
      <c r="B643" s="44" t="s">
        <v>1295</v>
      </c>
      <c r="C643" s="48" t="s">
        <v>10537</v>
      </c>
      <c r="D643" s="44">
        <v>1999</v>
      </c>
      <c r="E643" s="48" t="s">
        <v>8708</v>
      </c>
      <c r="F643" s="44" t="s">
        <v>1296</v>
      </c>
      <c r="G643" s="61"/>
    </row>
    <row r="644" spans="1:7" x14ac:dyDescent="0.15">
      <c r="A644" s="44">
        <v>27832</v>
      </c>
      <c r="B644" s="44" t="s">
        <v>1296</v>
      </c>
      <c r="C644" s="48" t="s">
        <v>1672</v>
      </c>
      <c r="D644" s="44">
        <v>2000</v>
      </c>
      <c r="E644" s="48" t="s">
        <v>8773</v>
      </c>
      <c r="F644" s="44" t="s">
        <v>1293</v>
      </c>
      <c r="G644" s="61"/>
    </row>
    <row r="645" spans="1:7" x14ac:dyDescent="0.15">
      <c r="A645" s="44">
        <v>27840</v>
      </c>
      <c r="B645" s="44" t="s">
        <v>1296</v>
      </c>
      <c r="C645" s="48" t="s">
        <v>952</v>
      </c>
      <c r="D645" s="44">
        <v>1999</v>
      </c>
      <c r="E645" s="48" t="s">
        <v>11381</v>
      </c>
      <c r="F645" s="44" t="s">
        <v>1298</v>
      </c>
      <c r="G645" s="61">
        <v>42435</v>
      </c>
    </row>
    <row r="646" spans="1:7" x14ac:dyDescent="0.15">
      <c r="A646" s="44">
        <v>27841</v>
      </c>
      <c r="B646" s="44" t="s">
        <v>1295</v>
      </c>
      <c r="C646" s="48" t="s">
        <v>219</v>
      </c>
      <c r="D646" s="44">
        <v>2000</v>
      </c>
      <c r="E646" s="48" t="s">
        <v>11381</v>
      </c>
      <c r="F646" s="44" t="s">
        <v>1298</v>
      </c>
      <c r="G646" s="61">
        <v>43100</v>
      </c>
    </row>
    <row r="647" spans="1:7" x14ac:dyDescent="0.15">
      <c r="A647" s="44">
        <v>27844</v>
      </c>
      <c r="B647" s="44" t="s">
        <v>1295</v>
      </c>
      <c r="C647" s="48" t="s">
        <v>1673</v>
      </c>
      <c r="D647" s="44">
        <v>2000</v>
      </c>
      <c r="E647" s="48" t="s">
        <v>8692</v>
      </c>
      <c r="F647" s="44" t="s">
        <v>1298</v>
      </c>
      <c r="G647" s="61"/>
    </row>
    <row r="648" spans="1:7" x14ac:dyDescent="0.15">
      <c r="A648" s="44">
        <v>27847</v>
      </c>
      <c r="B648" s="44" t="s">
        <v>1295</v>
      </c>
      <c r="C648" s="48" t="s">
        <v>10538</v>
      </c>
      <c r="D648" s="44">
        <v>1999</v>
      </c>
      <c r="E648" s="48" t="s">
        <v>8692</v>
      </c>
      <c r="F648" s="44" t="s">
        <v>1298</v>
      </c>
      <c r="G648" s="61"/>
    </row>
    <row r="649" spans="1:7" x14ac:dyDescent="0.15">
      <c r="A649" s="44">
        <v>27856</v>
      </c>
      <c r="B649" s="44" t="s">
        <v>1296</v>
      </c>
      <c r="C649" s="48" t="s">
        <v>10539</v>
      </c>
      <c r="D649" s="44">
        <v>1999</v>
      </c>
      <c r="E649" s="48" t="s">
        <v>8793</v>
      </c>
      <c r="F649" s="44" t="s">
        <v>1298</v>
      </c>
      <c r="G649" s="61"/>
    </row>
    <row r="650" spans="1:7" x14ac:dyDescent="0.15">
      <c r="A650" s="44">
        <v>27857</v>
      </c>
      <c r="B650" s="44" t="s">
        <v>1296</v>
      </c>
      <c r="C650" s="48" t="s">
        <v>702</v>
      </c>
      <c r="D650" s="44">
        <v>2000</v>
      </c>
      <c r="E650" s="48" t="s">
        <v>8704</v>
      </c>
      <c r="F650" s="44" t="s">
        <v>1292</v>
      </c>
      <c r="G650" s="61">
        <v>43100</v>
      </c>
    </row>
    <row r="651" spans="1:7" x14ac:dyDescent="0.15">
      <c r="A651" s="44">
        <v>27858</v>
      </c>
      <c r="B651" s="44" t="s">
        <v>1296</v>
      </c>
      <c r="C651" s="48" t="s">
        <v>704</v>
      </c>
      <c r="D651" s="44">
        <v>2000</v>
      </c>
      <c r="E651" s="48" t="s">
        <v>8704</v>
      </c>
      <c r="F651" s="44" t="s">
        <v>1292</v>
      </c>
      <c r="G651" s="61">
        <v>43100</v>
      </c>
    </row>
    <row r="652" spans="1:7" x14ac:dyDescent="0.15">
      <c r="A652" s="44">
        <v>27863</v>
      </c>
      <c r="B652" s="44" t="s">
        <v>1295</v>
      </c>
      <c r="C652" s="48" t="s">
        <v>1674</v>
      </c>
      <c r="D652" s="44">
        <v>2002</v>
      </c>
      <c r="E652" s="48" t="s">
        <v>8698</v>
      </c>
      <c r="F652" s="44" t="s">
        <v>1298</v>
      </c>
      <c r="G652" s="61"/>
    </row>
    <row r="653" spans="1:7" x14ac:dyDescent="0.15">
      <c r="A653" s="44">
        <v>27864</v>
      </c>
      <c r="B653" s="44" t="s">
        <v>1295</v>
      </c>
      <c r="C653" s="48" t="s">
        <v>1675</v>
      </c>
      <c r="D653" s="44">
        <v>2000</v>
      </c>
      <c r="E653" s="48" t="s">
        <v>8698</v>
      </c>
      <c r="F653" s="44" t="s">
        <v>1298</v>
      </c>
      <c r="G653" s="61"/>
    </row>
    <row r="654" spans="1:7" x14ac:dyDescent="0.15">
      <c r="A654" s="44">
        <v>27871</v>
      </c>
      <c r="B654" s="44" t="s">
        <v>1295</v>
      </c>
      <c r="C654" s="48" t="s">
        <v>253</v>
      </c>
      <c r="D654" s="44">
        <v>2000</v>
      </c>
      <c r="E654" s="48" t="s">
        <v>8796</v>
      </c>
      <c r="F654" s="44" t="s">
        <v>1295</v>
      </c>
      <c r="G654" s="61"/>
    </row>
    <row r="655" spans="1:7" x14ac:dyDescent="0.15">
      <c r="A655" s="44">
        <v>27875</v>
      </c>
      <c r="B655" s="44" t="s">
        <v>1295</v>
      </c>
      <c r="C655" s="48" t="s">
        <v>10540</v>
      </c>
      <c r="D655" s="44">
        <v>1999</v>
      </c>
      <c r="E655" s="48" t="s">
        <v>8843</v>
      </c>
      <c r="F655" s="44" t="s">
        <v>1296</v>
      </c>
      <c r="G655" s="61"/>
    </row>
    <row r="656" spans="1:7" x14ac:dyDescent="0.15">
      <c r="A656" s="44">
        <v>27876</v>
      </c>
      <c r="B656" s="44" t="s">
        <v>1295</v>
      </c>
      <c r="C656" s="48" t="s">
        <v>10541</v>
      </c>
      <c r="D656" s="44">
        <v>1999</v>
      </c>
      <c r="E656" s="48" t="s">
        <v>8816</v>
      </c>
      <c r="F656" s="44" t="s">
        <v>1296</v>
      </c>
      <c r="G656" s="61"/>
    </row>
    <row r="657" spans="1:7" x14ac:dyDescent="0.15">
      <c r="A657" s="44">
        <v>27881</v>
      </c>
      <c r="B657" s="44" t="s">
        <v>1296</v>
      </c>
      <c r="C657" s="48" t="s">
        <v>1676</v>
      </c>
      <c r="D657" s="44">
        <v>2003</v>
      </c>
      <c r="E657" s="48" t="s">
        <v>8781</v>
      </c>
      <c r="F657" s="44" t="s">
        <v>1295</v>
      </c>
      <c r="G657" s="61"/>
    </row>
    <row r="658" spans="1:7" x14ac:dyDescent="0.15">
      <c r="A658" s="44">
        <v>27882</v>
      </c>
      <c r="B658" s="44" t="s">
        <v>1296</v>
      </c>
      <c r="C658" s="48" t="s">
        <v>1677</v>
      </c>
      <c r="D658" s="44">
        <v>2000</v>
      </c>
      <c r="E658" s="48" t="s">
        <v>9157</v>
      </c>
      <c r="F658" s="44" t="s">
        <v>1297</v>
      </c>
      <c r="G658" s="61"/>
    </row>
    <row r="659" spans="1:7" x14ac:dyDescent="0.15">
      <c r="A659" s="44">
        <v>27883</v>
      </c>
      <c r="B659" s="44" t="s">
        <v>1296</v>
      </c>
      <c r="C659" s="48" t="s">
        <v>1678</v>
      </c>
      <c r="D659" s="44">
        <v>2002</v>
      </c>
      <c r="E659" s="48" t="s">
        <v>9157</v>
      </c>
      <c r="F659" s="44" t="s">
        <v>1297</v>
      </c>
      <c r="G659" s="61"/>
    </row>
    <row r="660" spans="1:7" x14ac:dyDescent="0.15">
      <c r="A660" s="44">
        <v>27884</v>
      </c>
      <c r="B660" s="44" t="s">
        <v>1296</v>
      </c>
      <c r="C660" s="48" t="s">
        <v>1679</v>
      </c>
      <c r="D660" s="44">
        <v>2000</v>
      </c>
      <c r="E660" s="48" t="s">
        <v>9157</v>
      </c>
      <c r="F660" s="44" t="s">
        <v>1297</v>
      </c>
      <c r="G660" s="61"/>
    </row>
    <row r="661" spans="1:7" x14ac:dyDescent="0.15">
      <c r="A661" s="44">
        <v>27888</v>
      </c>
      <c r="B661" s="44" t="s">
        <v>1295</v>
      </c>
      <c r="C661" s="48" t="s">
        <v>10542</v>
      </c>
      <c r="D661" s="44">
        <v>1999</v>
      </c>
      <c r="E661" s="48" t="s">
        <v>8727</v>
      </c>
      <c r="F661" s="44" t="s">
        <v>1293</v>
      </c>
      <c r="G661" s="61"/>
    </row>
    <row r="662" spans="1:7" x14ac:dyDescent="0.15">
      <c r="A662" s="44">
        <v>27900</v>
      </c>
      <c r="B662" s="44" t="s">
        <v>1295</v>
      </c>
      <c r="C662" s="48" t="s">
        <v>1680</v>
      </c>
      <c r="D662" s="44">
        <v>2001</v>
      </c>
      <c r="E662" s="48" t="s">
        <v>8791</v>
      </c>
      <c r="F662" s="44" t="s">
        <v>1295</v>
      </c>
      <c r="G662" s="61"/>
    </row>
    <row r="663" spans="1:7" x14ac:dyDescent="0.15">
      <c r="A663" s="44">
        <v>27902</v>
      </c>
      <c r="B663" s="44" t="s">
        <v>1296</v>
      </c>
      <c r="C663" s="48" t="s">
        <v>1408</v>
      </c>
      <c r="D663" s="44">
        <v>2000</v>
      </c>
      <c r="E663" s="48" t="s">
        <v>8773</v>
      </c>
      <c r="F663" s="44" t="s">
        <v>1293</v>
      </c>
      <c r="G663" s="61"/>
    </row>
    <row r="664" spans="1:7" x14ac:dyDescent="0.15">
      <c r="A664" s="44">
        <v>27905</v>
      </c>
      <c r="B664" s="44" t="s">
        <v>1296</v>
      </c>
      <c r="C664" s="48" t="s">
        <v>1681</v>
      </c>
      <c r="D664" s="44">
        <v>1999</v>
      </c>
      <c r="E664" s="48" t="s">
        <v>8693</v>
      </c>
      <c r="F664" s="44" t="s">
        <v>1295</v>
      </c>
      <c r="G664" s="61"/>
    </row>
    <row r="665" spans="1:7" x14ac:dyDescent="0.15">
      <c r="A665" s="44">
        <v>27906</v>
      </c>
      <c r="B665" s="44" t="s">
        <v>1295</v>
      </c>
      <c r="C665" s="48" t="s">
        <v>10543</v>
      </c>
      <c r="D665" s="44">
        <v>1999</v>
      </c>
      <c r="E665" s="48" t="s">
        <v>8719</v>
      </c>
      <c r="F665" s="44" t="s">
        <v>1294</v>
      </c>
      <c r="G665" s="61"/>
    </row>
    <row r="666" spans="1:7" x14ac:dyDescent="0.15">
      <c r="A666" s="44">
        <v>27907</v>
      </c>
      <c r="B666" s="44" t="s">
        <v>1295</v>
      </c>
      <c r="C666" s="48" t="s">
        <v>10544</v>
      </c>
      <c r="D666" s="44">
        <v>1999</v>
      </c>
      <c r="E666" s="48" t="s">
        <v>8719</v>
      </c>
      <c r="F666" s="44" t="s">
        <v>1294</v>
      </c>
      <c r="G666" s="61"/>
    </row>
    <row r="667" spans="1:7" x14ac:dyDescent="0.15">
      <c r="A667" s="44">
        <v>27908</v>
      </c>
      <c r="B667" s="44" t="s">
        <v>1295</v>
      </c>
      <c r="C667" s="48" t="s">
        <v>1682</v>
      </c>
      <c r="D667" s="44">
        <v>2000</v>
      </c>
      <c r="E667" s="48" t="s">
        <v>8719</v>
      </c>
      <c r="F667" s="44" t="s">
        <v>1294</v>
      </c>
      <c r="G667" s="61"/>
    </row>
    <row r="668" spans="1:7" x14ac:dyDescent="0.15">
      <c r="A668" s="44">
        <v>27909</v>
      </c>
      <c r="B668" s="44" t="s">
        <v>1295</v>
      </c>
      <c r="C668" s="48" t="s">
        <v>10545</v>
      </c>
      <c r="D668" s="44">
        <v>1999</v>
      </c>
      <c r="E668" s="48" t="s">
        <v>8719</v>
      </c>
      <c r="F668" s="44" t="s">
        <v>1294</v>
      </c>
      <c r="G668" s="61"/>
    </row>
    <row r="669" spans="1:7" x14ac:dyDescent="0.15">
      <c r="A669" s="44">
        <v>27929</v>
      </c>
      <c r="B669" s="44" t="s">
        <v>1296</v>
      </c>
      <c r="C669" s="48" t="s">
        <v>8295</v>
      </c>
      <c r="D669" s="44">
        <v>2001</v>
      </c>
      <c r="E669" s="48" t="s">
        <v>9172</v>
      </c>
      <c r="F669" s="44" t="s">
        <v>1297</v>
      </c>
      <c r="G669" s="61"/>
    </row>
    <row r="670" spans="1:7" x14ac:dyDescent="0.15">
      <c r="A670" s="44">
        <v>27930</v>
      </c>
      <c r="B670" s="44" t="s">
        <v>1296</v>
      </c>
      <c r="C670" s="48" t="s">
        <v>10546</v>
      </c>
      <c r="D670" s="44">
        <v>1999</v>
      </c>
      <c r="E670" s="48" t="s">
        <v>9172</v>
      </c>
      <c r="F670" s="44" t="s">
        <v>1297</v>
      </c>
      <c r="G670" s="61"/>
    </row>
    <row r="671" spans="1:7" x14ac:dyDescent="0.15">
      <c r="A671" s="44">
        <v>27934</v>
      </c>
      <c r="B671" s="44" t="s">
        <v>1296</v>
      </c>
      <c r="C671" s="48" t="s">
        <v>10547</v>
      </c>
      <c r="D671" s="44">
        <v>1999</v>
      </c>
      <c r="E671" s="48" t="s">
        <v>8861</v>
      </c>
      <c r="F671" s="44" t="s">
        <v>1291</v>
      </c>
      <c r="G671" s="61"/>
    </row>
    <row r="672" spans="1:7" x14ac:dyDescent="0.15">
      <c r="A672" s="133">
        <v>27936</v>
      </c>
      <c r="B672" s="133" t="s">
        <v>1295</v>
      </c>
      <c r="C672" s="134" t="s">
        <v>10548</v>
      </c>
      <c r="D672" s="133">
        <v>1999</v>
      </c>
      <c r="E672" s="134" t="s">
        <v>9180</v>
      </c>
      <c r="F672" s="133" t="s">
        <v>1290</v>
      </c>
    </row>
    <row r="673" spans="1:7" x14ac:dyDescent="0.15">
      <c r="A673" s="44">
        <v>27944</v>
      </c>
      <c r="B673" s="44" t="s">
        <v>1295</v>
      </c>
      <c r="C673" s="48" t="s">
        <v>1683</v>
      </c>
      <c r="D673" s="44">
        <v>2002</v>
      </c>
      <c r="E673" s="48" t="s">
        <v>8746</v>
      </c>
      <c r="F673" s="44" t="s">
        <v>1293</v>
      </c>
      <c r="G673" s="61"/>
    </row>
    <row r="674" spans="1:7" x14ac:dyDescent="0.15">
      <c r="A674" s="44">
        <v>27947</v>
      </c>
      <c r="B674" s="44" t="s">
        <v>1296</v>
      </c>
      <c r="C674" s="48" t="s">
        <v>10549</v>
      </c>
      <c r="D674" s="44">
        <v>1999</v>
      </c>
      <c r="E674" s="48" t="s">
        <v>8727</v>
      </c>
      <c r="F674" s="44" t="s">
        <v>1293</v>
      </c>
      <c r="G674" s="61"/>
    </row>
    <row r="675" spans="1:7" x14ac:dyDescent="0.15">
      <c r="A675" s="44">
        <v>27948</v>
      </c>
      <c r="B675" s="44" t="s">
        <v>1295</v>
      </c>
      <c r="C675" s="48" t="s">
        <v>1684</v>
      </c>
      <c r="D675" s="44">
        <v>2000</v>
      </c>
      <c r="E675" s="48" t="s">
        <v>9084</v>
      </c>
      <c r="F675" s="44" t="s">
        <v>1297</v>
      </c>
      <c r="G675" s="61"/>
    </row>
    <row r="676" spans="1:7" x14ac:dyDescent="0.15">
      <c r="A676" s="44">
        <v>27949</v>
      </c>
      <c r="B676" s="44" t="s">
        <v>1295</v>
      </c>
      <c r="C676" s="48" t="s">
        <v>1685</v>
      </c>
      <c r="D676" s="44">
        <v>2000</v>
      </c>
      <c r="E676" s="48" t="s">
        <v>8849</v>
      </c>
      <c r="F676" s="44" t="s">
        <v>1299</v>
      </c>
      <c r="G676" s="61"/>
    </row>
    <row r="677" spans="1:7" x14ac:dyDescent="0.15">
      <c r="A677" s="44">
        <v>27950</v>
      </c>
      <c r="B677" s="44" t="s">
        <v>1296</v>
      </c>
      <c r="C677" s="48" t="s">
        <v>10550</v>
      </c>
      <c r="D677" s="44">
        <v>1999</v>
      </c>
      <c r="E677" s="48" t="s">
        <v>9084</v>
      </c>
      <c r="F677" s="44" t="s">
        <v>1297</v>
      </c>
      <c r="G677" s="61"/>
    </row>
    <row r="678" spans="1:7" x14ac:dyDescent="0.15">
      <c r="A678" s="44">
        <v>27951</v>
      </c>
      <c r="B678" s="44" t="s">
        <v>1295</v>
      </c>
      <c r="C678" s="48" t="s">
        <v>205</v>
      </c>
      <c r="D678" s="44">
        <v>2000</v>
      </c>
      <c r="E678" s="48" t="s">
        <v>8747</v>
      </c>
      <c r="F678" s="44" t="s">
        <v>1299</v>
      </c>
      <c r="G678" s="61">
        <v>43100</v>
      </c>
    </row>
    <row r="679" spans="1:7" x14ac:dyDescent="0.15">
      <c r="A679" s="44">
        <v>27953</v>
      </c>
      <c r="B679" s="44" t="s">
        <v>1295</v>
      </c>
      <c r="C679" s="48" t="s">
        <v>10551</v>
      </c>
      <c r="D679" s="44">
        <v>1999</v>
      </c>
      <c r="E679" s="48" t="s">
        <v>9180</v>
      </c>
      <c r="F679" s="44" t="s">
        <v>1290</v>
      </c>
      <c r="G679" s="61"/>
    </row>
    <row r="680" spans="1:7" x14ac:dyDescent="0.15">
      <c r="A680" s="44">
        <v>27976</v>
      </c>
      <c r="B680" s="44" t="s">
        <v>1295</v>
      </c>
      <c r="C680" s="48" t="s">
        <v>1686</v>
      </c>
      <c r="D680" s="44">
        <v>2000</v>
      </c>
      <c r="E680" s="48" t="s">
        <v>8698</v>
      </c>
      <c r="F680" s="44" t="s">
        <v>1298</v>
      </c>
      <c r="G680" s="61"/>
    </row>
    <row r="681" spans="1:7" x14ac:dyDescent="0.15">
      <c r="A681" s="44">
        <v>27980</v>
      </c>
      <c r="B681" s="44" t="s">
        <v>1296</v>
      </c>
      <c r="C681" s="48" t="s">
        <v>1687</v>
      </c>
      <c r="D681" s="44">
        <v>2002</v>
      </c>
      <c r="E681" s="48" t="s">
        <v>9182</v>
      </c>
      <c r="F681" s="44" t="s">
        <v>1290</v>
      </c>
      <c r="G681" s="61"/>
    </row>
    <row r="682" spans="1:7" x14ac:dyDescent="0.15">
      <c r="A682" s="44">
        <v>27981</v>
      </c>
      <c r="B682" s="44" t="s">
        <v>1296</v>
      </c>
      <c r="C682" s="48" t="s">
        <v>10552</v>
      </c>
      <c r="D682" s="44">
        <v>1999</v>
      </c>
      <c r="E682" s="48" t="s">
        <v>9182</v>
      </c>
      <c r="F682" s="44" t="s">
        <v>1290</v>
      </c>
      <c r="G682" s="61"/>
    </row>
    <row r="683" spans="1:7" x14ac:dyDescent="0.15">
      <c r="A683" s="44">
        <v>27982</v>
      </c>
      <c r="B683" s="44" t="s">
        <v>1296</v>
      </c>
      <c r="C683" s="48" t="s">
        <v>10553</v>
      </c>
      <c r="D683" s="44">
        <v>1999</v>
      </c>
      <c r="E683" s="48" t="s">
        <v>9182</v>
      </c>
      <c r="F683" s="44" t="s">
        <v>1290</v>
      </c>
      <c r="G683" s="61"/>
    </row>
    <row r="684" spans="1:7" x14ac:dyDescent="0.15">
      <c r="A684" s="44">
        <v>27985</v>
      </c>
      <c r="B684" s="44" t="s">
        <v>1296</v>
      </c>
      <c r="C684" s="48" t="s">
        <v>1688</v>
      </c>
      <c r="D684" s="44">
        <v>2002</v>
      </c>
      <c r="E684" s="48" t="s">
        <v>9182</v>
      </c>
      <c r="F684" s="44" t="s">
        <v>1290</v>
      </c>
      <c r="G684" s="61"/>
    </row>
    <row r="685" spans="1:7" x14ac:dyDescent="0.15">
      <c r="A685" s="44">
        <v>27987</v>
      </c>
      <c r="B685" s="44" t="s">
        <v>1296</v>
      </c>
      <c r="C685" s="48" t="s">
        <v>10554</v>
      </c>
      <c r="D685" s="44">
        <v>1999</v>
      </c>
      <c r="E685" s="48" t="s">
        <v>9182</v>
      </c>
      <c r="F685" s="44" t="s">
        <v>1290</v>
      </c>
      <c r="G685" s="61"/>
    </row>
    <row r="686" spans="1:7" x14ac:dyDescent="0.15">
      <c r="A686" s="44">
        <v>27989</v>
      </c>
      <c r="B686" s="44" t="s">
        <v>1296</v>
      </c>
      <c r="C686" s="48" t="s">
        <v>1689</v>
      </c>
      <c r="D686" s="44">
        <v>2000</v>
      </c>
      <c r="E686" s="48" t="s">
        <v>9182</v>
      </c>
      <c r="F686" s="44" t="s">
        <v>1290</v>
      </c>
      <c r="G686" s="61"/>
    </row>
    <row r="687" spans="1:7" x14ac:dyDescent="0.15">
      <c r="A687" s="44">
        <v>27990</v>
      </c>
      <c r="B687" s="44" t="s">
        <v>1296</v>
      </c>
      <c r="C687" s="48" t="s">
        <v>1690</v>
      </c>
      <c r="D687" s="44">
        <v>2000</v>
      </c>
      <c r="E687" s="48" t="s">
        <v>9182</v>
      </c>
      <c r="F687" s="44" t="s">
        <v>1290</v>
      </c>
      <c r="G687" s="61"/>
    </row>
    <row r="688" spans="1:7" x14ac:dyDescent="0.15">
      <c r="A688" s="44">
        <v>27997</v>
      </c>
      <c r="B688" s="44" t="s">
        <v>1295</v>
      </c>
      <c r="C688" s="48" t="s">
        <v>1691</v>
      </c>
      <c r="D688" s="44">
        <v>2000</v>
      </c>
      <c r="E688" s="48" t="s">
        <v>9182</v>
      </c>
      <c r="F688" s="44" t="s">
        <v>1290</v>
      </c>
      <c r="G688" s="61"/>
    </row>
    <row r="689" spans="1:7" x14ac:dyDescent="0.15">
      <c r="A689" s="44">
        <v>28002</v>
      </c>
      <c r="B689" s="44" t="s">
        <v>1295</v>
      </c>
      <c r="C689" s="48" t="s">
        <v>10555</v>
      </c>
      <c r="D689" s="44">
        <v>1999</v>
      </c>
      <c r="E689" s="48" t="s">
        <v>9182</v>
      </c>
      <c r="F689" s="44" t="s">
        <v>1290</v>
      </c>
      <c r="G689" s="61"/>
    </row>
    <row r="690" spans="1:7" x14ac:dyDescent="0.15">
      <c r="A690" s="44">
        <v>28005</v>
      </c>
      <c r="B690" s="44" t="s">
        <v>1295</v>
      </c>
      <c r="C690" s="48" t="s">
        <v>1692</v>
      </c>
      <c r="D690" s="44">
        <v>2002</v>
      </c>
      <c r="E690" s="48" t="s">
        <v>9182</v>
      </c>
      <c r="F690" s="44" t="s">
        <v>1290</v>
      </c>
      <c r="G690" s="61"/>
    </row>
    <row r="691" spans="1:7" x14ac:dyDescent="0.15">
      <c r="A691" s="44">
        <v>28006</v>
      </c>
      <c r="B691" s="44" t="s">
        <v>1295</v>
      </c>
      <c r="C691" s="48" t="s">
        <v>1693</v>
      </c>
      <c r="D691" s="44">
        <v>2003</v>
      </c>
      <c r="E691" s="48" t="s">
        <v>9182</v>
      </c>
      <c r="F691" s="44" t="s">
        <v>1290</v>
      </c>
      <c r="G691" s="61"/>
    </row>
    <row r="692" spans="1:7" x14ac:dyDescent="0.15">
      <c r="A692" s="44">
        <v>28007</v>
      </c>
      <c r="B692" s="44" t="s">
        <v>1296</v>
      </c>
      <c r="C692" s="48" t="s">
        <v>10556</v>
      </c>
      <c r="D692" s="44">
        <v>1999</v>
      </c>
      <c r="E692" s="48" t="s">
        <v>8697</v>
      </c>
      <c r="F692" s="44" t="s">
        <v>1291</v>
      </c>
      <c r="G692" s="61">
        <v>42792</v>
      </c>
    </row>
    <row r="693" spans="1:7" x14ac:dyDescent="0.15">
      <c r="A693" s="44">
        <v>28008</v>
      </c>
      <c r="B693" s="44" t="s">
        <v>1295</v>
      </c>
      <c r="C693" s="48" t="s">
        <v>10557</v>
      </c>
      <c r="D693" s="44">
        <v>1999</v>
      </c>
      <c r="E693" s="48" t="s">
        <v>9170</v>
      </c>
      <c r="F693" s="44" t="s">
        <v>1291</v>
      </c>
      <c r="G693" s="61"/>
    </row>
    <row r="694" spans="1:7" x14ac:dyDescent="0.15">
      <c r="A694" s="44">
        <v>28011</v>
      </c>
      <c r="B694" s="44" t="s">
        <v>1295</v>
      </c>
      <c r="C694" s="48" t="s">
        <v>1694</v>
      </c>
      <c r="D694" s="44">
        <v>2000</v>
      </c>
      <c r="E694" s="48" t="s">
        <v>8796</v>
      </c>
      <c r="F694" s="44" t="s">
        <v>1295</v>
      </c>
      <c r="G694" s="61">
        <v>42645</v>
      </c>
    </row>
    <row r="695" spans="1:7" x14ac:dyDescent="0.15">
      <c r="A695" s="44">
        <v>28024</v>
      </c>
      <c r="B695" s="44" t="s">
        <v>1295</v>
      </c>
      <c r="C695" s="48" t="s">
        <v>10558</v>
      </c>
      <c r="D695" s="44">
        <v>1999</v>
      </c>
      <c r="E695" s="48" t="s">
        <v>8831</v>
      </c>
      <c r="F695" s="44" t="s">
        <v>1297</v>
      </c>
      <c r="G695" s="61"/>
    </row>
    <row r="696" spans="1:7" x14ac:dyDescent="0.15">
      <c r="A696" s="44">
        <v>28025</v>
      </c>
      <c r="B696" s="44" t="s">
        <v>1295</v>
      </c>
      <c r="C696" s="48" t="s">
        <v>10559</v>
      </c>
      <c r="D696" s="44">
        <v>1999</v>
      </c>
      <c r="E696" s="48" t="s">
        <v>8831</v>
      </c>
      <c r="F696" s="44" t="s">
        <v>1297</v>
      </c>
      <c r="G696" s="61"/>
    </row>
    <row r="697" spans="1:7" x14ac:dyDescent="0.15">
      <c r="A697" s="44">
        <v>28029</v>
      </c>
      <c r="B697" s="44" t="s">
        <v>1295</v>
      </c>
      <c r="C697" s="48" t="s">
        <v>10560</v>
      </c>
      <c r="D697" s="44">
        <v>1999</v>
      </c>
      <c r="E697" s="48" t="s">
        <v>8831</v>
      </c>
      <c r="F697" s="44" t="s">
        <v>1297</v>
      </c>
      <c r="G697" s="61"/>
    </row>
    <row r="698" spans="1:7" x14ac:dyDescent="0.15">
      <c r="A698" s="44">
        <v>28039</v>
      </c>
      <c r="B698" s="44" t="s">
        <v>1296</v>
      </c>
      <c r="C698" s="48" t="s">
        <v>1695</v>
      </c>
      <c r="D698" s="44">
        <v>1999</v>
      </c>
      <c r="E698" s="48" t="s">
        <v>8831</v>
      </c>
      <c r="F698" s="44" t="s">
        <v>1297</v>
      </c>
      <c r="G698" s="61"/>
    </row>
    <row r="699" spans="1:7" x14ac:dyDescent="0.15">
      <c r="A699" s="44">
        <v>28044</v>
      </c>
      <c r="B699" s="44" t="s">
        <v>1296</v>
      </c>
      <c r="C699" s="48" t="s">
        <v>10561</v>
      </c>
      <c r="D699" s="44">
        <v>1999</v>
      </c>
      <c r="E699" s="48" t="s">
        <v>8831</v>
      </c>
      <c r="F699" s="44" t="s">
        <v>1297</v>
      </c>
      <c r="G699" s="61"/>
    </row>
    <row r="700" spans="1:7" x14ac:dyDescent="0.15">
      <c r="A700" s="44">
        <v>28046</v>
      </c>
      <c r="B700" s="44" t="s">
        <v>1296</v>
      </c>
      <c r="C700" s="48" t="s">
        <v>1696</v>
      </c>
      <c r="D700" s="44">
        <v>2000</v>
      </c>
      <c r="E700" s="48" t="s">
        <v>8831</v>
      </c>
      <c r="F700" s="44" t="s">
        <v>1297</v>
      </c>
      <c r="G700" s="61"/>
    </row>
    <row r="701" spans="1:7" x14ac:dyDescent="0.15">
      <c r="A701" s="44">
        <v>28047</v>
      </c>
      <c r="B701" s="44" t="s">
        <v>1296</v>
      </c>
      <c r="C701" s="48" t="s">
        <v>10562</v>
      </c>
      <c r="D701" s="44">
        <v>1999</v>
      </c>
      <c r="E701" s="48" t="s">
        <v>8831</v>
      </c>
      <c r="F701" s="44" t="s">
        <v>1297</v>
      </c>
      <c r="G701" s="61"/>
    </row>
    <row r="702" spans="1:7" x14ac:dyDescent="0.15">
      <c r="A702" s="44">
        <v>28050</v>
      </c>
      <c r="B702" s="44" t="s">
        <v>1295</v>
      </c>
      <c r="C702" s="48" t="s">
        <v>1697</v>
      </c>
      <c r="D702" s="44">
        <v>2000</v>
      </c>
      <c r="E702" s="48" t="s">
        <v>8831</v>
      </c>
      <c r="F702" s="44" t="s">
        <v>1297</v>
      </c>
      <c r="G702" s="61"/>
    </row>
    <row r="703" spans="1:7" x14ac:dyDescent="0.15">
      <c r="A703" s="44">
        <v>28052</v>
      </c>
      <c r="B703" s="44" t="s">
        <v>1295</v>
      </c>
      <c r="C703" s="48" t="s">
        <v>10563</v>
      </c>
      <c r="D703" s="44">
        <v>1999</v>
      </c>
      <c r="E703" s="48" t="s">
        <v>8831</v>
      </c>
      <c r="F703" s="44" t="s">
        <v>1297</v>
      </c>
      <c r="G703" s="61"/>
    </row>
    <row r="704" spans="1:7" x14ac:dyDescent="0.15">
      <c r="A704" s="44">
        <v>28059</v>
      </c>
      <c r="B704" s="44" t="s">
        <v>1295</v>
      </c>
      <c r="C704" s="48" t="s">
        <v>10564</v>
      </c>
      <c r="D704" s="44">
        <v>1999</v>
      </c>
      <c r="E704" s="48" t="s">
        <v>8829</v>
      </c>
      <c r="F704" s="44" t="s">
        <v>1290</v>
      </c>
      <c r="G704" s="61"/>
    </row>
    <row r="705" spans="1:7" x14ac:dyDescent="0.15">
      <c r="A705" s="44">
        <v>28063</v>
      </c>
      <c r="B705" s="44" t="s">
        <v>1296</v>
      </c>
      <c r="C705" s="48" t="s">
        <v>1698</v>
      </c>
      <c r="D705" s="44">
        <v>2008</v>
      </c>
      <c r="E705" s="48" t="s">
        <v>8829</v>
      </c>
      <c r="F705" s="44" t="s">
        <v>1290</v>
      </c>
      <c r="G705" s="61"/>
    </row>
    <row r="706" spans="1:7" x14ac:dyDescent="0.15">
      <c r="A706" s="44">
        <v>28068</v>
      </c>
      <c r="B706" s="44" t="s">
        <v>1296</v>
      </c>
      <c r="C706" s="48" t="s">
        <v>1699</v>
      </c>
      <c r="D706" s="44">
        <v>1999</v>
      </c>
      <c r="E706" s="48" t="s">
        <v>8798</v>
      </c>
      <c r="F706" s="44" t="s">
        <v>1299</v>
      </c>
      <c r="G706" s="61"/>
    </row>
    <row r="707" spans="1:7" x14ac:dyDescent="0.15">
      <c r="A707" s="44">
        <v>28070</v>
      </c>
      <c r="B707" s="44" t="s">
        <v>1296</v>
      </c>
      <c r="C707" s="48" t="s">
        <v>728</v>
      </c>
      <c r="D707" s="44">
        <v>2000</v>
      </c>
      <c r="E707" s="48" t="s">
        <v>8761</v>
      </c>
      <c r="F707" s="44" t="s">
        <v>1292</v>
      </c>
      <c r="G707" s="61">
        <v>43100</v>
      </c>
    </row>
    <row r="708" spans="1:7" x14ac:dyDescent="0.15">
      <c r="A708" s="44">
        <v>28071</v>
      </c>
      <c r="B708" s="44" t="s">
        <v>1296</v>
      </c>
      <c r="C708" s="48" t="s">
        <v>1700</v>
      </c>
      <c r="D708" s="44">
        <v>2000</v>
      </c>
      <c r="E708" s="48" t="s">
        <v>8796</v>
      </c>
      <c r="F708" s="44" t="s">
        <v>1295</v>
      </c>
      <c r="G708" s="61"/>
    </row>
    <row r="709" spans="1:7" x14ac:dyDescent="0.15">
      <c r="A709" s="44">
        <v>28072</v>
      </c>
      <c r="B709" s="44" t="s">
        <v>1296</v>
      </c>
      <c r="C709" s="48" t="s">
        <v>10565</v>
      </c>
      <c r="D709" s="44">
        <v>1999</v>
      </c>
      <c r="E709" s="48" t="s">
        <v>8694</v>
      </c>
      <c r="F709" s="44" t="s">
        <v>1291</v>
      </c>
      <c r="G709" s="61"/>
    </row>
    <row r="710" spans="1:7" x14ac:dyDescent="0.15">
      <c r="A710" s="133">
        <v>28083</v>
      </c>
      <c r="B710" s="133" t="s">
        <v>1295</v>
      </c>
      <c r="C710" s="134" t="s">
        <v>218</v>
      </c>
      <c r="D710" s="133">
        <v>2000</v>
      </c>
      <c r="E710" s="134" t="s">
        <v>8706</v>
      </c>
      <c r="F710" s="133" t="s">
        <v>1291</v>
      </c>
    </row>
    <row r="711" spans="1:7" x14ac:dyDescent="0.15">
      <c r="A711" s="44">
        <v>28084</v>
      </c>
      <c r="B711" s="44" t="s">
        <v>1295</v>
      </c>
      <c r="C711" s="48" t="s">
        <v>220</v>
      </c>
      <c r="D711" s="44">
        <v>2000</v>
      </c>
      <c r="E711" s="48" t="s">
        <v>8706</v>
      </c>
      <c r="F711" s="44" t="s">
        <v>1291</v>
      </c>
      <c r="G711" s="61">
        <v>43100</v>
      </c>
    </row>
    <row r="712" spans="1:7" x14ac:dyDescent="0.15">
      <c r="A712" s="44">
        <v>28088</v>
      </c>
      <c r="B712" s="44" t="s">
        <v>1296</v>
      </c>
      <c r="C712" s="48" t="s">
        <v>765</v>
      </c>
      <c r="D712" s="44">
        <v>2000</v>
      </c>
      <c r="E712" s="48" t="s">
        <v>8749</v>
      </c>
      <c r="F712" s="44" t="s">
        <v>1291</v>
      </c>
      <c r="G712" s="61">
        <v>42848</v>
      </c>
    </row>
    <row r="713" spans="1:7" x14ac:dyDescent="0.15">
      <c r="A713" s="44">
        <v>28091</v>
      </c>
      <c r="B713" s="44" t="s">
        <v>1296</v>
      </c>
      <c r="C713" s="48" t="s">
        <v>10566</v>
      </c>
      <c r="D713" s="44">
        <v>1999</v>
      </c>
      <c r="E713" s="48" t="s">
        <v>8726</v>
      </c>
      <c r="F713" s="44" t="s">
        <v>1292</v>
      </c>
      <c r="G713" s="61"/>
    </row>
    <row r="714" spans="1:7" x14ac:dyDescent="0.15">
      <c r="A714" s="44">
        <v>28092</v>
      </c>
      <c r="B714" s="44" t="s">
        <v>1296</v>
      </c>
      <c r="C714" s="48" t="s">
        <v>947</v>
      </c>
      <c r="D714" s="44">
        <v>1999</v>
      </c>
      <c r="E714" s="48" t="s">
        <v>8832</v>
      </c>
      <c r="F714" s="44" t="s">
        <v>1294</v>
      </c>
      <c r="G714" s="61">
        <v>43100</v>
      </c>
    </row>
    <row r="715" spans="1:7" x14ac:dyDescent="0.15">
      <c r="A715" s="44">
        <v>28093</v>
      </c>
      <c r="B715" s="44" t="s">
        <v>1296</v>
      </c>
      <c r="C715" s="48" t="s">
        <v>1701</v>
      </c>
      <c r="D715" s="44">
        <v>2000</v>
      </c>
      <c r="E715" s="48" t="s">
        <v>8726</v>
      </c>
      <c r="F715" s="44" t="s">
        <v>1292</v>
      </c>
      <c r="G715" s="61"/>
    </row>
    <row r="716" spans="1:7" x14ac:dyDescent="0.15">
      <c r="A716" s="44">
        <v>28094</v>
      </c>
      <c r="B716" s="44" t="s">
        <v>1296</v>
      </c>
      <c r="C716" s="48" t="s">
        <v>706</v>
      </c>
      <c r="D716" s="44">
        <v>2000</v>
      </c>
      <c r="E716" s="48" t="s">
        <v>8726</v>
      </c>
      <c r="F716" s="44" t="s">
        <v>1292</v>
      </c>
      <c r="G716" s="61">
        <v>42792</v>
      </c>
    </row>
    <row r="717" spans="1:7" x14ac:dyDescent="0.15">
      <c r="A717" s="44">
        <v>28095</v>
      </c>
      <c r="B717" s="44" t="s">
        <v>1295</v>
      </c>
      <c r="C717" s="48" t="s">
        <v>1702</v>
      </c>
      <c r="D717" s="44">
        <v>2000</v>
      </c>
      <c r="E717" s="48" t="s">
        <v>8694</v>
      </c>
      <c r="F717" s="44" t="s">
        <v>1291</v>
      </c>
      <c r="G717" s="61"/>
    </row>
    <row r="718" spans="1:7" x14ac:dyDescent="0.15">
      <c r="A718" s="44">
        <v>28102</v>
      </c>
      <c r="B718" s="44" t="s">
        <v>1296</v>
      </c>
      <c r="C718" s="48" t="s">
        <v>10567</v>
      </c>
      <c r="D718" s="44">
        <v>1999</v>
      </c>
      <c r="E718" s="48" t="s">
        <v>8775</v>
      </c>
      <c r="F718" s="44" t="s">
        <v>1290</v>
      </c>
      <c r="G718" s="61"/>
    </row>
    <row r="719" spans="1:7" x14ac:dyDescent="0.15">
      <c r="A719" s="44">
        <v>28106</v>
      </c>
      <c r="B719" s="44" t="s">
        <v>1296</v>
      </c>
      <c r="C719" s="48" t="s">
        <v>10568</v>
      </c>
      <c r="D719" s="44">
        <v>1999</v>
      </c>
      <c r="E719" s="48" t="s">
        <v>8749</v>
      </c>
      <c r="F719" s="44" t="s">
        <v>1291</v>
      </c>
      <c r="G719" s="61"/>
    </row>
    <row r="720" spans="1:7" x14ac:dyDescent="0.15">
      <c r="A720" s="44">
        <v>28111</v>
      </c>
      <c r="B720" s="44" t="s">
        <v>1296</v>
      </c>
      <c r="C720" s="48" t="s">
        <v>1703</v>
      </c>
      <c r="D720" s="44">
        <v>2000</v>
      </c>
      <c r="E720" s="48" t="s">
        <v>8740</v>
      </c>
      <c r="F720" s="44" t="s">
        <v>1297</v>
      </c>
      <c r="G720" s="61"/>
    </row>
    <row r="721" spans="1:7" x14ac:dyDescent="0.15">
      <c r="A721" s="44">
        <v>28112</v>
      </c>
      <c r="B721" s="44" t="s">
        <v>1296</v>
      </c>
      <c r="C721" s="48" t="s">
        <v>10569</v>
      </c>
      <c r="D721" s="44">
        <v>1999</v>
      </c>
      <c r="E721" s="48" t="s">
        <v>8733</v>
      </c>
      <c r="F721" s="44" t="s">
        <v>1297</v>
      </c>
      <c r="G721" s="61"/>
    </row>
    <row r="722" spans="1:7" x14ac:dyDescent="0.15">
      <c r="A722" s="44">
        <v>28113</v>
      </c>
      <c r="B722" s="44" t="s">
        <v>1296</v>
      </c>
      <c r="C722" s="48" t="s">
        <v>1704</v>
      </c>
      <c r="D722" s="44">
        <v>2000</v>
      </c>
      <c r="E722" s="48" t="s">
        <v>8740</v>
      </c>
      <c r="F722" s="44" t="s">
        <v>1297</v>
      </c>
      <c r="G722" s="61"/>
    </row>
    <row r="723" spans="1:7" x14ac:dyDescent="0.15">
      <c r="A723" s="44">
        <v>28114</v>
      </c>
      <c r="B723" s="44" t="s">
        <v>1296</v>
      </c>
      <c r="C723" s="48" t="s">
        <v>1705</v>
      </c>
      <c r="D723" s="44">
        <v>2001</v>
      </c>
      <c r="E723" s="48" t="s">
        <v>8733</v>
      </c>
      <c r="F723" s="44" t="s">
        <v>1297</v>
      </c>
      <c r="G723" s="61"/>
    </row>
    <row r="724" spans="1:7" x14ac:dyDescent="0.15">
      <c r="A724" s="44">
        <v>28115</v>
      </c>
      <c r="B724" s="44" t="s">
        <v>1296</v>
      </c>
      <c r="C724" s="48" t="s">
        <v>1706</v>
      </c>
      <c r="D724" s="44">
        <v>2001</v>
      </c>
      <c r="E724" s="48" t="s">
        <v>8733</v>
      </c>
      <c r="F724" s="44" t="s">
        <v>1297</v>
      </c>
      <c r="G724" s="61"/>
    </row>
    <row r="725" spans="1:7" x14ac:dyDescent="0.15">
      <c r="A725" s="44">
        <v>28116</v>
      </c>
      <c r="B725" s="44" t="s">
        <v>1295</v>
      </c>
      <c r="C725" s="48" t="s">
        <v>1707</v>
      </c>
      <c r="D725" s="44">
        <v>2002</v>
      </c>
      <c r="E725" s="48" t="s">
        <v>8740</v>
      </c>
      <c r="F725" s="44" t="s">
        <v>1297</v>
      </c>
      <c r="G725" s="61"/>
    </row>
    <row r="726" spans="1:7" x14ac:dyDescent="0.15">
      <c r="A726" s="44">
        <v>28119</v>
      </c>
      <c r="B726" s="44" t="s">
        <v>1295</v>
      </c>
      <c r="C726" s="48" t="s">
        <v>403</v>
      </c>
      <c r="D726" s="44">
        <v>2000</v>
      </c>
      <c r="E726" s="48" t="s">
        <v>8845</v>
      </c>
      <c r="F726" s="44" t="s">
        <v>1291</v>
      </c>
      <c r="G726" s="61"/>
    </row>
    <row r="727" spans="1:7" x14ac:dyDescent="0.15">
      <c r="A727" s="44">
        <v>28120</v>
      </c>
      <c r="B727" s="44" t="s">
        <v>1295</v>
      </c>
      <c r="C727" s="48" t="s">
        <v>10570</v>
      </c>
      <c r="D727" s="44">
        <v>1999</v>
      </c>
      <c r="E727" s="48" t="s">
        <v>8845</v>
      </c>
      <c r="F727" s="44" t="s">
        <v>1291</v>
      </c>
      <c r="G727" s="61"/>
    </row>
    <row r="728" spans="1:7" x14ac:dyDescent="0.15">
      <c r="A728" s="44">
        <v>28121</v>
      </c>
      <c r="B728" s="44" t="s">
        <v>1295</v>
      </c>
      <c r="C728" s="48" t="s">
        <v>1708</v>
      </c>
      <c r="D728" s="44">
        <v>2000</v>
      </c>
      <c r="E728" s="48" t="s">
        <v>8845</v>
      </c>
      <c r="F728" s="44" t="s">
        <v>1291</v>
      </c>
      <c r="G728" s="61"/>
    </row>
    <row r="729" spans="1:7" x14ac:dyDescent="0.15">
      <c r="A729" s="44">
        <v>28126</v>
      </c>
      <c r="B729" s="44" t="s">
        <v>1295</v>
      </c>
      <c r="C729" s="48" t="s">
        <v>10571</v>
      </c>
      <c r="D729" s="44">
        <v>1999</v>
      </c>
      <c r="E729" s="48" t="s">
        <v>8869</v>
      </c>
      <c r="F729" s="44" t="s">
        <v>1290</v>
      </c>
      <c r="G729" s="61"/>
    </row>
    <row r="730" spans="1:7" x14ac:dyDescent="0.15">
      <c r="A730" s="44">
        <v>28128</v>
      </c>
      <c r="B730" s="44" t="s">
        <v>1295</v>
      </c>
      <c r="C730" s="48" t="s">
        <v>10572</v>
      </c>
      <c r="D730" s="44">
        <v>1999</v>
      </c>
      <c r="E730" s="48" t="s">
        <v>1084</v>
      </c>
      <c r="F730" s="44" t="s">
        <v>1298</v>
      </c>
      <c r="G730" s="61"/>
    </row>
    <row r="731" spans="1:7" x14ac:dyDescent="0.15">
      <c r="A731" s="44">
        <v>28129</v>
      </c>
      <c r="B731" s="44" t="s">
        <v>1295</v>
      </c>
      <c r="C731" s="48" t="s">
        <v>250</v>
      </c>
      <c r="D731" s="44">
        <v>2001</v>
      </c>
      <c r="E731" s="48" t="s">
        <v>8790</v>
      </c>
      <c r="F731" s="44" t="s">
        <v>1298</v>
      </c>
      <c r="G731" s="61">
        <v>42946</v>
      </c>
    </row>
    <row r="732" spans="1:7" x14ac:dyDescent="0.15">
      <c r="A732" s="44">
        <v>28134</v>
      </c>
      <c r="B732" s="44" t="s">
        <v>1296</v>
      </c>
      <c r="C732" s="48" t="s">
        <v>10573</v>
      </c>
      <c r="D732" s="44">
        <v>1999</v>
      </c>
      <c r="E732" s="48" t="s">
        <v>8698</v>
      </c>
      <c r="F732" s="44" t="s">
        <v>1298</v>
      </c>
      <c r="G732" s="61"/>
    </row>
    <row r="733" spans="1:7" x14ac:dyDescent="0.15">
      <c r="A733" s="44">
        <v>28136</v>
      </c>
      <c r="B733" s="44" t="s">
        <v>1296</v>
      </c>
      <c r="C733" s="48" t="s">
        <v>783</v>
      </c>
      <c r="D733" s="44">
        <v>2000</v>
      </c>
      <c r="E733" s="48" t="s">
        <v>8757</v>
      </c>
      <c r="F733" s="44" t="s">
        <v>1295</v>
      </c>
      <c r="G733" s="61"/>
    </row>
    <row r="734" spans="1:7" x14ac:dyDescent="0.15">
      <c r="A734" s="44">
        <v>28137</v>
      </c>
      <c r="B734" s="44" t="s">
        <v>1296</v>
      </c>
      <c r="C734" s="48" t="s">
        <v>746</v>
      </c>
      <c r="D734" s="44">
        <v>2000</v>
      </c>
      <c r="E734" s="48" t="s">
        <v>8757</v>
      </c>
      <c r="F734" s="44" t="s">
        <v>1295</v>
      </c>
      <c r="G734" s="61">
        <v>42849</v>
      </c>
    </row>
    <row r="735" spans="1:7" x14ac:dyDescent="0.15">
      <c r="A735" s="44">
        <v>28143</v>
      </c>
      <c r="B735" s="44" t="s">
        <v>1296</v>
      </c>
      <c r="C735" s="48" t="s">
        <v>10574</v>
      </c>
      <c r="D735" s="44">
        <v>1999</v>
      </c>
      <c r="E735" s="48" t="s">
        <v>8775</v>
      </c>
      <c r="F735" s="44" t="s">
        <v>1290</v>
      </c>
      <c r="G735" s="61"/>
    </row>
    <row r="736" spans="1:7" x14ac:dyDescent="0.15">
      <c r="A736" s="44">
        <v>28145</v>
      </c>
      <c r="B736" s="44" t="s">
        <v>1295</v>
      </c>
      <c r="C736" s="48" t="s">
        <v>7426</v>
      </c>
      <c r="D736" s="44">
        <v>2000</v>
      </c>
      <c r="E736" s="48" t="s">
        <v>8761</v>
      </c>
      <c r="F736" s="44" t="s">
        <v>1292</v>
      </c>
      <c r="G736" s="61"/>
    </row>
    <row r="737" spans="1:7" x14ac:dyDescent="0.15">
      <c r="A737" s="44">
        <v>28146</v>
      </c>
      <c r="B737" s="44" t="s">
        <v>1296</v>
      </c>
      <c r="C737" s="48" t="s">
        <v>1709</v>
      </c>
      <c r="D737" s="44">
        <v>1999</v>
      </c>
      <c r="E737" s="48" t="s">
        <v>8798</v>
      </c>
      <c r="F737" s="44" t="s">
        <v>1299</v>
      </c>
      <c r="G737" s="61"/>
    </row>
    <row r="738" spans="1:7" x14ac:dyDescent="0.15">
      <c r="A738" s="44">
        <v>28150</v>
      </c>
      <c r="B738" s="44" t="s">
        <v>1295</v>
      </c>
      <c r="C738" s="48" t="s">
        <v>1710</v>
      </c>
      <c r="D738" s="44">
        <v>1999</v>
      </c>
      <c r="E738" s="48" t="s">
        <v>11381</v>
      </c>
      <c r="F738" s="44" t="s">
        <v>1298</v>
      </c>
      <c r="G738" s="61"/>
    </row>
    <row r="739" spans="1:7" x14ac:dyDescent="0.15">
      <c r="A739" s="44">
        <v>28152</v>
      </c>
      <c r="B739" s="44" t="s">
        <v>1296</v>
      </c>
      <c r="C739" s="48" t="s">
        <v>10575</v>
      </c>
      <c r="D739" s="44">
        <v>1999</v>
      </c>
      <c r="E739" s="48" t="s">
        <v>8702</v>
      </c>
      <c r="F739" s="44" t="s">
        <v>1299</v>
      </c>
      <c r="G739" s="61"/>
    </row>
    <row r="740" spans="1:7" x14ac:dyDescent="0.15">
      <c r="A740" s="44">
        <v>28153</v>
      </c>
      <c r="B740" s="44" t="s">
        <v>1295</v>
      </c>
      <c r="C740" s="48" t="s">
        <v>245</v>
      </c>
      <c r="D740" s="44">
        <v>2000</v>
      </c>
      <c r="E740" s="48" t="s">
        <v>8704</v>
      </c>
      <c r="F740" s="44" t="s">
        <v>1292</v>
      </c>
      <c r="G740" s="61">
        <v>42806</v>
      </c>
    </row>
    <row r="741" spans="1:7" x14ac:dyDescent="0.15">
      <c r="A741" s="44">
        <v>28154</v>
      </c>
      <c r="B741" s="44" t="s">
        <v>1295</v>
      </c>
      <c r="C741" s="48" t="s">
        <v>295</v>
      </c>
      <c r="D741" s="44">
        <v>2000</v>
      </c>
      <c r="E741" s="48" t="s">
        <v>8704</v>
      </c>
      <c r="F741" s="44" t="s">
        <v>1292</v>
      </c>
      <c r="G741" s="61">
        <v>42806</v>
      </c>
    </row>
    <row r="742" spans="1:7" x14ac:dyDescent="0.15">
      <c r="A742" s="44">
        <v>28159</v>
      </c>
      <c r="B742" s="44" t="s">
        <v>1295</v>
      </c>
      <c r="C742" s="48" t="s">
        <v>1711</v>
      </c>
      <c r="D742" s="44">
        <v>2002</v>
      </c>
      <c r="E742" s="48" t="s">
        <v>8693</v>
      </c>
      <c r="F742" s="44" t="s">
        <v>1295</v>
      </c>
      <c r="G742" s="61"/>
    </row>
    <row r="743" spans="1:7" x14ac:dyDescent="0.15">
      <c r="A743" s="44">
        <v>28166</v>
      </c>
      <c r="B743" s="44" t="s">
        <v>1295</v>
      </c>
      <c r="C743" s="48" t="s">
        <v>10576</v>
      </c>
      <c r="D743" s="44">
        <v>1999</v>
      </c>
      <c r="E743" s="48" t="s">
        <v>8729</v>
      </c>
      <c r="F743" s="44" t="s">
        <v>1298</v>
      </c>
      <c r="G743" s="61"/>
    </row>
    <row r="744" spans="1:7" x14ac:dyDescent="0.15">
      <c r="A744" s="44">
        <v>28169</v>
      </c>
      <c r="B744" s="44" t="s">
        <v>1296</v>
      </c>
      <c r="C744" s="48" t="s">
        <v>10577</v>
      </c>
      <c r="D744" s="44">
        <v>1999</v>
      </c>
      <c r="E744" s="48" t="s">
        <v>8878</v>
      </c>
      <c r="F744" s="44" t="s">
        <v>1294</v>
      </c>
      <c r="G744" s="61"/>
    </row>
    <row r="745" spans="1:7" x14ac:dyDescent="0.15">
      <c r="A745" s="44">
        <v>28170</v>
      </c>
      <c r="B745" s="44" t="s">
        <v>1296</v>
      </c>
      <c r="C745" s="48" t="s">
        <v>942</v>
      </c>
      <c r="D745" s="44">
        <v>1999</v>
      </c>
      <c r="E745" s="48" t="s">
        <v>8709</v>
      </c>
      <c r="F745" s="44" t="s">
        <v>1294</v>
      </c>
      <c r="G745" s="61">
        <v>42819</v>
      </c>
    </row>
    <row r="746" spans="1:7" x14ac:dyDescent="0.15">
      <c r="A746" s="133">
        <v>28173</v>
      </c>
      <c r="B746" s="133" t="s">
        <v>1295</v>
      </c>
      <c r="C746" s="134" t="s">
        <v>10578</v>
      </c>
      <c r="D746" s="133">
        <v>1999</v>
      </c>
      <c r="E746" s="134" t="s">
        <v>8878</v>
      </c>
      <c r="F746" s="133" t="s">
        <v>1294</v>
      </c>
    </row>
    <row r="747" spans="1:7" x14ac:dyDescent="0.15">
      <c r="A747" s="44">
        <v>28174</v>
      </c>
      <c r="B747" s="44" t="s">
        <v>1295</v>
      </c>
      <c r="C747" s="48" t="s">
        <v>10579</v>
      </c>
      <c r="D747" s="44">
        <v>1999</v>
      </c>
      <c r="E747" s="48" t="s">
        <v>8820</v>
      </c>
      <c r="F747" s="44" t="s">
        <v>1291</v>
      </c>
      <c r="G747" s="61"/>
    </row>
    <row r="748" spans="1:7" x14ac:dyDescent="0.15">
      <c r="A748" s="44">
        <v>28180</v>
      </c>
      <c r="B748" s="44" t="s">
        <v>1296</v>
      </c>
      <c r="C748" s="48" t="s">
        <v>1712</v>
      </c>
      <c r="D748" s="44">
        <v>2000</v>
      </c>
      <c r="E748" s="48" t="s">
        <v>8873</v>
      </c>
      <c r="F748" s="44" t="s">
        <v>1299</v>
      </c>
      <c r="G748" s="61">
        <v>42637</v>
      </c>
    </row>
    <row r="749" spans="1:7" x14ac:dyDescent="0.15">
      <c r="A749" s="44">
        <v>28181</v>
      </c>
      <c r="B749" s="44" t="s">
        <v>1296</v>
      </c>
      <c r="C749" s="48" t="s">
        <v>1713</v>
      </c>
      <c r="D749" s="44">
        <v>2000</v>
      </c>
      <c r="E749" s="48" t="s">
        <v>8873</v>
      </c>
      <c r="F749" s="44" t="s">
        <v>1299</v>
      </c>
      <c r="G749" s="61"/>
    </row>
    <row r="750" spans="1:7" x14ac:dyDescent="0.15">
      <c r="A750" s="44">
        <v>28182</v>
      </c>
      <c r="B750" s="44" t="s">
        <v>1296</v>
      </c>
      <c r="C750" s="48" t="s">
        <v>10580</v>
      </c>
      <c r="D750" s="44">
        <v>1999</v>
      </c>
      <c r="E750" s="48" t="s">
        <v>8761</v>
      </c>
      <c r="F750" s="44" t="s">
        <v>1292</v>
      </c>
      <c r="G750" s="61"/>
    </row>
    <row r="751" spans="1:7" x14ac:dyDescent="0.15">
      <c r="A751" s="44">
        <v>28184</v>
      </c>
      <c r="B751" s="44" t="s">
        <v>1296</v>
      </c>
      <c r="C751" s="48" t="s">
        <v>10581</v>
      </c>
      <c r="D751" s="44">
        <v>1999</v>
      </c>
      <c r="E751" s="48" t="s">
        <v>9172</v>
      </c>
      <c r="F751" s="44" t="s">
        <v>1297</v>
      </c>
      <c r="G751" s="61"/>
    </row>
    <row r="752" spans="1:7" x14ac:dyDescent="0.15">
      <c r="A752" s="44">
        <v>28187</v>
      </c>
      <c r="B752" s="44" t="s">
        <v>1295</v>
      </c>
      <c r="C752" s="48" t="s">
        <v>1714</v>
      </c>
      <c r="D752" s="44">
        <v>2000</v>
      </c>
      <c r="E752" s="48" t="s">
        <v>8782</v>
      </c>
      <c r="F752" s="44" t="s">
        <v>1292</v>
      </c>
      <c r="G752" s="61"/>
    </row>
    <row r="753" spans="1:7" x14ac:dyDescent="0.15">
      <c r="A753" s="44">
        <v>28188</v>
      </c>
      <c r="B753" s="44" t="s">
        <v>1296</v>
      </c>
      <c r="C753" s="48" t="s">
        <v>1312</v>
      </c>
      <c r="D753" s="44">
        <v>2000</v>
      </c>
      <c r="E753" s="48" t="s">
        <v>8782</v>
      </c>
      <c r="F753" s="44" t="s">
        <v>1292</v>
      </c>
      <c r="G753" s="61"/>
    </row>
    <row r="754" spans="1:7" x14ac:dyDescent="0.15">
      <c r="A754" s="44">
        <v>28190</v>
      </c>
      <c r="B754" s="44" t="s">
        <v>1296</v>
      </c>
      <c r="C754" s="48" t="s">
        <v>1715</v>
      </c>
      <c r="D754" s="44">
        <v>2000</v>
      </c>
      <c r="E754" s="48" t="s">
        <v>8692</v>
      </c>
      <c r="F754" s="44" t="s">
        <v>1298</v>
      </c>
      <c r="G754" s="61"/>
    </row>
    <row r="755" spans="1:7" x14ac:dyDescent="0.15">
      <c r="A755" s="44">
        <v>28191</v>
      </c>
      <c r="B755" s="44" t="s">
        <v>1296</v>
      </c>
      <c r="C755" s="48" t="s">
        <v>10582</v>
      </c>
      <c r="D755" s="44">
        <v>1999</v>
      </c>
      <c r="E755" s="48" t="s">
        <v>8793</v>
      </c>
      <c r="F755" s="44" t="s">
        <v>1298</v>
      </c>
      <c r="G755" s="61"/>
    </row>
    <row r="756" spans="1:7" x14ac:dyDescent="0.15">
      <c r="A756" s="44">
        <v>28192</v>
      </c>
      <c r="B756" s="44" t="s">
        <v>1295</v>
      </c>
      <c r="C756" s="48" t="s">
        <v>10583</v>
      </c>
      <c r="D756" s="44">
        <v>1999</v>
      </c>
      <c r="E756" s="48" t="s">
        <v>8757</v>
      </c>
      <c r="F756" s="44" t="s">
        <v>1295</v>
      </c>
      <c r="G756" s="61"/>
    </row>
    <row r="757" spans="1:7" x14ac:dyDescent="0.15">
      <c r="A757" s="44">
        <v>28194</v>
      </c>
      <c r="B757" s="44" t="s">
        <v>1296</v>
      </c>
      <c r="C757" s="48" t="s">
        <v>10584</v>
      </c>
      <c r="D757" s="44">
        <v>1999</v>
      </c>
      <c r="E757" s="48" t="s">
        <v>8768</v>
      </c>
      <c r="F757" s="44" t="s">
        <v>1292</v>
      </c>
      <c r="G757" s="61"/>
    </row>
    <row r="758" spans="1:7" x14ac:dyDescent="0.15">
      <c r="A758" s="44">
        <v>28199</v>
      </c>
      <c r="B758" s="44" t="s">
        <v>1296</v>
      </c>
      <c r="C758" s="48" t="s">
        <v>10585</v>
      </c>
      <c r="D758" s="44">
        <v>1999</v>
      </c>
      <c r="E758" s="48" t="s">
        <v>8712</v>
      </c>
      <c r="F758" s="44" t="s">
        <v>1291</v>
      </c>
      <c r="G758" s="61"/>
    </row>
    <row r="759" spans="1:7" x14ac:dyDescent="0.15">
      <c r="A759" s="44">
        <v>28216</v>
      </c>
      <c r="B759" s="44" t="s">
        <v>1295</v>
      </c>
      <c r="C759" s="48" t="s">
        <v>10586</v>
      </c>
      <c r="D759" s="44">
        <v>1999</v>
      </c>
      <c r="E759" s="48" t="s">
        <v>8721</v>
      </c>
      <c r="F759" s="44" t="s">
        <v>1298</v>
      </c>
      <c r="G759" s="61"/>
    </row>
    <row r="760" spans="1:7" x14ac:dyDescent="0.15">
      <c r="A760" s="44">
        <v>28218</v>
      </c>
      <c r="B760" s="44" t="s">
        <v>1295</v>
      </c>
      <c r="C760" s="48" t="s">
        <v>10587</v>
      </c>
      <c r="D760" s="44">
        <v>1999</v>
      </c>
      <c r="E760" s="48" t="s">
        <v>8734</v>
      </c>
      <c r="F760" s="44" t="s">
        <v>1297</v>
      </c>
      <c r="G760" s="61"/>
    </row>
    <row r="761" spans="1:7" x14ac:dyDescent="0.15">
      <c r="A761" s="44">
        <v>28220</v>
      </c>
      <c r="B761" s="44" t="s">
        <v>1295</v>
      </c>
      <c r="C761" s="48" t="s">
        <v>1716</v>
      </c>
      <c r="D761" s="44">
        <v>2000</v>
      </c>
      <c r="E761" s="48" t="s">
        <v>8783</v>
      </c>
      <c r="F761" s="44" t="s">
        <v>1290</v>
      </c>
      <c r="G761" s="61"/>
    </row>
    <row r="762" spans="1:7" x14ac:dyDescent="0.15">
      <c r="A762" s="44">
        <v>28224</v>
      </c>
      <c r="B762" s="44" t="s">
        <v>1295</v>
      </c>
      <c r="C762" s="48" t="s">
        <v>354</v>
      </c>
      <c r="D762" s="44">
        <v>2000</v>
      </c>
      <c r="E762" s="48" t="s">
        <v>8756</v>
      </c>
      <c r="F762" s="44" t="s">
        <v>1296</v>
      </c>
      <c r="G762" s="61">
        <v>42778</v>
      </c>
    </row>
    <row r="763" spans="1:7" x14ac:dyDescent="0.15">
      <c r="A763" s="44">
        <v>28227</v>
      </c>
      <c r="B763" s="44" t="s">
        <v>1296</v>
      </c>
      <c r="C763" s="48" t="s">
        <v>1505</v>
      </c>
      <c r="D763" s="44">
        <v>2001</v>
      </c>
      <c r="E763" s="48" t="s">
        <v>9180</v>
      </c>
      <c r="F763" s="44" t="s">
        <v>1290</v>
      </c>
      <c r="G763" s="61"/>
    </row>
    <row r="764" spans="1:7" x14ac:dyDescent="0.15">
      <c r="A764" s="44">
        <v>28228</v>
      </c>
      <c r="B764" s="44" t="s">
        <v>1295</v>
      </c>
      <c r="C764" s="48" t="s">
        <v>10588</v>
      </c>
      <c r="D764" s="44">
        <v>1999</v>
      </c>
      <c r="E764" s="48" t="s">
        <v>9180</v>
      </c>
      <c r="F764" s="44" t="s">
        <v>1290</v>
      </c>
      <c r="G764" s="61"/>
    </row>
    <row r="765" spans="1:7" x14ac:dyDescent="0.15">
      <c r="A765" s="44">
        <v>28234</v>
      </c>
      <c r="B765" s="44" t="s">
        <v>1295</v>
      </c>
      <c r="C765" s="48" t="s">
        <v>10589</v>
      </c>
      <c r="D765" s="44">
        <v>1999</v>
      </c>
      <c r="E765" s="48" t="s">
        <v>8714</v>
      </c>
      <c r="F765" s="44" t="s">
        <v>1294</v>
      </c>
      <c r="G765" s="61"/>
    </row>
    <row r="766" spans="1:7" x14ac:dyDescent="0.15">
      <c r="A766" s="44">
        <v>28235</v>
      </c>
      <c r="B766" s="44" t="s">
        <v>1295</v>
      </c>
      <c r="C766" s="48" t="s">
        <v>10590</v>
      </c>
      <c r="D766" s="44">
        <v>1999</v>
      </c>
      <c r="E766" s="48" t="s">
        <v>8772</v>
      </c>
      <c r="F766" s="44" t="s">
        <v>1294</v>
      </c>
      <c r="G766" s="61"/>
    </row>
    <row r="767" spans="1:7" x14ac:dyDescent="0.15">
      <c r="A767" s="133">
        <v>28243</v>
      </c>
      <c r="B767" s="133" t="s">
        <v>1295</v>
      </c>
      <c r="C767" s="134" t="s">
        <v>10591</v>
      </c>
      <c r="D767" s="133">
        <v>1999</v>
      </c>
      <c r="E767" s="134" t="s">
        <v>8704</v>
      </c>
      <c r="F767" s="133" t="s">
        <v>1292</v>
      </c>
    </row>
    <row r="768" spans="1:7" x14ac:dyDescent="0.15">
      <c r="A768" s="44">
        <v>28246</v>
      </c>
      <c r="B768" s="44" t="s">
        <v>1296</v>
      </c>
      <c r="C768" s="48" t="s">
        <v>1717</v>
      </c>
      <c r="D768" s="44">
        <v>2000</v>
      </c>
      <c r="E768" s="48" t="s">
        <v>8812</v>
      </c>
      <c r="F768" s="44" t="s">
        <v>1298</v>
      </c>
      <c r="G768" s="61"/>
    </row>
    <row r="769" spans="1:7" x14ac:dyDescent="0.15">
      <c r="A769" s="44">
        <v>28247</v>
      </c>
      <c r="B769" s="44" t="s">
        <v>1296</v>
      </c>
      <c r="C769" s="48" t="s">
        <v>1718</v>
      </c>
      <c r="D769" s="44">
        <v>2000</v>
      </c>
      <c r="E769" s="48" t="s">
        <v>8760</v>
      </c>
      <c r="F769" s="44" t="s">
        <v>1297</v>
      </c>
      <c r="G769" s="61"/>
    </row>
    <row r="770" spans="1:7" x14ac:dyDescent="0.15">
      <c r="A770" s="44">
        <v>28250</v>
      </c>
      <c r="B770" s="44" t="s">
        <v>1296</v>
      </c>
      <c r="C770" s="48" t="s">
        <v>1719</v>
      </c>
      <c r="D770" s="44">
        <v>2000</v>
      </c>
      <c r="E770" s="48" t="s">
        <v>8696</v>
      </c>
      <c r="F770" s="44" t="s">
        <v>1291</v>
      </c>
      <c r="G770" s="61"/>
    </row>
    <row r="771" spans="1:7" x14ac:dyDescent="0.15">
      <c r="A771" s="44">
        <v>28251</v>
      </c>
      <c r="B771" s="44" t="s">
        <v>1295</v>
      </c>
      <c r="C771" s="48" t="s">
        <v>270</v>
      </c>
      <c r="D771" s="44">
        <v>2000</v>
      </c>
      <c r="E771" s="48" t="s">
        <v>8706</v>
      </c>
      <c r="F771" s="44" t="s">
        <v>1291</v>
      </c>
      <c r="G771" s="61">
        <v>42847</v>
      </c>
    </row>
    <row r="772" spans="1:7" x14ac:dyDescent="0.15">
      <c r="A772" s="44">
        <v>28252</v>
      </c>
      <c r="B772" s="44" t="s">
        <v>1295</v>
      </c>
      <c r="C772" s="48" t="s">
        <v>1720</v>
      </c>
      <c r="D772" s="44">
        <v>2000</v>
      </c>
      <c r="E772" s="48" t="s">
        <v>8706</v>
      </c>
      <c r="F772" s="44" t="s">
        <v>1291</v>
      </c>
      <c r="G772" s="61"/>
    </row>
    <row r="773" spans="1:7" x14ac:dyDescent="0.15">
      <c r="A773" s="44">
        <v>28259</v>
      </c>
      <c r="B773" s="44" t="s">
        <v>1295</v>
      </c>
      <c r="C773" s="48" t="s">
        <v>507</v>
      </c>
      <c r="D773" s="44">
        <v>1999</v>
      </c>
      <c r="E773" s="48" t="s">
        <v>8757</v>
      </c>
      <c r="F773" s="44" t="s">
        <v>1295</v>
      </c>
      <c r="G773" s="61">
        <v>42950</v>
      </c>
    </row>
    <row r="774" spans="1:7" x14ac:dyDescent="0.15">
      <c r="A774" s="44">
        <v>28261</v>
      </c>
      <c r="B774" s="44" t="s">
        <v>1295</v>
      </c>
      <c r="C774" s="48" t="s">
        <v>1722</v>
      </c>
      <c r="D774" s="44">
        <v>2000</v>
      </c>
      <c r="E774" s="48" t="s">
        <v>8757</v>
      </c>
      <c r="F774" s="44" t="s">
        <v>1295</v>
      </c>
      <c r="G774" s="61"/>
    </row>
    <row r="775" spans="1:7" x14ac:dyDescent="0.15">
      <c r="A775" s="44">
        <v>28262</v>
      </c>
      <c r="B775" s="44" t="s">
        <v>1296</v>
      </c>
      <c r="C775" s="48" t="s">
        <v>1723</v>
      </c>
      <c r="D775" s="44">
        <v>2000</v>
      </c>
      <c r="E775" s="48" t="s">
        <v>8757</v>
      </c>
      <c r="F775" s="44" t="s">
        <v>1295</v>
      </c>
      <c r="G775" s="61"/>
    </row>
    <row r="776" spans="1:7" x14ac:dyDescent="0.15">
      <c r="A776" s="44">
        <v>28269</v>
      </c>
      <c r="B776" s="44" t="s">
        <v>1295</v>
      </c>
      <c r="C776" s="48" t="s">
        <v>10592</v>
      </c>
      <c r="D776" s="44">
        <v>1999</v>
      </c>
      <c r="E776" s="48" t="s">
        <v>9180</v>
      </c>
      <c r="F776" s="44" t="s">
        <v>1290</v>
      </c>
      <c r="G776" s="61"/>
    </row>
    <row r="777" spans="1:7" x14ac:dyDescent="0.15">
      <c r="A777" s="44">
        <v>28271</v>
      </c>
      <c r="B777" s="44" t="s">
        <v>1295</v>
      </c>
      <c r="C777" s="48" t="s">
        <v>10593</v>
      </c>
      <c r="D777" s="44">
        <v>1999</v>
      </c>
      <c r="E777" s="48" t="s">
        <v>8750</v>
      </c>
      <c r="F777" s="44" t="s">
        <v>1290</v>
      </c>
      <c r="G777" s="61"/>
    </row>
    <row r="778" spans="1:7" x14ac:dyDescent="0.15">
      <c r="A778" s="44">
        <v>28284</v>
      </c>
      <c r="B778" s="44" t="s">
        <v>1296</v>
      </c>
      <c r="C778" s="48" t="s">
        <v>708</v>
      </c>
      <c r="D778" s="44">
        <v>2000</v>
      </c>
      <c r="E778" s="48" t="s">
        <v>8814</v>
      </c>
      <c r="F778" s="44" t="s">
        <v>1291</v>
      </c>
      <c r="G778" s="61">
        <v>42429</v>
      </c>
    </row>
    <row r="779" spans="1:7" x14ac:dyDescent="0.15">
      <c r="A779" s="44">
        <v>28285</v>
      </c>
      <c r="B779" s="44" t="s">
        <v>1295</v>
      </c>
      <c r="C779" s="48" t="s">
        <v>10594</v>
      </c>
      <c r="D779" s="44">
        <v>1999</v>
      </c>
      <c r="E779" s="48" t="s">
        <v>8697</v>
      </c>
      <c r="F779" s="44" t="s">
        <v>1291</v>
      </c>
      <c r="G779" s="61">
        <v>42449</v>
      </c>
    </row>
    <row r="780" spans="1:7" x14ac:dyDescent="0.15">
      <c r="A780" s="44">
        <v>28288</v>
      </c>
      <c r="B780" s="44" t="s">
        <v>1296</v>
      </c>
      <c r="C780" s="48" t="s">
        <v>1724</v>
      </c>
      <c r="D780" s="44">
        <v>2000</v>
      </c>
      <c r="E780" s="48" t="s">
        <v>8708</v>
      </c>
      <c r="F780" s="44" t="s">
        <v>1296</v>
      </c>
      <c r="G780" s="61"/>
    </row>
    <row r="781" spans="1:7" x14ac:dyDescent="0.15">
      <c r="A781" s="44">
        <v>28290</v>
      </c>
      <c r="B781" s="44" t="s">
        <v>1296</v>
      </c>
      <c r="C781" s="48" t="s">
        <v>10595</v>
      </c>
      <c r="D781" s="44">
        <v>1999</v>
      </c>
      <c r="E781" s="48" t="s">
        <v>9171</v>
      </c>
      <c r="F781" s="44" t="s">
        <v>1290</v>
      </c>
      <c r="G781" s="61"/>
    </row>
    <row r="782" spans="1:7" x14ac:dyDescent="0.15">
      <c r="A782" s="44">
        <v>28292</v>
      </c>
      <c r="B782" s="44" t="s">
        <v>1296</v>
      </c>
      <c r="C782" s="48" t="s">
        <v>1725</v>
      </c>
      <c r="D782" s="44">
        <v>2000</v>
      </c>
      <c r="E782" s="48" t="s">
        <v>9171</v>
      </c>
      <c r="F782" s="44" t="s">
        <v>1290</v>
      </c>
      <c r="G782" s="61"/>
    </row>
    <row r="783" spans="1:7" x14ac:dyDescent="0.15">
      <c r="A783" s="44">
        <v>28293</v>
      </c>
      <c r="B783" s="44" t="s">
        <v>1295</v>
      </c>
      <c r="C783" s="48" t="s">
        <v>1726</v>
      </c>
      <c r="D783" s="44">
        <v>2000</v>
      </c>
      <c r="E783" s="48" t="s">
        <v>9171</v>
      </c>
      <c r="F783" s="44" t="s">
        <v>1290</v>
      </c>
      <c r="G783" s="61"/>
    </row>
    <row r="784" spans="1:7" x14ac:dyDescent="0.15">
      <c r="A784" s="44">
        <v>28299</v>
      </c>
      <c r="B784" s="44" t="s">
        <v>1296</v>
      </c>
      <c r="C784" s="48" t="s">
        <v>1727</v>
      </c>
      <c r="D784" s="44">
        <v>1999</v>
      </c>
      <c r="E784" s="48" t="s">
        <v>8768</v>
      </c>
      <c r="F784" s="44" t="s">
        <v>1292</v>
      </c>
      <c r="G784" s="61"/>
    </row>
    <row r="785" spans="1:7" x14ac:dyDescent="0.15">
      <c r="A785" s="44">
        <v>28302</v>
      </c>
      <c r="B785" s="44" t="s">
        <v>1296</v>
      </c>
      <c r="C785" s="48" t="s">
        <v>10596</v>
      </c>
      <c r="D785" s="44">
        <v>1999</v>
      </c>
      <c r="E785" s="48" t="s">
        <v>8692</v>
      </c>
      <c r="F785" s="44" t="s">
        <v>1298</v>
      </c>
      <c r="G785" s="61"/>
    </row>
    <row r="786" spans="1:7" x14ac:dyDescent="0.15">
      <c r="A786" s="44">
        <v>28303</v>
      </c>
      <c r="B786" s="44" t="s">
        <v>1296</v>
      </c>
      <c r="C786" s="48" t="s">
        <v>594</v>
      </c>
      <c r="D786" s="44">
        <v>2002</v>
      </c>
      <c r="E786" s="48" t="s">
        <v>8692</v>
      </c>
      <c r="F786" s="44" t="s">
        <v>1298</v>
      </c>
      <c r="G786" s="61"/>
    </row>
    <row r="787" spans="1:7" x14ac:dyDescent="0.15">
      <c r="A787" s="44">
        <v>28312</v>
      </c>
      <c r="B787" s="44" t="s">
        <v>1296</v>
      </c>
      <c r="C787" s="48" t="s">
        <v>1728</v>
      </c>
      <c r="D787" s="44">
        <v>2000</v>
      </c>
      <c r="E787" s="48" t="s">
        <v>8733</v>
      </c>
      <c r="F787" s="44" t="s">
        <v>1297</v>
      </c>
      <c r="G787" s="61"/>
    </row>
    <row r="788" spans="1:7" x14ac:dyDescent="0.15">
      <c r="A788" s="44">
        <v>28316</v>
      </c>
      <c r="B788" s="44" t="s">
        <v>1296</v>
      </c>
      <c r="C788" s="48" t="s">
        <v>10597</v>
      </c>
      <c r="D788" s="44">
        <v>1999</v>
      </c>
      <c r="E788" s="48" t="s">
        <v>8692</v>
      </c>
      <c r="F788" s="44" t="s">
        <v>1298</v>
      </c>
      <c r="G788" s="61"/>
    </row>
    <row r="789" spans="1:7" x14ac:dyDescent="0.15">
      <c r="A789" s="44">
        <v>28317</v>
      </c>
      <c r="B789" s="44" t="s">
        <v>1295</v>
      </c>
      <c r="C789" s="48" t="s">
        <v>10598</v>
      </c>
      <c r="D789" s="44">
        <v>1999</v>
      </c>
      <c r="E789" s="48" t="s">
        <v>8766</v>
      </c>
      <c r="F789" s="44" t="s">
        <v>1291</v>
      </c>
      <c r="G789" s="61"/>
    </row>
    <row r="790" spans="1:7" x14ac:dyDescent="0.15">
      <c r="A790" s="44">
        <v>28320</v>
      </c>
      <c r="B790" s="44" t="s">
        <v>1296</v>
      </c>
      <c r="C790" s="48" t="s">
        <v>1729</v>
      </c>
      <c r="D790" s="44">
        <v>2000</v>
      </c>
      <c r="E790" s="48" t="s">
        <v>8692</v>
      </c>
      <c r="F790" s="44" t="s">
        <v>1298</v>
      </c>
      <c r="G790" s="61"/>
    </row>
    <row r="791" spans="1:7" x14ac:dyDescent="0.15">
      <c r="A791" s="44">
        <v>28323</v>
      </c>
      <c r="B791" s="44" t="s">
        <v>1295</v>
      </c>
      <c r="C791" s="48" t="s">
        <v>1730</v>
      </c>
      <c r="D791" s="44">
        <v>2000</v>
      </c>
      <c r="E791" s="48" t="s">
        <v>8805</v>
      </c>
      <c r="F791" s="44" t="s">
        <v>1298</v>
      </c>
      <c r="G791" s="61"/>
    </row>
    <row r="792" spans="1:7" x14ac:dyDescent="0.15">
      <c r="A792" s="133">
        <v>28324</v>
      </c>
      <c r="B792" s="133" t="s">
        <v>1295</v>
      </c>
      <c r="C792" s="134" t="s">
        <v>1731</v>
      </c>
      <c r="D792" s="133">
        <v>2000</v>
      </c>
      <c r="E792" s="134" t="s">
        <v>8805</v>
      </c>
      <c r="F792" s="133" t="s">
        <v>1298</v>
      </c>
    </row>
    <row r="793" spans="1:7" x14ac:dyDescent="0.15">
      <c r="A793" s="44">
        <v>28325</v>
      </c>
      <c r="B793" s="44" t="s">
        <v>1296</v>
      </c>
      <c r="C793" s="48" t="s">
        <v>1732</v>
      </c>
      <c r="D793" s="44">
        <v>2000</v>
      </c>
      <c r="E793" s="48" t="s">
        <v>8857</v>
      </c>
      <c r="F793" s="44" t="s">
        <v>1298</v>
      </c>
      <c r="G793" s="61"/>
    </row>
    <row r="794" spans="1:7" x14ac:dyDescent="0.15">
      <c r="A794" s="44">
        <v>28326</v>
      </c>
      <c r="B794" s="44" t="s">
        <v>1296</v>
      </c>
      <c r="C794" s="48" t="s">
        <v>10599</v>
      </c>
      <c r="D794" s="44">
        <v>1999</v>
      </c>
      <c r="E794" s="48" t="s">
        <v>8738</v>
      </c>
      <c r="F794" s="44" t="s">
        <v>1293</v>
      </c>
      <c r="G794" s="61"/>
    </row>
    <row r="795" spans="1:7" x14ac:dyDescent="0.15">
      <c r="A795" s="44">
        <v>28329</v>
      </c>
      <c r="B795" s="44" t="s">
        <v>1295</v>
      </c>
      <c r="C795" s="48" t="s">
        <v>317</v>
      </c>
      <c r="D795" s="44">
        <v>2000</v>
      </c>
      <c r="E795" s="48" t="s">
        <v>8738</v>
      </c>
      <c r="F795" s="44" t="s">
        <v>1293</v>
      </c>
      <c r="G795" s="61"/>
    </row>
    <row r="796" spans="1:7" x14ac:dyDescent="0.15">
      <c r="A796" s="44">
        <v>28335</v>
      </c>
      <c r="B796" s="44" t="s">
        <v>1296</v>
      </c>
      <c r="C796" s="48" t="s">
        <v>1733</v>
      </c>
      <c r="D796" s="44">
        <v>1999</v>
      </c>
      <c r="E796" s="48" t="s">
        <v>8738</v>
      </c>
      <c r="F796" s="44" t="s">
        <v>1293</v>
      </c>
      <c r="G796" s="61"/>
    </row>
    <row r="797" spans="1:7" x14ac:dyDescent="0.15">
      <c r="A797" s="44">
        <v>28336</v>
      </c>
      <c r="B797" s="44" t="s">
        <v>1296</v>
      </c>
      <c r="C797" s="48" t="s">
        <v>10600</v>
      </c>
      <c r="D797" s="44">
        <v>1999</v>
      </c>
      <c r="E797" s="48" t="s">
        <v>8738</v>
      </c>
      <c r="F797" s="44" t="s">
        <v>1293</v>
      </c>
      <c r="G797" s="61"/>
    </row>
    <row r="798" spans="1:7" x14ac:dyDescent="0.15">
      <c r="A798" s="44">
        <v>28337</v>
      </c>
      <c r="B798" s="44" t="s">
        <v>1295</v>
      </c>
      <c r="C798" s="48" t="s">
        <v>10601</v>
      </c>
      <c r="D798" s="44">
        <v>1999</v>
      </c>
      <c r="E798" s="48" t="s">
        <v>8706</v>
      </c>
      <c r="F798" s="44" t="s">
        <v>1291</v>
      </c>
      <c r="G798" s="61">
        <v>42435</v>
      </c>
    </row>
    <row r="799" spans="1:7" x14ac:dyDescent="0.15">
      <c r="A799" s="44">
        <v>28341</v>
      </c>
      <c r="B799" s="44" t="s">
        <v>1296</v>
      </c>
      <c r="C799" s="48" t="s">
        <v>740</v>
      </c>
      <c r="D799" s="44">
        <v>2000</v>
      </c>
      <c r="E799" s="48" t="s">
        <v>11381</v>
      </c>
      <c r="F799" s="44" t="s">
        <v>1298</v>
      </c>
      <c r="G799" s="61">
        <v>42779</v>
      </c>
    </row>
    <row r="800" spans="1:7" x14ac:dyDescent="0.15">
      <c r="A800" s="44">
        <v>28342</v>
      </c>
      <c r="B800" s="44" t="s">
        <v>1295</v>
      </c>
      <c r="C800" s="48" t="s">
        <v>1734</v>
      </c>
      <c r="D800" s="44">
        <v>2000</v>
      </c>
      <c r="E800" s="48" t="s">
        <v>1084</v>
      </c>
      <c r="F800" s="44" t="s">
        <v>1298</v>
      </c>
      <c r="G800" s="61"/>
    </row>
    <row r="801" spans="1:7" x14ac:dyDescent="0.15">
      <c r="A801" s="44">
        <v>28345</v>
      </c>
      <c r="B801" s="44" t="s">
        <v>1295</v>
      </c>
      <c r="C801" s="48" t="s">
        <v>1735</v>
      </c>
      <c r="D801" s="44">
        <v>2000</v>
      </c>
      <c r="E801" s="48" t="s">
        <v>8844</v>
      </c>
      <c r="F801" s="44" t="s">
        <v>1298</v>
      </c>
      <c r="G801" s="61"/>
    </row>
    <row r="802" spans="1:7" x14ac:dyDescent="0.15">
      <c r="A802" s="44">
        <v>28346</v>
      </c>
      <c r="B802" s="44" t="s">
        <v>1296</v>
      </c>
      <c r="C802" s="48" t="s">
        <v>1736</v>
      </c>
      <c r="D802" s="44">
        <v>1999</v>
      </c>
      <c r="E802" s="48" t="s">
        <v>8844</v>
      </c>
      <c r="F802" s="44" t="s">
        <v>1298</v>
      </c>
      <c r="G802" s="61"/>
    </row>
    <row r="803" spans="1:7" x14ac:dyDescent="0.15">
      <c r="A803" s="44">
        <v>28349</v>
      </c>
      <c r="B803" s="44" t="s">
        <v>1296</v>
      </c>
      <c r="C803" s="48" t="s">
        <v>10602</v>
      </c>
      <c r="D803" s="44">
        <v>1999</v>
      </c>
      <c r="E803" s="48" t="s">
        <v>8724</v>
      </c>
      <c r="F803" s="44" t="s">
        <v>1293</v>
      </c>
      <c r="G803" s="61"/>
    </row>
    <row r="804" spans="1:7" x14ac:dyDescent="0.15">
      <c r="A804" s="44">
        <v>28350</v>
      </c>
      <c r="B804" s="44" t="s">
        <v>1296</v>
      </c>
      <c r="C804" s="48" t="s">
        <v>10603</v>
      </c>
      <c r="D804" s="44">
        <v>1999</v>
      </c>
      <c r="E804" s="48" t="s">
        <v>8724</v>
      </c>
      <c r="F804" s="44" t="s">
        <v>1293</v>
      </c>
      <c r="G804" s="61"/>
    </row>
    <row r="805" spans="1:7" x14ac:dyDescent="0.15">
      <c r="A805" s="44">
        <v>28351</v>
      </c>
      <c r="B805" s="44" t="s">
        <v>1296</v>
      </c>
      <c r="C805" s="48" t="s">
        <v>10604</v>
      </c>
      <c r="D805" s="44">
        <v>1999</v>
      </c>
      <c r="E805" s="48" t="s">
        <v>8724</v>
      </c>
      <c r="F805" s="44" t="s">
        <v>1293</v>
      </c>
      <c r="G805" s="61"/>
    </row>
    <row r="806" spans="1:7" x14ac:dyDescent="0.15">
      <c r="A806" s="44">
        <v>28352</v>
      </c>
      <c r="B806" s="44" t="s">
        <v>1296</v>
      </c>
      <c r="C806" s="48" t="s">
        <v>1737</v>
      </c>
      <c r="D806" s="44">
        <v>2000</v>
      </c>
      <c r="E806" s="48" t="s">
        <v>8724</v>
      </c>
      <c r="F806" s="44" t="s">
        <v>1293</v>
      </c>
      <c r="G806" s="61"/>
    </row>
    <row r="807" spans="1:7" x14ac:dyDescent="0.15">
      <c r="A807" s="44">
        <v>28353</v>
      </c>
      <c r="B807" s="44" t="s">
        <v>1296</v>
      </c>
      <c r="C807" s="48" t="s">
        <v>10605</v>
      </c>
      <c r="D807" s="44">
        <v>1999</v>
      </c>
      <c r="E807" s="48" t="s">
        <v>8724</v>
      </c>
      <c r="F807" s="44" t="s">
        <v>1293</v>
      </c>
      <c r="G807" s="61"/>
    </row>
    <row r="808" spans="1:7" x14ac:dyDescent="0.15">
      <c r="A808" s="44">
        <v>28354</v>
      </c>
      <c r="B808" s="44" t="s">
        <v>1296</v>
      </c>
      <c r="C808" s="48" t="s">
        <v>10606</v>
      </c>
      <c r="D808" s="44">
        <v>1999</v>
      </c>
      <c r="E808" s="48" t="s">
        <v>8737</v>
      </c>
      <c r="F808" s="44" t="s">
        <v>1293</v>
      </c>
      <c r="G808" s="61"/>
    </row>
    <row r="809" spans="1:7" x14ac:dyDescent="0.15">
      <c r="A809" s="44">
        <v>28355</v>
      </c>
      <c r="B809" s="44" t="s">
        <v>1296</v>
      </c>
      <c r="C809" s="48" t="s">
        <v>1738</v>
      </c>
      <c r="D809" s="44">
        <v>1999</v>
      </c>
      <c r="E809" s="48" t="s">
        <v>8724</v>
      </c>
      <c r="F809" s="44" t="s">
        <v>1293</v>
      </c>
      <c r="G809" s="61"/>
    </row>
    <row r="810" spans="1:7" x14ac:dyDescent="0.15">
      <c r="A810" s="44">
        <v>28356</v>
      </c>
      <c r="B810" s="44" t="s">
        <v>1295</v>
      </c>
      <c r="C810" s="48" t="s">
        <v>222</v>
      </c>
      <c r="D810" s="44">
        <v>2000</v>
      </c>
      <c r="E810" s="48" t="s">
        <v>8745</v>
      </c>
      <c r="F810" s="44" t="s">
        <v>1293</v>
      </c>
      <c r="G810" s="61">
        <v>42819</v>
      </c>
    </row>
    <row r="811" spans="1:7" x14ac:dyDescent="0.15">
      <c r="A811" s="44">
        <v>28357</v>
      </c>
      <c r="B811" s="44" t="s">
        <v>1295</v>
      </c>
      <c r="C811" s="48" t="s">
        <v>10607</v>
      </c>
      <c r="D811" s="44">
        <v>1999</v>
      </c>
      <c r="E811" s="48" t="s">
        <v>8745</v>
      </c>
      <c r="F811" s="44" t="s">
        <v>1293</v>
      </c>
      <c r="G811" s="61">
        <v>42819</v>
      </c>
    </row>
    <row r="812" spans="1:7" x14ac:dyDescent="0.15">
      <c r="A812" s="44">
        <v>28358</v>
      </c>
      <c r="B812" s="44" t="s">
        <v>1295</v>
      </c>
      <c r="C812" s="48" t="s">
        <v>1739</v>
      </c>
      <c r="D812" s="44">
        <v>2002</v>
      </c>
      <c r="E812" s="48" t="s">
        <v>8724</v>
      </c>
      <c r="F812" s="44" t="s">
        <v>1293</v>
      </c>
      <c r="G812" s="61"/>
    </row>
    <row r="813" spans="1:7" x14ac:dyDescent="0.15">
      <c r="A813" s="44">
        <v>28359</v>
      </c>
      <c r="B813" s="44" t="s">
        <v>1295</v>
      </c>
      <c r="C813" s="48" t="s">
        <v>1740</v>
      </c>
      <c r="D813" s="44">
        <v>2002</v>
      </c>
      <c r="E813" s="48" t="s">
        <v>8724</v>
      </c>
      <c r="F813" s="44" t="s">
        <v>1293</v>
      </c>
      <c r="G813" s="61"/>
    </row>
    <row r="814" spans="1:7" x14ac:dyDescent="0.15">
      <c r="A814" s="44">
        <v>28360</v>
      </c>
      <c r="B814" s="44" t="s">
        <v>1295</v>
      </c>
      <c r="C814" s="48" t="s">
        <v>10608</v>
      </c>
      <c r="D814" s="44">
        <v>1999</v>
      </c>
      <c r="E814" s="48" t="s">
        <v>8724</v>
      </c>
      <c r="F814" s="44" t="s">
        <v>1293</v>
      </c>
      <c r="G814" s="61"/>
    </row>
    <row r="815" spans="1:7" x14ac:dyDescent="0.15">
      <c r="A815" s="44">
        <v>28363</v>
      </c>
      <c r="B815" s="44" t="s">
        <v>1295</v>
      </c>
      <c r="C815" s="48" t="s">
        <v>477</v>
      </c>
      <c r="D815" s="44">
        <v>2001</v>
      </c>
      <c r="E815" s="48" t="s">
        <v>8820</v>
      </c>
      <c r="F815" s="44" t="s">
        <v>1291</v>
      </c>
      <c r="G815" s="61"/>
    </row>
    <row r="816" spans="1:7" x14ac:dyDescent="0.15">
      <c r="A816" s="44">
        <v>28364</v>
      </c>
      <c r="B816" s="44" t="s">
        <v>1295</v>
      </c>
      <c r="C816" s="48" t="s">
        <v>1741</v>
      </c>
      <c r="D816" s="44">
        <v>2001</v>
      </c>
      <c r="E816" s="48" t="s">
        <v>8724</v>
      </c>
      <c r="F816" s="44" t="s">
        <v>1293</v>
      </c>
      <c r="G816" s="61"/>
    </row>
    <row r="817" spans="1:7" x14ac:dyDescent="0.15">
      <c r="A817" s="44">
        <v>28365</v>
      </c>
      <c r="B817" s="44" t="s">
        <v>1295</v>
      </c>
      <c r="C817" s="48" t="s">
        <v>1742</v>
      </c>
      <c r="D817" s="44">
        <v>2000</v>
      </c>
      <c r="E817" s="48" t="s">
        <v>8724</v>
      </c>
      <c r="F817" s="44" t="s">
        <v>1293</v>
      </c>
      <c r="G817" s="61"/>
    </row>
    <row r="818" spans="1:7" x14ac:dyDescent="0.15">
      <c r="A818" s="44">
        <v>28366</v>
      </c>
      <c r="B818" s="44" t="s">
        <v>1295</v>
      </c>
      <c r="C818" s="48" t="s">
        <v>1743</v>
      </c>
      <c r="D818" s="44">
        <v>2000</v>
      </c>
      <c r="E818" s="48" t="s">
        <v>8724</v>
      </c>
      <c r="F818" s="44" t="s">
        <v>1293</v>
      </c>
      <c r="G818" s="61"/>
    </row>
    <row r="819" spans="1:7" x14ac:dyDescent="0.15">
      <c r="A819" s="44">
        <v>28367</v>
      </c>
      <c r="B819" s="44" t="s">
        <v>1295</v>
      </c>
      <c r="C819" s="48" t="s">
        <v>30</v>
      </c>
      <c r="D819" s="44">
        <v>2002</v>
      </c>
      <c r="E819" s="48" t="s">
        <v>8724</v>
      </c>
      <c r="F819" s="44" t="s">
        <v>1293</v>
      </c>
      <c r="G819" s="61"/>
    </row>
    <row r="820" spans="1:7" x14ac:dyDescent="0.15">
      <c r="A820" s="44">
        <v>28368</v>
      </c>
      <c r="B820" s="44" t="s">
        <v>1296</v>
      </c>
      <c r="C820" s="48" t="s">
        <v>1399</v>
      </c>
      <c r="D820" s="44">
        <v>2000</v>
      </c>
      <c r="E820" s="48" t="s">
        <v>8805</v>
      </c>
      <c r="F820" s="44" t="s">
        <v>1298</v>
      </c>
      <c r="G820" s="61"/>
    </row>
    <row r="821" spans="1:7" x14ac:dyDescent="0.15">
      <c r="A821" s="44">
        <v>28369</v>
      </c>
      <c r="B821" s="44" t="s">
        <v>1295</v>
      </c>
      <c r="C821" s="48" t="s">
        <v>1744</v>
      </c>
      <c r="D821" s="44">
        <v>2000</v>
      </c>
      <c r="E821" s="48" t="s">
        <v>8805</v>
      </c>
      <c r="F821" s="44" t="s">
        <v>1298</v>
      </c>
      <c r="G821" s="61"/>
    </row>
    <row r="822" spans="1:7" x14ac:dyDescent="0.15">
      <c r="A822" s="44">
        <v>28378</v>
      </c>
      <c r="B822" s="44" t="s">
        <v>1295</v>
      </c>
      <c r="C822" s="48" t="s">
        <v>517</v>
      </c>
      <c r="D822" s="44">
        <v>1999</v>
      </c>
      <c r="E822" s="48" t="s">
        <v>8706</v>
      </c>
      <c r="F822" s="44" t="s">
        <v>1291</v>
      </c>
      <c r="G822" s="61">
        <v>42904</v>
      </c>
    </row>
    <row r="823" spans="1:7" x14ac:dyDescent="0.15">
      <c r="A823" s="44">
        <v>28379</v>
      </c>
      <c r="B823" s="44" t="s">
        <v>1295</v>
      </c>
      <c r="C823" s="48" t="s">
        <v>1745</v>
      </c>
      <c r="D823" s="44">
        <v>2000</v>
      </c>
      <c r="E823" s="48" t="s">
        <v>8706</v>
      </c>
      <c r="F823" s="44" t="s">
        <v>1291</v>
      </c>
      <c r="G823" s="61"/>
    </row>
    <row r="824" spans="1:7" x14ac:dyDescent="0.15">
      <c r="A824" s="44">
        <v>28383</v>
      </c>
      <c r="B824" s="44" t="s">
        <v>1295</v>
      </c>
      <c r="C824" s="48" t="s">
        <v>1746</v>
      </c>
      <c r="D824" s="44">
        <v>2004</v>
      </c>
      <c r="E824" s="48" t="s">
        <v>8853</v>
      </c>
      <c r="F824" s="44" t="s">
        <v>1290</v>
      </c>
      <c r="G824" s="61"/>
    </row>
    <row r="825" spans="1:7" x14ac:dyDescent="0.15">
      <c r="A825" s="44">
        <v>28384</v>
      </c>
      <c r="B825" s="44" t="s">
        <v>1295</v>
      </c>
      <c r="C825" s="48" t="s">
        <v>10609</v>
      </c>
      <c r="D825" s="44">
        <v>1999</v>
      </c>
      <c r="E825" s="48" t="s">
        <v>9183</v>
      </c>
      <c r="F825" s="44" t="s">
        <v>1298</v>
      </c>
      <c r="G825" s="61"/>
    </row>
    <row r="826" spans="1:7" x14ac:dyDescent="0.15">
      <c r="A826" s="44">
        <v>28385</v>
      </c>
      <c r="B826" s="44" t="s">
        <v>1295</v>
      </c>
      <c r="C826" s="48" t="s">
        <v>1747</v>
      </c>
      <c r="D826" s="44">
        <v>2000</v>
      </c>
      <c r="E826" s="48" t="s">
        <v>8696</v>
      </c>
      <c r="F826" s="44" t="s">
        <v>1291</v>
      </c>
      <c r="G826" s="61"/>
    </row>
    <row r="827" spans="1:7" x14ac:dyDescent="0.15">
      <c r="A827" s="44">
        <v>28386</v>
      </c>
      <c r="B827" s="44" t="s">
        <v>1296</v>
      </c>
      <c r="C827" s="48" t="s">
        <v>10610</v>
      </c>
      <c r="D827" s="44">
        <v>1999</v>
      </c>
      <c r="E827" s="48" t="s">
        <v>9976</v>
      </c>
      <c r="F827" s="44" t="s">
        <v>1291</v>
      </c>
      <c r="G827" s="61">
        <v>42584</v>
      </c>
    </row>
    <row r="828" spans="1:7" x14ac:dyDescent="0.15">
      <c r="A828" s="44">
        <v>28387</v>
      </c>
      <c r="B828" s="44" t="s">
        <v>1296</v>
      </c>
      <c r="C828" s="48" t="s">
        <v>694</v>
      </c>
      <c r="D828" s="44">
        <v>2000</v>
      </c>
      <c r="E828" s="48" t="s">
        <v>8697</v>
      </c>
      <c r="F828" s="44" t="s">
        <v>1291</v>
      </c>
      <c r="G828" s="61">
        <v>42908</v>
      </c>
    </row>
    <row r="829" spans="1:7" x14ac:dyDescent="0.15">
      <c r="A829" s="44">
        <v>28388</v>
      </c>
      <c r="B829" s="44" t="s">
        <v>1296</v>
      </c>
      <c r="C829" s="48" t="s">
        <v>10611</v>
      </c>
      <c r="D829" s="44">
        <v>1999</v>
      </c>
      <c r="E829" s="48" t="s">
        <v>8844</v>
      </c>
      <c r="F829" s="44" t="s">
        <v>1298</v>
      </c>
      <c r="G829" s="61"/>
    </row>
    <row r="830" spans="1:7" x14ac:dyDescent="0.15">
      <c r="A830" s="133">
        <v>28393</v>
      </c>
      <c r="B830" s="133" t="s">
        <v>1295</v>
      </c>
      <c r="C830" s="134" t="s">
        <v>1748</v>
      </c>
      <c r="D830" s="133">
        <v>2000</v>
      </c>
      <c r="E830" s="134" t="s">
        <v>8844</v>
      </c>
      <c r="F830" s="133" t="s">
        <v>1298</v>
      </c>
    </row>
    <row r="831" spans="1:7" x14ac:dyDescent="0.15">
      <c r="A831" s="44">
        <v>28394</v>
      </c>
      <c r="B831" s="44" t="s">
        <v>1295</v>
      </c>
      <c r="C831" s="48" t="s">
        <v>1749</v>
      </c>
      <c r="D831" s="44">
        <v>2000</v>
      </c>
      <c r="E831" s="48" t="s">
        <v>8844</v>
      </c>
      <c r="F831" s="44" t="s">
        <v>1298</v>
      </c>
      <c r="G831" s="61"/>
    </row>
    <row r="832" spans="1:7" x14ac:dyDescent="0.15">
      <c r="A832" s="44">
        <v>28395</v>
      </c>
      <c r="B832" s="44" t="s">
        <v>1296</v>
      </c>
      <c r="C832" s="48" t="s">
        <v>1750</v>
      </c>
      <c r="D832" s="44">
        <v>2000</v>
      </c>
      <c r="E832" s="48" t="s">
        <v>8757</v>
      </c>
      <c r="F832" s="44" t="s">
        <v>1295</v>
      </c>
      <c r="G832" s="61"/>
    </row>
    <row r="833" spans="1:7" x14ac:dyDescent="0.15">
      <c r="A833" s="44">
        <v>28396</v>
      </c>
      <c r="B833" s="44" t="s">
        <v>1295</v>
      </c>
      <c r="C833" s="48" t="s">
        <v>1751</v>
      </c>
      <c r="D833" s="44">
        <v>2000</v>
      </c>
      <c r="E833" s="48" t="s">
        <v>8858</v>
      </c>
      <c r="F833" s="44" t="s">
        <v>1294</v>
      </c>
      <c r="G833" s="61"/>
    </row>
    <row r="834" spans="1:7" x14ac:dyDescent="0.15">
      <c r="A834" s="44">
        <v>28397</v>
      </c>
      <c r="B834" s="44" t="s">
        <v>1296</v>
      </c>
      <c r="C834" s="48" t="s">
        <v>960</v>
      </c>
      <c r="D834" s="44">
        <v>1999</v>
      </c>
      <c r="E834" s="48" t="s">
        <v>8754</v>
      </c>
      <c r="F834" s="44" t="s">
        <v>1293</v>
      </c>
      <c r="G834" s="61"/>
    </row>
    <row r="835" spans="1:7" x14ac:dyDescent="0.15">
      <c r="A835" s="44">
        <v>28401</v>
      </c>
      <c r="B835" s="44" t="s">
        <v>1295</v>
      </c>
      <c r="C835" s="48" t="s">
        <v>1752</v>
      </c>
      <c r="D835" s="44">
        <v>2001</v>
      </c>
      <c r="E835" s="48" t="s">
        <v>8850</v>
      </c>
      <c r="F835" s="44" t="s">
        <v>1297</v>
      </c>
      <c r="G835" s="61"/>
    </row>
    <row r="836" spans="1:7" x14ac:dyDescent="0.15">
      <c r="A836" s="44">
        <v>28403</v>
      </c>
      <c r="B836" s="44" t="s">
        <v>1296</v>
      </c>
      <c r="C836" s="48" t="s">
        <v>10612</v>
      </c>
      <c r="D836" s="44">
        <v>1999</v>
      </c>
      <c r="E836" s="48" t="s">
        <v>8850</v>
      </c>
      <c r="F836" s="44" t="s">
        <v>1297</v>
      </c>
      <c r="G836" s="61"/>
    </row>
    <row r="837" spans="1:7" x14ac:dyDescent="0.15">
      <c r="A837" s="44">
        <v>28404</v>
      </c>
      <c r="B837" s="44" t="s">
        <v>1296</v>
      </c>
      <c r="C837" s="48" t="s">
        <v>713</v>
      </c>
      <c r="D837" s="44">
        <v>2000</v>
      </c>
      <c r="E837" s="48" t="s">
        <v>8785</v>
      </c>
      <c r="F837" s="44" t="s">
        <v>1297</v>
      </c>
      <c r="G837" s="61">
        <v>42786</v>
      </c>
    </row>
    <row r="838" spans="1:7" x14ac:dyDescent="0.15">
      <c r="A838" s="44">
        <v>28405</v>
      </c>
      <c r="B838" s="44" t="s">
        <v>1295</v>
      </c>
      <c r="C838" s="48" t="s">
        <v>209</v>
      </c>
      <c r="D838" s="44">
        <v>2000</v>
      </c>
      <c r="E838" s="48" t="s">
        <v>8697</v>
      </c>
      <c r="F838" s="44" t="s">
        <v>1291</v>
      </c>
      <c r="G838" s="61">
        <v>43100</v>
      </c>
    </row>
    <row r="839" spans="1:7" x14ac:dyDescent="0.15">
      <c r="A839" s="44">
        <v>28415</v>
      </c>
      <c r="B839" s="44" t="s">
        <v>1296</v>
      </c>
      <c r="C839" s="48" t="s">
        <v>10613</v>
      </c>
      <c r="D839" s="44">
        <v>1999</v>
      </c>
      <c r="E839" s="48" t="s">
        <v>8724</v>
      </c>
      <c r="F839" s="44" t="s">
        <v>1293</v>
      </c>
      <c r="G839" s="61"/>
    </row>
    <row r="840" spans="1:7" x14ac:dyDescent="0.15">
      <c r="A840" s="44">
        <v>28416</v>
      </c>
      <c r="B840" s="44" t="s">
        <v>1296</v>
      </c>
      <c r="C840" s="48" t="s">
        <v>1753</v>
      </c>
      <c r="D840" s="44">
        <v>2001</v>
      </c>
      <c r="E840" s="48" t="s">
        <v>8724</v>
      </c>
      <c r="F840" s="44" t="s">
        <v>1293</v>
      </c>
      <c r="G840" s="61"/>
    </row>
    <row r="841" spans="1:7" x14ac:dyDescent="0.15">
      <c r="A841" s="44">
        <v>28417</v>
      </c>
      <c r="B841" s="44" t="s">
        <v>1295</v>
      </c>
      <c r="C841" s="48" t="s">
        <v>411</v>
      </c>
      <c r="D841" s="44">
        <v>2000</v>
      </c>
      <c r="E841" s="48" t="s">
        <v>8724</v>
      </c>
      <c r="F841" s="44" t="s">
        <v>1293</v>
      </c>
      <c r="G841" s="61"/>
    </row>
    <row r="842" spans="1:7" x14ac:dyDescent="0.15">
      <c r="A842" s="44">
        <v>28418</v>
      </c>
      <c r="B842" s="44" t="s">
        <v>1295</v>
      </c>
      <c r="C842" s="48" t="s">
        <v>10614</v>
      </c>
      <c r="D842" s="44">
        <v>1999</v>
      </c>
      <c r="E842" s="48" t="s">
        <v>8724</v>
      </c>
      <c r="F842" s="44" t="s">
        <v>1293</v>
      </c>
      <c r="G842" s="61"/>
    </row>
    <row r="843" spans="1:7" x14ac:dyDescent="0.15">
      <c r="A843" s="44">
        <v>28420</v>
      </c>
      <c r="B843" s="44" t="s">
        <v>1296</v>
      </c>
      <c r="C843" s="48" t="s">
        <v>771</v>
      </c>
      <c r="D843" s="44">
        <v>2000</v>
      </c>
      <c r="E843" s="48" t="s">
        <v>8694</v>
      </c>
      <c r="F843" s="44" t="s">
        <v>1291</v>
      </c>
      <c r="G843" s="61">
        <v>42848</v>
      </c>
    </row>
    <row r="844" spans="1:7" x14ac:dyDescent="0.15">
      <c r="A844" s="44">
        <v>28421</v>
      </c>
      <c r="B844" s="44" t="s">
        <v>1296</v>
      </c>
      <c r="C844" s="48" t="s">
        <v>1754</v>
      </c>
      <c r="D844" s="44">
        <v>2000</v>
      </c>
      <c r="E844" s="48" t="s">
        <v>8692</v>
      </c>
      <c r="F844" s="44" t="s">
        <v>1298</v>
      </c>
      <c r="G844" s="61"/>
    </row>
    <row r="845" spans="1:7" x14ac:dyDescent="0.15">
      <c r="A845" s="44">
        <v>28424</v>
      </c>
      <c r="B845" s="44" t="s">
        <v>1295</v>
      </c>
      <c r="C845" s="48" t="s">
        <v>291</v>
      </c>
      <c r="D845" s="44">
        <v>2000</v>
      </c>
      <c r="E845" s="48" t="s">
        <v>8704</v>
      </c>
      <c r="F845" s="44" t="s">
        <v>1292</v>
      </c>
      <c r="G845" s="61">
        <v>42806</v>
      </c>
    </row>
    <row r="846" spans="1:7" x14ac:dyDescent="0.15">
      <c r="A846" s="44">
        <v>28425</v>
      </c>
      <c r="B846" s="44" t="s">
        <v>1295</v>
      </c>
      <c r="C846" s="48" t="s">
        <v>1755</v>
      </c>
      <c r="D846" s="44">
        <v>2000</v>
      </c>
      <c r="E846" s="48" t="s">
        <v>8704</v>
      </c>
      <c r="F846" s="44" t="s">
        <v>1292</v>
      </c>
      <c r="G846" s="61"/>
    </row>
    <row r="847" spans="1:7" x14ac:dyDescent="0.15">
      <c r="A847" s="44">
        <v>28426</v>
      </c>
      <c r="B847" s="44" t="s">
        <v>1295</v>
      </c>
      <c r="C847" s="48" t="s">
        <v>211</v>
      </c>
      <c r="D847" s="44">
        <v>2000</v>
      </c>
      <c r="E847" s="48" t="s">
        <v>8714</v>
      </c>
      <c r="F847" s="44" t="s">
        <v>1294</v>
      </c>
      <c r="G847" s="61">
        <v>43100</v>
      </c>
    </row>
    <row r="848" spans="1:7" x14ac:dyDescent="0.15">
      <c r="A848" s="44">
        <v>28429</v>
      </c>
      <c r="B848" s="44" t="s">
        <v>1296</v>
      </c>
      <c r="C848" s="48" t="s">
        <v>10615</v>
      </c>
      <c r="D848" s="44">
        <v>1999</v>
      </c>
      <c r="E848" s="48" t="s">
        <v>8734</v>
      </c>
      <c r="F848" s="44" t="s">
        <v>1297</v>
      </c>
      <c r="G848" s="61"/>
    </row>
    <row r="849" spans="1:7" x14ac:dyDescent="0.15">
      <c r="A849" s="44">
        <v>28436</v>
      </c>
      <c r="B849" s="44" t="s">
        <v>1296</v>
      </c>
      <c r="C849" s="48" t="s">
        <v>10616</v>
      </c>
      <c r="D849" s="44">
        <v>1999</v>
      </c>
      <c r="E849" s="48" t="s">
        <v>8861</v>
      </c>
      <c r="F849" s="44" t="s">
        <v>1291</v>
      </c>
      <c r="G849" s="61"/>
    </row>
    <row r="850" spans="1:7" x14ac:dyDescent="0.15">
      <c r="A850" s="44">
        <v>28439</v>
      </c>
      <c r="B850" s="44" t="s">
        <v>1296</v>
      </c>
      <c r="C850" s="48" t="s">
        <v>1756</v>
      </c>
      <c r="D850" s="44">
        <v>2000</v>
      </c>
      <c r="E850" s="48" t="s">
        <v>8831</v>
      </c>
      <c r="F850" s="44" t="s">
        <v>1297</v>
      </c>
      <c r="G850" s="61"/>
    </row>
    <row r="851" spans="1:7" x14ac:dyDescent="0.15">
      <c r="A851" s="44">
        <v>28441</v>
      </c>
      <c r="B851" s="44" t="s">
        <v>1296</v>
      </c>
      <c r="C851" s="48" t="s">
        <v>1757</v>
      </c>
      <c r="D851" s="44">
        <v>2000</v>
      </c>
      <c r="E851" s="48" t="s">
        <v>8831</v>
      </c>
      <c r="F851" s="44" t="s">
        <v>1297</v>
      </c>
      <c r="G851" s="61"/>
    </row>
    <row r="852" spans="1:7" x14ac:dyDescent="0.15">
      <c r="A852" s="44">
        <v>28442</v>
      </c>
      <c r="B852" s="44" t="s">
        <v>1296</v>
      </c>
      <c r="C852" s="48" t="s">
        <v>1758</v>
      </c>
      <c r="D852" s="44">
        <v>2001</v>
      </c>
      <c r="E852" s="48" t="s">
        <v>8831</v>
      </c>
      <c r="F852" s="44" t="s">
        <v>1297</v>
      </c>
      <c r="G852" s="61"/>
    </row>
    <row r="853" spans="1:7" x14ac:dyDescent="0.15">
      <c r="A853" s="44">
        <v>28447</v>
      </c>
      <c r="B853" s="44" t="s">
        <v>1296</v>
      </c>
      <c r="C853" s="48" t="s">
        <v>10617</v>
      </c>
      <c r="D853" s="44">
        <v>1999</v>
      </c>
      <c r="E853" s="48" t="s">
        <v>8786</v>
      </c>
      <c r="F853" s="44" t="s">
        <v>1297</v>
      </c>
      <c r="G853" s="61"/>
    </row>
    <row r="854" spans="1:7" x14ac:dyDescent="0.15">
      <c r="A854" s="44">
        <v>28451</v>
      </c>
      <c r="B854" s="44" t="s">
        <v>1296</v>
      </c>
      <c r="C854" s="48" t="s">
        <v>10618</v>
      </c>
      <c r="D854" s="44">
        <v>1999</v>
      </c>
      <c r="E854" s="48" t="s">
        <v>8703</v>
      </c>
      <c r="F854" s="44" t="s">
        <v>1294</v>
      </c>
      <c r="G854" s="61"/>
    </row>
    <row r="855" spans="1:7" x14ac:dyDescent="0.15">
      <c r="A855" s="44">
        <v>28452</v>
      </c>
      <c r="B855" s="44" t="s">
        <v>1296</v>
      </c>
      <c r="C855" s="48" t="s">
        <v>10619</v>
      </c>
      <c r="D855" s="44">
        <v>1999</v>
      </c>
      <c r="E855" s="48" t="s">
        <v>8709</v>
      </c>
      <c r="F855" s="44" t="s">
        <v>1294</v>
      </c>
      <c r="G855" s="61"/>
    </row>
    <row r="856" spans="1:7" x14ac:dyDescent="0.15">
      <c r="A856" s="44">
        <v>28453</v>
      </c>
      <c r="B856" s="44" t="s">
        <v>1296</v>
      </c>
      <c r="C856" s="48" t="s">
        <v>961</v>
      </c>
      <c r="D856" s="44">
        <v>1999</v>
      </c>
      <c r="E856" s="48" t="s">
        <v>8791</v>
      </c>
      <c r="F856" s="44" t="s">
        <v>1295</v>
      </c>
      <c r="G856" s="61"/>
    </row>
    <row r="857" spans="1:7" x14ac:dyDescent="0.15">
      <c r="A857" s="44">
        <v>28454</v>
      </c>
      <c r="B857" s="44" t="s">
        <v>1296</v>
      </c>
      <c r="C857" s="48" t="s">
        <v>10620</v>
      </c>
      <c r="D857" s="44">
        <v>1999</v>
      </c>
      <c r="E857" s="48" t="s">
        <v>8709</v>
      </c>
      <c r="F857" s="44" t="s">
        <v>1294</v>
      </c>
      <c r="G857" s="61"/>
    </row>
    <row r="858" spans="1:7" x14ac:dyDescent="0.15">
      <c r="A858" s="44">
        <v>28455</v>
      </c>
      <c r="B858" s="44" t="s">
        <v>1296</v>
      </c>
      <c r="C858" s="48" t="s">
        <v>756</v>
      </c>
      <c r="D858" s="44">
        <v>2000</v>
      </c>
      <c r="E858" s="48" t="s">
        <v>8709</v>
      </c>
      <c r="F858" s="44" t="s">
        <v>1294</v>
      </c>
      <c r="G858" s="61">
        <v>42584</v>
      </c>
    </row>
    <row r="859" spans="1:7" x14ac:dyDescent="0.15">
      <c r="A859" s="44">
        <v>28458</v>
      </c>
      <c r="B859" s="44" t="s">
        <v>1296</v>
      </c>
      <c r="C859" s="48" t="s">
        <v>931</v>
      </c>
      <c r="D859" s="44">
        <v>2000</v>
      </c>
      <c r="E859" s="48" t="s">
        <v>8711</v>
      </c>
      <c r="F859" s="44" t="s">
        <v>1291</v>
      </c>
      <c r="G859" s="61"/>
    </row>
    <row r="860" spans="1:7" x14ac:dyDescent="0.15">
      <c r="A860" s="44">
        <v>28460</v>
      </c>
      <c r="B860" s="44" t="s">
        <v>1295</v>
      </c>
      <c r="C860" s="48" t="s">
        <v>10621</v>
      </c>
      <c r="D860" s="44">
        <v>1999</v>
      </c>
      <c r="E860" s="48" t="s">
        <v>8815</v>
      </c>
      <c r="F860" s="44" t="s">
        <v>1290</v>
      </c>
      <c r="G860" s="61"/>
    </row>
    <row r="861" spans="1:7" x14ac:dyDescent="0.15">
      <c r="A861" s="44">
        <v>28465</v>
      </c>
      <c r="B861" s="44" t="s">
        <v>1295</v>
      </c>
      <c r="C861" s="48" t="s">
        <v>221</v>
      </c>
      <c r="D861" s="44">
        <v>2000</v>
      </c>
      <c r="E861" s="48" t="s">
        <v>8706</v>
      </c>
      <c r="F861" s="44" t="s">
        <v>1291</v>
      </c>
      <c r="G861" s="61">
        <v>43100</v>
      </c>
    </row>
    <row r="862" spans="1:7" x14ac:dyDescent="0.15">
      <c r="A862" s="44">
        <v>28466</v>
      </c>
      <c r="B862" s="44" t="s">
        <v>1296</v>
      </c>
      <c r="C862" s="48" t="s">
        <v>730</v>
      </c>
      <c r="D862" s="44">
        <v>2000</v>
      </c>
      <c r="E862" s="48" t="s">
        <v>9980</v>
      </c>
      <c r="F862" s="44" t="s">
        <v>1291</v>
      </c>
      <c r="G862" s="61">
        <v>43100</v>
      </c>
    </row>
    <row r="863" spans="1:7" x14ac:dyDescent="0.15">
      <c r="A863" s="44">
        <v>28467</v>
      </c>
      <c r="B863" s="44" t="s">
        <v>1295</v>
      </c>
      <c r="C863" s="48" t="s">
        <v>523</v>
      </c>
      <c r="D863" s="44">
        <v>1999</v>
      </c>
      <c r="E863" s="48" t="s">
        <v>8721</v>
      </c>
      <c r="F863" s="44" t="s">
        <v>1298</v>
      </c>
      <c r="G863" s="61"/>
    </row>
    <row r="864" spans="1:7" x14ac:dyDescent="0.15">
      <c r="A864" s="44">
        <v>28468</v>
      </c>
      <c r="B864" s="44" t="s">
        <v>1295</v>
      </c>
      <c r="C864" s="48" t="s">
        <v>522</v>
      </c>
      <c r="D864" s="44">
        <v>1999</v>
      </c>
      <c r="E864" s="48" t="s">
        <v>8721</v>
      </c>
      <c r="F864" s="44" t="s">
        <v>1298</v>
      </c>
      <c r="G864" s="61"/>
    </row>
    <row r="865" spans="1:7" x14ac:dyDescent="0.15">
      <c r="A865" s="44">
        <v>28469</v>
      </c>
      <c r="B865" s="44" t="s">
        <v>1295</v>
      </c>
      <c r="C865" s="48" t="s">
        <v>1759</v>
      </c>
      <c r="D865" s="44">
        <v>2000</v>
      </c>
      <c r="E865" s="48" t="s">
        <v>8729</v>
      </c>
      <c r="F865" s="44" t="s">
        <v>1298</v>
      </c>
      <c r="G865" s="61"/>
    </row>
    <row r="866" spans="1:7" x14ac:dyDescent="0.15">
      <c r="A866" s="44">
        <v>28471</v>
      </c>
      <c r="B866" s="44" t="s">
        <v>1296</v>
      </c>
      <c r="C866" s="48" t="s">
        <v>10622</v>
      </c>
      <c r="D866" s="44">
        <v>1999</v>
      </c>
      <c r="E866" s="48" t="s">
        <v>8721</v>
      </c>
      <c r="F866" s="44" t="s">
        <v>1298</v>
      </c>
      <c r="G866" s="61"/>
    </row>
    <row r="867" spans="1:7" x14ac:dyDescent="0.15">
      <c r="A867" s="44">
        <v>28473</v>
      </c>
      <c r="B867" s="44" t="s">
        <v>1295</v>
      </c>
      <c r="C867" s="48" t="s">
        <v>277</v>
      </c>
      <c r="D867" s="44">
        <v>2000</v>
      </c>
      <c r="E867" s="48" t="s">
        <v>8762</v>
      </c>
      <c r="F867" s="44" t="s">
        <v>1291</v>
      </c>
      <c r="G867" s="61">
        <v>43100</v>
      </c>
    </row>
    <row r="868" spans="1:7" x14ac:dyDescent="0.15">
      <c r="A868" s="133">
        <v>28474</v>
      </c>
      <c r="B868" s="133" t="s">
        <v>1295</v>
      </c>
      <c r="C868" s="134" t="s">
        <v>290</v>
      </c>
      <c r="D868" s="133">
        <v>2000</v>
      </c>
      <c r="E868" s="134" t="s">
        <v>8709</v>
      </c>
      <c r="F868" s="133" t="s">
        <v>1294</v>
      </c>
      <c r="G868" s="135">
        <v>42583</v>
      </c>
    </row>
    <row r="869" spans="1:7" x14ac:dyDescent="0.15">
      <c r="A869" s="44">
        <v>28475</v>
      </c>
      <c r="B869" s="44" t="s">
        <v>1295</v>
      </c>
      <c r="C869" s="48" t="s">
        <v>1760</v>
      </c>
      <c r="D869" s="44">
        <v>2000</v>
      </c>
      <c r="E869" s="48" t="s">
        <v>8814</v>
      </c>
      <c r="F869" s="44" t="s">
        <v>1291</v>
      </c>
      <c r="G869" s="61"/>
    </row>
    <row r="870" spans="1:7" x14ac:dyDescent="0.15">
      <c r="A870" s="44">
        <v>28476</v>
      </c>
      <c r="B870" s="44" t="s">
        <v>1296</v>
      </c>
      <c r="C870" s="48" t="s">
        <v>825</v>
      </c>
      <c r="D870" s="44">
        <v>2000</v>
      </c>
      <c r="E870" s="48" t="s">
        <v>8814</v>
      </c>
      <c r="F870" s="44" t="s">
        <v>1291</v>
      </c>
      <c r="G870" s="61"/>
    </row>
    <row r="871" spans="1:7" x14ac:dyDescent="0.15">
      <c r="A871" s="44">
        <v>28477</v>
      </c>
      <c r="B871" s="44" t="s">
        <v>1296</v>
      </c>
      <c r="C871" s="48" t="s">
        <v>1761</v>
      </c>
      <c r="D871" s="44">
        <v>2000</v>
      </c>
      <c r="E871" s="48" t="s">
        <v>8820</v>
      </c>
      <c r="F871" s="44" t="s">
        <v>1291</v>
      </c>
      <c r="G871" s="61">
        <v>42905</v>
      </c>
    </row>
    <row r="872" spans="1:7" x14ac:dyDescent="0.15">
      <c r="A872" s="44">
        <v>28478</v>
      </c>
      <c r="B872" s="44" t="s">
        <v>1296</v>
      </c>
      <c r="C872" s="48" t="s">
        <v>1762</v>
      </c>
      <c r="D872" s="44">
        <v>2002</v>
      </c>
      <c r="E872" s="48" t="s">
        <v>8733</v>
      </c>
      <c r="F872" s="44" t="s">
        <v>1297</v>
      </c>
      <c r="G872" s="61"/>
    </row>
    <row r="873" spans="1:7" x14ac:dyDescent="0.15">
      <c r="A873" s="44">
        <v>28479</v>
      </c>
      <c r="B873" s="44" t="s">
        <v>1295</v>
      </c>
      <c r="C873" s="48" t="s">
        <v>1763</v>
      </c>
      <c r="D873" s="44">
        <v>2002</v>
      </c>
      <c r="E873" s="48" t="s">
        <v>8733</v>
      </c>
      <c r="F873" s="44" t="s">
        <v>1297</v>
      </c>
      <c r="G873" s="61"/>
    </row>
    <row r="874" spans="1:7" x14ac:dyDescent="0.15">
      <c r="A874" s="44">
        <v>28480</v>
      </c>
      <c r="B874" s="44" t="s">
        <v>1296</v>
      </c>
      <c r="C874" s="48" t="s">
        <v>1764</v>
      </c>
      <c r="D874" s="44">
        <v>2000</v>
      </c>
      <c r="E874" s="48" t="s">
        <v>8740</v>
      </c>
      <c r="F874" s="44" t="s">
        <v>1297</v>
      </c>
      <c r="G874" s="61"/>
    </row>
    <row r="875" spans="1:7" x14ac:dyDescent="0.15">
      <c r="A875" s="44">
        <v>28481</v>
      </c>
      <c r="B875" s="44" t="s">
        <v>1296</v>
      </c>
      <c r="C875" s="48" t="s">
        <v>10623</v>
      </c>
      <c r="D875" s="44">
        <v>1999</v>
      </c>
      <c r="E875" s="48" t="s">
        <v>8740</v>
      </c>
      <c r="F875" s="44" t="s">
        <v>1297</v>
      </c>
      <c r="G875" s="61"/>
    </row>
    <row r="876" spans="1:7" x14ac:dyDescent="0.15">
      <c r="A876" s="44">
        <v>28482</v>
      </c>
      <c r="B876" s="44" t="s">
        <v>1295</v>
      </c>
      <c r="C876" s="48" t="s">
        <v>1765</v>
      </c>
      <c r="D876" s="44">
        <v>2001</v>
      </c>
      <c r="E876" s="48" t="s">
        <v>8733</v>
      </c>
      <c r="F876" s="44" t="s">
        <v>1297</v>
      </c>
      <c r="G876" s="61"/>
    </row>
    <row r="877" spans="1:7" x14ac:dyDescent="0.15">
      <c r="A877" s="44">
        <v>28483</v>
      </c>
      <c r="B877" s="44" t="s">
        <v>1296</v>
      </c>
      <c r="C877" s="48" t="s">
        <v>881</v>
      </c>
      <c r="D877" s="44">
        <v>2000</v>
      </c>
      <c r="E877" s="48" t="s">
        <v>8740</v>
      </c>
      <c r="F877" s="44" t="s">
        <v>1297</v>
      </c>
      <c r="G877" s="61"/>
    </row>
    <row r="878" spans="1:7" x14ac:dyDescent="0.15">
      <c r="A878" s="44">
        <v>28485</v>
      </c>
      <c r="B878" s="44" t="s">
        <v>1296</v>
      </c>
      <c r="C878" s="48" t="s">
        <v>10624</v>
      </c>
      <c r="D878" s="44">
        <v>1999</v>
      </c>
      <c r="E878" s="48" t="s">
        <v>8733</v>
      </c>
      <c r="F878" s="44" t="s">
        <v>1297</v>
      </c>
      <c r="G878" s="61"/>
    </row>
    <row r="879" spans="1:7" x14ac:dyDescent="0.15">
      <c r="A879" s="44">
        <v>28486</v>
      </c>
      <c r="B879" s="44" t="s">
        <v>1295</v>
      </c>
      <c r="C879" s="48" t="s">
        <v>302</v>
      </c>
      <c r="D879" s="44">
        <v>2000</v>
      </c>
      <c r="E879" s="48" t="s">
        <v>8861</v>
      </c>
      <c r="F879" s="44" t="s">
        <v>1291</v>
      </c>
      <c r="G879" s="61">
        <v>42583</v>
      </c>
    </row>
    <row r="880" spans="1:7" x14ac:dyDescent="0.15">
      <c r="A880" s="44">
        <v>28487</v>
      </c>
      <c r="B880" s="44" t="s">
        <v>1296</v>
      </c>
      <c r="C880" s="48" t="s">
        <v>1766</v>
      </c>
      <c r="D880" s="44">
        <v>1999</v>
      </c>
      <c r="E880" s="48" t="s">
        <v>8791</v>
      </c>
      <c r="F880" s="44" t="s">
        <v>1295</v>
      </c>
      <c r="G880" s="61"/>
    </row>
    <row r="881" spans="1:7" x14ac:dyDescent="0.15">
      <c r="A881" s="44">
        <v>28489</v>
      </c>
      <c r="B881" s="44" t="s">
        <v>1296</v>
      </c>
      <c r="C881" s="48" t="s">
        <v>10625</v>
      </c>
      <c r="D881" s="44">
        <v>1999</v>
      </c>
      <c r="E881" s="48" t="s">
        <v>8703</v>
      </c>
      <c r="F881" s="44" t="s">
        <v>1294</v>
      </c>
      <c r="G881" s="61"/>
    </row>
    <row r="882" spans="1:7" x14ac:dyDescent="0.15">
      <c r="A882" s="44">
        <v>28490</v>
      </c>
      <c r="B882" s="44" t="s">
        <v>1295</v>
      </c>
      <c r="C882" s="48" t="s">
        <v>1767</v>
      </c>
      <c r="D882" s="44">
        <v>2001</v>
      </c>
      <c r="E882" s="48" t="s">
        <v>8703</v>
      </c>
      <c r="F882" s="44" t="s">
        <v>1294</v>
      </c>
      <c r="G882" s="61"/>
    </row>
    <row r="883" spans="1:7" x14ac:dyDescent="0.15">
      <c r="A883" s="44">
        <v>28496</v>
      </c>
      <c r="B883" s="44" t="s">
        <v>1295</v>
      </c>
      <c r="C883" s="48" t="s">
        <v>1768</v>
      </c>
      <c r="D883" s="44">
        <v>2000</v>
      </c>
      <c r="E883" s="48" t="s">
        <v>8714</v>
      </c>
      <c r="F883" s="44" t="s">
        <v>1294</v>
      </c>
      <c r="G883" s="61"/>
    </row>
    <row r="884" spans="1:7" x14ac:dyDescent="0.15">
      <c r="A884" s="133">
        <v>28498</v>
      </c>
      <c r="B884" s="133" t="s">
        <v>1295</v>
      </c>
      <c r="C884" s="134" t="s">
        <v>10626</v>
      </c>
      <c r="D884" s="133">
        <v>1999</v>
      </c>
      <c r="E884" s="134" t="s">
        <v>8845</v>
      </c>
      <c r="F884" s="133" t="s">
        <v>1291</v>
      </c>
    </row>
    <row r="885" spans="1:7" x14ac:dyDescent="0.15">
      <c r="A885" s="44">
        <v>28499</v>
      </c>
      <c r="B885" s="44" t="s">
        <v>1295</v>
      </c>
      <c r="C885" s="48" t="s">
        <v>10627</v>
      </c>
      <c r="D885" s="44">
        <v>1999</v>
      </c>
      <c r="E885" s="48" t="s">
        <v>8845</v>
      </c>
      <c r="F885" s="44" t="s">
        <v>1291</v>
      </c>
      <c r="G885" s="61"/>
    </row>
    <row r="886" spans="1:7" x14ac:dyDescent="0.15">
      <c r="A886" s="44">
        <v>28509</v>
      </c>
      <c r="B886" s="44" t="s">
        <v>1295</v>
      </c>
      <c r="C886" s="48" t="s">
        <v>1769</v>
      </c>
      <c r="D886" s="44">
        <v>2000</v>
      </c>
      <c r="E886" s="48" t="s">
        <v>8760</v>
      </c>
      <c r="F886" s="44" t="s">
        <v>1297</v>
      </c>
      <c r="G886" s="61"/>
    </row>
    <row r="887" spans="1:7" x14ac:dyDescent="0.15">
      <c r="A887" s="44">
        <v>28511</v>
      </c>
      <c r="B887" s="44" t="s">
        <v>1295</v>
      </c>
      <c r="C887" s="48" t="s">
        <v>1770</v>
      </c>
      <c r="D887" s="44">
        <v>2000</v>
      </c>
      <c r="E887" s="48" t="s">
        <v>8761</v>
      </c>
      <c r="F887" s="44" t="s">
        <v>1292</v>
      </c>
      <c r="G887" s="61"/>
    </row>
    <row r="888" spans="1:7" x14ac:dyDescent="0.15">
      <c r="A888" s="44">
        <v>28512</v>
      </c>
      <c r="B888" s="44" t="s">
        <v>1295</v>
      </c>
      <c r="C888" s="48" t="s">
        <v>506</v>
      </c>
      <c r="D888" s="44">
        <v>1999</v>
      </c>
      <c r="E888" s="48" t="s">
        <v>11384</v>
      </c>
      <c r="F888" s="44" t="s">
        <v>1298</v>
      </c>
      <c r="G888" s="61">
        <v>42950</v>
      </c>
    </row>
    <row r="889" spans="1:7" x14ac:dyDescent="0.15">
      <c r="A889" s="44">
        <v>28514</v>
      </c>
      <c r="B889" s="44" t="s">
        <v>1296</v>
      </c>
      <c r="C889" s="48" t="s">
        <v>10628</v>
      </c>
      <c r="D889" s="44">
        <v>1999</v>
      </c>
      <c r="E889" s="48" t="s">
        <v>8708</v>
      </c>
      <c r="F889" s="44" t="s">
        <v>1296</v>
      </c>
      <c r="G889" s="61"/>
    </row>
    <row r="890" spans="1:7" x14ac:dyDescent="0.15">
      <c r="A890" s="44">
        <v>28515</v>
      </c>
      <c r="B890" s="44" t="s">
        <v>1296</v>
      </c>
      <c r="C890" s="48" t="s">
        <v>1771</v>
      </c>
      <c r="D890" s="44">
        <v>2000</v>
      </c>
      <c r="E890" s="48" t="s">
        <v>8708</v>
      </c>
      <c r="F890" s="44" t="s">
        <v>1296</v>
      </c>
      <c r="G890" s="61"/>
    </row>
    <row r="891" spans="1:7" x14ac:dyDescent="0.15">
      <c r="A891" s="44">
        <v>28523</v>
      </c>
      <c r="B891" s="44" t="s">
        <v>1296</v>
      </c>
      <c r="C891" s="48" t="s">
        <v>758</v>
      </c>
      <c r="D891" s="44">
        <v>2000</v>
      </c>
      <c r="E891" s="48" t="s">
        <v>8812</v>
      </c>
      <c r="F891" s="44" t="s">
        <v>1298</v>
      </c>
      <c r="G891" s="61">
        <v>42946</v>
      </c>
    </row>
    <row r="892" spans="1:7" x14ac:dyDescent="0.15">
      <c r="A892" s="44">
        <v>28526</v>
      </c>
      <c r="B892" s="44" t="s">
        <v>1295</v>
      </c>
      <c r="C892" s="48" t="s">
        <v>10629</v>
      </c>
      <c r="D892" s="44">
        <v>1999</v>
      </c>
      <c r="E892" s="48" t="s">
        <v>8786</v>
      </c>
      <c r="F892" s="44" t="s">
        <v>1297</v>
      </c>
      <c r="G892" s="61"/>
    </row>
    <row r="893" spans="1:7" x14ac:dyDescent="0.15">
      <c r="A893" s="44">
        <v>28538</v>
      </c>
      <c r="B893" s="44" t="s">
        <v>1296</v>
      </c>
      <c r="C893" s="48" t="s">
        <v>10630</v>
      </c>
      <c r="D893" s="44">
        <v>1999</v>
      </c>
      <c r="E893" s="48" t="s">
        <v>9183</v>
      </c>
      <c r="F893" s="44" t="s">
        <v>1298</v>
      </c>
      <c r="G893" s="61"/>
    </row>
    <row r="894" spans="1:7" x14ac:dyDescent="0.15">
      <c r="A894" s="44">
        <v>28539</v>
      </c>
      <c r="B894" s="44" t="s">
        <v>1296</v>
      </c>
      <c r="C894" s="48" t="s">
        <v>1773</v>
      </c>
      <c r="D894" s="44">
        <v>2000</v>
      </c>
      <c r="E894" s="48" t="s">
        <v>8769</v>
      </c>
      <c r="F894" s="44" t="s">
        <v>1297</v>
      </c>
      <c r="G894" s="61"/>
    </row>
    <row r="895" spans="1:7" x14ac:dyDescent="0.15">
      <c r="A895" s="44">
        <v>28540</v>
      </c>
      <c r="B895" s="44" t="s">
        <v>1296</v>
      </c>
      <c r="C895" s="48" t="s">
        <v>1774</v>
      </c>
      <c r="D895" s="44">
        <v>2000</v>
      </c>
      <c r="E895" s="48" t="s">
        <v>8769</v>
      </c>
      <c r="F895" s="44" t="s">
        <v>1297</v>
      </c>
      <c r="G895" s="61"/>
    </row>
    <row r="896" spans="1:7" x14ac:dyDescent="0.15">
      <c r="A896" s="44">
        <v>28541</v>
      </c>
      <c r="B896" s="44" t="s">
        <v>1296</v>
      </c>
      <c r="C896" s="48" t="s">
        <v>1775</v>
      </c>
      <c r="D896" s="44">
        <v>2000</v>
      </c>
      <c r="E896" s="48" t="s">
        <v>8769</v>
      </c>
      <c r="F896" s="44" t="s">
        <v>1297</v>
      </c>
      <c r="G896" s="61"/>
    </row>
    <row r="897" spans="1:7" x14ac:dyDescent="0.15">
      <c r="A897" s="44">
        <v>28542</v>
      </c>
      <c r="B897" s="44" t="s">
        <v>1295</v>
      </c>
      <c r="C897" s="48" t="s">
        <v>10631</v>
      </c>
      <c r="D897" s="44">
        <v>1999</v>
      </c>
      <c r="E897" s="48" t="s">
        <v>8769</v>
      </c>
      <c r="F897" s="44" t="s">
        <v>1297</v>
      </c>
      <c r="G897" s="61"/>
    </row>
    <row r="898" spans="1:7" x14ac:dyDescent="0.15">
      <c r="A898" s="44">
        <v>28543</v>
      </c>
      <c r="B898" s="44" t="s">
        <v>1295</v>
      </c>
      <c r="C898" s="48" t="s">
        <v>10632</v>
      </c>
      <c r="D898" s="44">
        <v>1999</v>
      </c>
      <c r="E898" s="48" t="s">
        <v>8769</v>
      </c>
      <c r="F898" s="44" t="s">
        <v>1297</v>
      </c>
      <c r="G898" s="61"/>
    </row>
    <row r="899" spans="1:7" x14ac:dyDescent="0.15">
      <c r="A899" s="44">
        <v>28544</v>
      </c>
      <c r="B899" s="44" t="s">
        <v>1295</v>
      </c>
      <c r="C899" s="48" t="s">
        <v>10633</v>
      </c>
      <c r="D899" s="44">
        <v>1999</v>
      </c>
      <c r="E899" s="48" t="s">
        <v>8769</v>
      </c>
      <c r="F899" s="44" t="s">
        <v>1297</v>
      </c>
      <c r="G899" s="61"/>
    </row>
    <row r="900" spans="1:7" x14ac:dyDescent="0.15">
      <c r="A900" s="44">
        <v>28545</v>
      </c>
      <c r="B900" s="44" t="s">
        <v>1295</v>
      </c>
      <c r="C900" s="48" t="s">
        <v>10634</v>
      </c>
      <c r="D900" s="44">
        <v>1999</v>
      </c>
      <c r="E900" s="48" t="s">
        <v>8769</v>
      </c>
      <c r="F900" s="44" t="s">
        <v>1297</v>
      </c>
      <c r="G900" s="61"/>
    </row>
    <row r="901" spans="1:7" x14ac:dyDescent="0.15">
      <c r="A901" s="44">
        <v>28546</v>
      </c>
      <c r="B901" s="44" t="s">
        <v>1295</v>
      </c>
      <c r="C901" s="48" t="s">
        <v>10635</v>
      </c>
      <c r="D901" s="44">
        <v>1999</v>
      </c>
      <c r="E901" s="48" t="s">
        <v>8713</v>
      </c>
      <c r="F901" s="44" t="s">
        <v>1297</v>
      </c>
      <c r="G901" s="61">
        <v>42792</v>
      </c>
    </row>
    <row r="902" spans="1:7" x14ac:dyDescent="0.15">
      <c r="A902" s="44">
        <v>28547</v>
      </c>
      <c r="B902" s="44" t="s">
        <v>1295</v>
      </c>
      <c r="C902" s="48" t="s">
        <v>1776</v>
      </c>
      <c r="D902" s="44">
        <v>1999</v>
      </c>
      <c r="E902" s="48" t="s">
        <v>8769</v>
      </c>
      <c r="F902" s="44" t="s">
        <v>1297</v>
      </c>
      <c r="G902" s="61"/>
    </row>
    <row r="903" spans="1:7" x14ac:dyDescent="0.15">
      <c r="A903" s="44">
        <v>28548</v>
      </c>
      <c r="B903" s="44" t="s">
        <v>1295</v>
      </c>
      <c r="C903" s="48" t="s">
        <v>525</v>
      </c>
      <c r="D903" s="44">
        <v>1999</v>
      </c>
      <c r="E903" s="48" t="s">
        <v>8769</v>
      </c>
      <c r="F903" s="44" t="s">
        <v>1297</v>
      </c>
      <c r="G903" s="61">
        <v>42709</v>
      </c>
    </row>
    <row r="904" spans="1:7" x14ac:dyDescent="0.15">
      <c r="A904" s="44">
        <v>28552</v>
      </c>
      <c r="B904" s="44" t="s">
        <v>1295</v>
      </c>
      <c r="C904" s="48" t="s">
        <v>10636</v>
      </c>
      <c r="D904" s="44">
        <v>1999</v>
      </c>
      <c r="E904" s="48" t="s">
        <v>8789</v>
      </c>
      <c r="F904" s="44" t="s">
        <v>1297</v>
      </c>
      <c r="G904" s="61"/>
    </row>
    <row r="905" spans="1:7" x14ac:dyDescent="0.15">
      <c r="A905" s="44">
        <v>28555</v>
      </c>
      <c r="B905" s="44" t="s">
        <v>1295</v>
      </c>
      <c r="C905" s="48" t="s">
        <v>1777</v>
      </c>
      <c r="D905" s="44">
        <v>2000</v>
      </c>
      <c r="E905" s="48" t="s">
        <v>8760</v>
      </c>
      <c r="F905" s="44" t="s">
        <v>1297</v>
      </c>
      <c r="G905" s="61"/>
    </row>
    <row r="906" spans="1:7" x14ac:dyDescent="0.15">
      <c r="A906" s="44">
        <v>28556</v>
      </c>
      <c r="B906" s="44" t="s">
        <v>1295</v>
      </c>
      <c r="C906" s="48" t="s">
        <v>1778</v>
      </c>
      <c r="D906" s="44">
        <v>2001</v>
      </c>
      <c r="E906" s="48" t="s">
        <v>8760</v>
      </c>
      <c r="F906" s="44" t="s">
        <v>1297</v>
      </c>
      <c r="G906" s="61"/>
    </row>
    <row r="907" spans="1:7" x14ac:dyDescent="0.15">
      <c r="A907" s="44">
        <v>28557</v>
      </c>
      <c r="B907" s="44" t="s">
        <v>1296</v>
      </c>
      <c r="C907" s="48" t="s">
        <v>1779</v>
      </c>
      <c r="D907" s="44">
        <v>2000</v>
      </c>
      <c r="E907" s="48" t="s">
        <v>8760</v>
      </c>
      <c r="F907" s="44" t="s">
        <v>1297</v>
      </c>
      <c r="G907" s="61"/>
    </row>
    <row r="908" spans="1:7" x14ac:dyDescent="0.15">
      <c r="A908" s="44">
        <v>28560</v>
      </c>
      <c r="B908" s="44" t="s">
        <v>1296</v>
      </c>
      <c r="C908" s="48" t="s">
        <v>10637</v>
      </c>
      <c r="D908" s="44">
        <v>1999</v>
      </c>
      <c r="E908" s="48" t="s">
        <v>8827</v>
      </c>
      <c r="F908" s="44" t="s">
        <v>1293</v>
      </c>
      <c r="G908" s="61"/>
    </row>
    <row r="909" spans="1:7" x14ac:dyDescent="0.15">
      <c r="A909" s="44">
        <v>28568</v>
      </c>
      <c r="B909" s="44" t="s">
        <v>1295</v>
      </c>
      <c r="C909" s="48" t="s">
        <v>1780</v>
      </c>
      <c r="D909" s="44">
        <v>2000</v>
      </c>
      <c r="E909" s="48" t="s">
        <v>11383</v>
      </c>
      <c r="F909" s="44" t="s">
        <v>1298</v>
      </c>
      <c r="G909" s="61"/>
    </row>
    <row r="910" spans="1:7" x14ac:dyDescent="0.15">
      <c r="A910" s="44">
        <v>28571</v>
      </c>
      <c r="B910" s="44" t="s">
        <v>1295</v>
      </c>
      <c r="C910" s="48" t="s">
        <v>1781</v>
      </c>
      <c r="D910" s="44">
        <v>2000</v>
      </c>
      <c r="E910" s="48" t="s">
        <v>9165</v>
      </c>
      <c r="F910" s="44" t="s">
        <v>1298</v>
      </c>
      <c r="G910" s="61"/>
    </row>
    <row r="911" spans="1:7" x14ac:dyDescent="0.15">
      <c r="A911" s="44">
        <v>28575</v>
      </c>
      <c r="B911" s="44" t="s">
        <v>1295</v>
      </c>
      <c r="C911" s="48" t="s">
        <v>229</v>
      </c>
      <c r="D911" s="44">
        <v>2000</v>
      </c>
      <c r="E911" s="48" t="s">
        <v>8809</v>
      </c>
      <c r="F911" s="44" t="s">
        <v>1297</v>
      </c>
      <c r="G911" s="61">
        <v>43100</v>
      </c>
    </row>
    <row r="912" spans="1:7" x14ac:dyDescent="0.15">
      <c r="A912" s="44">
        <v>28577</v>
      </c>
      <c r="B912" s="44" t="s">
        <v>1295</v>
      </c>
      <c r="C912" s="48" t="s">
        <v>10638</v>
      </c>
      <c r="D912" s="44">
        <v>1999</v>
      </c>
      <c r="E912" s="48" t="s">
        <v>8706</v>
      </c>
      <c r="F912" s="44" t="s">
        <v>1291</v>
      </c>
      <c r="G912" s="61"/>
    </row>
    <row r="913" spans="1:7" x14ac:dyDescent="0.15">
      <c r="A913" s="44">
        <v>28582</v>
      </c>
      <c r="B913" s="44" t="s">
        <v>1296</v>
      </c>
      <c r="C913" s="48" t="s">
        <v>1782</v>
      </c>
      <c r="D913" s="44">
        <v>1999</v>
      </c>
      <c r="E913" s="48" t="s">
        <v>8692</v>
      </c>
      <c r="F913" s="44" t="s">
        <v>1298</v>
      </c>
      <c r="G913" s="61"/>
    </row>
    <row r="914" spans="1:7" x14ac:dyDescent="0.15">
      <c r="A914" s="44">
        <v>28588</v>
      </c>
      <c r="B914" s="44" t="s">
        <v>1295</v>
      </c>
      <c r="C914" s="48" t="s">
        <v>10639</v>
      </c>
      <c r="D914" s="44">
        <v>1999</v>
      </c>
      <c r="E914" s="48" t="s">
        <v>8711</v>
      </c>
      <c r="F914" s="44" t="s">
        <v>1291</v>
      </c>
      <c r="G914" s="61"/>
    </row>
    <row r="915" spans="1:7" x14ac:dyDescent="0.15">
      <c r="A915" s="44">
        <v>28590</v>
      </c>
      <c r="B915" s="44" t="s">
        <v>1295</v>
      </c>
      <c r="C915" s="48" t="s">
        <v>10640</v>
      </c>
      <c r="D915" s="44">
        <v>1999</v>
      </c>
      <c r="E915" s="48" t="s">
        <v>11382</v>
      </c>
      <c r="F915" s="44" t="s">
        <v>1298</v>
      </c>
      <c r="G915" s="61">
        <v>42819</v>
      </c>
    </row>
    <row r="916" spans="1:7" x14ac:dyDescent="0.15">
      <c r="A916" s="44">
        <v>28591</v>
      </c>
      <c r="B916" s="44" t="s">
        <v>1296</v>
      </c>
      <c r="C916" s="48" t="s">
        <v>1783</v>
      </c>
      <c r="D916" s="44">
        <v>2000</v>
      </c>
      <c r="E916" s="48" t="s">
        <v>8737</v>
      </c>
      <c r="F916" s="44" t="s">
        <v>1293</v>
      </c>
      <c r="G916" s="61"/>
    </row>
    <row r="917" spans="1:7" x14ac:dyDescent="0.15">
      <c r="A917" s="44">
        <v>28593</v>
      </c>
      <c r="B917" s="44" t="s">
        <v>1296</v>
      </c>
      <c r="C917" s="48" t="s">
        <v>787</v>
      </c>
      <c r="D917" s="44">
        <v>2000</v>
      </c>
      <c r="E917" s="48" t="s">
        <v>8749</v>
      </c>
      <c r="F917" s="44" t="s">
        <v>1291</v>
      </c>
      <c r="G917" s="61">
        <v>43100</v>
      </c>
    </row>
    <row r="918" spans="1:7" x14ac:dyDescent="0.15">
      <c r="A918" s="44">
        <v>28603</v>
      </c>
      <c r="B918" s="44" t="s">
        <v>1295</v>
      </c>
      <c r="C918" s="48" t="s">
        <v>264</v>
      </c>
      <c r="D918" s="44">
        <v>2001</v>
      </c>
      <c r="E918" s="48" t="s">
        <v>8703</v>
      </c>
      <c r="F918" s="44" t="s">
        <v>1294</v>
      </c>
      <c r="G918" s="61">
        <v>42935</v>
      </c>
    </row>
    <row r="919" spans="1:7" x14ac:dyDescent="0.15">
      <c r="A919" s="44">
        <v>28604</v>
      </c>
      <c r="B919" s="44" t="s">
        <v>1295</v>
      </c>
      <c r="C919" s="48" t="s">
        <v>318</v>
      </c>
      <c r="D919" s="44">
        <v>2001</v>
      </c>
      <c r="E919" s="48" t="s">
        <v>8719</v>
      </c>
      <c r="F919" s="44" t="s">
        <v>1294</v>
      </c>
      <c r="G919" s="61">
        <v>43100</v>
      </c>
    </row>
    <row r="920" spans="1:7" x14ac:dyDescent="0.15">
      <c r="A920" s="44">
        <v>28605</v>
      </c>
      <c r="B920" s="44" t="s">
        <v>1296</v>
      </c>
      <c r="C920" s="48" t="s">
        <v>1784</v>
      </c>
      <c r="D920" s="44">
        <v>2001</v>
      </c>
      <c r="E920" s="48" t="s">
        <v>8703</v>
      </c>
      <c r="F920" s="44" t="s">
        <v>1294</v>
      </c>
      <c r="G920" s="61"/>
    </row>
    <row r="921" spans="1:7" x14ac:dyDescent="0.15">
      <c r="A921" s="44">
        <v>28606</v>
      </c>
      <c r="B921" s="44" t="s">
        <v>1296</v>
      </c>
      <c r="C921" s="48" t="s">
        <v>1785</v>
      </c>
      <c r="D921" s="44">
        <v>2000</v>
      </c>
      <c r="E921" s="48" t="s">
        <v>8703</v>
      </c>
      <c r="F921" s="44" t="s">
        <v>1294</v>
      </c>
      <c r="G921" s="61"/>
    </row>
    <row r="922" spans="1:7" x14ac:dyDescent="0.15">
      <c r="A922" s="44">
        <v>28611</v>
      </c>
      <c r="B922" s="44" t="s">
        <v>1296</v>
      </c>
      <c r="C922" s="48" t="s">
        <v>1786</v>
      </c>
      <c r="D922" s="44">
        <v>2003</v>
      </c>
      <c r="E922" s="48" t="s">
        <v>8733</v>
      </c>
      <c r="F922" s="44" t="s">
        <v>1297</v>
      </c>
      <c r="G922" s="61"/>
    </row>
    <row r="923" spans="1:7" x14ac:dyDescent="0.15">
      <c r="A923" s="44">
        <v>28614</v>
      </c>
      <c r="B923" s="44" t="s">
        <v>1295</v>
      </c>
      <c r="C923" s="48" t="s">
        <v>152</v>
      </c>
      <c r="D923" s="44">
        <v>2002</v>
      </c>
      <c r="E923" s="48" t="s">
        <v>8789</v>
      </c>
      <c r="F923" s="44" t="s">
        <v>1297</v>
      </c>
      <c r="G923" s="61">
        <v>42485</v>
      </c>
    </row>
    <row r="924" spans="1:7" x14ac:dyDescent="0.15">
      <c r="A924" s="44">
        <v>28615</v>
      </c>
      <c r="B924" s="44" t="s">
        <v>1295</v>
      </c>
      <c r="C924" s="48" t="s">
        <v>1787</v>
      </c>
      <c r="D924" s="44">
        <v>2003</v>
      </c>
      <c r="E924" s="48" t="s">
        <v>8740</v>
      </c>
      <c r="F924" s="44" t="s">
        <v>1297</v>
      </c>
      <c r="G924" s="61"/>
    </row>
    <row r="925" spans="1:7" x14ac:dyDescent="0.15">
      <c r="A925" s="44">
        <v>28619</v>
      </c>
      <c r="B925" s="44" t="s">
        <v>1296</v>
      </c>
      <c r="C925" s="48" t="s">
        <v>1788</v>
      </c>
      <c r="D925" s="44">
        <v>2002</v>
      </c>
      <c r="E925" s="48" t="s">
        <v>8724</v>
      </c>
      <c r="F925" s="44" t="s">
        <v>1293</v>
      </c>
      <c r="G925" s="61"/>
    </row>
    <row r="926" spans="1:7" x14ac:dyDescent="0.15">
      <c r="A926" s="44">
        <v>28620</v>
      </c>
      <c r="B926" s="44" t="s">
        <v>1296</v>
      </c>
      <c r="C926" s="48" t="s">
        <v>1789</v>
      </c>
      <c r="D926" s="44">
        <v>2000</v>
      </c>
      <c r="E926" s="48" t="s">
        <v>8724</v>
      </c>
      <c r="F926" s="44" t="s">
        <v>1293</v>
      </c>
      <c r="G926" s="61"/>
    </row>
    <row r="927" spans="1:7" x14ac:dyDescent="0.15">
      <c r="A927" s="44">
        <v>28622</v>
      </c>
      <c r="B927" s="44" t="s">
        <v>1296</v>
      </c>
      <c r="C927" s="48" t="s">
        <v>10641</v>
      </c>
      <c r="D927" s="44">
        <v>1999</v>
      </c>
      <c r="E927" s="48" t="s">
        <v>8724</v>
      </c>
      <c r="F927" s="44" t="s">
        <v>1293</v>
      </c>
      <c r="G927" s="61"/>
    </row>
    <row r="928" spans="1:7" x14ac:dyDescent="0.15">
      <c r="A928" s="44">
        <v>28623</v>
      </c>
      <c r="B928" s="44" t="s">
        <v>1295</v>
      </c>
      <c r="C928" s="48" t="s">
        <v>1790</v>
      </c>
      <c r="D928" s="44">
        <v>2000</v>
      </c>
      <c r="E928" s="48" t="s">
        <v>8724</v>
      </c>
      <c r="F928" s="44" t="s">
        <v>1293</v>
      </c>
      <c r="G928" s="61"/>
    </row>
    <row r="929" spans="1:7" x14ac:dyDescent="0.15">
      <c r="A929" s="44">
        <v>28625</v>
      </c>
      <c r="B929" s="44" t="s">
        <v>1296</v>
      </c>
      <c r="C929" s="48" t="s">
        <v>10642</v>
      </c>
      <c r="D929" s="44">
        <v>1999</v>
      </c>
      <c r="E929" s="48" t="s">
        <v>8801</v>
      </c>
      <c r="F929" s="44" t="s">
        <v>1296</v>
      </c>
      <c r="G929" s="61"/>
    </row>
    <row r="930" spans="1:7" x14ac:dyDescent="0.15">
      <c r="A930" s="44">
        <v>28626</v>
      </c>
      <c r="B930" s="44" t="s">
        <v>1296</v>
      </c>
      <c r="C930" s="48" t="s">
        <v>10643</v>
      </c>
      <c r="D930" s="44">
        <v>1999</v>
      </c>
      <c r="E930" s="48" t="s">
        <v>8801</v>
      </c>
      <c r="F930" s="44" t="s">
        <v>1296</v>
      </c>
      <c r="G930" s="61"/>
    </row>
    <row r="931" spans="1:7" x14ac:dyDescent="0.15">
      <c r="A931" s="44">
        <v>28627</v>
      </c>
      <c r="B931" s="44" t="s">
        <v>1296</v>
      </c>
      <c r="C931" s="48" t="s">
        <v>10644</v>
      </c>
      <c r="D931" s="44">
        <v>1999</v>
      </c>
      <c r="E931" s="48" t="s">
        <v>8801</v>
      </c>
      <c r="F931" s="44" t="s">
        <v>1296</v>
      </c>
      <c r="G931" s="61"/>
    </row>
    <row r="932" spans="1:7" x14ac:dyDescent="0.15">
      <c r="A932" s="44">
        <v>28628</v>
      </c>
      <c r="B932" s="44" t="s">
        <v>1296</v>
      </c>
      <c r="C932" s="48" t="s">
        <v>10645</v>
      </c>
      <c r="D932" s="44">
        <v>1999</v>
      </c>
      <c r="E932" s="48" t="s">
        <v>8801</v>
      </c>
      <c r="F932" s="44" t="s">
        <v>1296</v>
      </c>
      <c r="G932" s="61"/>
    </row>
    <row r="933" spans="1:7" x14ac:dyDescent="0.15">
      <c r="A933" s="44">
        <v>28629</v>
      </c>
      <c r="B933" s="44" t="s">
        <v>1296</v>
      </c>
      <c r="C933" s="48" t="s">
        <v>10646</v>
      </c>
      <c r="D933" s="44">
        <v>1999</v>
      </c>
      <c r="E933" s="48" t="s">
        <v>8801</v>
      </c>
      <c r="F933" s="44" t="s">
        <v>1296</v>
      </c>
      <c r="G933" s="61"/>
    </row>
    <row r="934" spans="1:7" x14ac:dyDescent="0.15">
      <c r="A934" s="44">
        <v>28630</v>
      </c>
      <c r="B934" s="44" t="s">
        <v>1296</v>
      </c>
      <c r="C934" s="48" t="s">
        <v>10647</v>
      </c>
      <c r="D934" s="44">
        <v>1999</v>
      </c>
      <c r="E934" s="48" t="s">
        <v>8722</v>
      </c>
      <c r="F934" s="44" t="s">
        <v>1296</v>
      </c>
      <c r="G934" s="61"/>
    </row>
    <row r="935" spans="1:7" x14ac:dyDescent="0.15">
      <c r="A935" s="44">
        <v>28631</v>
      </c>
      <c r="B935" s="44" t="s">
        <v>1296</v>
      </c>
      <c r="C935" s="48" t="s">
        <v>698</v>
      </c>
      <c r="D935" s="44">
        <v>2000</v>
      </c>
      <c r="E935" s="48" t="s">
        <v>8722</v>
      </c>
      <c r="F935" s="44" t="s">
        <v>1296</v>
      </c>
      <c r="G935" s="61">
        <v>43100</v>
      </c>
    </row>
    <row r="936" spans="1:7" x14ac:dyDescent="0.15">
      <c r="A936" s="44">
        <v>28632</v>
      </c>
      <c r="B936" s="44" t="s">
        <v>1296</v>
      </c>
      <c r="C936" s="48" t="s">
        <v>1791</v>
      </c>
      <c r="D936" s="44">
        <v>2001</v>
      </c>
      <c r="E936" s="48" t="s">
        <v>8831</v>
      </c>
      <c r="F936" s="44" t="s">
        <v>1297</v>
      </c>
      <c r="G936" s="61"/>
    </row>
    <row r="937" spans="1:7" x14ac:dyDescent="0.15">
      <c r="A937" s="44">
        <v>28640</v>
      </c>
      <c r="B937" s="44" t="s">
        <v>1295</v>
      </c>
      <c r="C937" s="48" t="s">
        <v>1792</v>
      </c>
      <c r="D937" s="44">
        <v>2000</v>
      </c>
      <c r="E937" s="48" t="s">
        <v>8850</v>
      </c>
      <c r="F937" s="44" t="s">
        <v>1297</v>
      </c>
      <c r="G937" s="61"/>
    </row>
    <row r="938" spans="1:7" x14ac:dyDescent="0.15">
      <c r="A938" s="44">
        <v>28641</v>
      </c>
      <c r="B938" s="44" t="s">
        <v>1296</v>
      </c>
      <c r="C938" s="48" t="s">
        <v>10648</v>
      </c>
      <c r="D938" s="44">
        <v>1999</v>
      </c>
      <c r="E938" s="48" t="s">
        <v>8791</v>
      </c>
      <c r="F938" s="44" t="s">
        <v>1295</v>
      </c>
      <c r="G938" s="61"/>
    </row>
    <row r="939" spans="1:7" x14ac:dyDescent="0.15">
      <c r="A939" s="44">
        <v>28643</v>
      </c>
      <c r="B939" s="44" t="s">
        <v>1295</v>
      </c>
      <c r="C939" s="48" t="s">
        <v>258</v>
      </c>
      <c r="D939" s="44">
        <v>2001</v>
      </c>
      <c r="E939" s="48" t="s">
        <v>11380</v>
      </c>
      <c r="F939" s="44" t="s">
        <v>1298</v>
      </c>
      <c r="G939" s="61">
        <v>42819</v>
      </c>
    </row>
    <row r="940" spans="1:7" x14ac:dyDescent="0.15">
      <c r="A940" s="44">
        <v>28646</v>
      </c>
      <c r="B940" s="44" t="s">
        <v>1295</v>
      </c>
      <c r="C940" s="48" t="s">
        <v>1793</v>
      </c>
      <c r="D940" s="44">
        <v>2000</v>
      </c>
      <c r="E940" s="48" t="s">
        <v>8769</v>
      </c>
      <c r="F940" s="44" t="s">
        <v>1297</v>
      </c>
      <c r="G940" s="61"/>
    </row>
    <row r="941" spans="1:7" x14ac:dyDescent="0.15">
      <c r="A941" s="44">
        <v>28652</v>
      </c>
      <c r="B941" s="44" t="s">
        <v>1295</v>
      </c>
      <c r="C941" s="48" t="s">
        <v>1794</v>
      </c>
      <c r="D941" s="44">
        <v>2000</v>
      </c>
      <c r="E941" s="48" t="s">
        <v>8714</v>
      </c>
      <c r="F941" s="44" t="s">
        <v>1294</v>
      </c>
      <c r="G941" s="61"/>
    </row>
    <row r="942" spans="1:7" x14ac:dyDescent="0.15">
      <c r="A942" s="44">
        <v>28653</v>
      </c>
      <c r="B942" s="44" t="s">
        <v>1295</v>
      </c>
      <c r="C942" s="48" t="s">
        <v>273</v>
      </c>
      <c r="D942" s="44">
        <v>2000</v>
      </c>
      <c r="E942" s="48" t="s">
        <v>8874</v>
      </c>
      <c r="F942" s="44" t="s">
        <v>1297</v>
      </c>
      <c r="G942" s="61"/>
    </row>
    <row r="943" spans="1:7" x14ac:dyDescent="0.15">
      <c r="A943" s="44">
        <v>28655</v>
      </c>
      <c r="B943" s="44" t="s">
        <v>1296</v>
      </c>
      <c r="C943" s="48" t="s">
        <v>10649</v>
      </c>
      <c r="D943" s="44">
        <v>1999</v>
      </c>
      <c r="E943" s="48" t="s">
        <v>8739</v>
      </c>
      <c r="F943" s="44" t="s">
        <v>1292</v>
      </c>
      <c r="G943" s="61"/>
    </row>
    <row r="944" spans="1:7" x14ac:dyDescent="0.15">
      <c r="A944" s="44">
        <v>28656</v>
      </c>
      <c r="B944" s="44" t="s">
        <v>1296</v>
      </c>
      <c r="C944" s="48" t="s">
        <v>10650</v>
      </c>
      <c r="D944" s="44">
        <v>1999</v>
      </c>
      <c r="E944" s="48" t="s">
        <v>8801</v>
      </c>
      <c r="F944" s="44" t="s">
        <v>1296</v>
      </c>
      <c r="G944" s="61"/>
    </row>
    <row r="945" spans="1:7" x14ac:dyDescent="0.15">
      <c r="A945" s="44">
        <v>28657</v>
      </c>
      <c r="B945" s="44" t="s">
        <v>1296</v>
      </c>
      <c r="C945" s="48" t="s">
        <v>10651</v>
      </c>
      <c r="D945" s="44">
        <v>1999</v>
      </c>
      <c r="E945" s="48" t="s">
        <v>8801</v>
      </c>
      <c r="F945" s="44" t="s">
        <v>1296</v>
      </c>
      <c r="G945" s="61"/>
    </row>
    <row r="946" spans="1:7" x14ac:dyDescent="0.15">
      <c r="A946" s="44">
        <v>28660</v>
      </c>
      <c r="B946" s="44" t="s">
        <v>1295</v>
      </c>
      <c r="C946" s="48" t="s">
        <v>1395</v>
      </c>
      <c r="D946" s="44">
        <v>2000</v>
      </c>
      <c r="E946" s="48" t="s">
        <v>8692</v>
      </c>
      <c r="F946" s="44" t="s">
        <v>1298</v>
      </c>
      <c r="G946" s="61"/>
    </row>
    <row r="947" spans="1:7" x14ac:dyDescent="0.15">
      <c r="A947" s="44">
        <v>28661</v>
      </c>
      <c r="B947" s="44" t="s">
        <v>1296</v>
      </c>
      <c r="C947" s="48" t="s">
        <v>1185</v>
      </c>
      <c r="D947" s="44">
        <v>2000</v>
      </c>
      <c r="E947" s="48" t="s">
        <v>9181</v>
      </c>
      <c r="F947" s="44" t="s">
        <v>1293</v>
      </c>
      <c r="G947" s="61"/>
    </row>
    <row r="948" spans="1:7" x14ac:dyDescent="0.15">
      <c r="A948" s="44">
        <v>28662</v>
      </c>
      <c r="B948" s="44" t="s">
        <v>1295</v>
      </c>
      <c r="C948" s="48" t="s">
        <v>313</v>
      </c>
      <c r="D948" s="44">
        <v>2000</v>
      </c>
      <c r="E948" s="48" t="s">
        <v>8693</v>
      </c>
      <c r="F948" s="44" t="s">
        <v>1295</v>
      </c>
      <c r="G948" s="61">
        <v>42435</v>
      </c>
    </row>
    <row r="949" spans="1:7" x14ac:dyDescent="0.15">
      <c r="A949" s="44">
        <v>28665</v>
      </c>
      <c r="B949" s="44" t="s">
        <v>1295</v>
      </c>
      <c r="C949" s="48" t="s">
        <v>181</v>
      </c>
      <c r="D949" s="44">
        <v>2002</v>
      </c>
      <c r="E949" s="48" t="s">
        <v>8803</v>
      </c>
      <c r="F949" s="44" t="s">
        <v>1296</v>
      </c>
      <c r="G949" s="61">
        <v>42869</v>
      </c>
    </row>
    <row r="950" spans="1:7" x14ac:dyDescent="0.15">
      <c r="A950" s="44">
        <v>28673</v>
      </c>
      <c r="B950" s="44" t="s">
        <v>1296</v>
      </c>
      <c r="C950" s="48" t="s">
        <v>10652</v>
      </c>
      <c r="D950" s="44">
        <v>1999</v>
      </c>
      <c r="E950" s="48" t="s">
        <v>8709</v>
      </c>
      <c r="F950" s="44" t="s">
        <v>1294</v>
      </c>
      <c r="G950" s="61">
        <v>42449</v>
      </c>
    </row>
    <row r="951" spans="1:7" x14ac:dyDescent="0.15">
      <c r="A951" s="44">
        <v>28674</v>
      </c>
      <c r="B951" s="44" t="s">
        <v>1296</v>
      </c>
      <c r="C951" s="48" t="s">
        <v>10653</v>
      </c>
      <c r="D951" s="44">
        <v>1999</v>
      </c>
      <c r="E951" s="48" t="s">
        <v>8706</v>
      </c>
      <c r="F951" s="44" t="s">
        <v>1291</v>
      </c>
      <c r="G951" s="61">
        <v>42435</v>
      </c>
    </row>
    <row r="952" spans="1:7" x14ac:dyDescent="0.15">
      <c r="A952" s="44">
        <v>28675</v>
      </c>
      <c r="B952" s="44" t="s">
        <v>1296</v>
      </c>
      <c r="C952" s="48" t="s">
        <v>10654</v>
      </c>
      <c r="D952" s="44">
        <v>1999</v>
      </c>
      <c r="E952" s="48" t="s">
        <v>8740</v>
      </c>
      <c r="F952" s="44" t="s">
        <v>1297</v>
      </c>
      <c r="G952" s="61"/>
    </row>
    <row r="953" spans="1:7" x14ac:dyDescent="0.15">
      <c r="A953" s="44">
        <v>28679</v>
      </c>
      <c r="B953" s="44" t="s">
        <v>1295</v>
      </c>
      <c r="C953" s="48" t="s">
        <v>1795</v>
      </c>
      <c r="D953" s="44">
        <v>2000</v>
      </c>
      <c r="E953" s="48" t="s">
        <v>8769</v>
      </c>
      <c r="F953" s="44" t="s">
        <v>1297</v>
      </c>
      <c r="G953" s="61"/>
    </row>
    <row r="954" spans="1:7" x14ac:dyDescent="0.15">
      <c r="A954" s="44">
        <v>28681</v>
      </c>
      <c r="B954" s="44" t="s">
        <v>1296</v>
      </c>
      <c r="C954" s="48" t="s">
        <v>10655</v>
      </c>
      <c r="D954" s="44">
        <v>1999</v>
      </c>
      <c r="E954" s="48" t="s">
        <v>8769</v>
      </c>
      <c r="F954" s="44" t="s">
        <v>1297</v>
      </c>
      <c r="G954" s="61"/>
    </row>
    <row r="955" spans="1:7" x14ac:dyDescent="0.15">
      <c r="A955" s="44">
        <v>28685</v>
      </c>
      <c r="B955" s="44" t="s">
        <v>1296</v>
      </c>
      <c r="C955" s="48" t="s">
        <v>10656</v>
      </c>
      <c r="D955" s="44">
        <v>1999</v>
      </c>
      <c r="E955" s="48" t="s">
        <v>8802</v>
      </c>
      <c r="F955" s="44" t="s">
        <v>1296</v>
      </c>
      <c r="G955" s="61"/>
    </row>
    <row r="956" spans="1:7" x14ac:dyDescent="0.15">
      <c r="A956" s="44">
        <v>28686</v>
      </c>
      <c r="B956" s="44" t="s">
        <v>1296</v>
      </c>
      <c r="C956" s="48" t="s">
        <v>742</v>
      </c>
      <c r="D956" s="44">
        <v>2000</v>
      </c>
      <c r="E956" s="48" t="s">
        <v>8802</v>
      </c>
      <c r="F956" s="44" t="s">
        <v>1296</v>
      </c>
      <c r="G956" s="61"/>
    </row>
    <row r="957" spans="1:7" x14ac:dyDescent="0.15">
      <c r="A957" s="44">
        <v>28687</v>
      </c>
      <c r="B957" s="44" t="s">
        <v>1296</v>
      </c>
      <c r="C957" s="48" t="s">
        <v>779</v>
      </c>
      <c r="D957" s="44">
        <v>2000</v>
      </c>
      <c r="E957" s="48" t="s">
        <v>8802</v>
      </c>
      <c r="F957" s="44" t="s">
        <v>1296</v>
      </c>
      <c r="G957" s="61">
        <v>43100</v>
      </c>
    </row>
    <row r="958" spans="1:7" x14ac:dyDescent="0.15">
      <c r="A958" s="44">
        <v>28688</v>
      </c>
      <c r="B958" s="44" t="s">
        <v>1296</v>
      </c>
      <c r="C958" s="48" t="s">
        <v>701</v>
      </c>
      <c r="D958" s="44">
        <v>2001</v>
      </c>
      <c r="E958" s="48" t="s">
        <v>8756</v>
      </c>
      <c r="F958" s="44" t="s">
        <v>1296</v>
      </c>
      <c r="G958" s="61">
        <v>43100</v>
      </c>
    </row>
    <row r="959" spans="1:7" x14ac:dyDescent="0.15">
      <c r="A959" s="44">
        <v>28689</v>
      </c>
      <c r="B959" s="44" t="s">
        <v>1295</v>
      </c>
      <c r="C959" s="48" t="s">
        <v>10657</v>
      </c>
      <c r="D959" s="44">
        <v>1999</v>
      </c>
      <c r="E959" s="48" t="s">
        <v>8820</v>
      </c>
      <c r="F959" s="44" t="s">
        <v>1291</v>
      </c>
      <c r="G959" s="61">
        <v>42428</v>
      </c>
    </row>
    <row r="960" spans="1:7" x14ac:dyDescent="0.15">
      <c r="A960" s="44">
        <v>28690</v>
      </c>
      <c r="B960" s="44" t="s">
        <v>1295</v>
      </c>
      <c r="C960" s="48" t="s">
        <v>10658</v>
      </c>
      <c r="D960" s="44">
        <v>1999</v>
      </c>
      <c r="E960" s="48" t="s">
        <v>8802</v>
      </c>
      <c r="F960" s="44" t="s">
        <v>1296</v>
      </c>
      <c r="G960" s="61"/>
    </row>
    <row r="961" spans="1:7" x14ac:dyDescent="0.15">
      <c r="A961" s="44">
        <v>28691</v>
      </c>
      <c r="B961" s="44" t="s">
        <v>1295</v>
      </c>
      <c r="C961" s="48" t="s">
        <v>10659</v>
      </c>
      <c r="D961" s="44">
        <v>1999</v>
      </c>
      <c r="E961" s="48" t="s">
        <v>8802</v>
      </c>
      <c r="F961" s="44" t="s">
        <v>1296</v>
      </c>
      <c r="G961" s="61"/>
    </row>
    <row r="962" spans="1:7" x14ac:dyDescent="0.15">
      <c r="A962" s="44">
        <v>28692</v>
      </c>
      <c r="B962" s="44" t="s">
        <v>1295</v>
      </c>
      <c r="C962" s="48" t="s">
        <v>1796</v>
      </c>
      <c r="D962" s="44">
        <v>2000</v>
      </c>
      <c r="E962" s="48" t="s">
        <v>8802</v>
      </c>
      <c r="F962" s="44" t="s">
        <v>1296</v>
      </c>
      <c r="G962" s="61"/>
    </row>
    <row r="963" spans="1:7" x14ac:dyDescent="0.15">
      <c r="A963" s="44">
        <v>28693</v>
      </c>
      <c r="B963" s="44" t="s">
        <v>1296</v>
      </c>
      <c r="C963" s="48" t="s">
        <v>10660</v>
      </c>
      <c r="D963" s="44">
        <v>1999</v>
      </c>
      <c r="E963" s="48" t="s">
        <v>9168</v>
      </c>
      <c r="F963" s="44" t="s">
        <v>1291</v>
      </c>
      <c r="G963" s="61"/>
    </row>
    <row r="964" spans="1:7" x14ac:dyDescent="0.15">
      <c r="A964" s="44">
        <v>28694</v>
      </c>
      <c r="B964" s="44" t="s">
        <v>1295</v>
      </c>
      <c r="C964" s="48" t="s">
        <v>10661</v>
      </c>
      <c r="D964" s="44">
        <v>1999</v>
      </c>
      <c r="E964" s="48" t="s">
        <v>11384</v>
      </c>
      <c r="F964" s="44" t="s">
        <v>1298</v>
      </c>
      <c r="G964" s="61"/>
    </row>
    <row r="965" spans="1:7" x14ac:dyDescent="0.15">
      <c r="A965" s="44">
        <v>28695</v>
      </c>
      <c r="B965" s="44" t="s">
        <v>1295</v>
      </c>
      <c r="C965" s="48" t="s">
        <v>10662</v>
      </c>
      <c r="D965" s="44">
        <v>1999</v>
      </c>
      <c r="E965" s="48" t="s">
        <v>8835</v>
      </c>
      <c r="F965" s="44" t="s">
        <v>1292</v>
      </c>
      <c r="G965" s="61"/>
    </row>
    <row r="966" spans="1:7" x14ac:dyDescent="0.15">
      <c r="A966" s="44">
        <v>28696</v>
      </c>
      <c r="B966" s="44" t="s">
        <v>1296</v>
      </c>
      <c r="C966" s="48" t="s">
        <v>10663</v>
      </c>
      <c r="D966" s="44">
        <v>1999</v>
      </c>
      <c r="E966" s="48" t="s">
        <v>8711</v>
      </c>
      <c r="F966" s="44" t="s">
        <v>1291</v>
      </c>
      <c r="G966" s="61"/>
    </row>
    <row r="967" spans="1:7" x14ac:dyDescent="0.15">
      <c r="A967" s="44">
        <v>28697</v>
      </c>
      <c r="B967" s="44" t="s">
        <v>1295</v>
      </c>
      <c r="C967" s="48" t="s">
        <v>1797</v>
      </c>
      <c r="D967" s="44">
        <v>2001</v>
      </c>
      <c r="E967" s="48" t="s">
        <v>8835</v>
      </c>
      <c r="F967" s="44" t="s">
        <v>1292</v>
      </c>
      <c r="G967" s="61"/>
    </row>
    <row r="968" spans="1:7" x14ac:dyDescent="0.15">
      <c r="A968" s="44">
        <v>28698</v>
      </c>
      <c r="B968" s="44" t="s">
        <v>1296</v>
      </c>
      <c r="C968" s="48" t="s">
        <v>1798</v>
      </c>
      <c r="D968" s="44">
        <v>2000</v>
      </c>
      <c r="E968" s="48" t="s">
        <v>8786</v>
      </c>
      <c r="F968" s="44" t="s">
        <v>1297</v>
      </c>
      <c r="G968" s="61"/>
    </row>
    <row r="969" spans="1:7" x14ac:dyDescent="0.15">
      <c r="A969" s="44">
        <v>28699</v>
      </c>
      <c r="B969" s="44" t="s">
        <v>1296</v>
      </c>
      <c r="C969" s="48" t="s">
        <v>763</v>
      </c>
      <c r="D969" s="44">
        <v>2000</v>
      </c>
      <c r="E969" s="48" t="s">
        <v>8786</v>
      </c>
      <c r="F969" s="44" t="s">
        <v>1297</v>
      </c>
      <c r="G969" s="61"/>
    </row>
    <row r="970" spans="1:7" x14ac:dyDescent="0.15">
      <c r="A970" s="44">
        <v>28700</v>
      </c>
      <c r="B970" s="44" t="s">
        <v>1295</v>
      </c>
      <c r="C970" s="48" t="s">
        <v>10664</v>
      </c>
      <c r="D970" s="44">
        <v>1999</v>
      </c>
      <c r="E970" s="48" t="s">
        <v>8786</v>
      </c>
      <c r="F970" s="44" t="s">
        <v>1297</v>
      </c>
      <c r="G970" s="61"/>
    </row>
    <row r="971" spans="1:7" x14ac:dyDescent="0.15">
      <c r="A971" s="44">
        <v>28704</v>
      </c>
      <c r="B971" s="44" t="s">
        <v>1296</v>
      </c>
      <c r="C971" s="48" t="s">
        <v>10665</v>
      </c>
      <c r="D971" s="44">
        <v>1999</v>
      </c>
      <c r="E971" s="48" t="s">
        <v>8898</v>
      </c>
      <c r="F971" s="44" t="s">
        <v>1291</v>
      </c>
      <c r="G971" s="61"/>
    </row>
    <row r="972" spans="1:7" x14ac:dyDescent="0.15">
      <c r="A972" s="44">
        <v>28711</v>
      </c>
      <c r="B972" s="44" t="s">
        <v>1296</v>
      </c>
      <c r="C972" s="48" t="s">
        <v>1799</v>
      </c>
      <c r="D972" s="44">
        <v>2000</v>
      </c>
      <c r="E972" s="48" t="s">
        <v>8898</v>
      </c>
      <c r="F972" s="44" t="s">
        <v>1291</v>
      </c>
      <c r="G972" s="61"/>
    </row>
    <row r="973" spans="1:7" x14ac:dyDescent="0.15">
      <c r="A973" s="44">
        <v>28712</v>
      </c>
      <c r="B973" s="44" t="s">
        <v>1295</v>
      </c>
      <c r="C973" s="48" t="s">
        <v>1800</v>
      </c>
      <c r="D973" s="44">
        <v>2001</v>
      </c>
      <c r="E973" s="48" t="s">
        <v>8898</v>
      </c>
      <c r="F973" s="44" t="s">
        <v>1291</v>
      </c>
      <c r="G973" s="61"/>
    </row>
    <row r="974" spans="1:7" x14ac:dyDescent="0.15">
      <c r="A974" s="44">
        <v>28713</v>
      </c>
      <c r="B974" s="44" t="s">
        <v>1295</v>
      </c>
      <c r="C974" s="48" t="s">
        <v>1801</v>
      </c>
      <c r="D974" s="44">
        <v>2000</v>
      </c>
      <c r="E974" s="48" t="s">
        <v>8898</v>
      </c>
      <c r="F974" s="44" t="s">
        <v>1291</v>
      </c>
      <c r="G974" s="61"/>
    </row>
    <row r="975" spans="1:7" x14ac:dyDescent="0.15">
      <c r="A975" s="44">
        <v>28717</v>
      </c>
      <c r="B975" s="44" t="s">
        <v>1296</v>
      </c>
      <c r="C975" s="48" t="s">
        <v>1802</v>
      </c>
      <c r="D975" s="44">
        <v>2000</v>
      </c>
      <c r="E975" s="48" t="s">
        <v>8772</v>
      </c>
      <c r="F975" s="44" t="s">
        <v>1294</v>
      </c>
      <c r="G975" s="61"/>
    </row>
    <row r="976" spans="1:7" x14ac:dyDescent="0.15">
      <c r="A976" s="44">
        <v>28725</v>
      </c>
      <c r="B976" s="44" t="s">
        <v>1296</v>
      </c>
      <c r="C976" s="48" t="s">
        <v>10666</v>
      </c>
      <c r="D976" s="44">
        <v>1999</v>
      </c>
      <c r="E976" s="48" t="s">
        <v>8745</v>
      </c>
      <c r="F976" s="44" t="s">
        <v>1293</v>
      </c>
      <c r="G976" s="61"/>
    </row>
    <row r="977" spans="1:7" x14ac:dyDescent="0.15">
      <c r="A977" s="44">
        <v>28728</v>
      </c>
      <c r="B977" s="44" t="s">
        <v>1295</v>
      </c>
      <c r="C977" s="48" t="s">
        <v>1803</v>
      </c>
      <c r="D977" s="44">
        <v>2001</v>
      </c>
      <c r="E977" s="48" t="s">
        <v>8745</v>
      </c>
      <c r="F977" s="44" t="s">
        <v>1293</v>
      </c>
      <c r="G977" s="61"/>
    </row>
    <row r="978" spans="1:7" x14ac:dyDescent="0.15">
      <c r="A978" s="44">
        <v>28730</v>
      </c>
      <c r="B978" s="44" t="s">
        <v>1295</v>
      </c>
      <c r="C978" s="48" t="s">
        <v>1804</v>
      </c>
      <c r="D978" s="44">
        <v>2000</v>
      </c>
      <c r="E978" s="48" t="s">
        <v>8745</v>
      </c>
      <c r="F978" s="44" t="s">
        <v>1293</v>
      </c>
      <c r="G978" s="61"/>
    </row>
    <row r="979" spans="1:7" x14ac:dyDescent="0.15">
      <c r="A979" s="44">
        <v>28731</v>
      </c>
      <c r="B979" s="44" t="s">
        <v>1295</v>
      </c>
      <c r="C979" s="48" t="s">
        <v>10667</v>
      </c>
      <c r="D979" s="44">
        <v>1999</v>
      </c>
      <c r="E979" s="48" t="s">
        <v>8745</v>
      </c>
      <c r="F979" s="44" t="s">
        <v>1293</v>
      </c>
      <c r="G979" s="61"/>
    </row>
    <row r="980" spans="1:7" x14ac:dyDescent="0.15">
      <c r="A980" s="44">
        <v>28734</v>
      </c>
      <c r="B980" s="44" t="s">
        <v>1295</v>
      </c>
      <c r="C980" s="48" t="s">
        <v>1805</v>
      </c>
      <c r="D980" s="44">
        <v>2000</v>
      </c>
      <c r="E980" s="48" t="s">
        <v>8745</v>
      </c>
      <c r="F980" s="44" t="s">
        <v>1293</v>
      </c>
      <c r="G980" s="61"/>
    </row>
    <row r="981" spans="1:7" x14ac:dyDescent="0.15">
      <c r="A981" s="44">
        <v>28735</v>
      </c>
      <c r="B981" s="44" t="s">
        <v>1296</v>
      </c>
      <c r="C981" s="48" t="s">
        <v>1806</v>
      </c>
      <c r="D981" s="44">
        <v>2000</v>
      </c>
      <c r="E981" s="48" t="s">
        <v>8745</v>
      </c>
      <c r="F981" s="44" t="s">
        <v>1293</v>
      </c>
      <c r="G981" s="61"/>
    </row>
    <row r="982" spans="1:7" x14ac:dyDescent="0.15">
      <c r="A982" s="44">
        <v>28740</v>
      </c>
      <c r="B982" s="44" t="s">
        <v>1295</v>
      </c>
      <c r="C982" s="48" t="s">
        <v>10668</v>
      </c>
      <c r="D982" s="44">
        <v>1999</v>
      </c>
      <c r="E982" s="48" t="s">
        <v>8714</v>
      </c>
      <c r="F982" s="44" t="s">
        <v>1294</v>
      </c>
      <c r="G982" s="61"/>
    </row>
    <row r="983" spans="1:7" x14ac:dyDescent="0.15">
      <c r="A983" s="44">
        <v>28743</v>
      </c>
      <c r="B983" s="44" t="s">
        <v>1295</v>
      </c>
      <c r="C983" s="48" t="s">
        <v>1807</v>
      </c>
      <c r="D983" s="44">
        <v>1999</v>
      </c>
      <c r="E983" s="48" t="s">
        <v>8728</v>
      </c>
      <c r="F983" s="44" t="s">
        <v>1295</v>
      </c>
      <c r="G983" s="61"/>
    </row>
    <row r="984" spans="1:7" x14ac:dyDescent="0.15">
      <c r="A984" s="44">
        <v>28747</v>
      </c>
      <c r="B984" s="44" t="s">
        <v>1295</v>
      </c>
      <c r="C984" s="48" t="s">
        <v>10669</v>
      </c>
      <c r="D984" s="44">
        <v>1999</v>
      </c>
      <c r="E984" s="48" t="s">
        <v>8773</v>
      </c>
      <c r="F984" s="44" t="s">
        <v>1293</v>
      </c>
      <c r="G984" s="61"/>
    </row>
    <row r="985" spans="1:7" x14ac:dyDescent="0.15">
      <c r="A985" s="133">
        <v>28748</v>
      </c>
      <c r="B985" s="133" t="s">
        <v>1295</v>
      </c>
      <c r="C985" s="134" t="s">
        <v>1808</v>
      </c>
      <c r="D985" s="133">
        <v>2003</v>
      </c>
      <c r="E985" s="134" t="s">
        <v>9180</v>
      </c>
      <c r="F985" s="133" t="s">
        <v>1290</v>
      </c>
    </row>
    <row r="986" spans="1:7" x14ac:dyDescent="0.15">
      <c r="A986" s="44">
        <v>28749</v>
      </c>
      <c r="B986" s="44" t="s">
        <v>1295</v>
      </c>
      <c r="C986" s="48" t="s">
        <v>1809</v>
      </c>
      <c r="D986" s="44">
        <v>2000</v>
      </c>
      <c r="E986" s="48" t="s">
        <v>8772</v>
      </c>
      <c r="F986" s="44" t="s">
        <v>1294</v>
      </c>
      <c r="G986" s="61"/>
    </row>
    <row r="987" spans="1:7" x14ac:dyDescent="0.15">
      <c r="A987" s="44">
        <v>28752</v>
      </c>
      <c r="B987" s="44" t="s">
        <v>1296</v>
      </c>
      <c r="C987" s="48" t="s">
        <v>10670</v>
      </c>
      <c r="D987" s="44">
        <v>1999</v>
      </c>
      <c r="E987" s="48" t="s">
        <v>8801</v>
      </c>
      <c r="F987" s="44" t="s">
        <v>1296</v>
      </c>
      <c r="G987" s="61"/>
    </row>
    <row r="988" spans="1:7" x14ac:dyDescent="0.15">
      <c r="A988" s="133">
        <v>28757</v>
      </c>
      <c r="B988" s="133" t="s">
        <v>1295</v>
      </c>
      <c r="C988" s="134" t="s">
        <v>10671</v>
      </c>
      <c r="D988" s="133">
        <v>1999</v>
      </c>
      <c r="E988" s="134" t="s">
        <v>8822</v>
      </c>
      <c r="F988" s="133" t="s">
        <v>1295</v>
      </c>
    </row>
    <row r="989" spans="1:7" x14ac:dyDescent="0.15">
      <c r="A989" s="44">
        <v>28758</v>
      </c>
      <c r="B989" s="44" t="s">
        <v>1296</v>
      </c>
      <c r="C989" s="48" t="s">
        <v>1810</v>
      </c>
      <c r="D989" s="44">
        <v>2000</v>
      </c>
      <c r="E989" s="48" t="s">
        <v>8822</v>
      </c>
      <c r="F989" s="44" t="s">
        <v>1295</v>
      </c>
      <c r="G989" s="61"/>
    </row>
    <row r="990" spans="1:7" x14ac:dyDescent="0.15">
      <c r="A990" s="44">
        <v>28759</v>
      </c>
      <c r="B990" s="44" t="s">
        <v>1296</v>
      </c>
      <c r="C990" s="48" t="s">
        <v>1272</v>
      </c>
      <c r="D990" s="44">
        <v>2000</v>
      </c>
      <c r="E990" s="48" t="s">
        <v>8822</v>
      </c>
      <c r="F990" s="44" t="s">
        <v>1295</v>
      </c>
      <c r="G990" s="61"/>
    </row>
    <row r="991" spans="1:7" x14ac:dyDescent="0.15">
      <c r="A991" s="44">
        <v>28760</v>
      </c>
      <c r="B991" s="44" t="s">
        <v>1296</v>
      </c>
      <c r="C991" s="48" t="s">
        <v>1811</v>
      </c>
      <c r="D991" s="44">
        <v>2000</v>
      </c>
      <c r="E991" s="48" t="s">
        <v>8719</v>
      </c>
      <c r="F991" s="44" t="s">
        <v>1294</v>
      </c>
      <c r="G991" s="61">
        <v>42541</v>
      </c>
    </row>
    <row r="992" spans="1:7" x14ac:dyDescent="0.15">
      <c r="A992" s="44">
        <v>28763</v>
      </c>
      <c r="B992" s="44" t="s">
        <v>1295</v>
      </c>
      <c r="C992" s="48" t="s">
        <v>10672</v>
      </c>
      <c r="D992" s="44">
        <v>1999</v>
      </c>
      <c r="E992" s="48" t="s">
        <v>8793</v>
      </c>
      <c r="F992" s="44" t="s">
        <v>1298</v>
      </c>
      <c r="G992" s="61"/>
    </row>
    <row r="993" spans="1:7" x14ac:dyDescent="0.15">
      <c r="A993" s="44">
        <v>28765</v>
      </c>
      <c r="B993" s="44" t="s">
        <v>1295</v>
      </c>
      <c r="C993" s="48" t="s">
        <v>10673</v>
      </c>
      <c r="D993" s="44">
        <v>1999</v>
      </c>
      <c r="E993" s="48" t="s">
        <v>8707</v>
      </c>
      <c r="F993" s="44" t="s">
        <v>1290</v>
      </c>
      <c r="G993" s="61"/>
    </row>
    <row r="994" spans="1:7" x14ac:dyDescent="0.15">
      <c r="A994" s="44">
        <v>28767</v>
      </c>
      <c r="B994" s="44" t="s">
        <v>1296</v>
      </c>
      <c r="C994" s="48" t="s">
        <v>10674</v>
      </c>
      <c r="D994" s="44">
        <v>1999</v>
      </c>
      <c r="E994" s="48" t="s">
        <v>8722</v>
      </c>
      <c r="F994" s="44" t="s">
        <v>1296</v>
      </c>
      <c r="G994" s="61"/>
    </row>
    <row r="995" spans="1:7" x14ac:dyDescent="0.15">
      <c r="A995" s="44">
        <v>28768</v>
      </c>
      <c r="B995" s="44" t="s">
        <v>1296</v>
      </c>
      <c r="C995" s="48" t="s">
        <v>10675</v>
      </c>
      <c r="D995" s="44">
        <v>1999</v>
      </c>
      <c r="E995" s="48" t="s">
        <v>8845</v>
      </c>
      <c r="F995" s="44" t="s">
        <v>1291</v>
      </c>
      <c r="G995" s="61"/>
    </row>
    <row r="996" spans="1:7" x14ac:dyDescent="0.15">
      <c r="A996" s="44">
        <v>28769</v>
      </c>
      <c r="B996" s="44" t="s">
        <v>1295</v>
      </c>
      <c r="C996" s="48" t="s">
        <v>1812</v>
      </c>
      <c r="D996" s="44">
        <v>1999</v>
      </c>
      <c r="E996" s="48" t="s">
        <v>8845</v>
      </c>
      <c r="F996" s="44" t="s">
        <v>1291</v>
      </c>
      <c r="G996" s="61"/>
    </row>
    <row r="997" spans="1:7" x14ac:dyDescent="0.15">
      <c r="A997" s="44">
        <v>28770</v>
      </c>
      <c r="B997" s="44" t="s">
        <v>1295</v>
      </c>
      <c r="C997" s="48" t="s">
        <v>1813</v>
      </c>
      <c r="D997" s="44">
        <v>2000</v>
      </c>
      <c r="E997" s="48" t="s">
        <v>8845</v>
      </c>
      <c r="F997" s="44" t="s">
        <v>1291</v>
      </c>
      <c r="G997" s="61"/>
    </row>
    <row r="998" spans="1:7" x14ac:dyDescent="0.15">
      <c r="A998" s="44">
        <v>28771</v>
      </c>
      <c r="B998" s="44" t="s">
        <v>1296</v>
      </c>
      <c r="C998" s="48" t="s">
        <v>1814</v>
      </c>
      <c r="D998" s="44">
        <v>2000</v>
      </c>
      <c r="E998" s="48" t="s">
        <v>8853</v>
      </c>
      <c r="F998" s="44" t="s">
        <v>1290</v>
      </c>
      <c r="G998" s="61"/>
    </row>
    <row r="999" spans="1:7" x14ac:dyDescent="0.15">
      <c r="A999" s="44">
        <v>28773</v>
      </c>
      <c r="B999" s="44" t="s">
        <v>1295</v>
      </c>
      <c r="C999" s="48" t="s">
        <v>10676</v>
      </c>
      <c r="D999" s="44">
        <v>1999</v>
      </c>
      <c r="E999" s="48" t="s">
        <v>8863</v>
      </c>
      <c r="F999" s="44" t="s">
        <v>1294</v>
      </c>
      <c r="G999" s="61"/>
    </row>
    <row r="1000" spans="1:7" x14ac:dyDescent="0.15">
      <c r="A1000" s="44">
        <v>28775</v>
      </c>
      <c r="B1000" s="44" t="s">
        <v>1296</v>
      </c>
      <c r="C1000" s="48" t="s">
        <v>10677</v>
      </c>
      <c r="D1000" s="44">
        <v>1999</v>
      </c>
      <c r="E1000" s="48" t="s">
        <v>8845</v>
      </c>
      <c r="F1000" s="44" t="s">
        <v>1291</v>
      </c>
      <c r="G1000" s="61"/>
    </row>
    <row r="1001" spans="1:7" x14ac:dyDescent="0.15">
      <c r="A1001" s="44">
        <v>28776</v>
      </c>
      <c r="B1001" s="44" t="s">
        <v>1295</v>
      </c>
      <c r="C1001" s="48" t="s">
        <v>1815</v>
      </c>
      <c r="D1001" s="44">
        <v>2000</v>
      </c>
      <c r="E1001" s="48" t="s">
        <v>8765</v>
      </c>
      <c r="F1001" s="44" t="s">
        <v>1294</v>
      </c>
      <c r="G1001" s="61"/>
    </row>
    <row r="1002" spans="1:7" x14ac:dyDescent="0.15">
      <c r="A1002" s="44">
        <v>28777</v>
      </c>
      <c r="B1002" s="44" t="s">
        <v>1295</v>
      </c>
      <c r="C1002" s="48" t="s">
        <v>47</v>
      </c>
      <c r="D1002" s="44">
        <v>2002</v>
      </c>
      <c r="E1002" s="48" t="s">
        <v>8697</v>
      </c>
      <c r="F1002" s="44" t="s">
        <v>1291</v>
      </c>
      <c r="G1002" s="61">
        <v>43100</v>
      </c>
    </row>
    <row r="1003" spans="1:7" x14ac:dyDescent="0.15">
      <c r="A1003" s="44">
        <v>28778</v>
      </c>
      <c r="B1003" s="44" t="s">
        <v>1296</v>
      </c>
      <c r="C1003" s="48" t="s">
        <v>1816</v>
      </c>
      <c r="D1003" s="44">
        <v>2000</v>
      </c>
      <c r="E1003" s="48" t="s">
        <v>8765</v>
      </c>
      <c r="F1003" s="44" t="s">
        <v>1294</v>
      </c>
      <c r="G1003" s="61"/>
    </row>
    <row r="1004" spans="1:7" x14ac:dyDescent="0.15">
      <c r="A1004" s="44">
        <v>28779</v>
      </c>
      <c r="B1004" s="44" t="s">
        <v>1296</v>
      </c>
      <c r="C1004" s="48" t="s">
        <v>10678</v>
      </c>
      <c r="D1004" s="44">
        <v>1999</v>
      </c>
      <c r="E1004" s="48" t="s">
        <v>8697</v>
      </c>
      <c r="F1004" s="44" t="s">
        <v>1291</v>
      </c>
      <c r="G1004" s="61"/>
    </row>
    <row r="1005" spans="1:7" x14ac:dyDescent="0.15">
      <c r="A1005" s="44">
        <v>28780</v>
      </c>
      <c r="B1005" s="44" t="s">
        <v>1296</v>
      </c>
      <c r="C1005" s="48" t="s">
        <v>10679</v>
      </c>
      <c r="D1005" s="44">
        <v>1999</v>
      </c>
      <c r="E1005" s="48" t="s">
        <v>8826</v>
      </c>
      <c r="F1005" s="44" t="s">
        <v>1294</v>
      </c>
      <c r="G1005" s="61">
        <v>42461</v>
      </c>
    </row>
    <row r="1006" spans="1:7" x14ac:dyDescent="0.15">
      <c r="A1006" s="44">
        <v>28781</v>
      </c>
      <c r="B1006" s="44" t="s">
        <v>1295</v>
      </c>
      <c r="C1006" s="48" t="s">
        <v>1817</v>
      </c>
      <c r="D1006" s="44">
        <v>2000</v>
      </c>
      <c r="E1006" s="48" t="s">
        <v>8765</v>
      </c>
      <c r="F1006" s="44" t="s">
        <v>1294</v>
      </c>
      <c r="G1006" s="61"/>
    </row>
    <row r="1007" spans="1:7" x14ac:dyDescent="0.15">
      <c r="A1007" s="44">
        <v>28785</v>
      </c>
      <c r="B1007" s="44" t="s">
        <v>1296</v>
      </c>
      <c r="C1007" s="48" t="s">
        <v>869</v>
      </c>
      <c r="D1007" s="44">
        <v>2000</v>
      </c>
      <c r="E1007" s="48" t="s">
        <v>8695</v>
      </c>
      <c r="F1007" s="44" t="s">
        <v>1290</v>
      </c>
      <c r="G1007" s="61"/>
    </row>
    <row r="1008" spans="1:7" x14ac:dyDescent="0.15">
      <c r="A1008" s="44">
        <v>28787</v>
      </c>
      <c r="B1008" s="44" t="s">
        <v>1295</v>
      </c>
      <c r="C1008" s="48" t="s">
        <v>10680</v>
      </c>
      <c r="D1008" s="44">
        <v>1999</v>
      </c>
      <c r="E1008" s="48" t="s">
        <v>8699</v>
      </c>
      <c r="F1008" s="44" t="s">
        <v>1294</v>
      </c>
      <c r="G1008" s="61"/>
    </row>
    <row r="1009" spans="1:7" x14ac:dyDescent="0.15">
      <c r="A1009" s="44">
        <v>28788</v>
      </c>
      <c r="B1009" s="44" t="s">
        <v>1295</v>
      </c>
      <c r="C1009" s="48" t="s">
        <v>10681</v>
      </c>
      <c r="D1009" s="44">
        <v>1999</v>
      </c>
      <c r="E1009" s="48" t="s">
        <v>8818</v>
      </c>
      <c r="F1009" s="44" t="s">
        <v>1293</v>
      </c>
      <c r="G1009" s="61"/>
    </row>
    <row r="1010" spans="1:7" x14ac:dyDescent="0.15">
      <c r="A1010" s="133">
        <v>28789</v>
      </c>
      <c r="B1010" s="133" t="s">
        <v>1295</v>
      </c>
      <c r="C1010" s="134" t="s">
        <v>10682</v>
      </c>
      <c r="D1010" s="133">
        <v>1999</v>
      </c>
      <c r="E1010" s="134" t="s">
        <v>8751</v>
      </c>
      <c r="F1010" s="133" t="s">
        <v>1297</v>
      </c>
    </row>
    <row r="1011" spans="1:7" x14ac:dyDescent="0.15">
      <c r="A1011" s="44">
        <v>28791</v>
      </c>
      <c r="B1011" s="44" t="s">
        <v>1295</v>
      </c>
      <c r="C1011" s="48" t="s">
        <v>1818</v>
      </c>
      <c r="D1011" s="44">
        <v>1999</v>
      </c>
      <c r="E1011" s="48" t="s">
        <v>8807</v>
      </c>
      <c r="F1011" s="44" t="s">
        <v>1291</v>
      </c>
      <c r="G1011" s="61"/>
    </row>
    <row r="1012" spans="1:7" x14ac:dyDescent="0.15">
      <c r="A1012" s="133">
        <v>28792</v>
      </c>
      <c r="B1012" s="133" t="s">
        <v>1295</v>
      </c>
      <c r="C1012" s="134" t="s">
        <v>10683</v>
      </c>
      <c r="D1012" s="133">
        <v>1999</v>
      </c>
      <c r="E1012" s="134" t="s">
        <v>8709</v>
      </c>
      <c r="F1012" s="133" t="s">
        <v>1294</v>
      </c>
    </row>
    <row r="1013" spans="1:7" x14ac:dyDescent="0.15">
      <c r="A1013" s="44">
        <v>28793</v>
      </c>
      <c r="B1013" s="44" t="s">
        <v>1295</v>
      </c>
      <c r="C1013" s="48" t="s">
        <v>1819</v>
      </c>
      <c r="D1013" s="44">
        <v>2000</v>
      </c>
      <c r="E1013" s="48" t="s">
        <v>8858</v>
      </c>
      <c r="F1013" s="44" t="s">
        <v>1294</v>
      </c>
      <c r="G1013" s="61"/>
    </row>
    <row r="1014" spans="1:7" x14ac:dyDescent="0.15">
      <c r="A1014" s="44">
        <v>28794</v>
      </c>
      <c r="B1014" s="44" t="s">
        <v>1295</v>
      </c>
      <c r="C1014" s="48" t="s">
        <v>325</v>
      </c>
      <c r="D1014" s="44">
        <v>2000</v>
      </c>
      <c r="E1014" s="48" t="s">
        <v>8796</v>
      </c>
      <c r="F1014" s="44" t="s">
        <v>1295</v>
      </c>
      <c r="G1014" s="61">
        <v>42645</v>
      </c>
    </row>
    <row r="1015" spans="1:7" x14ac:dyDescent="0.15">
      <c r="A1015" s="44">
        <v>28796</v>
      </c>
      <c r="B1015" s="44" t="s">
        <v>1296</v>
      </c>
      <c r="C1015" s="48" t="s">
        <v>10684</v>
      </c>
      <c r="D1015" s="44">
        <v>1999</v>
      </c>
      <c r="E1015" s="48" t="s">
        <v>8789</v>
      </c>
      <c r="F1015" s="44" t="s">
        <v>1297</v>
      </c>
      <c r="G1015" s="61"/>
    </row>
    <row r="1016" spans="1:7" x14ac:dyDescent="0.15">
      <c r="A1016" s="44">
        <v>28797</v>
      </c>
      <c r="B1016" s="44" t="s">
        <v>1296</v>
      </c>
      <c r="C1016" s="48" t="s">
        <v>10685</v>
      </c>
      <c r="D1016" s="44">
        <v>1999</v>
      </c>
      <c r="E1016" s="48" t="s">
        <v>8789</v>
      </c>
      <c r="F1016" s="44" t="s">
        <v>1297</v>
      </c>
      <c r="G1016" s="61"/>
    </row>
    <row r="1017" spans="1:7" x14ac:dyDescent="0.15">
      <c r="A1017" s="44">
        <v>28798</v>
      </c>
      <c r="B1017" s="44" t="s">
        <v>1295</v>
      </c>
      <c r="C1017" s="48" t="s">
        <v>10686</v>
      </c>
      <c r="D1017" s="44">
        <v>1999</v>
      </c>
      <c r="E1017" s="48" t="s">
        <v>8789</v>
      </c>
      <c r="F1017" s="44" t="s">
        <v>1297</v>
      </c>
      <c r="G1017" s="61"/>
    </row>
    <row r="1018" spans="1:7" x14ac:dyDescent="0.15">
      <c r="A1018" s="44">
        <v>28802</v>
      </c>
      <c r="B1018" s="44" t="s">
        <v>1296</v>
      </c>
      <c r="C1018" s="48" t="s">
        <v>1345</v>
      </c>
      <c r="D1018" s="44">
        <v>2000</v>
      </c>
      <c r="E1018" s="48" t="s">
        <v>8734</v>
      </c>
      <c r="F1018" s="44" t="s">
        <v>1297</v>
      </c>
      <c r="G1018" s="61"/>
    </row>
    <row r="1019" spans="1:7" x14ac:dyDescent="0.15">
      <c r="A1019" s="44">
        <v>28806</v>
      </c>
      <c r="B1019" s="44" t="s">
        <v>1295</v>
      </c>
      <c r="C1019" s="48" t="s">
        <v>1820</v>
      </c>
      <c r="D1019" s="44">
        <v>2000</v>
      </c>
      <c r="E1019" s="48" t="s">
        <v>9184</v>
      </c>
      <c r="F1019" s="44" t="s">
        <v>1290</v>
      </c>
      <c r="G1019" s="61"/>
    </row>
    <row r="1020" spans="1:7" x14ac:dyDescent="0.15">
      <c r="A1020" s="44">
        <v>28808</v>
      </c>
      <c r="B1020" s="44" t="s">
        <v>1296</v>
      </c>
      <c r="C1020" s="48" t="s">
        <v>10687</v>
      </c>
      <c r="D1020" s="44">
        <v>1999</v>
      </c>
      <c r="E1020" s="48" t="s">
        <v>9168</v>
      </c>
      <c r="F1020" s="44" t="s">
        <v>1291</v>
      </c>
      <c r="G1020" s="61"/>
    </row>
    <row r="1021" spans="1:7" x14ac:dyDescent="0.15">
      <c r="A1021" s="44">
        <v>28809</v>
      </c>
      <c r="B1021" s="44" t="s">
        <v>1296</v>
      </c>
      <c r="C1021" s="48" t="s">
        <v>1821</v>
      </c>
      <c r="D1021" s="44">
        <v>2000</v>
      </c>
      <c r="E1021" s="48" t="s">
        <v>8734</v>
      </c>
      <c r="F1021" s="44" t="s">
        <v>1297</v>
      </c>
      <c r="G1021" s="61"/>
    </row>
    <row r="1022" spans="1:7" x14ac:dyDescent="0.15">
      <c r="A1022" s="44">
        <v>28812</v>
      </c>
      <c r="B1022" s="44" t="s">
        <v>1296</v>
      </c>
      <c r="C1022" s="48" t="s">
        <v>10688</v>
      </c>
      <c r="D1022" s="44">
        <v>1999</v>
      </c>
      <c r="E1022" s="48" t="s">
        <v>8700</v>
      </c>
      <c r="F1022" s="44" t="s">
        <v>1297</v>
      </c>
      <c r="G1022" s="61"/>
    </row>
    <row r="1023" spans="1:7" x14ac:dyDescent="0.15">
      <c r="A1023" s="44">
        <v>28816</v>
      </c>
      <c r="B1023" s="44" t="s">
        <v>1296</v>
      </c>
      <c r="C1023" s="48" t="s">
        <v>807</v>
      </c>
      <c r="D1023" s="44">
        <v>2000</v>
      </c>
      <c r="E1023" s="48" t="s">
        <v>8700</v>
      </c>
      <c r="F1023" s="44" t="s">
        <v>1297</v>
      </c>
      <c r="G1023" s="61"/>
    </row>
    <row r="1024" spans="1:7" x14ac:dyDescent="0.15">
      <c r="A1024" s="44">
        <v>28818</v>
      </c>
      <c r="B1024" s="44" t="s">
        <v>1296</v>
      </c>
      <c r="C1024" s="48" t="s">
        <v>10689</v>
      </c>
      <c r="D1024" s="44">
        <v>1999</v>
      </c>
      <c r="E1024" s="48" t="s">
        <v>8700</v>
      </c>
      <c r="F1024" s="44" t="s">
        <v>1297</v>
      </c>
      <c r="G1024" s="61"/>
    </row>
    <row r="1025" spans="1:7" x14ac:dyDescent="0.15">
      <c r="A1025" s="44">
        <v>28826</v>
      </c>
      <c r="B1025" s="44" t="s">
        <v>1296</v>
      </c>
      <c r="C1025" s="48" t="s">
        <v>1822</v>
      </c>
      <c r="D1025" s="44">
        <v>2000</v>
      </c>
      <c r="E1025" s="48" t="s">
        <v>8700</v>
      </c>
      <c r="F1025" s="44" t="s">
        <v>1297</v>
      </c>
      <c r="G1025" s="61"/>
    </row>
    <row r="1026" spans="1:7" x14ac:dyDescent="0.15">
      <c r="A1026" s="44">
        <v>28828</v>
      </c>
      <c r="B1026" s="44" t="s">
        <v>1295</v>
      </c>
      <c r="C1026" s="48" t="s">
        <v>272</v>
      </c>
      <c r="D1026" s="44">
        <v>2001</v>
      </c>
      <c r="E1026" s="48" t="s">
        <v>8700</v>
      </c>
      <c r="F1026" s="44" t="s">
        <v>1297</v>
      </c>
      <c r="G1026" s="61">
        <v>42819</v>
      </c>
    </row>
    <row r="1027" spans="1:7" x14ac:dyDescent="0.15">
      <c r="A1027" s="44">
        <v>28830</v>
      </c>
      <c r="B1027" s="44" t="s">
        <v>1295</v>
      </c>
      <c r="C1027" s="48" t="s">
        <v>10690</v>
      </c>
      <c r="D1027" s="44">
        <v>1999</v>
      </c>
      <c r="E1027" s="48" t="s">
        <v>8700</v>
      </c>
      <c r="F1027" s="44" t="s">
        <v>1297</v>
      </c>
      <c r="G1027" s="61"/>
    </row>
    <row r="1028" spans="1:7" x14ac:dyDescent="0.15">
      <c r="A1028" s="44">
        <v>28836</v>
      </c>
      <c r="B1028" s="44" t="s">
        <v>1295</v>
      </c>
      <c r="C1028" s="48" t="s">
        <v>381</v>
      </c>
      <c r="D1028" s="44">
        <v>2001</v>
      </c>
      <c r="E1028" s="48" t="s">
        <v>8700</v>
      </c>
      <c r="F1028" s="44" t="s">
        <v>1297</v>
      </c>
      <c r="G1028" s="61"/>
    </row>
    <row r="1029" spans="1:7" x14ac:dyDescent="0.15">
      <c r="A1029" s="44">
        <v>28838</v>
      </c>
      <c r="B1029" s="44" t="s">
        <v>1296</v>
      </c>
      <c r="C1029" s="48" t="s">
        <v>1823</v>
      </c>
      <c r="D1029" s="44">
        <v>2000</v>
      </c>
      <c r="E1029" s="48" t="s">
        <v>8700</v>
      </c>
      <c r="F1029" s="44" t="s">
        <v>1297</v>
      </c>
      <c r="G1029" s="61"/>
    </row>
    <row r="1030" spans="1:7" x14ac:dyDescent="0.15">
      <c r="A1030" s="44">
        <v>28839</v>
      </c>
      <c r="B1030" s="44" t="s">
        <v>1296</v>
      </c>
      <c r="C1030" s="48" t="s">
        <v>10691</v>
      </c>
      <c r="D1030" s="44">
        <v>1999</v>
      </c>
      <c r="E1030" s="48" t="s">
        <v>9185</v>
      </c>
      <c r="F1030" s="44" t="s">
        <v>1294</v>
      </c>
      <c r="G1030" s="61"/>
    </row>
    <row r="1031" spans="1:7" x14ac:dyDescent="0.15">
      <c r="A1031" s="44">
        <v>28843</v>
      </c>
      <c r="B1031" s="44" t="s">
        <v>1295</v>
      </c>
      <c r="C1031" s="48" t="s">
        <v>10692</v>
      </c>
      <c r="D1031" s="44">
        <v>1999</v>
      </c>
      <c r="E1031" s="48" t="s">
        <v>9179</v>
      </c>
      <c r="F1031" s="44" t="s">
        <v>1294</v>
      </c>
      <c r="G1031" s="61"/>
    </row>
    <row r="1032" spans="1:7" x14ac:dyDescent="0.15">
      <c r="A1032" s="133">
        <v>28845</v>
      </c>
      <c r="B1032" s="133" t="s">
        <v>1295</v>
      </c>
      <c r="C1032" s="134" t="s">
        <v>1824</v>
      </c>
      <c r="D1032" s="133">
        <v>2000</v>
      </c>
      <c r="E1032" s="134" t="s">
        <v>8796</v>
      </c>
      <c r="F1032" s="133" t="s">
        <v>1295</v>
      </c>
    </row>
    <row r="1033" spans="1:7" x14ac:dyDescent="0.15">
      <c r="A1033" s="44">
        <v>28849</v>
      </c>
      <c r="B1033" s="44" t="s">
        <v>1295</v>
      </c>
      <c r="C1033" s="48" t="s">
        <v>10693</v>
      </c>
      <c r="D1033" s="44">
        <v>1999</v>
      </c>
      <c r="E1033" s="48" t="s">
        <v>8724</v>
      </c>
      <c r="F1033" s="44" t="s">
        <v>1293</v>
      </c>
      <c r="G1033" s="61"/>
    </row>
    <row r="1034" spans="1:7" x14ac:dyDescent="0.15">
      <c r="A1034" s="44">
        <v>28856</v>
      </c>
      <c r="B1034" s="44" t="s">
        <v>1296</v>
      </c>
      <c r="C1034" s="48" t="s">
        <v>10694</v>
      </c>
      <c r="D1034" s="44">
        <v>1999</v>
      </c>
      <c r="E1034" s="48" t="s">
        <v>8708</v>
      </c>
      <c r="F1034" s="44" t="s">
        <v>1296</v>
      </c>
      <c r="G1034" s="61"/>
    </row>
    <row r="1035" spans="1:7" x14ac:dyDescent="0.15">
      <c r="A1035" s="44">
        <v>28861</v>
      </c>
      <c r="B1035" s="44" t="s">
        <v>1296</v>
      </c>
      <c r="C1035" s="48" t="s">
        <v>10695</v>
      </c>
      <c r="D1035" s="44">
        <v>1999</v>
      </c>
      <c r="E1035" s="48" t="s">
        <v>9172</v>
      </c>
      <c r="F1035" s="44" t="s">
        <v>1297</v>
      </c>
      <c r="G1035" s="61"/>
    </row>
    <row r="1036" spans="1:7" x14ac:dyDescent="0.15">
      <c r="A1036" s="44">
        <v>28863</v>
      </c>
      <c r="B1036" s="44" t="s">
        <v>1295</v>
      </c>
      <c r="C1036" s="48" t="s">
        <v>10696</v>
      </c>
      <c r="D1036" s="44">
        <v>1999</v>
      </c>
      <c r="E1036" s="48" t="s">
        <v>8714</v>
      </c>
      <c r="F1036" s="44" t="s">
        <v>1294</v>
      </c>
      <c r="G1036" s="61"/>
    </row>
    <row r="1037" spans="1:7" x14ac:dyDescent="0.15">
      <c r="A1037" s="44">
        <v>28864</v>
      </c>
      <c r="B1037" s="44" t="s">
        <v>1296</v>
      </c>
      <c r="C1037" s="48" t="s">
        <v>10697</v>
      </c>
      <c r="D1037" s="44">
        <v>1999</v>
      </c>
      <c r="E1037" s="48" t="s">
        <v>8707</v>
      </c>
      <c r="F1037" s="44" t="s">
        <v>1290</v>
      </c>
      <c r="G1037" s="61"/>
    </row>
    <row r="1038" spans="1:7" x14ac:dyDescent="0.15">
      <c r="A1038" s="44">
        <v>28865</v>
      </c>
      <c r="B1038" s="44" t="s">
        <v>1295</v>
      </c>
      <c r="C1038" s="48" t="s">
        <v>1825</v>
      </c>
      <c r="D1038" s="44">
        <v>2000</v>
      </c>
      <c r="E1038" s="48" t="s">
        <v>8707</v>
      </c>
      <c r="F1038" s="44" t="s">
        <v>1290</v>
      </c>
      <c r="G1038" s="61"/>
    </row>
    <row r="1039" spans="1:7" x14ac:dyDescent="0.15">
      <c r="A1039" s="44">
        <v>28866</v>
      </c>
      <c r="B1039" s="44" t="s">
        <v>1295</v>
      </c>
      <c r="C1039" s="48" t="s">
        <v>242</v>
      </c>
      <c r="D1039" s="44">
        <v>2000</v>
      </c>
      <c r="E1039" s="48" t="s">
        <v>8707</v>
      </c>
      <c r="F1039" s="44" t="s">
        <v>1290</v>
      </c>
      <c r="G1039" s="61">
        <v>42449</v>
      </c>
    </row>
    <row r="1040" spans="1:7" x14ac:dyDescent="0.15">
      <c r="A1040" s="44">
        <v>28867</v>
      </c>
      <c r="B1040" s="44" t="s">
        <v>1295</v>
      </c>
      <c r="C1040" s="48" t="s">
        <v>1213</v>
      </c>
      <c r="D1040" s="44">
        <v>2000</v>
      </c>
      <c r="E1040" s="48" t="s">
        <v>8802</v>
      </c>
      <c r="F1040" s="44" t="s">
        <v>1296</v>
      </c>
      <c r="G1040" s="61">
        <v>42658</v>
      </c>
    </row>
    <row r="1041" spans="1:7" x14ac:dyDescent="0.15">
      <c r="A1041" s="44">
        <v>28868</v>
      </c>
      <c r="B1041" s="44" t="s">
        <v>1296</v>
      </c>
      <c r="C1041" s="48" t="s">
        <v>10698</v>
      </c>
      <c r="D1041" s="44">
        <v>1999</v>
      </c>
      <c r="E1041" s="48" t="s">
        <v>8743</v>
      </c>
      <c r="F1041" s="44" t="s">
        <v>1299</v>
      </c>
      <c r="G1041" s="61"/>
    </row>
    <row r="1042" spans="1:7" x14ac:dyDescent="0.15">
      <c r="A1042" s="44">
        <v>28869</v>
      </c>
      <c r="B1042" s="44" t="s">
        <v>1296</v>
      </c>
      <c r="C1042" s="48" t="s">
        <v>10699</v>
      </c>
      <c r="D1042" s="44">
        <v>1999</v>
      </c>
      <c r="E1042" s="48" t="s">
        <v>8743</v>
      </c>
      <c r="F1042" s="44" t="s">
        <v>1299</v>
      </c>
      <c r="G1042" s="61"/>
    </row>
    <row r="1043" spans="1:7" x14ac:dyDescent="0.15">
      <c r="A1043" s="44">
        <v>28870</v>
      </c>
      <c r="B1043" s="44" t="s">
        <v>1296</v>
      </c>
      <c r="C1043" s="48" t="s">
        <v>1826</v>
      </c>
      <c r="D1043" s="44">
        <v>2000</v>
      </c>
      <c r="E1043" s="48" t="s">
        <v>8773</v>
      </c>
      <c r="F1043" s="44" t="s">
        <v>1293</v>
      </c>
      <c r="G1043" s="61"/>
    </row>
    <row r="1044" spans="1:7" x14ac:dyDescent="0.15">
      <c r="A1044" s="44">
        <v>28873</v>
      </c>
      <c r="B1044" s="44" t="s">
        <v>1295</v>
      </c>
      <c r="C1044" s="48" t="s">
        <v>312</v>
      </c>
      <c r="D1044" s="44">
        <v>2000</v>
      </c>
      <c r="E1044" s="48" t="s">
        <v>8706</v>
      </c>
      <c r="F1044" s="44" t="s">
        <v>1291</v>
      </c>
      <c r="G1044" s="61">
        <v>43100</v>
      </c>
    </row>
    <row r="1045" spans="1:7" x14ac:dyDescent="0.15">
      <c r="A1045" s="44">
        <v>28874</v>
      </c>
      <c r="B1045" s="44" t="s">
        <v>1295</v>
      </c>
      <c r="C1045" s="48" t="s">
        <v>252</v>
      </c>
      <c r="D1045" s="44">
        <v>2000</v>
      </c>
      <c r="E1045" s="48" t="s">
        <v>8706</v>
      </c>
      <c r="F1045" s="44" t="s">
        <v>1291</v>
      </c>
      <c r="G1045" s="61">
        <v>43100</v>
      </c>
    </row>
    <row r="1046" spans="1:7" x14ac:dyDescent="0.15">
      <c r="A1046" s="44">
        <v>28875</v>
      </c>
      <c r="B1046" s="44" t="s">
        <v>1296</v>
      </c>
      <c r="C1046" s="48" t="s">
        <v>10700</v>
      </c>
      <c r="D1046" s="44">
        <v>1999</v>
      </c>
      <c r="E1046" s="48" t="s">
        <v>8716</v>
      </c>
      <c r="F1046" s="44" t="s">
        <v>1294</v>
      </c>
      <c r="G1046" s="61"/>
    </row>
    <row r="1047" spans="1:7" x14ac:dyDescent="0.15">
      <c r="A1047" s="44">
        <v>28877</v>
      </c>
      <c r="B1047" s="44" t="s">
        <v>1296</v>
      </c>
      <c r="C1047" s="48" t="s">
        <v>10701</v>
      </c>
      <c r="D1047" s="44">
        <v>1999</v>
      </c>
      <c r="E1047" s="48" t="s">
        <v>8773</v>
      </c>
      <c r="F1047" s="44" t="s">
        <v>1293</v>
      </c>
      <c r="G1047" s="61"/>
    </row>
    <row r="1048" spans="1:7" x14ac:dyDescent="0.15">
      <c r="A1048" s="44">
        <v>28878</v>
      </c>
      <c r="B1048" s="44" t="s">
        <v>1295</v>
      </c>
      <c r="C1048" s="48" t="s">
        <v>10702</v>
      </c>
      <c r="D1048" s="44">
        <v>1999</v>
      </c>
      <c r="E1048" s="48" t="s">
        <v>8693</v>
      </c>
      <c r="F1048" s="44" t="s">
        <v>1295</v>
      </c>
      <c r="G1048" s="61">
        <v>42435</v>
      </c>
    </row>
    <row r="1049" spans="1:7" x14ac:dyDescent="0.15">
      <c r="A1049" s="44">
        <v>28879</v>
      </c>
      <c r="B1049" s="44" t="s">
        <v>1295</v>
      </c>
      <c r="C1049" s="48" t="s">
        <v>225</v>
      </c>
      <c r="D1049" s="44">
        <v>2001</v>
      </c>
      <c r="E1049" s="48" t="s">
        <v>8694</v>
      </c>
      <c r="F1049" s="44" t="s">
        <v>1291</v>
      </c>
      <c r="G1049" s="61">
        <v>42428</v>
      </c>
    </row>
    <row r="1050" spans="1:7" x14ac:dyDescent="0.15">
      <c r="A1050" s="44">
        <v>28881</v>
      </c>
      <c r="B1050" s="44" t="s">
        <v>1295</v>
      </c>
      <c r="C1050" s="48" t="s">
        <v>1827</v>
      </c>
      <c r="D1050" s="44">
        <v>2001</v>
      </c>
      <c r="E1050" s="48" t="s">
        <v>8773</v>
      </c>
      <c r="F1050" s="44" t="s">
        <v>1293</v>
      </c>
      <c r="G1050" s="61"/>
    </row>
    <row r="1051" spans="1:7" x14ac:dyDescent="0.15">
      <c r="A1051" s="44">
        <v>28882</v>
      </c>
      <c r="B1051" s="44" t="s">
        <v>1296</v>
      </c>
      <c r="C1051" s="48" t="s">
        <v>10703</v>
      </c>
      <c r="D1051" s="44">
        <v>1999</v>
      </c>
      <c r="E1051" s="48" t="s">
        <v>8773</v>
      </c>
      <c r="F1051" s="44" t="s">
        <v>1293</v>
      </c>
      <c r="G1051" s="61"/>
    </row>
    <row r="1052" spans="1:7" x14ac:dyDescent="0.15">
      <c r="A1052" s="44">
        <v>28883</v>
      </c>
      <c r="B1052" s="44" t="s">
        <v>1296</v>
      </c>
      <c r="C1052" s="48" t="s">
        <v>1828</v>
      </c>
      <c r="D1052" s="44">
        <v>2001</v>
      </c>
      <c r="E1052" s="48" t="s">
        <v>9186</v>
      </c>
      <c r="F1052" s="44" t="s">
        <v>1299</v>
      </c>
      <c r="G1052" s="61"/>
    </row>
    <row r="1053" spans="1:7" x14ac:dyDescent="0.15">
      <c r="A1053" s="44">
        <v>28884</v>
      </c>
      <c r="B1053" s="44" t="s">
        <v>1296</v>
      </c>
      <c r="C1053" s="48" t="s">
        <v>1829</v>
      </c>
      <c r="D1053" s="44">
        <v>1999</v>
      </c>
      <c r="E1053" s="48" t="s">
        <v>9186</v>
      </c>
      <c r="F1053" s="44" t="s">
        <v>1299</v>
      </c>
      <c r="G1053" s="61"/>
    </row>
    <row r="1054" spans="1:7" x14ac:dyDescent="0.15">
      <c r="A1054" s="44">
        <v>28885</v>
      </c>
      <c r="B1054" s="44" t="s">
        <v>1296</v>
      </c>
      <c r="C1054" s="48" t="s">
        <v>1830</v>
      </c>
      <c r="D1054" s="44">
        <v>2001</v>
      </c>
      <c r="E1054" s="48" t="s">
        <v>9186</v>
      </c>
      <c r="F1054" s="44" t="s">
        <v>1299</v>
      </c>
      <c r="G1054" s="61"/>
    </row>
    <row r="1055" spans="1:7" x14ac:dyDescent="0.15">
      <c r="A1055" s="44">
        <v>28886</v>
      </c>
      <c r="B1055" s="44" t="s">
        <v>1296</v>
      </c>
      <c r="C1055" s="48" t="s">
        <v>1831</v>
      </c>
      <c r="D1055" s="44">
        <v>2000</v>
      </c>
      <c r="E1055" s="48" t="s">
        <v>9186</v>
      </c>
      <c r="F1055" s="44" t="s">
        <v>1299</v>
      </c>
      <c r="G1055" s="61"/>
    </row>
    <row r="1056" spans="1:7" x14ac:dyDescent="0.15">
      <c r="A1056" s="44">
        <v>28889</v>
      </c>
      <c r="B1056" s="44" t="s">
        <v>1296</v>
      </c>
      <c r="C1056" s="48" t="s">
        <v>1832</v>
      </c>
      <c r="D1056" s="44">
        <v>2001</v>
      </c>
      <c r="E1056" s="48" t="s">
        <v>9186</v>
      </c>
      <c r="F1056" s="44" t="s">
        <v>1299</v>
      </c>
      <c r="G1056" s="61"/>
    </row>
    <row r="1057" spans="1:7" x14ac:dyDescent="0.15">
      <c r="A1057" s="44">
        <v>28892</v>
      </c>
      <c r="B1057" s="44" t="s">
        <v>1295</v>
      </c>
      <c r="C1057" s="48" t="s">
        <v>1833</v>
      </c>
      <c r="D1057" s="44">
        <v>2002</v>
      </c>
      <c r="E1057" s="48" t="s">
        <v>9186</v>
      </c>
      <c r="F1057" s="44" t="s">
        <v>1299</v>
      </c>
      <c r="G1057" s="61"/>
    </row>
    <row r="1058" spans="1:7" x14ac:dyDescent="0.15">
      <c r="A1058" s="44">
        <v>28893</v>
      </c>
      <c r="B1058" s="44" t="s">
        <v>1295</v>
      </c>
      <c r="C1058" s="48" t="s">
        <v>967</v>
      </c>
      <c r="D1058" s="44">
        <v>2000</v>
      </c>
      <c r="E1058" s="48" t="s">
        <v>9186</v>
      </c>
      <c r="F1058" s="44" t="s">
        <v>1299</v>
      </c>
      <c r="G1058" s="61"/>
    </row>
    <row r="1059" spans="1:7" x14ac:dyDescent="0.15">
      <c r="A1059" s="133">
        <v>28894</v>
      </c>
      <c r="B1059" s="133" t="s">
        <v>1295</v>
      </c>
      <c r="C1059" s="134" t="s">
        <v>1834</v>
      </c>
      <c r="D1059" s="133">
        <v>2000</v>
      </c>
      <c r="E1059" s="134" t="s">
        <v>9186</v>
      </c>
      <c r="F1059" s="133" t="s">
        <v>1299</v>
      </c>
    </row>
    <row r="1060" spans="1:7" x14ac:dyDescent="0.15">
      <c r="A1060" s="44">
        <v>28898</v>
      </c>
      <c r="B1060" s="44" t="s">
        <v>1295</v>
      </c>
      <c r="C1060" s="48" t="s">
        <v>10704</v>
      </c>
      <c r="D1060" s="44">
        <v>1999</v>
      </c>
      <c r="E1060" s="48" t="s">
        <v>9186</v>
      </c>
      <c r="F1060" s="44" t="s">
        <v>1299</v>
      </c>
      <c r="G1060" s="61"/>
    </row>
    <row r="1061" spans="1:7" x14ac:dyDescent="0.15">
      <c r="A1061" s="44">
        <v>28900</v>
      </c>
      <c r="B1061" s="44" t="s">
        <v>1295</v>
      </c>
      <c r="C1061" s="48" t="s">
        <v>1835</v>
      </c>
      <c r="D1061" s="44">
        <v>2000</v>
      </c>
      <c r="E1061" s="48" t="s">
        <v>9186</v>
      </c>
      <c r="F1061" s="44" t="s">
        <v>1299</v>
      </c>
      <c r="G1061" s="61"/>
    </row>
    <row r="1062" spans="1:7" x14ac:dyDescent="0.15">
      <c r="A1062" s="44">
        <v>28901</v>
      </c>
      <c r="B1062" s="44" t="s">
        <v>1295</v>
      </c>
      <c r="C1062" s="48" t="s">
        <v>10705</v>
      </c>
      <c r="D1062" s="44">
        <v>1999</v>
      </c>
      <c r="E1062" s="48" t="s">
        <v>9186</v>
      </c>
      <c r="F1062" s="44" t="s">
        <v>1299</v>
      </c>
      <c r="G1062" s="61"/>
    </row>
    <row r="1063" spans="1:7" x14ac:dyDescent="0.15">
      <c r="A1063" s="44">
        <v>28902</v>
      </c>
      <c r="B1063" s="44" t="s">
        <v>1295</v>
      </c>
      <c r="C1063" s="48" t="s">
        <v>1836</v>
      </c>
      <c r="D1063" s="44">
        <v>2000</v>
      </c>
      <c r="E1063" s="48" t="s">
        <v>9186</v>
      </c>
      <c r="F1063" s="44" t="s">
        <v>1299</v>
      </c>
      <c r="G1063" s="61"/>
    </row>
    <row r="1064" spans="1:7" x14ac:dyDescent="0.15">
      <c r="A1064" s="44">
        <v>28904</v>
      </c>
      <c r="B1064" s="44" t="s">
        <v>1295</v>
      </c>
      <c r="C1064" s="48" t="s">
        <v>1837</v>
      </c>
      <c r="D1064" s="44">
        <v>2003</v>
      </c>
      <c r="E1064" s="48" t="s">
        <v>9187</v>
      </c>
      <c r="F1064" s="44" t="s">
        <v>1297</v>
      </c>
      <c r="G1064" s="61"/>
    </row>
    <row r="1065" spans="1:7" x14ac:dyDescent="0.15">
      <c r="A1065" s="44">
        <v>28905</v>
      </c>
      <c r="B1065" s="44" t="s">
        <v>1296</v>
      </c>
      <c r="C1065" s="48" t="s">
        <v>1838</v>
      </c>
      <c r="D1065" s="44">
        <v>2003</v>
      </c>
      <c r="E1065" s="48" t="s">
        <v>9187</v>
      </c>
      <c r="F1065" s="44" t="s">
        <v>1297</v>
      </c>
      <c r="G1065" s="61"/>
    </row>
    <row r="1066" spans="1:7" x14ac:dyDescent="0.15">
      <c r="A1066" s="44">
        <v>28915</v>
      </c>
      <c r="B1066" s="44" t="s">
        <v>1295</v>
      </c>
      <c r="C1066" s="48" t="s">
        <v>10706</v>
      </c>
      <c r="D1066" s="44">
        <v>1999</v>
      </c>
      <c r="E1066" s="48" t="s">
        <v>9187</v>
      </c>
      <c r="F1066" s="44" t="s">
        <v>1297</v>
      </c>
      <c r="G1066" s="61"/>
    </row>
    <row r="1067" spans="1:7" x14ac:dyDescent="0.15">
      <c r="A1067" s="44">
        <v>28924</v>
      </c>
      <c r="B1067" s="44" t="s">
        <v>1296</v>
      </c>
      <c r="C1067" s="48" t="s">
        <v>10707</v>
      </c>
      <c r="D1067" s="44">
        <v>1999</v>
      </c>
      <c r="E1067" s="48" t="s">
        <v>8707</v>
      </c>
      <c r="F1067" s="44" t="s">
        <v>1290</v>
      </c>
      <c r="G1067" s="61"/>
    </row>
    <row r="1068" spans="1:7" x14ac:dyDescent="0.15">
      <c r="A1068" s="44">
        <v>28931</v>
      </c>
      <c r="B1068" s="44" t="s">
        <v>1295</v>
      </c>
      <c r="C1068" s="48" t="s">
        <v>10708</v>
      </c>
      <c r="D1068" s="44">
        <v>1999</v>
      </c>
      <c r="E1068" s="48" t="s">
        <v>8707</v>
      </c>
      <c r="F1068" s="44" t="s">
        <v>1290</v>
      </c>
      <c r="G1068" s="61"/>
    </row>
    <row r="1069" spans="1:7" x14ac:dyDescent="0.15">
      <c r="A1069" s="44">
        <v>28934</v>
      </c>
      <c r="B1069" s="44" t="s">
        <v>1295</v>
      </c>
      <c r="C1069" s="48" t="s">
        <v>1839</v>
      </c>
      <c r="D1069" s="44">
        <v>2000</v>
      </c>
      <c r="E1069" s="48" t="s">
        <v>8728</v>
      </c>
      <c r="F1069" s="44" t="s">
        <v>1295</v>
      </c>
      <c r="G1069" s="61"/>
    </row>
    <row r="1070" spans="1:7" x14ac:dyDescent="0.15">
      <c r="A1070" s="44">
        <v>28935</v>
      </c>
      <c r="B1070" s="44" t="s">
        <v>1296</v>
      </c>
      <c r="C1070" s="48" t="s">
        <v>734</v>
      </c>
      <c r="D1070" s="44">
        <v>2000</v>
      </c>
      <c r="E1070" s="48" t="s">
        <v>8707</v>
      </c>
      <c r="F1070" s="44" t="s">
        <v>1290</v>
      </c>
      <c r="G1070" s="61"/>
    </row>
    <row r="1071" spans="1:7" x14ac:dyDescent="0.15">
      <c r="A1071" s="44">
        <v>28936</v>
      </c>
      <c r="B1071" s="44" t="s">
        <v>1296</v>
      </c>
      <c r="C1071" s="48" t="s">
        <v>705</v>
      </c>
      <c r="D1071" s="44">
        <v>2000</v>
      </c>
      <c r="E1071" s="48" t="s">
        <v>8813</v>
      </c>
      <c r="F1071" s="44" t="s">
        <v>1290</v>
      </c>
      <c r="G1071" s="61">
        <v>42449</v>
      </c>
    </row>
    <row r="1072" spans="1:7" x14ac:dyDescent="0.15">
      <c r="A1072" s="44">
        <v>28937</v>
      </c>
      <c r="B1072" s="44" t="s">
        <v>1296</v>
      </c>
      <c r="C1072" s="48" t="s">
        <v>951</v>
      </c>
      <c r="D1072" s="44">
        <v>1999</v>
      </c>
      <c r="E1072" s="48" t="s">
        <v>8707</v>
      </c>
      <c r="F1072" s="44" t="s">
        <v>1290</v>
      </c>
      <c r="G1072" s="61">
        <v>43100</v>
      </c>
    </row>
    <row r="1073" spans="1:7" x14ac:dyDescent="0.15">
      <c r="A1073" s="44">
        <v>28938</v>
      </c>
      <c r="B1073" s="44" t="s">
        <v>1295</v>
      </c>
      <c r="C1073" s="48" t="s">
        <v>10709</v>
      </c>
      <c r="D1073" s="44">
        <v>1999</v>
      </c>
      <c r="E1073" s="48" t="s">
        <v>8707</v>
      </c>
      <c r="F1073" s="44" t="s">
        <v>1290</v>
      </c>
      <c r="G1073" s="61"/>
    </row>
    <row r="1074" spans="1:7" x14ac:dyDescent="0.15">
      <c r="A1074" s="44">
        <v>28939</v>
      </c>
      <c r="B1074" s="44" t="s">
        <v>1295</v>
      </c>
      <c r="C1074" s="48" t="s">
        <v>1840</v>
      </c>
      <c r="D1074" s="44">
        <v>2000</v>
      </c>
      <c r="E1074" s="48" t="s">
        <v>8813</v>
      </c>
      <c r="F1074" s="44" t="s">
        <v>1290</v>
      </c>
      <c r="G1074" s="61"/>
    </row>
    <row r="1075" spans="1:7" x14ac:dyDescent="0.15">
      <c r="A1075" s="44">
        <v>28940</v>
      </c>
      <c r="B1075" s="44" t="s">
        <v>1295</v>
      </c>
      <c r="C1075" s="48" t="s">
        <v>1841</v>
      </c>
      <c r="D1075" s="44">
        <v>2002</v>
      </c>
      <c r="E1075" s="48" t="s">
        <v>8737</v>
      </c>
      <c r="F1075" s="44" t="s">
        <v>1293</v>
      </c>
      <c r="G1075" s="61"/>
    </row>
    <row r="1076" spans="1:7" x14ac:dyDescent="0.15">
      <c r="A1076" s="44">
        <v>28956</v>
      </c>
      <c r="B1076" s="44" t="s">
        <v>1296</v>
      </c>
      <c r="C1076" s="48" t="s">
        <v>778</v>
      </c>
      <c r="D1076" s="44">
        <v>2000</v>
      </c>
      <c r="E1076" s="48" t="s">
        <v>8813</v>
      </c>
      <c r="F1076" s="44" t="s">
        <v>1290</v>
      </c>
      <c r="G1076" s="61"/>
    </row>
    <row r="1077" spans="1:7" x14ac:dyDescent="0.15">
      <c r="A1077" s="44">
        <v>28957</v>
      </c>
      <c r="B1077" s="44" t="s">
        <v>1295</v>
      </c>
      <c r="C1077" s="48" t="s">
        <v>278</v>
      </c>
      <c r="D1077" s="44">
        <v>2000</v>
      </c>
      <c r="E1077" s="48" t="s">
        <v>8813</v>
      </c>
      <c r="F1077" s="44" t="s">
        <v>1290</v>
      </c>
      <c r="G1077" s="61"/>
    </row>
    <row r="1078" spans="1:7" x14ac:dyDescent="0.15">
      <c r="A1078" s="44">
        <v>28958</v>
      </c>
      <c r="B1078" s="44" t="s">
        <v>1295</v>
      </c>
      <c r="C1078" s="48" t="s">
        <v>5</v>
      </c>
      <c r="D1078" s="44">
        <v>2002</v>
      </c>
      <c r="E1078" s="48" t="s">
        <v>8711</v>
      </c>
      <c r="F1078" s="44" t="s">
        <v>1291</v>
      </c>
      <c r="G1078" s="61">
        <v>42859</v>
      </c>
    </row>
    <row r="1079" spans="1:7" x14ac:dyDescent="0.15">
      <c r="A1079" s="44">
        <v>28959</v>
      </c>
      <c r="B1079" s="44" t="s">
        <v>1295</v>
      </c>
      <c r="C1079" s="48" t="s">
        <v>288</v>
      </c>
      <c r="D1079" s="44">
        <v>2000</v>
      </c>
      <c r="E1079" s="48" t="s">
        <v>8691</v>
      </c>
      <c r="F1079" s="44" t="s">
        <v>1296</v>
      </c>
      <c r="G1079" s="61">
        <v>43013</v>
      </c>
    </row>
    <row r="1080" spans="1:7" x14ac:dyDescent="0.15">
      <c r="A1080" s="44">
        <v>28964</v>
      </c>
      <c r="B1080" s="44" t="s">
        <v>1295</v>
      </c>
      <c r="C1080" s="48" t="s">
        <v>10710</v>
      </c>
      <c r="D1080" s="44">
        <v>1999</v>
      </c>
      <c r="E1080" s="48" t="s">
        <v>8853</v>
      </c>
      <c r="F1080" s="44" t="s">
        <v>1290</v>
      </c>
      <c r="G1080" s="61"/>
    </row>
    <row r="1081" spans="1:7" x14ac:dyDescent="0.15">
      <c r="A1081" s="44">
        <v>28968</v>
      </c>
      <c r="B1081" s="44" t="s">
        <v>1296</v>
      </c>
      <c r="C1081" s="48" t="s">
        <v>710</v>
      </c>
      <c r="D1081" s="44">
        <v>2001</v>
      </c>
      <c r="E1081" s="48" t="s">
        <v>8706</v>
      </c>
      <c r="F1081" s="44" t="s">
        <v>1291</v>
      </c>
      <c r="G1081" s="61">
        <v>42792</v>
      </c>
    </row>
    <row r="1082" spans="1:7" x14ac:dyDescent="0.15">
      <c r="A1082" s="44">
        <v>28969</v>
      </c>
      <c r="B1082" s="44" t="s">
        <v>1296</v>
      </c>
      <c r="C1082" s="48" t="s">
        <v>10711</v>
      </c>
      <c r="D1082" s="44">
        <v>1999</v>
      </c>
      <c r="E1082" s="48" t="s">
        <v>8697</v>
      </c>
      <c r="F1082" s="44" t="s">
        <v>1291</v>
      </c>
      <c r="G1082" s="61"/>
    </row>
    <row r="1083" spans="1:7" x14ac:dyDescent="0.15">
      <c r="A1083" s="44">
        <v>28970</v>
      </c>
      <c r="B1083" s="44" t="s">
        <v>1295</v>
      </c>
      <c r="C1083" s="48" t="s">
        <v>257</v>
      </c>
      <c r="D1083" s="44">
        <v>2001</v>
      </c>
      <c r="E1083" s="48" t="s">
        <v>8756</v>
      </c>
      <c r="F1083" s="44" t="s">
        <v>1296</v>
      </c>
      <c r="G1083" s="61">
        <v>43100</v>
      </c>
    </row>
    <row r="1084" spans="1:7" x14ac:dyDescent="0.15">
      <c r="A1084" s="44">
        <v>28971</v>
      </c>
      <c r="B1084" s="44" t="s">
        <v>1295</v>
      </c>
      <c r="C1084" s="48" t="s">
        <v>261</v>
      </c>
      <c r="D1084" s="44">
        <v>2001</v>
      </c>
      <c r="E1084" s="48" t="s">
        <v>8772</v>
      </c>
      <c r="F1084" s="44" t="s">
        <v>1294</v>
      </c>
      <c r="G1084" s="61">
        <v>43100</v>
      </c>
    </row>
    <row r="1085" spans="1:7" x14ac:dyDescent="0.15">
      <c r="A1085" s="44">
        <v>28976</v>
      </c>
      <c r="B1085" s="44" t="s">
        <v>1295</v>
      </c>
      <c r="C1085" s="48" t="s">
        <v>521</v>
      </c>
      <c r="D1085" s="44">
        <v>1999</v>
      </c>
      <c r="E1085" s="48" t="s">
        <v>8845</v>
      </c>
      <c r="F1085" s="44" t="s">
        <v>1291</v>
      </c>
      <c r="G1085" s="61">
        <v>42950</v>
      </c>
    </row>
    <row r="1086" spans="1:7" x14ac:dyDescent="0.15">
      <c r="A1086" s="44">
        <v>28978</v>
      </c>
      <c r="B1086" s="44" t="s">
        <v>1296</v>
      </c>
      <c r="C1086" s="48" t="s">
        <v>1843</v>
      </c>
      <c r="D1086" s="44">
        <v>2000</v>
      </c>
      <c r="E1086" s="48" t="s">
        <v>8734</v>
      </c>
      <c r="F1086" s="44" t="s">
        <v>1297</v>
      </c>
      <c r="G1086" s="61"/>
    </row>
    <row r="1087" spans="1:7" x14ac:dyDescent="0.15">
      <c r="A1087" s="44">
        <v>28979</v>
      </c>
      <c r="B1087" s="44" t="s">
        <v>1295</v>
      </c>
      <c r="C1087" s="48" t="s">
        <v>1844</v>
      </c>
      <c r="D1087" s="44">
        <v>2003</v>
      </c>
      <c r="E1087" s="48" t="s">
        <v>8693</v>
      </c>
      <c r="F1087" s="44" t="s">
        <v>1295</v>
      </c>
      <c r="G1087" s="61"/>
    </row>
    <row r="1088" spans="1:7" x14ac:dyDescent="0.15">
      <c r="A1088" s="44">
        <v>28981</v>
      </c>
      <c r="B1088" s="44" t="s">
        <v>1295</v>
      </c>
      <c r="C1088" s="48" t="s">
        <v>10712</v>
      </c>
      <c r="D1088" s="44">
        <v>1999</v>
      </c>
      <c r="E1088" s="48" t="s">
        <v>8713</v>
      </c>
      <c r="F1088" s="44" t="s">
        <v>1297</v>
      </c>
      <c r="G1088" s="61"/>
    </row>
    <row r="1089" spans="1:7" x14ac:dyDescent="0.15">
      <c r="A1089" s="44">
        <v>28984</v>
      </c>
      <c r="B1089" s="44" t="s">
        <v>1296</v>
      </c>
      <c r="C1089" s="48" t="s">
        <v>10713</v>
      </c>
      <c r="D1089" s="44">
        <v>1999</v>
      </c>
      <c r="E1089" s="48" t="s">
        <v>8773</v>
      </c>
      <c r="F1089" s="44" t="s">
        <v>1293</v>
      </c>
      <c r="G1089" s="61"/>
    </row>
    <row r="1090" spans="1:7" x14ac:dyDescent="0.15">
      <c r="A1090" s="44">
        <v>28985</v>
      </c>
      <c r="B1090" s="44" t="s">
        <v>1295</v>
      </c>
      <c r="C1090" s="48" t="s">
        <v>1845</v>
      </c>
      <c r="D1090" s="44">
        <v>2000</v>
      </c>
      <c r="E1090" s="48" t="s">
        <v>8734</v>
      </c>
      <c r="F1090" s="44" t="s">
        <v>1297</v>
      </c>
      <c r="G1090" s="61"/>
    </row>
    <row r="1091" spans="1:7" x14ac:dyDescent="0.15">
      <c r="A1091" s="44">
        <v>28986</v>
      </c>
      <c r="B1091" s="44" t="s">
        <v>1296</v>
      </c>
      <c r="C1091" s="48" t="s">
        <v>1846</v>
      </c>
      <c r="D1091" s="44">
        <v>2002</v>
      </c>
      <c r="E1091" s="48" t="s">
        <v>8745</v>
      </c>
      <c r="F1091" s="44" t="s">
        <v>1293</v>
      </c>
      <c r="G1091" s="61"/>
    </row>
    <row r="1092" spans="1:7" x14ac:dyDescent="0.15">
      <c r="A1092" s="44">
        <v>28987</v>
      </c>
      <c r="B1092" s="44" t="s">
        <v>1295</v>
      </c>
      <c r="C1092" s="48" t="s">
        <v>1847</v>
      </c>
      <c r="D1092" s="44">
        <v>2000</v>
      </c>
      <c r="E1092" s="48" t="s">
        <v>8845</v>
      </c>
      <c r="F1092" s="44" t="s">
        <v>1291</v>
      </c>
      <c r="G1092" s="61"/>
    </row>
    <row r="1093" spans="1:7" x14ac:dyDescent="0.15">
      <c r="A1093" s="44">
        <v>28990</v>
      </c>
      <c r="B1093" s="44" t="s">
        <v>1296</v>
      </c>
      <c r="C1093" s="48" t="s">
        <v>712</v>
      </c>
      <c r="D1093" s="44">
        <v>2001</v>
      </c>
      <c r="E1093" s="48" t="s">
        <v>8707</v>
      </c>
      <c r="F1093" s="44" t="s">
        <v>1290</v>
      </c>
      <c r="G1093" s="61">
        <v>42985</v>
      </c>
    </row>
    <row r="1094" spans="1:7" x14ac:dyDescent="0.15">
      <c r="A1094" s="44">
        <v>28991</v>
      </c>
      <c r="B1094" s="44" t="s">
        <v>1296</v>
      </c>
      <c r="C1094" s="48" t="s">
        <v>782</v>
      </c>
      <c r="D1094" s="44">
        <v>2000</v>
      </c>
      <c r="E1094" s="48" t="s">
        <v>8813</v>
      </c>
      <c r="F1094" s="44" t="s">
        <v>1290</v>
      </c>
      <c r="G1094" s="61">
        <v>42435</v>
      </c>
    </row>
    <row r="1095" spans="1:7" x14ac:dyDescent="0.15">
      <c r="A1095" s="44">
        <v>28992</v>
      </c>
      <c r="B1095" s="44" t="s">
        <v>1296</v>
      </c>
      <c r="C1095" s="48" t="s">
        <v>10714</v>
      </c>
      <c r="D1095" s="44">
        <v>1999</v>
      </c>
      <c r="E1095" s="48" t="s">
        <v>8856</v>
      </c>
      <c r="F1095" s="44" t="s">
        <v>1290</v>
      </c>
      <c r="G1095" s="61"/>
    </row>
    <row r="1096" spans="1:7" x14ac:dyDescent="0.15">
      <c r="A1096" s="44">
        <v>28994</v>
      </c>
      <c r="B1096" s="44" t="s">
        <v>1295</v>
      </c>
      <c r="C1096" s="48" t="s">
        <v>10715</v>
      </c>
      <c r="D1096" s="44">
        <v>1999</v>
      </c>
      <c r="E1096" s="48" t="s">
        <v>8712</v>
      </c>
      <c r="F1096" s="44" t="s">
        <v>1291</v>
      </c>
      <c r="G1096" s="61"/>
    </row>
    <row r="1097" spans="1:7" x14ac:dyDescent="0.15">
      <c r="A1097" s="44">
        <v>28995</v>
      </c>
      <c r="B1097" s="44" t="s">
        <v>1296</v>
      </c>
      <c r="C1097" s="48" t="s">
        <v>953</v>
      </c>
      <c r="D1097" s="44">
        <v>1999</v>
      </c>
      <c r="E1097" s="48" t="s">
        <v>8802</v>
      </c>
      <c r="F1097" s="44" t="s">
        <v>1296</v>
      </c>
      <c r="G1097" s="61">
        <v>42950</v>
      </c>
    </row>
    <row r="1098" spans="1:7" x14ac:dyDescent="0.15">
      <c r="A1098" s="44">
        <v>28997</v>
      </c>
      <c r="B1098" s="44" t="s">
        <v>1296</v>
      </c>
      <c r="C1098" s="48" t="s">
        <v>1848</v>
      </c>
      <c r="D1098" s="44">
        <v>2000</v>
      </c>
      <c r="E1098" s="48" t="s">
        <v>8844</v>
      </c>
      <c r="F1098" s="44" t="s">
        <v>1298</v>
      </c>
      <c r="G1098" s="61"/>
    </row>
    <row r="1099" spans="1:7" x14ac:dyDescent="0.15">
      <c r="A1099" s="44">
        <v>29000</v>
      </c>
      <c r="B1099" s="44" t="s">
        <v>1296</v>
      </c>
      <c r="C1099" s="48" t="s">
        <v>1849</v>
      </c>
      <c r="D1099" s="44">
        <v>2001</v>
      </c>
      <c r="E1099" s="48" t="s">
        <v>8781</v>
      </c>
      <c r="F1099" s="44" t="s">
        <v>1295</v>
      </c>
      <c r="G1099" s="61"/>
    </row>
    <row r="1100" spans="1:7" x14ac:dyDescent="0.15">
      <c r="A1100" s="44">
        <v>29001</v>
      </c>
      <c r="B1100" s="44" t="s">
        <v>1295</v>
      </c>
      <c r="C1100" s="48" t="s">
        <v>311</v>
      </c>
      <c r="D1100" s="44">
        <v>2000</v>
      </c>
      <c r="E1100" s="48" t="s">
        <v>8823</v>
      </c>
      <c r="F1100" s="44" t="s">
        <v>1298</v>
      </c>
      <c r="G1100" s="61">
        <v>42779</v>
      </c>
    </row>
    <row r="1101" spans="1:7" x14ac:dyDescent="0.15">
      <c r="A1101" s="44">
        <v>29007</v>
      </c>
      <c r="B1101" s="44" t="s">
        <v>1295</v>
      </c>
      <c r="C1101" s="48" t="s">
        <v>10716</v>
      </c>
      <c r="D1101" s="44">
        <v>1999</v>
      </c>
      <c r="E1101" s="48" t="s">
        <v>8853</v>
      </c>
      <c r="F1101" s="44" t="s">
        <v>1290</v>
      </c>
      <c r="G1101" s="61"/>
    </row>
    <row r="1102" spans="1:7" x14ac:dyDescent="0.15">
      <c r="A1102" s="44">
        <v>29008</v>
      </c>
      <c r="B1102" s="44" t="s">
        <v>1295</v>
      </c>
      <c r="C1102" s="48" t="s">
        <v>10717</v>
      </c>
      <c r="D1102" s="44">
        <v>1999</v>
      </c>
      <c r="E1102" s="48" t="s">
        <v>8734</v>
      </c>
      <c r="F1102" s="44" t="s">
        <v>1297</v>
      </c>
      <c r="G1102" s="61"/>
    </row>
    <row r="1103" spans="1:7" x14ac:dyDescent="0.15">
      <c r="A1103" s="44">
        <v>29016</v>
      </c>
      <c r="B1103" s="44" t="s">
        <v>1296</v>
      </c>
      <c r="C1103" s="48" t="s">
        <v>1850</v>
      </c>
      <c r="D1103" s="44">
        <v>2002</v>
      </c>
      <c r="E1103" s="48" t="s">
        <v>8745</v>
      </c>
      <c r="F1103" s="44" t="s">
        <v>1293</v>
      </c>
      <c r="G1103" s="61"/>
    </row>
    <row r="1104" spans="1:7" x14ac:dyDescent="0.15">
      <c r="A1104" s="44">
        <v>29025</v>
      </c>
      <c r="B1104" s="44" t="s">
        <v>1295</v>
      </c>
      <c r="C1104" s="48" t="s">
        <v>1851</v>
      </c>
      <c r="D1104" s="44">
        <v>2000</v>
      </c>
      <c r="E1104" s="48" t="s">
        <v>8831</v>
      </c>
      <c r="F1104" s="44" t="s">
        <v>1297</v>
      </c>
      <c r="G1104" s="61"/>
    </row>
    <row r="1105" spans="1:7" x14ac:dyDescent="0.15">
      <c r="A1105" s="44">
        <v>29038</v>
      </c>
      <c r="B1105" s="44" t="s">
        <v>1296</v>
      </c>
      <c r="C1105" s="48" t="s">
        <v>715</v>
      </c>
      <c r="D1105" s="44">
        <v>2000</v>
      </c>
      <c r="E1105" s="48" t="s">
        <v>8772</v>
      </c>
      <c r="F1105" s="44" t="s">
        <v>1294</v>
      </c>
      <c r="G1105" s="61">
        <v>43100</v>
      </c>
    </row>
    <row r="1106" spans="1:7" x14ac:dyDescent="0.15">
      <c r="A1106" s="44">
        <v>29039</v>
      </c>
      <c r="B1106" s="44" t="s">
        <v>1296</v>
      </c>
      <c r="C1106" s="48" t="s">
        <v>10718</v>
      </c>
      <c r="D1106" s="44">
        <v>1999</v>
      </c>
      <c r="E1106" s="48" t="s">
        <v>8696</v>
      </c>
      <c r="F1106" s="44" t="s">
        <v>1291</v>
      </c>
      <c r="G1106" s="61"/>
    </row>
    <row r="1107" spans="1:7" x14ac:dyDescent="0.15">
      <c r="A1107" s="44">
        <v>29042</v>
      </c>
      <c r="B1107" s="44" t="s">
        <v>1295</v>
      </c>
      <c r="C1107" s="48" t="s">
        <v>330</v>
      </c>
      <c r="D1107" s="44">
        <v>2000</v>
      </c>
      <c r="E1107" s="48" t="s">
        <v>8694</v>
      </c>
      <c r="F1107" s="44" t="s">
        <v>1291</v>
      </c>
      <c r="G1107" s="61"/>
    </row>
    <row r="1108" spans="1:7" x14ac:dyDescent="0.15">
      <c r="A1108" s="44">
        <v>29052</v>
      </c>
      <c r="B1108" s="44" t="s">
        <v>1295</v>
      </c>
      <c r="C1108" s="48" t="s">
        <v>1853</v>
      </c>
      <c r="D1108" s="44">
        <v>2001</v>
      </c>
      <c r="E1108" s="48" t="s">
        <v>8749</v>
      </c>
      <c r="F1108" s="44" t="s">
        <v>1291</v>
      </c>
      <c r="G1108" s="61"/>
    </row>
    <row r="1109" spans="1:7" x14ac:dyDescent="0.15">
      <c r="A1109" s="44">
        <v>29053</v>
      </c>
      <c r="B1109" s="44" t="s">
        <v>1295</v>
      </c>
      <c r="C1109" s="48" t="s">
        <v>1854</v>
      </c>
      <c r="D1109" s="44">
        <v>1999</v>
      </c>
      <c r="E1109" s="48" t="s">
        <v>8749</v>
      </c>
      <c r="F1109" s="44" t="s">
        <v>1291</v>
      </c>
      <c r="G1109" s="61"/>
    </row>
    <row r="1110" spans="1:7" x14ac:dyDescent="0.15">
      <c r="A1110" s="44">
        <v>29059</v>
      </c>
      <c r="B1110" s="44" t="s">
        <v>1296</v>
      </c>
      <c r="C1110" s="48" t="s">
        <v>1855</v>
      </c>
      <c r="D1110" s="44">
        <v>2000</v>
      </c>
      <c r="E1110" s="48" t="s">
        <v>8737</v>
      </c>
      <c r="F1110" s="44" t="s">
        <v>1293</v>
      </c>
      <c r="G1110" s="61"/>
    </row>
    <row r="1111" spans="1:7" x14ac:dyDescent="0.15">
      <c r="A1111" s="44">
        <v>29060</v>
      </c>
      <c r="B1111" s="44" t="s">
        <v>1296</v>
      </c>
      <c r="C1111" s="48" t="s">
        <v>785</v>
      </c>
      <c r="D1111" s="44">
        <v>2001</v>
      </c>
      <c r="E1111" s="48" t="s">
        <v>8737</v>
      </c>
      <c r="F1111" s="44" t="s">
        <v>1293</v>
      </c>
      <c r="G1111" s="61">
        <v>43036</v>
      </c>
    </row>
    <row r="1112" spans="1:7" x14ac:dyDescent="0.15">
      <c r="A1112" s="133">
        <v>29061</v>
      </c>
      <c r="B1112" s="133" t="s">
        <v>1296</v>
      </c>
      <c r="C1112" s="134" t="s">
        <v>10719</v>
      </c>
      <c r="D1112" s="133">
        <v>1999</v>
      </c>
      <c r="E1112" s="134" t="s">
        <v>8737</v>
      </c>
      <c r="F1112" s="133" t="s">
        <v>1293</v>
      </c>
    </row>
    <row r="1113" spans="1:7" x14ac:dyDescent="0.15">
      <c r="A1113" s="44">
        <v>29064</v>
      </c>
      <c r="B1113" s="44" t="s">
        <v>1295</v>
      </c>
      <c r="C1113" s="48" t="s">
        <v>1856</v>
      </c>
      <c r="D1113" s="44">
        <v>2001</v>
      </c>
      <c r="E1113" s="48" t="s">
        <v>8754</v>
      </c>
      <c r="F1113" s="44" t="s">
        <v>1293</v>
      </c>
      <c r="G1113" s="61"/>
    </row>
    <row r="1114" spans="1:7" x14ac:dyDescent="0.15">
      <c r="A1114" s="44">
        <v>29066</v>
      </c>
      <c r="B1114" s="44" t="s">
        <v>1295</v>
      </c>
      <c r="C1114" s="48" t="s">
        <v>87</v>
      </c>
      <c r="D1114" s="44">
        <v>2002</v>
      </c>
      <c r="E1114" s="48" t="s">
        <v>8693</v>
      </c>
      <c r="F1114" s="44" t="s">
        <v>1295</v>
      </c>
      <c r="G1114" s="61">
        <v>43100</v>
      </c>
    </row>
    <row r="1115" spans="1:7" x14ac:dyDescent="0.15">
      <c r="A1115" s="44">
        <v>29067</v>
      </c>
      <c r="B1115" s="44" t="s">
        <v>1296</v>
      </c>
      <c r="C1115" s="48" t="s">
        <v>599</v>
      </c>
      <c r="D1115" s="44">
        <v>2002</v>
      </c>
      <c r="E1115" s="48" t="s">
        <v>8693</v>
      </c>
      <c r="F1115" s="44" t="s">
        <v>1295</v>
      </c>
      <c r="G1115" s="61">
        <v>42819</v>
      </c>
    </row>
    <row r="1116" spans="1:7" x14ac:dyDescent="0.15">
      <c r="A1116" s="44">
        <v>29070</v>
      </c>
      <c r="B1116" s="44" t="s">
        <v>1296</v>
      </c>
      <c r="C1116" s="48" t="s">
        <v>1857</v>
      </c>
      <c r="D1116" s="44">
        <v>2001</v>
      </c>
      <c r="E1116" s="48" t="s">
        <v>8791</v>
      </c>
      <c r="F1116" s="44" t="s">
        <v>1295</v>
      </c>
      <c r="G1116" s="61"/>
    </row>
    <row r="1117" spans="1:7" x14ac:dyDescent="0.15">
      <c r="A1117" s="44">
        <v>29071</v>
      </c>
      <c r="B1117" s="44" t="s">
        <v>1296</v>
      </c>
      <c r="C1117" s="48" t="s">
        <v>10720</v>
      </c>
      <c r="D1117" s="44">
        <v>1999</v>
      </c>
      <c r="E1117" s="48" t="s">
        <v>8791</v>
      </c>
      <c r="F1117" s="44" t="s">
        <v>1295</v>
      </c>
      <c r="G1117" s="61"/>
    </row>
    <row r="1118" spans="1:7" x14ac:dyDescent="0.15">
      <c r="A1118" s="44">
        <v>29076</v>
      </c>
      <c r="B1118" s="44" t="s">
        <v>1295</v>
      </c>
      <c r="C1118" s="48" t="s">
        <v>1858</v>
      </c>
      <c r="D1118" s="44">
        <v>2003</v>
      </c>
      <c r="E1118" s="48" t="s">
        <v>8836</v>
      </c>
      <c r="F1118" s="44" t="s">
        <v>1296</v>
      </c>
      <c r="G1118" s="61"/>
    </row>
    <row r="1119" spans="1:7" x14ac:dyDescent="0.15">
      <c r="A1119" s="44">
        <v>29077</v>
      </c>
      <c r="B1119" s="44" t="s">
        <v>1295</v>
      </c>
      <c r="C1119" s="48" t="s">
        <v>10721</v>
      </c>
      <c r="D1119" s="44">
        <v>1999</v>
      </c>
      <c r="E1119" s="48" t="s">
        <v>8691</v>
      </c>
      <c r="F1119" s="44" t="s">
        <v>1296</v>
      </c>
      <c r="G1119" s="61"/>
    </row>
    <row r="1120" spans="1:7" x14ac:dyDescent="0.15">
      <c r="A1120" s="44">
        <v>29080</v>
      </c>
      <c r="B1120" s="44" t="s">
        <v>1296</v>
      </c>
      <c r="C1120" s="48" t="s">
        <v>1859</v>
      </c>
      <c r="D1120" s="44">
        <v>2001</v>
      </c>
      <c r="E1120" s="48" t="s">
        <v>8699</v>
      </c>
      <c r="F1120" s="44" t="s">
        <v>1294</v>
      </c>
      <c r="G1120" s="61"/>
    </row>
    <row r="1121" spans="1:7" x14ac:dyDescent="0.15">
      <c r="A1121" s="44">
        <v>29082</v>
      </c>
      <c r="B1121" s="44" t="s">
        <v>1296</v>
      </c>
      <c r="C1121" s="48" t="s">
        <v>1860</v>
      </c>
      <c r="D1121" s="44">
        <v>2000</v>
      </c>
      <c r="E1121" s="48" t="s">
        <v>8737</v>
      </c>
      <c r="F1121" s="44" t="s">
        <v>1293</v>
      </c>
      <c r="G1121" s="61"/>
    </row>
    <row r="1122" spans="1:7" x14ac:dyDescent="0.15">
      <c r="A1122" s="44">
        <v>29084</v>
      </c>
      <c r="B1122" s="44" t="s">
        <v>1295</v>
      </c>
      <c r="C1122" s="48" t="s">
        <v>367</v>
      </c>
      <c r="D1122" s="44">
        <v>2000</v>
      </c>
      <c r="E1122" s="48" t="s">
        <v>8756</v>
      </c>
      <c r="F1122" s="44" t="s">
        <v>1296</v>
      </c>
      <c r="G1122" s="61"/>
    </row>
    <row r="1123" spans="1:7" x14ac:dyDescent="0.15">
      <c r="A1123" s="44">
        <v>29085</v>
      </c>
      <c r="B1123" s="44" t="s">
        <v>1296</v>
      </c>
      <c r="C1123" s="48" t="s">
        <v>1861</v>
      </c>
      <c r="D1123" s="44">
        <v>2000</v>
      </c>
      <c r="E1123" s="48" t="s">
        <v>8756</v>
      </c>
      <c r="F1123" s="44" t="s">
        <v>1296</v>
      </c>
      <c r="G1123" s="61"/>
    </row>
    <row r="1124" spans="1:7" x14ac:dyDescent="0.15">
      <c r="A1124" s="44">
        <v>29086</v>
      </c>
      <c r="B1124" s="44" t="s">
        <v>1295</v>
      </c>
      <c r="C1124" s="48" t="s">
        <v>1862</v>
      </c>
      <c r="D1124" s="44">
        <v>2002</v>
      </c>
      <c r="E1124" s="48" t="s">
        <v>8756</v>
      </c>
      <c r="F1124" s="44" t="s">
        <v>1296</v>
      </c>
      <c r="G1124" s="61"/>
    </row>
    <row r="1125" spans="1:7" x14ac:dyDescent="0.15">
      <c r="A1125" s="44">
        <v>29089</v>
      </c>
      <c r="B1125" s="44" t="s">
        <v>1296</v>
      </c>
      <c r="C1125" s="48" t="s">
        <v>10722</v>
      </c>
      <c r="D1125" s="44">
        <v>1999</v>
      </c>
      <c r="E1125" s="48" t="s">
        <v>8713</v>
      </c>
      <c r="F1125" s="44" t="s">
        <v>1297</v>
      </c>
      <c r="G1125" s="61"/>
    </row>
    <row r="1126" spans="1:7" x14ac:dyDescent="0.15">
      <c r="A1126" s="44">
        <v>29091</v>
      </c>
      <c r="B1126" s="44" t="s">
        <v>1296</v>
      </c>
      <c r="C1126" s="48" t="s">
        <v>1863</v>
      </c>
      <c r="D1126" s="44">
        <v>2000</v>
      </c>
      <c r="E1126" s="48" t="s">
        <v>8791</v>
      </c>
      <c r="F1126" s="44" t="s">
        <v>1295</v>
      </c>
      <c r="G1126" s="61"/>
    </row>
    <row r="1127" spans="1:7" x14ac:dyDescent="0.15">
      <c r="A1127" s="44">
        <v>29092</v>
      </c>
      <c r="B1127" s="44" t="s">
        <v>1296</v>
      </c>
      <c r="C1127" s="48" t="s">
        <v>10723</v>
      </c>
      <c r="D1127" s="44">
        <v>1999</v>
      </c>
      <c r="E1127" s="48" t="s">
        <v>8791</v>
      </c>
      <c r="F1127" s="44" t="s">
        <v>1295</v>
      </c>
      <c r="G1127" s="61"/>
    </row>
    <row r="1128" spans="1:7" x14ac:dyDescent="0.15">
      <c r="A1128" s="44">
        <v>29094</v>
      </c>
      <c r="B1128" s="44" t="s">
        <v>1295</v>
      </c>
      <c r="C1128" s="48" t="s">
        <v>10724</v>
      </c>
      <c r="D1128" s="44">
        <v>1999</v>
      </c>
      <c r="E1128" s="48" t="s">
        <v>8791</v>
      </c>
      <c r="F1128" s="44" t="s">
        <v>1295</v>
      </c>
      <c r="G1128" s="61"/>
    </row>
    <row r="1129" spans="1:7" x14ac:dyDescent="0.15">
      <c r="A1129" s="44">
        <v>29096</v>
      </c>
      <c r="B1129" s="44" t="s">
        <v>1296</v>
      </c>
      <c r="C1129" s="48" t="s">
        <v>1864</v>
      </c>
      <c r="D1129" s="44">
        <v>2001</v>
      </c>
      <c r="E1129" s="48" t="s">
        <v>8864</v>
      </c>
      <c r="F1129" s="44" t="s">
        <v>1296</v>
      </c>
      <c r="G1129" s="61"/>
    </row>
    <row r="1130" spans="1:7" x14ac:dyDescent="0.15">
      <c r="A1130" s="44">
        <v>29098</v>
      </c>
      <c r="B1130" s="44" t="s">
        <v>1296</v>
      </c>
      <c r="C1130" s="48" t="s">
        <v>1865</v>
      </c>
      <c r="D1130" s="44">
        <v>2001</v>
      </c>
      <c r="E1130" s="48" t="s">
        <v>8864</v>
      </c>
      <c r="F1130" s="44" t="s">
        <v>1296</v>
      </c>
      <c r="G1130" s="61"/>
    </row>
    <row r="1131" spans="1:7" x14ac:dyDescent="0.15">
      <c r="A1131" s="44">
        <v>29099</v>
      </c>
      <c r="B1131" s="44" t="s">
        <v>1296</v>
      </c>
      <c r="C1131" s="48" t="s">
        <v>1866</v>
      </c>
      <c r="D1131" s="44">
        <v>2002</v>
      </c>
      <c r="E1131" s="48" t="s">
        <v>8803</v>
      </c>
      <c r="F1131" s="44" t="s">
        <v>1296</v>
      </c>
      <c r="G1131" s="61"/>
    </row>
    <row r="1132" spans="1:7" x14ac:dyDescent="0.15">
      <c r="A1132" s="44">
        <v>29100</v>
      </c>
      <c r="B1132" s="44" t="s">
        <v>1296</v>
      </c>
      <c r="C1132" s="48" t="s">
        <v>1867</v>
      </c>
      <c r="D1132" s="44">
        <v>1999</v>
      </c>
      <c r="E1132" s="48" t="s">
        <v>8803</v>
      </c>
      <c r="F1132" s="44" t="s">
        <v>1296</v>
      </c>
      <c r="G1132" s="61"/>
    </row>
    <row r="1133" spans="1:7" x14ac:dyDescent="0.15">
      <c r="A1133" s="44">
        <v>29113</v>
      </c>
      <c r="B1133" s="44" t="s">
        <v>1296</v>
      </c>
      <c r="C1133" s="48" t="s">
        <v>1868</v>
      </c>
      <c r="D1133" s="44">
        <v>2000</v>
      </c>
      <c r="E1133" s="48" t="s">
        <v>8864</v>
      </c>
      <c r="F1133" s="44" t="s">
        <v>1296</v>
      </c>
      <c r="G1133" s="61"/>
    </row>
    <row r="1134" spans="1:7" x14ac:dyDescent="0.15">
      <c r="A1134" s="44">
        <v>29114</v>
      </c>
      <c r="B1134" s="44" t="s">
        <v>1295</v>
      </c>
      <c r="C1134" s="48" t="s">
        <v>10725</v>
      </c>
      <c r="D1134" s="44">
        <v>1999</v>
      </c>
      <c r="E1134" s="48" t="s">
        <v>8864</v>
      </c>
      <c r="F1134" s="44" t="s">
        <v>1296</v>
      </c>
      <c r="G1134" s="61"/>
    </row>
    <row r="1135" spans="1:7" x14ac:dyDescent="0.15">
      <c r="A1135" s="44">
        <v>29117</v>
      </c>
      <c r="B1135" s="44" t="s">
        <v>1296</v>
      </c>
      <c r="C1135" s="48" t="s">
        <v>10726</v>
      </c>
      <c r="D1135" s="44">
        <v>1999</v>
      </c>
      <c r="E1135" s="48" t="s">
        <v>1084</v>
      </c>
      <c r="F1135" s="44" t="s">
        <v>1298</v>
      </c>
      <c r="G1135" s="61"/>
    </row>
    <row r="1136" spans="1:7" x14ac:dyDescent="0.15">
      <c r="A1136" s="44">
        <v>29118</v>
      </c>
      <c r="B1136" s="44" t="s">
        <v>1296</v>
      </c>
      <c r="C1136" s="48" t="s">
        <v>1869</v>
      </c>
      <c r="D1136" s="44">
        <v>2000</v>
      </c>
      <c r="E1136" s="48" t="s">
        <v>8721</v>
      </c>
      <c r="F1136" s="44" t="s">
        <v>1298</v>
      </c>
      <c r="G1136" s="61"/>
    </row>
    <row r="1137" spans="1:7" x14ac:dyDescent="0.15">
      <c r="A1137" s="44">
        <v>29119</v>
      </c>
      <c r="B1137" s="44" t="s">
        <v>1295</v>
      </c>
      <c r="C1137" s="48" t="s">
        <v>1870</v>
      </c>
      <c r="D1137" s="44">
        <v>2000</v>
      </c>
      <c r="E1137" s="48" t="s">
        <v>8721</v>
      </c>
      <c r="F1137" s="44" t="s">
        <v>1298</v>
      </c>
      <c r="G1137" s="61"/>
    </row>
    <row r="1138" spans="1:7" x14ac:dyDescent="0.15">
      <c r="A1138" s="44">
        <v>29125</v>
      </c>
      <c r="B1138" s="44" t="s">
        <v>1295</v>
      </c>
      <c r="C1138" s="48" t="s">
        <v>10727</v>
      </c>
      <c r="D1138" s="44">
        <v>1999</v>
      </c>
      <c r="E1138" s="48" t="s">
        <v>8746</v>
      </c>
      <c r="F1138" s="44" t="s">
        <v>1293</v>
      </c>
      <c r="G1138" s="61">
        <v>42540</v>
      </c>
    </row>
    <row r="1139" spans="1:7" x14ac:dyDescent="0.15">
      <c r="A1139" s="44">
        <v>29126</v>
      </c>
      <c r="B1139" s="44" t="s">
        <v>1296</v>
      </c>
      <c r="C1139" s="48" t="s">
        <v>1871</v>
      </c>
      <c r="D1139" s="44">
        <v>2003</v>
      </c>
      <c r="E1139" s="48" t="s">
        <v>8856</v>
      </c>
      <c r="F1139" s="44" t="s">
        <v>1290</v>
      </c>
      <c r="G1139" s="61"/>
    </row>
    <row r="1140" spans="1:7" x14ac:dyDescent="0.15">
      <c r="A1140" s="44">
        <v>29127</v>
      </c>
      <c r="B1140" s="44" t="s">
        <v>1295</v>
      </c>
      <c r="C1140" s="48" t="s">
        <v>1872</v>
      </c>
      <c r="D1140" s="44">
        <v>2000</v>
      </c>
      <c r="E1140" s="48" t="s">
        <v>8711</v>
      </c>
      <c r="F1140" s="44" t="s">
        <v>1291</v>
      </c>
      <c r="G1140" s="61"/>
    </row>
    <row r="1141" spans="1:7" x14ac:dyDescent="0.15">
      <c r="A1141" s="44">
        <v>29130</v>
      </c>
      <c r="B1141" s="44" t="s">
        <v>1296</v>
      </c>
      <c r="C1141" s="48" t="s">
        <v>10728</v>
      </c>
      <c r="D1141" s="44">
        <v>1999</v>
      </c>
      <c r="E1141" s="48" t="s">
        <v>8748</v>
      </c>
      <c r="F1141" s="44" t="s">
        <v>1296</v>
      </c>
      <c r="G1141" s="61"/>
    </row>
    <row r="1142" spans="1:7" x14ac:dyDescent="0.15">
      <c r="A1142" s="44">
        <v>29131</v>
      </c>
      <c r="B1142" s="44" t="s">
        <v>1295</v>
      </c>
      <c r="C1142" s="48" t="s">
        <v>10729</v>
      </c>
      <c r="D1142" s="44">
        <v>1999</v>
      </c>
      <c r="E1142" s="48" t="s">
        <v>9188</v>
      </c>
      <c r="F1142" s="44" t="s">
        <v>1291</v>
      </c>
      <c r="G1142" s="61"/>
    </row>
    <row r="1143" spans="1:7" x14ac:dyDescent="0.15">
      <c r="A1143" s="44">
        <v>29133</v>
      </c>
      <c r="B1143" s="44" t="s">
        <v>1296</v>
      </c>
      <c r="C1143" s="48" t="s">
        <v>1873</v>
      </c>
      <c r="D1143" s="44">
        <v>2000</v>
      </c>
      <c r="E1143" s="48" t="s">
        <v>8708</v>
      </c>
      <c r="F1143" s="44" t="s">
        <v>1296</v>
      </c>
      <c r="G1143" s="61"/>
    </row>
    <row r="1144" spans="1:7" x14ac:dyDescent="0.15">
      <c r="A1144" s="44">
        <v>29134</v>
      </c>
      <c r="B1144" s="44" t="s">
        <v>1295</v>
      </c>
      <c r="C1144" s="48" t="s">
        <v>1874</v>
      </c>
      <c r="D1144" s="44">
        <v>2000</v>
      </c>
      <c r="E1144" s="48" t="s">
        <v>8844</v>
      </c>
      <c r="F1144" s="44" t="s">
        <v>1298</v>
      </c>
      <c r="G1144" s="61"/>
    </row>
    <row r="1145" spans="1:7" x14ac:dyDescent="0.15">
      <c r="A1145" s="44">
        <v>29137</v>
      </c>
      <c r="B1145" s="44" t="s">
        <v>1296</v>
      </c>
      <c r="C1145" s="48" t="s">
        <v>772</v>
      </c>
      <c r="D1145" s="44">
        <v>2000</v>
      </c>
      <c r="E1145" s="48" t="s">
        <v>11381</v>
      </c>
      <c r="F1145" s="44" t="s">
        <v>1298</v>
      </c>
      <c r="G1145" s="61"/>
    </row>
    <row r="1146" spans="1:7" x14ac:dyDescent="0.15">
      <c r="A1146" s="44">
        <v>29138</v>
      </c>
      <c r="B1146" s="44" t="s">
        <v>1295</v>
      </c>
      <c r="C1146" s="48" t="s">
        <v>10730</v>
      </c>
      <c r="D1146" s="44">
        <v>1999</v>
      </c>
      <c r="E1146" s="48" t="s">
        <v>8737</v>
      </c>
      <c r="F1146" s="44" t="s">
        <v>1293</v>
      </c>
      <c r="G1146" s="61"/>
    </row>
    <row r="1147" spans="1:7" x14ac:dyDescent="0.15">
      <c r="A1147" s="44">
        <v>29140</v>
      </c>
      <c r="B1147" s="44" t="s">
        <v>1296</v>
      </c>
      <c r="C1147" s="48" t="s">
        <v>1875</v>
      </c>
      <c r="D1147" s="44">
        <v>2001</v>
      </c>
      <c r="E1147" s="48" t="s">
        <v>8836</v>
      </c>
      <c r="F1147" s="44" t="s">
        <v>1296</v>
      </c>
      <c r="G1147" s="61"/>
    </row>
    <row r="1148" spans="1:7" x14ac:dyDescent="0.15">
      <c r="A1148" s="44">
        <v>29143</v>
      </c>
      <c r="B1148" s="44" t="s">
        <v>1295</v>
      </c>
      <c r="C1148" s="48" t="s">
        <v>10731</v>
      </c>
      <c r="D1148" s="44">
        <v>1999</v>
      </c>
      <c r="E1148" s="48" t="s">
        <v>8836</v>
      </c>
      <c r="F1148" s="44" t="s">
        <v>1296</v>
      </c>
      <c r="G1148" s="61"/>
    </row>
    <row r="1149" spans="1:7" x14ac:dyDescent="0.15">
      <c r="A1149" s="44">
        <v>29145</v>
      </c>
      <c r="B1149" s="44" t="s">
        <v>1295</v>
      </c>
      <c r="C1149" s="48" t="s">
        <v>1876</v>
      </c>
      <c r="D1149" s="44">
        <v>2002</v>
      </c>
      <c r="E1149" s="48" t="s">
        <v>8836</v>
      </c>
      <c r="F1149" s="44" t="s">
        <v>1296</v>
      </c>
      <c r="G1149" s="61"/>
    </row>
    <row r="1150" spans="1:7" x14ac:dyDescent="0.15">
      <c r="A1150" s="44">
        <v>29146</v>
      </c>
      <c r="B1150" s="44" t="s">
        <v>1295</v>
      </c>
      <c r="C1150" s="48" t="s">
        <v>1877</v>
      </c>
      <c r="D1150" s="44">
        <v>2003</v>
      </c>
      <c r="E1150" s="48" t="s">
        <v>8836</v>
      </c>
      <c r="F1150" s="44" t="s">
        <v>1296</v>
      </c>
      <c r="G1150" s="61"/>
    </row>
    <row r="1151" spans="1:7" x14ac:dyDescent="0.15">
      <c r="A1151" s="44">
        <v>29148</v>
      </c>
      <c r="B1151" s="44" t="s">
        <v>1296</v>
      </c>
      <c r="C1151" s="48" t="s">
        <v>1878</v>
      </c>
      <c r="D1151" s="44">
        <v>2000</v>
      </c>
      <c r="E1151" s="48" t="s">
        <v>8792</v>
      </c>
      <c r="F1151" s="44" t="s">
        <v>1290</v>
      </c>
      <c r="G1151" s="61"/>
    </row>
    <row r="1152" spans="1:7" x14ac:dyDescent="0.15">
      <c r="A1152" s="44">
        <v>29149</v>
      </c>
      <c r="B1152" s="44" t="s">
        <v>1296</v>
      </c>
      <c r="C1152" s="48" t="s">
        <v>1879</v>
      </c>
      <c r="D1152" s="44">
        <v>2004</v>
      </c>
      <c r="E1152" s="48" t="s">
        <v>8792</v>
      </c>
      <c r="F1152" s="44" t="s">
        <v>1290</v>
      </c>
      <c r="G1152" s="61"/>
    </row>
    <row r="1153" spans="1:7" x14ac:dyDescent="0.15">
      <c r="A1153" s="44">
        <v>29150</v>
      </c>
      <c r="B1153" s="44" t="s">
        <v>1296</v>
      </c>
      <c r="C1153" s="48" t="s">
        <v>1130</v>
      </c>
      <c r="D1153" s="44">
        <v>2002</v>
      </c>
      <c r="E1153" s="48" t="s">
        <v>8707</v>
      </c>
      <c r="F1153" s="44" t="s">
        <v>1290</v>
      </c>
      <c r="G1153" s="61">
        <v>43100</v>
      </c>
    </row>
    <row r="1154" spans="1:7" x14ac:dyDescent="0.15">
      <c r="A1154" s="44">
        <v>29151</v>
      </c>
      <c r="B1154" s="44" t="s">
        <v>1296</v>
      </c>
      <c r="C1154" s="48" t="s">
        <v>1880</v>
      </c>
      <c r="D1154" s="44">
        <v>2002</v>
      </c>
      <c r="E1154" s="48" t="s">
        <v>8792</v>
      </c>
      <c r="F1154" s="44" t="s">
        <v>1290</v>
      </c>
      <c r="G1154" s="61"/>
    </row>
    <row r="1155" spans="1:7" x14ac:dyDescent="0.15">
      <c r="A1155" s="44">
        <v>29152</v>
      </c>
      <c r="B1155" s="44" t="s">
        <v>1296</v>
      </c>
      <c r="C1155" s="48" t="s">
        <v>1881</v>
      </c>
      <c r="D1155" s="44">
        <v>2002</v>
      </c>
      <c r="E1155" s="48" t="s">
        <v>8707</v>
      </c>
      <c r="F1155" s="44" t="s">
        <v>1290</v>
      </c>
      <c r="G1155" s="61"/>
    </row>
    <row r="1156" spans="1:7" x14ac:dyDescent="0.15">
      <c r="A1156" s="44">
        <v>29154</v>
      </c>
      <c r="B1156" s="44" t="s">
        <v>1295</v>
      </c>
      <c r="C1156" s="48" t="s">
        <v>10732</v>
      </c>
      <c r="D1156" s="44">
        <v>1999</v>
      </c>
      <c r="E1156" s="48" t="s">
        <v>8792</v>
      </c>
      <c r="F1156" s="44" t="s">
        <v>1290</v>
      </c>
      <c r="G1156" s="61"/>
    </row>
    <row r="1157" spans="1:7" x14ac:dyDescent="0.15">
      <c r="A1157" s="44">
        <v>29155</v>
      </c>
      <c r="B1157" s="44" t="s">
        <v>1295</v>
      </c>
      <c r="C1157" s="48" t="s">
        <v>138</v>
      </c>
      <c r="D1157" s="44">
        <v>2003</v>
      </c>
      <c r="E1157" s="48" t="s">
        <v>8707</v>
      </c>
      <c r="F1157" s="44" t="s">
        <v>1290</v>
      </c>
      <c r="G1157" s="61">
        <v>43100</v>
      </c>
    </row>
    <row r="1158" spans="1:7" x14ac:dyDescent="0.15">
      <c r="A1158" s="44">
        <v>29156</v>
      </c>
      <c r="B1158" s="44" t="s">
        <v>1295</v>
      </c>
      <c r="C1158" s="48" t="s">
        <v>1882</v>
      </c>
      <c r="D1158" s="44">
        <v>2003</v>
      </c>
      <c r="E1158" s="48" t="s">
        <v>8792</v>
      </c>
      <c r="F1158" s="44" t="s">
        <v>1290</v>
      </c>
      <c r="G1158" s="61"/>
    </row>
    <row r="1159" spans="1:7" x14ac:dyDescent="0.15">
      <c r="A1159" s="44">
        <v>29157</v>
      </c>
      <c r="B1159" s="44" t="s">
        <v>1295</v>
      </c>
      <c r="C1159" s="48" t="s">
        <v>1883</v>
      </c>
      <c r="D1159" s="44">
        <v>2000</v>
      </c>
      <c r="E1159" s="48" t="s">
        <v>8792</v>
      </c>
      <c r="F1159" s="44" t="s">
        <v>1290</v>
      </c>
      <c r="G1159" s="61">
        <v>42646</v>
      </c>
    </row>
    <row r="1160" spans="1:7" x14ac:dyDescent="0.15">
      <c r="A1160" s="44">
        <v>29158</v>
      </c>
      <c r="B1160" s="44" t="s">
        <v>1296</v>
      </c>
      <c r="C1160" s="48" t="s">
        <v>1884</v>
      </c>
      <c r="D1160" s="44">
        <v>1999</v>
      </c>
      <c r="E1160" s="48" t="s">
        <v>8822</v>
      </c>
      <c r="F1160" s="44" t="s">
        <v>1295</v>
      </c>
      <c r="G1160" s="61"/>
    </row>
    <row r="1161" spans="1:7" x14ac:dyDescent="0.15">
      <c r="A1161" s="44">
        <v>29160</v>
      </c>
      <c r="B1161" s="44" t="s">
        <v>1295</v>
      </c>
      <c r="C1161" s="48" t="s">
        <v>1885</v>
      </c>
      <c r="D1161" s="44">
        <v>2001</v>
      </c>
      <c r="E1161" s="48" t="s">
        <v>8864</v>
      </c>
      <c r="F1161" s="44" t="s">
        <v>1296</v>
      </c>
      <c r="G1161" s="61"/>
    </row>
    <row r="1162" spans="1:7" x14ac:dyDescent="0.15">
      <c r="A1162" s="44">
        <v>29162</v>
      </c>
      <c r="B1162" s="44" t="s">
        <v>1295</v>
      </c>
      <c r="C1162" s="48" t="s">
        <v>10733</v>
      </c>
      <c r="D1162" s="44">
        <v>1999</v>
      </c>
      <c r="E1162" s="48" t="s">
        <v>8708</v>
      </c>
      <c r="F1162" s="44" t="s">
        <v>1296</v>
      </c>
      <c r="G1162" s="61"/>
    </row>
    <row r="1163" spans="1:7" x14ac:dyDescent="0.15">
      <c r="A1163" s="44">
        <v>29165</v>
      </c>
      <c r="B1163" s="44" t="s">
        <v>1296</v>
      </c>
      <c r="C1163" s="48" t="s">
        <v>1886</v>
      </c>
      <c r="D1163" s="44">
        <v>2000</v>
      </c>
      <c r="E1163" s="48" t="s">
        <v>8873</v>
      </c>
      <c r="F1163" s="44" t="s">
        <v>1299</v>
      </c>
      <c r="G1163" s="61"/>
    </row>
    <row r="1164" spans="1:7" x14ac:dyDescent="0.15">
      <c r="A1164" s="44">
        <v>29166</v>
      </c>
      <c r="B1164" s="44" t="s">
        <v>1296</v>
      </c>
      <c r="C1164" s="48" t="s">
        <v>1887</v>
      </c>
      <c r="D1164" s="44">
        <v>2000</v>
      </c>
      <c r="E1164" s="48" t="s">
        <v>8791</v>
      </c>
      <c r="F1164" s="44" t="s">
        <v>1295</v>
      </c>
      <c r="G1164" s="61"/>
    </row>
    <row r="1165" spans="1:7" x14ac:dyDescent="0.15">
      <c r="A1165" s="44">
        <v>29167</v>
      </c>
      <c r="B1165" s="44" t="s">
        <v>1296</v>
      </c>
      <c r="C1165" s="48" t="s">
        <v>10734</v>
      </c>
      <c r="D1165" s="44">
        <v>1999</v>
      </c>
      <c r="E1165" s="48" t="s">
        <v>8704</v>
      </c>
      <c r="F1165" s="44" t="s">
        <v>1292</v>
      </c>
      <c r="G1165" s="61"/>
    </row>
    <row r="1166" spans="1:7" x14ac:dyDescent="0.15">
      <c r="A1166" s="44">
        <v>29169</v>
      </c>
      <c r="B1166" s="44" t="s">
        <v>1296</v>
      </c>
      <c r="C1166" s="48" t="s">
        <v>536</v>
      </c>
      <c r="D1166" s="44">
        <v>2002</v>
      </c>
      <c r="E1166" s="48" t="s">
        <v>8703</v>
      </c>
      <c r="F1166" s="44" t="s">
        <v>1294</v>
      </c>
      <c r="G1166" s="61">
        <v>43100</v>
      </c>
    </row>
    <row r="1167" spans="1:7" x14ac:dyDescent="0.15">
      <c r="A1167" s="44">
        <v>29170</v>
      </c>
      <c r="B1167" s="44" t="s">
        <v>1295</v>
      </c>
      <c r="C1167" s="48" t="s">
        <v>10735</v>
      </c>
      <c r="D1167" s="44">
        <v>1999</v>
      </c>
      <c r="E1167" s="48" t="s">
        <v>8803</v>
      </c>
      <c r="F1167" s="44" t="s">
        <v>1296</v>
      </c>
      <c r="G1167" s="61"/>
    </row>
    <row r="1168" spans="1:7" x14ac:dyDescent="0.15">
      <c r="A1168" s="44">
        <v>29173</v>
      </c>
      <c r="B1168" s="44" t="s">
        <v>1296</v>
      </c>
      <c r="C1168" s="48" t="s">
        <v>1888</v>
      </c>
      <c r="D1168" s="44">
        <v>2000</v>
      </c>
      <c r="E1168" s="48" t="s">
        <v>8803</v>
      </c>
      <c r="F1168" s="44" t="s">
        <v>1296</v>
      </c>
      <c r="G1168" s="61"/>
    </row>
    <row r="1169" spans="1:7" x14ac:dyDescent="0.15">
      <c r="A1169" s="44">
        <v>29174</v>
      </c>
      <c r="B1169" s="44" t="s">
        <v>1296</v>
      </c>
      <c r="C1169" s="48" t="s">
        <v>10736</v>
      </c>
      <c r="D1169" s="44">
        <v>1999</v>
      </c>
      <c r="E1169" s="48" t="s">
        <v>8865</v>
      </c>
      <c r="F1169" s="44" t="s">
        <v>1297</v>
      </c>
      <c r="G1169" s="61"/>
    </row>
    <row r="1170" spans="1:7" x14ac:dyDescent="0.15">
      <c r="A1170" s="44">
        <v>29175</v>
      </c>
      <c r="B1170" s="44" t="s">
        <v>1296</v>
      </c>
      <c r="C1170" s="48" t="s">
        <v>10737</v>
      </c>
      <c r="D1170" s="44">
        <v>1999</v>
      </c>
      <c r="E1170" s="48" t="s">
        <v>8865</v>
      </c>
      <c r="F1170" s="44" t="s">
        <v>1297</v>
      </c>
      <c r="G1170" s="61"/>
    </row>
    <row r="1171" spans="1:7" x14ac:dyDescent="0.15">
      <c r="A1171" s="44">
        <v>29178</v>
      </c>
      <c r="B1171" s="44" t="s">
        <v>1295</v>
      </c>
      <c r="C1171" s="48" t="s">
        <v>140</v>
      </c>
      <c r="D1171" s="44">
        <v>2002</v>
      </c>
      <c r="E1171" s="48" t="s">
        <v>8737</v>
      </c>
      <c r="F1171" s="44" t="s">
        <v>1293</v>
      </c>
      <c r="G1171" s="61">
        <v>42540</v>
      </c>
    </row>
    <row r="1172" spans="1:7" x14ac:dyDescent="0.15">
      <c r="A1172" s="44">
        <v>29179</v>
      </c>
      <c r="B1172" s="44" t="s">
        <v>1295</v>
      </c>
      <c r="C1172" s="48" t="s">
        <v>6</v>
      </c>
      <c r="D1172" s="44">
        <v>2002</v>
      </c>
      <c r="E1172" s="48" t="s">
        <v>8761</v>
      </c>
      <c r="F1172" s="44" t="s">
        <v>1292</v>
      </c>
      <c r="G1172" s="61">
        <v>43100</v>
      </c>
    </row>
    <row r="1173" spans="1:7" x14ac:dyDescent="0.15">
      <c r="A1173" s="44">
        <v>29182</v>
      </c>
      <c r="B1173" s="44" t="s">
        <v>1295</v>
      </c>
      <c r="C1173" s="48" t="s">
        <v>389</v>
      </c>
      <c r="D1173" s="44">
        <v>2001</v>
      </c>
      <c r="E1173" s="48" t="s">
        <v>8823</v>
      </c>
      <c r="F1173" s="44" t="s">
        <v>1298</v>
      </c>
      <c r="G1173" s="61"/>
    </row>
    <row r="1174" spans="1:7" x14ac:dyDescent="0.15">
      <c r="A1174" s="44">
        <v>29185</v>
      </c>
      <c r="B1174" s="44" t="s">
        <v>1295</v>
      </c>
      <c r="C1174" s="48" t="s">
        <v>215</v>
      </c>
      <c r="D1174" s="44">
        <v>2001</v>
      </c>
      <c r="E1174" s="48" t="s">
        <v>8698</v>
      </c>
      <c r="F1174" s="44" t="s">
        <v>1298</v>
      </c>
      <c r="G1174" s="61">
        <v>43100</v>
      </c>
    </row>
    <row r="1175" spans="1:7" x14ac:dyDescent="0.15">
      <c r="A1175" s="44">
        <v>29188</v>
      </c>
      <c r="B1175" s="44" t="s">
        <v>1295</v>
      </c>
      <c r="C1175" s="48" t="s">
        <v>1889</v>
      </c>
      <c r="D1175" s="44">
        <v>2000</v>
      </c>
      <c r="E1175" s="48" t="s">
        <v>8737</v>
      </c>
      <c r="F1175" s="44" t="s">
        <v>1293</v>
      </c>
      <c r="G1175" s="61"/>
    </row>
    <row r="1176" spans="1:7" x14ac:dyDescent="0.15">
      <c r="A1176" s="44">
        <v>29191</v>
      </c>
      <c r="B1176" s="44" t="s">
        <v>1295</v>
      </c>
      <c r="C1176" s="48" t="s">
        <v>1890</v>
      </c>
      <c r="D1176" s="44">
        <v>2001</v>
      </c>
      <c r="E1176" s="48" t="s">
        <v>11383</v>
      </c>
      <c r="F1176" s="44" t="s">
        <v>1298</v>
      </c>
      <c r="G1176" s="61"/>
    </row>
    <row r="1177" spans="1:7" x14ac:dyDescent="0.15">
      <c r="A1177" s="44">
        <v>29193</v>
      </c>
      <c r="B1177" s="44" t="s">
        <v>1296</v>
      </c>
      <c r="C1177" s="48" t="s">
        <v>1891</v>
      </c>
      <c r="D1177" s="44">
        <v>2000</v>
      </c>
      <c r="E1177" s="48" t="s">
        <v>11383</v>
      </c>
      <c r="F1177" s="44" t="s">
        <v>1298</v>
      </c>
      <c r="G1177" s="61"/>
    </row>
    <row r="1178" spans="1:7" x14ac:dyDescent="0.15">
      <c r="A1178" s="44">
        <v>29194</v>
      </c>
      <c r="B1178" s="44" t="s">
        <v>1296</v>
      </c>
      <c r="C1178" s="48" t="s">
        <v>741</v>
      </c>
      <c r="D1178" s="44">
        <v>2000</v>
      </c>
      <c r="E1178" s="48" t="s">
        <v>8721</v>
      </c>
      <c r="F1178" s="44" t="s">
        <v>1298</v>
      </c>
      <c r="G1178" s="61">
        <v>43035</v>
      </c>
    </row>
    <row r="1179" spans="1:7" x14ac:dyDescent="0.15">
      <c r="A1179" s="44">
        <v>29197</v>
      </c>
      <c r="B1179" s="44" t="s">
        <v>1296</v>
      </c>
      <c r="C1179" s="48" t="s">
        <v>1892</v>
      </c>
      <c r="D1179" s="44">
        <v>2000</v>
      </c>
      <c r="E1179" s="48" t="s">
        <v>8865</v>
      </c>
      <c r="F1179" s="44" t="s">
        <v>1297</v>
      </c>
      <c r="G1179" s="61"/>
    </row>
    <row r="1180" spans="1:7" x14ac:dyDescent="0.15">
      <c r="A1180" s="44">
        <v>29198</v>
      </c>
      <c r="B1180" s="44" t="s">
        <v>1296</v>
      </c>
      <c r="C1180" s="48" t="s">
        <v>1893</v>
      </c>
      <c r="D1180" s="44">
        <v>2001</v>
      </c>
      <c r="E1180" s="48" t="s">
        <v>8865</v>
      </c>
      <c r="F1180" s="44" t="s">
        <v>1297</v>
      </c>
      <c r="G1180" s="61"/>
    </row>
    <row r="1181" spans="1:7" x14ac:dyDescent="0.15">
      <c r="A1181" s="44">
        <v>29200</v>
      </c>
      <c r="B1181" s="44" t="s">
        <v>1296</v>
      </c>
      <c r="C1181" s="48" t="s">
        <v>1894</v>
      </c>
      <c r="D1181" s="44">
        <v>2000</v>
      </c>
      <c r="E1181" s="48" t="s">
        <v>8865</v>
      </c>
      <c r="F1181" s="44" t="s">
        <v>1297</v>
      </c>
      <c r="G1181" s="61"/>
    </row>
    <row r="1182" spans="1:7" x14ac:dyDescent="0.15">
      <c r="A1182" s="44">
        <v>29201</v>
      </c>
      <c r="B1182" s="44" t="s">
        <v>1296</v>
      </c>
      <c r="C1182" s="48" t="s">
        <v>722</v>
      </c>
      <c r="D1182" s="44">
        <v>2000</v>
      </c>
      <c r="E1182" s="48" t="s">
        <v>8716</v>
      </c>
      <c r="F1182" s="44" t="s">
        <v>1294</v>
      </c>
      <c r="G1182" s="61">
        <v>43100</v>
      </c>
    </row>
    <row r="1183" spans="1:7" x14ac:dyDescent="0.15">
      <c r="A1183" s="44">
        <v>29203</v>
      </c>
      <c r="B1183" s="44" t="s">
        <v>1296</v>
      </c>
      <c r="C1183" s="48" t="s">
        <v>1895</v>
      </c>
      <c r="D1183" s="44">
        <v>2000</v>
      </c>
      <c r="E1183" s="48" t="s">
        <v>8693</v>
      </c>
      <c r="F1183" s="44" t="s">
        <v>1295</v>
      </c>
      <c r="G1183" s="61">
        <v>42645</v>
      </c>
    </row>
    <row r="1184" spans="1:7" x14ac:dyDescent="0.15">
      <c r="A1184" s="44">
        <v>29204</v>
      </c>
      <c r="B1184" s="44" t="s">
        <v>1295</v>
      </c>
      <c r="C1184" s="48" t="s">
        <v>1896</v>
      </c>
      <c r="D1184" s="44">
        <v>2000</v>
      </c>
      <c r="E1184" s="48" t="s">
        <v>9170</v>
      </c>
      <c r="F1184" s="44" t="s">
        <v>1291</v>
      </c>
      <c r="G1184" s="61"/>
    </row>
    <row r="1185" spans="1:7" x14ac:dyDescent="0.15">
      <c r="A1185" s="44">
        <v>29205</v>
      </c>
      <c r="B1185" s="44" t="s">
        <v>1295</v>
      </c>
      <c r="C1185" s="48" t="s">
        <v>1897</v>
      </c>
      <c r="D1185" s="44">
        <v>2000</v>
      </c>
      <c r="E1185" s="48" t="s">
        <v>9170</v>
      </c>
      <c r="F1185" s="44" t="s">
        <v>1291</v>
      </c>
      <c r="G1185" s="61"/>
    </row>
    <row r="1186" spans="1:7" x14ac:dyDescent="0.15">
      <c r="A1186" s="44">
        <v>29207</v>
      </c>
      <c r="B1186" s="44" t="s">
        <v>1295</v>
      </c>
      <c r="C1186" s="48" t="s">
        <v>1898</v>
      </c>
      <c r="D1186" s="44">
        <v>2000</v>
      </c>
      <c r="E1186" s="48" t="s">
        <v>9170</v>
      </c>
      <c r="F1186" s="44" t="s">
        <v>1291</v>
      </c>
      <c r="G1186" s="61"/>
    </row>
    <row r="1187" spans="1:7" x14ac:dyDescent="0.15">
      <c r="A1187" s="44">
        <v>29208</v>
      </c>
      <c r="B1187" s="44" t="s">
        <v>1296</v>
      </c>
      <c r="C1187" s="48" t="s">
        <v>735</v>
      </c>
      <c r="D1187" s="44">
        <v>2000</v>
      </c>
      <c r="E1187" s="48" t="s">
        <v>8707</v>
      </c>
      <c r="F1187" s="44" t="s">
        <v>1290</v>
      </c>
      <c r="G1187" s="61">
        <v>42806</v>
      </c>
    </row>
    <row r="1188" spans="1:7" x14ac:dyDescent="0.15">
      <c r="A1188" s="44">
        <v>29210</v>
      </c>
      <c r="B1188" s="44" t="s">
        <v>1296</v>
      </c>
      <c r="C1188" s="48" t="s">
        <v>752</v>
      </c>
      <c r="D1188" s="44">
        <v>2000</v>
      </c>
      <c r="E1188" s="48" t="s">
        <v>8707</v>
      </c>
      <c r="F1188" s="44" t="s">
        <v>1290</v>
      </c>
      <c r="G1188" s="61"/>
    </row>
    <row r="1189" spans="1:7" x14ac:dyDescent="0.15">
      <c r="A1189" s="44">
        <v>29211</v>
      </c>
      <c r="B1189" s="44" t="s">
        <v>1295</v>
      </c>
      <c r="C1189" s="48" t="s">
        <v>1899</v>
      </c>
      <c r="D1189" s="44">
        <v>2000</v>
      </c>
      <c r="E1189" s="48" t="s">
        <v>8792</v>
      </c>
      <c r="F1189" s="44" t="s">
        <v>1290</v>
      </c>
      <c r="G1189" s="61"/>
    </row>
    <row r="1190" spans="1:7" x14ac:dyDescent="0.15">
      <c r="A1190" s="44">
        <v>29212</v>
      </c>
      <c r="B1190" s="44" t="s">
        <v>1295</v>
      </c>
      <c r="C1190" s="48" t="s">
        <v>1900</v>
      </c>
      <c r="D1190" s="44">
        <v>2002</v>
      </c>
      <c r="E1190" s="48" t="s">
        <v>8792</v>
      </c>
      <c r="F1190" s="44" t="s">
        <v>1290</v>
      </c>
      <c r="G1190" s="61"/>
    </row>
    <row r="1191" spans="1:7" x14ac:dyDescent="0.15">
      <c r="A1191" s="44">
        <v>29217</v>
      </c>
      <c r="B1191" s="44" t="s">
        <v>1295</v>
      </c>
      <c r="C1191" s="48" t="s">
        <v>364</v>
      </c>
      <c r="D1191" s="44">
        <v>2000</v>
      </c>
      <c r="E1191" s="48" t="s">
        <v>8791</v>
      </c>
      <c r="F1191" s="44" t="s">
        <v>1295</v>
      </c>
      <c r="G1191" s="61"/>
    </row>
    <row r="1192" spans="1:7" x14ac:dyDescent="0.15">
      <c r="A1192" s="44">
        <v>29218</v>
      </c>
      <c r="B1192" s="44" t="s">
        <v>1295</v>
      </c>
      <c r="C1192" s="48" t="s">
        <v>363</v>
      </c>
      <c r="D1192" s="44">
        <v>2000</v>
      </c>
      <c r="E1192" s="48" t="s">
        <v>8791</v>
      </c>
      <c r="F1192" s="44" t="s">
        <v>1295</v>
      </c>
      <c r="G1192" s="61"/>
    </row>
    <row r="1193" spans="1:7" x14ac:dyDescent="0.15">
      <c r="A1193" s="44">
        <v>29219</v>
      </c>
      <c r="B1193" s="44" t="s">
        <v>1295</v>
      </c>
      <c r="C1193" s="48" t="s">
        <v>1901</v>
      </c>
      <c r="D1193" s="44">
        <v>2000</v>
      </c>
      <c r="E1193" s="48" t="s">
        <v>8864</v>
      </c>
      <c r="F1193" s="44" t="s">
        <v>1296</v>
      </c>
      <c r="G1193" s="61"/>
    </row>
    <row r="1194" spans="1:7" x14ac:dyDescent="0.15">
      <c r="A1194" s="44">
        <v>29223</v>
      </c>
      <c r="B1194" s="44" t="s">
        <v>1296</v>
      </c>
      <c r="C1194" s="48" t="s">
        <v>723</v>
      </c>
      <c r="D1194" s="44">
        <v>2000</v>
      </c>
      <c r="E1194" s="48" t="s">
        <v>8694</v>
      </c>
      <c r="F1194" s="44" t="s">
        <v>1291</v>
      </c>
      <c r="G1194" s="61">
        <v>42429</v>
      </c>
    </row>
    <row r="1195" spans="1:7" x14ac:dyDescent="0.15">
      <c r="A1195" s="44">
        <v>29224</v>
      </c>
      <c r="B1195" s="44" t="s">
        <v>1296</v>
      </c>
      <c r="C1195" s="48" t="s">
        <v>1902</v>
      </c>
      <c r="D1195" s="44">
        <v>2001</v>
      </c>
      <c r="E1195" s="48" t="s">
        <v>8864</v>
      </c>
      <c r="F1195" s="44" t="s">
        <v>1296</v>
      </c>
      <c r="G1195" s="61"/>
    </row>
    <row r="1196" spans="1:7" x14ac:dyDescent="0.15">
      <c r="A1196" s="44">
        <v>29226</v>
      </c>
      <c r="B1196" s="44" t="s">
        <v>1295</v>
      </c>
      <c r="C1196" s="48" t="s">
        <v>10738</v>
      </c>
      <c r="D1196" s="44">
        <v>1999</v>
      </c>
      <c r="E1196" s="48" t="s">
        <v>11384</v>
      </c>
      <c r="F1196" s="44" t="s">
        <v>1298</v>
      </c>
      <c r="G1196" s="61"/>
    </row>
    <row r="1197" spans="1:7" x14ac:dyDescent="0.15">
      <c r="A1197" s="44">
        <v>29230</v>
      </c>
      <c r="B1197" s="44" t="s">
        <v>1295</v>
      </c>
      <c r="C1197" s="48" t="s">
        <v>1903</v>
      </c>
      <c r="D1197" s="44">
        <v>2001</v>
      </c>
      <c r="E1197" s="48" t="s">
        <v>8708</v>
      </c>
      <c r="F1197" s="44" t="s">
        <v>1296</v>
      </c>
      <c r="G1197" s="61"/>
    </row>
    <row r="1198" spans="1:7" x14ac:dyDescent="0.15">
      <c r="A1198" s="44">
        <v>29233</v>
      </c>
      <c r="B1198" s="44" t="s">
        <v>1296</v>
      </c>
      <c r="C1198" s="48" t="s">
        <v>1904</v>
      </c>
      <c r="D1198" s="44">
        <v>2002</v>
      </c>
      <c r="E1198" s="48" t="s">
        <v>8708</v>
      </c>
      <c r="F1198" s="44" t="s">
        <v>1296</v>
      </c>
      <c r="G1198" s="61"/>
    </row>
    <row r="1199" spans="1:7" x14ac:dyDescent="0.15">
      <c r="A1199" s="44">
        <v>29238</v>
      </c>
      <c r="B1199" s="44" t="s">
        <v>1296</v>
      </c>
      <c r="C1199" s="48" t="s">
        <v>1905</v>
      </c>
      <c r="D1199" s="44">
        <v>2000</v>
      </c>
      <c r="E1199" s="48" t="s">
        <v>8708</v>
      </c>
      <c r="F1199" s="44" t="s">
        <v>1296</v>
      </c>
      <c r="G1199" s="61"/>
    </row>
    <row r="1200" spans="1:7" x14ac:dyDescent="0.15">
      <c r="A1200" s="44">
        <v>29239</v>
      </c>
      <c r="B1200" s="44" t="s">
        <v>1296</v>
      </c>
      <c r="C1200" s="48" t="s">
        <v>1906</v>
      </c>
      <c r="D1200" s="44">
        <v>1999</v>
      </c>
      <c r="E1200" s="48" t="s">
        <v>8708</v>
      </c>
      <c r="F1200" s="44" t="s">
        <v>1296</v>
      </c>
      <c r="G1200" s="61"/>
    </row>
    <row r="1201" spans="1:7" x14ac:dyDescent="0.15">
      <c r="A1201" s="44">
        <v>29240</v>
      </c>
      <c r="B1201" s="44" t="s">
        <v>1296</v>
      </c>
      <c r="C1201" s="48" t="s">
        <v>10739</v>
      </c>
      <c r="D1201" s="44">
        <v>1999</v>
      </c>
      <c r="E1201" s="48" t="s">
        <v>8708</v>
      </c>
      <c r="F1201" s="44" t="s">
        <v>1296</v>
      </c>
      <c r="G1201" s="61"/>
    </row>
    <row r="1202" spans="1:7" x14ac:dyDescent="0.15">
      <c r="A1202" s="44">
        <v>29241</v>
      </c>
      <c r="B1202" s="44" t="s">
        <v>1296</v>
      </c>
      <c r="C1202" s="48" t="s">
        <v>10740</v>
      </c>
      <c r="D1202" s="44">
        <v>1999</v>
      </c>
      <c r="E1202" s="48" t="s">
        <v>8708</v>
      </c>
      <c r="F1202" s="44" t="s">
        <v>1296</v>
      </c>
      <c r="G1202" s="61"/>
    </row>
    <row r="1203" spans="1:7" x14ac:dyDescent="0.15">
      <c r="A1203" s="44">
        <v>29242</v>
      </c>
      <c r="B1203" s="44" t="s">
        <v>1296</v>
      </c>
      <c r="C1203" s="48" t="s">
        <v>10741</v>
      </c>
      <c r="D1203" s="44">
        <v>1999</v>
      </c>
      <c r="E1203" s="48" t="s">
        <v>8708</v>
      </c>
      <c r="F1203" s="44" t="s">
        <v>1296</v>
      </c>
      <c r="G1203" s="61"/>
    </row>
    <row r="1204" spans="1:7" x14ac:dyDescent="0.15">
      <c r="A1204" s="44">
        <v>29248</v>
      </c>
      <c r="B1204" s="44" t="s">
        <v>1296</v>
      </c>
      <c r="C1204" s="48" t="s">
        <v>1907</v>
      </c>
      <c r="D1204" s="44">
        <v>2000</v>
      </c>
      <c r="E1204" s="48" t="s">
        <v>8695</v>
      </c>
      <c r="F1204" s="44" t="s">
        <v>1290</v>
      </c>
      <c r="G1204" s="61">
        <v>43100</v>
      </c>
    </row>
    <row r="1205" spans="1:7" x14ac:dyDescent="0.15">
      <c r="A1205" s="44">
        <v>29249</v>
      </c>
      <c r="B1205" s="44" t="s">
        <v>1296</v>
      </c>
      <c r="C1205" s="48" t="s">
        <v>1908</v>
      </c>
      <c r="D1205" s="44">
        <v>2002</v>
      </c>
      <c r="E1205" s="48" t="s">
        <v>8695</v>
      </c>
      <c r="F1205" s="44" t="s">
        <v>1290</v>
      </c>
      <c r="G1205" s="61"/>
    </row>
    <row r="1206" spans="1:7" x14ac:dyDescent="0.15">
      <c r="A1206" s="44">
        <v>29250</v>
      </c>
      <c r="B1206" s="44" t="s">
        <v>1296</v>
      </c>
      <c r="C1206" s="48" t="s">
        <v>764</v>
      </c>
      <c r="D1206" s="44">
        <v>2000</v>
      </c>
      <c r="E1206" s="48" t="s">
        <v>8689</v>
      </c>
      <c r="F1206" s="44" t="s">
        <v>1290</v>
      </c>
      <c r="G1206" s="61">
        <v>42849</v>
      </c>
    </row>
    <row r="1207" spans="1:7" x14ac:dyDescent="0.15">
      <c r="A1207" s="44">
        <v>29251</v>
      </c>
      <c r="B1207" s="44" t="s">
        <v>1296</v>
      </c>
      <c r="C1207" s="48" t="s">
        <v>1909</v>
      </c>
      <c r="D1207" s="44">
        <v>2001</v>
      </c>
      <c r="E1207" s="48" t="s">
        <v>8695</v>
      </c>
      <c r="F1207" s="44" t="s">
        <v>1290</v>
      </c>
      <c r="G1207" s="61"/>
    </row>
    <row r="1208" spans="1:7" x14ac:dyDescent="0.15">
      <c r="A1208" s="44">
        <v>29252</v>
      </c>
      <c r="B1208" s="44" t="s">
        <v>1296</v>
      </c>
      <c r="C1208" s="48" t="s">
        <v>1910</v>
      </c>
      <c r="D1208" s="44">
        <v>2000</v>
      </c>
      <c r="E1208" s="48" t="s">
        <v>8695</v>
      </c>
      <c r="F1208" s="44" t="s">
        <v>1290</v>
      </c>
      <c r="G1208" s="61"/>
    </row>
    <row r="1209" spans="1:7" x14ac:dyDescent="0.15">
      <c r="A1209" s="44">
        <v>29253</v>
      </c>
      <c r="B1209" s="44" t="s">
        <v>1295</v>
      </c>
      <c r="C1209" s="48" t="s">
        <v>1911</v>
      </c>
      <c r="D1209" s="44">
        <v>2000</v>
      </c>
      <c r="E1209" s="48" t="s">
        <v>8695</v>
      </c>
      <c r="F1209" s="44" t="s">
        <v>1290</v>
      </c>
      <c r="G1209" s="61"/>
    </row>
    <row r="1210" spans="1:7" x14ac:dyDescent="0.15">
      <c r="A1210" s="44">
        <v>29254</v>
      </c>
      <c r="B1210" s="44" t="s">
        <v>1295</v>
      </c>
      <c r="C1210" s="48" t="s">
        <v>303</v>
      </c>
      <c r="D1210" s="44">
        <v>2001</v>
      </c>
      <c r="E1210" s="48" t="s">
        <v>8695</v>
      </c>
      <c r="F1210" s="44" t="s">
        <v>1290</v>
      </c>
      <c r="G1210" s="61"/>
    </row>
    <row r="1211" spans="1:7" x14ac:dyDescent="0.15">
      <c r="A1211" s="44">
        <v>29255</v>
      </c>
      <c r="B1211" s="44" t="s">
        <v>1295</v>
      </c>
      <c r="C1211" s="48" t="s">
        <v>1912</v>
      </c>
      <c r="D1211" s="44">
        <v>2001</v>
      </c>
      <c r="E1211" s="48" t="s">
        <v>8695</v>
      </c>
      <c r="F1211" s="44" t="s">
        <v>1290</v>
      </c>
      <c r="G1211" s="61"/>
    </row>
    <row r="1212" spans="1:7" x14ac:dyDescent="0.15">
      <c r="A1212" s="44">
        <v>29256</v>
      </c>
      <c r="B1212" s="44" t="s">
        <v>1295</v>
      </c>
      <c r="C1212" s="48" t="s">
        <v>296</v>
      </c>
      <c r="D1212" s="44">
        <v>2001</v>
      </c>
      <c r="E1212" s="48" t="s">
        <v>8695</v>
      </c>
      <c r="F1212" s="44" t="s">
        <v>1290</v>
      </c>
      <c r="G1212" s="61">
        <v>43100</v>
      </c>
    </row>
    <row r="1213" spans="1:7" x14ac:dyDescent="0.15">
      <c r="A1213" s="44">
        <v>29257</v>
      </c>
      <c r="B1213" s="44" t="s">
        <v>1295</v>
      </c>
      <c r="C1213" s="48" t="s">
        <v>7</v>
      </c>
      <c r="D1213" s="44">
        <v>2002</v>
      </c>
      <c r="E1213" s="48" t="s">
        <v>8695</v>
      </c>
      <c r="F1213" s="44" t="s">
        <v>1290</v>
      </c>
      <c r="G1213" s="61">
        <v>43100</v>
      </c>
    </row>
    <row r="1214" spans="1:7" x14ac:dyDescent="0.15">
      <c r="A1214" s="44">
        <v>29258</v>
      </c>
      <c r="B1214" s="44" t="s">
        <v>1295</v>
      </c>
      <c r="C1214" s="48" t="s">
        <v>10742</v>
      </c>
      <c r="D1214" s="44">
        <v>1999</v>
      </c>
      <c r="E1214" s="48" t="s">
        <v>8695</v>
      </c>
      <c r="F1214" s="44" t="s">
        <v>1290</v>
      </c>
      <c r="G1214" s="61"/>
    </row>
    <row r="1215" spans="1:7" x14ac:dyDescent="0.15">
      <c r="A1215" s="44">
        <v>29260</v>
      </c>
      <c r="B1215" s="44" t="s">
        <v>1295</v>
      </c>
      <c r="C1215" s="48" t="s">
        <v>1913</v>
      </c>
      <c r="D1215" s="44">
        <v>2000</v>
      </c>
      <c r="E1215" s="48" t="s">
        <v>8695</v>
      </c>
      <c r="F1215" s="44" t="s">
        <v>1290</v>
      </c>
      <c r="G1215" s="61"/>
    </row>
    <row r="1216" spans="1:7" x14ac:dyDescent="0.15">
      <c r="A1216" s="44">
        <v>29261</v>
      </c>
      <c r="B1216" s="44" t="s">
        <v>1296</v>
      </c>
      <c r="C1216" s="48" t="s">
        <v>1914</v>
      </c>
      <c r="D1216" s="44">
        <v>2001</v>
      </c>
      <c r="E1216" s="48" t="s">
        <v>8761</v>
      </c>
      <c r="F1216" s="44" t="s">
        <v>1292</v>
      </c>
      <c r="G1216" s="61"/>
    </row>
    <row r="1217" spans="1:7" x14ac:dyDescent="0.15">
      <c r="A1217" s="44">
        <v>29270</v>
      </c>
      <c r="B1217" s="44" t="s">
        <v>1296</v>
      </c>
      <c r="C1217" s="48" t="s">
        <v>10743</v>
      </c>
      <c r="D1217" s="44">
        <v>1999</v>
      </c>
      <c r="E1217" s="48" t="s">
        <v>8878</v>
      </c>
      <c r="F1217" s="44" t="s">
        <v>1294</v>
      </c>
      <c r="G1217" s="61"/>
    </row>
    <row r="1218" spans="1:7" x14ac:dyDescent="0.15">
      <c r="A1218" s="44">
        <v>29271</v>
      </c>
      <c r="B1218" s="44" t="s">
        <v>1296</v>
      </c>
      <c r="C1218" s="48" t="s">
        <v>1915</v>
      </c>
      <c r="D1218" s="44">
        <v>2000</v>
      </c>
      <c r="E1218" s="48" t="s">
        <v>8878</v>
      </c>
      <c r="F1218" s="44" t="s">
        <v>1294</v>
      </c>
      <c r="G1218" s="61"/>
    </row>
    <row r="1219" spans="1:7" x14ac:dyDescent="0.15">
      <c r="A1219" s="44">
        <v>29272</v>
      </c>
      <c r="B1219" s="44" t="s">
        <v>1295</v>
      </c>
      <c r="C1219" s="48" t="s">
        <v>1916</v>
      </c>
      <c r="D1219" s="44">
        <v>2000</v>
      </c>
      <c r="E1219" s="48" t="s">
        <v>8878</v>
      </c>
      <c r="F1219" s="44" t="s">
        <v>1294</v>
      </c>
      <c r="G1219" s="61"/>
    </row>
    <row r="1220" spans="1:7" x14ac:dyDescent="0.15">
      <c r="A1220" s="44">
        <v>29274</v>
      </c>
      <c r="B1220" s="44" t="s">
        <v>1295</v>
      </c>
      <c r="C1220" s="48" t="s">
        <v>500</v>
      </c>
      <c r="D1220" s="44">
        <v>1999</v>
      </c>
      <c r="E1220" s="48" t="s">
        <v>8711</v>
      </c>
      <c r="F1220" s="44" t="s">
        <v>1291</v>
      </c>
      <c r="G1220" s="61">
        <v>43100</v>
      </c>
    </row>
    <row r="1221" spans="1:7" x14ac:dyDescent="0.15">
      <c r="A1221" s="44">
        <v>29276</v>
      </c>
      <c r="B1221" s="44" t="s">
        <v>1295</v>
      </c>
      <c r="C1221" s="48" t="s">
        <v>294</v>
      </c>
      <c r="D1221" s="44">
        <v>2000</v>
      </c>
      <c r="E1221" s="48" t="s">
        <v>8757</v>
      </c>
      <c r="F1221" s="44" t="s">
        <v>1295</v>
      </c>
      <c r="G1221" s="61"/>
    </row>
    <row r="1222" spans="1:7" x14ac:dyDescent="0.15">
      <c r="A1222" s="44">
        <v>29277</v>
      </c>
      <c r="B1222" s="44" t="s">
        <v>1296</v>
      </c>
      <c r="C1222" s="48" t="s">
        <v>1917</v>
      </c>
      <c r="D1222" s="44">
        <v>2000</v>
      </c>
      <c r="E1222" s="48" t="s">
        <v>8703</v>
      </c>
      <c r="F1222" s="44" t="s">
        <v>1294</v>
      </c>
      <c r="G1222" s="61"/>
    </row>
    <row r="1223" spans="1:7" x14ac:dyDescent="0.15">
      <c r="A1223" s="44">
        <v>29280</v>
      </c>
      <c r="B1223" s="44" t="s">
        <v>1296</v>
      </c>
      <c r="C1223" s="48" t="s">
        <v>650</v>
      </c>
      <c r="D1223" s="44">
        <v>2002</v>
      </c>
      <c r="E1223" s="48" t="s">
        <v>8698</v>
      </c>
      <c r="F1223" s="44" t="s">
        <v>1298</v>
      </c>
      <c r="G1223" s="61"/>
    </row>
    <row r="1224" spans="1:7" x14ac:dyDescent="0.15">
      <c r="A1224" s="44">
        <v>29287</v>
      </c>
      <c r="B1224" s="44" t="s">
        <v>1296</v>
      </c>
      <c r="C1224" s="48" t="s">
        <v>1918</v>
      </c>
      <c r="D1224" s="44">
        <v>1999</v>
      </c>
      <c r="E1224" s="48" t="s">
        <v>8765</v>
      </c>
      <c r="F1224" s="44" t="s">
        <v>1294</v>
      </c>
      <c r="G1224" s="61"/>
    </row>
    <row r="1225" spans="1:7" x14ac:dyDescent="0.15">
      <c r="A1225" s="44">
        <v>29289</v>
      </c>
      <c r="B1225" s="44" t="s">
        <v>1296</v>
      </c>
      <c r="C1225" s="48" t="s">
        <v>1919</v>
      </c>
      <c r="D1225" s="44">
        <v>2000</v>
      </c>
      <c r="E1225" s="48" t="s">
        <v>8865</v>
      </c>
      <c r="F1225" s="44" t="s">
        <v>1297</v>
      </c>
      <c r="G1225" s="61"/>
    </row>
    <row r="1226" spans="1:7" x14ac:dyDescent="0.15">
      <c r="A1226" s="44">
        <v>29290</v>
      </c>
      <c r="B1226" s="44" t="s">
        <v>1295</v>
      </c>
      <c r="C1226" s="48" t="s">
        <v>1920</v>
      </c>
      <c r="D1226" s="44">
        <v>2001</v>
      </c>
      <c r="E1226" s="48" t="s">
        <v>8865</v>
      </c>
      <c r="F1226" s="44" t="s">
        <v>1297</v>
      </c>
      <c r="G1226" s="61"/>
    </row>
    <row r="1227" spans="1:7" x14ac:dyDescent="0.15">
      <c r="A1227" s="44">
        <v>29292</v>
      </c>
      <c r="B1227" s="44" t="s">
        <v>1296</v>
      </c>
      <c r="C1227" s="48" t="s">
        <v>863</v>
      </c>
      <c r="D1227" s="44">
        <v>2001</v>
      </c>
      <c r="E1227" s="48" t="s">
        <v>8756</v>
      </c>
      <c r="F1227" s="44" t="s">
        <v>1296</v>
      </c>
      <c r="G1227" s="61"/>
    </row>
    <row r="1228" spans="1:7" x14ac:dyDescent="0.15">
      <c r="A1228" s="44">
        <v>29296</v>
      </c>
      <c r="B1228" s="44" t="s">
        <v>1296</v>
      </c>
      <c r="C1228" s="48" t="s">
        <v>816</v>
      </c>
      <c r="D1228" s="44">
        <v>2000</v>
      </c>
      <c r="E1228" s="48" t="s">
        <v>8716</v>
      </c>
      <c r="F1228" s="44" t="s">
        <v>1294</v>
      </c>
      <c r="G1228" s="61"/>
    </row>
    <row r="1229" spans="1:7" x14ac:dyDescent="0.15">
      <c r="A1229" s="44">
        <v>29297</v>
      </c>
      <c r="B1229" s="44" t="s">
        <v>1296</v>
      </c>
      <c r="C1229" s="48" t="s">
        <v>1922</v>
      </c>
      <c r="D1229" s="44">
        <v>2000</v>
      </c>
      <c r="E1229" s="48" t="s">
        <v>8716</v>
      </c>
      <c r="F1229" s="44" t="s">
        <v>1294</v>
      </c>
      <c r="G1229" s="61"/>
    </row>
    <row r="1230" spans="1:7" x14ac:dyDescent="0.15">
      <c r="A1230" s="44">
        <v>29298</v>
      </c>
      <c r="B1230" s="44" t="s">
        <v>1296</v>
      </c>
      <c r="C1230" s="48" t="s">
        <v>10744</v>
      </c>
      <c r="D1230" s="44">
        <v>1999</v>
      </c>
      <c r="E1230" s="48" t="s">
        <v>8858</v>
      </c>
      <c r="F1230" s="44" t="s">
        <v>1294</v>
      </c>
      <c r="G1230" s="61"/>
    </row>
    <row r="1231" spans="1:7" x14ac:dyDescent="0.15">
      <c r="A1231" s="44">
        <v>29299</v>
      </c>
      <c r="B1231" s="44" t="s">
        <v>1296</v>
      </c>
      <c r="C1231" s="48" t="s">
        <v>10745</v>
      </c>
      <c r="D1231" s="44">
        <v>1999</v>
      </c>
      <c r="E1231" s="48" t="s">
        <v>8858</v>
      </c>
      <c r="F1231" s="44" t="s">
        <v>1294</v>
      </c>
      <c r="G1231" s="61"/>
    </row>
    <row r="1232" spans="1:7" x14ac:dyDescent="0.15">
      <c r="A1232" s="44">
        <v>29300</v>
      </c>
      <c r="B1232" s="44" t="s">
        <v>1295</v>
      </c>
      <c r="C1232" s="48" t="s">
        <v>337</v>
      </c>
      <c r="D1232" s="44">
        <v>2001</v>
      </c>
      <c r="E1232" s="48" t="s">
        <v>8699</v>
      </c>
      <c r="F1232" s="44" t="s">
        <v>1294</v>
      </c>
      <c r="G1232" s="61"/>
    </row>
    <row r="1233" spans="1:7" x14ac:dyDescent="0.15">
      <c r="A1233" s="44">
        <v>29302</v>
      </c>
      <c r="B1233" s="44" t="s">
        <v>1295</v>
      </c>
      <c r="C1233" s="48" t="s">
        <v>1923</v>
      </c>
      <c r="D1233" s="44">
        <v>2001</v>
      </c>
      <c r="E1233" s="48" t="s">
        <v>8858</v>
      </c>
      <c r="F1233" s="44" t="s">
        <v>1294</v>
      </c>
      <c r="G1233" s="61"/>
    </row>
    <row r="1234" spans="1:7" x14ac:dyDescent="0.15">
      <c r="A1234" s="44">
        <v>29308</v>
      </c>
      <c r="B1234" s="44" t="s">
        <v>1296</v>
      </c>
      <c r="C1234" s="48" t="s">
        <v>10746</v>
      </c>
      <c r="D1234" s="44">
        <v>1999</v>
      </c>
      <c r="E1234" s="48" t="s">
        <v>8713</v>
      </c>
      <c r="F1234" s="44" t="s">
        <v>1297</v>
      </c>
      <c r="G1234" s="61"/>
    </row>
    <row r="1235" spans="1:7" x14ac:dyDescent="0.15">
      <c r="A1235" s="44">
        <v>29312</v>
      </c>
      <c r="B1235" s="44" t="s">
        <v>1295</v>
      </c>
      <c r="C1235" s="48" t="s">
        <v>1924</v>
      </c>
      <c r="D1235" s="44">
        <v>2004</v>
      </c>
      <c r="E1235" s="48" t="s">
        <v>8691</v>
      </c>
      <c r="F1235" s="44" t="s">
        <v>1296</v>
      </c>
      <c r="G1235" s="61"/>
    </row>
    <row r="1236" spans="1:7" x14ac:dyDescent="0.15">
      <c r="A1236" s="44">
        <v>29313</v>
      </c>
      <c r="B1236" s="44" t="s">
        <v>1296</v>
      </c>
      <c r="C1236" s="48" t="s">
        <v>10747</v>
      </c>
      <c r="D1236" s="44">
        <v>1999</v>
      </c>
      <c r="E1236" s="48" t="s">
        <v>8691</v>
      </c>
      <c r="F1236" s="44" t="s">
        <v>1296</v>
      </c>
      <c r="G1236" s="61"/>
    </row>
    <row r="1237" spans="1:7" x14ac:dyDescent="0.15">
      <c r="A1237" s="44">
        <v>29314</v>
      </c>
      <c r="B1237" s="44" t="s">
        <v>1295</v>
      </c>
      <c r="C1237" s="48" t="s">
        <v>414</v>
      </c>
      <c r="D1237" s="44">
        <v>2000</v>
      </c>
      <c r="E1237" s="48" t="s">
        <v>8703</v>
      </c>
      <c r="F1237" s="44" t="s">
        <v>1294</v>
      </c>
      <c r="G1237" s="61"/>
    </row>
    <row r="1238" spans="1:7" x14ac:dyDescent="0.15">
      <c r="A1238" s="133">
        <v>29315</v>
      </c>
      <c r="B1238" s="133" t="s">
        <v>1296</v>
      </c>
      <c r="C1238" s="134" t="s">
        <v>936</v>
      </c>
      <c r="D1238" s="133">
        <v>1999</v>
      </c>
      <c r="E1238" s="134" t="s">
        <v>8703</v>
      </c>
      <c r="F1238" s="133" t="s">
        <v>1294</v>
      </c>
      <c r="G1238" s="135">
        <v>43035</v>
      </c>
    </row>
    <row r="1239" spans="1:7" x14ac:dyDescent="0.15">
      <c r="A1239" s="44">
        <v>29316</v>
      </c>
      <c r="B1239" s="44" t="s">
        <v>1296</v>
      </c>
      <c r="C1239" s="48" t="s">
        <v>10748</v>
      </c>
      <c r="D1239" s="44">
        <v>1999</v>
      </c>
      <c r="E1239" s="48" t="s">
        <v>8749</v>
      </c>
      <c r="F1239" s="44" t="s">
        <v>1291</v>
      </c>
      <c r="G1239" s="61"/>
    </row>
    <row r="1240" spans="1:7" x14ac:dyDescent="0.15">
      <c r="A1240" s="44">
        <v>29317</v>
      </c>
      <c r="B1240" s="44" t="s">
        <v>1296</v>
      </c>
      <c r="C1240" s="48" t="s">
        <v>1925</v>
      </c>
      <c r="D1240" s="44">
        <v>2000</v>
      </c>
      <c r="E1240" s="48" t="s">
        <v>8749</v>
      </c>
      <c r="F1240" s="44" t="s">
        <v>1291</v>
      </c>
      <c r="G1240" s="61">
        <v>43100</v>
      </c>
    </row>
    <row r="1241" spans="1:7" x14ac:dyDescent="0.15">
      <c r="A1241" s="44">
        <v>29321</v>
      </c>
      <c r="B1241" s="44" t="s">
        <v>1295</v>
      </c>
      <c r="C1241" s="48" t="s">
        <v>100</v>
      </c>
      <c r="D1241" s="44">
        <v>2002</v>
      </c>
      <c r="E1241" s="48" t="s">
        <v>8740</v>
      </c>
      <c r="F1241" s="44" t="s">
        <v>1297</v>
      </c>
      <c r="G1241" s="61">
        <v>42863</v>
      </c>
    </row>
    <row r="1242" spans="1:7" x14ac:dyDescent="0.15">
      <c r="A1242" s="44">
        <v>29322</v>
      </c>
      <c r="B1242" s="44" t="s">
        <v>1295</v>
      </c>
      <c r="C1242" s="48" t="s">
        <v>1926</v>
      </c>
      <c r="D1242" s="44">
        <v>2004</v>
      </c>
      <c r="E1242" s="48" t="s">
        <v>8740</v>
      </c>
      <c r="F1242" s="44" t="s">
        <v>1297</v>
      </c>
      <c r="G1242" s="61">
        <v>43100</v>
      </c>
    </row>
    <row r="1243" spans="1:7" x14ac:dyDescent="0.15">
      <c r="A1243" s="44">
        <v>29323</v>
      </c>
      <c r="B1243" s="44" t="s">
        <v>1295</v>
      </c>
      <c r="C1243" s="48" t="s">
        <v>1927</v>
      </c>
      <c r="D1243" s="44">
        <v>2005</v>
      </c>
      <c r="E1243" s="48" t="s">
        <v>8789</v>
      </c>
      <c r="F1243" s="44" t="s">
        <v>1297</v>
      </c>
      <c r="G1243" s="61"/>
    </row>
    <row r="1244" spans="1:7" x14ac:dyDescent="0.15">
      <c r="A1244" s="44">
        <v>29324</v>
      </c>
      <c r="B1244" s="44" t="s">
        <v>1296</v>
      </c>
      <c r="C1244" s="48" t="s">
        <v>1928</v>
      </c>
      <c r="D1244" s="44">
        <v>2003</v>
      </c>
      <c r="E1244" s="48" t="s">
        <v>8789</v>
      </c>
      <c r="F1244" s="44" t="s">
        <v>1297</v>
      </c>
      <c r="G1244" s="61"/>
    </row>
    <row r="1245" spans="1:7" x14ac:dyDescent="0.15">
      <c r="A1245" s="44">
        <v>29326</v>
      </c>
      <c r="B1245" s="44" t="s">
        <v>1295</v>
      </c>
      <c r="C1245" s="48" t="s">
        <v>1929</v>
      </c>
      <c r="D1245" s="44">
        <v>2001</v>
      </c>
      <c r="E1245" s="48" t="s">
        <v>8733</v>
      </c>
      <c r="F1245" s="44" t="s">
        <v>1297</v>
      </c>
      <c r="G1245" s="61"/>
    </row>
    <row r="1246" spans="1:7" x14ac:dyDescent="0.15">
      <c r="A1246" s="44">
        <v>29329</v>
      </c>
      <c r="B1246" s="44" t="s">
        <v>1296</v>
      </c>
      <c r="C1246" s="48" t="s">
        <v>1930</v>
      </c>
      <c r="D1246" s="44">
        <v>2001</v>
      </c>
      <c r="E1246" s="48" t="s">
        <v>8703</v>
      </c>
      <c r="F1246" s="44" t="s">
        <v>1294</v>
      </c>
      <c r="G1246" s="61"/>
    </row>
    <row r="1247" spans="1:7" x14ac:dyDescent="0.15">
      <c r="A1247" s="44">
        <v>29330</v>
      </c>
      <c r="B1247" s="44" t="s">
        <v>1295</v>
      </c>
      <c r="C1247" s="48" t="s">
        <v>10749</v>
      </c>
      <c r="D1247" s="44">
        <v>1999</v>
      </c>
      <c r="E1247" s="48" t="s">
        <v>8840</v>
      </c>
      <c r="F1247" s="44" t="s">
        <v>1291</v>
      </c>
      <c r="G1247" s="61"/>
    </row>
    <row r="1248" spans="1:7" x14ac:dyDescent="0.15">
      <c r="A1248" s="44">
        <v>29335</v>
      </c>
      <c r="B1248" s="44" t="s">
        <v>1296</v>
      </c>
      <c r="C1248" s="48" t="s">
        <v>10750</v>
      </c>
      <c r="D1248" s="44">
        <v>1999</v>
      </c>
      <c r="E1248" s="48" t="s">
        <v>11383</v>
      </c>
      <c r="F1248" s="44" t="s">
        <v>1298</v>
      </c>
      <c r="G1248" s="61"/>
    </row>
    <row r="1249" spans="1:7" x14ac:dyDescent="0.15">
      <c r="A1249" s="44">
        <v>29337</v>
      </c>
      <c r="B1249" s="44" t="s">
        <v>1295</v>
      </c>
      <c r="C1249" s="48" t="s">
        <v>1931</v>
      </c>
      <c r="D1249" s="44">
        <v>2003</v>
      </c>
      <c r="E1249" s="48" t="s">
        <v>11383</v>
      </c>
      <c r="F1249" s="44" t="s">
        <v>1298</v>
      </c>
      <c r="G1249" s="61">
        <v>43017</v>
      </c>
    </row>
    <row r="1250" spans="1:7" x14ac:dyDescent="0.15">
      <c r="A1250" s="44">
        <v>29338</v>
      </c>
      <c r="B1250" s="44" t="s">
        <v>1295</v>
      </c>
      <c r="C1250" s="48" t="s">
        <v>1932</v>
      </c>
      <c r="D1250" s="44">
        <v>2000</v>
      </c>
      <c r="E1250" s="48" t="s">
        <v>11383</v>
      </c>
      <c r="F1250" s="44" t="s">
        <v>1298</v>
      </c>
      <c r="G1250" s="61"/>
    </row>
    <row r="1251" spans="1:7" x14ac:dyDescent="0.15">
      <c r="A1251" s="44">
        <v>29346</v>
      </c>
      <c r="B1251" s="44" t="s">
        <v>1295</v>
      </c>
      <c r="C1251" s="48" t="s">
        <v>10751</v>
      </c>
      <c r="D1251" s="44">
        <v>1999</v>
      </c>
      <c r="E1251" s="48" t="s">
        <v>9170</v>
      </c>
      <c r="F1251" s="44" t="s">
        <v>1291</v>
      </c>
      <c r="G1251" s="61"/>
    </row>
    <row r="1252" spans="1:7" x14ac:dyDescent="0.15">
      <c r="A1252" s="44">
        <v>29347</v>
      </c>
      <c r="B1252" s="44" t="s">
        <v>1295</v>
      </c>
      <c r="C1252" s="48" t="s">
        <v>145</v>
      </c>
      <c r="D1252" s="44">
        <v>2002</v>
      </c>
      <c r="E1252" s="48" t="s">
        <v>8707</v>
      </c>
      <c r="F1252" s="44" t="s">
        <v>1290</v>
      </c>
      <c r="G1252" s="61"/>
    </row>
    <row r="1253" spans="1:7" x14ac:dyDescent="0.15">
      <c r="A1253" s="44">
        <v>29348</v>
      </c>
      <c r="B1253" s="44" t="s">
        <v>1296</v>
      </c>
      <c r="C1253" s="48" t="s">
        <v>1933</v>
      </c>
      <c r="D1253" s="44">
        <v>2000</v>
      </c>
      <c r="E1253" s="48" t="s">
        <v>8792</v>
      </c>
      <c r="F1253" s="44" t="s">
        <v>1290</v>
      </c>
      <c r="G1253" s="61"/>
    </row>
    <row r="1254" spans="1:7" x14ac:dyDescent="0.15">
      <c r="A1254" s="44">
        <v>29353</v>
      </c>
      <c r="B1254" s="44" t="s">
        <v>1295</v>
      </c>
      <c r="C1254" s="48" t="s">
        <v>1934</v>
      </c>
      <c r="D1254" s="44">
        <v>2004</v>
      </c>
      <c r="E1254" s="48" t="s">
        <v>8733</v>
      </c>
      <c r="F1254" s="44" t="s">
        <v>1297</v>
      </c>
      <c r="G1254" s="61"/>
    </row>
    <row r="1255" spans="1:7" x14ac:dyDescent="0.15">
      <c r="A1255" s="44">
        <v>29354</v>
      </c>
      <c r="B1255" s="44" t="s">
        <v>1295</v>
      </c>
      <c r="C1255" s="48" t="s">
        <v>1935</v>
      </c>
      <c r="D1255" s="44">
        <v>2004</v>
      </c>
      <c r="E1255" s="48" t="s">
        <v>8733</v>
      </c>
      <c r="F1255" s="44" t="s">
        <v>1297</v>
      </c>
      <c r="G1255" s="61"/>
    </row>
    <row r="1256" spans="1:7" x14ac:dyDescent="0.15">
      <c r="A1256" s="44">
        <v>29355</v>
      </c>
      <c r="B1256" s="44" t="s">
        <v>1295</v>
      </c>
      <c r="C1256" s="48" t="s">
        <v>1936</v>
      </c>
      <c r="D1256" s="44">
        <v>2004</v>
      </c>
      <c r="E1256" s="48" t="s">
        <v>8733</v>
      </c>
      <c r="F1256" s="44" t="s">
        <v>1297</v>
      </c>
      <c r="G1256" s="61"/>
    </row>
    <row r="1257" spans="1:7" x14ac:dyDescent="0.15">
      <c r="A1257" s="133">
        <v>29356</v>
      </c>
      <c r="B1257" s="133" t="s">
        <v>1295</v>
      </c>
      <c r="C1257" s="134" t="s">
        <v>1937</v>
      </c>
      <c r="D1257" s="133">
        <v>2001</v>
      </c>
      <c r="E1257" s="134" t="s">
        <v>8733</v>
      </c>
      <c r="F1257" s="133" t="s">
        <v>1297</v>
      </c>
    </row>
    <row r="1258" spans="1:7" x14ac:dyDescent="0.15">
      <c r="A1258" s="44">
        <v>29358</v>
      </c>
      <c r="B1258" s="44" t="s">
        <v>1296</v>
      </c>
      <c r="C1258" s="48" t="s">
        <v>1938</v>
      </c>
      <c r="D1258" s="44">
        <v>2000</v>
      </c>
      <c r="E1258" s="48" t="s">
        <v>8733</v>
      </c>
      <c r="F1258" s="44" t="s">
        <v>1297</v>
      </c>
      <c r="G1258" s="61"/>
    </row>
    <row r="1259" spans="1:7" x14ac:dyDescent="0.15">
      <c r="A1259" s="133">
        <v>29359</v>
      </c>
      <c r="B1259" s="133" t="s">
        <v>1296</v>
      </c>
      <c r="C1259" s="134" t="s">
        <v>10752</v>
      </c>
      <c r="D1259" s="133">
        <v>1999</v>
      </c>
      <c r="E1259" s="134" t="s">
        <v>8772</v>
      </c>
      <c r="F1259" s="133" t="s">
        <v>1294</v>
      </c>
    </row>
    <row r="1260" spans="1:7" x14ac:dyDescent="0.15">
      <c r="A1260" s="44">
        <v>29361</v>
      </c>
      <c r="B1260" s="44" t="s">
        <v>1295</v>
      </c>
      <c r="C1260" s="48" t="s">
        <v>1939</v>
      </c>
      <c r="D1260" s="44">
        <v>2001</v>
      </c>
      <c r="E1260" s="48" t="s">
        <v>8856</v>
      </c>
      <c r="F1260" s="44" t="s">
        <v>1290</v>
      </c>
      <c r="G1260" s="61"/>
    </row>
    <row r="1261" spans="1:7" x14ac:dyDescent="0.15">
      <c r="A1261" s="44">
        <v>29362</v>
      </c>
      <c r="B1261" s="44" t="s">
        <v>1296</v>
      </c>
      <c r="C1261" s="48" t="s">
        <v>10753</v>
      </c>
      <c r="D1261" s="44">
        <v>1999</v>
      </c>
      <c r="E1261" s="48" t="s">
        <v>8737</v>
      </c>
      <c r="F1261" s="44" t="s">
        <v>1293</v>
      </c>
      <c r="G1261" s="61"/>
    </row>
    <row r="1262" spans="1:7" x14ac:dyDescent="0.15">
      <c r="A1262" s="44">
        <v>29364</v>
      </c>
      <c r="B1262" s="44" t="s">
        <v>1296</v>
      </c>
      <c r="C1262" s="48" t="s">
        <v>1941</v>
      </c>
      <c r="D1262" s="44">
        <v>2001</v>
      </c>
      <c r="E1262" s="48" t="s">
        <v>8876</v>
      </c>
      <c r="F1262" s="44" t="s">
        <v>1297</v>
      </c>
      <c r="G1262" s="61"/>
    </row>
    <row r="1263" spans="1:7" x14ac:dyDescent="0.15">
      <c r="A1263" s="44">
        <v>29365</v>
      </c>
      <c r="B1263" s="44" t="s">
        <v>1296</v>
      </c>
      <c r="C1263" s="48" t="s">
        <v>1942</v>
      </c>
      <c r="D1263" s="44">
        <v>2001</v>
      </c>
      <c r="E1263" s="48" t="s">
        <v>8876</v>
      </c>
      <c r="F1263" s="44" t="s">
        <v>1297</v>
      </c>
      <c r="G1263" s="61"/>
    </row>
    <row r="1264" spans="1:7" x14ac:dyDescent="0.15">
      <c r="A1264" s="44">
        <v>29366</v>
      </c>
      <c r="B1264" s="44" t="s">
        <v>1295</v>
      </c>
      <c r="C1264" s="48" t="s">
        <v>401</v>
      </c>
      <c r="D1264" s="44">
        <v>2000</v>
      </c>
      <c r="E1264" s="48" t="s">
        <v>8786</v>
      </c>
      <c r="F1264" s="44" t="s">
        <v>1297</v>
      </c>
      <c r="G1264" s="61"/>
    </row>
    <row r="1265" spans="1:7" x14ac:dyDescent="0.15">
      <c r="A1265" s="44">
        <v>29368</v>
      </c>
      <c r="B1265" s="44" t="s">
        <v>1295</v>
      </c>
      <c r="C1265" s="48" t="s">
        <v>10754</v>
      </c>
      <c r="D1265" s="44">
        <v>1999</v>
      </c>
      <c r="E1265" s="48" t="s">
        <v>8814</v>
      </c>
      <c r="F1265" s="44" t="s">
        <v>1291</v>
      </c>
      <c r="G1265" s="61"/>
    </row>
    <row r="1266" spans="1:7" x14ac:dyDescent="0.15">
      <c r="A1266" s="44">
        <v>29369</v>
      </c>
      <c r="B1266" s="44" t="s">
        <v>1296</v>
      </c>
      <c r="C1266" s="48" t="s">
        <v>10755</v>
      </c>
      <c r="D1266" s="44">
        <v>1999</v>
      </c>
      <c r="E1266" s="48" t="s">
        <v>8791</v>
      </c>
      <c r="F1266" s="44" t="s">
        <v>1295</v>
      </c>
      <c r="G1266" s="61"/>
    </row>
    <row r="1267" spans="1:7" x14ac:dyDescent="0.15">
      <c r="A1267" s="44">
        <v>29371</v>
      </c>
      <c r="B1267" s="44" t="s">
        <v>1295</v>
      </c>
      <c r="C1267" s="48" t="s">
        <v>1943</v>
      </c>
      <c r="D1267" s="44">
        <v>2000</v>
      </c>
      <c r="E1267" s="48" t="s">
        <v>8820</v>
      </c>
      <c r="F1267" s="44" t="s">
        <v>1291</v>
      </c>
      <c r="G1267" s="61"/>
    </row>
    <row r="1268" spans="1:7" x14ac:dyDescent="0.15">
      <c r="A1268" s="44">
        <v>29372</v>
      </c>
      <c r="B1268" s="44" t="s">
        <v>1295</v>
      </c>
      <c r="C1268" s="48" t="s">
        <v>236</v>
      </c>
      <c r="D1268" s="44">
        <v>2000</v>
      </c>
      <c r="E1268" s="48" t="s">
        <v>8711</v>
      </c>
      <c r="F1268" s="44" t="s">
        <v>1291</v>
      </c>
      <c r="G1268" s="61">
        <v>42848</v>
      </c>
    </row>
    <row r="1269" spans="1:7" x14ac:dyDescent="0.15">
      <c r="A1269" s="44">
        <v>29373</v>
      </c>
      <c r="B1269" s="44" t="s">
        <v>1295</v>
      </c>
      <c r="C1269" s="48" t="s">
        <v>10756</v>
      </c>
      <c r="D1269" s="44">
        <v>1999</v>
      </c>
      <c r="E1269" s="48" t="s">
        <v>8820</v>
      </c>
      <c r="F1269" s="44" t="s">
        <v>1291</v>
      </c>
      <c r="G1269" s="61"/>
    </row>
    <row r="1270" spans="1:7" x14ac:dyDescent="0.15">
      <c r="A1270" s="44">
        <v>29375</v>
      </c>
      <c r="B1270" s="44" t="s">
        <v>1296</v>
      </c>
      <c r="C1270" s="48" t="s">
        <v>1944</v>
      </c>
      <c r="D1270" s="44">
        <v>2000</v>
      </c>
      <c r="E1270" s="48" t="s">
        <v>8726</v>
      </c>
      <c r="F1270" s="44" t="s">
        <v>1292</v>
      </c>
      <c r="G1270" s="61"/>
    </row>
    <row r="1271" spans="1:7" x14ac:dyDescent="0.15">
      <c r="A1271" s="44">
        <v>29378</v>
      </c>
      <c r="B1271" s="44" t="s">
        <v>1295</v>
      </c>
      <c r="C1271" s="48" t="s">
        <v>423</v>
      </c>
      <c r="D1271" s="44">
        <v>2000</v>
      </c>
      <c r="E1271" s="48" t="s">
        <v>8708</v>
      </c>
      <c r="F1271" s="44" t="s">
        <v>1296</v>
      </c>
      <c r="G1271" s="61"/>
    </row>
    <row r="1272" spans="1:7" x14ac:dyDescent="0.15">
      <c r="A1272" s="44">
        <v>29380</v>
      </c>
      <c r="B1272" s="44" t="s">
        <v>1296</v>
      </c>
      <c r="C1272" s="48" t="s">
        <v>1946</v>
      </c>
      <c r="D1272" s="44">
        <v>2003</v>
      </c>
      <c r="E1272" s="48" t="s">
        <v>8695</v>
      </c>
      <c r="F1272" s="44" t="s">
        <v>1290</v>
      </c>
      <c r="G1272" s="61"/>
    </row>
    <row r="1273" spans="1:7" x14ac:dyDescent="0.15">
      <c r="A1273" s="44">
        <v>29382</v>
      </c>
      <c r="B1273" s="44" t="s">
        <v>1296</v>
      </c>
      <c r="C1273" s="48" t="s">
        <v>6674</v>
      </c>
      <c r="D1273" s="44">
        <v>2009</v>
      </c>
      <c r="E1273" s="48" t="s">
        <v>8695</v>
      </c>
      <c r="F1273" s="44" t="s">
        <v>1290</v>
      </c>
      <c r="G1273" s="61"/>
    </row>
    <row r="1274" spans="1:7" x14ac:dyDescent="0.15">
      <c r="A1274" s="44">
        <v>29383</v>
      </c>
      <c r="B1274" s="44" t="s">
        <v>1296</v>
      </c>
      <c r="C1274" s="48" t="s">
        <v>1947</v>
      </c>
      <c r="D1274" s="44">
        <v>2002</v>
      </c>
      <c r="E1274" s="48" t="s">
        <v>8695</v>
      </c>
      <c r="F1274" s="44" t="s">
        <v>1290</v>
      </c>
      <c r="G1274" s="61"/>
    </row>
    <row r="1275" spans="1:7" x14ac:dyDescent="0.15">
      <c r="A1275" s="44">
        <v>29385</v>
      </c>
      <c r="B1275" s="44" t="s">
        <v>1296</v>
      </c>
      <c r="C1275" s="48" t="s">
        <v>1948</v>
      </c>
      <c r="D1275" s="44">
        <v>2003</v>
      </c>
      <c r="E1275" s="48" t="s">
        <v>8695</v>
      </c>
      <c r="F1275" s="44" t="s">
        <v>1290</v>
      </c>
      <c r="G1275" s="61"/>
    </row>
    <row r="1276" spans="1:7" x14ac:dyDescent="0.15">
      <c r="A1276" s="44">
        <v>29387</v>
      </c>
      <c r="B1276" s="44" t="s">
        <v>1295</v>
      </c>
      <c r="C1276" s="48" t="s">
        <v>404</v>
      </c>
      <c r="D1276" s="44">
        <v>2001</v>
      </c>
      <c r="E1276" s="48" t="s">
        <v>8689</v>
      </c>
      <c r="F1276" s="44" t="s">
        <v>1290</v>
      </c>
      <c r="G1276" s="61">
        <v>43100</v>
      </c>
    </row>
    <row r="1277" spans="1:7" x14ac:dyDescent="0.15">
      <c r="A1277" s="44">
        <v>29388</v>
      </c>
      <c r="B1277" s="44" t="s">
        <v>1295</v>
      </c>
      <c r="C1277" s="48" t="s">
        <v>1949</v>
      </c>
      <c r="D1277" s="44">
        <v>2002</v>
      </c>
      <c r="E1277" s="48" t="s">
        <v>8775</v>
      </c>
      <c r="F1277" s="44" t="s">
        <v>1290</v>
      </c>
      <c r="G1277" s="61"/>
    </row>
    <row r="1278" spans="1:7" x14ac:dyDescent="0.15">
      <c r="A1278" s="44">
        <v>29393</v>
      </c>
      <c r="B1278" s="44" t="s">
        <v>1296</v>
      </c>
      <c r="C1278" s="48" t="s">
        <v>10757</v>
      </c>
      <c r="D1278" s="44">
        <v>1999</v>
      </c>
      <c r="E1278" s="48" t="s">
        <v>8803</v>
      </c>
      <c r="F1278" s="44" t="s">
        <v>1296</v>
      </c>
      <c r="G1278" s="61"/>
    </row>
    <row r="1279" spans="1:7" x14ac:dyDescent="0.15">
      <c r="A1279" s="44">
        <v>29395</v>
      </c>
      <c r="B1279" s="44" t="s">
        <v>1295</v>
      </c>
      <c r="C1279" s="48" t="s">
        <v>1950</v>
      </c>
      <c r="D1279" s="44">
        <v>2000</v>
      </c>
      <c r="E1279" s="48" t="s">
        <v>8788</v>
      </c>
      <c r="F1279" s="44" t="s">
        <v>1291</v>
      </c>
      <c r="G1279" s="61"/>
    </row>
    <row r="1280" spans="1:7" x14ac:dyDescent="0.15">
      <c r="A1280" s="44">
        <v>29399</v>
      </c>
      <c r="B1280" s="44" t="s">
        <v>1295</v>
      </c>
      <c r="C1280" s="48" t="s">
        <v>244</v>
      </c>
      <c r="D1280" s="44">
        <v>2001</v>
      </c>
      <c r="E1280" s="48" t="s">
        <v>8749</v>
      </c>
      <c r="F1280" s="44" t="s">
        <v>1291</v>
      </c>
      <c r="G1280" s="61">
        <v>43100</v>
      </c>
    </row>
    <row r="1281" spans="1:7" x14ac:dyDescent="0.15">
      <c r="A1281" s="44">
        <v>29408</v>
      </c>
      <c r="B1281" s="44" t="s">
        <v>1295</v>
      </c>
      <c r="C1281" s="48" t="s">
        <v>1951</v>
      </c>
      <c r="D1281" s="44">
        <v>2000</v>
      </c>
      <c r="E1281" s="48" t="s">
        <v>8750</v>
      </c>
      <c r="F1281" s="44" t="s">
        <v>1290</v>
      </c>
      <c r="G1281" s="61"/>
    </row>
    <row r="1282" spans="1:7" x14ac:dyDescent="0.15">
      <c r="A1282" s="44">
        <v>29417</v>
      </c>
      <c r="B1282" s="44" t="s">
        <v>1296</v>
      </c>
      <c r="C1282" s="48" t="s">
        <v>883</v>
      </c>
      <c r="D1282" s="44">
        <v>2001</v>
      </c>
      <c r="E1282" s="48" t="s">
        <v>8790</v>
      </c>
      <c r="F1282" s="44" t="s">
        <v>1298</v>
      </c>
      <c r="G1282" s="61"/>
    </row>
    <row r="1283" spans="1:7" x14ac:dyDescent="0.15">
      <c r="A1283" s="44">
        <v>29418</v>
      </c>
      <c r="B1283" s="44" t="s">
        <v>1296</v>
      </c>
      <c r="C1283" s="48" t="s">
        <v>1952</v>
      </c>
      <c r="D1283" s="44">
        <v>2001</v>
      </c>
      <c r="E1283" s="48" t="s">
        <v>8803</v>
      </c>
      <c r="F1283" s="44" t="s">
        <v>1296</v>
      </c>
      <c r="G1283" s="61"/>
    </row>
    <row r="1284" spans="1:7" x14ac:dyDescent="0.15">
      <c r="A1284" s="44">
        <v>29420</v>
      </c>
      <c r="B1284" s="44" t="s">
        <v>1295</v>
      </c>
      <c r="C1284" s="48" t="s">
        <v>1953</v>
      </c>
      <c r="D1284" s="44">
        <v>2000</v>
      </c>
      <c r="E1284" s="48" t="s">
        <v>8803</v>
      </c>
      <c r="F1284" s="44" t="s">
        <v>1296</v>
      </c>
      <c r="G1284" s="61"/>
    </row>
    <row r="1285" spans="1:7" x14ac:dyDescent="0.15">
      <c r="A1285" s="44">
        <v>29424</v>
      </c>
      <c r="B1285" s="44" t="s">
        <v>1295</v>
      </c>
      <c r="C1285" s="48" t="s">
        <v>446</v>
      </c>
      <c r="D1285" s="44">
        <v>2000</v>
      </c>
      <c r="E1285" s="48" t="s">
        <v>8712</v>
      </c>
      <c r="F1285" s="44" t="s">
        <v>1291</v>
      </c>
      <c r="G1285" s="61"/>
    </row>
    <row r="1286" spans="1:7" x14ac:dyDescent="0.15">
      <c r="A1286" s="44">
        <v>29430</v>
      </c>
      <c r="B1286" s="44" t="s">
        <v>1296</v>
      </c>
      <c r="C1286" s="48" t="s">
        <v>1954</v>
      </c>
      <c r="D1286" s="44">
        <v>2002</v>
      </c>
      <c r="E1286" s="48" t="s">
        <v>8792</v>
      </c>
      <c r="F1286" s="44" t="s">
        <v>1290</v>
      </c>
      <c r="G1286" s="61"/>
    </row>
    <row r="1287" spans="1:7" x14ac:dyDescent="0.15">
      <c r="A1287" s="44">
        <v>29432</v>
      </c>
      <c r="B1287" s="44" t="s">
        <v>1296</v>
      </c>
      <c r="C1287" s="48" t="s">
        <v>1955</v>
      </c>
      <c r="D1287" s="44">
        <v>2001</v>
      </c>
      <c r="E1287" s="48" t="s">
        <v>8698</v>
      </c>
      <c r="F1287" s="44" t="s">
        <v>1298</v>
      </c>
      <c r="G1287" s="61"/>
    </row>
    <row r="1288" spans="1:7" x14ac:dyDescent="0.15">
      <c r="A1288" s="44">
        <v>29434</v>
      </c>
      <c r="B1288" s="44" t="s">
        <v>1296</v>
      </c>
      <c r="C1288" s="48" t="s">
        <v>1956</v>
      </c>
      <c r="D1288" s="44">
        <v>2000</v>
      </c>
      <c r="E1288" s="48" t="s">
        <v>9158</v>
      </c>
      <c r="F1288" s="44" t="s">
        <v>1298</v>
      </c>
      <c r="G1288" s="61"/>
    </row>
    <row r="1289" spans="1:7" x14ac:dyDescent="0.15">
      <c r="A1289" s="44">
        <v>29435</v>
      </c>
      <c r="B1289" s="44" t="s">
        <v>1295</v>
      </c>
      <c r="C1289" s="48" t="s">
        <v>10758</v>
      </c>
      <c r="D1289" s="44">
        <v>1999</v>
      </c>
      <c r="E1289" s="48" t="s">
        <v>9463</v>
      </c>
      <c r="F1289" s="44" t="s">
        <v>1296</v>
      </c>
      <c r="G1289" s="61"/>
    </row>
    <row r="1290" spans="1:7" x14ac:dyDescent="0.15">
      <c r="A1290" s="44">
        <v>29436</v>
      </c>
      <c r="B1290" s="44" t="s">
        <v>1295</v>
      </c>
      <c r="C1290" s="48" t="s">
        <v>1957</v>
      </c>
      <c r="D1290" s="44">
        <v>1999</v>
      </c>
      <c r="E1290" s="48" t="s">
        <v>8803</v>
      </c>
      <c r="F1290" s="44" t="s">
        <v>1296</v>
      </c>
      <c r="G1290" s="61"/>
    </row>
    <row r="1291" spans="1:7" x14ac:dyDescent="0.15">
      <c r="A1291" s="44">
        <v>29438</v>
      </c>
      <c r="B1291" s="44" t="s">
        <v>1296</v>
      </c>
      <c r="C1291" s="48" t="s">
        <v>775</v>
      </c>
      <c r="D1291" s="44">
        <v>2001</v>
      </c>
      <c r="E1291" s="48" t="s">
        <v>8727</v>
      </c>
      <c r="F1291" s="44" t="s">
        <v>1293</v>
      </c>
      <c r="G1291" s="61">
        <v>42871</v>
      </c>
    </row>
    <row r="1292" spans="1:7" x14ac:dyDescent="0.15">
      <c r="A1292" s="133">
        <v>29439</v>
      </c>
      <c r="B1292" s="133" t="s">
        <v>1295</v>
      </c>
      <c r="C1292" s="134" t="s">
        <v>1958</v>
      </c>
      <c r="D1292" s="133">
        <v>2001</v>
      </c>
      <c r="E1292" s="134" t="s">
        <v>8744</v>
      </c>
      <c r="F1292" s="133" t="s">
        <v>1290</v>
      </c>
    </row>
    <row r="1293" spans="1:7" x14ac:dyDescent="0.15">
      <c r="A1293" s="44">
        <v>29440</v>
      </c>
      <c r="B1293" s="44" t="s">
        <v>1296</v>
      </c>
      <c r="C1293" s="48" t="s">
        <v>10759</v>
      </c>
      <c r="D1293" s="44">
        <v>1999</v>
      </c>
      <c r="E1293" s="48" t="s">
        <v>8744</v>
      </c>
      <c r="F1293" s="44" t="s">
        <v>1290</v>
      </c>
      <c r="G1293" s="61"/>
    </row>
    <row r="1294" spans="1:7" x14ac:dyDescent="0.15">
      <c r="A1294" s="44">
        <v>29442</v>
      </c>
      <c r="B1294" s="44" t="s">
        <v>1296</v>
      </c>
      <c r="C1294" s="48" t="s">
        <v>840</v>
      </c>
      <c r="D1294" s="44">
        <v>2000</v>
      </c>
      <c r="E1294" s="48" t="s">
        <v>8749</v>
      </c>
      <c r="F1294" s="44" t="s">
        <v>1291</v>
      </c>
      <c r="G1294" s="61"/>
    </row>
    <row r="1295" spans="1:7" x14ac:dyDescent="0.15">
      <c r="A1295" s="44">
        <v>29443</v>
      </c>
      <c r="B1295" s="44" t="s">
        <v>1295</v>
      </c>
      <c r="C1295" s="48" t="s">
        <v>10760</v>
      </c>
      <c r="D1295" s="44">
        <v>1999</v>
      </c>
      <c r="E1295" s="48" t="s">
        <v>8821</v>
      </c>
      <c r="F1295" s="44" t="s">
        <v>1299</v>
      </c>
      <c r="G1295" s="61"/>
    </row>
    <row r="1296" spans="1:7" x14ac:dyDescent="0.15">
      <c r="A1296" s="44">
        <v>29448</v>
      </c>
      <c r="B1296" s="44" t="s">
        <v>1296</v>
      </c>
      <c r="C1296" s="48" t="s">
        <v>1959</v>
      </c>
      <c r="D1296" s="44">
        <v>2000</v>
      </c>
      <c r="E1296" s="48" t="s">
        <v>8761</v>
      </c>
      <c r="F1296" s="44" t="s">
        <v>1292</v>
      </c>
      <c r="G1296" s="61"/>
    </row>
    <row r="1297" spans="1:7" x14ac:dyDescent="0.15">
      <c r="A1297" s="44">
        <v>29458</v>
      </c>
      <c r="B1297" s="44" t="s">
        <v>1295</v>
      </c>
      <c r="C1297" s="48" t="s">
        <v>10761</v>
      </c>
      <c r="D1297" s="44">
        <v>1999</v>
      </c>
      <c r="E1297" s="48" t="s">
        <v>8712</v>
      </c>
      <c r="F1297" s="44" t="s">
        <v>1291</v>
      </c>
      <c r="G1297" s="61"/>
    </row>
    <row r="1298" spans="1:7" x14ac:dyDescent="0.15">
      <c r="A1298" s="44">
        <v>29460</v>
      </c>
      <c r="B1298" s="44" t="s">
        <v>1296</v>
      </c>
      <c r="C1298" s="48" t="s">
        <v>10762</v>
      </c>
      <c r="D1298" s="44">
        <v>1999</v>
      </c>
      <c r="E1298" s="48" t="s">
        <v>8691</v>
      </c>
      <c r="F1298" s="44" t="s">
        <v>1296</v>
      </c>
      <c r="G1298" s="61"/>
    </row>
    <row r="1299" spans="1:7" x14ac:dyDescent="0.15">
      <c r="A1299" s="44">
        <v>29461</v>
      </c>
      <c r="B1299" s="44" t="s">
        <v>1296</v>
      </c>
      <c r="C1299" s="48" t="s">
        <v>842</v>
      </c>
      <c r="D1299" s="44">
        <v>2000</v>
      </c>
      <c r="E1299" s="48" t="s">
        <v>8722</v>
      </c>
      <c r="F1299" s="44" t="s">
        <v>1296</v>
      </c>
      <c r="G1299" s="61"/>
    </row>
    <row r="1300" spans="1:7" x14ac:dyDescent="0.15">
      <c r="A1300" s="44">
        <v>29462</v>
      </c>
      <c r="B1300" s="44" t="s">
        <v>1295</v>
      </c>
      <c r="C1300" s="48" t="s">
        <v>10763</v>
      </c>
      <c r="D1300" s="44">
        <v>1999</v>
      </c>
      <c r="E1300" s="48" t="s">
        <v>8757</v>
      </c>
      <c r="F1300" s="44" t="s">
        <v>1295</v>
      </c>
      <c r="G1300" s="61"/>
    </row>
    <row r="1301" spans="1:7" x14ac:dyDescent="0.15">
      <c r="A1301" s="44">
        <v>29463</v>
      </c>
      <c r="B1301" s="44" t="s">
        <v>1296</v>
      </c>
      <c r="C1301" s="48" t="s">
        <v>1960</v>
      </c>
      <c r="D1301" s="44">
        <v>2001</v>
      </c>
      <c r="E1301" s="48" t="s">
        <v>8793</v>
      </c>
      <c r="F1301" s="44" t="s">
        <v>1298</v>
      </c>
      <c r="G1301" s="61">
        <v>43066</v>
      </c>
    </row>
    <row r="1302" spans="1:7" x14ac:dyDescent="0.15">
      <c r="A1302" s="44">
        <v>29464</v>
      </c>
      <c r="B1302" s="44" t="s">
        <v>1296</v>
      </c>
      <c r="C1302" s="48" t="s">
        <v>822</v>
      </c>
      <c r="D1302" s="44">
        <v>2000</v>
      </c>
      <c r="E1302" s="48" t="s">
        <v>8724</v>
      </c>
      <c r="F1302" s="44" t="s">
        <v>1293</v>
      </c>
      <c r="G1302" s="61"/>
    </row>
    <row r="1303" spans="1:7" x14ac:dyDescent="0.15">
      <c r="A1303" s="44">
        <v>29465</v>
      </c>
      <c r="B1303" s="44" t="s">
        <v>1296</v>
      </c>
      <c r="C1303" s="48" t="s">
        <v>10764</v>
      </c>
      <c r="D1303" s="44">
        <v>1999</v>
      </c>
      <c r="E1303" s="48" t="s">
        <v>8724</v>
      </c>
      <c r="F1303" s="44" t="s">
        <v>1293</v>
      </c>
      <c r="G1303" s="61"/>
    </row>
    <row r="1304" spans="1:7" x14ac:dyDescent="0.15">
      <c r="A1304" s="44">
        <v>29466</v>
      </c>
      <c r="B1304" s="44" t="s">
        <v>1296</v>
      </c>
      <c r="C1304" s="48" t="s">
        <v>1961</v>
      </c>
      <c r="D1304" s="44">
        <v>2000</v>
      </c>
      <c r="E1304" s="48" t="s">
        <v>8724</v>
      </c>
      <c r="F1304" s="44" t="s">
        <v>1293</v>
      </c>
      <c r="G1304" s="61"/>
    </row>
    <row r="1305" spans="1:7" x14ac:dyDescent="0.15">
      <c r="A1305" s="44">
        <v>29467</v>
      </c>
      <c r="B1305" s="44" t="s">
        <v>1295</v>
      </c>
      <c r="C1305" s="48" t="s">
        <v>1962</v>
      </c>
      <c r="D1305" s="44">
        <v>2003</v>
      </c>
      <c r="E1305" s="48" t="s">
        <v>8724</v>
      </c>
      <c r="F1305" s="44" t="s">
        <v>1293</v>
      </c>
      <c r="G1305" s="61"/>
    </row>
    <row r="1306" spans="1:7" x14ac:dyDescent="0.15">
      <c r="A1306" s="44">
        <v>29468</v>
      </c>
      <c r="B1306" s="44" t="s">
        <v>1296</v>
      </c>
      <c r="C1306" s="48" t="s">
        <v>10765</v>
      </c>
      <c r="D1306" s="44">
        <v>1999</v>
      </c>
      <c r="E1306" s="48" t="s">
        <v>8792</v>
      </c>
      <c r="F1306" s="44" t="s">
        <v>1290</v>
      </c>
      <c r="G1306" s="61"/>
    </row>
    <row r="1307" spans="1:7" x14ac:dyDescent="0.15">
      <c r="A1307" s="44">
        <v>29470</v>
      </c>
      <c r="B1307" s="44" t="s">
        <v>1296</v>
      </c>
      <c r="C1307" s="48" t="s">
        <v>843</v>
      </c>
      <c r="D1307" s="44">
        <v>2000</v>
      </c>
      <c r="E1307" s="48" t="s">
        <v>8745</v>
      </c>
      <c r="F1307" s="44" t="s">
        <v>1293</v>
      </c>
      <c r="G1307" s="61"/>
    </row>
    <row r="1308" spans="1:7" x14ac:dyDescent="0.15">
      <c r="A1308" s="44">
        <v>29471</v>
      </c>
      <c r="B1308" s="44" t="s">
        <v>1296</v>
      </c>
      <c r="C1308" s="48" t="s">
        <v>1963</v>
      </c>
      <c r="D1308" s="44">
        <v>2003</v>
      </c>
      <c r="E1308" s="48" t="s">
        <v>8745</v>
      </c>
      <c r="F1308" s="44" t="s">
        <v>1293</v>
      </c>
      <c r="G1308" s="61"/>
    </row>
    <row r="1309" spans="1:7" x14ac:dyDescent="0.15">
      <c r="A1309" s="44">
        <v>29473</v>
      </c>
      <c r="B1309" s="44" t="s">
        <v>1296</v>
      </c>
      <c r="C1309" s="48" t="s">
        <v>1964</v>
      </c>
      <c r="D1309" s="44">
        <v>2000</v>
      </c>
      <c r="E1309" s="48" t="s">
        <v>8791</v>
      </c>
      <c r="F1309" s="44" t="s">
        <v>1295</v>
      </c>
      <c r="G1309" s="61"/>
    </row>
    <row r="1310" spans="1:7" x14ac:dyDescent="0.15">
      <c r="A1310" s="44">
        <v>29475</v>
      </c>
      <c r="B1310" s="44" t="s">
        <v>1296</v>
      </c>
      <c r="C1310" s="48" t="s">
        <v>1965</v>
      </c>
      <c r="D1310" s="44">
        <v>2000</v>
      </c>
      <c r="E1310" s="48" t="s">
        <v>8693</v>
      </c>
      <c r="F1310" s="44" t="s">
        <v>1295</v>
      </c>
      <c r="G1310" s="61"/>
    </row>
    <row r="1311" spans="1:7" x14ac:dyDescent="0.15">
      <c r="A1311" s="44">
        <v>29480</v>
      </c>
      <c r="B1311" s="44" t="s">
        <v>1295</v>
      </c>
      <c r="C1311" s="48" t="s">
        <v>443</v>
      </c>
      <c r="D1311" s="44">
        <v>2001</v>
      </c>
      <c r="E1311" s="48" t="s">
        <v>8712</v>
      </c>
      <c r="F1311" s="44" t="s">
        <v>1291</v>
      </c>
      <c r="G1311" s="61"/>
    </row>
    <row r="1312" spans="1:7" x14ac:dyDescent="0.15">
      <c r="A1312" s="44">
        <v>29484</v>
      </c>
      <c r="B1312" s="44" t="s">
        <v>1296</v>
      </c>
      <c r="C1312" s="48" t="s">
        <v>473</v>
      </c>
      <c r="D1312" s="44">
        <v>2001</v>
      </c>
      <c r="E1312" s="48" t="s">
        <v>8805</v>
      </c>
      <c r="F1312" s="44" t="s">
        <v>1298</v>
      </c>
      <c r="G1312" s="61">
        <v>42996</v>
      </c>
    </row>
    <row r="1313" spans="1:7" x14ac:dyDescent="0.15">
      <c r="A1313" s="44">
        <v>29486</v>
      </c>
      <c r="B1313" s="44" t="s">
        <v>1295</v>
      </c>
      <c r="C1313" s="48" t="s">
        <v>1966</v>
      </c>
      <c r="D1313" s="44">
        <v>2005</v>
      </c>
      <c r="E1313" s="48" t="s">
        <v>8733</v>
      </c>
      <c r="F1313" s="44" t="s">
        <v>1297</v>
      </c>
      <c r="G1313" s="61"/>
    </row>
    <row r="1314" spans="1:7" x14ac:dyDescent="0.15">
      <c r="A1314" s="44">
        <v>29487</v>
      </c>
      <c r="B1314" s="44" t="s">
        <v>1296</v>
      </c>
      <c r="C1314" s="48" t="s">
        <v>1967</v>
      </c>
      <c r="D1314" s="44">
        <v>2004</v>
      </c>
      <c r="E1314" s="48" t="s">
        <v>8733</v>
      </c>
      <c r="F1314" s="44" t="s">
        <v>1297</v>
      </c>
      <c r="G1314" s="61"/>
    </row>
    <row r="1315" spans="1:7" x14ac:dyDescent="0.15">
      <c r="A1315" s="44">
        <v>29489</v>
      </c>
      <c r="B1315" s="44" t="s">
        <v>1296</v>
      </c>
      <c r="C1315" s="48" t="s">
        <v>1968</v>
      </c>
      <c r="D1315" s="44">
        <v>2001</v>
      </c>
      <c r="E1315" s="48" t="s">
        <v>11382</v>
      </c>
      <c r="F1315" s="44" t="s">
        <v>1298</v>
      </c>
      <c r="G1315" s="61"/>
    </row>
    <row r="1316" spans="1:7" x14ac:dyDescent="0.15">
      <c r="A1316" s="44">
        <v>29499</v>
      </c>
      <c r="B1316" s="44" t="s">
        <v>1295</v>
      </c>
      <c r="C1316" s="48" t="s">
        <v>10766</v>
      </c>
      <c r="D1316" s="44">
        <v>1999</v>
      </c>
      <c r="E1316" s="48" t="s">
        <v>8863</v>
      </c>
      <c r="F1316" s="44" t="s">
        <v>1294</v>
      </c>
      <c r="G1316" s="61"/>
    </row>
    <row r="1317" spans="1:7" x14ac:dyDescent="0.15">
      <c r="A1317" s="44">
        <v>29500</v>
      </c>
      <c r="B1317" s="44" t="s">
        <v>1295</v>
      </c>
      <c r="C1317" s="48" t="s">
        <v>12</v>
      </c>
      <c r="D1317" s="44">
        <v>2002</v>
      </c>
      <c r="E1317" s="48" t="s">
        <v>8845</v>
      </c>
      <c r="F1317" s="44" t="s">
        <v>1291</v>
      </c>
      <c r="G1317" s="61">
        <v>43100</v>
      </c>
    </row>
    <row r="1318" spans="1:7" x14ac:dyDescent="0.15">
      <c r="A1318" s="44">
        <v>29501</v>
      </c>
      <c r="B1318" s="44" t="s">
        <v>1295</v>
      </c>
      <c r="C1318" s="48" t="s">
        <v>10767</v>
      </c>
      <c r="D1318" s="44">
        <v>1999</v>
      </c>
      <c r="E1318" s="48" t="s">
        <v>8845</v>
      </c>
      <c r="F1318" s="44" t="s">
        <v>1291</v>
      </c>
      <c r="G1318" s="61"/>
    </row>
    <row r="1319" spans="1:7" x14ac:dyDescent="0.15">
      <c r="A1319" s="44">
        <v>29502</v>
      </c>
      <c r="B1319" s="44" t="s">
        <v>1295</v>
      </c>
      <c r="C1319" s="48" t="s">
        <v>509</v>
      </c>
      <c r="D1319" s="44">
        <v>1999</v>
      </c>
      <c r="E1319" s="48" t="s">
        <v>8837</v>
      </c>
      <c r="F1319" s="44" t="s">
        <v>1291</v>
      </c>
      <c r="G1319" s="61">
        <v>42449</v>
      </c>
    </row>
    <row r="1320" spans="1:7" x14ac:dyDescent="0.15">
      <c r="A1320" s="44">
        <v>29503</v>
      </c>
      <c r="B1320" s="44" t="s">
        <v>1295</v>
      </c>
      <c r="C1320" s="48" t="s">
        <v>1969</v>
      </c>
      <c r="D1320" s="44">
        <v>2001</v>
      </c>
      <c r="E1320" s="48" t="s">
        <v>8845</v>
      </c>
      <c r="F1320" s="44" t="s">
        <v>1291</v>
      </c>
      <c r="G1320" s="61"/>
    </row>
    <row r="1321" spans="1:7" x14ac:dyDescent="0.15">
      <c r="A1321" s="44">
        <v>29507</v>
      </c>
      <c r="B1321" s="44" t="s">
        <v>1295</v>
      </c>
      <c r="C1321" s="48" t="s">
        <v>1970</v>
      </c>
      <c r="D1321" s="44">
        <v>2004</v>
      </c>
      <c r="E1321" s="48" t="s">
        <v>8767</v>
      </c>
      <c r="F1321" s="44" t="s">
        <v>1297</v>
      </c>
      <c r="G1321" s="61"/>
    </row>
    <row r="1322" spans="1:7" x14ac:dyDescent="0.15">
      <c r="A1322" s="44">
        <v>29508</v>
      </c>
      <c r="B1322" s="44" t="s">
        <v>1295</v>
      </c>
      <c r="C1322" s="48" t="s">
        <v>1971</v>
      </c>
      <c r="D1322" s="44">
        <v>2002</v>
      </c>
      <c r="E1322" s="48" t="s">
        <v>8767</v>
      </c>
      <c r="F1322" s="44" t="s">
        <v>1297</v>
      </c>
      <c r="G1322" s="61"/>
    </row>
    <row r="1323" spans="1:7" x14ac:dyDescent="0.15">
      <c r="A1323" s="44">
        <v>29510</v>
      </c>
      <c r="B1323" s="44" t="s">
        <v>1295</v>
      </c>
      <c r="C1323" s="48" t="s">
        <v>10768</v>
      </c>
      <c r="D1323" s="44">
        <v>1999</v>
      </c>
      <c r="E1323" s="48" t="s">
        <v>8767</v>
      </c>
      <c r="F1323" s="44" t="s">
        <v>1297</v>
      </c>
      <c r="G1323" s="61"/>
    </row>
    <row r="1324" spans="1:7" x14ac:dyDescent="0.15">
      <c r="A1324" s="44">
        <v>29511</v>
      </c>
      <c r="B1324" s="44" t="s">
        <v>1295</v>
      </c>
      <c r="C1324" s="48" t="s">
        <v>1972</v>
      </c>
      <c r="D1324" s="44">
        <v>2001</v>
      </c>
      <c r="E1324" s="48" t="s">
        <v>8767</v>
      </c>
      <c r="F1324" s="44" t="s">
        <v>1297</v>
      </c>
      <c r="G1324" s="61"/>
    </row>
    <row r="1325" spans="1:7" x14ac:dyDescent="0.15">
      <c r="A1325" s="44">
        <v>29513</v>
      </c>
      <c r="B1325" s="44" t="s">
        <v>1295</v>
      </c>
      <c r="C1325" s="48" t="s">
        <v>375</v>
      </c>
      <c r="D1325" s="44">
        <v>2000</v>
      </c>
      <c r="E1325" s="48" t="s">
        <v>8767</v>
      </c>
      <c r="F1325" s="44" t="s">
        <v>1297</v>
      </c>
      <c r="G1325" s="61">
        <v>42485</v>
      </c>
    </row>
    <row r="1326" spans="1:7" x14ac:dyDescent="0.15">
      <c r="A1326" s="44">
        <v>29515</v>
      </c>
      <c r="B1326" s="44" t="s">
        <v>1295</v>
      </c>
      <c r="C1326" s="48" t="s">
        <v>1973</v>
      </c>
      <c r="D1326" s="44">
        <v>2001</v>
      </c>
      <c r="E1326" s="48" t="s">
        <v>8767</v>
      </c>
      <c r="F1326" s="44" t="s">
        <v>1297</v>
      </c>
      <c r="G1326" s="61"/>
    </row>
    <row r="1327" spans="1:7" x14ac:dyDescent="0.15">
      <c r="A1327" s="44">
        <v>29516</v>
      </c>
      <c r="B1327" s="44" t="s">
        <v>1295</v>
      </c>
      <c r="C1327" s="48" t="s">
        <v>1974</v>
      </c>
      <c r="D1327" s="44">
        <v>2000</v>
      </c>
      <c r="E1327" s="48" t="s">
        <v>8767</v>
      </c>
      <c r="F1327" s="44" t="s">
        <v>1297</v>
      </c>
      <c r="G1327" s="61"/>
    </row>
    <row r="1328" spans="1:7" x14ac:dyDescent="0.15">
      <c r="A1328" s="44">
        <v>29520</v>
      </c>
      <c r="B1328" s="44" t="s">
        <v>1296</v>
      </c>
      <c r="C1328" s="48" t="s">
        <v>10769</v>
      </c>
      <c r="D1328" s="44">
        <v>1999</v>
      </c>
      <c r="E1328" s="48" t="s">
        <v>8767</v>
      </c>
      <c r="F1328" s="44" t="s">
        <v>1297</v>
      </c>
      <c r="G1328" s="61"/>
    </row>
    <row r="1329" spans="1:7" x14ac:dyDescent="0.15">
      <c r="A1329" s="44">
        <v>29522</v>
      </c>
      <c r="B1329" s="44" t="s">
        <v>1296</v>
      </c>
      <c r="C1329" s="48" t="s">
        <v>1975</v>
      </c>
      <c r="D1329" s="44">
        <v>2000</v>
      </c>
      <c r="E1329" s="48" t="s">
        <v>8767</v>
      </c>
      <c r="F1329" s="44" t="s">
        <v>1297</v>
      </c>
      <c r="G1329" s="61"/>
    </row>
    <row r="1330" spans="1:7" x14ac:dyDescent="0.15">
      <c r="A1330" s="44">
        <v>29530</v>
      </c>
      <c r="B1330" s="44" t="s">
        <v>1296</v>
      </c>
      <c r="C1330" s="48" t="s">
        <v>1976</v>
      </c>
      <c r="D1330" s="44">
        <v>2000</v>
      </c>
      <c r="E1330" s="48" t="s">
        <v>8767</v>
      </c>
      <c r="F1330" s="44" t="s">
        <v>1297</v>
      </c>
      <c r="G1330" s="61"/>
    </row>
    <row r="1331" spans="1:7" x14ac:dyDescent="0.15">
      <c r="A1331" s="44">
        <v>29531</v>
      </c>
      <c r="B1331" s="44" t="s">
        <v>1296</v>
      </c>
      <c r="C1331" s="48" t="s">
        <v>834</v>
      </c>
      <c r="D1331" s="44">
        <v>2000</v>
      </c>
      <c r="E1331" s="48" t="s">
        <v>8776</v>
      </c>
      <c r="F1331" s="44" t="s">
        <v>1295</v>
      </c>
      <c r="G1331" s="61"/>
    </row>
    <row r="1332" spans="1:7" x14ac:dyDescent="0.15">
      <c r="A1332" s="44">
        <v>29534</v>
      </c>
      <c r="B1332" s="44" t="s">
        <v>1295</v>
      </c>
      <c r="C1332" s="48" t="s">
        <v>10770</v>
      </c>
      <c r="D1332" s="44">
        <v>1999</v>
      </c>
      <c r="E1332" s="48" t="s">
        <v>8783</v>
      </c>
      <c r="F1332" s="44" t="s">
        <v>1290</v>
      </c>
      <c r="G1332" s="61"/>
    </row>
    <row r="1333" spans="1:7" x14ac:dyDescent="0.15">
      <c r="A1333" s="44">
        <v>29535</v>
      </c>
      <c r="B1333" s="44" t="s">
        <v>1295</v>
      </c>
      <c r="C1333" s="48" t="s">
        <v>10771</v>
      </c>
      <c r="D1333" s="44">
        <v>1999</v>
      </c>
      <c r="E1333" s="48" t="s">
        <v>8783</v>
      </c>
      <c r="F1333" s="44" t="s">
        <v>1290</v>
      </c>
      <c r="G1333" s="61"/>
    </row>
    <row r="1334" spans="1:7" x14ac:dyDescent="0.15">
      <c r="A1334" s="44">
        <v>29536</v>
      </c>
      <c r="B1334" s="44" t="s">
        <v>1296</v>
      </c>
      <c r="C1334" s="48" t="s">
        <v>959</v>
      </c>
      <c r="D1334" s="44">
        <v>1999</v>
      </c>
      <c r="E1334" s="48" t="s">
        <v>8783</v>
      </c>
      <c r="F1334" s="44" t="s">
        <v>1290</v>
      </c>
      <c r="G1334" s="61"/>
    </row>
    <row r="1335" spans="1:7" x14ac:dyDescent="0.15">
      <c r="A1335" s="44">
        <v>29537</v>
      </c>
      <c r="B1335" s="44" t="s">
        <v>1296</v>
      </c>
      <c r="C1335" s="48" t="s">
        <v>10772</v>
      </c>
      <c r="D1335" s="44">
        <v>1999</v>
      </c>
      <c r="E1335" s="48" t="s">
        <v>8783</v>
      </c>
      <c r="F1335" s="44" t="s">
        <v>1290</v>
      </c>
      <c r="G1335" s="61"/>
    </row>
    <row r="1336" spans="1:7" x14ac:dyDescent="0.15">
      <c r="A1336" s="44">
        <v>29543</v>
      </c>
      <c r="B1336" s="44" t="s">
        <v>1296</v>
      </c>
      <c r="C1336" s="48" t="s">
        <v>1977</v>
      </c>
      <c r="D1336" s="44">
        <v>2000</v>
      </c>
      <c r="E1336" s="48" t="s">
        <v>8856</v>
      </c>
      <c r="F1336" s="44" t="s">
        <v>1290</v>
      </c>
      <c r="G1336" s="61"/>
    </row>
    <row r="1337" spans="1:7" x14ac:dyDescent="0.15">
      <c r="A1337" s="44">
        <v>29545</v>
      </c>
      <c r="B1337" s="44" t="s">
        <v>1296</v>
      </c>
      <c r="C1337" s="48" t="s">
        <v>1978</v>
      </c>
      <c r="D1337" s="44">
        <v>2002</v>
      </c>
      <c r="E1337" s="48" t="s">
        <v>9189</v>
      </c>
      <c r="F1337" s="44" t="s">
        <v>1299</v>
      </c>
      <c r="G1337" s="61"/>
    </row>
    <row r="1338" spans="1:7" x14ac:dyDescent="0.15">
      <c r="A1338" s="133">
        <v>29546</v>
      </c>
      <c r="B1338" s="133" t="s">
        <v>1296</v>
      </c>
      <c r="C1338" s="134" t="s">
        <v>10773</v>
      </c>
      <c r="D1338" s="133">
        <v>1999</v>
      </c>
      <c r="E1338" s="134" t="s">
        <v>9189</v>
      </c>
      <c r="F1338" s="133" t="s">
        <v>1299</v>
      </c>
    </row>
    <row r="1339" spans="1:7" x14ac:dyDescent="0.15">
      <c r="A1339" s="44">
        <v>29548</v>
      </c>
      <c r="B1339" s="44" t="s">
        <v>1296</v>
      </c>
      <c r="C1339" s="48" t="s">
        <v>848</v>
      </c>
      <c r="D1339" s="44">
        <v>2001</v>
      </c>
      <c r="E1339" s="48" t="s">
        <v>8761</v>
      </c>
      <c r="F1339" s="44" t="s">
        <v>1292</v>
      </c>
      <c r="G1339" s="61"/>
    </row>
    <row r="1340" spans="1:7" x14ac:dyDescent="0.15">
      <c r="A1340" s="44">
        <v>29551</v>
      </c>
      <c r="B1340" s="44" t="s">
        <v>1295</v>
      </c>
      <c r="C1340" s="48" t="s">
        <v>1979</v>
      </c>
      <c r="D1340" s="44">
        <v>2000</v>
      </c>
      <c r="E1340" s="48" t="s">
        <v>9189</v>
      </c>
      <c r="F1340" s="44" t="s">
        <v>1299</v>
      </c>
      <c r="G1340" s="61"/>
    </row>
    <row r="1341" spans="1:7" x14ac:dyDescent="0.15">
      <c r="A1341" s="44">
        <v>29554</v>
      </c>
      <c r="B1341" s="44" t="s">
        <v>1296</v>
      </c>
      <c r="C1341" s="48" t="s">
        <v>1980</v>
      </c>
      <c r="D1341" s="44">
        <v>2001</v>
      </c>
      <c r="E1341" s="48" t="s">
        <v>9189</v>
      </c>
      <c r="F1341" s="44" t="s">
        <v>1299</v>
      </c>
      <c r="G1341" s="61"/>
    </row>
    <row r="1342" spans="1:7" x14ac:dyDescent="0.15">
      <c r="A1342" s="44">
        <v>29555</v>
      </c>
      <c r="B1342" s="44" t="s">
        <v>1296</v>
      </c>
      <c r="C1342" s="48" t="s">
        <v>1981</v>
      </c>
      <c r="D1342" s="44">
        <v>2004</v>
      </c>
      <c r="E1342" s="48" t="s">
        <v>9189</v>
      </c>
      <c r="F1342" s="44" t="s">
        <v>1299</v>
      </c>
      <c r="G1342" s="61"/>
    </row>
    <row r="1343" spans="1:7" x14ac:dyDescent="0.15">
      <c r="A1343" s="44">
        <v>29556</v>
      </c>
      <c r="B1343" s="44" t="s">
        <v>1296</v>
      </c>
      <c r="C1343" s="48" t="s">
        <v>1982</v>
      </c>
      <c r="D1343" s="44">
        <v>2002</v>
      </c>
      <c r="E1343" s="48" t="s">
        <v>9189</v>
      </c>
      <c r="F1343" s="44" t="s">
        <v>1299</v>
      </c>
      <c r="G1343" s="61"/>
    </row>
    <row r="1344" spans="1:7" x14ac:dyDescent="0.15">
      <c r="A1344" s="44">
        <v>29564</v>
      </c>
      <c r="B1344" s="44" t="s">
        <v>1296</v>
      </c>
      <c r="C1344" s="48" t="s">
        <v>690</v>
      </c>
      <c r="D1344" s="44">
        <v>2002</v>
      </c>
      <c r="E1344" s="48" t="s">
        <v>9168</v>
      </c>
      <c r="F1344" s="44" t="s">
        <v>1291</v>
      </c>
      <c r="G1344" s="61"/>
    </row>
    <row r="1345" spans="1:7" x14ac:dyDescent="0.15">
      <c r="A1345" s="44">
        <v>29567</v>
      </c>
      <c r="B1345" s="44" t="s">
        <v>1295</v>
      </c>
      <c r="C1345" s="48" t="s">
        <v>212</v>
      </c>
      <c r="D1345" s="44">
        <v>2001</v>
      </c>
      <c r="E1345" s="48" t="s">
        <v>8714</v>
      </c>
      <c r="F1345" s="44" t="s">
        <v>1294</v>
      </c>
      <c r="G1345" s="61">
        <v>42819</v>
      </c>
    </row>
    <row r="1346" spans="1:7" x14ac:dyDescent="0.15">
      <c r="A1346" s="44">
        <v>29568</v>
      </c>
      <c r="B1346" s="44" t="s">
        <v>1295</v>
      </c>
      <c r="C1346" s="48" t="s">
        <v>1983</v>
      </c>
      <c r="D1346" s="44">
        <v>2000</v>
      </c>
      <c r="E1346" s="48" t="s">
        <v>8863</v>
      </c>
      <c r="F1346" s="44" t="s">
        <v>1294</v>
      </c>
      <c r="G1346" s="61"/>
    </row>
    <row r="1347" spans="1:7" x14ac:dyDescent="0.15">
      <c r="A1347" s="44">
        <v>29569</v>
      </c>
      <c r="B1347" s="44" t="s">
        <v>1295</v>
      </c>
      <c r="C1347" s="48" t="s">
        <v>1984</v>
      </c>
      <c r="D1347" s="44">
        <v>2002</v>
      </c>
      <c r="E1347" s="48" t="s">
        <v>8863</v>
      </c>
      <c r="F1347" s="44" t="s">
        <v>1294</v>
      </c>
      <c r="G1347" s="61"/>
    </row>
    <row r="1348" spans="1:7" x14ac:dyDescent="0.15">
      <c r="A1348" s="133">
        <v>29570</v>
      </c>
      <c r="B1348" s="133" t="s">
        <v>1296</v>
      </c>
      <c r="C1348" s="134" t="s">
        <v>1985</v>
      </c>
      <c r="D1348" s="133">
        <v>2000</v>
      </c>
      <c r="E1348" s="134" t="s">
        <v>8737</v>
      </c>
      <c r="F1348" s="133" t="s">
        <v>1293</v>
      </c>
    </row>
    <row r="1349" spans="1:7" x14ac:dyDescent="0.15">
      <c r="A1349" s="44">
        <v>29574</v>
      </c>
      <c r="B1349" s="44" t="s">
        <v>1296</v>
      </c>
      <c r="C1349" s="48" t="s">
        <v>10774</v>
      </c>
      <c r="D1349" s="44">
        <v>1999</v>
      </c>
      <c r="E1349" s="48" t="s">
        <v>8783</v>
      </c>
      <c r="F1349" s="44" t="s">
        <v>1290</v>
      </c>
      <c r="G1349" s="61"/>
    </row>
    <row r="1350" spans="1:7" x14ac:dyDescent="0.15">
      <c r="A1350" s="44">
        <v>29575</v>
      </c>
      <c r="B1350" s="44" t="s">
        <v>1295</v>
      </c>
      <c r="C1350" s="48" t="s">
        <v>1986</v>
      </c>
      <c r="D1350" s="44">
        <v>2000</v>
      </c>
      <c r="E1350" s="48" t="s">
        <v>9170</v>
      </c>
      <c r="F1350" s="44" t="s">
        <v>1291</v>
      </c>
      <c r="G1350" s="61"/>
    </row>
    <row r="1351" spans="1:7" x14ac:dyDescent="0.15">
      <c r="A1351" s="44">
        <v>29578</v>
      </c>
      <c r="B1351" s="44" t="s">
        <v>1295</v>
      </c>
      <c r="C1351" s="48" t="s">
        <v>10775</v>
      </c>
      <c r="D1351" s="44">
        <v>1999</v>
      </c>
      <c r="E1351" s="48" t="s">
        <v>8719</v>
      </c>
      <c r="F1351" s="44" t="s">
        <v>1294</v>
      </c>
      <c r="G1351" s="61"/>
    </row>
    <row r="1352" spans="1:7" x14ac:dyDescent="0.15">
      <c r="A1352" s="44">
        <v>29579</v>
      </c>
      <c r="B1352" s="44" t="s">
        <v>1295</v>
      </c>
      <c r="C1352" s="48" t="s">
        <v>10776</v>
      </c>
      <c r="D1352" s="44">
        <v>1999</v>
      </c>
      <c r="E1352" s="48" t="s">
        <v>8747</v>
      </c>
      <c r="F1352" s="44" t="s">
        <v>1299</v>
      </c>
      <c r="G1352" s="61"/>
    </row>
    <row r="1353" spans="1:7" x14ac:dyDescent="0.15">
      <c r="A1353" s="44">
        <v>29582</v>
      </c>
      <c r="B1353" s="44" t="s">
        <v>1295</v>
      </c>
      <c r="C1353" s="48" t="s">
        <v>10777</v>
      </c>
      <c r="D1353" s="44">
        <v>1999</v>
      </c>
      <c r="E1353" s="48" t="s">
        <v>8747</v>
      </c>
      <c r="F1353" s="44" t="s">
        <v>1299</v>
      </c>
      <c r="G1353" s="61"/>
    </row>
    <row r="1354" spans="1:7" x14ac:dyDescent="0.15">
      <c r="A1354" s="44">
        <v>29584</v>
      </c>
      <c r="B1354" s="44" t="s">
        <v>1295</v>
      </c>
      <c r="C1354" s="48" t="s">
        <v>1987</v>
      </c>
      <c r="D1354" s="44">
        <v>2000</v>
      </c>
      <c r="E1354" s="48" t="s">
        <v>8719</v>
      </c>
      <c r="F1354" s="44" t="s">
        <v>1294</v>
      </c>
      <c r="G1354" s="61"/>
    </row>
    <row r="1355" spans="1:7" x14ac:dyDescent="0.15">
      <c r="A1355" s="133">
        <v>29585</v>
      </c>
      <c r="B1355" s="133" t="s">
        <v>1295</v>
      </c>
      <c r="C1355" s="134" t="s">
        <v>10778</v>
      </c>
      <c r="D1355" s="133">
        <v>1999</v>
      </c>
      <c r="E1355" s="134" t="s">
        <v>8719</v>
      </c>
      <c r="F1355" s="133" t="s">
        <v>1294</v>
      </c>
    </row>
    <row r="1356" spans="1:7" x14ac:dyDescent="0.15">
      <c r="A1356" s="44">
        <v>29586</v>
      </c>
      <c r="B1356" s="44" t="s">
        <v>1295</v>
      </c>
      <c r="C1356" s="48" t="s">
        <v>487</v>
      </c>
      <c r="D1356" s="44">
        <v>2001</v>
      </c>
      <c r="E1356" s="48" t="s">
        <v>8716</v>
      </c>
      <c r="F1356" s="44" t="s">
        <v>1294</v>
      </c>
      <c r="G1356" s="61">
        <v>43002</v>
      </c>
    </row>
    <row r="1357" spans="1:7" x14ac:dyDescent="0.15">
      <c r="A1357" s="133">
        <v>29587</v>
      </c>
      <c r="B1357" s="133" t="s">
        <v>1295</v>
      </c>
      <c r="C1357" s="134" t="s">
        <v>351</v>
      </c>
      <c r="D1357" s="133">
        <v>2000</v>
      </c>
      <c r="E1357" s="134" t="s">
        <v>8716</v>
      </c>
      <c r="F1357" s="133" t="s">
        <v>1294</v>
      </c>
    </row>
    <row r="1358" spans="1:7" x14ac:dyDescent="0.15">
      <c r="A1358" s="44">
        <v>29588</v>
      </c>
      <c r="B1358" s="44" t="s">
        <v>1296</v>
      </c>
      <c r="C1358" s="48" t="s">
        <v>814</v>
      </c>
      <c r="D1358" s="44">
        <v>2001</v>
      </c>
      <c r="E1358" s="48" t="s">
        <v>8737</v>
      </c>
      <c r="F1358" s="44" t="s">
        <v>1293</v>
      </c>
      <c r="G1358" s="61">
        <v>42646</v>
      </c>
    </row>
    <row r="1359" spans="1:7" x14ac:dyDescent="0.15">
      <c r="A1359" s="44">
        <v>29589</v>
      </c>
      <c r="B1359" s="44" t="s">
        <v>1296</v>
      </c>
      <c r="C1359" s="48" t="s">
        <v>948</v>
      </c>
      <c r="D1359" s="44">
        <v>1999</v>
      </c>
      <c r="E1359" s="48" t="s">
        <v>8709</v>
      </c>
      <c r="F1359" s="44" t="s">
        <v>1294</v>
      </c>
      <c r="G1359" s="61"/>
    </row>
    <row r="1360" spans="1:7" x14ac:dyDescent="0.15">
      <c r="A1360" s="44">
        <v>29590</v>
      </c>
      <c r="B1360" s="44" t="s">
        <v>1296</v>
      </c>
      <c r="C1360" s="48" t="s">
        <v>770</v>
      </c>
      <c r="D1360" s="44">
        <v>2000</v>
      </c>
      <c r="E1360" s="48" t="s">
        <v>8694</v>
      </c>
      <c r="F1360" s="44" t="s">
        <v>1291</v>
      </c>
      <c r="G1360" s="61">
        <v>42429</v>
      </c>
    </row>
    <row r="1361" spans="1:7" x14ac:dyDescent="0.15">
      <c r="A1361" s="44">
        <v>29591</v>
      </c>
      <c r="B1361" s="44" t="s">
        <v>1295</v>
      </c>
      <c r="C1361" s="48" t="s">
        <v>1988</v>
      </c>
      <c r="D1361" s="44">
        <v>2001</v>
      </c>
      <c r="E1361" s="48" t="s">
        <v>8694</v>
      </c>
      <c r="F1361" s="44" t="s">
        <v>1291</v>
      </c>
      <c r="G1361" s="61"/>
    </row>
    <row r="1362" spans="1:7" x14ac:dyDescent="0.15">
      <c r="A1362" s="44">
        <v>29592</v>
      </c>
      <c r="B1362" s="44" t="s">
        <v>1295</v>
      </c>
      <c r="C1362" s="48" t="s">
        <v>10779</v>
      </c>
      <c r="D1362" s="44">
        <v>1999</v>
      </c>
      <c r="E1362" s="48" t="s">
        <v>8809</v>
      </c>
      <c r="F1362" s="44" t="s">
        <v>1297</v>
      </c>
      <c r="G1362" s="61"/>
    </row>
    <row r="1363" spans="1:7" x14ac:dyDescent="0.15">
      <c r="A1363" s="44">
        <v>29593</v>
      </c>
      <c r="B1363" s="44" t="s">
        <v>1295</v>
      </c>
      <c r="C1363" s="48" t="s">
        <v>1989</v>
      </c>
      <c r="D1363" s="44">
        <v>2002</v>
      </c>
      <c r="E1363" s="48" t="s">
        <v>8767</v>
      </c>
      <c r="F1363" s="44" t="s">
        <v>1297</v>
      </c>
      <c r="G1363" s="61"/>
    </row>
    <row r="1364" spans="1:7" x14ac:dyDescent="0.15">
      <c r="A1364" s="44">
        <v>29596</v>
      </c>
      <c r="B1364" s="44" t="s">
        <v>1296</v>
      </c>
      <c r="C1364" s="48" t="s">
        <v>1990</v>
      </c>
      <c r="D1364" s="44">
        <v>2002</v>
      </c>
      <c r="E1364" s="48" t="s">
        <v>8767</v>
      </c>
      <c r="F1364" s="44" t="s">
        <v>1297</v>
      </c>
      <c r="G1364" s="61"/>
    </row>
    <row r="1365" spans="1:7" x14ac:dyDescent="0.15">
      <c r="A1365" s="44">
        <v>29597</v>
      </c>
      <c r="B1365" s="44" t="s">
        <v>1296</v>
      </c>
      <c r="C1365" s="48" t="s">
        <v>1991</v>
      </c>
      <c r="D1365" s="44">
        <v>2003</v>
      </c>
      <c r="E1365" s="48" t="s">
        <v>8767</v>
      </c>
      <c r="F1365" s="44" t="s">
        <v>1297</v>
      </c>
      <c r="G1365" s="61"/>
    </row>
    <row r="1366" spans="1:7" x14ac:dyDescent="0.15">
      <c r="A1366" s="44">
        <v>29598</v>
      </c>
      <c r="B1366" s="44" t="s">
        <v>1296</v>
      </c>
      <c r="C1366" s="48" t="s">
        <v>1992</v>
      </c>
      <c r="D1366" s="44">
        <v>2001</v>
      </c>
      <c r="E1366" s="48" t="s">
        <v>8767</v>
      </c>
      <c r="F1366" s="44" t="s">
        <v>1297</v>
      </c>
      <c r="G1366" s="61"/>
    </row>
    <row r="1367" spans="1:7" x14ac:dyDescent="0.15">
      <c r="A1367" s="44">
        <v>29599</v>
      </c>
      <c r="B1367" s="44" t="s">
        <v>1295</v>
      </c>
      <c r="C1367" s="48" t="s">
        <v>10780</v>
      </c>
      <c r="D1367" s="44">
        <v>1999</v>
      </c>
      <c r="E1367" s="48" t="s">
        <v>8716</v>
      </c>
      <c r="F1367" s="44" t="s">
        <v>1294</v>
      </c>
      <c r="G1367" s="61"/>
    </row>
    <row r="1368" spans="1:7" x14ac:dyDescent="0.15">
      <c r="A1368" s="44">
        <v>29600</v>
      </c>
      <c r="B1368" s="44" t="s">
        <v>1295</v>
      </c>
      <c r="C1368" s="48" t="s">
        <v>380</v>
      </c>
      <c r="D1368" s="44">
        <v>2001</v>
      </c>
      <c r="E1368" s="48" t="s">
        <v>8849</v>
      </c>
      <c r="F1368" s="44" t="s">
        <v>1299</v>
      </c>
      <c r="G1368" s="61">
        <v>43100</v>
      </c>
    </row>
    <row r="1369" spans="1:7" x14ac:dyDescent="0.15">
      <c r="A1369" s="44">
        <v>29603</v>
      </c>
      <c r="B1369" s="44" t="s">
        <v>1295</v>
      </c>
      <c r="C1369" s="48" t="s">
        <v>283</v>
      </c>
      <c r="D1369" s="44">
        <v>2001</v>
      </c>
      <c r="E1369" s="48" t="s">
        <v>8709</v>
      </c>
      <c r="F1369" s="44" t="s">
        <v>1294</v>
      </c>
      <c r="G1369" s="61">
        <v>42819</v>
      </c>
    </row>
    <row r="1370" spans="1:7" x14ac:dyDescent="0.15">
      <c r="A1370" s="44">
        <v>29604</v>
      </c>
      <c r="B1370" s="44" t="s">
        <v>1296</v>
      </c>
      <c r="C1370" s="48" t="s">
        <v>786</v>
      </c>
      <c r="D1370" s="44">
        <v>2000</v>
      </c>
      <c r="E1370" s="48" t="s">
        <v>8709</v>
      </c>
      <c r="F1370" s="44" t="s">
        <v>1294</v>
      </c>
      <c r="G1370" s="61">
        <v>43100</v>
      </c>
    </row>
    <row r="1371" spans="1:7" x14ac:dyDescent="0.15">
      <c r="A1371" s="44">
        <v>29605</v>
      </c>
      <c r="B1371" s="44" t="s">
        <v>1295</v>
      </c>
      <c r="C1371" s="48" t="s">
        <v>372</v>
      </c>
      <c r="D1371" s="44">
        <v>2001</v>
      </c>
      <c r="E1371" s="48" t="s">
        <v>8765</v>
      </c>
      <c r="F1371" s="44" t="s">
        <v>1294</v>
      </c>
      <c r="G1371" s="61">
        <v>42541</v>
      </c>
    </row>
    <row r="1372" spans="1:7" x14ac:dyDescent="0.15">
      <c r="A1372" s="44">
        <v>29610</v>
      </c>
      <c r="B1372" s="44" t="s">
        <v>1295</v>
      </c>
      <c r="C1372" s="48" t="s">
        <v>10781</v>
      </c>
      <c r="D1372" s="44">
        <v>1999</v>
      </c>
      <c r="E1372" s="48" t="s">
        <v>8722</v>
      </c>
      <c r="F1372" s="44" t="s">
        <v>1296</v>
      </c>
      <c r="G1372" s="61"/>
    </row>
    <row r="1373" spans="1:7" x14ac:dyDescent="0.15">
      <c r="A1373" s="44">
        <v>29613</v>
      </c>
      <c r="B1373" s="44" t="s">
        <v>1295</v>
      </c>
      <c r="C1373" s="48" t="s">
        <v>10782</v>
      </c>
      <c r="D1373" s="44">
        <v>1999</v>
      </c>
      <c r="E1373" s="48" t="s">
        <v>8715</v>
      </c>
      <c r="F1373" s="44" t="s">
        <v>1299</v>
      </c>
      <c r="G1373" s="61"/>
    </row>
    <row r="1374" spans="1:7" x14ac:dyDescent="0.15">
      <c r="A1374" s="44">
        <v>29619</v>
      </c>
      <c r="B1374" s="44" t="s">
        <v>1295</v>
      </c>
      <c r="C1374" s="48" t="s">
        <v>10783</v>
      </c>
      <c r="D1374" s="44">
        <v>1999</v>
      </c>
      <c r="E1374" s="48" t="s">
        <v>8798</v>
      </c>
      <c r="F1374" s="44" t="s">
        <v>1299</v>
      </c>
      <c r="G1374" s="61"/>
    </row>
    <row r="1375" spans="1:7" x14ac:dyDescent="0.15">
      <c r="A1375" s="133">
        <v>29620</v>
      </c>
      <c r="B1375" s="133" t="s">
        <v>1296</v>
      </c>
      <c r="C1375" s="134" t="s">
        <v>1993</v>
      </c>
      <c r="D1375" s="133">
        <v>2000</v>
      </c>
      <c r="E1375" s="134" t="s">
        <v>8798</v>
      </c>
      <c r="F1375" s="133" t="s">
        <v>1299</v>
      </c>
    </row>
    <row r="1376" spans="1:7" x14ac:dyDescent="0.15">
      <c r="A1376" s="44">
        <v>29621</v>
      </c>
      <c r="B1376" s="44" t="s">
        <v>1296</v>
      </c>
      <c r="C1376" s="48" t="s">
        <v>1994</v>
      </c>
      <c r="D1376" s="44">
        <v>2000</v>
      </c>
      <c r="E1376" s="48" t="s">
        <v>8798</v>
      </c>
      <c r="F1376" s="44" t="s">
        <v>1299</v>
      </c>
      <c r="G1376" s="61"/>
    </row>
    <row r="1377" spans="1:7" x14ac:dyDescent="0.15">
      <c r="A1377" s="44">
        <v>29622</v>
      </c>
      <c r="B1377" s="44" t="s">
        <v>1296</v>
      </c>
      <c r="C1377" s="48" t="s">
        <v>10784</v>
      </c>
      <c r="D1377" s="44">
        <v>1999</v>
      </c>
      <c r="E1377" s="48" t="s">
        <v>8798</v>
      </c>
      <c r="F1377" s="44" t="s">
        <v>1299</v>
      </c>
      <c r="G1377" s="61"/>
    </row>
    <row r="1378" spans="1:7" x14ac:dyDescent="0.15">
      <c r="A1378" s="44">
        <v>29624</v>
      </c>
      <c r="B1378" s="44" t="s">
        <v>1296</v>
      </c>
      <c r="C1378" s="48" t="s">
        <v>10785</v>
      </c>
      <c r="D1378" s="44">
        <v>1999</v>
      </c>
      <c r="E1378" s="48" t="s">
        <v>8798</v>
      </c>
      <c r="F1378" s="44" t="s">
        <v>1299</v>
      </c>
      <c r="G1378" s="61"/>
    </row>
    <row r="1379" spans="1:7" x14ac:dyDescent="0.15">
      <c r="A1379" s="44">
        <v>29625</v>
      </c>
      <c r="B1379" s="44" t="s">
        <v>1295</v>
      </c>
      <c r="C1379" s="48" t="s">
        <v>10786</v>
      </c>
      <c r="D1379" s="44">
        <v>1999</v>
      </c>
      <c r="E1379" s="48" t="s">
        <v>8743</v>
      </c>
      <c r="F1379" s="44" t="s">
        <v>1299</v>
      </c>
      <c r="G1379" s="61"/>
    </row>
    <row r="1380" spans="1:7" x14ac:dyDescent="0.15">
      <c r="A1380" s="44">
        <v>29626</v>
      </c>
      <c r="B1380" s="44" t="s">
        <v>1295</v>
      </c>
      <c r="C1380" s="48" t="s">
        <v>6675</v>
      </c>
      <c r="D1380" s="44">
        <v>2000</v>
      </c>
      <c r="E1380" s="48" t="s">
        <v>8743</v>
      </c>
      <c r="F1380" s="44" t="s">
        <v>1299</v>
      </c>
      <c r="G1380" s="61">
        <v>42834</v>
      </c>
    </row>
    <row r="1381" spans="1:7" x14ac:dyDescent="0.15">
      <c r="A1381" s="44">
        <v>29627</v>
      </c>
      <c r="B1381" s="44" t="s">
        <v>1295</v>
      </c>
      <c r="C1381" s="48" t="s">
        <v>10787</v>
      </c>
      <c r="D1381" s="44">
        <v>1999</v>
      </c>
      <c r="E1381" s="48" t="s">
        <v>8743</v>
      </c>
      <c r="F1381" s="44" t="s">
        <v>1299</v>
      </c>
      <c r="G1381" s="61"/>
    </row>
    <row r="1382" spans="1:7" x14ac:dyDescent="0.15">
      <c r="A1382" s="44">
        <v>29628</v>
      </c>
      <c r="B1382" s="44" t="s">
        <v>1295</v>
      </c>
      <c r="C1382" s="48" t="s">
        <v>1340</v>
      </c>
      <c r="D1382" s="44">
        <v>2000</v>
      </c>
      <c r="E1382" s="48" t="s">
        <v>8743</v>
      </c>
      <c r="F1382" s="44" t="s">
        <v>1299</v>
      </c>
      <c r="G1382" s="61"/>
    </row>
    <row r="1383" spans="1:7" x14ac:dyDescent="0.15">
      <c r="A1383" s="44">
        <v>29629</v>
      </c>
      <c r="B1383" s="44" t="s">
        <v>1295</v>
      </c>
      <c r="C1383" s="48" t="s">
        <v>1995</v>
      </c>
      <c r="D1383" s="44">
        <v>1999</v>
      </c>
      <c r="E1383" s="48" t="s">
        <v>8877</v>
      </c>
      <c r="F1383" s="44" t="s">
        <v>1299</v>
      </c>
      <c r="G1383" s="61"/>
    </row>
    <row r="1384" spans="1:7" x14ac:dyDescent="0.15">
      <c r="A1384" s="44">
        <v>29630</v>
      </c>
      <c r="B1384" s="44" t="s">
        <v>1295</v>
      </c>
      <c r="C1384" s="48" t="s">
        <v>1996</v>
      </c>
      <c r="D1384" s="44">
        <v>1999</v>
      </c>
      <c r="E1384" s="48" t="s">
        <v>8877</v>
      </c>
      <c r="F1384" s="44" t="s">
        <v>1299</v>
      </c>
      <c r="G1384" s="61"/>
    </row>
    <row r="1385" spans="1:7" x14ac:dyDescent="0.15">
      <c r="A1385" s="44">
        <v>29636</v>
      </c>
      <c r="B1385" s="44" t="s">
        <v>1295</v>
      </c>
      <c r="C1385" s="48" t="s">
        <v>1997</v>
      </c>
      <c r="D1385" s="44">
        <v>2000</v>
      </c>
      <c r="E1385" s="48" t="s">
        <v>8747</v>
      </c>
      <c r="F1385" s="44" t="s">
        <v>1299</v>
      </c>
      <c r="G1385" s="61"/>
    </row>
    <row r="1386" spans="1:7" x14ac:dyDescent="0.15">
      <c r="A1386" s="44">
        <v>29650</v>
      </c>
      <c r="B1386" s="44" t="s">
        <v>1295</v>
      </c>
      <c r="C1386" s="48" t="s">
        <v>8</v>
      </c>
      <c r="D1386" s="44">
        <v>2002</v>
      </c>
      <c r="E1386" s="48" t="s">
        <v>8775</v>
      </c>
      <c r="F1386" s="44" t="s">
        <v>1290</v>
      </c>
      <c r="G1386" s="61">
        <v>43100</v>
      </c>
    </row>
    <row r="1387" spans="1:7" x14ac:dyDescent="0.15">
      <c r="A1387" s="44">
        <v>29654</v>
      </c>
      <c r="B1387" s="44" t="s">
        <v>1296</v>
      </c>
      <c r="C1387" s="48" t="s">
        <v>738</v>
      </c>
      <c r="D1387" s="44">
        <v>2001</v>
      </c>
      <c r="E1387" s="48" t="s">
        <v>8704</v>
      </c>
      <c r="F1387" s="44" t="s">
        <v>1292</v>
      </c>
      <c r="G1387" s="61">
        <v>42806</v>
      </c>
    </row>
    <row r="1388" spans="1:7" x14ac:dyDescent="0.15">
      <c r="A1388" s="44">
        <v>29655</v>
      </c>
      <c r="B1388" s="44" t="s">
        <v>1296</v>
      </c>
      <c r="C1388" s="48" t="s">
        <v>720</v>
      </c>
      <c r="D1388" s="44">
        <v>2001</v>
      </c>
      <c r="E1388" s="48" t="s">
        <v>8704</v>
      </c>
      <c r="F1388" s="44" t="s">
        <v>1292</v>
      </c>
      <c r="G1388" s="61">
        <v>43100</v>
      </c>
    </row>
    <row r="1389" spans="1:7" x14ac:dyDescent="0.15">
      <c r="A1389" s="44">
        <v>29656</v>
      </c>
      <c r="B1389" s="44" t="s">
        <v>1296</v>
      </c>
      <c r="C1389" s="48" t="s">
        <v>731</v>
      </c>
      <c r="D1389" s="44">
        <v>2001</v>
      </c>
      <c r="E1389" s="48" t="s">
        <v>8704</v>
      </c>
      <c r="F1389" s="44" t="s">
        <v>1292</v>
      </c>
      <c r="G1389" s="61">
        <v>42806</v>
      </c>
    </row>
    <row r="1390" spans="1:7" x14ac:dyDescent="0.15">
      <c r="A1390" s="44">
        <v>29657</v>
      </c>
      <c r="B1390" s="44" t="s">
        <v>1295</v>
      </c>
      <c r="C1390" s="48" t="s">
        <v>1998</v>
      </c>
      <c r="D1390" s="44">
        <v>2000</v>
      </c>
      <c r="E1390" s="48" t="s">
        <v>8704</v>
      </c>
      <c r="F1390" s="44" t="s">
        <v>1292</v>
      </c>
      <c r="G1390" s="61"/>
    </row>
    <row r="1391" spans="1:7" x14ac:dyDescent="0.15">
      <c r="A1391" s="44">
        <v>29658</v>
      </c>
      <c r="B1391" s="44" t="s">
        <v>1295</v>
      </c>
      <c r="C1391" s="48" t="s">
        <v>292</v>
      </c>
      <c r="D1391" s="44">
        <v>2001</v>
      </c>
      <c r="E1391" s="48" t="s">
        <v>8704</v>
      </c>
      <c r="F1391" s="44" t="s">
        <v>1292</v>
      </c>
      <c r="G1391" s="61">
        <v>43100</v>
      </c>
    </row>
    <row r="1392" spans="1:7" x14ac:dyDescent="0.15">
      <c r="A1392" s="44">
        <v>29659</v>
      </c>
      <c r="B1392" s="44" t="s">
        <v>1295</v>
      </c>
      <c r="C1392" s="48" t="s">
        <v>1999</v>
      </c>
      <c r="D1392" s="44">
        <v>2000</v>
      </c>
      <c r="E1392" s="48" t="s">
        <v>8743</v>
      </c>
      <c r="F1392" s="44" t="s">
        <v>1299</v>
      </c>
      <c r="G1392" s="61"/>
    </row>
    <row r="1393" spans="1:7" x14ac:dyDescent="0.15">
      <c r="A1393" s="44">
        <v>29660</v>
      </c>
      <c r="B1393" s="44" t="s">
        <v>1295</v>
      </c>
      <c r="C1393" s="48" t="s">
        <v>281</v>
      </c>
      <c r="D1393" s="44">
        <v>2000</v>
      </c>
      <c r="E1393" s="48" t="s">
        <v>8743</v>
      </c>
      <c r="F1393" s="44" t="s">
        <v>1299</v>
      </c>
      <c r="G1393" s="61">
        <v>42996</v>
      </c>
    </row>
    <row r="1394" spans="1:7" x14ac:dyDescent="0.15">
      <c r="A1394" s="44">
        <v>29661</v>
      </c>
      <c r="B1394" s="44" t="s">
        <v>1295</v>
      </c>
      <c r="C1394" s="48" t="s">
        <v>419</v>
      </c>
      <c r="D1394" s="44">
        <v>2000</v>
      </c>
      <c r="E1394" s="48" t="s">
        <v>8743</v>
      </c>
      <c r="F1394" s="44" t="s">
        <v>1299</v>
      </c>
      <c r="G1394" s="61"/>
    </row>
    <row r="1395" spans="1:7" x14ac:dyDescent="0.15">
      <c r="A1395" s="44">
        <v>29662</v>
      </c>
      <c r="B1395" s="44" t="s">
        <v>1295</v>
      </c>
      <c r="C1395" s="48" t="s">
        <v>2000</v>
      </c>
      <c r="D1395" s="44">
        <v>2001</v>
      </c>
      <c r="E1395" s="48" t="s">
        <v>8743</v>
      </c>
      <c r="F1395" s="44" t="s">
        <v>1299</v>
      </c>
      <c r="G1395" s="61"/>
    </row>
    <row r="1396" spans="1:7" x14ac:dyDescent="0.15">
      <c r="A1396" s="44">
        <v>29665</v>
      </c>
      <c r="B1396" s="44" t="s">
        <v>1295</v>
      </c>
      <c r="C1396" s="48" t="s">
        <v>2001</v>
      </c>
      <c r="D1396" s="44">
        <v>2000</v>
      </c>
      <c r="E1396" s="48" t="s">
        <v>8738</v>
      </c>
      <c r="F1396" s="44" t="s">
        <v>1293</v>
      </c>
      <c r="G1396" s="61"/>
    </row>
    <row r="1397" spans="1:7" x14ac:dyDescent="0.15">
      <c r="A1397" s="44">
        <v>29666</v>
      </c>
      <c r="B1397" s="44" t="s">
        <v>1296</v>
      </c>
      <c r="C1397" s="48" t="s">
        <v>2002</v>
      </c>
      <c r="D1397" s="44">
        <v>2000</v>
      </c>
      <c r="E1397" s="48" t="s">
        <v>8738</v>
      </c>
      <c r="F1397" s="44" t="s">
        <v>1293</v>
      </c>
      <c r="G1397" s="61"/>
    </row>
    <row r="1398" spans="1:7" x14ac:dyDescent="0.15">
      <c r="A1398" s="44">
        <v>29667</v>
      </c>
      <c r="B1398" s="44" t="s">
        <v>1296</v>
      </c>
      <c r="C1398" s="48" t="s">
        <v>2003</v>
      </c>
      <c r="D1398" s="44">
        <v>2000</v>
      </c>
      <c r="E1398" s="48" t="s">
        <v>8738</v>
      </c>
      <c r="F1398" s="44" t="s">
        <v>1293</v>
      </c>
      <c r="G1398" s="61"/>
    </row>
    <row r="1399" spans="1:7" x14ac:dyDescent="0.15">
      <c r="A1399" s="44">
        <v>29668</v>
      </c>
      <c r="B1399" s="44" t="s">
        <v>1295</v>
      </c>
      <c r="C1399" s="48" t="s">
        <v>2004</v>
      </c>
      <c r="D1399" s="44">
        <v>2001</v>
      </c>
      <c r="E1399" s="48" t="s">
        <v>8743</v>
      </c>
      <c r="F1399" s="44" t="s">
        <v>1299</v>
      </c>
      <c r="G1399" s="61"/>
    </row>
    <row r="1400" spans="1:7" x14ac:dyDescent="0.15">
      <c r="A1400" s="44">
        <v>29669</v>
      </c>
      <c r="B1400" s="44" t="s">
        <v>1295</v>
      </c>
      <c r="C1400" s="48" t="s">
        <v>2005</v>
      </c>
      <c r="D1400" s="44">
        <v>2000</v>
      </c>
      <c r="E1400" s="48" t="s">
        <v>8743</v>
      </c>
      <c r="F1400" s="44" t="s">
        <v>1299</v>
      </c>
      <c r="G1400" s="61"/>
    </row>
    <row r="1401" spans="1:7" x14ac:dyDescent="0.15">
      <c r="A1401" s="44">
        <v>29671</v>
      </c>
      <c r="B1401" s="44" t="s">
        <v>1296</v>
      </c>
      <c r="C1401" s="48" t="s">
        <v>824</v>
      </c>
      <c r="D1401" s="44">
        <v>2001</v>
      </c>
      <c r="E1401" s="48" t="s">
        <v>8702</v>
      </c>
      <c r="F1401" s="44" t="s">
        <v>1299</v>
      </c>
      <c r="G1401" s="61">
        <v>42457</v>
      </c>
    </row>
    <row r="1402" spans="1:7" x14ac:dyDescent="0.15">
      <c r="A1402" s="133">
        <v>29672</v>
      </c>
      <c r="B1402" s="133" t="s">
        <v>1296</v>
      </c>
      <c r="C1402" s="134" t="s">
        <v>865</v>
      </c>
      <c r="D1402" s="133">
        <v>2001</v>
      </c>
      <c r="E1402" s="134" t="s">
        <v>8702</v>
      </c>
      <c r="F1402" s="133" t="s">
        <v>1299</v>
      </c>
    </row>
    <row r="1403" spans="1:7" x14ac:dyDescent="0.15">
      <c r="A1403" s="44">
        <v>29673</v>
      </c>
      <c r="B1403" s="44" t="s">
        <v>1295</v>
      </c>
      <c r="C1403" s="48" t="s">
        <v>338</v>
      </c>
      <c r="D1403" s="44">
        <v>2001</v>
      </c>
      <c r="E1403" s="48" t="s">
        <v>8702</v>
      </c>
      <c r="F1403" s="44" t="s">
        <v>1299</v>
      </c>
      <c r="G1403" s="61"/>
    </row>
    <row r="1404" spans="1:7" x14ac:dyDescent="0.15">
      <c r="A1404" s="44">
        <v>29674</v>
      </c>
      <c r="B1404" s="44" t="s">
        <v>1296</v>
      </c>
      <c r="C1404" s="48" t="s">
        <v>2006</v>
      </c>
      <c r="D1404" s="44">
        <v>2001</v>
      </c>
      <c r="E1404" s="48" t="s">
        <v>8702</v>
      </c>
      <c r="F1404" s="44" t="s">
        <v>1299</v>
      </c>
      <c r="G1404" s="61"/>
    </row>
    <row r="1405" spans="1:7" x14ac:dyDescent="0.15">
      <c r="A1405" s="44">
        <v>29675</v>
      </c>
      <c r="B1405" s="44" t="s">
        <v>1296</v>
      </c>
      <c r="C1405" s="48" t="s">
        <v>2007</v>
      </c>
      <c r="D1405" s="44">
        <v>2001</v>
      </c>
      <c r="E1405" s="48" t="s">
        <v>8702</v>
      </c>
      <c r="F1405" s="44" t="s">
        <v>1299</v>
      </c>
      <c r="G1405" s="61"/>
    </row>
    <row r="1406" spans="1:7" x14ac:dyDescent="0.15">
      <c r="A1406" s="133">
        <v>29676</v>
      </c>
      <c r="B1406" s="133" t="s">
        <v>1296</v>
      </c>
      <c r="C1406" s="134" t="s">
        <v>2008</v>
      </c>
      <c r="D1406" s="133">
        <v>2001</v>
      </c>
      <c r="E1406" s="134" t="s">
        <v>8702</v>
      </c>
      <c r="F1406" s="133" t="s">
        <v>1299</v>
      </c>
    </row>
    <row r="1407" spans="1:7" x14ac:dyDescent="0.15">
      <c r="A1407" s="44">
        <v>29677</v>
      </c>
      <c r="B1407" s="44" t="s">
        <v>1295</v>
      </c>
      <c r="C1407" s="48" t="s">
        <v>527</v>
      </c>
      <c r="D1407" s="44">
        <v>1999</v>
      </c>
      <c r="E1407" s="48" t="s">
        <v>9170</v>
      </c>
      <c r="F1407" s="44" t="s">
        <v>1291</v>
      </c>
      <c r="G1407" s="61"/>
    </row>
    <row r="1408" spans="1:7" x14ac:dyDescent="0.15">
      <c r="A1408" s="44">
        <v>29679</v>
      </c>
      <c r="B1408" s="44" t="s">
        <v>1295</v>
      </c>
      <c r="C1408" s="48" t="s">
        <v>2009</v>
      </c>
      <c r="D1408" s="44">
        <v>2001</v>
      </c>
      <c r="E1408" s="48" t="s">
        <v>8761</v>
      </c>
      <c r="F1408" s="44" t="s">
        <v>1292</v>
      </c>
      <c r="G1408" s="61"/>
    </row>
    <row r="1409" spans="1:7" x14ac:dyDescent="0.15">
      <c r="A1409" s="44">
        <v>29681</v>
      </c>
      <c r="B1409" s="44" t="s">
        <v>1296</v>
      </c>
      <c r="C1409" s="48" t="s">
        <v>10788</v>
      </c>
      <c r="D1409" s="44">
        <v>1999</v>
      </c>
      <c r="E1409" s="48" t="s">
        <v>8818</v>
      </c>
      <c r="F1409" s="44" t="s">
        <v>1293</v>
      </c>
      <c r="G1409" s="61"/>
    </row>
    <row r="1410" spans="1:7" x14ac:dyDescent="0.15">
      <c r="A1410" s="44">
        <v>29682</v>
      </c>
      <c r="B1410" s="44" t="s">
        <v>1295</v>
      </c>
      <c r="C1410" s="48" t="s">
        <v>2010</v>
      </c>
      <c r="D1410" s="44">
        <v>2002</v>
      </c>
      <c r="E1410" s="48" t="s">
        <v>8818</v>
      </c>
      <c r="F1410" s="44" t="s">
        <v>1293</v>
      </c>
      <c r="G1410" s="61"/>
    </row>
    <row r="1411" spans="1:7" x14ac:dyDescent="0.15">
      <c r="A1411" s="44">
        <v>29683</v>
      </c>
      <c r="B1411" s="44" t="s">
        <v>1295</v>
      </c>
      <c r="C1411" s="48" t="s">
        <v>10789</v>
      </c>
      <c r="D1411" s="44">
        <v>1999</v>
      </c>
      <c r="E1411" s="48" t="s">
        <v>8818</v>
      </c>
      <c r="F1411" s="44" t="s">
        <v>1293</v>
      </c>
      <c r="G1411" s="61"/>
    </row>
    <row r="1412" spans="1:7" x14ac:dyDescent="0.15">
      <c r="A1412" s="44">
        <v>29684</v>
      </c>
      <c r="B1412" s="44" t="s">
        <v>1295</v>
      </c>
      <c r="C1412" s="48" t="s">
        <v>2011</v>
      </c>
      <c r="D1412" s="44">
        <v>2000</v>
      </c>
      <c r="E1412" s="48" t="s">
        <v>8818</v>
      </c>
      <c r="F1412" s="44" t="s">
        <v>1293</v>
      </c>
      <c r="G1412" s="61"/>
    </row>
    <row r="1413" spans="1:7" x14ac:dyDescent="0.15">
      <c r="A1413" s="44">
        <v>29686</v>
      </c>
      <c r="B1413" s="44" t="s">
        <v>1295</v>
      </c>
      <c r="C1413" s="48" t="s">
        <v>345</v>
      </c>
      <c r="D1413" s="44">
        <v>2001</v>
      </c>
      <c r="E1413" s="48" t="s">
        <v>8743</v>
      </c>
      <c r="F1413" s="44" t="s">
        <v>1299</v>
      </c>
      <c r="G1413" s="61">
        <v>43100</v>
      </c>
    </row>
    <row r="1414" spans="1:7" x14ac:dyDescent="0.15">
      <c r="A1414" s="44">
        <v>29687</v>
      </c>
      <c r="B1414" s="44" t="s">
        <v>1296</v>
      </c>
      <c r="C1414" s="48" t="s">
        <v>928</v>
      </c>
      <c r="D1414" s="44">
        <v>2001</v>
      </c>
      <c r="E1414" s="48" t="s">
        <v>9170</v>
      </c>
      <c r="F1414" s="44" t="s">
        <v>1291</v>
      </c>
      <c r="G1414" s="61"/>
    </row>
    <row r="1415" spans="1:7" x14ac:dyDescent="0.15">
      <c r="A1415" s="44">
        <v>29688</v>
      </c>
      <c r="B1415" s="44" t="s">
        <v>1295</v>
      </c>
      <c r="C1415" s="48" t="s">
        <v>10790</v>
      </c>
      <c r="D1415" s="44">
        <v>1999</v>
      </c>
      <c r="E1415" s="48" t="s">
        <v>8712</v>
      </c>
      <c r="F1415" s="44" t="s">
        <v>1291</v>
      </c>
      <c r="G1415" s="61"/>
    </row>
    <row r="1416" spans="1:7" x14ac:dyDescent="0.15">
      <c r="A1416" s="44">
        <v>29691</v>
      </c>
      <c r="B1416" s="44" t="s">
        <v>1296</v>
      </c>
      <c r="C1416" s="48" t="s">
        <v>2012</v>
      </c>
      <c r="D1416" s="44">
        <v>2000</v>
      </c>
      <c r="E1416" s="48" t="s">
        <v>8712</v>
      </c>
      <c r="F1416" s="44" t="s">
        <v>1291</v>
      </c>
      <c r="G1416" s="61"/>
    </row>
    <row r="1417" spans="1:7" x14ac:dyDescent="0.15">
      <c r="A1417" s="44">
        <v>29692</v>
      </c>
      <c r="B1417" s="44" t="s">
        <v>1296</v>
      </c>
      <c r="C1417" s="48" t="s">
        <v>10791</v>
      </c>
      <c r="D1417" s="44">
        <v>1999</v>
      </c>
      <c r="E1417" s="48" t="s">
        <v>8712</v>
      </c>
      <c r="F1417" s="44" t="s">
        <v>1291</v>
      </c>
      <c r="G1417" s="61"/>
    </row>
    <row r="1418" spans="1:7" x14ac:dyDescent="0.15">
      <c r="A1418" s="44">
        <v>29693</v>
      </c>
      <c r="B1418" s="44" t="s">
        <v>1295</v>
      </c>
      <c r="C1418" s="48" t="s">
        <v>2013</v>
      </c>
      <c r="D1418" s="44">
        <v>2001</v>
      </c>
      <c r="E1418" s="48" t="s">
        <v>8874</v>
      </c>
      <c r="F1418" s="44" t="s">
        <v>1297</v>
      </c>
      <c r="G1418" s="61"/>
    </row>
    <row r="1419" spans="1:7" x14ac:dyDescent="0.15">
      <c r="A1419" s="44">
        <v>29694</v>
      </c>
      <c r="B1419" s="44" t="s">
        <v>1296</v>
      </c>
      <c r="C1419" s="48" t="s">
        <v>733</v>
      </c>
      <c r="D1419" s="44">
        <v>2000</v>
      </c>
      <c r="E1419" s="48" t="s">
        <v>8762</v>
      </c>
      <c r="F1419" s="44" t="s">
        <v>1291</v>
      </c>
      <c r="G1419" s="61">
        <v>43100</v>
      </c>
    </row>
    <row r="1420" spans="1:7" x14ac:dyDescent="0.15">
      <c r="A1420" s="44">
        <v>29695</v>
      </c>
      <c r="B1420" s="44" t="s">
        <v>1296</v>
      </c>
      <c r="C1420" s="48" t="s">
        <v>729</v>
      </c>
      <c r="D1420" s="44">
        <v>2000</v>
      </c>
      <c r="E1420" s="48" t="s">
        <v>8762</v>
      </c>
      <c r="F1420" s="44" t="s">
        <v>1291</v>
      </c>
      <c r="G1420" s="61">
        <v>43100</v>
      </c>
    </row>
    <row r="1421" spans="1:7" x14ac:dyDescent="0.15">
      <c r="A1421" s="44">
        <v>29696</v>
      </c>
      <c r="B1421" s="44" t="s">
        <v>1296</v>
      </c>
      <c r="C1421" s="48" t="s">
        <v>2014</v>
      </c>
      <c r="D1421" s="44">
        <v>2000</v>
      </c>
      <c r="E1421" s="48" t="s">
        <v>8714</v>
      </c>
      <c r="F1421" s="44" t="s">
        <v>1294</v>
      </c>
      <c r="G1421" s="61"/>
    </row>
    <row r="1422" spans="1:7" x14ac:dyDescent="0.15">
      <c r="A1422" s="44">
        <v>29697</v>
      </c>
      <c r="B1422" s="44" t="s">
        <v>1296</v>
      </c>
      <c r="C1422" s="48" t="s">
        <v>10792</v>
      </c>
      <c r="D1422" s="44">
        <v>1999</v>
      </c>
      <c r="E1422" s="48" t="s">
        <v>8845</v>
      </c>
      <c r="F1422" s="44" t="s">
        <v>1291</v>
      </c>
      <c r="G1422" s="61"/>
    </row>
    <row r="1423" spans="1:7" x14ac:dyDescent="0.15">
      <c r="A1423" s="44">
        <v>29699</v>
      </c>
      <c r="B1423" s="44" t="s">
        <v>1296</v>
      </c>
      <c r="C1423" s="48" t="s">
        <v>1422</v>
      </c>
      <c r="D1423" s="44">
        <v>2000</v>
      </c>
      <c r="E1423" s="48" t="s">
        <v>8745</v>
      </c>
      <c r="F1423" s="44" t="s">
        <v>1293</v>
      </c>
      <c r="G1423" s="61"/>
    </row>
    <row r="1424" spans="1:7" x14ac:dyDescent="0.15">
      <c r="A1424" s="44">
        <v>29701</v>
      </c>
      <c r="B1424" s="44" t="s">
        <v>1295</v>
      </c>
      <c r="C1424" s="48" t="s">
        <v>415</v>
      </c>
      <c r="D1424" s="44">
        <v>2001</v>
      </c>
      <c r="E1424" s="48" t="s">
        <v>8853</v>
      </c>
      <c r="F1424" s="44" t="s">
        <v>1290</v>
      </c>
      <c r="G1424" s="61">
        <v>43100</v>
      </c>
    </row>
    <row r="1425" spans="1:7" x14ac:dyDescent="0.15">
      <c r="A1425" s="44">
        <v>29703</v>
      </c>
      <c r="B1425" s="44" t="s">
        <v>1296</v>
      </c>
      <c r="C1425" s="48" t="s">
        <v>2015</v>
      </c>
      <c r="D1425" s="44">
        <v>2001</v>
      </c>
      <c r="E1425" s="48" t="s">
        <v>8853</v>
      </c>
      <c r="F1425" s="44" t="s">
        <v>1290</v>
      </c>
      <c r="G1425" s="61"/>
    </row>
    <row r="1426" spans="1:7" x14ac:dyDescent="0.15">
      <c r="A1426" s="44">
        <v>29704</v>
      </c>
      <c r="B1426" s="44" t="s">
        <v>1296</v>
      </c>
      <c r="C1426" s="48" t="s">
        <v>892</v>
      </c>
      <c r="D1426" s="44">
        <v>2001</v>
      </c>
      <c r="E1426" s="48" t="s">
        <v>8853</v>
      </c>
      <c r="F1426" s="44" t="s">
        <v>1290</v>
      </c>
      <c r="G1426" s="61">
        <v>43100</v>
      </c>
    </row>
    <row r="1427" spans="1:7" x14ac:dyDescent="0.15">
      <c r="A1427" s="44">
        <v>29705</v>
      </c>
      <c r="B1427" s="44" t="s">
        <v>1296</v>
      </c>
      <c r="C1427" s="48" t="s">
        <v>2016</v>
      </c>
      <c r="D1427" s="44">
        <v>2000</v>
      </c>
      <c r="E1427" s="48" t="s">
        <v>8710</v>
      </c>
      <c r="F1427" s="44" t="s">
        <v>1299</v>
      </c>
      <c r="G1427" s="61"/>
    </row>
    <row r="1428" spans="1:7" x14ac:dyDescent="0.15">
      <c r="A1428" s="44">
        <v>29706</v>
      </c>
      <c r="B1428" s="44" t="s">
        <v>1296</v>
      </c>
      <c r="C1428" s="48" t="s">
        <v>805</v>
      </c>
      <c r="D1428" s="44">
        <v>2000</v>
      </c>
      <c r="E1428" s="48" t="s">
        <v>8710</v>
      </c>
      <c r="F1428" s="44" t="s">
        <v>1299</v>
      </c>
      <c r="G1428" s="61"/>
    </row>
    <row r="1429" spans="1:7" x14ac:dyDescent="0.15">
      <c r="A1429" s="133">
        <v>29710</v>
      </c>
      <c r="B1429" s="133" t="s">
        <v>1296</v>
      </c>
      <c r="C1429" s="134" t="s">
        <v>10793</v>
      </c>
      <c r="D1429" s="133">
        <v>1999</v>
      </c>
      <c r="E1429" s="134" t="s">
        <v>8816</v>
      </c>
      <c r="F1429" s="133" t="s">
        <v>1296</v>
      </c>
      <c r="G1429" s="135">
        <v>42687</v>
      </c>
    </row>
    <row r="1430" spans="1:7" x14ac:dyDescent="0.15">
      <c r="A1430" s="44">
        <v>29711</v>
      </c>
      <c r="B1430" s="44" t="s">
        <v>1295</v>
      </c>
      <c r="C1430" s="48" t="s">
        <v>10794</v>
      </c>
      <c r="D1430" s="44">
        <v>1999</v>
      </c>
      <c r="E1430" s="48" t="s">
        <v>8816</v>
      </c>
      <c r="F1430" s="44" t="s">
        <v>1296</v>
      </c>
      <c r="G1430" s="61">
        <v>43100</v>
      </c>
    </row>
    <row r="1431" spans="1:7" x14ac:dyDescent="0.15">
      <c r="A1431" s="44">
        <v>29712</v>
      </c>
      <c r="B1431" s="44" t="s">
        <v>1295</v>
      </c>
      <c r="C1431" s="48" t="s">
        <v>2017</v>
      </c>
      <c r="D1431" s="44">
        <v>2000</v>
      </c>
      <c r="E1431" s="48" t="s">
        <v>8856</v>
      </c>
      <c r="F1431" s="44" t="s">
        <v>1290</v>
      </c>
      <c r="G1431" s="61"/>
    </row>
    <row r="1432" spans="1:7" x14ac:dyDescent="0.15">
      <c r="A1432" s="44">
        <v>29714</v>
      </c>
      <c r="B1432" s="44" t="s">
        <v>1296</v>
      </c>
      <c r="C1432" s="48" t="s">
        <v>2018</v>
      </c>
      <c r="D1432" s="44">
        <v>2002</v>
      </c>
      <c r="E1432" s="48" t="s">
        <v>8856</v>
      </c>
      <c r="F1432" s="44" t="s">
        <v>1290</v>
      </c>
      <c r="G1432" s="61"/>
    </row>
    <row r="1433" spans="1:7" x14ac:dyDescent="0.15">
      <c r="A1433" s="44">
        <v>29715</v>
      </c>
      <c r="B1433" s="44" t="s">
        <v>1296</v>
      </c>
      <c r="C1433" s="48" t="s">
        <v>2019</v>
      </c>
      <c r="D1433" s="44">
        <v>2000</v>
      </c>
      <c r="E1433" s="48" t="s">
        <v>8726</v>
      </c>
      <c r="F1433" s="44" t="s">
        <v>1292</v>
      </c>
      <c r="G1433" s="61"/>
    </row>
    <row r="1434" spans="1:7" x14ac:dyDescent="0.15">
      <c r="A1434" s="44">
        <v>29717</v>
      </c>
      <c r="B1434" s="44" t="s">
        <v>1295</v>
      </c>
      <c r="C1434" s="48" t="s">
        <v>2020</v>
      </c>
      <c r="D1434" s="44">
        <v>2000</v>
      </c>
      <c r="E1434" s="48" t="s">
        <v>8726</v>
      </c>
      <c r="F1434" s="44" t="s">
        <v>1292</v>
      </c>
      <c r="G1434" s="61"/>
    </row>
    <row r="1435" spans="1:7" x14ac:dyDescent="0.15">
      <c r="A1435" s="44">
        <v>29720</v>
      </c>
      <c r="B1435" s="44" t="s">
        <v>1295</v>
      </c>
      <c r="C1435" s="48" t="s">
        <v>406</v>
      </c>
      <c r="D1435" s="44">
        <v>2001</v>
      </c>
      <c r="E1435" s="48" t="s">
        <v>9463</v>
      </c>
      <c r="F1435" s="44" t="s">
        <v>1296</v>
      </c>
      <c r="G1435" s="61">
        <v>43100</v>
      </c>
    </row>
    <row r="1436" spans="1:7" x14ac:dyDescent="0.15">
      <c r="A1436" s="44">
        <v>29722</v>
      </c>
      <c r="B1436" s="44" t="s">
        <v>1296</v>
      </c>
      <c r="C1436" s="48" t="s">
        <v>2021</v>
      </c>
      <c r="D1436" s="44">
        <v>2000</v>
      </c>
      <c r="E1436" s="48" t="s">
        <v>8697</v>
      </c>
      <c r="F1436" s="44" t="s">
        <v>1291</v>
      </c>
      <c r="G1436" s="61"/>
    </row>
    <row r="1437" spans="1:7" x14ac:dyDescent="0.15">
      <c r="A1437" s="44">
        <v>29725</v>
      </c>
      <c r="B1437" s="44" t="s">
        <v>1295</v>
      </c>
      <c r="C1437" s="48" t="s">
        <v>2022</v>
      </c>
      <c r="D1437" s="44">
        <v>2000</v>
      </c>
      <c r="E1437" s="48" t="s">
        <v>8815</v>
      </c>
      <c r="F1437" s="44" t="s">
        <v>1290</v>
      </c>
      <c r="G1437" s="61"/>
    </row>
    <row r="1438" spans="1:7" x14ac:dyDescent="0.15">
      <c r="A1438" s="44">
        <v>29726</v>
      </c>
      <c r="B1438" s="44" t="s">
        <v>1295</v>
      </c>
      <c r="C1438" s="48" t="s">
        <v>233</v>
      </c>
      <c r="D1438" s="44">
        <v>2000</v>
      </c>
      <c r="E1438" s="48" t="s">
        <v>8689</v>
      </c>
      <c r="F1438" s="44" t="s">
        <v>1290</v>
      </c>
      <c r="G1438" s="61">
        <v>43100</v>
      </c>
    </row>
    <row r="1439" spans="1:7" x14ac:dyDescent="0.15">
      <c r="A1439" s="44">
        <v>29732</v>
      </c>
      <c r="B1439" s="44" t="s">
        <v>1296</v>
      </c>
      <c r="C1439" s="48" t="s">
        <v>833</v>
      </c>
      <c r="D1439" s="44">
        <v>2000</v>
      </c>
      <c r="E1439" s="48" t="s">
        <v>8722</v>
      </c>
      <c r="F1439" s="44" t="s">
        <v>1296</v>
      </c>
      <c r="G1439" s="61"/>
    </row>
    <row r="1440" spans="1:7" x14ac:dyDescent="0.15">
      <c r="A1440" s="44">
        <v>29733</v>
      </c>
      <c r="B1440" s="44" t="s">
        <v>1295</v>
      </c>
      <c r="C1440" s="48" t="s">
        <v>429</v>
      </c>
      <c r="D1440" s="44">
        <v>2001</v>
      </c>
      <c r="E1440" s="48" t="s">
        <v>8722</v>
      </c>
      <c r="F1440" s="44" t="s">
        <v>1296</v>
      </c>
      <c r="G1440" s="61">
        <v>43072</v>
      </c>
    </row>
    <row r="1441" spans="1:7" x14ac:dyDescent="0.15">
      <c r="A1441" s="44">
        <v>29734</v>
      </c>
      <c r="B1441" s="44" t="s">
        <v>1295</v>
      </c>
      <c r="C1441" s="48" t="s">
        <v>2023</v>
      </c>
      <c r="D1441" s="44">
        <v>2001</v>
      </c>
      <c r="E1441" s="48" t="s">
        <v>8722</v>
      </c>
      <c r="F1441" s="44" t="s">
        <v>1296</v>
      </c>
      <c r="G1441" s="61"/>
    </row>
    <row r="1442" spans="1:7" x14ac:dyDescent="0.15">
      <c r="A1442" s="44">
        <v>29735</v>
      </c>
      <c r="B1442" s="44" t="s">
        <v>1295</v>
      </c>
      <c r="C1442" s="48" t="s">
        <v>430</v>
      </c>
      <c r="D1442" s="44">
        <v>2000</v>
      </c>
      <c r="E1442" s="48" t="s">
        <v>8722</v>
      </c>
      <c r="F1442" s="44" t="s">
        <v>1296</v>
      </c>
      <c r="G1442" s="61"/>
    </row>
    <row r="1443" spans="1:7" x14ac:dyDescent="0.15">
      <c r="A1443" s="44">
        <v>29739</v>
      </c>
      <c r="B1443" s="44" t="s">
        <v>1295</v>
      </c>
      <c r="C1443" s="48" t="s">
        <v>2024</v>
      </c>
      <c r="D1443" s="44">
        <v>2000</v>
      </c>
      <c r="E1443" s="48" t="s">
        <v>8703</v>
      </c>
      <c r="F1443" s="44" t="s">
        <v>1294</v>
      </c>
      <c r="G1443" s="61"/>
    </row>
    <row r="1444" spans="1:7" x14ac:dyDescent="0.15">
      <c r="A1444" s="44">
        <v>29740</v>
      </c>
      <c r="B1444" s="44" t="s">
        <v>1296</v>
      </c>
      <c r="C1444" s="48" t="s">
        <v>2025</v>
      </c>
      <c r="D1444" s="44">
        <v>2000</v>
      </c>
      <c r="E1444" s="48" t="s">
        <v>9190</v>
      </c>
      <c r="F1444" s="44" t="s">
        <v>1293</v>
      </c>
      <c r="G1444" s="61"/>
    </row>
    <row r="1445" spans="1:7" x14ac:dyDescent="0.15">
      <c r="A1445" s="44">
        <v>29741</v>
      </c>
      <c r="B1445" s="44" t="s">
        <v>1296</v>
      </c>
      <c r="C1445" s="48" t="s">
        <v>10795</v>
      </c>
      <c r="D1445" s="44">
        <v>1999</v>
      </c>
      <c r="E1445" s="48" t="s">
        <v>9190</v>
      </c>
      <c r="F1445" s="44" t="s">
        <v>1293</v>
      </c>
      <c r="G1445" s="61"/>
    </row>
    <row r="1446" spans="1:7" x14ac:dyDescent="0.15">
      <c r="A1446" s="44">
        <v>29742</v>
      </c>
      <c r="B1446" s="44" t="s">
        <v>1296</v>
      </c>
      <c r="C1446" s="48" t="s">
        <v>10796</v>
      </c>
      <c r="D1446" s="44">
        <v>1999</v>
      </c>
      <c r="E1446" s="48" t="s">
        <v>9190</v>
      </c>
      <c r="F1446" s="44" t="s">
        <v>1293</v>
      </c>
      <c r="G1446" s="61"/>
    </row>
    <row r="1447" spans="1:7" x14ac:dyDescent="0.15">
      <c r="A1447" s="44">
        <v>29743</v>
      </c>
      <c r="B1447" s="44" t="s">
        <v>1295</v>
      </c>
      <c r="C1447" s="48" t="s">
        <v>62</v>
      </c>
      <c r="D1447" s="44">
        <v>2000</v>
      </c>
      <c r="E1447" s="48" t="s">
        <v>8757</v>
      </c>
      <c r="F1447" s="44" t="s">
        <v>1295</v>
      </c>
      <c r="G1447" s="61"/>
    </row>
    <row r="1448" spans="1:7" x14ac:dyDescent="0.15">
      <c r="A1448" s="44">
        <v>29744</v>
      </c>
      <c r="B1448" s="44" t="s">
        <v>1296</v>
      </c>
      <c r="C1448" s="48" t="s">
        <v>2026</v>
      </c>
      <c r="D1448" s="44">
        <v>2001</v>
      </c>
      <c r="E1448" s="48" t="s">
        <v>8695</v>
      </c>
      <c r="F1448" s="44" t="s">
        <v>1290</v>
      </c>
      <c r="G1448" s="61"/>
    </row>
    <row r="1449" spans="1:7" x14ac:dyDescent="0.15">
      <c r="A1449" s="44">
        <v>29754</v>
      </c>
      <c r="B1449" s="44" t="s">
        <v>1295</v>
      </c>
      <c r="C1449" s="48" t="s">
        <v>2027</v>
      </c>
      <c r="D1449" s="44">
        <v>2002</v>
      </c>
      <c r="E1449" s="48" t="s">
        <v>8737</v>
      </c>
      <c r="F1449" s="44" t="s">
        <v>1293</v>
      </c>
      <c r="G1449" s="61"/>
    </row>
    <row r="1450" spans="1:7" x14ac:dyDescent="0.15">
      <c r="A1450" s="44">
        <v>29759</v>
      </c>
      <c r="B1450" s="44" t="s">
        <v>1295</v>
      </c>
      <c r="C1450" s="48" t="s">
        <v>1940</v>
      </c>
      <c r="D1450" s="44">
        <v>2000</v>
      </c>
      <c r="E1450" s="48" t="s">
        <v>8876</v>
      </c>
      <c r="F1450" s="44" t="s">
        <v>1297</v>
      </c>
      <c r="G1450" s="61"/>
    </row>
    <row r="1451" spans="1:7" x14ac:dyDescent="0.15">
      <c r="A1451" s="133">
        <v>29760</v>
      </c>
      <c r="B1451" s="133" t="s">
        <v>1295</v>
      </c>
      <c r="C1451" s="134" t="s">
        <v>262</v>
      </c>
      <c r="D1451" s="133">
        <v>2001</v>
      </c>
      <c r="E1451" s="134" t="s">
        <v>8711</v>
      </c>
      <c r="F1451" s="133" t="s">
        <v>1291</v>
      </c>
      <c r="G1451" s="135">
        <v>43100</v>
      </c>
    </row>
    <row r="1452" spans="1:7" x14ac:dyDescent="0.15">
      <c r="A1452" s="44">
        <v>29762</v>
      </c>
      <c r="B1452" s="44" t="s">
        <v>1295</v>
      </c>
      <c r="C1452" s="48" t="s">
        <v>2028</v>
      </c>
      <c r="D1452" s="44">
        <v>2001</v>
      </c>
      <c r="E1452" s="48" t="s">
        <v>8761</v>
      </c>
      <c r="F1452" s="44" t="s">
        <v>1292</v>
      </c>
      <c r="G1452" s="61"/>
    </row>
    <row r="1453" spans="1:7" x14ac:dyDescent="0.15">
      <c r="A1453" s="44">
        <v>29763</v>
      </c>
      <c r="B1453" s="44" t="s">
        <v>1295</v>
      </c>
      <c r="C1453" s="48" t="s">
        <v>305</v>
      </c>
      <c r="D1453" s="44">
        <v>2001</v>
      </c>
      <c r="E1453" s="48" t="s">
        <v>8761</v>
      </c>
      <c r="F1453" s="44" t="s">
        <v>1292</v>
      </c>
      <c r="G1453" s="61">
        <v>43100</v>
      </c>
    </row>
    <row r="1454" spans="1:7" x14ac:dyDescent="0.15">
      <c r="A1454" s="44">
        <v>29766</v>
      </c>
      <c r="B1454" s="44" t="s">
        <v>1296</v>
      </c>
      <c r="C1454" s="48" t="s">
        <v>10797</v>
      </c>
      <c r="D1454" s="44">
        <v>1999</v>
      </c>
      <c r="E1454" s="48" t="s">
        <v>8844</v>
      </c>
      <c r="F1454" s="44" t="s">
        <v>1298</v>
      </c>
      <c r="G1454" s="61"/>
    </row>
    <row r="1455" spans="1:7" x14ac:dyDescent="0.15">
      <c r="A1455" s="44">
        <v>29767</v>
      </c>
      <c r="B1455" s="44" t="s">
        <v>1296</v>
      </c>
      <c r="C1455" s="48" t="s">
        <v>744</v>
      </c>
      <c r="D1455" s="44">
        <v>2001</v>
      </c>
      <c r="E1455" s="48" t="s">
        <v>8791</v>
      </c>
      <c r="F1455" s="44" t="s">
        <v>1295</v>
      </c>
      <c r="G1455" s="61">
        <v>42428</v>
      </c>
    </row>
    <row r="1456" spans="1:7" x14ac:dyDescent="0.15">
      <c r="A1456" s="44">
        <v>29769</v>
      </c>
      <c r="B1456" s="44" t="s">
        <v>1296</v>
      </c>
      <c r="C1456" s="48" t="s">
        <v>2029</v>
      </c>
      <c r="D1456" s="44">
        <v>2000</v>
      </c>
      <c r="E1456" s="48" t="s">
        <v>8796</v>
      </c>
      <c r="F1456" s="44" t="s">
        <v>1295</v>
      </c>
      <c r="G1456" s="61"/>
    </row>
    <row r="1457" spans="1:7" x14ac:dyDescent="0.15">
      <c r="A1457" s="44">
        <v>29770</v>
      </c>
      <c r="B1457" s="44" t="s">
        <v>1296</v>
      </c>
      <c r="C1457" s="48" t="s">
        <v>2030</v>
      </c>
      <c r="D1457" s="44">
        <v>2001</v>
      </c>
      <c r="E1457" s="48" t="s">
        <v>8796</v>
      </c>
      <c r="F1457" s="44" t="s">
        <v>1295</v>
      </c>
      <c r="G1457" s="61"/>
    </row>
    <row r="1458" spans="1:7" x14ac:dyDescent="0.15">
      <c r="A1458" s="44">
        <v>29771</v>
      </c>
      <c r="B1458" s="44" t="s">
        <v>1296</v>
      </c>
      <c r="C1458" s="48" t="s">
        <v>2031</v>
      </c>
      <c r="D1458" s="44">
        <v>2000</v>
      </c>
      <c r="E1458" s="48" t="s">
        <v>8796</v>
      </c>
      <c r="F1458" s="44" t="s">
        <v>1295</v>
      </c>
      <c r="G1458" s="61">
        <v>42645</v>
      </c>
    </row>
    <row r="1459" spans="1:7" x14ac:dyDescent="0.15">
      <c r="A1459" s="44">
        <v>29772</v>
      </c>
      <c r="B1459" s="44" t="s">
        <v>1296</v>
      </c>
      <c r="C1459" s="48" t="s">
        <v>867</v>
      </c>
      <c r="D1459" s="44">
        <v>2001</v>
      </c>
      <c r="E1459" s="48" t="s">
        <v>8796</v>
      </c>
      <c r="F1459" s="44" t="s">
        <v>1295</v>
      </c>
      <c r="G1459" s="61">
        <v>43100</v>
      </c>
    </row>
    <row r="1460" spans="1:7" x14ac:dyDescent="0.15">
      <c r="A1460" s="44">
        <v>29777</v>
      </c>
      <c r="B1460" s="44" t="s">
        <v>1295</v>
      </c>
      <c r="C1460" s="48" t="s">
        <v>2032</v>
      </c>
      <c r="D1460" s="44">
        <v>2001</v>
      </c>
      <c r="E1460" s="48" t="s">
        <v>9158</v>
      </c>
      <c r="F1460" s="44" t="s">
        <v>1298</v>
      </c>
      <c r="G1460" s="61"/>
    </row>
    <row r="1461" spans="1:7" x14ac:dyDescent="0.15">
      <c r="A1461" s="44">
        <v>29778</v>
      </c>
      <c r="B1461" s="44" t="s">
        <v>1296</v>
      </c>
      <c r="C1461" s="48" t="s">
        <v>2033</v>
      </c>
      <c r="D1461" s="44">
        <v>2003</v>
      </c>
      <c r="E1461" s="48" t="s">
        <v>9158</v>
      </c>
      <c r="F1461" s="44" t="s">
        <v>1298</v>
      </c>
      <c r="G1461" s="61"/>
    </row>
    <row r="1462" spans="1:7" x14ac:dyDescent="0.15">
      <c r="A1462" s="44">
        <v>29779</v>
      </c>
      <c r="B1462" s="44" t="s">
        <v>1296</v>
      </c>
      <c r="C1462" s="48" t="s">
        <v>10798</v>
      </c>
      <c r="D1462" s="44">
        <v>1999</v>
      </c>
      <c r="E1462" s="48" t="s">
        <v>8703</v>
      </c>
      <c r="F1462" s="44" t="s">
        <v>1294</v>
      </c>
      <c r="G1462" s="61"/>
    </row>
    <row r="1463" spans="1:7" x14ac:dyDescent="0.15">
      <c r="A1463" s="44">
        <v>29789</v>
      </c>
      <c r="B1463" s="44" t="s">
        <v>1295</v>
      </c>
      <c r="C1463" s="48" t="s">
        <v>504</v>
      </c>
      <c r="D1463" s="44">
        <v>1999</v>
      </c>
      <c r="E1463" s="48" t="s">
        <v>8706</v>
      </c>
      <c r="F1463" s="44" t="s">
        <v>1291</v>
      </c>
      <c r="G1463" s="61">
        <v>43100</v>
      </c>
    </row>
    <row r="1464" spans="1:7" x14ac:dyDescent="0.15">
      <c r="A1464" s="44">
        <v>29790</v>
      </c>
      <c r="B1464" s="44" t="s">
        <v>1295</v>
      </c>
      <c r="C1464" s="48" t="s">
        <v>2034</v>
      </c>
      <c r="D1464" s="44">
        <v>2000</v>
      </c>
      <c r="E1464" s="48" t="s">
        <v>8706</v>
      </c>
      <c r="F1464" s="44" t="s">
        <v>1291</v>
      </c>
      <c r="G1464" s="61"/>
    </row>
    <row r="1465" spans="1:7" x14ac:dyDescent="0.15">
      <c r="A1465" s="44">
        <v>29791</v>
      </c>
      <c r="B1465" s="44" t="s">
        <v>1296</v>
      </c>
      <c r="C1465" s="48" t="s">
        <v>2035</v>
      </c>
      <c r="D1465" s="44">
        <v>2001</v>
      </c>
      <c r="E1465" s="48" t="s">
        <v>9183</v>
      </c>
      <c r="F1465" s="44" t="s">
        <v>1298</v>
      </c>
      <c r="G1465" s="61"/>
    </row>
    <row r="1466" spans="1:7" x14ac:dyDescent="0.15">
      <c r="A1466" s="44">
        <v>29793</v>
      </c>
      <c r="B1466" s="44" t="s">
        <v>1296</v>
      </c>
      <c r="C1466" s="48" t="s">
        <v>2036</v>
      </c>
      <c r="D1466" s="44">
        <v>2001</v>
      </c>
      <c r="E1466" s="48" t="s">
        <v>9183</v>
      </c>
      <c r="F1466" s="44" t="s">
        <v>1298</v>
      </c>
      <c r="G1466" s="61"/>
    </row>
    <row r="1467" spans="1:7" x14ac:dyDescent="0.15">
      <c r="A1467" s="44">
        <v>29795</v>
      </c>
      <c r="B1467" s="44" t="s">
        <v>1296</v>
      </c>
      <c r="C1467" s="48" t="s">
        <v>10799</v>
      </c>
      <c r="D1467" s="44">
        <v>1999</v>
      </c>
      <c r="E1467" s="48" t="s">
        <v>9463</v>
      </c>
      <c r="F1467" s="44" t="s">
        <v>1296</v>
      </c>
      <c r="G1467" s="61"/>
    </row>
    <row r="1468" spans="1:7" x14ac:dyDescent="0.15">
      <c r="A1468" s="44">
        <v>29798</v>
      </c>
      <c r="B1468" s="44" t="s">
        <v>1295</v>
      </c>
      <c r="C1468" s="48" t="s">
        <v>10800</v>
      </c>
      <c r="D1468" s="44">
        <v>1999</v>
      </c>
      <c r="E1468" s="48" t="s">
        <v>8844</v>
      </c>
      <c r="F1468" s="44" t="s">
        <v>1298</v>
      </c>
      <c r="G1468" s="61"/>
    </row>
    <row r="1469" spans="1:7" x14ac:dyDescent="0.15">
      <c r="A1469" s="44">
        <v>29799</v>
      </c>
      <c r="B1469" s="44" t="s">
        <v>1296</v>
      </c>
      <c r="C1469" s="48" t="s">
        <v>2037</v>
      </c>
      <c r="D1469" s="44">
        <v>2000</v>
      </c>
      <c r="E1469" s="48" t="s">
        <v>8737</v>
      </c>
      <c r="F1469" s="44" t="s">
        <v>1293</v>
      </c>
      <c r="G1469" s="61"/>
    </row>
    <row r="1470" spans="1:7" x14ac:dyDescent="0.15">
      <c r="A1470" s="44">
        <v>29801</v>
      </c>
      <c r="B1470" s="44" t="s">
        <v>1295</v>
      </c>
      <c r="C1470" s="48" t="s">
        <v>2038</v>
      </c>
      <c r="D1470" s="44">
        <v>2000</v>
      </c>
      <c r="E1470" s="48" t="s">
        <v>8736</v>
      </c>
      <c r="F1470" s="44" t="s">
        <v>1295</v>
      </c>
      <c r="G1470" s="61"/>
    </row>
    <row r="1471" spans="1:7" x14ac:dyDescent="0.15">
      <c r="A1471" s="44">
        <v>29804</v>
      </c>
      <c r="B1471" s="44" t="s">
        <v>1295</v>
      </c>
      <c r="C1471" s="48" t="s">
        <v>214</v>
      </c>
      <c r="D1471" s="44">
        <v>2001</v>
      </c>
      <c r="E1471" s="48" t="s">
        <v>8753</v>
      </c>
      <c r="F1471" s="44" t="s">
        <v>1295</v>
      </c>
      <c r="G1471" s="61">
        <v>42792</v>
      </c>
    </row>
    <row r="1472" spans="1:7" x14ac:dyDescent="0.15">
      <c r="A1472" s="44">
        <v>29806</v>
      </c>
      <c r="B1472" s="44" t="s">
        <v>1295</v>
      </c>
      <c r="C1472" s="48" t="s">
        <v>2039</v>
      </c>
      <c r="D1472" s="44">
        <v>2001</v>
      </c>
      <c r="E1472" s="48" t="s">
        <v>8772</v>
      </c>
      <c r="F1472" s="44" t="s">
        <v>1294</v>
      </c>
      <c r="G1472" s="61"/>
    </row>
    <row r="1473" spans="1:7" x14ac:dyDescent="0.15">
      <c r="A1473" s="44">
        <v>29807</v>
      </c>
      <c r="B1473" s="44" t="s">
        <v>1296</v>
      </c>
      <c r="C1473" s="48" t="s">
        <v>795</v>
      </c>
      <c r="D1473" s="44">
        <v>2000</v>
      </c>
      <c r="E1473" s="48" t="s">
        <v>8699</v>
      </c>
      <c r="F1473" s="44" t="s">
        <v>1294</v>
      </c>
      <c r="G1473" s="61"/>
    </row>
    <row r="1474" spans="1:7" x14ac:dyDescent="0.15">
      <c r="A1474" s="44">
        <v>29808</v>
      </c>
      <c r="B1474" s="44" t="s">
        <v>1295</v>
      </c>
      <c r="C1474" s="48" t="s">
        <v>216</v>
      </c>
      <c r="D1474" s="44">
        <v>2001</v>
      </c>
      <c r="E1474" s="48" t="s">
        <v>8717</v>
      </c>
      <c r="F1474" s="44" t="s">
        <v>1299</v>
      </c>
      <c r="G1474" s="61">
        <v>43100</v>
      </c>
    </row>
    <row r="1475" spans="1:7" x14ac:dyDescent="0.15">
      <c r="A1475" s="44">
        <v>29809</v>
      </c>
      <c r="B1475" s="44" t="s">
        <v>1295</v>
      </c>
      <c r="C1475" s="48" t="s">
        <v>2040</v>
      </c>
      <c r="D1475" s="44">
        <v>2000</v>
      </c>
      <c r="E1475" s="48" t="s">
        <v>8858</v>
      </c>
      <c r="F1475" s="44" t="s">
        <v>1294</v>
      </c>
      <c r="G1475" s="61"/>
    </row>
    <row r="1476" spans="1:7" x14ac:dyDescent="0.15">
      <c r="A1476" s="44">
        <v>29810</v>
      </c>
      <c r="B1476" s="44" t="s">
        <v>1295</v>
      </c>
      <c r="C1476" s="48" t="s">
        <v>10801</v>
      </c>
      <c r="D1476" s="44">
        <v>1999</v>
      </c>
      <c r="E1476" s="48" t="s">
        <v>8738</v>
      </c>
      <c r="F1476" s="44" t="s">
        <v>1293</v>
      </c>
      <c r="G1476" s="61"/>
    </row>
    <row r="1477" spans="1:7" x14ac:dyDescent="0.15">
      <c r="A1477" s="44">
        <v>29811</v>
      </c>
      <c r="B1477" s="44" t="s">
        <v>1295</v>
      </c>
      <c r="C1477" s="48" t="s">
        <v>347</v>
      </c>
      <c r="D1477" s="44">
        <v>2000</v>
      </c>
      <c r="E1477" s="48" t="s">
        <v>8818</v>
      </c>
      <c r="F1477" s="44" t="s">
        <v>1293</v>
      </c>
      <c r="G1477" s="61"/>
    </row>
    <row r="1478" spans="1:7" x14ac:dyDescent="0.15">
      <c r="A1478" s="44">
        <v>29812</v>
      </c>
      <c r="B1478" s="44" t="s">
        <v>1295</v>
      </c>
      <c r="C1478" s="48" t="s">
        <v>256</v>
      </c>
      <c r="D1478" s="44">
        <v>2000</v>
      </c>
      <c r="E1478" s="48" t="s">
        <v>8715</v>
      </c>
      <c r="F1478" s="44" t="s">
        <v>1299</v>
      </c>
      <c r="G1478" s="61">
        <v>43100</v>
      </c>
    </row>
    <row r="1479" spans="1:7" x14ac:dyDescent="0.15">
      <c r="A1479" s="44">
        <v>29813</v>
      </c>
      <c r="B1479" s="44" t="s">
        <v>1295</v>
      </c>
      <c r="C1479" s="48" t="s">
        <v>267</v>
      </c>
      <c r="D1479" s="44">
        <v>2000</v>
      </c>
      <c r="E1479" s="48" t="s">
        <v>8715</v>
      </c>
      <c r="F1479" s="44" t="s">
        <v>1299</v>
      </c>
      <c r="G1479" s="61">
        <v>42834</v>
      </c>
    </row>
    <row r="1480" spans="1:7" x14ac:dyDescent="0.15">
      <c r="A1480" s="44">
        <v>29814</v>
      </c>
      <c r="B1480" s="44" t="s">
        <v>1295</v>
      </c>
      <c r="C1480" s="48" t="s">
        <v>298</v>
      </c>
      <c r="D1480" s="44">
        <v>2000</v>
      </c>
      <c r="E1480" s="48" t="s">
        <v>8715</v>
      </c>
      <c r="F1480" s="44" t="s">
        <v>1299</v>
      </c>
      <c r="G1480" s="61">
        <v>42457</v>
      </c>
    </row>
    <row r="1481" spans="1:7" x14ac:dyDescent="0.15">
      <c r="A1481" s="44">
        <v>29815</v>
      </c>
      <c r="B1481" s="44" t="s">
        <v>1295</v>
      </c>
      <c r="C1481" s="48" t="s">
        <v>276</v>
      </c>
      <c r="D1481" s="44">
        <v>2000</v>
      </c>
      <c r="E1481" s="48" t="s">
        <v>8715</v>
      </c>
      <c r="F1481" s="44" t="s">
        <v>1299</v>
      </c>
      <c r="G1481" s="61">
        <v>42674</v>
      </c>
    </row>
    <row r="1482" spans="1:7" x14ac:dyDescent="0.15">
      <c r="A1482" s="44">
        <v>29816</v>
      </c>
      <c r="B1482" s="44" t="s">
        <v>1295</v>
      </c>
      <c r="C1482" s="48" t="s">
        <v>10802</v>
      </c>
      <c r="D1482" s="44">
        <v>1999</v>
      </c>
      <c r="E1482" s="48" t="s">
        <v>9189</v>
      </c>
      <c r="F1482" s="44" t="s">
        <v>1299</v>
      </c>
      <c r="G1482" s="61"/>
    </row>
    <row r="1483" spans="1:7" x14ac:dyDescent="0.15">
      <c r="A1483" s="44">
        <v>29817</v>
      </c>
      <c r="B1483" s="44" t="s">
        <v>1295</v>
      </c>
      <c r="C1483" s="48" t="s">
        <v>497</v>
      </c>
      <c r="D1483" s="44">
        <v>1999</v>
      </c>
      <c r="E1483" s="48" t="s">
        <v>8762</v>
      </c>
      <c r="F1483" s="44" t="s">
        <v>1291</v>
      </c>
      <c r="G1483" s="61">
        <v>43100</v>
      </c>
    </row>
    <row r="1484" spans="1:7" x14ac:dyDescent="0.15">
      <c r="A1484" s="44">
        <v>29818</v>
      </c>
      <c r="B1484" s="44" t="s">
        <v>1296</v>
      </c>
      <c r="C1484" s="48" t="s">
        <v>10803</v>
      </c>
      <c r="D1484" s="44">
        <v>1999</v>
      </c>
      <c r="E1484" s="48" t="s">
        <v>9157</v>
      </c>
      <c r="F1484" s="44" t="s">
        <v>1297</v>
      </c>
      <c r="G1484" s="61"/>
    </row>
    <row r="1485" spans="1:7" x14ac:dyDescent="0.15">
      <c r="A1485" s="44">
        <v>29819</v>
      </c>
      <c r="B1485" s="44" t="s">
        <v>1295</v>
      </c>
      <c r="C1485" s="48" t="s">
        <v>2041</v>
      </c>
      <c r="D1485" s="44">
        <v>2001</v>
      </c>
      <c r="E1485" s="48" t="s">
        <v>8772</v>
      </c>
      <c r="F1485" s="44" t="s">
        <v>1294</v>
      </c>
      <c r="G1485" s="61"/>
    </row>
    <row r="1486" spans="1:7" x14ac:dyDescent="0.15">
      <c r="A1486" s="44">
        <v>29824</v>
      </c>
      <c r="B1486" s="44" t="s">
        <v>1295</v>
      </c>
      <c r="C1486" s="48" t="s">
        <v>2042</v>
      </c>
      <c r="D1486" s="44">
        <v>2001</v>
      </c>
      <c r="E1486" s="48" t="s">
        <v>8757</v>
      </c>
      <c r="F1486" s="44" t="s">
        <v>1295</v>
      </c>
      <c r="G1486" s="61"/>
    </row>
    <row r="1487" spans="1:7" x14ac:dyDescent="0.15">
      <c r="A1487" s="44">
        <v>29825</v>
      </c>
      <c r="B1487" s="44" t="s">
        <v>1295</v>
      </c>
      <c r="C1487" s="48" t="s">
        <v>10804</v>
      </c>
      <c r="D1487" s="44">
        <v>1999</v>
      </c>
      <c r="E1487" s="48" t="s">
        <v>8859</v>
      </c>
      <c r="F1487" s="44" t="s">
        <v>1295</v>
      </c>
      <c r="G1487" s="61"/>
    </row>
    <row r="1488" spans="1:7" x14ac:dyDescent="0.15">
      <c r="A1488" s="44">
        <v>29826</v>
      </c>
      <c r="B1488" s="44" t="s">
        <v>1296</v>
      </c>
      <c r="C1488" s="48" t="s">
        <v>2043</v>
      </c>
      <c r="D1488" s="44">
        <v>2001</v>
      </c>
      <c r="E1488" s="48" t="s">
        <v>8736</v>
      </c>
      <c r="F1488" s="44" t="s">
        <v>1295</v>
      </c>
      <c r="G1488" s="61"/>
    </row>
    <row r="1489" spans="1:7" x14ac:dyDescent="0.15">
      <c r="A1489" s="44">
        <v>29828</v>
      </c>
      <c r="B1489" s="44" t="s">
        <v>1295</v>
      </c>
      <c r="C1489" s="48" t="s">
        <v>322</v>
      </c>
      <c r="D1489" s="44">
        <v>2001</v>
      </c>
      <c r="E1489" s="48" t="s">
        <v>8697</v>
      </c>
      <c r="F1489" s="44" t="s">
        <v>1291</v>
      </c>
      <c r="G1489" s="61">
        <v>43100</v>
      </c>
    </row>
    <row r="1490" spans="1:7" x14ac:dyDescent="0.15">
      <c r="A1490" s="44">
        <v>29829</v>
      </c>
      <c r="B1490" s="44" t="s">
        <v>1295</v>
      </c>
      <c r="C1490" s="48" t="s">
        <v>376</v>
      </c>
      <c r="D1490" s="44">
        <v>2001</v>
      </c>
      <c r="E1490" s="48" t="s">
        <v>8711</v>
      </c>
      <c r="F1490" s="44" t="s">
        <v>1291</v>
      </c>
      <c r="G1490" s="61">
        <v>42576</v>
      </c>
    </row>
    <row r="1491" spans="1:7" x14ac:dyDescent="0.15">
      <c r="A1491" s="44">
        <v>29830</v>
      </c>
      <c r="B1491" s="44" t="s">
        <v>1296</v>
      </c>
      <c r="C1491" s="48" t="s">
        <v>2044</v>
      </c>
      <c r="D1491" s="44">
        <v>2001</v>
      </c>
      <c r="E1491" s="48" t="s">
        <v>8760</v>
      </c>
      <c r="F1491" s="44" t="s">
        <v>1297</v>
      </c>
      <c r="G1491" s="61"/>
    </row>
    <row r="1492" spans="1:7" x14ac:dyDescent="0.15">
      <c r="A1492" s="44">
        <v>29831</v>
      </c>
      <c r="B1492" s="44" t="s">
        <v>1296</v>
      </c>
      <c r="C1492" s="48" t="s">
        <v>2045</v>
      </c>
      <c r="D1492" s="44">
        <v>2000</v>
      </c>
      <c r="E1492" s="48" t="s">
        <v>8760</v>
      </c>
      <c r="F1492" s="44" t="s">
        <v>1297</v>
      </c>
      <c r="G1492" s="61"/>
    </row>
    <row r="1493" spans="1:7" x14ac:dyDescent="0.15">
      <c r="A1493" s="44">
        <v>29832</v>
      </c>
      <c r="B1493" s="44" t="s">
        <v>1296</v>
      </c>
      <c r="C1493" s="48" t="s">
        <v>2046</v>
      </c>
      <c r="D1493" s="44">
        <v>2000</v>
      </c>
      <c r="E1493" s="48" t="s">
        <v>8760</v>
      </c>
      <c r="F1493" s="44" t="s">
        <v>1297</v>
      </c>
      <c r="G1493" s="61"/>
    </row>
    <row r="1494" spans="1:7" x14ac:dyDescent="0.15">
      <c r="A1494" s="44">
        <v>29834</v>
      </c>
      <c r="B1494" s="44" t="s">
        <v>1295</v>
      </c>
      <c r="C1494" s="48" t="s">
        <v>2047</v>
      </c>
      <c r="D1494" s="44">
        <v>2001</v>
      </c>
      <c r="E1494" s="48" t="s">
        <v>8719</v>
      </c>
      <c r="F1494" s="44" t="s">
        <v>1294</v>
      </c>
      <c r="G1494" s="61"/>
    </row>
    <row r="1495" spans="1:7" x14ac:dyDescent="0.15">
      <c r="A1495" s="44">
        <v>29838</v>
      </c>
      <c r="B1495" s="44" t="s">
        <v>1295</v>
      </c>
      <c r="C1495" s="48" t="s">
        <v>1066</v>
      </c>
      <c r="D1495" s="44">
        <v>2000</v>
      </c>
      <c r="E1495" s="48" t="s">
        <v>8751</v>
      </c>
      <c r="F1495" s="44" t="s">
        <v>1297</v>
      </c>
      <c r="G1495" s="61">
        <v>42534</v>
      </c>
    </row>
    <row r="1496" spans="1:7" x14ac:dyDescent="0.15">
      <c r="A1496" s="133">
        <v>29839</v>
      </c>
      <c r="B1496" s="133" t="s">
        <v>1296</v>
      </c>
      <c r="C1496" s="134" t="s">
        <v>885</v>
      </c>
      <c r="D1496" s="133">
        <v>2001</v>
      </c>
      <c r="E1496" s="134" t="s">
        <v>8751</v>
      </c>
      <c r="F1496" s="133" t="s">
        <v>1297</v>
      </c>
      <c r="G1496" s="135">
        <v>43100</v>
      </c>
    </row>
    <row r="1497" spans="1:7" x14ac:dyDescent="0.15">
      <c r="A1497" s="44">
        <v>29840</v>
      </c>
      <c r="B1497" s="44" t="s">
        <v>1296</v>
      </c>
      <c r="C1497" s="48" t="s">
        <v>2048</v>
      </c>
      <c r="D1497" s="44">
        <v>2001</v>
      </c>
      <c r="E1497" s="48" t="s">
        <v>8751</v>
      </c>
      <c r="F1497" s="44" t="s">
        <v>1297</v>
      </c>
      <c r="G1497" s="61"/>
    </row>
    <row r="1498" spans="1:7" x14ac:dyDescent="0.15">
      <c r="A1498" s="44">
        <v>29841</v>
      </c>
      <c r="B1498" s="44" t="s">
        <v>1296</v>
      </c>
      <c r="C1498" s="48" t="s">
        <v>1204</v>
      </c>
      <c r="D1498" s="44">
        <v>2000</v>
      </c>
      <c r="E1498" s="48" t="s">
        <v>8751</v>
      </c>
      <c r="F1498" s="44" t="s">
        <v>1297</v>
      </c>
      <c r="G1498" s="61"/>
    </row>
    <row r="1499" spans="1:7" x14ac:dyDescent="0.15">
      <c r="A1499" s="44">
        <v>29842</v>
      </c>
      <c r="B1499" s="44" t="s">
        <v>1296</v>
      </c>
      <c r="C1499" s="48" t="s">
        <v>872</v>
      </c>
      <c r="D1499" s="44">
        <v>2001</v>
      </c>
      <c r="E1499" s="48" t="s">
        <v>8751</v>
      </c>
      <c r="F1499" s="44" t="s">
        <v>1297</v>
      </c>
      <c r="G1499" s="61"/>
    </row>
    <row r="1500" spans="1:7" x14ac:dyDescent="0.15">
      <c r="A1500" s="44">
        <v>29843</v>
      </c>
      <c r="B1500" s="44" t="s">
        <v>1296</v>
      </c>
      <c r="C1500" s="48" t="s">
        <v>2049</v>
      </c>
      <c r="D1500" s="44">
        <v>2000</v>
      </c>
      <c r="E1500" s="48" t="s">
        <v>8751</v>
      </c>
      <c r="F1500" s="44" t="s">
        <v>1297</v>
      </c>
      <c r="G1500" s="61"/>
    </row>
    <row r="1501" spans="1:7" x14ac:dyDescent="0.15">
      <c r="A1501" s="44">
        <v>29847</v>
      </c>
      <c r="B1501" s="44" t="s">
        <v>1296</v>
      </c>
      <c r="C1501" s="48" t="s">
        <v>2050</v>
      </c>
      <c r="D1501" s="44">
        <v>2000</v>
      </c>
      <c r="E1501" s="48" t="s">
        <v>9463</v>
      </c>
      <c r="F1501" s="44" t="s">
        <v>1296</v>
      </c>
      <c r="G1501" s="61"/>
    </row>
    <row r="1502" spans="1:7" x14ac:dyDescent="0.15">
      <c r="A1502" s="44">
        <v>29848</v>
      </c>
      <c r="B1502" s="44" t="s">
        <v>1296</v>
      </c>
      <c r="C1502" s="48" t="s">
        <v>2051</v>
      </c>
      <c r="D1502" s="44">
        <v>2000</v>
      </c>
      <c r="E1502" s="48" t="s">
        <v>9463</v>
      </c>
      <c r="F1502" s="44" t="s">
        <v>1296</v>
      </c>
      <c r="G1502" s="61"/>
    </row>
    <row r="1503" spans="1:7" x14ac:dyDescent="0.15">
      <c r="A1503" s="44">
        <v>29849</v>
      </c>
      <c r="B1503" s="44" t="s">
        <v>1296</v>
      </c>
      <c r="C1503" s="48" t="s">
        <v>2052</v>
      </c>
      <c r="D1503" s="44">
        <v>2000</v>
      </c>
      <c r="E1503" s="48" t="s">
        <v>8788</v>
      </c>
      <c r="F1503" s="44" t="s">
        <v>1291</v>
      </c>
      <c r="G1503" s="61"/>
    </row>
    <row r="1504" spans="1:7" x14ac:dyDescent="0.15">
      <c r="A1504" s="44">
        <v>29851</v>
      </c>
      <c r="B1504" s="44" t="s">
        <v>1295</v>
      </c>
      <c r="C1504" s="48" t="s">
        <v>2053</v>
      </c>
      <c r="D1504" s="44">
        <v>2000</v>
      </c>
      <c r="E1504" s="48" t="s">
        <v>8765</v>
      </c>
      <c r="F1504" s="44" t="s">
        <v>1294</v>
      </c>
      <c r="G1504" s="61"/>
    </row>
    <row r="1505" spans="1:7" x14ac:dyDescent="0.15">
      <c r="A1505" s="44">
        <v>29852</v>
      </c>
      <c r="B1505" s="44" t="s">
        <v>1295</v>
      </c>
      <c r="C1505" s="48" t="s">
        <v>2054</v>
      </c>
      <c r="D1505" s="44">
        <v>2001</v>
      </c>
      <c r="E1505" s="48" t="s">
        <v>8765</v>
      </c>
      <c r="F1505" s="44" t="s">
        <v>1294</v>
      </c>
      <c r="G1505" s="61"/>
    </row>
    <row r="1506" spans="1:7" x14ac:dyDescent="0.15">
      <c r="A1506" s="44">
        <v>29854</v>
      </c>
      <c r="B1506" s="44" t="s">
        <v>1295</v>
      </c>
      <c r="C1506" s="48" t="s">
        <v>208</v>
      </c>
      <c r="D1506" s="44">
        <v>2001</v>
      </c>
      <c r="E1506" s="48" t="s">
        <v>8783</v>
      </c>
      <c r="F1506" s="44" t="s">
        <v>1290</v>
      </c>
      <c r="G1506" s="61">
        <v>43100</v>
      </c>
    </row>
    <row r="1507" spans="1:7" x14ac:dyDescent="0.15">
      <c r="A1507" s="44">
        <v>29855</v>
      </c>
      <c r="B1507" s="44" t="s">
        <v>1295</v>
      </c>
      <c r="C1507" s="48" t="s">
        <v>243</v>
      </c>
      <c r="D1507" s="44">
        <v>2001</v>
      </c>
      <c r="E1507" s="48" t="s">
        <v>8783</v>
      </c>
      <c r="F1507" s="44" t="s">
        <v>1290</v>
      </c>
      <c r="G1507" s="61">
        <v>43100</v>
      </c>
    </row>
    <row r="1508" spans="1:7" x14ac:dyDescent="0.15">
      <c r="A1508" s="44">
        <v>29856</v>
      </c>
      <c r="B1508" s="44" t="s">
        <v>1295</v>
      </c>
      <c r="C1508" s="48" t="s">
        <v>2055</v>
      </c>
      <c r="D1508" s="44">
        <v>2000</v>
      </c>
      <c r="E1508" s="48" t="s">
        <v>9174</v>
      </c>
      <c r="F1508" s="44" t="s">
        <v>1290</v>
      </c>
      <c r="G1508" s="61"/>
    </row>
    <row r="1509" spans="1:7" x14ac:dyDescent="0.15">
      <c r="A1509" s="44">
        <v>29857</v>
      </c>
      <c r="B1509" s="44" t="s">
        <v>1295</v>
      </c>
      <c r="C1509" s="48" t="s">
        <v>213</v>
      </c>
      <c r="D1509" s="44">
        <v>2001</v>
      </c>
      <c r="E1509" s="48" t="s">
        <v>8783</v>
      </c>
      <c r="F1509" s="44" t="s">
        <v>1290</v>
      </c>
      <c r="G1509" s="61">
        <v>42946</v>
      </c>
    </row>
    <row r="1510" spans="1:7" x14ac:dyDescent="0.15">
      <c r="A1510" s="44">
        <v>29858</v>
      </c>
      <c r="B1510" s="44" t="s">
        <v>1296</v>
      </c>
      <c r="C1510" s="48" t="s">
        <v>2056</v>
      </c>
      <c r="D1510" s="44">
        <v>2000</v>
      </c>
      <c r="E1510" s="48" t="s">
        <v>8783</v>
      </c>
      <c r="F1510" s="44" t="s">
        <v>1290</v>
      </c>
      <c r="G1510" s="61"/>
    </row>
    <row r="1511" spans="1:7" x14ac:dyDescent="0.15">
      <c r="A1511" s="44">
        <v>29859</v>
      </c>
      <c r="B1511" s="44" t="s">
        <v>1295</v>
      </c>
      <c r="C1511" s="48" t="s">
        <v>326</v>
      </c>
      <c r="D1511" s="44">
        <v>2001</v>
      </c>
      <c r="E1511" s="48" t="s">
        <v>8783</v>
      </c>
      <c r="F1511" s="44" t="s">
        <v>1290</v>
      </c>
      <c r="G1511" s="61">
        <v>42996</v>
      </c>
    </row>
    <row r="1512" spans="1:7" x14ac:dyDescent="0.15">
      <c r="A1512" s="44">
        <v>29861</v>
      </c>
      <c r="B1512" s="44" t="s">
        <v>1295</v>
      </c>
      <c r="C1512" s="48" t="s">
        <v>2057</v>
      </c>
      <c r="D1512" s="44">
        <v>2000</v>
      </c>
      <c r="E1512" s="48" t="s">
        <v>8863</v>
      </c>
      <c r="F1512" s="44" t="s">
        <v>1294</v>
      </c>
      <c r="G1512" s="61"/>
    </row>
    <row r="1513" spans="1:7" x14ac:dyDescent="0.15">
      <c r="A1513" s="44">
        <v>29862</v>
      </c>
      <c r="B1513" s="44" t="s">
        <v>1295</v>
      </c>
      <c r="C1513" s="48" t="s">
        <v>10805</v>
      </c>
      <c r="D1513" s="44">
        <v>1999</v>
      </c>
      <c r="E1513" s="48" t="s">
        <v>8863</v>
      </c>
      <c r="F1513" s="44" t="s">
        <v>1294</v>
      </c>
      <c r="G1513" s="61"/>
    </row>
    <row r="1514" spans="1:7" x14ac:dyDescent="0.15">
      <c r="A1514" s="44">
        <v>29863</v>
      </c>
      <c r="B1514" s="44" t="s">
        <v>1296</v>
      </c>
      <c r="C1514" s="48" t="s">
        <v>839</v>
      </c>
      <c r="D1514" s="44">
        <v>2000</v>
      </c>
      <c r="E1514" s="48" t="s">
        <v>8699</v>
      </c>
      <c r="F1514" s="44" t="s">
        <v>1294</v>
      </c>
      <c r="G1514" s="61"/>
    </row>
    <row r="1515" spans="1:7" x14ac:dyDescent="0.15">
      <c r="A1515" s="44">
        <v>29864</v>
      </c>
      <c r="B1515" s="44" t="s">
        <v>1295</v>
      </c>
      <c r="C1515" s="48" t="s">
        <v>2058</v>
      </c>
      <c r="D1515" s="44">
        <v>2000</v>
      </c>
      <c r="E1515" s="48" t="s">
        <v>8699</v>
      </c>
      <c r="F1515" s="44" t="s">
        <v>1294</v>
      </c>
      <c r="G1515" s="61"/>
    </row>
    <row r="1516" spans="1:7" x14ac:dyDescent="0.15">
      <c r="A1516" s="44">
        <v>29865</v>
      </c>
      <c r="B1516" s="44" t="s">
        <v>1295</v>
      </c>
      <c r="C1516" s="48" t="s">
        <v>2059</v>
      </c>
      <c r="D1516" s="44">
        <v>2001</v>
      </c>
      <c r="E1516" s="48" t="s">
        <v>8699</v>
      </c>
      <c r="F1516" s="44" t="s">
        <v>1294</v>
      </c>
      <c r="G1516" s="61"/>
    </row>
    <row r="1517" spans="1:7" x14ac:dyDescent="0.15">
      <c r="A1517" s="44">
        <v>29866</v>
      </c>
      <c r="B1517" s="44" t="s">
        <v>1296</v>
      </c>
      <c r="C1517" s="48" t="s">
        <v>2060</v>
      </c>
      <c r="D1517" s="44">
        <v>2000</v>
      </c>
      <c r="E1517" s="48" t="s">
        <v>8739</v>
      </c>
      <c r="F1517" s="44" t="s">
        <v>1292</v>
      </c>
      <c r="G1517" s="61"/>
    </row>
    <row r="1518" spans="1:7" x14ac:dyDescent="0.15">
      <c r="A1518" s="44">
        <v>29867</v>
      </c>
      <c r="B1518" s="44" t="s">
        <v>1296</v>
      </c>
      <c r="C1518" s="48" t="s">
        <v>2061</v>
      </c>
      <c r="D1518" s="44">
        <v>2000</v>
      </c>
      <c r="E1518" s="48" t="s">
        <v>8739</v>
      </c>
      <c r="F1518" s="44" t="s">
        <v>1292</v>
      </c>
      <c r="G1518" s="61"/>
    </row>
    <row r="1519" spans="1:7" x14ac:dyDescent="0.15">
      <c r="A1519" s="44">
        <v>29868</v>
      </c>
      <c r="B1519" s="44" t="s">
        <v>1295</v>
      </c>
      <c r="C1519" s="48" t="s">
        <v>2062</v>
      </c>
      <c r="D1519" s="44">
        <v>2000</v>
      </c>
      <c r="E1519" s="48" t="s">
        <v>8739</v>
      </c>
      <c r="F1519" s="44" t="s">
        <v>1292</v>
      </c>
      <c r="G1519" s="61"/>
    </row>
    <row r="1520" spans="1:7" x14ac:dyDescent="0.15">
      <c r="A1520" s="44">
        <v>29872</v>
      </c>
      <c r="B1520" s="44" t="s">
        <v>1295</v>
      </c>
      <c r="C1520" s="48" t="s">
        <v>2063</v>
      </c>
      <c r="D1520" s="44">
        <v>2001</v>
      </c>
      <c r="E1520" s="48" t="s">
        <v>8769</v>
      </c>
      <c r="F1520" s="44" t="s">
        <v>1297</v>
      </c>
      <c r="G1520" s="61"/>
    </row>
    <row r="1521" spans="1:7" x14ac:dyDescent="0.15">
      <c r="A1521" s="44">
        <v>29873</v>
      </c>
      <c r="B1521" s="44" t="s">
        <v>1295</v>
      </c>
      <c r="C1521" s="48" t="s">
        <v>10806</v>
      </c>
      <c r="D1521" s="44">
        <v>1999</v>
      </c>
      <c r="E1521" s="48" t="s">
        <v>8769</v>
      </c>
      <c r="F1521" s="44" t="s">
        <v>1297</v>
      </c>
      <c r="G1521" s="61"/>
    </row>
    <row r="1522" spans="1:7" x14ac:dyDescent="0.15">
      <c r="A1522" s="44">
        <v>29874</v>
      </c>
      <c r="B1522" s="44" t="s">
        <v>1295</v>
      </c>
      <c r="C1522" s="48" t="s">
        <v>2064</v>
      </c>
      <c r="D1522" s="44">
        <v>2000</v>
      </c>
      <c r="E1522" s="48" t="s">
        <v>8769</v>
      </c>
      <c r="F1522" s="44" t="s">
        <v>1297</v>
      </c>
      <c r="G1522" s="61"/>
    </row>
    <row r="1523" spans="1:7" x14ac:dyDescent="0.15">
      <c r="A1523" s="44">
        <v>29875</v>
      </c>
      <c r="B1523" s="44" t="s">
        <v>1295</v>
      </c>
      <c r="C1523" s="48" t="s">
        <v>2065</v>
      </c>
      <c r="D1523" s="44">
        <v>2001</v>
      </c>
      <c r="E1523" s="48" t="s">
        <v>8769</v>
      </c>
      <c r="F1523" s="44" t="s">
        <v>1297</v>
      </c>
      <c r="G1523" s="61"/>
    </row>
    <row r="1524" spans="1:7" x14ac:dyDescent="0.15">
      <c r="A1524" s="44">
        <v>29876</v>
      </c>
      <c r="B1524" s="44" t="s">
        <v>1296</v>
      </c>
      <c r="C1524" s="48" t="s">
        <v>776</v>
      </c>
      <c r="D1524" s="44">
        <v>2001</v>
      </c>
      <c r="E1524" s="48" t="s">
        <v>8769</v>
      </c>
      <c r="F1524" s="44" t="s">
        <v>1297</v>
      </c>
      <c r="G1524" s="61">
        <v>43100</v>
      </c>
    </row>
    <row r="1525" spans="1:7" x14ac:dyDescent="0.15">
      <c r="A1525" s="44">
        <v>29877</v>
      </c>
      <c r="B1525" s="44" t="s">
        <v>1296</v>
      </c>
      <c r="C1525" s="48" t="s">
        <v>700</v>
      </c>
      <c r="D1525" s="44">
        <v>2001</v>
      </c>
      <c r="E1525" s="48" t="s">
        <v>8713</v>
      </c>
      <c r="F1525" s="44" t="s">
        <v>1297</v>
      </c>
      <c r="G1525" s="61">
        <v>43100</v>
      </c>
    </row>
    <row r="1526" spans="1:7" x14ac:dyDescent="0.15">
      <c r="A1526" s="44">
        <v>29878</v>
      </c>
      <c r="B1526" s="44" t="s">
        <v>1296</v>
      </c>
      <c r="C1526" s="48" t="s">
        <v>2066</v>
      </c>
      <c r="D1526" s="44">
        <v>2000</v>
      </c>
      <c r="E1526" s="48" t="s">
        <v>8769</v>
      </c>
      <c r="F1526" s="44" t="s">
        <v>1297</v>
      </c>
      <c r="G1526" s="61"/>
    </row>
    <row r="1527" spans="1:7" x14ac:dyDescent="0.15">
      <c r="A1527" s="44">
        <v>29879</v>
      </c>
      <c r="B1527" s="44" t="s">
        <v>1296</v>
      </c>
      <c r="C1527" s="48" t="s">
        <v>711</v>
      </c>
      <c r="D1527" s="44">
        <v>2001</v>
      </c>
      <c r="E1527" s="48" t="s">
        <v>8769</v>
      </c>
      <c r="F1527" s="44" t="s">
        <v>1297</v>
      </c>
      <c r="G1527" s="61">
        <v>43100</v>
      </c>
    </row>
    <row r="1528" spans="1:7" x14ac:dyDescent="0.15">
      <c r="A1528" s="44">
        <v>29880</v>
      </c>
      <c r="B1528" s="44" t="s">
        <v>1296</v>
      </c>
      <c r="C1528" s="48" t="s">
        <v>2067</v>
      </c>
      <c r="D1528" s="44">
        <v>2000</v>
      </c>
      <c r="E1528" s="48" t="s">
        <v>8760</v>
      </c>
      <c r="F1528" s="44" t="s">
        <v>1297</v>
      </c>
      <c r="G1528" s="61"/>
    </row>
    <row r="1529" spans="1:7" x14ac:dyDescent="0.15">
      <c r="A1529" s="44">
        <v>29883</v>
      </c>
      <c r="B1529" s="44" t="s">
        <v>1296</v>
      </c>
      <c r="C1529" s="48" t="s">
        <v>1505</v>
      </c>
      <c r="D1529" s="44">
        <v>1999</v>
      </c>
      <c r="E1529" s="48" t="s">
        <v>8757</v>
      </c>
      <c r="F1529" s="44" t="s">
        <v>1295</v>
      </c>
      <c r="G1529" s="61"/>
    </row>
    <row r="1530" spans="1:7" x14ac:dyDescent="0.15">
      <c r="A1530" s="44">
        <v>29887</v>
      </c>
      <c r="B1530" s="44" t="s">
        <v>1296</v>
      </c>
      <c r="C1530" s="48" t="s">
        <v>10807</v>
      </c>
      <c r="D1530" s="44">
        <v>1999</v>
      </c>
      <c r="E1530" s="48" t="s">
        <v>9191</v>
      </c>
      <c r="F1530" s="44" t="s">
        <v>1293</v>
      </c>
      <c r="G1530" s="61"/>
    </row>
    <row r="1531" spans="1:7" x14ac:dyDescent="0.15">
      <c r="A1531" s="133">
        <v>29888</v>
      </c>
      <c r="B1531" s="133" t="s">
        <v>1295</v>
      </c>
      <c r="C1531" s="134" t="s">
        <v>223</v>
      </c>
      <c r="D1531" s="133">
        <v>2000</v>
      </c>
      <c r="E1531" s="134" t="s">
        <v>8745</v>
      </c>
      <c r="F1531" s="133" t="s">
        <v>1293</v>
      </c>
      <c r="G1531" s="135">
        <v>43100</v>
      </c>
    </row>
    <row r="1532" spans="1:7" x14ac:dyDescent="0.15">
      <c r="A1532" s="44">
        <v>29889</v>
      </c>
      <c r="B1532" s="44" t="s">
        <v>1295</v>
      </c>
      <c r="C1532" s="48" t="s">
        <v>490</v>
      </c>
      <c r="D1532" s="44">
        <v>2000</v>
      </c>
      <c r="E1532" s="48" t="s">
        <v>8767</v>
      </c>
      <c r="F1532" s="44" t="s">
        <v>1297</v>
      </c>
      <c r="G1532" s="61"/>
    </row>
    <row r="1533" spans="1:7" x14ac:dyDescent="0.15">
      <c r="A1533" s="44">
        <v>29890</v>
      </c>
      <c r="B1533" s="44" t="s">
        <v>1295</v>
      </c>
      <c r="C1533" s="48" t="s">
        <v>1921</v>
      </c>
      <c r="D1533" s="44">
        <v>2001</v>
      </c>
      <c r="E1533" s="48" t="s">
        <v>8767</v>
      </c>
      <c r="F1533" s="44" t="s">
        <v>1297</v>
      </c>
      <c r="G1533" s="61"/>
    </row>
    <row r="1534" spans="1:7" x14ac:dyDescent="0.15">
      <c r="A1534" s="44">
        <v>29891</v>
      </c>
      <c r="B1534" s="44" t="s">
        <v>1296</v>
      </c>
      <c r="C1534" s="48" t="s">
        <v>2068</v>
      </c>
      <c r="D1534" s="44">
        <v>2001</v>
      </c>
      <c r="E1534" s="48" t="s">
        <v>8737</v>
      </c>
      <c r="F1534" s="44" t="s">
        <v>1293</v>
      </c>
      <c r="G1534" s="61"/>
    </row>
    <row r="1535" spans="1:7" x14ac:dyDescent="0.15">
      <c r="A1535" s="44">
        <v>29892</v>
      </c>
      <c r="B1535" s="44" t="s">
        <v>1295</v>
      </c>
      <c r="C1535" s="48" t="s">
        <v>2069</v>
      </c>
      <c r="D1535" s="44">
        <v>2000</v>
      </c>
      <c r="E1535" s="48" t="s">
        <v>8736</v>
      </c>
      <c r="F1535" s="44" t="s">
        <v>1295</v>
      </c>
      <c r="G1535" s="61"/>
    </row>
    <row r="1536" spans="1:7" x14ac:dyDescent="0.15">
      <c r="A1536" s="44">
        <v>29893</v>
      </c>
      <c r="B1536" s="44" t="s">
        <v>1296</v>
      </c>
      <c r="C1536" s="48" t="s">
        <v>2070</v>
      </c>
      <c r="D1536" s="44">
        <v>2000</v>
      </c>
      <c r="E1536" s="48" t="s">
        <v>8874</v>
      </c>
      <c r="F1536" s="44" t="s">
        <v>1297</v>
      </c>
      <c r="G1536" s="61"/>
    </row>
    <row r="1537" spans="1:7" x14ac:dyDescent="0.15">
      <c r="A1537" s="44">
        <v>29894</v>
      </c>
      <c r="B1537" s="44" t="s">
        <v>1296</v>
      </c>
      <c r="C1537" s="48" t="s">
        <v>2071</v>
      </c>
      <c r="D1537" s="44">
        <v>2001</v>
      </c>
      <c r="E1537" s="48" t="s">
        <v>8713</v>
      </c>
      <c r="F1537" s="44" t="s">
        <v>1297</v>
      </c>
      <c r="G1537" s="61"/>
    </row>
    <row r="1538" spans="1:7" x14ac:dyDescent="0.15">
      <c r="A1538" s="44">
        <v>29895</v>
      </c>
      <c r="B1538" s="44" t="s">
        <v>1295</v>
      </c>
      <c r="C1538" s="48" t="s">
        <v>268</v>
      </c>
      <c r="D1538" s="44">
        <v>2001</v>
      </c>
      <c r="E1538" s="48" t="s">
        <v>8713</v>
      </c>
      <c r="F1538" s="44" t="s">
        <v>1297</v>
      </c>
      <c r="G1538" s="61">
        <v>43100</v>
      </c>
    </row>
    <row r="1539" spans="1:7" x14ac:dyDescent="0.15">
      <c r="A1539" s="44">
        <v>29896</v>
      </c>
      <c r="B1539" s="44" t="s">
        <v>1295</v>
      </c>
      <c r="C1539" s="48" t="s">
        <v>332</v>
      </c>
      <c r="D1539" s="44">
        <v>2001</v>
      </c>
      <c r="E1539" s="48" t="s">
        <v>8713</v>
      </c>
      <c r="F1539" s="44" t="s">
        <v>1297</v>
      </c>
      <c r="G1539" s="61">
        <v>42919</v>
      </c>
    </row>
    <row r="1540" spans="1:7" x14ac:dyDescent="0.15">
      <c r="A1540" s="44">
        <v>29900</v>
      </c>
      <c r="B1540" s="44" t="s">
        <v>1295</v>
      </c>
      <c r="C1540" s="48" t="s">
        <v>2072</v>
      </c>
      <c r="D1540" s="44">
        <v>2001</v>
      </c>
      <c r="E1540" s="48" t="s">
        <v>8760</v>
      </c>
      <c r="F1540" s="44" t="s">
        <v>1297</v>
      </c>
      <c r="G1540" s="61"/>
    </row>
    <row r="1541" spans="1:7" x14ac:dyDescent="0.15">
      <c r="A1541" s="44">
        <v>29901</v>
      </c>
      <c r="B1541" s="44" t="s">
        <v>1295</v>
      </c>
      <c r="C1541" s="48" t="s">
        <v>2073</v>
      </c>
      <c r="D1541" s="44">
        <v>2001</v>
      </c>
      <c r="E1541" s="48" t="s">
        <v>8760</v>
      </c>
      <c r="F1541" s="44" t="s">
        <v>1297</v>
      </c>
      <c r="G1541" s="61"/>
    </row>
    <row r="1542" spans="1:7" x14ac:dyDescent="0.15">
      <c r="A1542" s="44">
        <v>29904</v>
      </c>
      <c r="B1542" s="44" t="s">
        <v>1296</v>
      </c>
      <c r="C1542" s="48" t="s">
        <v>2074</v>
      </c>
      <c r="D1542" s="44">
        <v>2001</v>
      </c>
      <c r="E1542" s="48" t="s">
        <v>9182</v>
      </c>
      <c r="F1542" s="44" t="s">
        <v>1290</v>
      </c>
      <c r="G1542" s="61"/>
    </row>
    <row r="1543" spans="1:7" x14ac:dyDescent="0.15">
      <c r="A1543" s="44">
        <v>29905</v>
      </c>
      <c r="B1543" s="44" t="s">
        <v>1296</v>
      </c>
      <c r="C1543" s="48" t="s">
        <v>2075</v>
      </c>
      <c r="D1543" s="44">
        <v>2001</v>
      </c>
      <c r="E1543" s="48" t="s">
        <v>9182</v>
      </c>
      <c r="F1543" s="44" t="s">
        <v>1290</v>
      </c>
      <c r="G1543" s="61"/>
    </row>
    <row r="1544" spans="1:7" x14ac:dyDescent="0.15">
      <c r="A1544" s="44">
        <v>29906</v>
      </c>
      <c r="B1544" s="44" t="s">
        <v>1296</v>
      </c>
      <c r="C1544" s="48" t="s">
        <v>2076</v>
      </c>
      <c r="D1544" s="44">
        <v>2001</v>
      </c>
      <c r="E1544" s="48" t="s">
        <v>9182</v>
      </c>
      <c r="F1544" s="44" t="s">
        <v>1290</v>
      </c>
      <c r="G1544" s="61"/>
    </row>
    <row r="1545" spans="1:7" x14ac:dyDescent="0.15">
      <c r="A1545" s="44">
        <v>29907</v>
      </c>
      <c r="B1545" s="44" t="s">
        <v>1296</v>
      </c>
      <c r="C1545" s="48" t="s">
        <v>2077</v>
      </c>
      <c r="D1545" s="44">
        <v>2004</v>
      </c>
      <c r="E1545" s="48" t="s">
        <v>9182</v>
      </c>
      <c r="F1545" s="44" t="s">
        <v>1290</v>
      </c>
      <c r="G1545" s="61"/>
    </row>
    <row r="1546" spans="1:7" x14ac:dyDescent="0.15">
      <c r="A1546" s="44">
        <v>29908</v>
      </c>
      <c r="B1546" s="44" t="s">
        <v>1296</v>
      </c>
      <c r="C1546" s="48" t="s">
        <v>2078</v>
      </c>
      <c r="D1546" s="44">
        <v>2002</v>
      </c>
      <c r="E1546" s="48" t="s">
        <v>9182</v>
      </c>
      <c r="F1546" s="44" t="s">
        <v>1290</v>
      </c>
      <c r="G1546" s="61"/>
    </row>
    <row r="1547" spans="1:7" x14ac:dyDescent="0.15">
      <c r="A1547" s="44">
        <v>29909</v>
      </c>
      <c r="B1547" s="44" t="s">
        <v>1296</v>
      </c>
      <c r="C1547" s="48" t="s">
        <v>2079</v>
      </c>
      <c r="D1547" s="44">
        <v>2002</v>
      </c>
      <c r="E1547" s="48" t="s">
        <v>9182</v>
      </c>
      <c r="F1547" s="44" t="s">
        <v>1290</v>
      </c>
      <c r="G1547" s="61"/>
    </row>
    <row r="1548" spans="1:7" x14ac:dyDescent="0.15">
      <c r="A1548" s="44">
        <v>29931</v>
      </c>
      <c r="B1548" s="44" t="s">
        <v>1295</v>
      </c>
      <c r="C1548" s="48" t="s">
        <v>10808</v>
      </c>
      <c r="D1548" s="44">
        <v>1999</v>
      </c>
      <c r="E1548" s="48" t="s">
        <v>8706</v>
      </c>
      <c r="F1548" s="44" t="s">
        <v>1291</v>
      </c>
      <c r="G1548" s="61"/>
    </row>
    <row r="1549" spans="1:7" x14ac:dyDescent="0.15">
      <c r="A1549" s="44">
        <v>29933</v>
      </c>
      <c r="B1549" s="44" t="s">
        <v>1295</v>
      </c>
      <c r="C1549" s="48" t="s">
        <v>344</v>
      </c>
      <c r="D1549" s="44">
        <v>2001</v>
      </c>
      <c r="E1549" s="48" t="s">
        <v>8749</v>
      </c>
      <c r="F1549" s="44" t="s">
        <v>1291</v>
      </c>
      <c r="G1549" s="61">
        <v>43100</v>
      </c>
    </row>
    <row r="1550" spans="1:7" x14ac:dyDescent="0.15">
      <c r="A1550" s="44">
        <v>29936</v>
      </c>
      <c r="B1550" s="44" t="s">
        <v>1296</v>
      </c>
      <c r="C1550" s="48" t="s">
        <v>2081</v>
      </c>
      <c r="D1550" s="44">
        <v>2001</v>
      </c>
      <c r="E1550" s="48" t="s">
        <v>8737</v>
      </c>
      <c r="F1550" s="44" t="s">
        <v>1293</v>
      </c>
      <c r="G1550" s="61"/>
    </row>
    <row r="1551" spans="1:7" x14ac:dyDescent="0.15">
      <c r="A1551" s="44">
        <v>29937</v>
      </c>
      <c r="B1551" s="44" t="s">
        <v>1295</v>
      </c>
      <c r="C1551" s="48" t="s">
        <v>2082</v>
      </c>
      <c r="D1551" s="44">
        <v>2000</v>
      </c>
      <c r="E1551" s="48" t="s">
        <v>8776</v>
      </c>
      <c r="F1551" s="44" t="s">
        <v>1295</v>
      </c>
      <c r="G1551" s="61"/>
    </row>
    <row r="1552" spans="1:7" x14ac:dyDescent="0.15">
      <c r="A1552" s="133">
        <v>29939</v>
      </c>
      <c r="B1552" s="133" t="s">
        <v>1296</v>
      </c>
      <c r="C1552" s="134" t="s">
        <v>2083</v>
      </c>
      <c r="D1552" s="133">
        <v>2003</v>
      </c>
      <c r="E1552" s="134" t="s">
        <v>8737</v>
      </c>
      <c r="F1552" s="133" t="s">
        <v>1293</v>
      </c>
    </row>
    <row r="1553" spans="1:7" x14ac:dyDescent="0.15">
      <c r="A1553" s="44">
        <v>29940</v>
      </c>
      <c r="B1553" s="44" t="s">
        <v>1295</v>
      </c>
      <c r="C1553" s="48" t="s">
        <v>2084</v>
      </c>
      <c r="D1553" s="44">
        <v>1999</v>
      </c>
      <c r="E1553" s="48" t="s">
        <v>8745</v>
      </c>
      <c r="F1553" s="44" t="s">
        <v>1293</v>
      </c>
      <c r="G1553" s="61"/>
    </row>
    <row r="1554" spans="1:7" x14ac:dyDescent="0.15">
      <c r="A1554" s="44">
        <v>29941</v>
      </c>
      <c r="B1554" s="44" t="s">
        <v>1295</v>
      </c>
      <c r="C1554" s="48" t="s">
        <v>2085</v>
      </c>
      <c r="D1554" s="44">
        <v>1999</v>
      </c>
      <c r="E1554" s="48" t="s">
        <v>8691</v>
      </c>
      <c r="F1554" s="44" t="s">
        <v>1296</v>
      </c>
      <c r="G1554" s="61"/>
    </row>
    <row r="1555" spans="1:7" x14ac:dyDescent="0.15">
      <c r="A1555" s="44">
        <v>29942</v>
      </c>
      <c r="B1555" s="44" t="s">
        <v>1296</v>
      </c>
      <c r="C1555" s="48" t="s">
        <v>716</v>
      </c>
      <c r="D1555" s="44">
        <v>2000</v>
      </c>
      <c r="E1555" s="48" t="s">
        <v>8691</v>
      </c>
      <c r="F1555" s="44" t="s">
        <v>1296</v>
      </c>
      <c r="G1555" s="61">
        <v>43100</v>
      </c>
    </row>
    <row r="1556" spans="1:7" x14ac:dyDescent="0.15">
      <c r="A1556" s="44">
        <v>29944</v>
      </c>
      <c r="B1556" s="44" t="s">
        <v>1295</v>
      </c>
      <c r="C1556" s="48" t="s">
        <v>13</v>
      </c>
      <c r="D1556" s="44">
        <v>2002</v>
      </c>
      <c r="E1556" s="48" t="s">
        <v>8809</v>
      </c>
      <c r="F1556" s="44" t="s">
        <v>1297</v>
      </c>
      <c r="G1556" s="61">
        <v>42948</v>
      </c>
    </row>
    <row r="1557" spans="1:7" x14ac:dyDescent="0.15">
      <c r="A1557" s="133">
        <v>29945</v>
      </c>
      <c r="B1557" s="133" t="s">
        <v>1295</v>
      </c>
      <c r="C1557" s="134" t="s">
        <v>42</v>
      </c>
      <c r="D1557" s="133">
        <v>2002</v>
      </c>
      <c r="E1557" s="134" t="s">
        <v>8809</v>
      </c>
      <c r="F1557" s="133" t="s">
        <v>1297</v>
      </c>
      <c r="G1557" s="135">
        <v>43100</v>
      </c>
    </row>
    <row r="1558" spans="1:7" x14ac:dyDescent="0.15">
      <c r="A1558" s="44">
        <v>29947</v>
      </c>
      <c r="B1558" s="44" t="s">
        <v>1296</v>
      </c>
      <c r="C1558" s="48" t="s">
        <v>2086</v>
      </c>
      <c r="D1558" s="44">
        <v>2001</v>
      </c>
      <c r="E1558" s="48" t="s">
        <v>8769</v>
      </c>
      <c r="F1558" s="44" t="s">
        <v>1297</v>
      </c>
      <c r="G1558" s="61"/>
    </row>
    <row r="1559" spans="1:7" x14ac:dyDescent="0.15">
      <c r="A1559" s="44">
        <v>29949</v>
      </c>
      <c r="B1559" s="44" t="s">
        <v>1295</v>
      </c>
      <c r="C1559" s="48" t="s">
        <v>2087</v>
      </c>
      <c r="D1559" s="44">
        <v>2000</v>
      </c>
      <c r="E1559" s="48" t="s">
        <v>8740</v>
      </c>
      <c r="F1559" s="44" t="s">
        <v>1297</v>
      </c>
      <c r="G1559" s="61"/>
    </row>
    <row r="1560" spans="1:7" x14ac:dyDescent="0.15">
      <c r="A1560" s="44">
        <v>29951</v>
      </c>
      <c r="B1560" s="44" t="s">
        <v>1295</v>
      </c>
      <c r="C1560" s="48" t="s">
        <v>2088</v>
      </c>
      <c r="D1560" s="44">
        <v>2000</v>
      </c>
      <c r="E1560" s="48" t="s">
        <v>8740</v>
      </c>
      <c r="F1560" s="44" t="s">
        <v>1297</v>
      </c>
      <c r="G1560" s="61"/>
    </row>
    <row r="1561" spans="1:7" x14ac:dyDescent="0.15">
      <c r="A1561" s="44">
        <v>29952</v>
      </c>
      <c r="B1561" s="44" t="s">
        <v>1295</v>
      </c>
      <c r="C1561" s="48" t="s">
        <v>309</v>
      </c>
      <c r="D1561" s="44">
        <v>2000</v>
      </c>
      <c r="E1561" s="48" t="s">
        <v>8740</v>
      </c>
      <c r="F1561" s="44" t="s">
        <v>1297</v>
      </c>
      <c r="G1561" s="61">
        <v>42786</v>
      </c>
    </row>
    <row r="1562" spans="1:7" x14ac:dyDescent="0.15">
      <c r="A1562" s="44">
        <v>29953</v>
      </c>
      <c r="B1562" s="44" t="s">
        <v>1296</v>
      </c>
      <c r="C1562" s="48" t="s">
        <v>2089</v>
      </c>
      <c r="D1562" s="44">
        <v>2001</v>
      </c>
      <c r="E1562" s="48" t="s">
        <v>8786</v>
      </c>
      <c r="F1562" s="44" t="s">
        <v>1297</v>
      </c>
      <c r="G1562" s="61"/>
    </row>
    <row r="1563" spans="1:7" x14ac:dyDescent="0.15">
      <c r="A1563" s="44">
        <v>29954</v>
      </c>
      <c r="B1563" s="44" t="s">
        <v>1296</v>
      </c>
      <c r="C1563" s="48" t="s">
        <v>2090</v>
      </c>
      <c r="D1563" s="44">
        <v>2000</v>
      </c>
      <c r="E1563" s="48" t="s">
        <v>8789</v>
      </c>
      <c r="F1563" s="44" t="s">
        <v>1297</v>
      </c>
      <c r="G1563" s="61"/>
    </row>
    <row r="1564" spans="1:7" x14ac:dyDescent="0.15">
      <c r="A1564" s="44">
        <v>29955</v>
      </c>
      <c r="B1564" s="44" t="s">
        <v>1295</v>
      </c>
      <c r="C1564" s="48" t="s">
        <v>2091</v>
      </c>
      <c r="D1564" s="44">
        <v>2001</v>
      </c>
      <c r="E1564" s="48" t="s">
        <v>8789</v>
      </c>
      <c r="F1564" s="44" t="s">
        <v>1297</v>
      </c>
      <c r="G1564" s="61"/>
    </row>
    <row r="1565" spans="1:7" x14ac:dyDescent="0.15">
      <c r="A1565" s="44">
        <v>29956</v>
      </c>
      <c r="B1565" s="44" t="s">
        <v>1295</v>
      </c>
      <c r="C1565" s="48" t="s">
        <v>2092</v>
      </c>
      <c r="D1565" s="44">
        <v>2000</v>
      </c>
      <c r="E1565" s="48" t="s">
        <v>8748</v>
      </c>
      <c r="F1565" s="44" t="s">
        <v>1296</v>
      </c>
      <c r="G1565" s="61"/>
    </row>
    <row r="1566" spans="1:7" x14ac:dyDescent="0.15">
      <c r="A1566" s="44">
        <v>29958</v>
      </c>
      <c r="B1566" s="44" t="s">
        <v>1296</v>
      </c>
      <c r="C1566" s="48" t="s">
        <v>2093</v>
      </c>
      <c r="D1566" s="44">
        <v>2001</v>
      </c>
      <c r="E1566" s="48" t="s">
        <v>8724</v>
      </c>
      <c r="F1566" s="44" t="s">
        <v>1293</v>
      </c>
      <c r="G1566" s="61"/>
    </row>
    <row r="1567" spans="1:7" x14ac:dyDescent="0.15">
      <c r="A1567" s="44">
        <v>29959</v>
      </c>
      <c r="B1567" s="44" t="s">
        <v>1296</v>
      </c>
      <c r="C1567" s="48" t="s">
        <v>691</v>
      </c>
      <c r="D1567" s="44">
        <v>2002</v>
      </c>
      <c r="E1567" s="48" t="s">
        <v>8724</v>
      </c>
      <c r="F1567" s="44" t="s">
        <v>1293</v>
      </c>
      <c r="G1567" s="61">
        <v>43100</v>
      </c>
    </row>
    <row r="1568" spans="1:7" x14ac:dyDescent="0.15">
      <c r="A1568" s="44">
        <v>29960</v>
      </c>
      <c r="B1568" s="44" t="s">
        <v>1295</v>
      </c>
      <c r="C1568" s="48" t="s">
        <v>2094</v>
      </c>
      <c r="D1568" s="44">
        <v>2004</v>
      </c>
      <c r="E1568" s="48" t="s">
        <v>8724</v>
      </c>
      <c r="F1568" s="44" t="s">
        <v>1293</v>
      </c>
      <c r="G1568" s="61"/>
    </row>
    <row r="1569" spans="1:7" x14ac:dyDescent="0.15">
      <c r="A1569" s="44">
        <v>29961</v>
      </c>
      <c r="B1569" s="44" t="s">
        <v>1296</v>
      </c>
      <c r="C1569" s="48" t="s">
        <v>2095</v>
      </c>
      <c r="D1569" s="44">
        <v>2000</v>
      </c>
      <c r="E1569" s="48" t="s">
        <v>8769</v>
      </c>
      <c r="F1569" s="44" t="s">
        <v>1297</v>
      </c>
      <c r="G1569" s="61"/>
    </row>
    <row r="1570" spans="1:7" x14ac:dyDescent="0.15">
      <c r="A1570" s="44">
        <v>29962</v>
      </c>
      <c r="B1570" s="44" t="s">
        <v>1295</v>
      </c>
      <c r="C1570" s="48" t="s">
        <v>2096</v>
      </c>
      <c r="D1570" s="44">
        <v>2000</v>
      </c>
      <c r="E1570" s="48" t="s">
        <v>8713</v>
      </c>
      <c r="F1570" s="44" t="s">
        <v>1297</v>
      </c>
      <c r="G1570" s="61"/>
    </row>
    <row r="1571" spans="1:7" x14ac:dyDescent="0.15">
      <c r="A1571" s="44">
        <v>29963</v>
      </c>
      <c r="B1571" s="44" t="s">
        <v>1295</v>
      </c>
      <c r="C1571" s="48" t="s">
        <v>274</v>
      </c>
      <c r="D1571" s="44">
        <v>2001</v>
      </c>
      <c r="E1571" s="48" t="s">
        <v>8713</v>
      </c>
      <c r="F1571" s="44" t="s">
        <v>1297</v>
      </c>
      <c r="G1571" s="61">
        <v>42786</v>
      </c>
    </row>
    <row r="1572" spans="1:7" x14ac:dyDescent="0.15">
      <c r="A1572" s="44">
        <v>29964</v>
      </c>
      <c r="B1572" s="44" t="s">
        <v>1295</v>
      </c>
      <c r="C1572" s="48" t="s">
        <v>29</v>
      </c>
      <c r="D1572" s="44">
        <v>2002</v>
      </c>
      <c r="E1572" s="48" t="s">
        <v>8769</v>
      </c>
      <c r="F1572" s="44" t="s">
        <v>1297</v>
      </c>
      <c r="G1572" s="61">
        <v>43100</v>
      </c>
    </row>
    <row r="1573" spans="1:7" x14ac:dyDescent="0.15">
      <c r="A1573" s="44">
        <v>29965</v>
      </c>
      <c r="B1573" s="44" t="s">
        <v>1295</v>
      </c>
      <c r="C1573" s="48" t="s">
        <v>22</v>
      </c>
      <c r="D1573" s="44">
        <v>2002</v>
      </c>
      <c r="E1573" s="48" t="s">
        <v>8713</v>
      </c>
      <c r="F1573" s="44" t="s">
        <v>1297</v>
      </c>
      <c r="G1573" s="61">
        <v>42948</v>
      </c>
    </row>
    <row r="1574" spans="1:7" x14ac:dyDescent="0.15">
      <c r="A1574" s="44">
        <v>29968</v>
      </c>
      <c r="B1574" s="44" t="s">
        <v>1296</v>
      </c>
      <c r="C1574" s="48" t="s">
        <v>2097</v>
      </c>
      <c r="D1574" s="44">
        <v>2001</v>
      </c>
      <c r="E1574" s="48" t="s">
        <v>8789</v>
      </c>
      <c r="F1574" s="44" t="s">
        <v>1297</v>
      </c>
      <c r="G1574" s="61"/>
    </row>
    <row r="1575" spans="1:7" x14ac:dyDescent="0.15">
      <c r="A1575" s="44">
        <v>29969</v>
      </c>
      <c r="B1575" s="44" t="s">
        <v>1295</v>
      </c>
      <c r="C1575" s="48" t="s">
        <v>2098</v>
      </c>
      <c r="D1575" s="44">
        <v>2001</v>
      </c>
      <c r="E1575" s="48" t="s">
        <v>8740</v>
      </c>
      <c r="F1575" s="44" t="s">
        <v>1297</v>
      </c>
      <c r="G1575" s="61"/>
    </row>
    <row r="1576" spans="1:7" x14ac:dyDescent="0.15">
      <c r="A1576" s="44">
        <v>29970</v>
      </c>
      <c r="B1576" s="44" t="s">
        <v>1295</v>
      </c>
      <c r="C1576" s="48" t="s">
        <v>2099</v>
      </c>
      <c r="D1576" s="44">
        <v>2000</v>
      </c>
      <c r="E1576" s="48" t="s">
        <v>8733</v>
      </c>
      <c r="F1576" s="44" t="s">
        <v>1297</v>
      </c>
      <c r="G1576" s="61"/>
    </row>
    <row r="1577" spans="1:7" x14ac:dyDescent="0.15">
      <c r="A1577" s="44">
        <v>29971</v>
      </c>
      <c r="B1577" s="44" t="s">
        <v>1296</v>
      </c>
      <c r="C1577" s="48" t="s">
        <v>818</v>
      </c>
      <c r="D1577" s="44">
        <v>2001</v>
      </c>
      <c r="E1577" s="48" t="s">
        <v>8827</v>
      </c>
      <c r="F1577" s="44" t="s">
        <v>1293</v>
      </c>
      <c r="G1577" s="61"/>
    </row>
    <row r="1578" spans="1:7" x14ac:dyDescent="0.15">
      <c r="A1578" s="44">
        <v>29972</v>
      </c>
      <c r="B1578" s="44" t="s">
        <v>1296</v>
      </c>
      <c r="C1578" s="48" t="s">
        <v>617</v>
      </c>
      <c r="D1578" s="44">
        <v>2002</v>
      </c>
      <c r="E1578" s="48" t="s">
        <v>8827</v>
      </c>
      <c r="F1578" s="44" t="s">
        <v>1293</v>
      </c>
      <c r="G1578" s="61"/>
    </row>
    <row r="1579" spans="1:7" x14ac:dyDescent="0.15">
      <c r="A1579" s="44">
        <v>29973</v>
      </c>
      <c r="B1579" s="44" t="s">
        <v>1295</v>
      </c>
      <c r="C1579" s="48" t="s">
        <v>2100</v>
      </c>
      <c r="D1579" s="44">
        <v>2001</v>
      </c>
      <c r="E1579" s="48" t="s">
        <v>8772</v>
      </c>
      <c r="F1579" s="44" t="s">
        <v>1294</v>
      </c>
      <c r="G1579" s="61"/>
    </row>
    <row r="1580" spans="1:7" x14ac:dyDescent="0.15">
      <c r="A1580" s="44">
        <v>29974</v>
      </c>
      <c r="B1580" s="44" t="s">
        <v>1295</v>
      </c>
      <c r="C1580" s="48" t="s">
        <v>2101</v>
      </c>
      <c r="D1580" s="44">
        <v>2000</v>
      </c>
      <c r="E1580" s="48" t="s">
        <v>8772</v>
      </c>
      <c r="F1580" s="44" t="s">
        <v>1294</v>
      </c>
      <c r="G1580" s="61"/>
    </row>
    <row r="1581" spans="1:7" x14ac:dyDescent="0.15">
      <c r="A1581" s="44">
        <v>29975</v>
      </c>
      <c r="B1581" s="44" t="s">
        <v>1295</v>
      </c>
      <c r="C1581" s="48" t="s">
        <v>2102</v>
      </c>
      <c r="D1581" s="44">
        <v>2001</v>
      </c>
      <c r="E1581" s="48" t="s">
        <v>8826</v>
      </c>
      <c r="F1581" s="44" t="s">
        <v>1294</v>
      </c>
      <c r="G1581" s="61"/>
    </row>
    <row r="1582" spans="1:7" x14ac:dyDescent="0.15">
      <c r="A1582" s="44">
        <v>29976</v>
      </c>
      <c r="B1582" s="44" t="s">
        <v>1295</v>
      </c>
      <c r="C1582" s="48" t="s">
        <v>2103</v>
      </c>
      <c r="D1582" s="44">
        <v>2001</v>
      </c>
      <c r="E1582" s="48" t="s">
        <v>8772</v>
      </c>
      <c r="F1582" s="44" t="s">
        <v>1294</v>
      </c>
      <c r="G1582" s="61"/>
    </row>
    <row r="1583" spans="1:7" x14ac:dyDescent="0.15">
      <c r="A1583" s="44">
        <v>29980</v>
      </c>
      <c r="B1583" s="44" t="s">
        <v>1295</v>
      </c>
      <c r="C1583" s="48" t="s">
        <v>10809</v>
      </c>
      <c r="D1583" s="44">
        <v>1999</v>
      </c>
      <c r="E1583" s="48" t="s">
        <v>8743</v>
      </c>
      <c r="F1583" s="44" t="s">
        <v>1299</v>
      </c>
      <c r="G1583" s="61"/>
    </row>
    <row r="1584" spans="1:7" x14ac:dyDescent="0.15">
      <c r="A1584" s="44">
        <v>29981</v>
      </c>
      <c r="B1584" s="44" t="s">
        <v>1295</v>
      </c>
      <c r="C1584" s="48" t="s">
        <v>2104</v>
      </c>
      <c r="D1584" s="44">
        <v>2000</v>
      </c>
      <c r="E1584" s="48" t="s">
        <v>8743</v>
      </c>
      <c r="F1584" s="44" t="s">
        <v>1299</v>
      </c>
      <c r="G1584" s="61"/>
    </row>
    <row r="1585" spans="1:7" x14ac:dyDescent="0.15">
      <c r="A1585" s="44">
        <v>29982</v>
      </c>
      <c r="B1585" s="44" t="s">
        <v>1295</v>
      </c>
      <c r="C1585" s="48" t="s">
        <v>10810</v>
      </c>
      <c r="D1585" s="44">
        <v>1999</v>
      </c>
      <c r="E1585" s="48" t="s">
        <v>8743</v>
      </c>
      <c r="F1585" s="44" t="s">
        <v>1299</v>
      </c>
      <c r="G1585" s="61"/>
    </row>
    <row r="1586" spans="1:7" x14ac:dyDescent="0.15">
      <c r="A1586" s="44">
        <v>29983</v>
      </c>
      <c r="B1586" s="44" t="s">
        <v>1295</v>
      </c>
      <c r="C1586" s="48" t="s">
        <v>2105</v>
      </c>
      <c r="D1586" s="44">
        <v>2001</v>
      </c>
      <c r="E1586" s="48" t="s">
        <v>8743</v>
      </c>
      <c r="F1586" s="44" t="s">
        <v>1299</v>
      </c>
      <c r="G1586" s="61"/>
    </row>
    <row r="1587" spans="1:7" x14ac:dyDescent="0.15">
      <c r="A1587" s="44">
        <v>29986</v>
      </c>
      <c r="B1587" s="44" t="s">
        <v>1296</v>
      </c>
      <c r="C1587" s="48" t="s">
        <v>2106</v>
      </c>
      <c r="D1587" s="44">
        <v>2000</v>
      </c>
      <c r="E1587" s="48" t="s">
        <v>9463</v>
      </c>
      <c r="F1587" s="44" t="s">
        <v>1296</v>
      </c>
      <c r="G1587" s="61"/>
    </row>
    <row r="1588" spans="1:7" x14ac:dyDescent="0.15">
      <c r="A1588" s="44">
        <v>29987</v>
      </c>
      <c r="B1588" s="44" t="s">
        <v>1296</v>
      </c>
      <c r="C1588" s="48" t="s">
        <v>2107</v>
      </c>
      <c r="D1588" s="44">
        <v>2000</v>
      </c>
      <c r="E1588" s="48" t="s">
        <v>8769</v>
      </c>
      <c r="F1588" s="44" t="s">
        <v>1297</v>
      </c>
      <c r="G1588" s="61"/>
    </row>
    <row r="1589" spans="1:7" x14ac:dyDescent="0.15">
      <c r="A1589" s="44">
        <v>29988</v>
      </c>
      <c r="B1589" s="44" t="s">
        <v>1296</v>
      </c>
      <c r="C1589" s="48" t="s">
        <v>2108</v>
      </c>
      <c r="D1589" s="44">
        <v>2000</v>
      </c>
      <c r="E1589" s="48" t="s">
        <v>8796</v>
      </c>
      <c r="F1589" s="44" t="s">
        <v>1295</v>
      </c>
      <c r="G1589" s="61"/>
    </row>
    <row r="1590" spans="1:7" x14ac:dyDescent="0.15">
      <c r="A1590" s="44">
        <v>29989</v>
      </c>
      <c r="B1590" s="44" t="s">
        <v>1295</v>
      </c>
      <c r="C1590" s="48" t="s">
        <v>10811</v>
      </c>
      <c r="D1590" s="44">
        <v>1999</v>
      </c>
      <c r="E1590" s="48" t="s">
        <v>8796</v>
      </c>
      <c r="F1590" s="44" t="s">
        <v>1295</v>
      </c>
      <c r="G1590" s="61">
        <v>42645</v>
      </c>
    </row>
    <row r="1591" spans="1:7" x14ac:dyDescent="0.15">
      <c r="A1591" s="44">
        <v>29994</v>
      </c>
      <c r="B1591" s="44" t="s">
        <v>1295</v>
      </c>
      <c r="C1591" s="48" t="s">
        <v>2109</v>
      </c>
      <c r="D1591" s="44">
        <v>2000</v>
      </c>
      <c r="E1591" s="48" t="s">
        <v>8776</v>
      </c>
      <c r="F1591" s="44" t="s">
        <v>1295</v>
      </c>
      <c r="G1591" s="61"/>
    </row>
    <row r="1592" spans="1:7" x14ac:dyDescent="0.15">
      <c r="A1592" s="44">
        <v>29996</v>
      </c>
      <c r="B1592" s="44" t="s">
        <v>1295</v>
      </c>
      <c r="C1592" s="48" t="s">
        <v>2110</v>
      </c>
      <c r="D1592" s="44">
        <v>2000</v>
      </c>
      <c r="E1592" s="48" t="s">
        <v>8820</v>
      </c>
      <c r="F1592" s="44" t="s">
        <v>1291</v>
      </c>
      <c r="G1592" s="61"/>
    </row>
    <row r="1593" spans="1:7" x14ac:dyDescent="0.15">
      <c r="A1593" s="44">
        <v>29997</v>
      </c>
      <c r="B1593" s="44" t="s">
        <v>1295</v>
      </c>
      <c r="C1593" s="48" t="s">
        <v>2111</v>
      </c>
      <c r="D1593" s="44">
        <v>2000</v>
      </c>
      <c r="E1593" s="48" t="s">
        <v>8820</v>
      </c>
      <c r="F1593" s="44" t="s">
        <v>1291</v>
      </c>
      <c r="G1593" s="61"/>
    </row>
    <row r="1594" spans="1:7" x14ac:dyDescent="0.15">
      <c r="A1594" s="44">
        <v>29998</v>
      </c>
      <c r="B1594" s="44" t="s">
        <v>1296</v>
      </c>
      <c r="C1594" s="48" t="s">
        <v>2112</v>
      </c>
      <c r="D1594" s="44">
        <v>2000</v>
      </c>
      <c r="E1594" s="48" t="s">
        <v>9190</v>
      </c>
      <c r="F1594" s="44" t="s">
        <v>1293</v>
      </c>
      <c r="G1594" s="61"/>
    </row>
    <row r="1595" spans="1:7" x14ac:dyDescent="0.15">
      <c r="A1595" s="44">
        <v>30002</v>
      </c>
      <c r="B1595" s="44" t="s">
        <v>1296</v>
      </c>
      <c r="C1595" s="48" t="s">
        <v>2113</v>
      </c>
      <c r="D1595" s="44">
        <v>2000</v>
      </c>
      <c r="E1595" s="48" t="s">
        <v>8827</v>
      </c>
      <c r="F1595" s="44" t="s">
        <v>1293</v>
      </c>
      <c r="G1595" s="61"/>
    </row>
    <row r="1596" spans="1:7" x14ac:dyDescent="0.15">
      <c r="A1596" s="44">
        <v>30005</v>
      </c>
      <c r="B1596" s="44" t="s">
        <v>1296</v>
      </c>
      <c r="C1596" s="48" t="s">
        <v>2114</v>
      </c>
      <c r="D1596" s="44">
        <v>1999</v>
      </c>
      <c r="E1596" s="48" t="s">
        <v>8866</v>
      </c>
      <c r="F1596" s="44" t="s">
        <v>1293</v>
      </c>
      <c r="G1596" s="61"/>
    </row>
    <row r="1597" spans="1:7" x14ac:dyDescent="0.15">
      <c r="A1597" s="44">
        <v>30007</v>
      </c>
      <c r="B1597" s="44" t="s">
        <v>1296</v>
      </c>
      <c r="C1597" s="48" t="s">
        <v>10812</v>
      </c>
      <c r="D1597" s="44">
        <v>1999</v>
      </c>
      <c r="E1597" s="48" t="s">
        <v>8866</v>
      </c>
      <c r="F1597" s="44" t="s">
        <v>1293</v>
      </c>
      <c r="G1597" s="61"/>
    </row>
    <row r="1598" spans="1:7" x14ac:dyDescent="0.15">
      <c r="A1598" s="44">
        <v>30018</v>
      </c>
      <c r="B1598" s="44" t="s">
        <v>1295</v>
      </c>
      <c r="C1598" s="48" t="s">
        <v>10813</v>
      </c>
      <c r="D1598" s="44">
        <v>1999</v>
      </c>
      <c r="E1598" s="48" t="s">
        <v>8691</v>
      </c>
      <c r="F1598" s="44" t="s">
        <v>1296</v>
      </c>
      <c r="G1598" s="61">
        <v>42456</v>
      </c>
    </row>
    <row r="1599" spans="1:7" x14ac:dyDescent="0.15">
      <c r="A1599" s="44">
        <v>30019</v>
      </c>
      <c r="B1599" s="44" t="s">
        <v>1295</v>
      </c>
      <c r="C1599" s="48" t="s">
        <v>10814</v>
      </c>
      <c r="D1599" s="44">
        <v>1999</v>
      </c>
      <c r="E1599" s="48" t="s">
        <v>8797</v>
      </c>
      <c r="F1599" s="44" t="s">
        <v>1298</v>
      </c>
      <c r="G1599" s="61"/>
    </row>
    <row r="1600" spans="1:7" x14ac:dyDescent="0.15">
      <c r="A1600" s="44">
        <v>30020</v>
      </c>
      <c r="B1600" s="44" t="s">
        <v>1295</v>
      </c>
      <c r="C1600" s="48" t="s">
        <v>2115</v>
      </c>
      <c r="D1600" s="44">
        <v>2000</v>
      </c>
      <c r="E1600" s="48" t="s">
        <v>8743</v>
      </c>
      <c r="F1600" s="44" t="s">
        <v>1299</v>
      </c>
      <c r="G1600" s="61"/>
    </row>
    <row r="1601" spans="1:7" x14ac:dyDescent="0.15">
      <c r="A1601" s="44">
        <v>30021</v>
      </c>
      <c r="B1601" s="44" t="s">
        <v>1296</v>
      </c>
      <c r="C1601" s="48" t="s">
        <v>864</v>
      </c>
      <c r="D1601" s="44">
        <v>2000</v>
      </c>
      <c r="E1601" s="48" t="s">
        <v>8749</v>
      </c>
      <c r="F1601" s="44" t="s">
        <v>1291</v>
      </c>
      <c r="G1601" s="61">
        <v>43065</v>
      </c>
    </row>
    <row r="1602" spans="1:7" x14ac:dyDescent="0.15">
      <c r="A1602" s="44">
        <v>30022</v>
      </c>
      <c r="B1602" s="44" t="s">
        <v>1296</v>
      </c>
      <c r="C1602" s="48" t="s">
        <v>2116</v>
      </c>
      <c r="D1602" s="44">
        <v>2001</v>
      </c>
      <c r="E1602" s="48" t="s">
        <v>8722</v>
      </c>
      <c r="F1602" s="44" t="s">
        <v>1296</v>
      </c>
      <c r="G1602" s="61"/>
    </row>
    <row r="1603" spans="1:7" x14ac:dyDescent="0.15">
      <c r="A1603" s="44">
        <v>30023</v>
      </c>
      <c r="B1603" s="44" t="s">
        <v>1296</v>
      </c>
      <c r="C1603" s="48" t="s">
        <v>1351</v>
      </c>
      <c r="D1603" s="44">
        <v>2001</v>
      </c>
      <c r="E1603" s="48" t="s">
        <v>8722</v>
      </c>
      <c r="F1603" s="44" t="s">
        <v>1296</v>
      </c>
      <c r="G1603" s="61"/>
    </row>
    <row r="1604" spans="1:7" x14ac:dyDescent="0.15">
      <c r="A1604" s="44">
        <v>30024</v>
      </c>
      <c r="B1604" s="44" t="s">
        <v>1296</v>
      </c>
      <c r="C1604" s="48" t="s">
        <v>791</v>
      </c>
      <c r="D1604" s="44">
        <v>2001</v>
      </c>
      <c r="E1604" s="48" t="s">
        <v>8722</v>
      </c>
      <c r="F1604" s="44" t="s">
        <v>1296</v>
      </c>
      <c r="G1604" s="61">
        <v>43065</v>
      </c>
    </row>
    <row r="1605" spans="1:7" x14ac:dyDescent="0.15">
      <c r="A1605" s="44">
        <v>30025</v>
      </c>
      <c r="B1605" s="44" t="s">
        <v>1296</v>
      </c>
      <c r="C1605" s="48" t="s">
        <v>2117</v>
      </c>
      <c r="D1605" s="44">
        <v>2000</v>
      </c>
      <c r="E1605" s="48" t="s">
        <v>8722</v>
      </c>
      <c r="F1605" s="44" t="s">
        <v>1296</v>
      </c>
      <c r="G1605" s="61"/>
    </row>
    <row r="1606" spans="1:7" x14ac:dyDescent="0.15">
      <c r="A1606" s="44">
        <v>30026</v>
      </c>
      <c r="B1606" s="44" t="s">
        <v>1296</v>
      </c>
      <c r="C1606" s="48" t="s">
        <v>2118</v>
      </c>
      <c r="D1606" s="44">
        <v>2000</v>
      </c>
      <c r="E1606" s="48" t="s">
        <v>8722</v>
      </c>
      <c r="F1606" s="44" t="s">
        <v>1296</v>
      </c>
      <c r="G1606" s="61"/>
    </row>
    <row r="1607" spans="1:7" x14ac:dyDescent="0.15">
      <c r="A1607" s="44">
        <v>30027</v>
      </c>
      <c r="B1607" s="44" t="s">
        <v>1296</v>
      </c>
      <c r="C1607" s="48" t="s">
        <v>2119</v>
      </c>
      <c r="D1607" s="44">
        <v>2000</v>
      </c>
      <c r="E1607" s="48" t="s">
        <v>8722</v>
      </c>
      <c r="F1607" s="44" t="s">
        <v>1296</v>
      </c>
      <c r="G1607" s="61"/>
    </row>
    <row r="1608" spans="1:7" x14ac:dyDescent="0.15">
      <c r="A1608" s="44">
        <v>30028</v>
      </c>
      <c r="B1608" s="44" t="s">
        <v>1296</v>
      </c>
      <c r="C1608" s="48" t="s">
        <v>2120</v>
      </c>
      <c r="D1608" s="44">
        <v>2000</v>
      </c>
      <c r="E1608" s="48" t="s">
        <v>8722</v>
      </c>
      <c r="F1608" s="44" t="s">
        <v>1296</v>
      </c>
      <c r="G1608" s="61"/>
    </row>
    <row r="1609" spans="1:7" x14ac:dyDescent="0.15">
      <c r="A1609" s="44">
        <v>30029</v>
      </c>
      <c r="B1609" s="44" t="s">
        <v>1295</v>
      </c>
      <c r="C1609" s="48" t="s">
        <v>2121</v>
      </c>
      <c r="D1609" s="44">
        <v>2001</v>
      </c>
      <c r="E1609" s="48" t="s">
        <v>8722</v>
      </c>
      <c r="F1609" s="44" t="s">
        <v>1296</v>
      </c>
      <c r="G1609" s="61"/>
    </row>
    <row r="1610" spans="1:7" x14ac:dyDescent="0.15">
      <c r="A1610" s="44">
        <v>30031</v>
      </c>
      <c r="B1610" s="44" t="s">
        <v>1296</v>
      </c>
      <c r="C1610" s="48" t="s">
        <v>2122</v>
      </c>
      <c r="D1610" s="44">
        <v>2000</v>
      </c>
      <c r="E1610" s="48" t="s">
        <v>8735</v>
      </c>
      <c r="F1610" s="44" t="s">
        <v>1295</v>
      </c>
      <c r="G1610" s="61"/>
    </row>
    <row r="1611" spans="1:7" x14ac:dyDescent="0.15">
      <c r="A1611" s="44">
        <v>30033</v>
      </c>
      <c r="B1611" s="44" t="s">
        <v>1296</v>
      </c>
      <c r="C1611" s="48" t="s">
        <v>737</v>
      </c>
      <c r="D1611" s="44">
        <v>2000</v>
      </c>
      <c r="E1611" s="48" t="s">
        <v>8770</v>
      </c>
      <c r="F1611" s="44" t="s">
        <v>1291</v>
      </c>
      <c r="G1611" s="61">
        <v>42583</v>
      </c>
    </row>
    <row r="1612" spans="1:7" x14ac:dyDescent="0.15">
      <c r="A1612" s="44">
        <v>30035</v>
      </c>
      <c r="B1612" s="44" t="s">
        <v>1295</v>
      </c>
      <c r="C1612" s="48" t="s">
        <v>10815</v>
      </c>
      <c r="D1612" s="44">
        <v>1999</v>
      </c>
      <c r="E1612" s="48" t="s">
        <v>8704</v>
      </c>
      <c r="F1612" s="44" t="s">
        <v>1292</v>
      </c>
      <c r="G1612" s="61">
        <v>42428</v>
      </c>
    </row>
    <row r="1613" spans="1:7" x14ac:dyDescent="0.15">
      <c r="A1613" s="44">
        <v>30038</v>
      </c>
      <c r="B1613" s="44" t="s">
        <v>1295</v>
      </c>
      <c r="C1613" s="48" t="s">
        <v>2123</v>
      </c>
      <c r="D1613" s="44">
        <v>2000</v>
      </c>
      <c r="E1613" s="48" t="s">
        <v>9190</v>
      </c>
      <c r="F1613" s="44" t="s">
        <v>1293</v>
      </c>
      <c r="G1613" s="61"/>
    </row>
    <row r="1614" spans="1:7" x14ac:dyDescent="0.15">
      <c r="A1614" s="44">
        <v>30039</v>
      </c>
      <c r="B1614" s="44" t="s">
        <v>1295</v>
      </c>
      <c r="C1614" s="48" t="s">
        <v>2124</v>
      </c>
      <c r="D1614" s="44">
        <v>2000</v>
      </c>
      <c r="E1614" s="48" t="s">
        <v>9190</v>
      </c>
      <c r="F1614" s="44" t="s">
        <v>1293</v>
      </c>
      <c r="G1614" s="61"/>
    </row>
    <row r="1615" spans="1:7" x14ac:dyDescent="0.15">
      <c r="A1615" s="44">
        <v>30041</v>
      </c>
      <c r="B1615" s="44" t="s">
        <v>1295</v>
      </c>
      <c r="C1615" s="48" t="s">
        <v>286</v>
      </c>
      <c r="D1615" s="44">
        <v>2001</v>
      </c>
      <c r="E1615" s="48" t="s">
        <v>8714</v>
      </c>
      <c r="F1615" s="44" t="s">
        <v>1294</v>
      </c>
      <c r="G1615" s="61">
        <v>43100</v>
      </c>
    </row>
    <row r="1616" spans="1:7" x14ac:dyDescent="0.15">
      <c r="A1616" s="44">
        <v>30043</v>
      </c>
      <c r="B1616" s="44" t="s">
        <v>1296</v>
      </c>
      <c r="C1616" s="48" t="s">
        <v>958</v>
      </c>
      <c r="D1616" s="44">
        <v>1999</v>
      </c>
      <c r="E1616" s="48" t="s">
        <v>8721</v>
      </c>
      <c r="F1616" s="44" t="s">
        <v>1298</v>
      </c>
      <c r="G1616" s="61">
        <v>42950</v>
      </c>
    </row>
    <row r="1617" spans="1:7" x14ac:dyDescent="0.15">
      <c r="A1617" s="44">
        <v>30044</v>
      </c>
      <c r="B1617" s="44" t="s">
        <v>1295</v>
      </c>
      <c r="C1617" s="48" t="s">
        <v>237</v>
      </c>
      <c r="D1617" s="44">
        <v>2000</v>
      </c>
      <c r="E1617" s="48" t="s">
        <v>8729</v>
      </c>
      <c r="F1617" s="44" t="s">
        <v>1298</v>
      </c>
      <c r="G1617" s="61">
        <v>43100</v>
      </c>
    </row>
    <row r="1618" spans="1:7" x14ac:dyDescent="0.15">
      <c r="A1618" s="44">
        <v>30046</v>
      </c>
      <c r="B1618" s="44" t="s">
        <v>1296</v>
      </c>
      <c r="C1618" s="48" t="s">
        <v>2125</v>
      </c>
      <c r="D1618" s="44">
        <v>2000</v>
      </c>
      <c r="E1618" s="48" t="s">
        <v>8714</v>
      </c>
      <c r="F1618" s="44" t="s">
        <v>1294</v>
      </c>
      <c r="G1618" s="61"/>
    </row>
    <row r="1619" spans="1:7" x14ac:dyDescent="0.15">
      <c r="A1619" s="44">
        <v>30047</v>
      </c>
      <c r="B1619" s="44" t="s">
        <v>1296</v>
      </c>
      <c r="C1619" s="48" t="s">
        <v>856</v>
      </c>
      <c r="D1619" s="44">
        <v>2000</v>
      </c>
      <c r="E1619" s="48" t="s">
        <v>8714</v>
      </c>
      <c r="F1619" s="44" t="s">
        <v>1294</v>
      </c>
      <c r="G1619" s="61">
        <v>42583</v>
      </c>
    </row>
    <row r="1620" spans="1:7" x14ac:dyDescent="0.15">
      <c r="A1620" s="44">
        <v>30051</v>
      </c>
      <c r="B1620" s="44" t="s">
        <v>1296</v>
      </c>
      <c r="C1620" s="48" t="s">
        <v>697</v>
      </c>
      <c r="D1620" s="44">
        <v>2001</v>
      </c>
      <c r="E1620" s="48" t="s">
        <v>8708</v>
      </c>
      <c r="F1620" s="44" t="s">
        <v>1296</v>
      </c>
      <c r="G1620" s="61">
        <v>42905</v>
      </c>
    </row>
    <row r="1621" spans="1:7" x14ac:dyDescent="0.15">
      <c r="A1621" s="44">
        <v>30052</v>
      </c>
      <c r="B1621" s="44" t="s">
        <v>1296</v>
      </c>
      <c r="C1621" s="48" t="s">
        <v>2126</v>
      </c>
      <c r="D1621" s="44">
        <v>2000</v>
      </c>
      <c r="E1621" s="48" t="s">
        <v>8705</v>
      </c>
      <c r="F1621" s="44" t="s">
        <v>1291</v>
      </c>
      <c r="G1621" s="61"/>
    </row>
    <row r="1622" spans="1:7" x14ac:dyDescent="0.15">
      <c r="A1622" s="44">
        <v>30054</v>
      </c>
      <c r="B1622" s="44" t="s">
        <v>1295</v>
      </c>
      <c r="C1622" s="48" t="s">
        <v>206</v>
      </c>
      <c r="D1622" s="44">
        <v>2001</v>
      </c>
      <c r="E1622" s="48" t="s">
        <v>8709</v>
      </c>
      <c r="F1622" s="44" t="s">
        <v>1294</v>
      </c>
      <c r="G1622" s="61">
        <v>43100</v>
      </c>
    </row>
    <row r="1623" spans="1:7" x14ac:dyDescent="0.15">
      <c r="A1623" s="44">
        <v>30055</v>
      </c>
      <c r="B1623" s="44" t="s">
        <v>1295</v>
      </c>
      <c r="C1623" s="48" t="s">
        <v>2127</v>
      </c>
      <c r="D1623" s="44">
        <v>2001</v>
      </c>
      <c r="E1623" s="48" t="s">
        <v>8772</v>
      </c>
      <c r="F1623" s="44" t="s">
        <v>1294</v>
      </c>
      <c r="G1623" s="61"/>
    </row>
    <row r="1624" spans="1:7" x14ac:dyDescent="0.15">
      <c r="A1624" s="44">
        <v>30056</v>
      </c>
      <c r="B1624" s="44" t="s">
        <v>1295</v>
      </c>
      <c r="C1624" s="48" t="s">
        <v>340</v>
      </c>
      <c r="D1624" s="44">
        <v>2000</v>
      </c>
      <c r="E1624" s="48" t="s">
        <v>8772</v>
      </c>
      <c r="F1624" s="44" t="s">
        <v>1294</v>
      </c>
      <c r="G1624" s="61"/>
    </row>
    <row r="1625" spans="1:7" x14ac:dyDescent="0.15">
      <c r="A1625" s="44">
        <v>30058</v>
      </c>
      <c r="B1625" s="44" t="s">
        <v>1295</v>
      </c>
      <c r="C1625" s="48" t="s">
        <v>10816</v>
      </c>
      <c r="D1625" s="44">
        <v>1999</v>
      </c>
      <c r="E1625" s="48" t="s">
        <v>8756</v>
      </c>
      <c r="F1625" s="44" t="s">
        <v>1296</v>
      </c>
      <c r="G1625" s="61"/>
    </row>
    <row r="1626" spans="1:7" x14ac:dyDescent="0.15">
      <c r="A1626" s="44">
        <v>30059</v>
      </c>
      <c r="B1626" s="44" t="s">
        <v>1295</v>
      </c>
      <c r="C1626" s="48" t="s">
        <v>255</v>
      </c>
      <c r="D1626" s="44">
        <v>2001</v>
      </c>
      <c r="E1626" s="48" t="s">
        <v>8707</v>
      </c>
      <c r="F1626" s="44" t="s">
        <v>1290</v>
      </c>
      <c r="G1626" s="61">
        <v>42819</v>
      </c>
    </row>
    <row r="1627" spans="1:7" x14ac:dyDescent="0.15">
      <c r="A1627" s="44">
        <v>30060</v>
      </c>
      <c r="B1627" s="44" t="s">
        <v>1295</v>
      </c>
      <c r="C1627" s="48" t="s">
        <v>246</v>
      </c>
      <c r="D1627" s="44">
        <v>2001</v>
      </c>
      <c r="E1627" s="48" t="s">
        <v>8764</v>
      </c>
      <c r="F1627" s="44" t="s">
        <v>1296</v>
      </c>
      <c r="G1627" s="61">
        <v>43100</v>
      </c>
    </row>
    <row r="1628" spans="1:7" x14ac:dyDescent="0.15">
      <c r="A1628" s="44">
        <v>30061</v>
      </c>
      <c r="B1628" s="44" t="s">
        <v>1295</v>
      </c>
      <c r="C1628" s="48" t="s">
        <v>232</v>
      </c>
      <c r="D1628" s="44">
        <v>2001</v>
      </c>
      <c r="E1628" s="48" t="s">
        <v>8756</v>
      </c>
      <c r="F1628" s="44" t="s">
        <v>1296</v>
      </c>
      <c r="G1628" s="61">
        <v>43100</v>
      </c>
    </row>
    <row r="1629" spans="1:7" x14ac:dyDescent="0.15">
      <c r="A1629" s="44">
        <v>30062</v>
      </c>
      <c r="B1629" s="44" t="s">
        <v>1295</v>
      </c>
      <c r="C1629" s="48" t="s">
        <v>2128</v>
      </c>
      <c r="D1629" s="44">
        <v>2000</v>
      </c>
      <c r="E1629" s="48" t="s">
        <v>8764</v>
      </c>
      <c r="F1629" s="44" t="s">
        <v>1296</v>
      </c>
      <c r="G1629" s="61"/>
    </row>
    <row r="1630" spans="1:7" x14ac:dyDescent="0.15">
      <c r="A1630" s="44">
        <v>30064</v>
      </c>
      <c r="B1630" s="44" t="s">
        <v>1295</v>
      </c>
      <c r="C1630" s="48" t="s">
        <v>10817</v>
      </c>
      <c r="D1630" s="44">
        <v>1999</v>
      </c>
      <c r="E1630" s="48" t="s">
        <v>8756</v>
      </c>
      <c r="F1630" s="44" t="s">
        <v>1296</v>
      </c>
      <c r="G1630" s="61">
        <v>42435</v>
      </c>
    </row>
    <row r="1631" spans="1:7" x14ac:dyDescent="0.15">
      <c r="A1631" s="44">
        <v>30066</v>
      </c>
      <c r="B1631" s="44" t="s">
        <v>1295</v>
      </c>
      <c r="C1631" s="48" t="s">
        <v>486</v>
      </c>
      <c r="D1631" s="44">
        <v>2000</v>
      </c>
      <c r="E1631" s="48" t="s">
        <v>8756</v>
      </c>
      <c r="F1631" s="44" t="s">
        <v>1296</v>
      </c>
      <c r="G1631" s="61"/>
    </row>
    <row r="1632" spans="1:7" x14ac:dyDescent="0.15">
      <c r="A1632" s="44">
        <v>30069</v>
      </c>
      <c r="B1632" s="44" t="s">
        <v>1295</v>
      </c>
      <c r="C1632" s="48" t="s">
        <v>2130</v>
      </c>
      <c r="D1632" s="44">
        <v>2000</v>
      </c>
      <c r="E1632" s="48" t="s">
        <v>8712</v>
      </c>
      <c r="F1632" s="44" t="s">
        <v>1291</v>
      </c>
      <c r="G1632" s="61"/>
    </row>
    <row r="1633" spans="1:7" x14ac:dyDescent="0.15">
      <c r="A1633" s="44">
        <v>30070</v>
      </c>
      <c r="B1633" s="44" t="s">
        <v>1295</v>
      </c>
      <c r="C1633" s="48" t="s">
        <v>2131</v>
      </c>
      <c r="D1633" s="44">
        <v>2000</v>
      </c>
      <c r="E1633" s="48" t="s">
        <v>8712</v>
      </c>
      <c r="F1633" s="44" t="s">
        <v>1291</v>
      </c>
      <c r="G1633" s="61"/>
    </row>
    <row r="1634" spans="1:7" x14ac:dyDescent="0.15">
      <c r="A1634" s="44">
        <v>30078</v>
      </c>
      <c r="B1634" s="44" t="s">
        <v>1295</v>
      </c>
      <c r="C1634" s="48" t="s">
        <v>2133</v>
      </c>
      <c r="D1634" s="44">
        <v>2000</v>
      </c>
      <c r="E1634" s="48" t="s">
        <v>8706</v>
      </c>
      <c r="F1634" s="44" t="s">
        <v>1291</v>
      </c>
      <c r="G1634" s="61">
        <v>42792</v>
      </c>
    </row>
    <row r="1635" spans="1:7" x14ac:dyDescent="0.15">
      <c r="A1635" s="44">
        <v>30079</v>
      </c>
      <c r="B1635" s="44" t="s">
        <v>1295</v>
      </c>
      <c r="C1635" s="48" t="s">
        <v>2134</v>
      </c>
      <c r="D1635" s="44">
        <v>2001</v>
      </c>
      <c r="E1635" s="48" t="s">
        <v>8821</v>
      </c>
      <c r="F1635" s="44" t="s">
        <v>1299</v>
      </c>
      <c r="G1635" s="61"/>
    </row>
    <row r="1636" spans="1:7" x14ac:dyDescent="0.15">
      <c r="A1636" s="44">
        <v>30080</v>
      </c>
      <c r="B1636" s="44" t="s">
        <v>1295</v>
      </c>
      <c r="C1636" s="48" t="s">
        <v>321</v>
      </c>
      <c r="D1636" s="44">
        <v>2001</v>
      </c>
      <c r="E1636" s="48" t="s">
        <v>8821</v>
      </c>
      <c r="F1636" s="44" t="s">
        <v>1299</v>
      </c>
      <c r="G1636" s="61">
        <v>42694</v>
      </c>
    </row>
    <row r="1637" spans="1:7" x14ac:dyDescent="0.15">
      <c r="A1637" s="44">
        <v>30081</v>
      </c>
      <c r="B1637" s="44" t="s">
        <v>1296</v>
      </c>
      <c r="C1637" s="48" t="s">
        <v>2135</v>
      </c>
      <c r="D1637" s="44">
        <v>2001</v>
      </c>
      <c r="E1637" s="48" t="s">
        <v>8826</v>
      </c>
      <c r="F1637" s="44" t="s">
        <v>1294</v>
      </c>
      <c r="G1637" s="61"/>
    </row>
    <row r="1638" spans="1:7" x14ac:dyDescent="0.15">
      <c r="A1638" s="44">
        <v>30082</v>
      </c>
      <c r="B1638" s="44" t="s">
        <v>1295</v>
      </c>
      <c r="C1638" s="48" t="s">
        <v>2136</v>
      </c>
      <c r="D1638" s="44">
        <v>2000</v>
      </c>
      <c r="E1638" s="48" t="s">
        <v>8826</v>
      </c>
      <c r="F1638" s="44" t="s">
        <v>1294</v>
      </c>
      <c r="G1638" s="61"/>
    </row>
    <row r="1639" spans="1:7" x14ac:dyDescent="0.15">
      <c r="A1639" s="44">
        <v>30083</v>
      </c>
      <c r="B1639" s="44" t="s">
        <v>1296</v>
      </c>
      <c r="C1639" s="48" t="s">
        <v>10818</v>
      </c>
      <c r="D1639" s="44">
        <v>1999</v>
      </c>
      <c r="E1639" s="48" t="s">
        <v>8757</v>
      </c>
      <c r="F1639" s="44" t="s">
        <v>1295</v>
      </c>
      <c r="G1639" s="61"/>
    </row>
    <row r="1640" spans="1:7" x14ac:dyDescent="0.15">
      <c r="A1640" s="44">
        <v>30084</v>
      </c>
      <c r="B1640" s="44" t="s">
        <v>1296</v>
      </c>
      <c r="C1640" s="48" t="s">
        <v>780</v>
      </c>
      <c r="D1640" s="44">
        <v>2001</v>
      </c>
      <c r="E1640" s="48" t="s">
        <v>8790</v>
      </c>
      <c r="F1640" s="44" t="s">
        <v>1298</v>
      </c>
      <c r="G1640" s="61">
        <v>42442</v>
      </c>
    </row>
    <row r="1641" spans="1:7" x14ac:dyDescent="0.15">
      <c r="A1641" s="44">
        <v>30085</v>
      </c>
      <c r="B1641" s="44" t="s">
        <v>1295</v>
      </c>
      <c r="C1641" s="48" t="s">
        <v>1052</v>
      </c>
      <c r="D1641" s="44">
        <v>2000</v>
      </c>
      <c r="E1641" s="48" t="s">
        <v>8790</v>
      </c>
      <c r="F1641" s="44" t="s">
        <v>1298</v>
      </c>
      <c r="G1641" s="61"/>
    </row>
    <row r="1642" spans="1:7" x14ac:dyDescent="0.15">
      <c r="A1642" s="44">
        <v>30086</v>
      </c>
      <c r="B1642" s="44" t="s">
        <v>1296</v>
      </c>
      <c r="C1642" s="48" t="s">
        <v>792</v>
      </c>
      <c r="D1642" s="44">
        <v>2001</v>
      </c>
      <c r="E1642" s="48" t="s">
        <v>8864</v>
      </c>
      <c r="F1642" s="44" t="s">
        <v>1296</v>
      </c>
      <c r="G1642" s="61">
        <v>43072</v>
      </c>
    </row>
    <row r="1643" spans="1:7" x14ac:dyDescent="0.15">
      <c r="A1643" s="44">
        <v>30088</v>
      </c>
      <c r="B1643" s="44" t="s">
        <v>1296</v>
      </c>
      <c r="C1643" s="48" t="s">
        <v>884</v>
      </c>
      <c r="D1643" s="44">
        <v>2001</v>
      </c>
      <c r="E1643" s="48" t="s">
        <v>8708</v>
      </c>
      <c r="F1643" s="44" t="s">
        <v>1296</v>
      </c>
      <c r="G1643" s="61"/>
    </row>
    <row r="1644" spans="1:7" x14ac:dyDescent="0.15">
      <c r="A1644" s="133">
        <v>30089</v>
      </c>
      <c r="B1644" s="133" t="s">
        <v>1295</v>
      </c>
      <c r="C1644" s="134" t="s">
        <v>301</v>
      </c>
      <c r="D1644" s="133">
        <v>2001</v>
      </c>
      <c r="E1644" s="134" t="s">
        <v>8708</v>
      </c>
      <c r="F1644" s="133" t="s">
        <v>1296</v>
      </c>
      <c r="G1644" s="135">
        <v>42574</v>
      </c>
    </row>
    <row r="1645" spans="1:7" x14ac:dyDescent="0.15">
      <c r="A1645" s="44">
        <v>30091</v>
      </c>
      <c r="B1645" s="44" t="s">
        <v>1296</v>
      </c>
      <c r="C1645" s="48" t="s">
        <v>2137</v>
      </c>
      <c r="D1645" s="44">
        <v>2001</v>
      </c>
      <c r="E1645" s="48" t="s">
        <v>8714</v>
      </c>
      <c r="F1645" s="44" t="s">
        <v>1294</v>
      </c>
      <c r="G1645" s="61"/>
    </row>
    <row r="1646" spans="1:7" x14ac:dyDescent="0.15">
      <c r="A1646" s="44">
        <v>30092</v>
      </c>
      <c r="B1646" s="44" t="s">
        <v>1296</v>
      </c>
      <c r="C1646" s="48" t="s">
        <v>736</v>
      </c>
      <c r="D1646" s="44">
        <v>2001</v>
      </c>
      <c r="E1646" s="48" t="s">
        <v>8714</v>
      </c>
      <c r="F1646" s="44" t="s">
        <v>1294</v>
      </c>
      <c r="G1646" s="61">
        <v>43100</v>
      </c>
    </row>
    <row r="1647" spans="1:7" x14ac:dyDescent="0.15">
      <c r="A1647" s="44">
        <v>30093</v>
      </c>
      <c r="B1647" s="44" t="s">
        <v>1295</v>
      </c>
      <c r="C1647" s="48" t="s">
        <v>2138</v>
      </c>
      <c r="D1647" s="44">
        <v>2000</v>
      </c>
      <c r="E1647" s="48" t="s">
        <v>8714</v>
      </c>
      <c r="F1647" s="44" t="s">
        <v>1294</v>
      </c>
      <c r="G1647" s="61"/>
    </row>
    <row r="1648" spans="1:7" x14ac:dyDescent="0.15">
      <c r="A1648" s="44">
        <v>30094</v>
      </c>
      <c r="B1648" s="44" t="s">
        <v>1295</v>
      </c>
      <c r="C1648" s="48" t="s">
        <v>2139</v>
      </c>
      <c r="D1648" s="44">
        <v>2001</v>
      </c>
      <c r="E1648" s="48" t="s">
        <v>8714</v>
      </c>
      <c r="F1648" s="44" t="s">
        <v>1294</v>
      </c>
      <c r="G1648" s="61"/>
    </row>
    <row r="1649" spans="1:7" x14ac:dyDescent="0.15">
      <c r="A1649" s="44">
        <v>30096</v>
      </c>
      <c r="B1649" s="44" t="s">
        <v>1295</v>
      </c>
      <c r="C1649" s="48" t="s">
        <v>2140</v>
      </c>
      <c r="D1649" s="44">
        <v>2001</v>
      </c>
      <c r="E1649" s="48" t="s">
        <v>8844</v>
      </c>
      <c r="F1649" s="44" t="s">
        <v>1298</v>
      </c>
      <c r="G1649" s="61"/>
    </row>
    <row r="1650" spans="1:7" x14ac:dyDescent="0.15">
      <c r="A1650" s="44">
        <v>30097</v>
      </c>
      <c r="B1650" s="44" t="s">
        <v>1295</v>
      </c>
      <c r="C1650" s="48" t="s">
        <v>2141</v>
      </c>
      <c r="D1650" s="44">
        <v>2000</v>
      </c>
      <c r="E1650" s="48" t="s">
        <v>8844</v>
      </c>
      <c r="F1650" s="44" t="s">
        <v>1298</v>
      </c>
      <c r="G1650" s="61"/>
    </row>
    <row r="1651" spans="1:7" x14ac:dyDescent="0.15">
      <c r="A1651" s="44">
        <v>30099</v>
      </c>
      <c r="B1651" s="44" t="s">
        <v>1296</v>
      </c>
      <c r="C1651" s="48" t="s">
        <v>748</v>
      </c>
      <c r="D1651" s="44">
        <v>2001</v>
      </c>
      <c r="E1651" s="48" t="s">
        <v>8704</v>
      </c>
      <c r="F1651" s="44" t="s">
        <v>1292</v>
      </c>
      <c r="G1651" s="61"/>
    </row>
    <row r="1652" spans="1:7" x14ac:dyDescent="0.15">
      <c r="A1652" s="44">
        <v>30102</v>
      </c>
      <c r="B1652" s="44" t="s">
        <v>1295</v>
      </c>
      <c r="C1652" s="48" t="s">
        <v>1064</v>
      </c>
      <c r="D1652" s="44">
        <v>2000</v>
      </c>
      <c r="E1652" s="48" t="s">
        <v>8724</v>
      </c>
      <c r="F1652" s="44" t="s">
        <v>1293</v>
      </c>
      <c r="G1652" s="61"/>
    </row>
    <row r="1653" spans="1:7" x14ac:dyDescent="0.15">
      <c r="A1653" s="44">
        <v>30106</v>
      </c>
      <c r="B1653" s="44" t="s">
        <v>1296</v>
      </c>
      <c r="C1653" s="48" t="s">
        <v>755</v>
      </c>
      <c r="D1653" s="44">
        <v>2001</v>
      </c>
      <c r="E1653" s="48" t="s">
        <v>11381</v>
      </c>
      <c r="F1653" s="44" t="s">
        <v>1298</v>
      </c>
      <c r="G1653" s="61">
        <v>42819</v>
      </c>
    </row>
    <row r="1654" spans="1:7" x14ac:dyDescent="0.15">
      <c r="A1654" s="44">
        <v>30107</v>
      </c>
      <c r="B1654" s="44" t="s">
        <v>1296</v>
      </c>
      <c r="C1654" s="48" t="s">
        <v>2142</v>
      </c>
      <c r="D1654" s="44">
        <v>2000</v>
      </c>
      <c r="E1654" s="48" t="s">
        <v>8798</v>
      </c>
      <c r="F1654" s="44" t="s">
        <v>1299</v>
      </c>
      <c r="G1654" s="61"/>
    </row>
    <row r="1655" spans="1:7" x14ac:dyDescent="0.15">
      <c r="A1655" s="44">
        <v>30108</v>
      </c>
      <c r="B1655" s="44" t="s">
        <v>1296</v>
      </c>
      <c r="C1655" s="48" t="s">
        <v>2143</v>
      </c>
      <c r="D1655" s="44">
        <v>2000</v>
      </c>
      <c r="E1655" s="48" t="s">
        <v>8798</v>
      </c>
      <c r="F1655" s="44" t="s">
        <v>1299</v>
      </c>
      <c r="G1655" s="61"/>
    </row>
    <row r="1656" spans="1:7" x14ac:dyDescent="0.15">
      <c r="A1656" s="44">
        <v>30109</v>
      </c>
      <c r="B1656" s="44" t="s">
        <v>1296</v>
      </c>
      <c r="C1656" s="48" t="s">
        <v>2144</v>
      </c>
      <c r="D1656" s="44">
        <v>2000</v>
      </c>
      <c r="E1656" s="48" t="s">
        <v>8798</v>
      </c>
      <c r="F1656" s="44" t="s">
        <v>1299</v>
      </c>
      <c r="G1656" s="61"/>
    </row>
    <row r="1657" spans="1:7" x14ac:dyDescent="0.15">
      <c r="A1657" s="44">
        <v>30110</v>
      </c>
      <c r="B1657" s="44" t="s">
        <v>1295</v>
      </c>
      <c r="C1657" s="48" t="s">
        <v>2145</v>
      </c>
      <c r="D1657" s="44">
        <v>2000</v>
      </c>
      <c r="E1657" s="48" t="s">
        <v>8798</v>
      </c>
      <c r="F1657" s="44" t="s">
        <v>1299</v>
      </c>
      <c r="G1657" s="61"/>
    </row>
    <row r="1658" spans="1:7" x14ac:dyDescent="0.15">
      <c r="A1658" s="44">
        <v>30111</v>
      </c>
      <c r="B1658" s="44" t="s">
        <v>1295</v>
      </c>
      <c r="C1658" s="48" t="s">
        <v>259</v>
      </c>
      <c r="D1658" s="44">
        <v>2001</v>
      </c>
      <c r="E1658" s="48" t="s">
        <v>8846</v>
      </c>
      <c r="F1658" s="44" t="s">
        <v>1299</v>
      </c>
      <c r="G1658" s="61">
        <v>43059</v>
      </c>
    </row>
    <row r="1659" spans="1:7" x14ac:dyDescent="0.15">
      <c r="A1659" s="44">
        <v>30112</v>
      </c>
      <c r="B1659" s="44" t="s">
        <v>1295</v>
      </c>
      <c r="C1659" s="48" t="s">
        <v>2146</v>
      </c>
      <c r="D1659" s="44">
        <v>2000</v>
      </c>
      <c r="E1659" s="48" t="s">
        <v>8798</v>
      </c>
      <c r="F1659" s="44" t="s">
        <v>1299</v>
      </c>
      <c r="G1659" s="61"/>
    </row>
    <row r="1660" spans="1:7" x14ac:dyDescent="0.15">
      <c r="A1660" s="44">
        <v>30113</v>
      </c>
      <c r="B1660" s="44" t="s">
        <v>1295</v>
      </c>
      <c r="C1660" s="48" t="s">
        <v>2147</v>
      </c>
      <c r="D1660" s="44">
        <v>2004</v>
      </c>
      <c r="E1660" s="48" t="s">
        <v>8737</v>
      </c>
      <c r="F1660" s="44" t="s">
        <v>1293</v>
      </c>
      <c r="G1660" s="61"/>
    </row>
    <row r="1661" spans="1:7" x14ac:dyDescent="0.15">
      <c r="A1661" s="44">
        <v>30114</v>
      </c>
      <c r="B1661" s="44" t="s">
        <v>1295</v>
      </c>
      <c r="C1661" s="48" t="s">
        <v>1050</v>
      </c>
      <c r="D1661" s="44">
        <v>2001</v>
      </c>
      <c r="E1661" s="48" t="s">
        <v>8773</v>
      </c>
      <c r="F1661" s="44" t="s">
        <v>1293</v>
      </c>
      <c r="G1661" s="61">
        <v>43100</v>
      </c>
    </row>
    <row r="1662" spans="1:7" x14ac:dyDescent="0.15">
      <c r="A1662" s="44">
        <v>30115</v>
      </c>
      <c r="B1662" s="44" t="s">
        <v>1296</v>
      </c>
      <c r="C1662" s="48" t="s">
        <v>10819</v>
      </c>
      <c r="D1662" s="44">
        <v>1999</v>
      </c>
      <c r="E1662" s="48" t="s">
        <v>8773</v>
      </c>
      <c r="F1662" s="44" t="s">
        <v>1293</v>
      </c>
      <c r="G1662" s="61"/>
    </row>
    <row r="1663" spans="1:7" x14ac:dyDescent="0.15">
      <c r="A1663" s="44">
        <v>30116</v>
      </c>
      <c r="B1663" s="44" t="s">
        <v>1296</v>
      </c>
      <c r="C1663" s="48" t="s">
        <v>819</v>
      </c>
      <c r="D1663" s="44">
        <v>2001</v>
      </c>
      <c r="E1663" s="48" t="s">
        <v>8874</v>
      </c>
      <c r="F1663" s="44" t="s">
        <v>1297</v>
      </c>
      <c r="G1663" s="61">
        <v>43100</v>
      </c>
    </row>
    <row r="1664" spans="1:7" x14ac:dyDescent="0.15">
      <c r="A1664" s="44">
        <v>30117</v>
      </c>
      <c r="B1664" s="44" t="s">
        <v>1296</v>
      </c>
      <c r="C1664" s="48" t="s">
        <v>10820</v>
      </c>
      <c r="D1664" s="44">
        <v>1999</v>
      </c>
      <c r="E1664" s="48" t="s">
        <v>8874</v>
      </c>
      <c r="F1664" s="44" t="s">
        <v>1297</v>
      </c>
      <c r="G1664" s="61"/>
    </row>
    <row r="1665" spans="1:7" x14ac:dyDescent="0.15">
      <c r="A1665" s="44">
        <v>30122</v>
      </c>
      <c r="B1665" s="44" t="s">
        <v>1295</v>
      </c>
      <c r="C1665" s="48" t="s">
        <v>2148</v>
      </c>
      <c r="D1665" s="44">
        <v>2001</v>
      </c>
      <c r="E1665" s="48" t="s">
        <v>8863</v>
      </c>
      <c r="F1665" s="44" t="s">
        <v>1294</v>
      </c>
      <c r="G1665" s="61"/>
    </row>
    <row r="1666" spans="1:7" x14ac:dyDescent="0.15">
      <c r="A1666" s="44">
        <v>30123</v>
      </c>
      <c r="B1666" s="44" t="s">
        <v>1295</v>
      </c>
      <c r="C1666" s="48" t="s">
        <v>319</v>
      </c>
      <c r="D1666" s="44">
        <v>2000</v>
      </c>
      <c r="E1666" s="48" t="s">
        <v>8709</v>
      </c>
      <c r="F1666" s="44" t="s">
        <v>1294</v>
      </c>
      <c r="G1666" s="61"/>
    </row>
    <row r="1667" spans="1:7" x14ac:dyDescent="0.15">
      <c r="A1667" s="44">
        <v>30124</v>
      </c>
      <c r="B1667" s="44" t="s">
        <v>1296</v>
      </c>
      <c r="C1667" s="48" t="s">
        <v>909</v>
      </c>
      <c r="D1667" s="44">
        <v>2000</v>
      </c>
      <c r="E1667" s="48" t="s">
        <v>8709</v>
      </c>
      <c r="F1667" s="44" t="s">
        <v>1294</v>
      </c>
      <c r="G1667" s="61"/>
    </row>
    <row r="1668" spans="1:7" x14ac:dyDescent="0.15">
      <c r="A1668" s="44">
        <v>30126</v>
      </c>
      <c r="B1668" s="44" t="s">
        <v>1296</v>
      </c>
      <c r="C1668" s="48" t="s">
        <v>2149</v>
      </c>
      <c r="D1668" s="44">
        <v>2002</v>
      </c>
      <c r="E1668" s="48" t="s">
        <v>8826</v>
      </c>
      <c r="F1668" s="44" t="s">
        <v>1294</v>
      </c>
      <c r="G1668" s="61"/>
    </row>
    <row r="1669" spans="1:7" x14ac:dyDescent="0.15">
      <c r="A1669" s="44">
        <v>30127</v>
      </c>
      <c r="B1669" s="44" t="s">
        <v>1295</v>
      </c>
      <c r="C1669" s="48" t="s">
        <v>2150</v>
      </c>
      <c r="D1669" s="44">
        <v>2002</v>
      </c>
      <c r="E1669" s="48" t="s">
        <v>8826</v>
      </c>
      <c r="F1669" s="44" t="s">
        <v>1294</v>
      </c>
      <c r="G1669" s="61"/>
    </row>
    <row r="1670" spans="1:7" x14ac:dyDescent="0.15">
      <c r="A1670" s="44">
        <v>30128</v>
      </c>
      <c r="B1670" s="44" t="s">
        <v>1295</v>
      </c>
      <c r="C1670" s="48" t="s">
        <v>2151</v>
      </c>
      <c r="D1670" s="44">
        <v>2000</v>
      </c>
      <c r="E1670" s="48" t="s">
        <v>8826</v>
      </c>
      <c r="F1670" s="44" t="s">
        <v>1294</v>
      </c>
      <c r="G1670" s="61"/>
    </row>
    <row r="1671" spans="1:7" x14ac:dyDescent="0.15">
      <c r="A1671" s="44">
        <v>30129</v>
      </c>
      <c r="B1671" s="44" t="s">
        <v>1296</v>
      </c>
      <c r="C1671" s="48" t="s">
        <v>10821</v>
      </c>
      <c r="D1671" s="44">
        <v>1999</v>
      </c>
      <c r="E1671" s="48" t="s">
        <v>8876</v>
      </c>
      <c r="F1671" s="44" t="s">
        <v>1297</v>
      </c>
      <c r="G1671" s="61"/>
    </row>
    <row r="1672" spans="1:7" x14ac:dyDescent="0.15">
      <c r="A1672" s="44">
        <v>30132</v>
      </c>
      <c r="B1672" s="44" t="s">
        <v>1296</v>
      </c>
      <c r="C1672" s="48" t="s">
        <v>2152</v>
      </c>
      <c r="D1672" s="44">
        <v>2000</v>
      </c>
      <c r="E1672" s="48" t="s">
        <v>9178</v>
      </c>
      <c r="F1672" s="44" t="s">
        <v>1291</v>
      </c>
      <c r="G1672" s="61"/>
    </row>
    <row r="1673" spans="1:7" x14ac:dyDescent="0.15">
      <c r="A1673" s="44">
        <v>30134</v>
      </c>
      <c r="B1673" s="44" t="s">
        <v>1295</v>
      </c>
      <c r="C1673" s="48" t="s">
        <v>2153</v>
      </c>
      <c r="D1673" s="44">
        <v>2000</v>
      </c>
      <c r="E1673" s="48" t="s">
        <v>9177</v>
      </c>
      <c r="F1673" s="44" t="s">
        <v>1297</v>
      </c>
      <c r="G1673" s="61"/>
    </row>
    <row r="1674" spans="1:7" x14ac:dyDescent="0.15">
      <c r="A1674" s="44">
        <v>30135</v>
      </c>
      <c r="B1674" s="44" t="s">
        <v>1295</v>
      </c>
      <c r="C1674" s="48" t="s">
        <v>45</v>
      </c>
      <c r="D1674" s="44">
        <v>2002</v>
      </c>
      <c r="E1674" s="48" t="s">
        <v>8786</v>
      </c>
      <c r="F1674" s="44" t="s">
        <v>1297</v>
      </c>
      <c r="G1674" s="61"/>
    </row>
    <row r="1675" spans="1:7" x14ac:dyDescent="0.15">
      <c r="A1675" s="44">
        <v>30140</v>
      </c>
      <c r="B1675" s="44" t="s">
        <v>1295</v>
      </c>
      <c r="C1675" s="48" t="s">
        <v>387</v>
      </c>
      <c r="D1675" s="44">
        <v>2000</v>
      </c>
      <c r="E1675" s="48" t="s">
        <v>8812</v>
      </c>
      <c r="F1675" s="44" t="s">
        <v>1298</v>
      </c>
      <c r="G1675" s="61"/>
    </row>
    <row r="1676" spans="1:7" x14ac:dyDescent="0.15">
      <c r="A1676" s="44">
        <v>30144</v>
      </c>
      <c r="B1676" s="44" t="s">
        <v>1296</v>
      </c>
      <c r="C1676" s="48" t="s">
        <v>2154</v>
      </c>
      <c r="D1676" s="44">
        <v>2000</v>
      </c>
      <c r="E1676" s="48" t="s">
        <v>9155</v>
      </c>
      <c r="F1676" s="44" t="s">
        <v>1294</v>
      </c>
      <c r="G1676" s="61"/>
    </row>
    <row r="1677" spans="1:7" x14ac:dyDescent="0.15">
      <c r="A1677" s="44">
        <v>30145</v>
      </c>
      <c r="B1677" s="44" t="s">
        <v>1296</v>
      </c>
      <c r="C1677" s="48" t="s">
        <v>2155</v>
      </c>
      <c r="D1677" s="44">
        <v>2000</v>
      </c>
      <c r="E1677" s="48" t="s">
        <v>8740</v>
      </c>
      <c r="F1677" s="44" t="s">
        <v>1297</v>
      </c>
      <c r="G1677" s="61"/>
    </row>
    <row r="1678" spans="1:7" x14ac:dyDescent="0.15">
      <c r="A1678" s="44">
        <v>30146</v>
      </c>
      <c r="B1678" s="44" t="s">
        <v>1296</v>
      </c>
      <c r="C1678" s="48" t="s">
        <v>838</v>
      </c>
      <c r="D1678" s="44">
        <v>2000</v>
      </c>
      <c r="E1678" s="48" t="s">
        <v>8740</v>
      </c>
      <c r="F1678" s="44" t="s">
        <v>1297</v>
      </c>
      <c r="G1678" s="61"/>
    </row>
    <row r="1679" spans="1:7" x14ac:dyDescent="0.15">
      <c r="A1679" s="44">
        <v>30147</v>
      </c>
      <c r="B1679" s="44" t="s">
        <v>1296</v>
      </c>
      <c r="C1679" s="48" t="s">
        <v>1432</v>
      </c>
      <c r="D1679" s="44">
        <v>2000</v>
      </c>
      <c r="E1679" s="48" t="s">
        <v>8740</v>
      </c>
      <c r="F1679" s="44" t="s">
        <v>1297</v>
      </c>
      <c r="G1679" s="61"/>
    </row>
    <row r="1680" spans="1:7" x14ac:dyDescent="0.15">
      <c r="A1680" s="44">
        <v>30148</v>
      </c>
      <c r="B1680" s="44" t="s">
        <v>1296</v>
      </c>
      <c r="C1680" s="48" t="s">
        <v>553</v>
      </c>
      <c r="D1680" s="44">
        <v>2002</v>
      </c>
      <c r="E1680" s="48" t="s">
        <v>8740</v>
      </c>
      <c r="F1680" s="44" t="s">
        <v>1297</v>
      </c>
      <c r="G1680" s="61">
        <v>43100</v>
      </c>
    </row>
    <row r="1681" spans="1:7" x14ac:dyDescent="0.15">
      <c r="A1681" s="44">
        <v>30149</v>
      </c>
      <c r="B1681" s="44" t="s">
        <v>1295</v>
      </c>
      <c r="C1681" s="48" t="s">
        <v>171</v>
      </c>
      <c r="D1681" s="44">
        <v>2003</v>
      </c>
      <c r="E1681" s="48" t="s">
        <v>8789</v>
      </c>
      <c r="F1681" s="44" t="s">
        <v>1297</v>
      </c>
      <c r="G1681" s="61">
        <v>42485</v>
      </c>
    </row>
    <row r="1682" spans="1:7" x14ac:dyDescent="0.15">
      <c r="A1682" s="44">
        <v>30150</v>
      </c>
      <c r="B1682" s="44" t="s">
        <v>1295</v>
      </c>
      <c r="C1682" s="48" t="s">
        <v>2156</v>
      </c>
      <c r="D1682" s="44">
        <v>2002</v>
      </c>
      <c r="E1682" s="48" t="s">
        <v>8740</v>
      </c>
      <c r="F1682" s="44" t="s">
        <v>1297</v>
      </c>
      <c r="G1682" s="61"/>
    </row>
    <row r="1683" spans="1:7" x14ac:dyDescent="0.15">
      <c r="A1683" s="44">
        <v>30151</v>
      </c>
      <c r="B1683" s="44" t="s">
        <v>1295</v>
      </c>
      <c r="C1683" s="48" t="s">
        <v>2157</v>
      </c>
      <c r="D1683" s="44">
        <v>2004</v>
      </c>
      <c r="E1683" s="48" t="s">
        <v>8740</v>
      </c>
      <c r="F1683" s="44" t="s">
        <v>1297</v>
      </c>
      <c r="G1683" s="61">
        <v>43100</v>
      </c>
    </row>
    <row r="1684" spans="1:7" x14ac:dyDescent="0.15">
      <c r="A1684" s="44">
        <v>30152</v>
      </c>
      <c r="B1684" s="44" t="s">
        <v>1295</v>
      </c>
      <c r="C1684" s="48" t="s">
        <v>472</v>
      </c>
      <c r="D1684" s="44">
        <v>2001</v>
      </c>
      <c r="E1684" s="48" t="s">
        <v>8740</v>
      </c>
      <c r="F1684" s="44" t="s">
        <v>1297</v>
      </c>
      <c r="G1684" s="61"/>
    </row>
    <row r="1685" spans="1:7" x14ac:dyDescent="0.15">
      <c r="A1685" s="44">
        <v>30153</v>
      </c>
      <c r="B1685" s="44" t="s">
        <v>1295</v>
      </c>
      <c r="C1685" s="48" t="s">
        <v>471</v>
      </c>
      <c r="D1685" s="44">
        <v>2001</v>
      </c>
      <c r="E1685" s="48" t="s">
        <v>8740</v>
      </c>
      <c r="F1685" s="44" t="s">
        <v>1297</v>
      </c>
      <c r="G1685" s="61"/>
    </row>
    <row r="1686" spans="1:7" x14ac:dyDescent="0.15">
      <c r="A1686" s="44">
        <v>30154</v>
      </c>
      <c r="B1686" s="44" t="s">
        <v>1295</v>
      </c>
      <c r="C1686" s="48" t="s">
        <v>2158</v>
      </c>
      <c r="D1686" s="44">
        <v>2002</v>
      </c>
      <c r="E1686" s="48" t="s">
        <v>8740</v>
      </c>
      <c r="F1686" s="44" t="s">
        <v>1297</v>
      </c>
      <c r="G1686" s="61"/>
    </row>
    <row r="1687" spans="1:7" x14ac:dyDescent="0.15">
      <c r="A1687" s="44">
        <v>30155</v>
      </c>
      <c r="B1687" s="44" t="s">
        <v>1295</v>
      </c>
      <c r="C1687" s="48" t="s">
        <v>385</v>
      </c>
      <c r="D1687" s="44">
        <v>2001</v>
      </c>
      <c r="E1687" s="48" t="s">
        <v>8740</v>
      </c>
      <c r="F1687" s="44" t="s">
        <v>1297</v>
      </c>
      <c r="G1687" s="61">
        <v>42786</v>
      </c>
    </row>
    <row r="1688" spans="1:7" x14ac:dyDescent="0.15">
      <c r="A1688" s="44">
        <v>30156</v>
      </c>
      <c r="B1688" s="44" t="s">
        <v>1295</v>
      </c>
      <c r="C1688" s="48" t="s">
        <v>2159</v>
      </c>
      <c r="D1688" s="44">
        <v>2002</v>
      </c>
      <c r="E1688" s="48" t="s">
        <v>8740</v>
      </c>
      <c r="F1688" s="44" t="s">
        <v>1297</v>
      </c>
      <c r="G1688" s="61"/>
    </row>
    <row r="1689" spans="1:7" x14ac:dyDescent="0.15">
      <c r="A1689" s="133">
        <v>30157</v>
      </c>
      <c r="B1689" s="133" t="s">
        <v>1296</v>
      </c>
      <c r="C1689" s="134" t="s">
        <v>753</v>
      </c>
      <c r="D1689" s="133">
        <v>2001</v>
      </c>
      <c r="E1689" s="134" t="s">
        <v>8828</v>
      </c>
      <c r="F1689" s="133" t="s">
        <v>1294</v>
      </c>
      <c r="G1689" s="135">
        <v>43100</v>
      </c>
    </row>
    <row r="1690" spans="1:7" x14ac:dyDescent="0.15">
      <c r="A1690" s="44">
        <v>30158</v>
      </c>
      <c r="B1690" s="44" t="s">
        <v>1296</v>
      </c>
      <c r="C1690" s="48" t="s">
        <v>956</v>
      </c>
      <c r="D1690" s="44">
        <v>1999</v>
      </c>
      <c r="E1690" s="48" t="s">
        <v>8761</v>
      </c>
      <c r="F1690" s="44" t="s">
        <v>1292</v>
      </c>
      <c r="G1690" s="61">
        <v>42435</v>
      </c>
    </row>
    <row r="1691" spans="1:7" x14ac:dyDescent="0.15">
      <c r="A1691" s="44">
        <v>30159</v>
      </c>
      <c r="B1691" s="44" t="s">
        <v>1295</v>
      </c>
      <c r="C1691" s="48" t="s">
        <v>2160</v>
      </c>
      <c r="D1691" s="44">
        <v>2000</v>
      </c>
      <c r="E1691" s="48" t="s">
        <v>9188</v>
      </c>
      <c r="F1691" s="44" t="s">
        <v>1291</v>
      </c>
      <c r="G1691" s="61"/>
    </row>
    <row r="1692" spans="1:7" x14ac:dyDescent="0.15">
      <c r="A1692" s="44">
        <v>30160</v>
      </c>
      <c r="B1692" s="44" t="s">
        <v>1295</v>
      </c>
      <c r="C1692" s="48" t="s">
        <v>2161</v>
      </c>
      <c r="D1692" s="44">
        <v>1999</v>
      </c>
      <c r="E1692" s="48" t="s">
        <v>8814</v>
      </c>
      <c r="F1692" s="44" t="s">
        <v>1291</v>
      </c>
      <c r="G1692" s="61">
        <v>42950</v>
      </c>
    </row>
    <row r="1693" spans="1:7" x14ac:dyDescent="0.15">
      <c r="A1693" s="44">
        <v>30161</v>
      </c>
      <c r="B1693" s="44" t="s">
        <v>1295</v>
      </c>
      <c r="C1693" s="48" t="s">
        <v>2162</v>
      </c>
      <c r="D1693" s="44">
        <v>2000</v>
      </c>
      <c r="E1693" s="48" t="s">
        <v>8820</v>
      </c>
      <c r="F1693" s="44" t="s">
        <v>1291</v>
      </c>
      <c r="G1693" s="61"/>
    </row>
    <row r="1694" spans="1:7" x14ac:dyDescent="0.15">
      <c r="A1694" s="44">
        <v>30163</v>
      </c>
      <c r="B1694" s="44" t="s">
        <v>1295</v>
      </c>
      <c r="C1694" s="48" t="s">
        <v>2163</v>
      </c>
      <c r="D1694" s="44">
        <v>2000</v>
      </c>
      <c r="E1694" s="48" t="s">
        <v>8704</v>
      </c>
      <c r="F1694" s="44" t="s">
        <v>1292</v>
      </c>
      <c r="G1694" s="61"/>
    </row>
    <row r="1695" spans="1:7" x14ac:dyDescent="0.15">
      <c r="A1695" s="44">
        <v>30164</v>
      </c>
      <c r="B1695" s="44" t="s">
        <v>1295</v>
      </c>
      <c r="C1695" s="48" t="s">
        <v>2164</v>
      </c>
      <c r="D1695" s="44">
        <v>2000</v>
      </c>
      <c r="E1695" s="48" t="s">
        <v>8704</v>
      </c>
      <c r="F1695" s="44" t="s">
        <v>1292</v>
      </c>
      <c r="G1695" s="61">
        <v>42658</v>
      </c>
    </row>
    <row r="1696" spans="1:7" x14ac:dyDescent="0.15">
      <c r="A1696" s="44">
        <v>30166</v>
      </c>
      <c r="B1696" s="44" t="s">
        <v>1296</v>
      </c>
      <c r="C1696" s="48" t="s">
        <v>2165</v>
      </c>
      <c r="D1696" s="44">
        <v>2001</v>
      </c>
      <c r="E1696" s="48" t="s">
        <v>8865</v>
      </c>
      <c r="F1696" s="44" t="s">
        <v>1297</v>
      </c>
      <c r="G1696" s="61"/>
    </row>
    <row r="1697" spans="1:7" x14ac:dyDescent="0.15">
      <c r="A1697" s="44">
        <v>30167</v>
      </c>
      <c r="B1697" s="44" t="s">
        <v>1296</v>
      </c>
      <c r="C1697" s="48" t="s">
        <v>2166</v>
      </c>
      <c r="D1697" s="44">
        <v>2000</v>
      </c>
      <c r="E1697" s="48" t="s">
        <v>8874</v>
      </c>
      <c r="F1697" s="44" t="s">
        <v>1297</v>
      </c>
      <c r="G1697" s="61"/>
    </row>
    <row r="1698" spans="1:7" x14ac:dyDescent="0.15">
      <c r="A1698" s="44">
        <v>30168</v>
      </c>
      <c r="B1698" s="44" t="s">
        <v>1295</v>
      </c>
      <c r="C1698" s="48" t="s">
        <v>2167</v>
      </c>
      <c r="D1698" s="44">
        <v>2002</v>
      </c>
      <c r="E1698" s="48" t="s">
        <v>8874</v>
      </c>
      <c r="F1698" s="44" t="s">
        <v>1297</v>
      </c>
      <c r="G1698" s="61"/>
    </row>
    <row r="1699" spans="1:7" x14ac:dyDescent="0.15">
      <c r="A1699" s="44">
        <v>30171</v>
      </c>
      <c r="B1699" s="44" t="s">
        <v>1296</v>
      </c>
      <c r="C1699" s="48" t="s">
        <v>10822</v>
      </c>
      <c r="D1699" s="44">
        <v>1999</v>
      </c>
      <c r="E1699" s="48" t="s">
        <v>8737</v>
      </c>
      <c r="F1699" s="44" t="s">
        <v>1293</v>
      </c>
      <c r="G1699" s="61"/>
    </row>
    <row r="1700" spans="1:7" x14ac:dyDescent="0.15">
      <c r="A1700" s="44">
        <v>30172</v>
      </c>
      <c r="B1700" s="44" t="s">
        <v>1295</v>
      </c>
      <c r="C1700" s="48" t="s">
        <v>2168</v>
      </c>
      <c r="D1700" s="44">
        <v>2000</v>
      </c>
      <c r="E1700" s="48" t="s">
        <v>8790</v>
      </c>
      <c r="F1700" s="44" t="s">
        <v>1298</v>
      </c>
      <c r="G1700" s="61"/>
    </row>
    <row r="1701" spans="1:7" x14ac:dyDescent="0.15">
      <c r="A1701" s="44">
        <v>30173</v>
      </c>
      <c r="B1701" s="44" t="s">
        <v>1295</v>
      </c>
      <c r="C1701" s="48" t="s">
        <v>10823</v>
      </c>
      <c r="D1701" s="44">
        <v>1999</v>
      </c>
      <c r="E1701" s="48" t="s">
        <v>1084</v>
      </c>
      <c r="F1701" s="44" t="s">
        <v>1298</v>
      </c>
      <c r="G1701" s="61"/>
    </row>
    <row r="1702" spans="1:7" x14ac:dyDescent="0.15">
      <c r="A1702" s="44">
        <v>30174</v>
      </c>
      <c r="B1702" s="44" t="s">
        <v>1295</v>
      </c>
      <c r="C1702" s="48" t="s">
        <v>2169</v>
      </c>
      <c r="D1702" s="44">
        <v>2000</v>
      </c>
      <c r="E1702" s="48" t="s">
        <v>1084</v>
      </c>
      <c r="F1702" s="44" t="s">
        <v>1298</v>
      </c>
      <c r="G1702" s="61"/>
    </row>
    <row r="1703" spans="1:7" x14ac:dyDescent="0.15">
      <c r="A1703" s="44">
        <v>30175</v>
      </c>
      <c r="B1703" s="44" t="s">
        <v>1295</v>
      </c>
      <c r="C1703" s="48" t="s">
        <v>2170</v>
      </c>
      <c r="D1703" s="44">
        <v>2000</v>
      </c>
      <c r="E1703" s="48" t="s">
        <v>8796</v>
      </c>
      <c r="F1703" s="44" t="s">
        <v>1295</v>
      </c>
      <c r="G1703" s="61"/>
    </row>
    <row r="1704" spans="1:7" x14ac:dyDescent="0.15">
      <c r="A1704" s="44">
        <v>30176</v>
      </c>
      <c r="B1704" s="44" t="s">
        <v>1296</v>
      </c>
      <c r="C1704" s="48" t="s">
        <v>535</v>
      </c>
      <c r="D1704" s="44">
        <v>2002</v>
      </c>
      <c r="E1704" s="48" t="s">
        <v>8720</v>
      </c>
      <c r="F1704" s="44" t="s">
        <v>1298</v>
      </c>
      <c r="G1704" s="61">
        <v>43100</v>
      </c>
    </row>
    <row r="1705" spans="1:7" x14ac:dyDescent="0.15">
      <c r="A1705" s="133">
        <v>30177</v>
      </c>
      <c r="B1705" s="133" t="s">
        <v>1295</v>
      </c>
      <c r="C1705" s="134" t="s">
        <v>2171</v>
      </c>
      <c r="D1705" s="133">
        <v>2002</v>
      </c>
      <c r="E1705" s="134" t="s">
        <v>11384</v>
      </c>
      <c r="F1705" s="133" t="s">
        <v>1298</v>
      </c>
    </row>
    <row r="1706" spans="1:7" x14ac:dyDescent="0.15">
      <c r="A1706" s="44">
        <v>30178</v>
      </c>
      <c r="B1706" s="44" t="s">
        <v>1296</v>
      </c>
      <c r="C1706" s="48" t="s">
        <v>757</v>
      </c>
      <c r="D1706" s="44">
        <v>2001</v>
      </c>
      <c r="E1706" s="48" t="s">
        <v>8698</v>
      </c>
      <c r="F1706" s="44" t="s">
        <v>1298</v>
      </c>
      <c r="G1706" s="61"/>
    </row>
    <row r="1707" spans="1:7" x14ac:dyDescent="0.15">
      <c r="A1707" s="44">
        <v>30180</v>
      </c>
      <c r="B1707" s="44" t="s">
        <v>1295</v>
      </c>
      <c r="C1707" s="48" t="s">
        <v>432</v>
      </c>
      <c r="D1707" s="44">
        <v>2000</v>
      </c>
      <c r="E1707" s="48" t="s">
        <v>8764</v>
      </c>
      <c r="F1707" s="44" t="s">
        <v>1296</v>
      </c>
      <c r="G1707" s="61"/>
    </row>
    <row r="1708" spans="1:7" x14ac:dyDescent="0.15">
      <c r="A1708" s="44">
        <v>30181</v>
      </c>
      <c r="B1708" s="44" t="s">
        <v>1295</v>
      </c>
      <c r="C1708" s="48" t="s">
        <v>392</v>
      </c>
      <c r="D1708" s="44">
        <v>2001</v>
      </c>
      <c r="E1708" s="48" t="s">
        <v>8764</v>
      </c>
      <c r="F1708" s="44" t="s">
        <v>1296</v>
      </c>
      <c r="G1708" s="61"/>
    </row>
    <row r="1709" spans="1:7" x14ac:dyDescent="0.15">
      <c r="A1709" s="44">
        <v>30182</v>
      </c>
      <c r="B1709" s="44" t="s">
        <v>1295</v>
      </c>
      <c r="C1709" s="48" t="s">
        <v>10824</v>
      </c>
      <c r="D1709" s="44">
        <v>1999</v>
      </c>
      <c r="E1709" s="48" t="s">
        <v>8764</v>
      </c>
      <c r="F1709" s="44" t="s">
        <v>1296</v>
      </c>
      <c r="G1709" s="61"/>
    </row>
    <row r="1710" spans="1:7" x14ac:dyDescent="0.15">
      <c r="A1710" s="44">
        <v>30183</v>
      </c>
      <c r="B1710" s="44" t="s">
        <v>1296</v>
      </c>
      <c r="C1710" s="48" t="s">
        <v>10825</v>
      </c>
      <c r="D1710" s="44">
        <v>1999</v>
      </c>
      <c r="E1710" s="48" t="s">
        <v>8764</v>
      </c>
      <c r="F1710" s="44" t="s">
        <v>1296</v>
      </c>
      <c r="G1710" s="61"/>
    </row>
    <row r="1711" spans="1:7" x14ac:dyDescent="0.15">
      <c r="A1711" s="44">
        <v>30184</v>
      </c>
      <c r="B1711" s="44" t="s">
        <v>1296</v>
      </c>
      <c r="C1711" s="48" t="s">
        <v>10826</v>
      </c>
      <c r="D1711" s="44">
        <v>1999</v>
      </c>
      <c r="E1711" s="48" t="s">
        <v>8764</v>
      </c>
      <c r="F1711" s="44" t="s">
        <v>1296</v>
      </c>
      <c r="G1711" s="61"/>
    </row>
    <row r="1712" spans="1:7" x14ac:dyDescent="0.15">
      <c r="A1712" s="44">
        <v>30185</v>
      </c>
      <c r="B1712" s="44" t="s">
        <v>1295</v>
      </c>
      <c r="C1712" s="48" t="s">
        <v>10827</v>
      </c>
      <c r="D1712" s="44">
        <v>1999</v>
      </c>
      <c r="E1712" s="48" t="s">
        <v>8764</v>
      </c>
      <c r="F1712" s="44" t="s">
        <v>1296</v>
      </c>
      <c r="G1712" s="61"/>
    </row>
    <row r="1713" spans="1:7" x14ac:dyDescent="0.15">
      <c r="A1713" s="44">
        <v>30186</v>
      </c>
      <c r="B1713" s="44" t="s">
        <v>1295</v>
      </c>
      <c r="C1713" s="48" t="s">
        <v>493</v>
      </c>
      <c r="D1713" s="44">
        <v>1999</v>
      </c>
      <c r="E1713" s="48" t="s">
        <v>8756</v>
      </c>
      <c r="F1713" s="44" t="s">
        <v>1296</v>
      </c>
      <c r="G1713" s="61">
        <v>42950</v>
      </c>
    </row>
    <row r="1714" spans="1:7" x14ac:dyDescent="0.15">
      <c r="A1714" s="44">
        <v>30188</v>
      </c>
      <c r="B1714" s="44" t="s">
        <v>1295</v>
      </c>
      <c r="C1714" s="48" t="s">
        <v>10828</v>
      </c>
      <c r="D1714" s="44">
        <v>1999</v>
      </c>
      <c r="E1714" s="48" t="s">
        <v>8764</v>
      </c>
      <c r="F1714" s="44" t="s">
        <v>1296</v>
      </c>
      <c r="G1714" s="61"/>
    </row>
    <row r="1715" spans="1:7" x14ac:dyDescent="0.15">
      <c r="A1715" s="44">
        <v>30192</v>
      </c>
      <c r="B1715" s="44" t="s">
        <v>1296</v>
      </c>
      <c r="C1715" s="48" t="s">
        <v>10829</v>
      </c>
      <c r="D1715" s="44">
        <v>1999</v>
      </c>
      <c r="E1715" s="48" t="s">
        <v>8826</v>
      </c>
      <c r="F1715" s="44" t="s">
        <v>1294</v>
      </c>
      <c r="G1715" s="61"/>
    </row>
    <row r="1716" spans="1:7" x14ac:dyDescent="0.15">
      <c r="A1716" s="44">
        <v>30193</v>
      </c>
      <c r="B1716" s="44" t="s">
        <v>1295</v>
      </c>
      <c r="C1716" s="48" t="s">
        <v>6119</v>
      </c>
      <c r="D1716" s="44">
        <v>2001</v>
      </c>
      <c r="E1716" s="48" t="s">
        <v>9192</v>
      </c>
      <c r="F1716" s="44" t="s">
        <v>1294</v>
      </c>
      <c r="G1716" s="61"/>
    </row>
    <row r="1717" spans="1:7" x14ac:dyDescent="0.15">
      <c r="A1717" s="44">
        <v>30196</v>
      </c>
      <c r="B1717" s="44" t="s">
        <v>1296</v>
      </c>
      <c r="C1717" s="48" t="s">
        <v>1115</v>
      </c>
      <c r="D1717" s="44">
        <v>2001</v>
      </c>
      <c r="E1717" s="48" t="s">
        <v>8818</v>
      </c>
      <c r="F1717" s="44" t="s">
        <v>1293</v>
      </c>
      <c r="G1717" s="61"/>
    </row>
    <row r="1718" spans="1:7" x14ac:dyDescent="0.15">
      <c r="A1718" s="44">
        <v>30197</v>
      </c>
      <c r="B1718" s="44" t="s">
        <v>1295</v>
      </c>
      <c r="C1718" s="48" t="s">
        <v>2172</v>
      </c>
      <c r="D1718" s="44">
        <v>2001</v>
      </c>
      <c r="E1718" s="48" t="s">
        <v>8743</v>
      </c>
      <c r="F1718" s="44" t="s">
        <v>1299</v>
      </c>
      <c r="G1718" s="61"/>
    </row>
    <row r="1719" spans="1:7" x14ac:dyDescent="0.15">
      <c r="A1719" s="44">
        <v>30198</v>
      </c>
      <c r="B1719" s="44" t="s">
        <v>1295</v>
      </c>
      <c r="C1719" s="48" t="s">
        <v>2173</v>
      </c>
      <c r="D1719" s="44">
        <v>2000</v>
      </c>
      <c r="E1719" s="48" t="s">
        <v>8743</v>
      </c>
      <c r="F1719" s="44" t="s">
        <v>1299</v>
      </c>
      <c r="G1719" s="61"/>
    </row>
    <row r="1720" spans="1:7" x14ac:dyDescent="0.15">
      <c r="A1720" s="44">
        <v>30199</v>
      </c>
      <c r="B1720" s="44" t="s">
        <v>1295</v>
      </c>
      <c r="C1720" s="48" t="s">
        <v>2174</v>
      </c>
      <c r="D1720" s="44">
        <v>2005</v>
      </c>
      <c r="E1720" s="48" t="s">
        <v>8737</v>
      </c>
      <c r="F1720" s="44" t="s">
        <v>1293</v>
      </c>
      <c r="G1720" s="61"/>
    </row>
    <row r="1721" spans="1:7" x14ac:dyDescent="0.15">
      <c r="A1721" s="44">
        <v>30200</v>
      </c>
      <c r="B1721" s="44" t="s">
        <v>1296</v>
      </c>
      <c r="C1721" s="48" t="s">
        <v>2175</v>
      </c>
      <c r="D1721" s="44">
        <v>2000</v>
      </c>
      <c r="E1721" s="48" t="s">
        <v>8700</v>
      </c>
      <c r="F1721" s="44" t="s">
        <v>1297</v>
      </c>
      <c r="G1721" s="61"/>
    </row>
    <row r="1722" spans="1:7" x14ac:dyDescent="0.15">
      <c r="A1722" s="44">
        <v>30201</v>
      </c>
      <c r="B1722" s="44" t="s">
        <v>1296</v>
      </c>
      <c r="C1722" s="48" t="s">
        <v>2176</v>
      </c>
      <c r="D1722" s="44">
        <v>2001</v>
      </c>
      <c r="E1722" s="48" t="s">
        <v>8700</v>
      </c>
      <c r="F1722" s="44" t="s">
        <v>1297</v>
      </c>
      <c r="G1722" s="61"/>
    </row>
    <row r="1723" spans="1:7" x14ac:dyDescent="0.15">
      <c r="A1723" s="44">
        <v>30202</v>
      </c>
      <c r="B1723" s="44" t="s">
        <v>1296</v>
      </c>
      <c r="C1723" s="48" t="s">
        <v>2177</v>
      </c>
      <c r="D1723" s="44">
        <v>2002</v>
      </c>
      <c r="E1723" s="48" t="s">
        <v>8700</v>
      </c>
      <c r="F1723" s="44" t="s">
        <v>1297</v>
      </c>
      <c r="G1723" s="61"/>
    </row>
    <row r="1724" spans="1:7" x14ac:dyDescent="0.15">
      <c r="A1724" s="44">
        <v>30203</v>
      </c>
      <c r="B1724" s="44" t="s">
        <v>1295</v>
      </c>
      <c r="C1724" s="48" t="s">
        <v>969</v>
      </c>
      <c r="D1724" s="44">
        <v>2002</v>
      </c>
      <c r="E1724" s="48" t="s">
        <v>8874</v>
      </c>
      <c r="F1724" s="44" t="s">
        <v>1297</v>
      </c>
      <c r="G1724" s="61"/>
    </row>
    <row r="1725" spans="1:7" x14ac:dyDescent="0.15">
      <c r="A1725" s="44">
        <v>30204</v>
      </c>
      <c r="B1725" s="44" t="s">
        <v>1295</v>
      </c>
      <c r="C1725" s="48" t="s">
        <v>2178</v>
      </c>
      <c r="D1725" s="44">
        <v>2002</v>
      </c>
      <c r="E1725" s="48" t="s">
        <v>8700</v>
      </c>
      <c r="F1725" s="44" t="s">
        <v>1297</v>
      </c>
      <c r="G1725" s="61"/>
    </row>
    <row r="1726" spans="1:7" x14ac:dyDescent="0.15">
      <c r="A1726" s="44">
        <v>30205</v>
      </c>
      <c r="B1726" s="44" t="s">
        <v>1295</v>
      </c>
      <c r="C1726" s="48" t="s">
        <v>2179</v>
      </c>
      <c r="D1726" s="44">
        <v>2001</v>
      </c>
      <c r="E1726" s="48" t="s">
        <v>8700</v>
      </c>
      <c r="F1726" s="44" t="s">
        <v>1297</v>
      </c>
      <c r="G1726" s="61"/>
    </row>
    <row r="1727" spans="1:7" x14ac:dyDescent="0.15">
      <c r="A1727" s="44">
        <v>30206</v>
      </c>
      <c r="B1727" s="44" t="s">
        <v>1296</v>
      </c>
      <c r="C1727" s="48" t="s">
        <v>2180</v>
      </c>
      <c r="D1727" s="44">
        <v>2000</v>
      </c>
      <c r="E1727" s="48" t="s">
        <v>8700</v>
      </c>
      <c r="F1727" s="44" t="s">
        <v>1297</v>
      </c>
      <c r="G1727" s="61"/>
    </row>
    <row r="1728" spans="1:7" x14ac:dyDescent="0.15">
      <c r="A1728" s="44">
        <v>30207</v>
      </c>
      <c r="B1728" s="44" t="s">
        <v>1296</v>
      </c>
      <c r="C1728" s="48" t="s">
        <v>2181</v>
      </c>
      <c r="D1728" s="44">
        <v>1999</v>
      </c>
      <c r="E1728" s="48" t="s">
        <v>8753</v>
      </c>
      <c r="F1728" s="44" t="s">
        <v>1295</v>
      </c>
      <c r="G1728" s="61"/>
    </row>
    <row r="1729" spans="1:7" x14ac:dyDescent="0.15">
      <c r="A1729" s="44">
        <v>30208</v>
      </c>
      <c r="B1729" s="44" t="s">
        <v>1296</v>
      </c>
      <c r="C1729" s="48" t="s">
        <v>10830</v>
      </c>
      <c r="D1729" s="44">
        <v>1999</v>
      </c>
      <c r="E1729" s="48" t="s">
        <v>8753</v>
      </c>
      <c r="F1729" s="44" t="s">
        <v>1295</v>
      </c>
      <c r="G1729" s="61"/>
    </row>
    <row r="1730" spans="1:7" x14ac:dyDescent="0.15">
      <c r="A1730" s="44">
        <v>30209</v>
      </c>
      <c r="B1730" s="44" t="s">
        <v>1296</v>
      </c>
      <c r="C1730" s="48" t="s">
        <v>2182</v>
      </c>
      <c r="D1730" s="44">
        <v>2005</v>
      </c>
      <c r="E1730" s="48" t="s">
        <v>8753</v>
      </c>
      <c r="F1730" s="44" t="s">
        <v>1295</v>
      </c>
      <c r="G1730" s="61">
        <v>43100</v>
      </c>
    </row>
    <row r="1731" spans="1:7" x14ac:dyDescent="0.15">
      <c r="A1731" s="44">
        <v>30210</v>
      </c>
      <c r="B1731" s="44" t="s">
        <v>1296</v>
      </c>
      <c r="C1731" s="48" t="s">
        <v>2183</v>
      </c>
      <c r="D1731" s="44">
        <v>2006</v>
      </c>
      <c r="E1731" s="48" t="s">
        <v>8753</v>
      </c>
      <c r="F1731" s="44" t="s">
        <v>1295</v>
      </c>
      <c r="G1731" s="61">
        <v>43100</v>
      </c>
    </row>
    <row r="1732" spans="1:7" x14ac:dyDescent="0.15">
      <c r="A1732" s="44">
        <v>30211</v>
      </c>
      <c r="B1732" s="44" t="s">
        <v>1296</v>
      </c>
      <c r="C1732" s="48" t="s">
        <v>2184</v>
      </c>
      <c r="D1732" s="44">
        <v>2006</v>
      </c>
      <c r="E1732" s="48" t="s">
        <v>8753</v>
      </c>
      <c r="F1732" s="44" t="s">
        <v>1295</v>
      </c>
      <c r="G1732" s="61"/>
    </row>
    <row r="1733" spans="1:7" x14ac:dyDescent="0.15">
      <c r="A1733" s="44">
        <v>30213</v>
      </c>
      <c r="B1733" s="44" t="s">
        <v>1296</v>
      </c>
      <c r="C1733" s="48" t="s">
        <v>2185</v>
      </c>
      <c r="D1733" s="44">
        <v>2000</v>
      </c>
      <c r="E1733" s="48" t="s">
        <v>8753</v>
      </c>
      <c r="F1733" s="44" t="s">
        <v>1295</v>
      </c>
      <c r="G1733" s="61"/>
    </row>
    <row r="1734" spans="1:7" x14ac:dyDescent="0.15">
      <c r="A1734" s="44">
        <v>30216</v>
      </c>
      <c r="B1734" s="44" t="s">
        <v>1296</v>
      </c>
      <c r="C1734" s="48" t="s">
        <v>2186</v>
      </c>
      <c r="D1734" s="44">
        <v>2002</v>
      </c>
      <c r="E1734" s="48" t="s">
        <v>8753</v>
      </c>
      <c r="F1734" s="44" t="s">
        <v>1295</v>
      </c>
      <c r="G1734" s="61"/>
    </row>
    <row r="1735" spans="1:7" x14ac:dyDescent="0.15">
      <c r="A1735" s="44">
        <v>30217</v>
      </c>
      <c r="B1735" s="44" t="s">
        <v>1296</v>
      </c>
      <c r="C1735" s="48" t="s">
        <v>2187</v>
      </c>
      <c r="D1735" s="44">
        <v>2005</v>
      </c>
      <c r="E1735" s="48" t="s">
        <v>8753</v>
      </c>
      <c r="F1735" s="44" t="s">
        <v>1295</v>
      </c>
      <c r="G1735" s="61">
        <v>43100</v>
      </c>
    </row>
    <row r="1736" spans="1:7" x14ac:dyDescent="0.15">
      <c r="A1736" s="44">
        <v>30218</v>
      </c>
      <c r="B1736" s="44" t="s">
        <v>1295</v>
      </c>
      <c r="C1736" s="48" t="s">
        <v>2188</v>
      </c>
      <c r="D1736" s="44">
        <v>2000</v>
      </c>
      <c r="E1736" s="48" t="s">
        <v>8753</v>
      </c>
      <c r="F1736" s="44" t="s">
        <v>1295</v>
      </c>
      <c r="G1736" s="61"/>
    </row>
    <row r="1737" spans="1:7" x14ac:dyDescent="0.15">
      <c r="A1737" s="44">
        <v>30219</v>
      </c>
      <c r="B1737" s="44" t="s">
        <v>1295</v>
      </c>
      <c r="C1737" s="48" t="s">
        <v>2189</v>
      </c>
      <c r="D1737" s="44">
        <v>2003</v>
      </c>
      <c r="E1737" s="48" t="s">
        <v>8753</v>
      </c>
      <c r="F1737" s="44" t="s">
        <v>1295</v>
      </c>
      <c r="G1737" s="61"/>
    </row>
    <row r="1738" spans="1:7" x14ac:dyDescent="0.15">
      <c r="A1738" s="44">
        <v>30220</v>
      </c>
      <c r="B1738" s="44" t="s">
        <v>1295</v>
      </c>
      <c r="C1738" s="48" t="s">
        <v>2190</v>
      </c>
      <c r="D1738" s="44">
        <v>2000</v>
      </c>
      <c r="E1738" s="48" t="s">
        <v>8753</v>
      </c>
      <c r="F1738" s="44" t="s">
        <v>1295</v>
      </c>
      <c r="G1738" s="61"/>
    </row>
    <row r="1739" spans="1:7" x14ac:dyDescent="0.15">
      <c r="A1739" s="44">
        <v>30222</v>
      </c>
      <c r="B1739" s="44" t="s">
        <v>1295</v>
      </c>
      <c r="C1739" s="48" t="s">
        <v>2191</v>
      </c>
      <c r="D1739" s="44">
        <v>2000</v>
      </c>
      <c r="E1739" s="48" t="s">
        <v>8753</v>
      </c>
      <c r="F1739" s="44" t="s">
        <v>1295</v>
      </c>
      <c r="G1739" s="61"/>
    </row>
    <row r="1740" spans="1:7" x14ac:dyDescent="0.15">
      <c r="A1740" s="44">
        <v>30224</v>
      </c>
      <c r="B1740" s="44" t="s">
        <v>1295</v>
      </c>
      <c r="C1740" s="48" t="s">
        <v>2192</v>
      </c>
      <c r="D1740" s="44">
        <v>2001</v>
      </c>
      <c r="E1740" s="48" t="s">
        <v>8753</v>
      </c>
      <c r="F1740" s="44" t="s">
        <v>1295</v>
      </c>
      <c r="G1740" s="61"/>
    </row>
    <row r="1741" spans="1:7" x14ac:dyDescent="0.15">
      <c r="A1741" s="44">
        <v>30225</v>
      </c>
      <c r="B1741" s="44" t="s">
        <v>1295</v>
      </c>
      <c r="C1741" s="48" t="s">
        <v>2193</v>
      </c>
      <c r="D1741" s="44">
        <v>2005</v>
      </c>
      <c r="E1741" s="48" t="s">
        <v>8753</v>
      </c>
      <c r="F1741" s="44" t="s">
        <v>1295</v>
      </c>
      <c r="G1741" s="61">
        <v>43100</v>
      </c>
    </row>
    <row r="1742" spans="1:7" x14ac:dyDescent="0.15">
      <c r="A1742" s="44">
        <v>30226</v>
      </c>
      <c r="B1742" s="44" t="s">
        <v>1295</v>
      </c>
      <c r="C1742" s="48" t="s">
        <v>2194</v>
      </c>
      <c r="D1742" s="44">
        <v>2003</v>
      </c>
      <c r="E1742" s="48" t="s">
        <v>8753</v>
      </c>
      <c r="F1742" s="44" t="s">
        <v>1295</v>
      </c>
      <c r="G1742" s="61"/>
    </row>
    <row r="1743" spans="1:7" x14ac:dyDescent="0.15">
      <c r="A1743" s="44">
        <v>30228</v>
      </c>
      <c r="B1743" s="44" t="s">
        <v>1296</v>
      </c>
      <c r="C1743" s="48" t="s">
        <v>2195</v>
      </c>
      <c r="D1743" s="44">
        <v>2002</v>
      </c>
      <c r="E1743" s="48" t="s">
        <v>8730</v>
      </c>
      <c r="F1743" s="44" t="s">
        <v>1298</v>
      </c>
      <c r="G1743" s="61"/>
    </row>
    <row r="1744" spans="1:7" x14ac:dyDescent="0.15">
      <c r="A1744" s="44">
        <v>30229</v>
      </c>
      <c r="B1744" s="44" t="s">
        <v>1296</v>
      </c>
      <c r="C1744" s="48" t="s">
        <v>10831</v>
      </c>
      <c r="D1744" s="44">
        <v>1999</v>
      </c>
      <c r="E1744" s="48" t="s">
        <v>8730</v>
      </c>
      <c r="F1744" s="44" t="s">
        <v>1298</v>
      </c>
      <c r="G1744" s="61"/>
    </row>
    <row r="1745" spans="1:7" x14ac:dyDescent="0.15">
      <c r="A1745" s="44">
        <v>30230</v>
      </c>
      <c r="B1745" s="44" t="s">
        <v>1296</v>
      </c>
      <c r="C1745" s="48" t="s">
        <v>10832</v>
      </c>
      <c r="D1745" s="44">
        <v>1999</v>
      </c>
      <c r="E1745" s="48" t="s">
        <v>8730</v>
      </c>
      <c r="F1745" s="44" t="s">
        <v>1298</v>
      </c>
      <c r="G1745" s="61"/>
    </row>
    <row r="1746" spans="1:7" x14ac:dyDescent="0.15">
      <c r="A1746" s="44">
        <v>30233</v>
      </c>
      <c r="B1746" s="44" t="s">
        <v>1296</v>
      </c>
      <c r="C1746" s="48" t="s">
        <v>684</v>
      </c>
      <c r="D1746" s="44">
        <v>2002</v>
      </c>
      <c r="E1746" s="48" t="s">
        <v>8730</v>
      </c>
      <c r="F1746" s="44" t="s">
        <v>1298</v>
      </c>
      <c r="G1746" s="61"/>
    </row>
    <row r="1747" spans="1:7" x14ac:dyDescent="0.15">
      <c r="A1747" s="133">
        <v>30234</v>
      </c>
      <c r="B1747" s="133" t="s">
        <v>1296</v>
      </c>
      <c r="C1747" s="134" t="s">
        <v>10833</v>
      </c>
      <c r="D1747" s="133">
        <v>1999</v>
      </c>
      <c r="E1747" s="134" t="s">
        <v>8730</v>
      </c>
      <c r="F1747" s="133" t="s">
        <v>1298</v>
      </c>
    </row>
    <row r="1748" spans="1:7" x14ac:dyDescent="0.15">
      <c r="A1748" s="44">
        <v>30236</v>
      </c>
      <c r="B1748" s="44" t="s">
        <v>1296</v>
      </c>
      <c r="C1748" s="48" t="s">
        <v>10834</v>
      </c>
      <c r="D1748" s="44">
        <v>1999</v>
      </c>
      <c r="E1748" s="48" t="s">
        <v>8730</v>
      </c>
      <c r="F1748" s="44" t="s">
        <v>1298</v>
      </c>
      <c r="G1748" s="61"/>
    </row>
    <row r="1749" spans="1:7" x14ac:dyDescent="0.15">
      <c r="A1749" s="44">
        <v>30238</v>
      </c>
      <c r="B1749" s="44" t="s">
        <v>1296</v>
      </c>
      <c r="C1749" s="48" t="s">
        <v>10835</v>
      </c>
      <c r="D1749" s="44">
        <v>1999</v>
      </c>
      <c r="E1749" s="48" t="s">
        <v>8730</v>
      </c>
      <c r="F1749" s="44" t="s">
        <v>1298</v>
      </c>
      <c r="G1749" s="61"/>
    </row>
    <row r="1750" spans="1:7" x14ac:dyDescent="0.15">
      <c r="A1750" s="44">
        <v>30239</v>
      </c>
      <c r="B1750" s="44" t="s">
        <v>1296</v>
      </c>
      <c r="C1750" s="48" t="s">
        <v>2196</v>
      </c>
      <c r="D1750" s="44">
        <v>2000</v>
      </c>
      <c r="E1750" s="48" t="s">
        <v>8730</v>
      </c>
      <c r="F1750" s="44" t="s">
        <v>1298</v>
      </c>
      <c r="G1750" s="61"/>
    </row>
    <row r="1751" spans="1:7" x14ac:dyDescent="0.15">
      <c r="A1751" s="44">
        <v>30240</v>
      </c>
      <c r="B1751" s="44" t="s">
        <v>1296</v>
      </c>
      <c r="C1751" s="48" t="s">
        <v>10836</v>
      </c>
      <c r="D1751" s="44">
        <v>1999</v>
      </c>
      <c r="E1751" s="48" t="s">
        <v>8730</v>
      </c>
      <c r="F1751" s="44" t="s">
        <v>1298</v>
      </c>
      <c r="G1751" s="61"/>
    </row>
    <row r="1752" spans="1:7" x14ac:dyDescent="0.15">
      <c r="A1752" s="44">
        <v>30242</v>
      </c>
      <c r="B1752" s="44" t="s">
        <v>1296</v>
      </c>
      <c r="C1752" s="48" t="s">
        <v>2197</v>
      </c>
      <c r="D1752" s="44">
        <v>2000</v>
      </c>
      <c r="E1752" s="48" t="s">
        <v>8730</v>
      </c>
      <c r="F1752" s="44" t="s">
        <v>1298</v>
      </c>
      <c r="G1752" s="61"/>
    </row>
    <row r="1753" spans="1:7" x14ac:dyDescent="0.15">
      <c r="A1753" s="44">
        <v>30244</v>
      </c>
      <c r="B1753" s="44" t="s">
        <v>1296</v>
      </c>
      <c r="C1753" s="48" t="s">
        <v>10837</v>
      </c>
      <c r="D1753" s="44">
        <v>1999</v>
      </c>
      <c r="E1753" s="48" t="s">
        <v>8730</v>
      </c>
      <c r="F1753" s="44" t="s">
        <v>1298</v>
      </c>
      <c r="G1753" s="61"/>
    </row>
    <row r="1754" spans="1:7" x14ac:dyDescent="0.15">
      <c r="A1754" s="44">
        <v>30245</v>
      </c>
      <c r="B1754" s="44" t="s">
        <v>1296</v>
      </c>
      <c r="C1754" s="48" t="s">
        <v>10838</v>
      </c>
      <c r="D1754" s="44">
        <v>1999</v>
      </c>
      <c r="E1754" s="48" t="s">
        <v>8730</v>
      </c>
      <c r="F1754" s="44" t="s">
        <v>1298</v>
      </c>
      <c r="G1754" s="61"/>
    </row>
    <row r="1755" spans="1:7" x14ac:dyDescent="0.15">
      <c r="A1755" s="44">
        <v>30252</v>
      </c>
      <c r="B1755" s="44" t="s">
        <v>1295</v>
      </c>
      <c r="C1755" s="48" t="s">
        <v>2198</v>
      </c>
      <c r="D1755" s="44">
        <v>2000</v>
      </c>
      <c r="E1755" s="48" t="s">
        <v>8730</v>
      </c>
      <c r="F1755" s="44" t="s">
        <v>1298</v>
      </c>
      <c r="G1755" s="61"/>
    </row>
    <row r="1756" spans="1:7" x14ac:dyDescent="0.15">
      <c r="A1756" s="44">
        <v>30253</v>
      </c>
      <c r="B1756" s="44" t="s">
        <v>1295</v>
      </c>
      <c r="C1756" s="48" t="s">
        <v>2199</v>
      </c>
      <c r="D1756" s="44">
        <v>2000</v>
      </c>
      <c r="E1756" s="48" t="s">
        <v>8730</v>
      </c>
      <c r="F1756" s="44" t="s">
        <v>1298</v>
      </c>
      <c r="G1756" s="61"/>
    </row>
    <row r="1757" spans="1:7" x14ac:dyDescent="0.15">
      <c r="A1757" s="44">
        <v>30254</v>
      </c>
      <c r="B1757" s="44" t="s">
        <v>1295</v>
      </c>
      <c r="C1757" s="48" t="s">
        <v>127</v>
      </c>
      <c r="D1757" s="44">
        <v>2002</v>
      </c>
      <c r="E1757" s="48" t="s">
        <v>8730</v>
      </c>
      <c r="F1757" s="44" t="s">
        <v>1298</v>
      </c>
      <c r="G1757" s="61"/>
    </row>
    <row r="1758" spans="1:7" x14ac:dyDescent="0.15">
      <c r="A1758" s="44">
        <v>30255</v>
      </c>
      <c r="B1758" s="44" t="s">
        <v>1295</v>
      </c>
      <c r="C1758" s="48" t="s">
        <v>2200</v>
      </c>
      <c r="D1758" s="44">
        <v>2000</v>
      </c>
      <c r="E1758" s="48" t="s">
        <v>8730</v>
      </c>
      <c r="F1758" s="44" t="s">
        <v>1298</v>
      </c>
      <c r="G1758" s="61"/>
    </row>
    <row r="1759" spans="1:7" x14ac:dyDescent="0.15">
      <c r="A1759" s="44">
        <v>30258</v>
      </c>
      <c r="B1759" s="44" t="s">
        <v>1295</v>
      </c>
      <c r="C1759" s="48" t="s">
        <v>2201</v>
      </c>
      <c r="D1759" s="44">
        <v>2000</v>
      </c>
      <c r="E1759" s="48" t="s">
        <v>8730</v>
      </c>
      <c r="F1759" s="44" t="s">
        <v>1298</v>
      </c>
      <c r="G1759" s="61"/>
    </row>
    <row r="1760" spans="1:7" x14ac:dyDescent="0.15">
      <c r="A1760" s="44">
        <v>30260</v>
      </c>
      <c r="B1760" s="44" t="s">
        <v>1295</v>
      </c>
      <c r="C1760" s="48" t="s">
        <v>10839</v>
      </c>
      <c r="D1760" s="44">
        <v>1999</v>
      </c>
      <c r="E1760" s="48" t="s">
        <v>8730</v>
      </c>
      <c r="F1760" s="44" t="s">
        <v>1298</v>
      </c>
      <c r="G1760" s="61"/>
    </row>
    <row r="1761" spans="1:7" x14ac:dyDescent="0.15">
      <c r="A1761" s="44">
        <v>30261</v>
      </c>
      <c r="B1761" s="44" t="s">
        <v>1295</v>
      </c>
      <c r="C1761" s="48" t="s">
        <v>10840</v>
      </c>
      <c r="D1761" s="44">
        <v>1999</v>
      </c>
      <c r="E1761" s="48" t="s">
        <v>8730</v>
      </c>
      <c r="F1761" s="44" t="s">
        <v>1298</v>
      </c>
      <c r="G1761" s="61"/>
    </row>
    <row r="1762" spans="1:7" x14ac:dyDescent="0.15">
      <c r="A1762" s="133">
        <v>30262</v>
      </c>
      <c r="B1762" s="133" t="s">
        <v>1295</v>
      </c>
      <c r="C1762" s="134" t="s">
        <v>2202</v>
      </c>
      <c r="D1762" s="133">
        <v>2000</v>
      </c>
      <c r="E1762" s="134" t="s">
        <v>8730</v>
      </c>
      <c r="F1762" s="133" t="s">
        <v>1298</v>
      </c>
    </row>
    <row r="1763" spans="1:7" x14ac:dyDescent="0.15">
      <c r="A1763" s="44">
        <v>30265</v>
      </c>
      <c r="B1763" s="44" t="s">
        <v>1295</v>
      </c>
      <c r="C1763" s="48" t="s">
        <v>10841</v>
      </c>
      <c r="D1763" s="44">
        <v>1999</v>
      </c>
      <c r="E1763" s="48" t="s">
        <v>8730</v>
      </c>
      <c r="F1763" s="44" t="s">
        <v>1298</v>
      </c>
      <c r="G1763" s="61"/>
    </row>
    <row r="1764" spans="1:7" x14ac:dyDescent="0.15">
      <c r="A1764" s="44">
        <v>30266</v>
      </c>
      <c r="B1764" s="44" t="s">
        <v>1295</v>
      </c>
      <c r="C1764" s="48" t="s">
        <v>438</v>
      </c>
      <c r="D1764" s="44">
        <v>2001</v>
      </c>
      <c r="E1764" s="48" t="s">
        <v>8749</v>
      </c>
      <c r="F1764" s="44" t="s">
        <v>1291</v>
      </c>
      <c r="G1764" s="61"/>
    </row>
    <row r="1765" spans="1:7" x14ac:dyDescent="0.15">
      <c r="A1765" s="44">
        <v>30271</v>
      </c>
      <c r="B1765" s="44" t="s">
        <v>1295</v>
      </c>
      <c r="C1765" s="48" t="s">
        <v>2204</v>
      </c>
      <c r="D1765" s="44">
        <v>2000</v>
      </c>
      <c r="E1765" s="48" t="s">
        <v>9177</v>
      </c>
      <c r="F1765" s="44" t="s">
        <v>1297</v>
      </c>
      <c r="G1765" s="61"/>
    </row>
    <row r="1766" spans="1:7" x14ac:dyDescent="0.15">
      <c r="A1766" s="44">
        <v>30272</v>
      </c>
      <c r="B1766" s="44" t="s">
        <v>1295</v>
      </c>
      <c r="C1766" s="48" t="s">
        <v>10070</v>
      </c>
      <c r="D1766" s="44">
        <v>2000</v>
      </c>
      <c r="E1766" s="48" t="s">
        <v>8717</v>
      </c>
      <c r="F1766" s="44" t="s">
        <v>1299</v>
      </c>
      <c r="G1766" s="61">
        <v>43035</v>
      </c>
    </row>
    <row r="1767" spans="1:7" x14ac:dyDescent="0.15">
      <c r="A1767" s="44">
        <v>30273</v>
      </c>
      <c r="B1767" s="44" t="s">
        <v>1295</v>
      </c>
      <c r="C1767" s="48" t="s">
        <v>2205</v>
      </c>
      <c r="D1767" s="44">
        <v>2001</v>
      </c>
      <c r="E1767" s="48" t="s">
        <v>8865</v>
      </c>
      <c r="F1767" s="44" t="s">
        <v>1297</v>
      </c>
      <c r="G1767" s="61"/>
    </row>
    <row r="1768" spans="1:7" x14ac:dyDescent="0.15">
      <c r="A1768" s="44">
        <v>30274</v>
      </c>
      <c r="B1768" s="44" t="s">
        <v>1295</v>
      </c>
      <c r="C1768" s="48" t="s">
        <v>2206</v>
      </c>
      <c r="D1768" s="44">
        <v>2001</v>
      </c>
      <c r="E1768" s="48" t="s">
        <v>8865</v>
      </c>
      <c r="F1768" s="44" t="s">
        <v>1297</v>
      </c>
      <c r="G1768" s="61"/>
    </row>
    <row r="1769" spans="1:7" x14ac:dyDescent="0.15">
      <c r="A1769" s="44">
        <v>30275</v>
      </c>
      <c r="B1769" s="44" t="s">
        <v>1295</v>
      </c>
      <c r="C1769" s="48" t="s">
        <v>2207</v>
      </c>
      <c r="D1769" s="44">
        <v>2002</v>
      </c>
      <c r="E1769" s="48" t="s">
        <v>8865</v>
      </c>
      <c r="F1769" s="44" t="s">
        <v>1297</v>
      </c>
      <c r="G1769" s="61"/>
    </row>
    <row r="1770" spans="1:7" x14ac:dyDescent="0.15">
      <c r="A1770" s="44">
        <v>30276</v>
      </c>
      <c r="B1770" s="44" t="s">
        <v>1295</v>
      </c>
      <c r="C1770" s="48" t="s">
        <v>365</v>
      </c>
      <c r="D1770" s="44">
        <v>2000</v>
      </c>
      <c r="E1770" s="48" t="s">
        <v>8865</v>
      </c>
      <c r="F1770" s="44" t="s">
        <v>1297</v>
      </c>
      <c r="G1770" s="61">
        <v>42819</v>
      </c>
    </row>
    <row r="1771" spans="1:7" x14ac:dyDescent="0.15">
      <c r="A1771" s="44">
        <v>30277</v>
      </c>
      <c r="B1771" s="44" t="s">
        <v>1295</v>
      </c>
      <c r="C1771" s="48" t="s">
        <v>469</v>
      </c>
      <c r="D1771" s="44">
        <v>2001</v>
      </c>
      <c r="E1771" s="48" t="s">
        <v>8865</v>
      </c>
      <c r="F1771" s="44" t="s">
        <v>1297</v>
      </c>
      <c r="G1771" s="61"/>
    </row>
    <row r="1772" spans="1:7" x14ac:dyDescent="0.15">
      <c r="A1772" s="44">
        <v>30278</v>
      </c>
      <c r="B1772" s="44" t="s">
        <v>1295</v>
      </c>
      <c r="C1772" s="48" t="s">
        <v>10842</v>
      </c>
      <c r="D1772" s="44">
        <v>1999</v>
      </c>
      <c r="E1772" s="48" t="s">
        <v>9158</v>
      </c>
      <c r="F1772" s="44" t="s">
        <v>1298</v>
      </c>
      <c r="G1772" s="61"/>
    </row>
    <row r="1773" spans="1:7" x14ac:dyDescent="0.15">
      <c r="A1773" s="44">
        <v>30280</v>
      </c>
      <c r="B1773" s="44" t="s">
        <v>1296</v>
      </c>
      <c r="C1773" s="48" t="s">
        <v>1180</v>
      </c>
      <c r="D1773" s="44">
        <v>2001</v>
      </c>
      <c r="E1773" s="48" t="s">
        <v>8868</v>
      </c>
      <c r="F1773" s="44" t="s">
        <v>1296</v>
      </c>
      <c r="G1773" s="61"/>
    </row>
    <row r="1774" spans="1:7" x14ac:dyDescent="0.15">
      <c r="A1774" s="133">
        <v>30282</v>
      </c>
      <c r="B1774" s="133" t="s">
        <v>1296</v>
      </c>
      <c r="C1774" s="134" t="s">
        <v>2208</v>
      </c>
      <c r="D1774" s="133">
        <v>2000</v>
      </c>
      <c r="E1774" s="134" t="s">
        <v>8801</v>
      </c>
      <c r="F1774" s="133" t="s">
        <v>1296</v>
      </c>
    </row>
    <row r="1775" spans="1:7" x14ac:dyDescent="0.15">
      <c r="A1775" s="44">
        <v>30283</v>
      </c>
      <c r="B1775" s="44" t="s">
        <v>1296</v>
      </c>
      <c r="C1775" s="48" t="s">
        <v>2209</v>
      </c>
      <c r="D1775" s="44">
        <v>2001</v>
      </c>
      <c r="E1775" s="48" t="s">
        <v>8801</v>
      </c>
      <c r="F1775" s="44" t="s">
        <v>1296</v>
      </c>
      <c r="G1775" s="61"/>
    </row>
    <row r="1776" spans="1:7" x14ac:dyDescent="0.15">
      <c r="A1776" s="44">
        <v>30284</v>
      </c>
      <c r="B1776" s="44" t="s">
        <v>1295</v>
      </c>
      <c r="C1776" s="48" t="s">
        <v>2210</v>
      </c>
      <c r="D1776" s="44">
        <v>2001</v>
      </c>
      <c r="E1776" s="48" t="s">
        <v>8801</v>
      </c>
      <c r="F1776" s="44" t="s">
        <v>1296</v>
      </c>
      <c r="G1776" s="61"/>
    </row>
    <row r="1777" spans="1:7" x14ac:dyDescent="0.15">
      <c r="A1777" s="44">
        <v>30285</v>
      </c>
      <c r="B1777" s="44" t="s">
        <v>1295</v>
      </c>
      <c r="C1777" s="48" t="s">
        <v>2211</v>
      </c>
      <c r="D1777" s="44">
        <v>2000</v>
      </c>
      <c r="E1777" s="48" t="s">
        <v>8801</v>
      </c>
      <c r="F1777" s="44" t="s">
        <v>1296</v>
      </c>
      <c r="G1777" s="61"/>
    </row>
    <row r="1778" spans="1:7" x14ac:dyDescent="0.15">
      <c r="A1778" s="44">
        <v>30286</v>
      </c>
      <c r="B1778" s="44" t="s">
        <v>1295</v>
      </c>
      <c r="C1778" s="48" t="s">
        <v>2212</v>
      </c>
      <c r="D1778" s="44">
        <v>2001</v>
      </c>
      <c r="E1778" s="48" t="s">
        <v>8801</v>
      </c>
      <c r="F1778" s="44" t="s">
        <v>1296</v>
      </c>
      <c r="G1778" s="61"/>
    </row>
    <row r="1779" spans="1:7" x14ac:dyDescent="0.15">
      <c r="A1779" s="44">
        <v>30287</v>
      </c>
      <c r="B1779" s="44" t="s">
        <v>1295</v>
      </c>
      <c r="C1779" s="48" t="s">
        <v>293</v>
      </c>
      <c r="D1779" s="44">
        <v>2001</v>
      </c>
      <c r="E1779" s="48" t="s">
        <v>8801</v>
      </c>
      <c r="F1779" s="44" t="s">
        <v>1296</v>
      </c>
      <c r="G1779" s="61">
        <v>43100</v>
      </c>
    </row>
    <row r="1780" spans="1:7" x14ac:dyDescent="0.15">
      <c r="A1780" s="44">
        <v>30288</v>
      </c>
      <c r="B1780" s="44" t="s">
        <v>1295</v>
      </c>
      <c r="C1780" s="48" t="s">
        <v>2213</v>
      </c>
      <c r="D1780" s="44">
        <v>2000</v>
      </c>
      <c r="E1780" s="48" t="s">
        <v>8801</v>
      </c>
      <c r="F1780" s="44" t="s">
        <v>1296</v>
      </c>
      <c r="G1780" s="61"/>
    </row>
    <row r="1781" spans="1:7" x14ac:dyDescent="0.15">
      <c r="A1781" s="133">
        <v>30289</v>
      </c>
      <c r="B1781" s="133" t="s">
        <v>1296</v>
      </c>
      <c r="C1781" s="134" t="s">
        <v>1314</v>
      </c>
      <c r="D1781" s="133">
        <v>2002</v>
      </c>
      <c r="E1781" s="134" t="s">
        <v>8763</v>
      </c>
      <c r="F1781" s="133" t="s">
        <v>1299</v>
      </c>
    </row>
    <row r="1782" spans="1:7" x14ac:dyDescent="0.15">
      <c r="A1782" s="44">
        <v>30290</v>
      </c>
      <c r="B1782" s="44" t="s">
        <v>1296</v>
      </c>
      <c r="C1782" s="48" t="s">
        <v>2214</v>
      </c>
      <c r="D1782" s="44">
        <v>2001</v>
      </c>
      <c r="E1782" s="48" t="s">
        <v>8763</v>
      </c>
      <c r="F1782" s="44" t="s">
        <v>1299</v>
      </c>
      <c r="G1782" s="61"/>
    </row>
    <row r="1783" spans="1:7" x14ac:dyDescent="0.15">
      <c r="A1783" s="44">
        <v>30293</v>
      </c>
      <c r="B1783" s="44" t="s">
        <v>1296</v>
      </c>
      <c r="C1783" s="48" t="s">
        <v>2215</v>
      </c>
      <c r="D1783" s="44">
        <v>2000</v>
      </c>
      <c r="E1783" s="48" t="s">
        <v>8763</v>
      </c>
      <c r="F1783" s="44" t="s">
        <v>1299</v>
      </c>
      <c r="G1783" s="61"/>
    </row>
    <row r="1784" spans="1:7" x14ac:dyDescent="0.15">
      <c r="A1784" s="44">
        <v>30294</v>
      </c>
      <c r="B1784" s="44" t="s">
        <v>1296</v>
      </c>
      <c r="C1784" s="48" t="s">
        <v>2216</v>
      </c>
      <c r="D1784" s="44">
        <v>2000</v>
      </c>
      <c r="E1784" s="48" t="s">
        <v>8763</v>
      </c>
      <c r="F1784" s="44" t="s">
        <v>1299</v>
      </c>
      <c r="G1784" s="61"/>
    </row>
    <row r="1785" spans="1:7" x14ac:dyDescent="0.15">
      <c r="A1785" s="44">
        <v>30297</v>
      </c>
      <c r="B1785" s="44" t="s">
        <v>1296</v>
      </c>
      <c r="C1785" s="48" t="s">
        <v>2217</v>
      </c>
      <c r="D1785" s="44">
        <v>2001</v>
      </c>
      <c r="E1785" s="48" t="s">
        <v>8763</v>
      </c>
      <c r="F1785" s="44" t="s">
        <v>1299</v>
      </c>
      <c r="G1785" s="61"/>
    </row>
    <row r="1786" spans="1:7" x14ac:dyDescent="0.15">
      <c r="A1786" s="44">
        <v>30298</v>
      </c>
      <c r="B1786" s="44" t="s">
        <v>1296</v>
      </c>
      <c r="C1786" s="48" t="s">
        <v>2218</v>
      </c>
      <c r="D1786" s="44">
        <v>2001</v>
      </c>
      <c r="E1786" s="48" t="s">
        <v>8763</v>
      </c>
      <c r="F1786" s="44" t="s">
        <v>1299</v>
      </c>
      <c r="G1786" s="61"/>
    </row>
    <row r="1787" spans="1:7" x14ac:dyDescent="0.15">
      <c r="A1787" s="44">
        <v>30299</v>
      </c>
      <c r="B1787" s="44" t="s">
        <v>1296</v>
      </c>
      <c r="C1787" s="48" t="s">
        <v>2219</v>
      </c>
      <c r="D1787" s="44">
        <v>2002</v>
      </c>
      <c r="E1787" s="48" t="s">
        <v>8763</v>
      </c>
      <c r="F1787" s="44" t="s">
        <v>1299</v>
      </c>
      <c r="G1787" s="61"/>
    </row>
    <row r="1788" spans="1:7" x14ac:dyDescent="0.15">
      <c r="A1788" s="44">
        <v>30300</v>
      </c>
      <c r="B1788" s="44" t="s">
        <v>1295</v>
      </c>
      <c r="C1788" s="48" t="s">
        <v>2220</v>
      </c>
      <c r="D1788" s="44">
        <v>2001</v>
      </c>
      <c r="E1788" s="48" t="s">
        <v>8763</v>
      </c>
      <c r="F1788" s="44" t="s">
        <v>1299</v>
      </c>
      <c r="G1788" s="61"/>
    </row>
    <row r="1789" spans="1:7" x14ac:dyDescent="0.15">
      <c r="A1789" s="44">
        <v>30305</v>
      </c>
      <c r="B1789" s="44" t="s">
        <v>1295</v>
      </c>
      <c r="C1789" s="48" t="s">
        <v>10843</v>
      </c>
      <c r="D1789" s="44">
        <v>1999</v>
      </c>
      <c r="E1789" s="48" t="s">
        <v>8763</v>
      </c>
      <c r="F1789" s="44" t="s">
        <v>1299</v>
      </c>
      <c r="G1789" s="61"/>
    </row>
    <row r="1790" spans="1:7" x14ac:dyDescent="0.15">
      <c r="A1790" s="44">
        <v>30306</v>
      </c>
      <c r="B1790" s="44" t="s">
        <v>1295</v>
      </c>
      <c r="C1790" s="48" t="s">
        <v>2221</v>
      </c>
      <c r="D1790" s="44">
        <v>2000</v>
      </c>
      <c r="E1790" s="48" t="s">
        <v>8763</v>
      </c>
      <c r="F1790" s="44" t="s">
        <v>1299</v>
      </c>
      <c r="G1790" s="61"/>
    </row>
    <row r="1791" spans="1:7" x14ac:dyDescent="0.15">
      <c r="A1791" s="133">
        <v>30307</v>
      </c>
      <c r="B1791" s="133" t="s">
        <v>1295</v>
      </c>
      <c r="C1791" s="134" t="s">
        <v>10844</v>
      </c>
      <c r="D1791" s="133">
        <v>1999</v>
      </c>
      <c r="E1791" s="134" t="s">
        <v>8763</v>
      </c>
      <c r="F1791" s="133" t="s">
        <v>1299</v>
      </c>
    </row>
    <row r="1792" spans="1:7" x14ac:dyDescent="0.15">
      <c r="A1792" s="44">
        <v>30308</v>
      </c>
      <c r="B1792" s="44" t="s">
        <v>1295</v>
      </c>
      <c r="C1792" s="48" t="s">
        <v>10845</v>
      </c>
      <c r="D1792" s="44">
        <v>1999</v>
      </c>
      <c r="E1792" s="48" t="s">
        <v>8763</v>
      </c>
      <c r="F1792" s="44" t="s">
        <v>1299</v>
      </c>
      <c r="G1792" s="61"/>
    </row>
    <row r="1793" spans="1:7" x14ac:dyDescent="0.15">
      <c r="A1793" s="44">
        <v>30310</v>
      </c>
      <c r="B1793" s="44" t="s">
        <v>1295</v>
      </c>
      <c r="C1793" s="48" t="s">
        <v>10846</v>
      </c>
      <c r="D1793" s="44">
        <v>1999</v>
      </c>
      <c r="E1793" s="48" t="s">
        <v>8763</v>
      </c>
      <c r="F1793" s="44" t="s">
        <v>1299</v>
      </c>
      <c r="G1793" s="61"/>
    </row>
    <row r="1794" spans="1:7" x14ac:dyDescent="0.15">
      <c r="A1794" s="44">
        <v>30311</v>
      </c>
      <c r="B1794" s="44" t="s">
        <v>1295</v>
      </c>
      <c r="C1794" s="48" t="s">
        <v>10847</v>
      </c>
      <c r="D1794" s="44">
        <v>1999</v>
      </c>
      <c r="E1794" s="48" t="s">
        <v>8763</v>
      </c>
      <c r="F1794" s="44" t="s">
        <v>1299</v>
      </c>
      <c r="G1794" s="61"/>
    </row>
    <row r="1795" spans="1:7" x14ac:dyDescent="0.15">
      <c r="A1795" s="44">
        <v>30312</v>
      </c>
      <c r="B1795" s="44" t="s">
        <v>1295</v>
      </c>
      <c r="C1795" s="48" t="s">
        <v>235</v>
      </c>
      <c r="D1795" s="44">
        <v>2001</v>
      </c>
      <c r="E1795" s="48" t="s">
        <v>8711</v>
      </c>
      <c r="F1795" s="44" t="s">
        <v>1291</v>
      </c>
      <c r="G1795" s="61">
        <v>43100</v>
      </c>
    </row>
    <row r="1796" spans="1:7" x14ac:dyDescent="0.15">
      <c r="A1796" s="44">
        <v>30313</v>
      </c>
      <c r="B1796" s="44" t="s">
        <v>1296</v>
      </c>
      <c r="C1796" s="48" t="s">
        <v>5730</v>
      </c>
      <c r="D1796" s="44">
        <v>2000</v>
      </c>
      <c r="E1796" s="48" t="s">
        <v>8742</v>
      </c>
      <c r="F1796" s="44" t="s">
        <v>1296</v>
      </c>
      <c r="G1796" s="61"/>
    </row>
    <row r="1797" spans="1:7" x14ac:dyDescent="0.15">
      <c r="A1797" s="44">
        <v>30314</v>
      </c>
      <c r="B1797" s="44" t="s">
        <v>1295</v>
      </c>
      <c r="C1797" s="48" t="s">
        <v>2222</v>
      </c>
      <c r="D1797" s="44">
        <v>2001</v>
      </c>
      <c r="E1797" s="48" t="s">
        <v>8861</v>
      </c>
      <c r="F1797" s="44" t="s">
        <v>1291</v>
      </c>
      <c r="G1797" s="61"/>
    </row>
    <row r="1798" spans="1:7" x14ac:dyDescent="0.15">
      <c r="A1798" s="44">
        <v>30315</v>
      </c>
      <c r="B1798" s="44" t="s">
        <v>1296</v>
      </c>
      <c r="C1798" s="48" t="s">
        <v>2223</v>
      </c>
      <c r="D1798" s="44">
        <v>2000</v>
      </c>
      <c r="E1798" s="48" t="s">
        <v>8796</v>
      </c>
      <c r="F1798" s="44" t="s">
        <v>1295</v>
      </c>
      <c r="G1798" s="61"/>
    </row>
    <row r="1799" spans="1:7" x14ac:dyDescent="0.15">
      <c r="A1799" s="44">
        <v>30316</v>
      </c>
      <c r="B1799" s="44" t="s">
        <v>1296</v>
      </c>
      <c r="C1799" s="48" t="s">
        <v>2224</v>
      </c>
      <c r="D1799" s="44">
        <v>2000</v>
      </c>
      <c r="E1799" s="48" t="s">
        <v>8796</v>
      </c>
      <c r="F1799" s="44" t="s">
        <v>1295</v>
      </c>
      <c r="G1799" s="61">
        <v>42645</v>
      </c>
    </row>
    <row r="1800" spans="1:7" x14ac:dyDescent="0.15">
      <c r="A1800" s="44">
        <v>30318</v>
      </c>
      <c r="B1800" s="44" t="s">
        <v>1296</v>
      </c>
      <c r="C1800" s="48" t="s">
        <v>6120</v>
      </c>
      <c r="D1800" s="44">
        <v>2001</v>
      </c>
      <c r="E1800" s="48" t="s">
        <v>8691</v>
      </c>
      <c r="F1800" s="44" t="s">
        <v>1296</v>
      </c>
      <c r="G1800" s="61">
        <v>43100</v>
      </c>
    </row>
    <row r="1801" spans="1:7" x14ac:dyDescent="0.15">
      <c r="A1801" s="44">
        <v>30321</v>
      </c>
      <c r="B1801" s="44" t="s">
        <v>1296</v>
      </c>
      <c r="C1801" s="48" t="s">
        <v>10848</v>
      </c>
      <c r="D1801" s="44">
        <v>1999</v>
      </c>
      <c r="E1801" s="48" t="s">
        <v>8694</v>
      </c>
      <c r="F1801" s="44" t="s">
        <v>1291</v>
      </c>
      <c r="G1801" s="61"/>
    </row>
    <row r="1802" spans="1:7" x14ac:dyDescent="0.15">
      <c r="A1802" s="44">
        <v>30323</v>
      </c>
      <c r="B1802" s="44" t="s">
        <v>1295</v>
      </c>
      <c r="C1802" s="48" t="s">
        <v>10849</v>
      </c>
      <c r="D1802" s="44">
        <v>1999</v>
      </c>
      <c r="E1802" s="48" t="s">
        <v>8819</v>
      </c>
      <c r="F1802" s="44" t="s">
        <v>1299</v>
      </c>
      <c r="G1802" s="61"/>
    </row>
    <row r="1803" spans="1:7" x14ac:dyDescent="0.15">
      <c r="A1803" s="44">
        <v>30324</v>
      </c>
      <c r="B1803" s="44" t="s">
        <v>1295</v>
      </c>
      <c r="C1803" s="48" t="s">
        <v>2225</v>
      </c>
      <c r="D1803" s="44">
        <v>2000</v>
      </c>
      <c r="E1803" s="48" t="s">
        <v>8819</v>
      </c>
      <c r="F1803" s="44" t="s">
        <v>1299</v>
      </c>
      <c r="G1803" s="61"/>
    </row>
    <row r="1804" spans="1:7" x14ac:dyDescent="0.15">
      <c r="A1804" s="44">
        <v>30326</v>
      </c>
      <c r="B1804" s="44" t="s">
        <v>1295</v>
      </c>
      <c r="C1804" s="48" t="s">
        <v>2226</v>
      </c>
      <c r="D1804" s="44">
        <v>2000</v>
      </c>
      <c r="E1804" s="48" t="s">
        <v>8819</v>
      </c>
      <c r="F1804" s="44" t="s">
        <v>1299</v>
      </c>
      <c r="G1804" s="61"/>
    </row>
    <row r="1805" spans="1:7" x14ac:dyDescent="0.15">
      <c r="A1805" s="44">
        <v>30327</v>
      </c>
      <c r="B1805" s="44" t="s">
        <v>1296</v>
      </c>
      <c r="C1805" s="48" t="s">
        <v>2227</v>
      </c>
      <c r="D1805" s="44">
        <v>2001</v>
      </c>
      <c r="E1805" s="48" t="s">
        <v>8819</v>
      </c>
      <c r="F1805" s="44" t="s">
        <v>1299</v>
      </c>
      <c r="G1805" s="61"/>
    </row>
    <row r="1806" spans="1:7" x14ac:dyDescent="0.15">
      <c r="A1806" s="133">
        <v>30329</v>
      </c>
      <c r="B1806" s="133" t="s">
        <v>1296</v>
      </c>
      <c r="C1806" s="134" t="s">
        <v>2228</v>
      </c>
      <c r="D1806" s="133">
        <v>2001</v>
      </c>
      <c r="E1806" s="134" t="s">
        <v>8819</v>
      </c>
      <c r="F1806" s="133" t="s">
        <v>1299</v>
      </c>
    </row>
    <row r="1807" spans="1:7" x14ac:dyDescent="0.15">
      <c r="A1807" s="44">
        <v>30330</v>
      </c>
      <c r="B1807" s="44" t="s">
        <v>1296</v>
      </c>
      <c r="C1807" s="48" t="s">
        <v>10850</v>
      </c>
      <c r="D1807" s="44">
        <v>1999</v>
      </c>
      <c r="E1807" s="48" t="s">
        <v>8819</v>
      </c>
      <c r="F1807" s="44" t="s">
        <v>1299</v>
      </c>
      <c r="G1807" s="61"/>
    </row>
    <row r="1808" spans="1:7" x14ac:dyDescent="0.15">
      <c r="A1808" s="44">
        <v>30332</v>
      </c>
      <c r="B1808" s="44" t="s">
        <v>1296</v>
      </c>
      <c r="C1808" s="48" t="s">
        <v>551</v>
      </c>
      <c r="D1808" s="44">
        <v>2002</v>
      </c>
      <c r="E1808" s="48" t="s">
        <v>8819</v>
      </c>
      <c r="F1808" s="44" t="s">
        <v>1299</v>
      </c>
      <c r="G1808" s="61">
        <v>42841</v>
      </c>
    </row>
    <row r="1809" spans="1:7" x14ac:dyDescent="0.15">
      <c r="A1809" s="44">
        <v>30333</v>
      </c>
      <c r="B1809" s="44" t="s">
        <v>1296</v>
      </c>
      <c r="C1809" s="48" t="s">
        <v>10851</v>
      </c>
      <c r="D1809" s="44">
        <v>1999</v>
      </c>
      <c r="E1809" s="48" t="s">
        <v>8819</v>
      </c>
      <c r="F1809" s="44" t="s">
        <v>1299</v>
      </c>
      <c r="G1809" s="61"/>
    </row>
    <row r="1810" spans="1:7" x14ac:dyDescent="0.15">
      <c r="A1810" s="44">
        <v>30335</v>
      </c>
      <c r="B1810" s="44" t="s">
        <v>1296</v>
      </c>
      <c r="C1810" s="48" t="s">
        <v>10852</v>
      </c>
      <c r="D1810" s="44">
        <v>1999</v>
      </c>
      <c r="E1810" s="48" t="s">
        <v>8819</v>
      </c>
      <c r="F1810" s="44" t="s">
        <v>1299</v>
      </c>
      <c r="G1810" s="61"/>
    </row>
    <row r="1811" spans="1:7" x14ac:dyDescent="0.15">
      <c r="A1811" s="44">
        <v>30336</v>
      </c>
      <c r="B1811" s="44" t="s">
        <v>1296</v>
      </c>
      <c r="C1811" s="48" t="s">
        <v>10853</v>
      </c>
      <c r="D1811" s="44">
        <v>1999</v>
      </c>
      <c r="E1811" s="48" t="s">
        <v>8819</v>
      </c>
      <c r="F1811" s="44" t="s">
        <v>1299</v>
      </c>
      <c r="G1811" s="61"/>
    </row>
    <row r="1812" spans="1:7" x14ac:dyDescent="0.15">
      <c r="A1812" s="44">
        <v>30337</v>
      </c>
      <c r="B1812" s="44" t="s">
        <v>1296</v>
      </c>
      <c r="C1812" s="48" t="s">
        <v>2229</v>
      </c>
      <c r="D1812" s="44">
        <v>2001</v>
      </c>
      <c r="E1812" s="48" t="s">
        <v>8819</v>
      </c>
      <c r="F1812" s="44" t="s">
        <v>1299</v>
      </c>
      <c r="G1812" s="61"/>
    </row>
    <row r="1813" spans="1:7" x14ac:dyDescent="0.15">
      <c r="A1813" s="133">
        <v>30338</v>
      </c>
      <c r="B1813" s="133" t="s">
        <v>1296</v>
      </c>
      <c r="C1813" s="134" t="s">
        <v>2230</v>
      </c>
      <c r="D1813" s="133">
        <v>2002</v>
      </c>
      <c r="E1813" s="134" t="s">
        <v>8819</v>
      </c>
      <c r="F1813" s="133" t="s">
        <v>1299</v>
      </c>
    </row>
    <row r="1814" spans="1:7" x14ac:dyDescent="0.15">
      <c r="A1814" s="44">
        <v>30340</v>
      </c>
      <c r="B1814" s="44" t="s">
        <v>1296</v>
      </c>
      <c r="C1814" s="48" t="s">
        <v>2231</v>
      </c>
      <c r="D1814" s="44">
        <v>2006</v>
      </c>
      <c r="E1814" s="48" t="s">
        <v>8819</v>
      </c>
      <c r="F1814" s="44" t="s">
        <v>1299</v>
      </c>
      <c r="G1814" s="61">
        <v>42905</v>
      </c>
    </row>
    <row r="1815" spans="1:7" x14ac:dyDescent="0.15">
      <c r="A1815" s="44">
        <v>30343</v>
      </c>
      <c r="B1815" s="44" t="s">
        <v>1295</v>
      </c>
      <c r="C1815" s="48" t="s">
        <v>2232</v>
      </c>
      <c r="D1815" s="44">
        <v>2001</v>
      </c>
      <c r="E1815" s="48" t="s">
        <v>8865</v>
      </c>
      <c r="F1815" s="44" t="s">
        <v>1297</v>
      </c>
      <c r="G1815" s="61"/>
    </row>
    <row r="1816" spans="1:7" x14ac:dyDescent="0.15">
      <c r="A1816" s="44">
        <v>30344</v>
      </c>
      <c r="B1816" s="44" t="s">
        <v>1296</v>
      </c>
      <c r="C1816" s="48" t="s">
        <v>10854</v>
      </c>
      <c r="D1816" s="44">
        <v>1999</v>
      </c>
      <c r="E1816" s="48" t="s">
        <v>9155</v>
      </c>
      <c r="F1816" s="44" t="s">
        <v>1294</v>
      </c>
      <c r="G1816" s="61"/>
    </row>
    <row r="1817" spans="1:7" x14ac:dyDescent="0.15">
      <c r="A1817" s="44">
        <v>30346</v>
      </c>
      <c r="B1817" s="44" t="s">
        <v>1296</v>
      </c>
      <c r="C1817" s="48" t="s">
        <v>2233</v>
      </c>
      <c r="D1817" s="44">
        <v>2001</v>
      </c>
      <c r="E1817" s="48" t="s">
        <v>1084</v>
      </c>
      <c r="F1817" s="44" t="s">
        <v>1298</v>
      </c>
      <c r="G1817" s="61"/>
    </row>
    <row r="1818" spans="1:7" x14ac:dyDescent="0.15">
      <c r="A1818" s="44">
        <v>30347</v>
      </c>
      <c r="B1818" s="44" t="s">
        <v>1295</v>
      </c>
      <c r="C1818" s="48" t="s">
        <v>10855</v>
      </c>
      <c r="D1818" s="44">
        <v>1999</v>
      </c>
      <c r="E1818" s="48" t="s">
        <v>8700</v>
      </c>
      <c r="F1818" s="44" t="s">
        <v>1297</v>
      </c>
      <c r="G1818" s="61"/>
    </row>
    <row r="1819" spans="1:7" x14ac:dyDescent="0.15">
      <c r="A1819" s="44">
        <v>30348</v>
      </c>
      <c r="B1819" s="44" t="s">
        <v>1296</v>
      </c>
      <c r="C1819" s="48" t="s">
        <v>2234</v>
      </c>
      <c r="D1819" s="44">
        <v>2001</v>
      </c>
      <c r="E1819" s="48" t="s">
        <v>8700</v>
      </c>
      <c r="F1819" s="44" t="s">
        <v>1297</v>
      </c>
      <c r="G1819" s="61"/>
    </row>
    <row r="1820" spans="1:7" x14ac:dyDescent="0.15">
      <c r="A1820" s="44">
        <v>30349</v>
      </c>
      <c r="B1820" s="44" t="s">
        <v>1296</v>
      </c>
      <c r="C1820" s="48" t="s">
        <v>2235</v>
      </c>
      <c r="D1820" s="44">
        <v>2002</v>
      </c>
      <c r="E1820" s="48" t="s">
        <v>8700</v>
      </c>
      <c r="F1820" s="44" t="s">
        <v>1297</v>
      </c>
      <c r="G1820" s="61"/>
    </row>
    <row r="1821" spans="1:7" x14ac:dyDescent="0.15">
      <c r="A1821" s="44">
        <v>30350</v>
      </c>
      <c r="B1821" s="44" t="s">
        <v>1296</v>
      </c>
      <c r="C1821" s="48" t="s">
        <v>2236</v>
      </c>
      <c r="D1821" s="44">
        <v>2001</v>
      </c>
      <c r="E1821" s="48" t="s">
        <v>8700</v>
      </c>
      <c r="F1821" s="44" t="s">
        <v>1297</v>
      </c>
      <c r="G1821" s="61"/>
    </row>
    <row r="1822" spans="1:7" x14ac:dyDescent="0.15">
      <c r="A1822" s="44">
        <v>30351</v>
      </c>
      <c r="B1822" s="44" t="s">
        <v>1295</v>
      </c>
      <c r="C1822" s="48" t="s">
        <v>10856</v>
      </c>
      <c r="D1822" s="44">
        <v>1999</v>
      </c>
      <c r="E1822" s="48" t="s">
        <v>8812</v>
      </c>
      <c r="F1822" s="44" t="s">
        <v>1298</v>
      </c>
      <c r="G1822" s="61"/>
    </row>
    <row r="1823" spans="1:7" x14ac:dyDescent="0.15">
      <c r="A1823" s="44">
        <v>30352</v>
      </c>
      <c r="B1823" s="44" t="s">
        <v>1296</v>
      </c>
      <c r="C1823" s="48" t="s">
        <v>808</v>
      </c>
      <c r="D1823" s="44">
        <v>2000</v>
      </c>
      <c r="E1823" s="48" t="s">
        <v>9174</v>
      </c>
      <c r="F1823" s="44" t="s">
        <v>1290</v>
      </c>
      <c r="G1823" s="61"/>
    </row>
    <row r="1824" spans="1:7" x14ac:dyDescent="0.15">
      <c r="A1824" s="44">
        <v>30353</v>
      </c>
      <c r="B1824" s="44" t="s">
        <v>1296</v>
      </c>
      <c r="C1824" s="48" t="s">
        <v>2237</v>
      </c>
      <c r="D1824" s="44">
        <v>2000</v>
      </c>
      <c r="E1824" s="48" t="s">
        <v>9174</v>
      </c>
      <c r="F1824" s="44" t="s">
        <v>1290</v>
      </c>
      <c r="G1824" s="61"/>
    </row>
    <row r="1825" spans="1:7" x14ac:dyDescent="0.15">
      <c r="A1825" s="44">
        <v>30354</v>
      </c>
      <c r="B1825" s="44" t="s">
        <v>1296</v>
      </c>
      <c r="C1825" s="48" t="s">
        <v>1393</v>
      </c>
      <c r="D1825" s="44">
        <v>2000</v>
      </c>
      <c r="E1825" s="48" t="s">
        <v>8849</v>
      </c>
      <c r="F1825" s="44" t="s">
        <v>1299</v>
      </c>
      <c r="G1825" s="61"/>
    </row>
    <row r="1826" spans="1:7" x14ac:dyDescent="0.15">
      <c r="A1826" s="44">
        <v>30355</v>
      </c>
      <c r="B1826" s="44" t="s">
        <v>1295</v>
      </c>
      <c r="C1826" s="48" t="s">
        <v>10857</v>
      </c>
      <c r="D1826" s="44">
        <v>1999</v>
      </c>
      <c r="E1826" s="48" t="s">
        <v>8704</v>
      </c>
      <c r="F1826" s="44" t="s">
        <v>1292</v>
      </c>
      <c r="G1826" s="61"/>
    </row>
    <row r="1827" spans="1:7" x14ac:dyDescent="0.15">
      <c r="A1827" s="44">
        <v>30357</v>
      </c>
      <c r="B1827" s="44" t="s">
        <v>1296</v>
      </c>
      <c r="C1827" s="48" t="s">
        <v>2238</v>
      </c>
      <c r="D1827" s="44">
        <v>2002</v>
      </c>
      <c r="E1827" s="48" t="s">
        <v>8844</v>
      </c>
      <c r="F1827" s="44" t="s">
        <v>1298</v>
      </c>
      <c r="G1827" s="61"/>
    </row>
    <row r="1828" spans="1:7" x14ac:dyDescent="0.15">
      <c r="A1828" s="44">
        <v>30358</v>
      </c>
      <c r="B1828" s="44" t="s">
        <v>1296</v>
      </c>
      <c r="C1828" s="48" t="s">
        <v>2239</v>
      </c>
      <c r="D1828" s="44">
        <v>2002</v>
      </c>
      <c r="E1828" s="48" t="s">
        <v>8844</v>
      </c>
      <c r="F1828" s="44" t="s">
        <v>1298</v>
      </c>
      <c r="G1828" s="61"/>
    </row>
    <row r="1829" spans="1:7" x14ac:dyDescent="0.15">
      <c r="A1829" s="44">
        <v>30359</v>
      </c>
      <c r="B1829" s="44" t="s">
        <v>1296</v>
      </c>
      <c r="C1829" s="48" t="s">
        <v>8296</v>
      </c>
      <c r="D1829" s="44">
        <v>2001</v>
      </c>
      <c r="E1829" s="48" t="s">
        <v>8844</v>
      </c>
      <c r="F1829" s="44" t="s">
        <v>1298</v>
      </c>
      <c r="G1829" s="61"/>
    </row>
    <row r="1830" spans="1:7" x14ac:dyDescent="0.15">
      <c r="A1830" s="44">
        <v>30360</v>
      </c>
      <c r="B1830" s="44" t="s">
        <v>1295</v>
      </c>
      <c r="C1830" s="48" t="s">
        <v>118</v>
      </c>
      <c r="D1830" s="44">
        <v>2002</v>
      </c>
      <c r="E1830" s="48" t="s">
        <v>8844</v>
      </c>
      <c r="F1830" s="44" t="s">
        <v>1298</v>
      </c>
      <c r="G1830" s="61"/>
    </row>
    <row r="1831" spans="1:7" x14ac:dyDescent="0.15">
      <c r="A1831" s="44">
        <v>30361</v>
      </c>
      <c r="B1831" s="44" t="s">
        <v>1295</v>
      </c>
      <c r="C1831" s="48" t="s">
        <v>2240</v>
      </c>
      <c r="D1831" s="44">
        <v>2001</v>
      </c>
      <c r="E1831" s="48" t="s">
        <v>8801</v>
      </c>
      <c r="F1831" s="44" t="s">
        <v>1296</v>
      </c>
      <c r="G1831" s="61"/>
    </row>
    <row r="1832" spans="1:7" x14ac:dyDescent="0.15">
      <c r="A1832" s="44">
        <v>30362</v>
      </c>
      <c r="B1832" s="44" t="s">
        <v>1296</v>
      </c>
      <c r="C1832" s="48" t="s">
        <v>2241</v>
      </c>
      <c r="D1832" s="44">
        <v>2000</v>
      </c>
      <c r="E1832" s="48" t="s">
        <v>8801</v>
      </c>
      <c r="F1832" s="44" t="s">
        <v>1296</v>
      </c>
      <c r="G1832" s="61"/>
    </row>
    <row r="1833" spans="1:7" x14ac:dyDescent="0.15">
      <c r="A1833" s="44">
        <v>30363</v>
      </c>
      <c r="B1833" s="44" t="s">
        <v>1295</v>
      </c>
      <c r="C1833" s="48" t="s">
        <v>2242</v>
      </c>
      <c r="D1833" s="44">
        <v>2000</v>
      </c>
      <c r="E1833" s="48" t="s">
        <v>8803</v>
      </c>
      <c r="F1833" s="44" t="s">
        <v>1296</v>
      </c>
      <c r="G1833" s="61"/>
    </row>
    <row r="1834" spans="1:7" x14ac:dyDescent="0.15">
      <c r="A1834" s="44">
        <v>30364</v>
      </c>
      <c r="B1834" s="44" t="s">
        <v>1295</v>
      </c>
      <c r="C1834" s="48" t="s">
        <v>2243</v>
      </c>
      <c r="D1834" s="44">
        <v>2000</v>
      </c>
      <c r="E1834" s="48" t="s">
        <v>8735</v>
      </c>
      <c r="F1834" s="44" t="s">
        <v>1295</v>
      </c>
      <c r="G1834" s="61"/>
    </row>
    <row r="1835" spans="1:7" x14ac:dyDescent="0.15">
      <c r="A1835" s="133">
        <v>30365</v>
      </c>
      <c r="B1835" s="133" t="s">
        <v>1295</v>
      </c>
      <c r="C1835" s="134" t="s">
        <v>304</v>
      </c>
      <c r="D1835" s="133">
        <v>2000</v>
      </c>
      <c r="E1835" s="134" t="s">
        <v>8790</v>
      </c>
      <c r="F1835" s="133" t="s">
        <v>1298</v>
      </c>
    </row>
    <row r="1836" spans="1:7" x14ac:dyDescent="0.15">
      <c r="A1836" s="44">
        <v>30366</v>
      </c>
      <c r="B1836" s="44" t="s">
        <v>1295</v>
      </c>
      <c r="C1836" s="48" t="s">
        <v>2244</v>
      </c>
      <c r="D1836" s="44">
        <v>2000</v>
      </c>
      <c r="E1836" s="48" t="s">
        <v>8740</v>
      </c>
      <c r="F1836" s="44" t="s">
        <v>1297</v>
      </c>
      <c r="G1836" s="61"/>
    </row>
    <row r="1837" spans="1:7" x14ac:dyDescent="0.15">
      <c r="A1837" s="44">
        <v>30368</v>
      </c>
      <c r="B1837" s="44" t="s">
        <v>1295</v>
      </c>
      <c r="C1837" s="48" t="s">
        <v>2245</v>
      </c>
      <c r="D1837" s="44">
        <v>2005</v>
      </c>
      <c r="E1837" s="48" t="s">
        <v>8740</v>
      </c>
      <c r="F1837" s="44" t="s">
        <v>1297</v>
      </c>
      <c r="G1837" s="61"/>
    </row>
    <row r="1838" spans="1:7" x14ac:dyDescent="0.15">
      <c r="A1838" s="133">
        <v>30370</v>
      </c>
      <c r="B1838" s="133" t="s">
        <v>1296</v>
      </c>
      <c r="C1838" s="134" t="s">
        <v>10858</v>
      </c>
      <c r="D1838" s="133">
        <v>1999</v>
      </c>
      <c r="E1838" s="134" t="s">
        <v>8819</v>
      </c>
      <c r="F1838" s="133" t="s">
        <v>1299</v>
      </c>
    </row>
    <row r="1839" spans="1:7" x14ac:dyDescent="0.15">
      <c r="A1839" s="44">
        <v>30371</v>
      </c>
      <c r="B1839" s="44" t="s">
        <v>1296</v>
      </c>
      <c r="C1839" s="48" t="s">
        <v>796</v>
      </c>
      <c r="D1839" s="44">
        <v>2001</v>
      </c>
      <c r="E1839" s="48" t="s">
        <v>8819</v>
      </c>
      <c r="F1839" s="44" t="s">
        <v>1299</v>
      </c>
      <c r="G1839" s="61">
        <v>42674</v>
      </c>
    </row>
    <row r="1840" spans="1:7" x14ac:dyDescent="0.15">
      <c r="A1840" s="44">
        <v>30372</v>
      </c>
      <c r="B1840" s="44" t="s">
        <v>1296</v>
      </c>
      <c r="C1840" s="48" t="s">
        <v>2246</v>
      </c>
      <c r="D1840" s="44">
        <v>2003</v>
      </c>
      <c r="E1840" s="48" t="s">
        <v>8831</v>
      </c>
      <c r="F1840" s="44" t="s">
        <v>1297</v>
      </c>
      <c r="G1840" s="61"/>
    </row>
    <row r="1841" spans="1:7" x14ac:dyDescent="0.15">
      <c r="A1841" s="44">
        <v>30373</v>
      </c>
      <c r="B1841" s="44" t="s">
        <v>1296</v>
      </c>
      <c r="C1841" s="48" t="s">
        <v>2247</v>
      </c>
      <c r="D1841" s="44">
        <v>2000</v>
      </c>
      <c r="E1841" s="48" t="s">
        <v>8831</v>
      </c>
      <c r="F1841" s="44" t="s">
        <v>1297</v>
      </c>
      <c r="G1841" s="61"/>
    </row>
    <row r="1842" spans="1:7" x14ac:dyDescent="0.15">
      <c r="A1842" s="44">
        <v>30374</v>
      </c>
      <c r="B1842" s="44" t="s">
        <v>1295</v>
      </c>
      <c r="C1842" s="48" t="s">
        <v>1449</v>
      </c>
      <c r="D1842" s="44">
        <v>2001</v>
      </c>
      <c r="E1842" s="48" t="s">
        <v>8831</v>
      </c>
      <c r="F1842" s="44" t="s">
        <v>1297</v>
      </c>
      <c r="G1842" s="61"/>
    </row>
    <row r="1843" spans="1:7" x14ac:dyDescent="0.15">
      <c r="A1843" s="44">
        <v>30375</v>
      </c>
      <c r="B1843" s="44" t="s">
        <v>1295</v>
      </c>
      <c r="C1843" s="48" t="s">
        <v>10859</v>
      </c>
      <c r="D1843" s="44">
        <v>1999</v>
      </c>
      <c r="E1843" s="48" t="s">
        <v>8831</v>
      </c>
      <c r="F1843" s="44" t="s">
        <v>1297</v>
      </c>
      <c r="G1843" s="61"/>
    </row>
    <row r="1844" spans="1:7" x14ac:dyDescent="0.15">
      <c r="A1844" s="44">
        <v>30376</v>
      </c>
      <c r="B1844" s="44" t="s">
        <v>1295</v>
      </c>
      <c r="C1844" s="48" t="s">
        <v>82</v>
      </c>
      <c r="D1844" s="44">
        <v>2002</v>
      </c>
      <c r="E1844" s="48" t="s">
        <v>8714</v>
      </c>
      <c r="F1844" s="44" t="s">
        <v>1294</v>
      </c>
      <c r="G1844" s="61">
        <v>43100</v>
      </c>
    </row>
    <row r="1845" spans="1:7" x14ac:dyDescent="0.15">
      <c r="A1845" s="44">
        <v>30377</v>
      </c>
      <c r="B1845" s="44" t="s">
        <v>1295</v>
      </c>
      <c r="C1845" s="48" t="s">
        <v>2248</v>
      </c>
      <c r="D1845" s="44">
        <v>2001</v>
      </c>
      <c r="E1845" s="48" t="s">
        <v>9173</v>
      </c>
      <c r="F1845" s="44" t="s">
        <v>1296</v>
      </c>
      <c r="G1845" s="61"/>
    </row>
    <row r="1846" spans="1:7" x14ac:dyDescent="0.15">
      <c r="A1846" s="44">
        <v>30378</v>
      </c>
      <c r="B1846" s="44" t="s">
        <v>1295</v>
      </c>
      <c r="C1846" s="48" t="s">
        <v>2249</v>
      </c>
      <c r="D1846" s="44">
        <v>2000</v>
      </c>
      <c r="E1846" s="48" t="s">
        <v>9173</v>
      </c>
      <c r="F1846" s="44" t="s">
        <v>1296</v>
      </c>
      <c r="G1846" s="61"/>
    </row>
    <row r="1847" spans="1:7" x14ac:dyDescent="0.15">
      <c r="A1847" s="44">
        <v>30379</v>
      </c>
      <c r="B1847" s="44" t="s">
        <v>1295</v>
      </c>
      <c r="C1847" s="48" t="s">
        <v>2250</v>
      </c>
      <c r="D1847" s="44">
        <v>2000</v>
      </c>
      <c r="E1847" s="48" t="s">
        <v>9173</v>
      </c>
      <c r="F1847" s="44" t="s">
        <v>1296</v>
      </c>
      <c r="G1847" s="61"/>
    </row>
    <row r="1848" spans="1:7" x14ac:dyDescent="0.15">
      <c r="A1848" s="44">
        <v>30380</v>
      </c>
      <c r="B1848" s="44" t="s">
        <v>1295</v>
      </c>
      <c r="C1848" s="48" t="s">
        <v>2251</v>
      </c>
      <c r="D1848" s="44">
        <v>2001</v>
      </c>
      <c r="E1848" s="48" t="s">
        <v>9173</v>
      </c>
      <c r="F1848" s="44" t="s">
        <v>1296</v>
      </c>
      <c r="G1848" s="61"/>
    </row>
    <row r="1849" spans="1:7" x14ac:dyDescent="0.15">
      <c r="A1849" s="44">
        <v>30381</v>
      </c>
      <c r="B1849" s="44" t="s">
        <v>1296</v>
      </c>
      <c r="C1849" s="48" t="s">
        <v>2252</v>
      </c>
      <c r="D1849" s="44">
        <v>2000</v>
      </c>
      <c r="E1849" s="48" t="s">
        <v>9173</v>
      </c>
      <c r="F1849" s="44" t="s">
        <v>1296</v>
      </c>
      <c r="G1849" s="61"/>
    </row>
    <row r="1850" spans="1:7" x14ac:dyDescent="0.15">
      <c r="A1850" s="44">
        <v>30382</v>
      </c>
      <c r="B1850" s="44" t="s">
        <v>1296</v>
      </c>
      <c r="C1850" s="48" t="s">
        <v>2253</v>
      </c>
      <c r="D1850" s="44">
        <v>2001</v>
      </c>
      <c r="E1850" s="48" t="s">
        <v>9173</v>
      </c>
      <c r="F1850" s="44" t="s">
        <v>1296</v>
      </c>
      <c r="G1850" s="61"/>
    </row>
    <row r="1851" spans="1:7" x14ac:dyDescent="0.15">
      <c r="A1851" s="44">
        <v>30383</v>
      </c>
      <c r="B1851" s="44" t="s">
        <v>1296</v>
      </c>
      <c r="C1851" s="48" t="s">
        <v>2254</v>
      </c>
      <c r="D1851" s="44">
        <v>2001</v>
      </c>
      <c r="E1851" s="48" t="s">
        <v>9173</v>
      </c>
      <c r="F1851" s="44" t="s">
        <v>1296</v>
      </c>
      <c r="G1851" s="61"/>
    </row>
    <row r="1852" spans="1:7" x14ac:dyDescent="0.15">
      <c r="A1852" s="44">
        <v>30384</v>
      </c>
      <c r="B1852" s="44" t="s">
        <v>1296</v>
      </c>
      <c r="C1852" s="48" t="s">
        <v>2255</v>
      </c>
      <c r="D1852" s="44">
        <v>2000</v>
      </c>
      <c r="E1852" s="48" t="s">
        <v>9173</v>
      </c>
      <c r="F1852" s="44" t="s">
        <v>1296</v>
      </c>
      <c r="G1852" s="61">
        <v>42806</v>
      </c>
    </row>
    <row r="1853" spans="1:7" x14ac:dyDescent="0.15">
      <c r="A1853" s="44">
        <v>30385</v>
      </c>
      <c r="B1853" s="44" t="s">
        <v>1296</v>
      </c>
      <c r="C1853" s="48" t="s">
        <v>10860</v>
      </c>
      <c r="D1853" s="44">
        <v>1999</v>
      </c>
      <c r="E1853" s="48" t="s">
        <v>9463</v>
      </c>
      <c r="F1853" s="44" t="s">
        <v>1296</v>
      </c>
      <c r="G1853" s="61"/>
    </row>
    <row r="1854" spans="1:7" x14ac:dyDescent="0.15">
      <c r="A1854" s="44">
        <v>30386</v>
      </c>
      <c r="B1854" s="44" t="s">
        <v>1296</v>
      </c>
      <c r="C1854" s="48" t="s">
        <v>2256</v>
      </c>
      <c r="D1854" s="44">
        <v>2000</v>
      </c>
      <c r="E1854" s="48" t="s">
        <v>9155</v>
      </c>
      <c r="F1854" s="44" t="s">
        <v>1294</v>
      </c>
      <c r="G1854" s="61"/>
    </row>
    <row r="1855" spans="1:7" x14ac:dyDescent="0.15">
      <c r="A1855" s="44">
        <v>30388</v>
      </c>
      <c r="B1855" s="44" t="s">
        <v>1295</v>
      </c>
      <c r="C1855" s="48" t="s">
        <v>2257</v>
      </c>
      <c r="D1855" s="44">
        <v>2001</v>
      </c>
      <c r="E1855" s="48" t="s">
        <v>8823</v>
      </c>
      <c r="F1855" s="44" t="s">
        <v>1298</v>
      </c>
      <c r="G1855" s="61"/>
    </row>
    <row r="1856" spans="1:7" x14ac:dyDescent="0.15">
      <c r="A1856" s="44">
        <v>30389</v>
      </c>
      <c r="B1856" s="44" t="s">
        <v>1295</v>
      </c>
      <c r="C1856" s="48" t="s">
        <v>41</v>
      </c>
      <c r="D1856" s="44">
        <v>2002</v>
      </c>
      <c r="E1856" s="48" t="s">
        <v>8720</v>
      </c>
      <c r="F1856" s="44" t="s">
        <v>1298</v>
      </c>
      <c r="G1856" s="61">
        <v>43100</v>
      </c>
    </row>
    <row r="1857" spans="1:7" x14ac:dyDescent="0.15">
      <c r="A1857" s="44">
        <v>30390</v>
      </c>
      <c r="B1857" s="44" t="s">
        <v>1296</v>
      </c>
      <c r="C1857" s="48" t="s">
        <v>777</v>
      </c>
      <c r="D1857" s="44">
        <v>2000</v>
      </c>
      <c r="E1857" s="48" t="s">
        <v>8823</v>
      </c>
      <c r="F1857" s="44" t="s">
        <v>1298</v>
      </c>
      <c r="G1857" s="61"/>
    </row>
    <row r="1858" spans="1:7" x14ac:dyDescent="0.15">
      <c r="A1858" s="44">
        <v>30391</v>
      </c>
      <c r="B1858" s="44" t="s">
        <v>1295</v>
      </c>
      <c r="C1858" s="48" t="s">
        <v>10861</v>
      </c>
      <c r="D1858" s="44">
        <v>1999</v>
      </c>
      <c r="E1858" s="48" t="s">
        <v>8845</v>
      </c>
      <c r="F1858" s="44" t="s">
        <v>1291</v>
      </c>
      <c r="G1858" s="61"/>
    </row>
    <row r="1859" spans="1:7" x14ac:dyDescent="0.15">
      <c r="A1859" s="44">
        <v>30392</v>
      </c>
      <c r="B1859" s="44" t="s">
        <v>1295</v>
      </c>
      <c r="C1859" s="48" t="s">
        <v>10862</v>
      </c>
      <c r="D1859" s="44">
        <v>1999</v>
      </c>
      <c r="E1859" s="48" t="s">
        <v>8845</v>
      </c>
      <c r="F1859" s="44" t="s">
        <v>1291</v>
      </c>
      <c r="G1859" s="61"/>
    </row>
    <row r="1860" spans="1:7" x14ac:dyDescent="0.15">
      <c r="A1860" s="44">
        <v>30393</v>
      </c>
      <c r="B1860" s="44" t="s">
        <v>1296</v>
      </c>
      <c r="C1860" s="48" t="s">
        <v>2258</v>
      </c>
      <c r="D1860" s="44">
        <v>2000</v>
      </c>
      <c r="E1860" s="48" t="s">
        <v>8739</v>
      </c>
      <c r="F1860" s="44" t="s">
        <v>1292</v>
      </c>
      <c r="G1860" s="61"/>
    </row>
    <row r="1861" spans="1:7" x14ac:dyDescent="0.15">
      <c r="A1861" s="44">
        <v>30394</v>
      </c>
      <c r="B1861" s="44" t="s">
        <v>1296</v>
      </c>
      <c r="C1861" s="48" t="s">
        <v>580</v>
      </c>
      <c r="D1861" s="44">
        <v>2002</v>
      </c>
      <c r="E1861" s="48" t="s">
        <v>8739</v>
      </c>
      <c r="F1861" s="44" t="s">
        <v>1292</v>
      </c>
      <c r="G1861" s="61">
        <v>43100</v>
      </c>
    </row>
    <row r="1862" spans="1:7" x14ac:dyDescent="0.15">
      <c r="A1862" s="44">
        <v>30395</v>
      </c>
      <c r="B1862" s="44" t="s">
        <v>1295</v>
      </c>
      <c r="C1862" s="48" t="s">
        <v>2259</v>
      </c>
      <c r="D1862" s="44">
        <v>2000</v>
      </c>
      <c r="E1862" s="48" t="s">
        <v>8739</v>
      </c>
      <c r="F1862" s="44" t="s">
        <v>1292</v>
      </c>
      <c r="G1862" s="61"/>
    </row>
    <row r="1863" spans="1:7" x14ac:dyDescent="0.15">
      <c r="A1863" s="44">
        <v>30396</v>
      </c>
      <c r="B1863" s="44" t="s">
        <v>1295</v>
      </c>
      <c r="C1863" s="48" t="s">
        <v>2260</v>
      </c>
      <c r="D1863" s="44">
        <v>2001</v>
      </c>
      <c r="E1863" s="48" t="s">
        <v>8739</v>
      </c>
      <c r="F1863" s="44" t="s">
        <v>1292</v>
      </c>
      <c r="G1863" s="61"/>
    </row>
    <row r="1864" spans="1:7" x14ac:dyDescent="0.15">
      <c r="A1864" s="44">
        <v>30398</v>
      </c>
      <c r="B1864" s="44" t="s">
        <v>1295</v>
      </c>
      <c r="C1864" s="48" t="s">
        <v>511</v>
      </c>
      <c r="D1864" s="44">
        <v>1999</v>
      </c>
      <c r="E1864" s="48" t="s">
        <v>8764</v>
      </c>
      <c r="F1864" s="44" t="s">
        <v>1296</v>
      </c>
      <c r="G1864" s="61">
        <v>42429</v>
      </c>
    </row>
    <row r="1865" spans="1:7" x14ac:dyDescent="0.15">
      <c r="A1865" s="133">
        <v>30400</v>
      </c>
      <c r="B1865" s="133" t="s">
        <v>1295</v>
      </c>
      <c r="C1865" s="134" t="s">
        <v>2261</v>
      </c>
      <c r="D1865" s="133">
        <v>2001</v>
      </c>
      <c r="E1865" s="134" t="s">
        <v>9184</v>
      </c>
      <c r="F1865" s="133" t="s">
        <v>1290</v>
      </c>
    </row>
    <row r="1866" spans="1:7" x14ac:dyDescent="0.15">
      <c r="A1866" s="44">
        <v>30401</v>
      </c>
      <c r="B1866" s="44" t="s">
        <v>1295</v>
      </c>
      <c r="C1866" s="48" t="s">
        <v>2262</v>
      </c>
      <c r="D1866" s="44">
        <v>2000</v>
      </c>
      <c r="E1866" s="48" t="s">
        <v>9184</v>
      </c>
      <c r="F1866" s="44" t="s">
        <v>1290</v>
      </c>
      <c r="G1866" s="61"/>
    </row>
    <row r="1867" spans="1:7" x14ac:dyDescent="0.15">
      <c r="A1867" s="44">
        <v>30404</v>
      </c>
      <c r="B1867" s="44" t="s">
        <v>1295</v>
      </c>
      <c r="C1867" s="48" t="s">
        <v>10863</v>
      </c>
      <c r="D1867" s="44">
        <v>1999</v>
      </c>
      <c r="E1867" s="48" t="s">
        <v>8836</v>
      </c>
      <c r="F1867" s="44" t="s">
        <v>1296</v>
      </c>
      <c r="G1867" s="61"/>
    </row>
    <row r="1868" spans="1:7" x14ac:dyDescent="0.15">
      <c r="A1868" s="44">
        <v>30405</v>
      </c>
      <c r="B1868" s="44" t="s">
        <v>1295</v>
      </c>
      <c r="C1868" s="48" t="s">
        <v>2263</v>
      </c>
      <c r="D1868" s="44">
        <v>2000</v>
      </c>
      <c r="E1868" s="48" t="s">
        <v>9463</v>
      </c>
      <c r="F1868" s="44" t="s">
        <v>1296</v>
      </c>
      <c r="G1868" s="61"/>
    </row>
    <row r="1869" spans="1:7" x14ac:dyDescent="0.15">
      <c r="A1869" s="44">
        <v>30406</v>
      </c>
      <c r="B1869" s="44" t="s">
        <v>1296</v>
      </c>
      <c r="C1869" s="48" t="s">
        <v>2264</v>
      </c>
      <c r="D1869" s="44">
        <v>2000</v>
      </c>
      <c r="E1869" s="48" t="s">
        <v>9463</v>
      </c>
      <c r="F1869" s="44" t="s">
        <v>1296</v>
      </c>
      <c r="G1869" s="61"/>
    </row>
    <row r="1870" spans="1:7" x14ac:dyDescent="0.15">
      <c r="A1870" s="44">
        <v>30407</v>
      </c>
      <c r="B1870" s="44" t="s">
        <v>1295</v>
      </c>
      <c r="C1870" s="48" t="s">
        <v>142</v>
      </c>
      <c r="D1870" s="44">
        <v>2002</v>
      </c>
      <c r="E1870" s="48" t="s">
        <v>8837</v>
      </c>
      <c r="F1870" s="44" t="s">
        <v>1291</v>
      </c>
      <c r="G1870" s="61">
        <v>42859</v>
      </c>
    </row>
    <row r="1871" spans="1:7" x14ac:dyDescent="0.15">
      <c r="A1871" s="44">
        <v>30411</v>
      </c>
      <c r="B1871" s="44" t="s">
        <v>1295</v>
      </c>
      <c r="C1871" s="48" t="s">
        <v>224</v>
      </c>
      <c r="D1871" s="44">
        <v>2000</v>
      </c>
      <c r="E1871" s="48" t="s">
        <v>8689</v>
      </c>
      <c r="F1871" s="44" t="s">
        <v>1290</v>
      </c>
      <c r="G1871" s="61">
        <v>43100</v>
      </c>
    </row>
    <row r="1872" spans="1:7" x14ac:dyDescent="0.15">
      <c r="A1872" s="44">
        <v>30412</v>
      </c>
      <c r="B1872" s="44" t="s">
        <v>1295</v>
      </c>
      <c r="C1872" s="48" t="s">
        <v>2265</v>
      </c>
      <c r="D1872" s="44">
        <v>2002</v>
      </c>
      <c r="E1872" s="48" t="s">
        <v>8744</v>
      </c>
      <c r="F1872" s="44" t="s">
        <v>1290</v>
      </c>
      <c r="G1872" s="61"/>
    </row>
    <row r="1873" spans="1:7" x14ac:dyDescent="0.15">
      <c r="A1873" s="44">
        <v>30414</v>
      </c>
      <c r="B1873" s="44" t="s">
        <v>1296</v>
      </c>
      <c r="C1873" s="48" t="s">
        <v>2266</v>
      </c>
      <c r="D1873" s="44">
        <v>2000</v>
      </c>
      <c r="E1873" s="48" t="s">
        <v>8744</v>
      </c>
      <c r="F1873" s="44" t="s">
        <v>1290</v>
      </c>
      <c r="G1873" s="61"/>
    </row>
    <row r="1874" spans="1:7" x14ac:dyDescent="0.15">
      <c r="A1874" s="44">
        <v>30415</v>
      </c>
      <c r="B1874" s="44" t="s">
        <v>1296</v>
      </c>
      <c r="C1874" s="48" t="s">
        <v>2267</v>
      </c>
      <c r="D1874" s="44">
        <v>2000</v>
      </c>
      <c r="E1874" s="48" t="s">
        <v>8744</v>
      </c>
      <c r="F1874" s="44" t="s">
        <v>1290</v>
      </c>
      <c r="G1874" s="61"/>
    </row>
    <row r="1875" spans="1:7" x14ac:dyDescent="0.15">
      <c r="A1875" s="44">
        <v>30416</v>
      </c>
      <c r="B1875" s="44" t="s">
        <v>1296</v>
      </c>
      <c r="C1875" s="48" t="s">
        <v>2268</v>
      </c>
      <c r="D1875" s="44">
        <v>2001</v>
      </c>
      <c r="E1875" s="48" t="s">
        <v>8744</v>
      </c>
      <c r="F1875" s="44" t="s">
        <v>1290</v>
      </c>
      <c r="G1875" s="61"/>
    </row>
    <row r="1876" spans="1:7" x14ac:dyDescent="0.15">
      <c r="A1876" s="44">
        <v>30417</v>
      </c>
      <c r="B1876" s="44" t="s">
        <v>1296</v>
      </c>
      <c r="C1876" s="48" t="s">
        <v>2269</v>
      </c>
      <c r="D1876" s="44">
        <v>2004</v>
      </c>
      <c r="E1876" s="48" t="s">
        <v>8744</v>
      </c>
      <c r="F1876" s="44" t="s">
        <v>1290</v>
      </c>
      <c r="G1876" s="61"/>
    </row>
    <row r="1877" spans="1:7" x14ac:dyDescent="0.15">
      <c r="A1877" s="44">
        <v>30419</v>
      </c>
      <c r="B1877" s="44" t="s">
        <v>1296</v>
      </c>
      <c r="C1877" s="48" t="s">
        <v>2270</v>
      </c>
      <c r="D1877" s="44">
        <v>2001</v>
      </c>
      <c r="E1877" s="48" t="s">
        <v>8744</v>
      </c>
      <c r="F1877" s="44" t="s">
        <v>1290</v>
      </c>
      <c r="G1877" s="61"/>
    </row>
    <row r="1878" spans="1:7" x14ac:dyDescent="0.15">
      <c r="A1878" s="44">
        <v>30422</v>
      </c>
      <c r="B1878" s="44" t="s">
        <v>1296</v>
      </c>
      <c r="C1878" s="48" t="s">
        <v>2271</v>
      </c>
      <c r="D1878" s="44">
        <v>2004</v>
      </c>
      <c r="E1878" s="48" t="s">
        <v>8744</v>
      </c>
      <c r="F1878" s="44" t="s">
        <v>1290</v>
      </c>
      <c r="G1878" s="61"/>
    </row>
    <row r="1879" spans="1:7" x14ac:dyDescent="0.15">
      <c r="A1879" s="44">
        <v>30423</v>
      </c>
      <c r="B1879" s="44" t="s">
        <v>1296</v>
      </c>
      <c r="C1879" s="48" t="s">
        <v>2272</v>
      </c>
      <c r="D1879" s="44">
        <v>2003</v>
      </c>
      <c r="E1879" s="48" t="s">
        <v>8775</v>
      </c>
      <c r="F1879" s="44" t="s">
        <v>1290</v>
      </c>
      <c r="G1879" s="61"/>
    </row>
    <row r="1880" spans="1:7" x14ac:dyDescent="0.15">
      <c r="A1880" s="44">
        <v>30424</v>
      </c>
      <c r="B1880" s="44" t="s">
        <v>1296</v>
      </c>
      <c r="C1880" s="48" t="s">
        <v>2273</v>
      </c>
      <c r="D1880" s="44">
        <v>2005</v>
      </c>
      <c r="E1880" s="48" t="s">
        <v>8744</v>
      </c>
      <c r="F1880" s="44" t="s">
        <v>1290</v>
      </c>
      <c r="G1880" s="61"/>
    </row>
    <row r="1881" spans="1:7" x14ac:dyDescent="0.15">
      <c r="A1881" s="44">
        <v>30425</v>
      </c>
      <c r="B1881" s="44" t="s">
        <v>1296</v>
      </c>
      <c r="C1881" s="48" t="s">
        <v>2274</v>
      </c>
      <c r="D1881" s="44">
        <v>2003</v>
      </c>
      <c r="E1881" s="48" t="s">
        <v>8744</v>
      </c>
      <c r="F1881" s="44" t="s">
        <v>1290</v>
      </c>
      <c r="G1881" s="61"/>
    </row>
    <row r="1882" spans="1:7" x14ac:dyDescent="0.15">
      <c r="A1882" s="44">
        <v>30427</v>
      </c>
      <c r="B1882" s="44" t="s">
        <v>1295</v>
      </c>
      <c r="C1882" s="48" t="s">
        <v>2275</v>
      </c>
      <c r="D1882" s="44">
        <v>2000</v>
      </c>
      <c r="E1882" s="48" t="s">
        <v>8734</v>
      </c>
      <c r="F1882" s="44" t="s">
        <v>1297</v>
      </c>
      <c r="G1882" s="61"/>
    </row>
    <row r="1883" spans="1:7" x14ac:dyDescent="0.15">
      <c r="A1883" s="44">
        <v>30429</v>
      </c>
      <c r="B1883" s="44" t="s">
        <v>1295</v>
      </c>
      <c r="C1883" s="48" t="s">
        <v>526</v>
      </c>
      <c r="D1883" s="44">
        <v>1999</v>
      </c>
      <c r="E1883" s="48" t="s">
        <v>8711</v>
      </c>
      <c r="F1883" s="44" t="s">
        <v>1291</v>
      </c>
      <c r="G1883" s="61"/>
    </row>
    <row r="1884" spans="1:7" x14ac:dyDescent="0.15">
      <c r="A1884" s="44">
        <v>30430</v>
      </c>
      <c r="B1884" s="44" t="s">
        <v>1296</v>
      </c>
      <c r="C1884" s="48" t="s">
        <v>10864</v>
      </c>
      <c r="D1884" s="44">
        <v>1999</v>
      </c>
      <c r="E1884" s="48" t="s">
        <v>8697</v>
      </c>
      <c r="F1884" s="44" t="s">
        <v>1291</v>
      </c>
      <c r="G1884" s="61"/>
    </row>
    <row r="1885" spans="1:7" x14ac:dyDescent="0.15">
      <c r="A1885" s="44">
        <v>30433</v>
      </c>
      <c r="B1885" s="44" t="s">
        <v>1296</v>
      </c>
      <c r="C1885" s="48" t="s">
        <v>903</v>
      </c>
      <c r="D1885" s="44">
        <v>2001</v>
      </c>
      <c r="E1885" s="48" t="s">
        <v>8791</v>
      </c>
      <c r="F1885" s="44" t="s">
        <v>1295</v>
      </c>
      <c r="G1885" s="61"/>
    </row>
    <row r="1886" spans="1:7" x14ac:dyDescent="0.15">
      <c r="A1886" s="44">
        <v>30434</v>
      </c>
      <c r="B1886" s="44" t="s">
        <v>1295</v>
      </c>
      <c r="C1886" s="48" t="s">
        <v>350</v>
      </c>
      <c r="D1886" s="44">
        <v>2001</v>
      </c>
      <c r="E1886" s="48" t="s">
        <v>8791</v>
      </c>
      <c r="F1886" s="44" t="s">
        <v>1295</v>
      </c>
      <c r="G1886" s="61"/>
    </row>
    <row r="1887" spans="1:7" x14ac:dyDescent="0.15">
      <c r="A1887" s="44">
        <v>30436</v>
      </c>
      <c r="B1887" s="44" t="s">
        <v>1296</v>
      </c>
      <c r="C1887" s="48" t="s">
        <v>10865</v>
      </c>
      <c r="D1887" s="44">
        <v>1999</v>
      </c>
      <c r="E1887" s="48" t="s">
        <v>8704</v>
      </c>
      <c r="F1887" s="44" t="s">
        <v>1292</v>
      </c>
      <c r="G1887" s="61"/>
    </row>
    <row r="1888" spans="1:7" x14ac:dyDescent="0.15">
      <c r="A1888" s="44">
        <v>30438</v>
      </c>
      <c r="B1888" s="44" t="s">
        <v>1296</v>
      </c>
      <c r="C1888" s="48" t="s">
        <v>897</v>
      </c>
      <c r="D1888" s="44">
        <v>2001</v>
      </c>
      <c r="E1888" s="48" t="s">
        <v>8827</v>
      </c>
      <c r="F1888" s="44" t="s">
        <v>1293</v>
      </c>
      <c r="G1888" s="61"/>
    </row>
    <row r="1889" spans="1:7" x14ac:dyDescent="0.15">
      <c r="A1889" s="44">
        <v>30439</v>
      </c>
      <c r="B1889" s="44" t="s">
        <v>1296</v>
      </c>
      <c r="C1889" s="48" t="s">
        <v>2276</v>
      </c>
      <c r="D1889" s="44">
        <v>2000</v>
      </c>
      <c r="E1889" s="48" t="s">
        <v>8812</v>
      </c>
      <c r="F1889" s="44" t="s">
        <v>1298</v>
      </c>
      <c r="G1889" s="61"/>
    </row>
    <row r="1890" spans="1:7" x14ac:dyDescent="0.15">
      <c r="A1890" s="44">
        <v>30441</v>
      </c>
      <c r="B1890" s="44" t="s">
        <v>1295</v>
      </c>
      <c r="C1890" s="48" t="s">
        <v>2277</v>
      </c>
      <c r="D1890" s="44">
        <v>2001</v>
      </c>
      <c r="E1890" s="48" t="s">
        <v>8712</v>
      </c>
      <c r="F1890" s="44" t="s">
        <v>1291</v>
      </c>
      <c r="G1890" s="61"/>
    </row>
    <row r="1891" spans="1:7" x14ac:dyDescent="0.15">
      <c r="A1891" s="44">
        <v>30442</v>
      </c>
      <c r="B1891" s="44" t="s">
        <v>1296</v>
      </c>
      <c r="C1891" s="48" t="s">
        <v>925</v>
      </c>
      <c r="D1891" s="44">
        <v>2001</v>
      </c>
      <c r="E1891" s="48" t="s">
        <v>9170</v>
      </c>
      <c r="F1891" s="44" t="s">
        <v>1291</v>
      </c>
      <c r="G1891" s="61"/>
    </row>
    <row r="1892" spans="1:7" x14ac:dyDescent="0.15">
      <c r="A1892" s="44">
        <v>30443</v>
      </c>
      <c r="B1892" s="44" t="s">
        <v>1295</v>
      </c>
      <c r="C1892" s="48" t="s">
        <v>300</v>
      </c>
      <c r="D1892" s="44">
        <v>2001</v>
      </c>
      <c r="E1892" s="48" t="s">
        <v>8739</v>
      </c>
      <c r="F1892" s="44" t="s">
        <v>1292</v>
      </c>
      <c r="G1892" s="61"/>
    </row>
    <row r="1893" spans="1:7" x14ac:dyDescent="0.15">
      <c r="A1893" s="44">
        <v>30444</v>
      </c>
      <c r="B1893" s="44" t="s">
        <v>1295</v>
      </c>
      <c r="C1893" s="48" t="s">
        <v>2278</v>
      </c>
      <c r="D1893" s="44">
        <v>2001</v>
      </c>
      <c r="E1893" s="48" t="s">
        <v>8739</v>
      </c>
      <c r="F1893" s="44" t="s">
        <v>1292</v>
      </c>
      <c r="G1893" s="61"/>
    </row>
    <row r="1894" spans="1:7" x14ac:dyDescent="0.15">
      <c r="A1894" s="44">
        <v>30445</v>
      </c>
      <c r="B1894" s="44" t="s">
        <v>1295</v>
      </c>
      <c r="C1894" s="48" t="s">
        <v>2279</v>
      </c>
      <c r="D1894" s="44">
        <v>2001</v>
      </c>
      <c r="E1894" s="48" t="s">
        <v>8739</v>
      </c>
      <c r="F1894" s="44" t="s">
        <v>1292</v>
      </c>
      <c r="G1894" s="61"/>
    </row>
    <row r="1895" spans="1:7" x14ac:dyDescent="0.15">
      <c r="A1895" s="44">
        <v>30446</v>
      </c>
      <c r="B1895" s="44" t="s">
        <v>1295</v>
      </c>
      <c r="C1895" s="48" t="s">
        <v>2280</v>
      </c>
      <c r="D1895" s="44">
        <v>2001</v>
      </c>
      <c r="E1895" s="48" t="s">
        <v>8704</v>
      </c>
      <c r="F1895" s="44" t="s">
        <v>1292</v>
      </c>
      <c r="G1895" s="61"/>
    </row>
    <row r="1896" spans="1:7" x14ac:dyDescent="0.15">
      <c r="A1896" s="44">
        <v>30447</v>
      </c>
      <c r="B1896" s="44" t="s">
        <v>1296</v>
      </c>
      <c r="C1896" s="48" t="s">
        <v>10866</v>
      </c>
      <c r="D1896" s="44">
        <v>1999</v>
      </c>
      <c r="E1896" s="48" t="s">
        <v>8833</v>
      </c>
      <c r="F1896" s="44" t="s">
        <v>1298</v>
      </c>
      <c r="G1896" s="61"/>
    </row>
    <row r="1897" spans="1:7" x14ac:dyDescent="0.15">
      <c r="A1897" s="44">
        <v>30448</v>
      </c>
      <c r="B1897" s="44" t="s">
        <v>1296</v>
      </c>
      <c r="C1897" s="48" t="s">
        <v>10713</v>
      </c>
      <c r="D1897" s="44">
        <v>1999</v>
      </c>
      <c r="E1897" s="48" t="s">
        <v>8844</v>
      </c>
      <c r="F1897" s="44" t="s">
        <v>1298</v>
      </c>
      <c r="G1897" s="61"/>
    </row>
    <row r="1898" spans="1:7" x14ac:dyDescent="0.15">
      <c r="A1898" s="44">
        <v>30449</v>
      </c>
      <c r="B1898" s="44" t="s">
        <v>1296</v>
      </c>
      <c r="C1898" s="48" t="s">
        <v>774</v>
      </c>
      <c r="D1898" s="44">
        <v>2001</v>
      </c>
      <c r="E1898" s="48" t="s">
        <v>8761</v>
      </c>
      <c r="F1898" s="44" t="s">
        <v>1292</v>
      </c>
      <c r="G1898" s="61">
        <v>42435</v>
      </c>
    </row>
    <row r="1899" spans="1:7" x14ac:dyDescent="0.15">
      <c r="A1899" s="44">
        <v>30452</v>
      </c>
      <c r="B1899" s="44" t="s">
        <v>1296</v>
      </c>
      <c r="C1899" s="48" t="s">
        <v>10867</v>
      </c>
      <c r="D1899" s="44">
        <v>1999</v>
      </c>
      <c r="E1899" s="48" t="s">
        <v>8814</v>
      </c>
      <c r="F1899" s="44" t="s">
        <v>1291</v>
      </c>
      <c r="G1899" s="61"/>
    </row>
    <row r="1900" spans="1:7" x14ac:dyDescent="0.15">
      <c r="A1900" s="44">
        <v>30455</v>
      </c>
      <c r="B1900" s="44" t="s">
        <v>1295</v>
      </c>
      <c r="C1900" s="48" t="s">
        <v>10868</v>
      </c>
      <c r="D1900" s="44">
        <v>1999</v>
      </c>
      <c r="E1900" s="48" t="s">
        <v>8857</v>
      </c>
      <c r="F1900" s="44" t="s">
        <v>1298</v>
      </c>
      <c r="G1900" s="61"/>
    </row>
    <row r="1901" spans="1:7" x14ac:dyDescent="0.15">
      <c r="A1901" s="44">
        <v>30457</v>
      </c>
      <c r="B1901" s="44" t="s">
        <v>1295</v>
      </c>
      <c r="C1901" s="48" t="s">
        <v>2281</v>
      </c>
      <c r="D1901" s="44">
        <v>2000</v>
      </c>
      <c r="E1901" s="48" t="s">
        <v>8857</v>
      </c>
      <c r="F1901" s="44" t="s">
        <v>1298</v>
      </c>
      <c r="G1901" s="61"/>
    </row>
    <row r="1902" spans="1:7" x14ac:dyDescent="0.15">
      <c r="A1902" s="44">
        <v>30460</v>
      </c>
      <c r="B1902" s="44" t="s">
        <v>1295</v>
      </c>
      <c r="C1902" s="48" t="s">
        <v>2282</v>
      </c>
      <c r="D1902" s="44">
        <v>2000</v>
      </c>
      <c r="E1902" s="48" t="s">
        <v>8693</v>
      </c>
      <c r="F1902" s="44" t="s">
        <v>1295</v>
      </c>
      <c r="G1902" s="61"/>
    </row>
    <row r="1903" spans="1:7" x14ac:dyDescent="0.15">
      <c r="A1903" s="44">
        <v>30462</v>
      </c>
      <c r="B1903" s="44" t="s">
        <v>1296</v>
      </c>
      <c r="C1903" s="48" t="s">
        <v>2283</v>
      </c>
      <c r="D1903" s="44">
        <v>2000</v>
      </c>
      <c r="E1903" s="48" t="s">
        <v>9155</v>
      </c>
      <c r="F1903" s="44" t="s">
        <v>1294</v>
      </c>
      <c r="G1903" s="61"/>
    </row>
    <row r="1904" spans="1:7" x14ac:dyDescent="0.15">
      <c r="A1904" s="44">
        <v>30463</v>
      </c>
      <c r="B1904" s="44" t="s">
        <v>1296</v>
      </c>
      <c r="C1904" s="48" t="s">
        <v>566</v>
      </c>
      <c r="D1904" s="44">
        <v>2002</v>
      </c>
      <c r="E1904" s="48" t="s">
        <v>8734</v>
      </c>
      <c r="F1904" s="44" t="s">
        <v>1297</v>
      </c>
      <c r="G1904" s="61">
        <v>43100</v>
      </c>
    </row>
    <row r="1905" spans="1:7" x14ac:dyDescent="0.15">
      <c r="A1905" s="44">
        <v>30464</v>
      </c>
      <c r="B1905" s="44" t="s">
        <v>1295</v>
      </c>
      <c r="C1905" s="48" t="s">
        <v>2284</v>
      </c>
      <c r="D1905" s="44">
        <v>2001</v>
      </c>
      <c r="E1905" s="48" t="s">
        <v>8706</v>
      </c>
      <c r="F1905" s="44" t="s">
        <v>1291</v>
      </c>
      <c r="G1905" s="61"/>
    </row>
    <row r="1906" spans="1:7" x14ac:dyDescent="0.15">
      <c r="A1906" s="44">
        <v>30466</v>
      </c>
      <c r="B1906" s="44" t="s">
        <v>1296</v>
      </c>
      <c r="C1906" s="48" t="s">
        <v>10869</v>
      </c>
      <c r="D1906" s="44">
        <v>1999</v>
      </c>
      <c r="E1906" s="48" t="s">
        <v>8871</v>
      </c>
      <c r="F1906" s="44" t="s">
        <v>1294</v>
      </c>
      <c r="G1906" s="61"/>
    </row>
    <row r="1907" spans="1:7" x14ac:dyDescent="0.15">
      <c r="A1907" s="44">
        <v>30467</v>
      </c>
      <c r="B1907" s="44" t="s">
        <v>1296</v>
      </c>
      <c r="C1907" s="48" t="s">
        <v>2285</v>
      </c>
      <c r="D1907" s="44">
        <v>2000</v>
      </c>
      <c r="E1907" s="48" t="s">
        <v>9184</v>
      </c>
      <c r="F1907" s="44" t="s">
        <v>1290</v>
      </c>
      <c r="G1907" s="61"/>
    </row>
    <row r="1908" spans="1:7" x14ac:dyDescent="0.15">
      <c r="A1908" s="133">
        <v>30468</v>
      </c>
      <c r="B1908" s="133" t="s">
        <v>1295</v>
      </c>
      <c r="C1908" s="134" t="s">
        <v>10870</v>
      </c>
      <c r="D1908" s="133">
        <v>1999</v>
      </c>
      <c r="E1908" s="134" t="s">
        <v>9184</v>
      </c>
      <c r="F1908" s="133" t="s">
        <v>1290</v>
      </c>
    </row>
    <row r="1909" spans="1:7" x14ac:dyDescent="0.15">
      <c r="A1909" s="44">
        <v>30469</v>
      </c>
      <c r="B1909" s="44" t="s">
        <v>1296</v>
      </c>
      <c r="C1909" s="48" t="s">
        <v>2286</v>
      </c>
      <c r="D1909" s="44">
        <v>2001</v>
      </c>
      <c r="E1909" s="48" t="s">
        <v>8693</v>
      </c>
      <c r="F1909" s="44" t="s">
        <v>1295</v>
      </c>
      <c r="G1909" s="61"/>
    </row>
    <row r="1910" spans="1:7" x14ac:dyDescent="0.15">
      <c r="A1910" s="44">
        <v>30470</v>
      </c>
      <c r="B1910" s="44" t="s">
        <v>1296</v>
      </c>
      <c r="C1910" s="48" t="s">
        <v>8297</v>
      </c>
      <c r="D1910" s="44">
        <v>2002</v>
      </c>
      <c r="E1910" s="48" t="s">
        <v>8693</v>
      </c>
      <c r="F1910" s="44" t="s">
        <v>1295</v>
      </c>
      <c r="G1910" s="61"/>
    </row>
    <row r="1911" spans="1:7" x14ac:dyDescent="0.15">
      <c r="A1911" s="44">
        <v>30471</v>
      </c>
      <c r="B1911" s="44" t="s">
        <v>1295</v>
      </c>
      <c r="C1911" s="48" t="s">
        <v>2287</v>
      </c>
      <c r="D1911" s="44">
        <v>2001</v>
      </c>
      <c r="E1911" s="48" t="s">
        <v>8693</v>
      </c>
      <c r="F1911" s="44" t="s">
        <v>1295</v>
      </c>
      <c r="G1911" s="61"/>
    </row>
    <row r="1912" spans="1:7" x14ac:dyDescent="0.15">
      <c r="A1912" s="44">
        <v>30472</v>
      </c>
      <c r="B1912" s="44" t="s">
        <v>1295</v>
      </c>
      <c r="C1912" s="48" t="s">
        <v>1232</v>
      </c>
      <c r="D1912" s="44">
        <v>2001</v>
      </c>
      <c r="E1912" s="48" t="s">
        <v>8773</v>
      </c>
      <c r="F1912" s="44" t="s">
        <v>1293</v>
      </c>
      <c r="G1912" s="61">
        <v>43100</v>
      </c>
    </row>
    <row r="1913" spans="1:7" x14ac:dyDescent="0.15">
      <c r="A1913" s="44">
        <v>30473</v>
      </c>
      <c r="B1913" s="44" t="s">
        <v>1295</v>
      </c>
      <c r="C1913" s="48" t="s">
        <v>10871</v>
      </c>
      <c r="D1913" s="44">
        <v>1999</v>
      </c>
      <c r="E1913" s="48" t="s">
        <v>8859</v>
      </c>
      <c r="F1913" s="44" t="s">
        <v>1295</v>
      </c>
      <c r="G1913" s="61"/>
    </row>
    <row r="1914" spans="1:7" x14ac:dyDescent="0.15">
      <c r="A1914" s="44">
        <v>30474</v>
      </c>
      <c r="B1914" s="44" t="s">
        <v>1296</v>
      </c>
      <c r="C1914" s="48" t="s">
        <v>2288</v>
      </c>
      <c r="D1914" s="44">
        <v>2000</v>
      </c>
      <c r="E1914" s="48" t="s">
        <v>8859</v>
      </c>
      <c r="F1914" s="44" t="s">
        <v>1295</v>
      </c>
      <c r="G1914" s="61"/>
    </row>
    <row r="1915" spans="1:7" x14ac:dyDescent="0.15">
      <c r="A1915" s="44">
        <v>30475</v>
      </c>
      <c r="B1915" s="44" t="s">
        <v>1296</v>
      </c>
      <c r="C1915" s="48" t="s">
        <v>2289</v>
      </c>
      <c r="D1915" s="44">
        <v>2002</v>
      </c>
      <c r="E1915" s="48" t="s">
        <v>8859</v>
      </c>
      <c r="F1915" s="44" t="s">
        <v>1295</v>
      </c>
      <c r="G1915" s="61"/>
    </row>
    <row r="1916" spans="1:7" x14ac:dyDescent="0.15">
      <c r="A1916" s="44">
        <v>30476</v>
      </c>
      <c r="B1916" s="44" t="s">
        <v>1296</v>
      </c>
      <c r="C1916" s="48" t="s">
        <v>2290</v>
      </c>
      <c r="D1916" s="44">
        <v>2004</v>
      </c>
      <c r="E1916" s="48" t="s">
        <v>8859</v>
      </c>
      <c r="F1916" s="44" t="s">
        <v>1295</v>
      </c>
      <c r="G1916" s="61"/>
    </row>
    <row r="1917" spans="1:7" x14ac:dyDescent="0.15">
      <c r="A1917" s="44">
        <v>30477</v>
      </c>
      <c r="B1917" s="44" t="s">
        <v>1296</v>
      </c>
      <c r="C1917" s="48" t="s">
        <v>2291</v>
      </c>
      <c r="D1917" s="44">
        <v>2004</v>
      </c>
      <c r="E1917" s="48" t="s">
        <v>8859</v>
      </c>
      <c r="F1917" s="44" t="s">
        <v>1295</v>
      </c>
      <c r="G1917" s="61"/>
    </row>
    <row r="1918" spans="1:7" x14ac:dyDescent="0.15">
      <c r="A1918" s="44">
        <v>30478</v>
      </c>
      <c r="B1918" s="44" t="s">
        <v>1295</v>
      </c>
      <c r="C1918" s="48" t="s">
        <v>2292</v>
      </c>
      <c r="D1918" s="44">
        <v>2002</v>
      </c>
      <c r="E1918" s="48" t="s">
        <v>8859</v>
      </c>
      <c r="F1918" s="44" t="s">
        <v>1295</v>
      </c>
      <c r="G1918" s="61"/>
    </row>
    <row r="1919" spans="1:7" x14ac:dyDescent="0.15">
      <c r="A1919" s="44">
        <v>30479</v>
      </c>
      <c r="B1919" s="44" t="s">
        <v>1295</v>
      </c>
      <c r="C1919" s="48" t="s">
        <v>2293</v>
      </c>
      <c r="D1919" s="44">
        <v>2002</v>
      </c>
      <c r="E1919" s="48" t="s">
        <v>8859</v>
      </c>
      <c r="F1919" s="44" t="s">
        <v>1295</v>
      </c>
      <c r="G1919" s="61"/>
    </row>
    <row r="1920" spans="1:7" x14ac:dyDescent="0.15">
      <c r="A1920" s="44">
        <v>30480</v>
      </c>
      <c r="B1920" s="44" t="s">
        <v>1295</v>
      </c>
      <c r="C1920" s="48" t="s">
        <v>2294</v>
      </c>
      <c r="D1920" s="44">
        <v>2000</v>
      </c>
      <c r="E1920" s="48" t="s">
        <v>8697</v>
      </c>
      <c r="F1920" s="44" t="s">
        <v>1291</v>
      </c>
      <c r="G1920" s="61"/>
    </row>
    <row r="1921" spans="1:7" x14ac:dyDescent="0.15">
      <c r="A1921" s="44">
        <v>30482</v>
      </c>
      <c r="B1921" s="44" t="s">
        <v>1295</v>
      </c>
      <c r="C1921" s="48" t="s">
        <v>8298</v>
      </c>
      <c r="D1921" s="44">
        <v>2000</v>
      </c>
      <c r="E1921" s="48" t="s">
        <v>8767</v>
      </c>
      <c r="F1921" s="44" t="s">
        <v>1297</v>
      </c>
      <c r="G1921" s="61"/>
    </row>
    <row r="1922" spans="1:7" x14ac:dyDescent="0.15">
      <c r="A1922" s="133">
        <v>30483</v>
      </c>
      <c r="B1922" s="133" t="s">
        <v>1296</v>
      </c>
      <c r="C1922" s="134" t="s">
        <v>2295</v>
      </c>
      <c r="D1922" s="133">
        <v>2001</v>
      </c>
      <c r="E1922" s="134" t="s">
        <v>8734</v>
      </c>
      <c r="F1922" s="133" t="s">
        <v>1297</v>
      </c>
    </row>
    <row r="1923" spans="1:7" x14ac:dyDescent="0.15">
      <c r="A1923" s="44">
        <v>30484</v>
      </c>
      <c r="B1923" s="44" t="s">
        <v>1295</v>
      </c>
      <c r="C1923" s="48" t="s">
        <v>106</v>
      </c>
      <c r="D1923" s="44">
        <v>2002</v>
      </c>
      <c r="E1923" s="48" t="s">
        <v>8791</v>
      </c>
      <c r="F1923" s="44" t="s">
        <v>1295</v>
      </c>
      <c r="G1923" s="61"/>
    </row>
    <row r="1924" spans="1:7" x14ac:dyDescent="0.15">
      <c r="A1924" s="44">
        <v>30485</v>
      </c>
      <c r="B1924" s="44" t="s">
        <v>1296</v>
      </c>
      <c r="C1924" s="48" t="s">
        <v>655</v>
      </c>
      <c r="D1924" s="44">
        <v>2002</v>
      </c>
      <c r="E1924" s="48" t="s">
        <v>8696</v>
      </c>
      <c r="F1924" s="44" t="s">
        <v>1291</v>
      </c>
      <c r="G1924" s="61"/>
    </row>
    <row r="1925" spans="1:7" x14ac:dyDescent="0.15">
      <c r="A1925" s="44">
        <v>30486</v>
      </c>
      <c r="B1925" s="44" t="s">
        <v>1295</v>
      </c>
      <c r="C1925" s="48" t="s">
        <v>334</v>
      </c>
      <c r="D1925" s="44">
        <v>2001</v>
      </c>
      <c r="E1925" s="48" t="s">
        <v>8696</v>
      </c>
      <c r="F1925" s="44" t="s">
        <v>1291</v>
      </c>
      <c r="G1925" s="61"/>
    </row>
    <row r="1926" spans="1:7" x14ac:dyDescent="0.15">
      <c r="A1926" s="44">
        <v>30500</v>
      </c>
      <c r="B1926" s="44" t="s">
        <v>1295</v>
      </c>
      <c r="C1926" s="48" t="s">
        <v>2296</v>
      </c>
      <c r="D1926" s="44">
        <v>2001</v>
      </c>
      <c r="E1926" s="48" t="s">
        <v>9170</v>
      </c>
      <c r="F1926" s="44" t="s">
        <v>1291</v>
      </c>
      <c r="G1926" s="61"/>
    </row>
    <row r="1927" spans="1:7" x14ac:dyDescent="0.15">
      <c r="A1927" s="44">
        <v>30501</v>
      </c>
      <c r="B1927" s="44" t="s">
        <v>1295</v>
      </c>
      <c r="C1927" s="48" t="s">
        <v>2297</v>
      </c>
      <c r="D1927" s="44">
        <v>2000</v>
      </c>
      <c r="E1927" s="48" t="s">
        <v>8726</v>
      </c>
      <c r="F1927" s="44" t="s">
        <v>1292</v>
      </c>
      <c r="G1927" s="61"/>
    </row>
    <row r="1928" spans="1:7" x14ac:dyDescent="0.15">
      <c r="A1928" s="44">
        <v>30502</v>
      </c>
      <c r="B1928" s="44" t="s">
        <v>1296</v>
      </c>
      <c r="C1928" s="48" t="s">
        <v>7427</v>
      </c>
      <c r="D1928" s="44">
        <v>2003</v>
      </c>
      <c r="E1928" s="48" t="s">
        <v>8737</v>
      </c>
      <c r="F1928" s="44" t="s">
        <v>1293</v>
      </c>
      <c r="G1928" s="61"/>
    </row>
    <row r="1929" spans="1:7" x14ac:dyDescent="0.15">
      <c r="A1929" s="44">
        <v>30507</v>
      </c>
      <c r="B1929" s="44" t="s">
        <v>1295</v>
      </c>
      <c r="C1929" s="48" t="s">
        <v>2299</v>
      </c>
      <c r="D1929" s="44">
        <v>1999</v>
      </c>
      <c r="E1929" s="48" t="s">
        <v>8740</v>
      </c>
      <c r="F1929" s="44" t="s">
        <v>1297</v>
      </c>
      <c r="G1929" s="61"/>
    </row>
    <row r="1930" spans="1:7" x14ac:dyDescent="0.15">
      <c r="A1930" s="44">
        <v>30508</v>
      </c>
      <c r="B1930" s="44" t="s">
        <v>1295</v>
      </c>
      <c r="C1930" s="48" t="s">
        <v>2300</v>
      </c>
      <c r="D1930" s="44">
        <v>2000</v>
      </c>
      <c r="E1930" s="48" t="s">
        <v>9173</v>
      </c>
      <c r="F1930" s="44" t="s">
        <v>1296</v>
      </c>
      <c r="G1930" s="61"/>
    </row>
    <row r="1931" spans="1:7" x14ac:dyDescent="0.15">
      <c r="A1931" s="44">
        <v>30509</v>
      </c>
      <c r="B1931" s="44" t="s">
        <v>1296</v>
      </c>
      <c r="C1931" s="48" t="s">
        <v>7428</v>
      </c>
      <c r="D1931" s="44">
        <v>2001</v>
      </c>
      <c r="E1931" s="48" t="s">
        <v>9173</v>
      </c>
      <c r="F1931" s="44" t="s">
        <v>1296</v>
      </c>
      <c r="G1931" s="61"/>
    </row>
    <row r="1932" spans="1:7" x14ac:dyDescent="0.15">
      <c r="A1932" s="44">
        <v>30510</v>
      </c>
      <c r="B1932" s="44" t="s">
        <v>1296</v>
      </c>
      <c r="C1932" s="48" t="s">
        <v>2301</v>
      </c>
      <c r="D1932" s="44">
        <v>2000</v>
      </c>
      <c r="E1932" s="48" t="s">
        <v>9173</v>
      </c>
      <c r="F1932" s="44" t="s">
        <v>1296</v>
      </c>
      <c r="G1932" s="61"/>
    </row>
    <row r="1933" spans="1:7" x14ac:dyDescent="0.15">
      <c r="A1933" s="44">
        <v>30511</v>
      </c>
      <c r="B1933" s="44" t="s">
        <v>1296</v>
      </c>
      <c r="C1933" s="48" t="s">
        <v>10872</v>
      </c>
      <c r="D1933" s="44">
        <v>1999</v>
      </c>
      <c r="E1933" s="48" t="s">
        <v>8754</v>
      </c>
      <c r="F1933" s="44" t="s">
        <v>1293</v>
      </c>
      <c r="G1933" s="61"/>
    </row>
    <row r="1934" spans="1:7" x14ac:dyDescent="0.15">
      <c r="A1934" s="44">
        <v>30513</v>
      </c>
      <c r="B1934" s="44" t="s">
        <v>1296</v>
      </c>
      <c r="C1934" s="48" t="s">
        <v>10873</v>
      </c>
      <c r="D1934" s="44">
        <v>1999</v>
      </c>
      <c r="E1934" s="48" t="s">
        <v>8754</v>
      </c>
      <c r="F1934" s="44" t="s">
        <v>1293</v>
      </c>
      <c r="G1934" s="61"/>
    </row>
    <row r="1935" spans="1:7" x14ac:dyDescent="0.15">
      <c r="A1935" s="44">
        <v>30516</v>
      </c>
      <c r="B1935" s="44" t="s">
        <v>1295</v>
      </c>
      <c r="C1935" s="48" t="s">
        <v>10874</v>
      </c>
      <c r="D1935" s="44">
        <v>1999</v>
      </c>
      <c r="E1935" s="48" t="s">
        <v>9173</v>
      </c>
      <c r="F1935" s="44" t="s">
        <v>1296</v>
      </c>
      <c r="G1935" s="61"/>
    </row>
    <row r="1936" spans="1:7" x14ac:dyDescent="0.15">
      <c r="A1936" s="44">
        <v>30517</v>
      </c>
      <c r="B1936" s="44" t="s">
        <v>1295</v>
      </c>
      <c r="C1936" s="48" t="s">
        <v>2302</v>
      </c>
      <c r="D1936" s="44">
        <v>2001</v>
      </c>
      <c r="E1936" s="48" t="s">
        <v>9173</v>
      </c>
      <c r="F1936" s="44" t="s">
        <v>1296</v>
      </c>
      <c r="G1936" s="61"/>
    </row>
    <row r="1937" spans="1:7" x14ac:dyDescent="0.15">
      <c r="A1937" s="44">
        <v>30518</v>
      </c>
      <c r="B1937" s="44" t="s">
        <v>1295</v>
      </c>
      <c r="C1937" s="48" t="s">
        <v>2303</v>
      </c>
      <c r="D1937" s="44">
        <v>2000</v>
      </c>
      <c r="E1937" s="48" t="s">
        <v>9173</v>
      </c>
      <c r="F1937" s="44" t="s">
        <v>1296</v>
      </c>
      <c r="G1937" s="61"/>
    </row>
    <row r="1938" spans="1:7" x14ac:dyDescent="0.15">
      <c r="A1938" s="44">
        <v>30519</v>
      </c>
      <c r="B1938" s="44" t="s">
        <v>1296</v>
      </c>
      <c r="C1938" s="48" t="s">
        <v>2304</v>
      </c>
      <c r="D1938" s="44">
        <v>2000</v>
      </c>
      <c r="E1938" s="48" t="s">
        <v>9173</v>
      </c>
      <c r="F1938" s="44" t="s">
        <v>1296</v>
      </c>
      <c r="G1938" s="61"/>
    </row>
    <row r="1939" spans="1:7" x14ac:dyDescent="0.15">
      <c r="A1939" s="44">
        <v>30520</v>
      </c>
      <c r="B1939" s="44" t="s">
        <v>1296</v>
      </c>
      <c r="C1939" s="48" t="s">
        <v>2305</v>
      </c>
      <c r="D1939" s="44">
        <v>2001</v>
      </c>
      <c r="E1939" s="48" t="s">
        <v>9173</v>
      </c>
      <c r="F1939" s="44" t="s">
        <v>1296</v>
      </c>
      <c r="G1939" s="61"/>
    </row>
    <row r="1940" spans="1:7" x14ac:dyDescent="0.15">
      <c r="A1940" s="44">
        <v>30523</v>
      </c>
      <c r="B1940" s="44" t="s">
        <v>1295</v>
      </c>
      <c r="C1940" s="48" t="s">
        <v>10875</v>
      </c>
      <c r="D1940" s="44">
        <v>1999</v>
      </c>
      <c r="E1940" s="48" t="s">
        <v>9178</v>
      </c>
      <c r="F1940" s="44" t="s">
        <v>1291</v>
      </c>
      <c r="G1940" s="61">
        <v>42658</v>
      </c>
    </row>
    <row r="1941" spans="1:7" x14ac:dyDescent="0.15">
      <c r="A1941" s="44">
        <v>30524</v>
      </c>
      <c r="B1941" s="44" t="s">
        <v>1295</v>
      </c>
      <c r="C1941" s="48" t="s">
        <v>24</v>
      </c>
      <c r="D1941" s="44">
        <v>2002</v>
      </c>
      <c r="E1941" s="48" t="s">
        <v>8704</v>
      </c>
      <c r="F1941" s="44" t="s">
        <v>1292</v>
      </c>
      <c r="G1941" s="61">
        <v>43100</v>
      </c>
    </row>
    <row r="1942" spans="1:7" x14ac:dyDescent="0.15">
      <c r="A1942" s="44">
        <v>30525</v>
      </c>
      <c r="B1942" s="44" t="s">
        <v>1295</v>
      </c>
      <c r="C1942" s="48" t="s">
        <v>2306</v>
      </c>
      <c r="D1942" s="44">
        <v>2002</v>
      </c>
      <c r="E1942" s="48" t="s">
        <v>8704</v>
      </c>
      <c r="F1942" s="44" t="s">
        <v>1292</v>
      </c>
      <c r="G1942" s="61"/>
    </row>
    <row r="1943" spans="1:7" x14ac:dyDescent="0.15">
      <c r="A1943" s="44">
        <v>30526</v>
      </c>
      <c r="B1943" s="44" t="s">
        <v>1295</v>
      </c>
      <c r="C1943" s="48" t="s">
        <v>59</v>
      </c>
      <c r="D1943" s="44">
        <v>2002</v>
      </c>
      <c r="E1943" s="48" t="s">
        <v>8704</v>
      </c>
      <c r="F1943" s="44" t="s">
        <v>1292</v>
      </c>
      <c r="G1943" s="61">
        <v>43059</v>
      </c>
    </row>
    <row r="1944" spans="1:7" x14ac:dyDescent="0.15">
      <c r="A1944" s="44">
        <v>30527</v>
      </c>
      <c r="B1944" s="44" t="s">
        <v>1296</v>
      </c>
      <c r="C1944" s="48" t="s">
        <v>562</v>
      </c>
      <c r="D1944" s="44">
        <v>2002</v>
      </c>
      <c r="E1944" s="48" t="s">
        <v>8704</v>
      </c>
      <c r="F1944" s="44" t="s">
        <v>1292</v>
      </c>
      <c r="G1944" s="61">
        <v>43100</v>
      </c>
    </row>
    <row r="1945" spans="1:7" x14ac:dyDescent="0.15">
      <c r="A1945" s="44">
        <v>30528</v>
      </c>
      <c r="B1945" s="44" t="s">
        <v>1296</v>
      </c>
      <c r="C1945" s="48" t="s">
        <v>2307</v>
      </c>
      <c r="D1945" s="44">
        <v>2002</v>
      </c>
      <c r="E1945" s="48" t="s">
        <v>8704</v>
      </c>
      <c r="F1945" s="44" t="s">
        <v>1292</v>
      </c>
      <c r="G1945" s="61"/>
    </row>
    <row r="1946" spans="1:7" x14ac:dyDescent="0.15">
      <c r="A1946" s="44">
        <v>30529</v>
      </c>
      <c r="B1946" s="44" t="s">
        <v>1296</v>
      </c>
      <c r="C1946" s="48" t="s">
        <v>559</v>
      </c>
      <c r="D1946" s="44">
        <v>2002</v>
      </c>
      <c r="E1946" s="48" t="s">
        <v>8704</v>
      </c>
      <c r="F1946" s="44" t="s">
        <v>1292</v>
      </c>
      <c r="G1946" s="61">
        <v>43100</v>
      </c>
    </row>
    <row r="1947" spans="1:7" x14ac:dyDescent="0.15">
      <c r="A1947" s="44">
        <v>30530</v>
      </c>
      <c r="B1947" s="44" t="s">
        <v>1295</v>
      </c>
      <c r="C1947" s="48" t="s">
        <v>2308</v>
      </c>
      <c r="D1947" s="44">
        <v>2002</v>
      </c>
      <c r="E1947" s="48" t="s">
        <v>8741</v>
      </c>
      <c r="F1947" s="44" t="s">
        <v>1292</v>
      </c>
      <c r="G1947" s="61">
        <v>42807</v>
      </c>
    </row>
    <row r="1948" spans="1:7" x14ac:dyDescent="0.15">
      <c r="A1948" s="44">
        <v>30531</v>
      </c>
      <c r="B1948" s="44" t="s">
        <v>1295</v>
      </c>
      <c r="C1948" s="48" t="s">
        <v>31</v>
      </c>
      <c r="D1948" s="44">
        <v>2002</v>
      </c>
      <c r="E1948" s="48" t="s">
        <v>8704</v>
      </c>
      <c r="F1948" s="44" t="s">
        <v>1292</v>
      </c>
      <c r="G1948" s="61">
        <v>43100</v>
      </c>
    </row>
    <row r="1949" spans="1:7" x14ac:dyDescent="0.15">
      <c r="A1949" s="44">
        <v>30532</v>
      </c>
      <c r="B1949" s="44" t="s">
        <v>1295</v>
      </c>
      <c r="C1949" s="48" t="s">
        <v>107</v>
      </c>
      <c r="D1949" s="44">
        <v>2002</v>
      </c>
      <c r="E1949" s="48" t="s">
        <v>8704</v>
      </c>
      <c r="F1949" s="44" t="s">
        <v>1292</v>
      </c>
      <c r="G1949" s="61">
        <v>42443</v>
      </c>
    </row>
    <row r="1950" spans="1:7" x14ac:dyDescent="0.15">
      <c r="A1950" s="44">
        <v>30533</v>
      </c>
      <c r="B1950" s="44" t="s">
        <v>1295</v>
      </c>
      <c r="C1950" s="48" t="s">
        <v>2309</v>
      </c>
      <c r="D1950" s="44">
        <v>2002</v>
      </c>
      <c r="E1950" s="48" t="s">
        <v>8704</v>
      </c>
      <c r="F1950" s="44" t="s">
        <v>1292</v>
      </c>
      <c r="G1950" s="61"/>
    </row>
    <row r="1951" spans="1:7" x14ac:dyDescent="0.15">
      <c r="A1951" s="44">
        <v>30534</v>
      </c>
      <c r="B1951" s="44" t="s">
        <v>1296</v>
      </c>
      <c r="C1951" s="48" t="s">
        <v>2310</v>
      </c>
      <c r="D1951" s="44">
        <v>2002</v>
      </c>
      <c r="E1951" s="48" t="s">
        <v>8704</v>
      </c>
      <c r="F1951" s="44" t="s">
        <v>1292</v>
      </c>
      <c r="G1951" s="61"/>
    </row>
    <row r="1952" spans="1:7" x14ac:dyDescent="0.15">
      <c r="A1952" s="44">
        <v>30535</v>
      </c>
      <c r="B1952" s="44" t="s">
        <v>1295</v>
      </c>
      <c r="C1952" s="48" t="s">
        <v>21</v>
      </c>
      <c r="D1952" s="44">
        <v>2002</v>
      </c>
      <c r="E1952" s="48" t="s">
        <v>8704</v>
      </c>
      <c r="F1952" s="44" t="s">
        <v>1292</v>
      </c>
      <c r="G1952" s="61">
        <v>43100</v>
      </c>
    </row>
    <row r="1953" spans="1:7" x14ac:dyDescent="0.15">
      <c r="A1953" s="44">
        <v>30536</v>
      </c>
      <c r="B1953" s="44" t="s">
        <v>1296</v>
      </c>
      <c r="C1953" s="48" t="s">
        <v>2311</v>
      </c>
      <c r="D1953" s="44">
        <v>2002</v>
      </c>
      <c r="E1953" s="48" t="s">
        <v>8704</v>
      </c>
      <c r="F1953" s="44" t="s">
        <v>1292</v>
      </c>
      <c r="G1953" s="61">
        <v>42443</v>
      </c>
    </row>
    <row r="1954" spans="1:7" x14ac:dyDescent="0.15">
      <c r="A1954" s="133">
        <v>30537</v>
      </c>
      <c r="B1954" s="133" t="s">
        <v>1295</v>
      </c>
      <c r="C1954" s="134" t="s">
        <v>61</v>
      </c>
      <c r="D1954" s="133">
        <v>2003</v>
      </c>
      <c r="E1954" s="134" t="s">
        <v>8761</v>
      </c>
      <c r="F1954" s="133" t="s">
        <v>1292</v>
      </c>
      <c r="G1954" s="135">
        <v>43100</v>
      </c>
    </row>
    <row r="1955" spans="1:7" x14ac:dyDescent="0.15">
      <c r="A1955" s="44">
        <v>30538</v>
      </c>
      <c r="B1955" s="44" t="s">
        <v>1295</v>
      </c>
      <c r="C1955" s="48" t="s">
        <v>2312</v>
      </c>
      <c r="D1955" s="44">
        <v>2002</v>
      </c>
      <c r="E1955" s="48" t="s">
        <v>8704</v>
      </c>
      <c r="F1955" s="44" t="s">
        <v>1292</v>
      </c>
      <c r="G1955" s="61"/>
    </row>
    <row r="1956" spans="1:7" x14ac:dyDescent="0.15">
      <c r="A1956" s="44">
        <v>30539</v>
      </c>
      <c r="B1956" s="44" t="s">
        <v>1295</v>
      </c>
      <c r="C1956" s="48" t="s">
        <v>2313</v>
      </c>
      <c r="D1956" s="44">
        <v>2002</v>
      </c>
      <c r="E1956" s="48" t="s">
        <v>8704</v>
      </c>
      <c r="F1956" s="44" t="s">
        <v>1292</v>
      </c>
      <c r="G1956" s="61"/>
    </row>
    <row r="1957" spans="1:7" x14ac:dyDescent="0.15">
      <c r="A1957" s="44">
        <v>30540</v>
      </c>
      <c r="B1957" s="44" t="s">
        <v>1295</v>
      </c>
      <c r="C1957" s="48" t="s">
        <v>2314</v>
      </c>
      <c r="D1957" s="44">
        <v>2002</v>
      </c>
      <c r="E1957" s="48" t="s">
        <v>8768</v>
      </c>
      <c r="F1957" s="44" t="s">
        <v>1292</v>
      </c>
      <c r="G1957" s="61"/>
    </row>
    <row r="1958" spans="1:7" x14ac:dyDescent="0.15">
      <c r="A1958" s="44">
        <v>30541</v>
      </c>
      <c r="B1958" s="44" t="s">
        <v>1295</v>
      </c>
      <c r="C1958" s="48" t="s">
        <v>2315</v>
      </c>
      <c r="D1958" s="44">
        <v>2003</v>
      </c>
      <c r="E1958" s="48" t="s">
        <v>8768</v>
      </c>
      <c r="F1958" s="44" t="s">
        <v>1292</v>
      </c>
      <c r="G1958" s="61"/>
    </row>
    <row r="1959" spans="1:7" x14ac:dyDescent="0.15">
      <c r="A1959" s="44">
        <v>30542</v>
      </c>
      <c r="B1959" s="44" t="s">
        <v>1295</v>
      </c>
      <c r="C1959" s="48" t="s">
        <v>2316</v>
      </c>
      <c r="D1959" s="44">
        <v>2001</v>
      </c>
      <c r="E1959" s="48" t="s">
        <v>8768</v>
      </c>
      <c r="F1959" s="44" t="s">
        <v>1292</v>
      </c>
      <c r="G1959" s="61"/>
    </row>
    <row r="1960" spans="1:7" x14ac:dyDescent="0.15">
      <c r="A1960" s="44">
        <v>30543</v>
      </c>
      <c r="B1960" s="44" t="s">
        <v>1296</v>
      </c>
      <c r="C1960" s="48" t="s">
        <v>2317</v>
      </c>
      <c r="D1960" s="44">
        <v>2001</v>
      </c>
      <c r="E1960" s="48" t="s">
        <v>8768</v>
      </c>
      <c r="F1960" s="44" t="s">
        <v>1292</v>
      </c>
      <c r="G1960" s="61"/>
    </row>
    <row r="1961" spans="1:7" x14ac:dyDescent="0.15">
      <c r="A1961" s="44">
        <v>30544</v>
      </c>
      <c r="B1961" s="44" t="s">
        <v>1296</v>
      </c>
      <c r="C1961" s="48" t="s">
        <v>582</v>
      </c>
      <c r="D1961" s="44">
        <v>2003</v>
      </c>
      <c r="E1961" s="48" t="s">
        <v>8825</v>
      </c>
      <c r="F1961" s="44" t="s">
        <v>1292</v>
      </c>
      <c r="G1961" s="61">
        <v>43100</v>
      </c>
    </row>
    <row r="1962" spans="1:7" x14ac:dyDescent="0.15">
      <c r="A1962" s="44">
        <v>30545</v>
      </c>
      <c r="B1962" s="44" t="s">
        <v>1296</v>
      </c>
      <c r="C1962" s="48" t="s">
        <v>556</v>
      </c>
      <c r="D1962" s="44">
        <v>2002</v>
      </c>
      <c r="E1962" s="48" t="s">
        <v>8768</v>
      </c>
      <c r="F1962" s="44" t="s">
        <v>1292</v>
      </c>
      <c r="G1962" s="61"/>
    </row>
    <row r="1963" spans="1:7" x14ac:dyDescent="0.15">
      <c r="A1963" s="44">
        <v>30546</v>
      </c>
      <c r="B1963" s="44" t="s">
        <v>1295</v>
      </c>
      <c r="C1963" s="48" t="s">
        <v>39</v>
      </c>
      <c r="D1963" s="44">
        <v>2002</v>
      </c>
      <c r="E1963" s="48" t="s">
        <v>8739</v>
      </c>
      <c r="F1963" s="44" t="s">
        <v>1292</v>
      </c>
      <c r="G1963" s="61">
        <v>43100</v>
      </c>
    </row>
    <row r="1964" spans="1:7" x14ac:dyDescent="0.15">
      <c r="A1964" s="44">
        <v>30547</v>
      </c>
      <c r="B1964" s="44" t="s">
        <v>1295</v>
      </c>
      <c r="C1964" s="48" t="s">
        <v>126</v>
      </c>
      <c r="D1964" s="44">
        <v>2002</v>
      </c>
      <c r="E1964" s="48" t="s">
        <v>8699</v>
      </c>
      <c r="F1964" s="44" t="s">
        <v>1294</v>
      </c>
      <c r="G1964" s="61"/>
    </row>
    <row r="1965" spans="1:7" x14ac:dyDescent="0.15">
      <c r="A1965" s="44">
        <v>30548</v>
      </c>
      <c r="B1965" s="44" t="s">
        <v>1296</v>
      </c>
      <c r="C1965" s="48" t="s">
        <v>2318</v>
      </c>
      <c r="D1965" s="44">
        <v>2004</v>
      </c>
      <c r="E1965" s="48" t="s">
        <v>8836</v>
      </c>
      <c r="F1965" s="44" t="s">
        <v>1296</v>
      </c>
      <c r="G1965" s="61">
        <v>42996</v>
      </c>
    </row>
    <row r="1966" spans="1:7" x14ac:dyDescent="0.15">
      <c r="A1966" s="44">
        <v>30550</v>
      </c>
      <c r="B1966" s="44" t="s">
        <v>1295</v>
      </c>
      <c r="C1966" s="48" t="s">
        <v>2319</v>
      </c>
      <c r="D1966" s="44">
        <v>2004</v>
      </c>
      <c r="E1966" s="48" t="s">
        <v>8836</v>
      </c>
      <c r="F1966" s="44" t="s">
        <v>1296</v>
      </c>
      <c r="G1966" s="61">
        <v>43100</v>
      </c>
    </row>
    <row r="1967" spans="1:7" x14ac:dyDescent="0.15">
      <c r="A1967" s="44">
        <v>30551</v>
      </c>
      <c r="B1967" s="44" t="s">
        <v>1296</v>
      </c>
      <c r="C1967" s="48" t="s">
        <v>2320</v>
      </c>
      <c r="D1967" s="44">
        <v>2003</v>
      </c>
      <c r="E1967" s="48" t="s">
        <v>8836</v>
      </c>
      <c r="F1967" s="44" t="s">
        <v>1296</v>
      </c>
      <c r="G1967" s="61"/>
    </row>
    <row r="1968" spans="1:7" x14ac:dyDescent="0.15">
      <c r="A1968" s="44">
        <v>30552</v>
      </c>
      <c r="B1968" s="44" t="s">
        <v>1295</v>
      </c>
      <c r="C1968" s="48" t="s">
        <v>2321</v>
      </c>
      <c r="D1968" s="44">
        <v>2004</v>
      </c>
      <c r="E1968" s="48" t="s">
        <v>8836</v>
      </c>
      <c r="F1968" s="44" t="s">
        <v>1296</v>
      </c>
      <c r="G1968" s="61">
        <v>42778</v>
      </c>
    </row>
    <row r="1969" spans="1:7" x14ac:dyDescent="0.15">
      <c r="A1969" s="44">
        <v>30553</v>
      </c>
      <c r="B1969" s="44" t="s">
        <v>1295</v>
      </c>
      <c r="C1969" s="48" t="s">
        <v>2322</v>
      </c>
      <c r="D1969" s="44">
        <v>2000</v>
      </c>
      <c r="E1969" s="48" t="s">
        <v>9173</v>
      </c>
      <c r="F1969" s="44" t="s">
        <v>1296</v>
      </c>
      <c r="G1969" s="61"/>
    </row>
    <row r="1970" spans="1:7" x14ac:dyDescent="0.15">
      <c r="A1970" s="44">
        <v>30555</v>
      </c>
      <c r="B1970" s="44" t="s">
        <v>1296</v>
      </c>
      <c r="C1970" s="48" t="s">
        <v>2323</v>
      </c>
      <c r="D1970" s="44">
        <v>2000</v>
      </c>
      <c r="E1970" s="48" t="s">
        <v>9173</v>
      </c>
      <c r="F1970" s="44" t="s">
        <v>1296</v>
      </c>
      <c r="G1970" s="61"/>
    </row>
    <row r="1971" spans="1:7" x14ac:dyDescent="0.15">
      <c r="A1971" s="44">
        <v>30556</v>
      </c>
      <c r="B1971" s="44" t="s">
        <v>1295</v>
      </c>
      <c r="C1971" s="48" t="s">
        <v>2324</v>
      </c>
      <c r="D1971" s="44">
        <v>2000</v>
      </c>
      <c r="E1971" s="48" t="s">
        <v>8767</v>
      </c>
      <c r="F1971" s="44" t="s">
        <v>1297</v>
      </c>
      <c r="G1971" s="61"/>
    </row>
    <row r="1972" spans="1:7" x14ac:dyDescent="0.15">
      <c r="A1972" s="44">
        <v>30557</v>
      </c>
      <c r="B1972" s="44" t="s">
        <v>1295</v>
      </c>
      <c r="C1972" s="48" t="s">
        <v>2325</v>
      </c>
      <c r="D1972" s="44">
        <v>2000</v>
      </c>
      <c r="E1972" s="48" t="s">
        <v>8767</v>
      </c>
      <c r="F1972" s="44" t="s">
        <v>1297</v>
      </c>
      <c r="G1972" s="61"/>
    </row>
    <row r="1973" spans="1:7" x14ac:dyDescent="0.15">
      <c r="A1973" s="44">
        <v>30560</v>
      </c>
      <c r="B1973" s="44" t="s">
        <v>1295</v>
      </c>
      <c r="C1973" s="48" t="s">
        <v>10876</v>
      </c>
      <c r="D1973" s="44">
        <v>1999</v>
      </c>
      <c r="E1973" s="48" t="s">
        <v>8769</v>
      </c>
      <c r="F1973" s="44" t="s">
        <v>1297</v>
      </c>
      <c r="G1973" s="61">
        <v>42709</v>
      </c>
    </row>
    <row r="1974" spans="1:7" x14ac:dyDescent="0.15">
      <c r="A1974" s="44">
        <v>30561</v>
      </c>
      <c r="B1974" s="44" t="s">
        <v>1296</v>
      </c>
      <c r="C1974" s="48" t="s">
        <v>794</v>
      </c>
      <c r="D1974" s="44">
        <v>2001</v>
      </c>
      <c r="E1974" s="48" t="s">
        <v>8769</v>
      </c>
      <c r="F1974" s="44" t="s">
        <v>1297</v>
      </c>
      <c r="G1974" s="61">
        <v>42435</v>
      </c>
    </row>
    <row r="1975" spans="1:7" x14ac:dyDescent="0.15">
      <c r="A1975" s="44">
        <v>30562</v>
      </c>
      <c r="B1975" s="44" t="s">
        <v>1296</v>
      </c>
      <c r="C1975" s="48" t="s">
        <v>853</v>
      </c>
      <c r="D1975" s="44">
        <v>2000</v>
      </c>
      <c r="E1975" s="48" t="s">
        <v>8769</v>
      </c>
      <c r="F1975" s="44" t="s">
        <v>1297</v>
      </c>
      <c r="G1975" s="61"/>
    </row>
    <row r="1976" spans="1:7" x14ac:dyDescent="0.15">
      <c r="A1976" s="44">
        <v>30563</v>
      </c>
      <c r="B1976" s="44" t="s">
        <v>1296</v>
      </c>
      <c r="C1976" s="48" t="s">
        <v>547</v>
      </c>
      <c r="D1976" s="44">
        <v>2002</v>
      </c>
      <c r="E1976" s="48" t="s">
        <v>8769</v>
      </c>
      <c r="F1976" s="44" t="s">
        <v>1297</v>
      </c>
      <c r="G1976" s="61">
        <v>43100</v>
      </c>
    </row>
    <row r="1977" spans="1:7" x14ac:dyDescent="0.15">
      <c r="A1977" s="44">
        <v>30566</v>
      </c>
      <c r="B1977" s="44" t="s">
        <v>1295</v>
      </c>
      <c r="C1977" s="48" t="s">
        <v>2326</v>
      </c>
      <c r="D1977" s="44">
        <v>2001</v>
      </c>
      <c r="E1977" s="48" t="s">
        <v>8763</v>
      </c>
      <c r="F1977" s="44" t="s">
        <v>1299</v>
      </c>
      <c r="G1977" s="61"/>
    </row>
    <row r="1978" spans="1:7" x14ac:dyDescent="0.15">
      <c r="A1978" s="44">
        <v>30567</v>
      </c>
      <c r="B1978" s="44" t="s">
        <v>1296</v>
      </c>
      <c r="C1978" s="48" t="s">
        <v>2327</v>
      </c>
      <c r="D1978" s="44">
        <v>2000</v>
      </c>
      <c r="E1978" s="48" t="s">
        <v>8777</v>
      </c>
      <c r="F1978" s="44" t="s">
        <v>1298</v>
      </c>
      <c r="G1978" s="61"/>
    </row>
    <row r="1979" spans="1:7" x14ac:dyDescent="0.15">
      <c r="A1979" s="44">
        <v>30568</v>
      </c>
      <c r="B1979" s="44" t="s">
        <v>1296</v>
      </c>
      <c r="C1979" s="48" t="s">
        <v>1333</v>
      </c>
      <c r="D1979" s="44">
        <v>2002</v>
      </c>
      <c r="E1979" s="48" t="s">
        <v>8777</v>
      </c>
      <c r="F1979" s="44" t="s">
        <v>1298</v>
      </c>
      <c r="G1979" s="61"/>
    </row>
    <row r="1980" spans="1:7" x14ac:dyDescent="0.15">
      <c r="A1980" s="44">
        <v>30569</v>
      </c>
      <c r="B1980" s="44" t="s">
        <v>1296</v>
      </c>
      <c r="C1980" s="48" t="s">
        <v>2328</v>
      </c>
      <c r="D1980" s="44">
        <v>2002</v>
      </c>
      <c r="E1980" s="48" t="s">
        <v>8777</v>
      </c>
      <c r="F1980" s="44" t="s">
        <v>1298</v>
      </c>
      <c r="G1980" s="61"/>
    </row>
    <row r="1981" spans="1:7" x14ac:dyDescent="0.15">
      <c r="A1981" s="133">
        <v>30571</v>
      </c>
      <c r="B1981" s="133" t="s">
        <v>1295</v>
      </c>
      <c r="C1981" s="134" t="s">
        <v>1373</v>
      </c>
      <c r="D1981" s="133">
        <v>1999</v>
      </c>
      <c r="E1981" s="134" t="s">
        <v>8777</v>
      </c>
      <c r="F1981" s="133" t="s">
        <v>1298</v>
      </c>
    </row>
    <row r="1982" spans="1:7" x14ac:dyDescent="0.15">
      <c r="A1982" s="44">
        <v>30573</v>
      </c>
      <c r="B1982" s="44" t="s">
        <v>1295</v>
      </c>
      <c r="C1982" s="48" t="s">
        <v>2329</v>
      </c>
      <c r="D1982" s="44">
        <v>2000</v>
      </c>
      <c r="E1982" s="48" t="s">
        <v>8777</v>
      </c>
      <c r="F1982" s="44" t="s">
        <v>1298</v>
      </c>
      <c r="G1982" s="61"/>
    </row>
    <row r="1983" spans="1:7" x14ac:dyDescent="0.15">
      <c r="A1983" s="44">
        <v>30576</v>
      </c>
      <c r="B1983" s="44" t="s">
        <v>1296</v>
      </c>
      <c r="C1983" s="48" t="s">
        <v>926</v>
      </c>
      <c r="D1983" s="44">
        <v>2000</v>
      </c>
      <c r="E1983" s="48" t="s">
        <v>8780</v>
      </c>
      <c r="F1983" s="44" t="s">
        <v>1294</v>
      </c>
      <c r="G1983" s="61"/>
    </row>
    <row r="1984" spans="1:7" x14ac:dyDescent="0.15">
      <c r="A1984" s="44">
        <v>30577</v>
      </c>
      <c r="B1984" s="44" t="s">
        <v>1296</v>
      </c>
      <c r="C1984" s="48" t="s">
        <v>10877</v>
      </c>
      <c r="D1984" s="44">
        <v>1999</v>
      </c>
      <c r="E1984" s="48" t="s">
        <v>8780</v>
      </c>
      <c r="F1984" s="44" t="s">
        <v>1294</v>
      </c>
      <c r="G1984" s="61"/>
    </row>
    <row r="1985" spans="1:7" x14ac:dyDescent="0.15">
      <c r="A1985" s="44">
        <v>30578</v>
      </c>
      <c r="B1985" s="44" t="s">
        <v>1296</v>
      </c>
      <c r="C1985" s="48" t="s">
        <v>2330</v>
      </c>
      <c r="D1985" s="44">
        <v>2001</v>
      </c>
      <c r="E1985" s="48" t="s">
        <v>8780</v>
      </c>
      <c r="F1985" s="44" t="s">
        <v>1294</v>
      </c>
      <c r="G1985" s="61"/>
    </row>
    <row r="1986" spans="1:7" x14ac:dyDescent="0.15">
      <c r="A1986" s="44">
        <v>30580</v>
      </c>
      <c r="B1986" s="44" t="s">
        <v>1296</v>
      </c>
      <c r="C1986" s="48" t="s">
        <v>2331</v>
      </c>
      <c r="D1986" s="44">
        <v>2000</v>
      </c>
      <c r="E1986" s="48" t="s">
        <v>8780</v>
      </c>
      <c r="F1986" s="44" t="s">
        <v>1294</v>
      </c>
      <c r="G1986" s="61"/>
    </row>
    <row r="1987" spans="1:7" x14ac:dyDescent="0.15">
      <c r="A1987" s="44">
        <v>30581</v>
      </c>
      <c r="B1987" s="44" t="s">
        <v>1296</v>
      </c>
      <c r="C1987" s="48" t="s">
        <v>2332</v>
      </c>
      <c r="D1987" s="44">
        <v>2000</v>
      </c>
      <c r="E1987" s="48" t="s">
        <v>8780</v>
      </c>
      <c r="F1987" s="44" t="s">
        <v>1294</v>
      </c>
      <c r="G1987" s="61"/>
    </row>
    <row r="1988" spans="1:7" x14ac:dyDescent="0.15">
      <c r="A1988" s="44">
        <v>30583</v>
      </c>
      <c r="B1988" s="44" t="s">
        <v>1295</v>
      </c>
      <c r="C1988" s="48" t="s">
        <v>2333</v>
      </c>
      <c r="D1988" s="44">
        <v>2002</v>
      </c>
      <c r="E1988" s="48" t="s">
        <v>8749</v>
      </c>
      <c r="F1988" s="44" t="s">
        <v>1291</v>
      </c>
      <c r="G1988" s="61"/>
    </row>
    <row r="1989" spans="1:7" x14ac:dyDescent="0.15">
      <c r="A1989" s="44">
        <v>30585</v>
      </c>
      <c r="B1989" s="44" t="s">
        <v>1296</v>
      </c>
      <c r="C1989" s="48" t="s">
        <v>2334</v>
      </c>
      <c r="D1989" s="44">
        <v>2000</v>
      </c>
      <c r="E1989" s="48" t="s">
        <v>8706</v>
      </c>
      <c r="F1989" s="44" t="s">
        <v>1291</v>
      </c>
      <c r="G1989" s="61"/>
    </row>
    <row r="1990" spans="1:7" x14ac:dyDescent="0.15">
      <c r="A1990" s="44">
        <v>30586</v>
      </c>
      <c r="B1990" s="44" t="s">
        <v>1296</v>
      </c>
      <c r="C1990" s="48" t="s">
        <v>2335</v>
      </c>
      <c r="D1990" s="44">
        <v>2001</v>
      </c>
      <c r="E1990" s="48" t="s">
        <v>9155</v>
      </c>
      <c r="F1990" s="44" t="s">
        <v>1294</v>
      </c>
      <c r="G1990" s="61"/>
    </row>
    <row r="1991" spans="1:7" x14ac:dyDescent="0.15">
      <c r="A1991" s="44">
        <v>30587</v>
      </c>
      <c r="B1991" s="44" t="s">
        <v>1296</v>
      </c>
      <c r="C1991" s="48" t="s">
        <v>2336</v>
      </c>
      <c r="D1991" s="44">
        <v>2000</v>
      </c>
      <c r="E1991" s="48" t="s">
        <v>11383</v>
      </c>
      <c r="F1991" s="44" t="s">
        <v>1298</v>
      </c>
      <c r="G1991" s="61"/>
    </row>
    <row r="1992" spans="1:7" x14ac:dyDescent="0.15">
      <c r="A1992" s="44">
        <v>30588</v>
      </c>
      <c r="B1992" s="44" t="s">
        <v>1296</v>
      </c>
      <c r="C1992" s="48" t="s">
        <v>2337</v>
      </c>
      <c r="D1992" s="44">
        <v>2001</v>
      </c>
      <c r="E1992" s="48" t="s">
        <v>11383</v>
      </c>
      <c r="F1992" s="44" t="s">
        <v>1298</v>
      </c>
      <c r="G1992" s="61">
        <v>43017</v>
      </c>
    </row>
    <row r="1993" spans="1:7" x14ac:dyDescent="0.15">
      <c r="A1993" s="44">
        <v>30589</v>
      </c>
      <c r="B1993" s="44" t="s">
        <v>1296</v>
      </c>
      <c r="C1993" s="48" t="s">
        <v>2338</v>
      </c>
      <c r="D1993" s="44">
        <v>2001</v>
      </c>
      <c r="E1993" s="48" t="s">
        <v>11383</v>
      </c>
      <c r="F1993" s="44" t="s">
        <v>1298</v>
      </c>
      <c r="G1993" s="61">
        <v>43017</v>
      </c>
    </row>
    <row r="1994" spans="1:7" x14ac:dyDescent="0.15">
      <c r="A1994" s="44">
        <v>30591</v>
      </c>
      <c r="B1994" s="44" t="s">
        <v>1295</v>
      </c>
      <c r="C1994" s="48" t="s">
        <v>10878</v>
      </c>
      <c r="D1994" s="44">
        <v>1999</v>
      </c>
      <c r="E1994" s="48" t="s">
        <v>8780</v>
      </c>
      <c r="F1994" s="44" t="s">
        <v>1294</v>
      </c>
      <c r="G1994" s="61"/>
    </row>
    <row r="1995" spans="1:7" x14ac:dyDescent="0.15">
      <c r="A1995" s="44">
        <v>30594</v>
      </c>
      <c r="B1995" s="44" t="s">
        <v>1295</v>
      </c>
      <c r="C1995" s="48" t="s">
        <v>2339</v>
      </c>
      <c r="D1995" s="44">
        <v>2001</v>
      </c>
      <c r="E1995" s="48" t="s">
        <v>8780</v>
      </c>
      <c r="F1995" s="44" t="s">
        <v>1294</v>
      </c>
      <c r="G1995" s="61"/>
    </row>
    <row r="1996" spans="1:7" x14ac:dyDescent="0.15">
      <c r="A1996" s="44">
        <v>30595</v>
      </c>
      <c r="B1996" s="44" t="s">
        <v>1296</v>
      </c>
      <c r="C1996" s="48" t="s">
        <v>2340</v>
      </c>
      <c r="D1996" s="44">
        <v>2000</v>
      </c>
      <c r="E1996" s="48" t="s">
        <v>8780</v>
      </c>
      <c r="F1996" s="44" t="s">
        <v>1294</v>
      </c>
      <c r="G1996" s="61"/>
    </row>
    <row r="1997" spans="1:7" x14ac:dyDescent="0.15">
      <c r="A1997" s="44">
        <v>30596</v>
      </c>
      <c r="B1997" s="44" t="s">
        <v>1296</v>
      </c>
      <c r="C1997" s="48" t="s">
        <v>784</v>
      </c>
      <c r="D1997" s="44">
        <v>2001</v>
      </c>
      <c r="E1997" s="48" t="s">
        <v>8761</v>
      </c>
      <c r="F1997" s="44" t="s">
        <v>1292</v>
      </c>
      <c r="G1997" s="61">
        <v>42806</v>
      </c>
    </row>
    <row r="1998" spans="1:7" x14ac:dyDescent="0.15">
      <c r="A1998" s="44">
        <v>30597</v>
      </c>
      <c r="B1998" s="44" t="s">
        <v>1296</v>
      </c>
      <c r="C1998" s="48" t="s">
        <v>633</v>
      </c>
      <c r="D1998" s="44">
        <v>2002</v>
      </c>
      <c r="E1998" s="48" t="s">
        <v>8761</v>
      </c>
      <c r="F1998" s="44" t="s">
        <v>1292</v>
      </c>
      <c r="G1998" s="61"/>
    </row>
    <row r="1999" spans="1:7" x14ac:dyDescent="0.15">
      <c r="A1999" s="44">
        <v>30598</v>
      </c>
      <c r="B1999" s="44" t="s">
        <v>1296</v>
      </c>
      <c r="C1999" s="48" t="s">
        <v>2341</v>
      </c>
      <c r="D1999" s="44">
        <v>2002</v>
      </c>
      <c r="E1999" s="48" t="s">
        <v>8761</v>
      </c>
      <c r="F1999" s="44" t="s">
        <v>1292</v>
      </c>
      <c r="G1999" s="61"/>
    </row>
    <row r="2000" spans="1:7" x14ac:dyDescent="0.15">
      <c r="A2000" s="44">
        <v>30600</v>
      </c>
      <c r="B2000" s="44" t="s">
        <v>1296</v>
      </c>
      <c r="C2000" s="48" t="s">
        <v>2342</v>
      </c>
      <c r="D2000" s="44">
        <v>2001</v>
      </c>
      <c r="E2000" s="48" t="s">
        <v>8707</v>
      </c>
      <c r="F2000" s="44" t="s">
        <v>1290</v>
      </c>
      <c r="G2000" s="61"/>
    </row>
    <row r="2001" spans="1:7" x14ac:dyDescent="0.15">
      <c r="A2001" s="44">
        <v>30601</v>
      </c>
      <c r="B2001" s="44" t="s">
        <v>1296</v>
      </c>
      <c r="C2001" s="48" t="s">
        <v>721</v>
      </c>
      <c r="D2001" s="44">
        <v>2001</v>
      </c>
      <c r="E2001" s="48" t="s">
        <v>8707</v>
      </c>
      <c r="F2001" s="44" t="s">
        <v>1290</v>
      </c>
      <c r="G2001" s="61">
        <v>43100</v>
      </c>
    </row>
    <row r="2002" spans="1:7" x14ac:dyDescent="0.15">
      <c r="A2002" s="44">
        <v>30602</v>
      </c>
      <c r="B2002" s="44" t="s">
        <v>1295</v>
      </c>
      <c r="C2002" s="48" t="s">
        <v>2343</v>
      </c>
      <c r="D2002" s="44">
        <v>2001</v>
      </c>
      <c r="E2002" s="48" t="s">
        <v>8707</v>
      </c>
      <c r="F2002" s="44" t="s">
        <v>1290</v>
      </c>
      <c r="G2002" s="61"/>
    </row>
    <row r="2003" spans="1:7" x14ac:dyDescent="0.15">
      <c r="A2003" s="44">
        <v>30603</v>
      </c>
      <c r="B2003" s="44" t="s">
        <v>1295</v>
      </c>
      <c r="C2003" s="48" t="s">
        <v>2344</v>
      </c>
      <c r="D2003" s="44">
        <v>2001</v>
      </c>
      <c r="E2003" s="48" t="s">
        <v>8707</v>
      </c>
      <c r="F2003" s="44" t="s">
        <v>1290</v>
      </c>
      <c r="G2003" s="61"/>
    </row>
    <row r="2004" spans="1:7" x14ac:dyDescent="0.15">
      <c r="A2004" s="44">
        <v>30604</v>
      </c>
      <c r="B2004" s="44" t="s">
        <v>1295</v>
      </c>
      <c r="C2004" s="48" t="s">
        <v>382</v>
      </c>
      <c r="D2004" s="44">
        <v>2001</v>
      </c>
      <c r="E2004" s="48" t="s">
        <v>8707</v>
      </c>
      <c r="F2004" s="44" t="s">
        <v>1290</v>
      </c>
      <c r="G2004" s="61"/>
    </row>
    <row r="2005" spans="1:7" x14ac:dyDescent="0.15">
      <c r="A2005" s="44">
        <v>30605</v>
      </c>
      <c r="B2005" s="44" t="s">
        <v>1295</v>
      </c>
      <c r="C2005" s="48" t="s">
        <v>168</v>
      </c>
      <c r="D2005" s="44">
        <v>2002</v>
      </c>
      <c r="E2005" s="48" t="s">
        <v>8707</v>
      </c>
      <c r="F2005" s="44" t="s">
        <v>1290</v>
      </c>
      <c r="G2005" s="61"/>
    </row>
    <row r="2006" spans="1:7" x14ac:dyDescent="0.15">
      <c r="A2006" s="44">
        <v>30608</v>
      </c>
      <c r="B2006" s="44" t="s">
        <v>1295</v>
      </c>
      <c r="C2006" s="48" t="s">
        <v>2345</v>
      </c>
      <c r="D2006" s="44">
        <v>1999</v>
      </c>
      <c r="E2006" s="48" t="s">
        <v>9165</v>
      </c>
      <c r="F2006" s="44" t="s">
        <v>1298</v>
      </c>
      <c r="G2006" s="61"/>
    </row>
    <row r="2007" spans="1:7" x14ac:dyDescent="0.15">
      <c r="A2007" s="44">
        <v>30609</v>
      </c>
      <c r="B2007" s="44" t="s">
        <v>1296</v>
      </c>
      <c r="C2007" s="48" t="s">
        <v>10879</v>
      </c>
      <c r="D2007" s="44">
        <v>1999</v>
      </c>
      <c r="E2007" s="48" t="s">
        <v>8845</v>
      </c>
      <c r="F2007" s="44" t="s">
        <v>1291</v>
      </c>
      <c r="G2007" s="61"/>
    </row>
    <row r="2008" spans="1:7" x14ac:dyDescent="0.15">
      <c r="A2008" s="44">
        <v>30610</v>
      </c>
      <c r="B2008" s="44" t="s">
        <v>1295</v>
      </c>
      <c r="C2008" s="48" t="s">
        <v>2346</v>
      </c>
      <c r="D2008" s="44">
        <v>2001</v>
      </c>
      <c r="E2008" s="48" t="s">
        <v>8786</v>
      </c>
      <c r="F2008" s="44" t="s">
        <v>1297</v>
      </c>
      <c r="G2008" s="61"/>
    </row>
    <row r="2009" spans="1:7" x14ac:dyDescent="0.15">
      <c r="A2009" s="44">
        <v>30611</v>
      </c>
      <c r="B2009" s="44" t="s">
        <v>1295</v>
      </c>
      <c r="C2009" s="48" t="s">
        <v>10880</v>
      </c>
      <c r="D2009" s="44">
        <v>1999</v>
      </c>
      <c r="E2009" s="48" t="s">
        <v>8786</v>
      </c>
      <c r="F2009" s="44" t="s">
        <v>1297</v>
      </c>
      <c r="G2009" s="61">
        <v>43073</v>
      </c>
    </row>
    <row r="2010" spans="1:7" x14ac:dyDescent="0.15">
      <c r="A2010" s="44">
        <v>30612</v>
      </c>
      <c r="B2010" s="44" t="s">
        <v>1295</v>
      </c>
      <c r="C2010" s="48" t="s">
        <v>2347</v>
      </c>
      <c r="D2010" s="44">
        <v>2004</v>
      </c>
      <c r="E2010" s="48" t="s">
        <v>8735</v>
      </c>
      <c r="F2010" s="44" t="s">
        <v>1295</v>
      </c>
      <c r="G2010" s="61"/>
    </row>
    <row r="2011" spans="1:7" x14ac:dyDescent="0.15">
      <c r="A2011" s="44">
        <v>30613</v>
      </c>
      <c r="B2011" s="44" t="s">
        <v>1295</v>
      </c>
      <c r="C2011" s="48" t="s">
        <v>2348</v>
      </c>
      <c r="D2011" s="44">
        <v>2001</v>
      </c>
      <c r="E2011" s="48" t="s">
        <v>8735</v>
      </c>
      <c r="F2011" s="44" t="s">
        <v>1295</v>
      </c>
      <c r="G2011" s="61"/>
    </row>
    <row r="2012" spans="1:7" x14ac:dyDescent="0.15">
      <c r="A2012" s="44">
        <v>30614</v>
      </c>
      <c r="B2012" s="44" t="s">
        <v>1295</v>
      </c>
      <c r="C2012" s="48" t="s">
        <v>10881</v>
      </c>
      <c r="D2012" s="44">
        <v>1999</v>
      </c>
      <c r="E2012" s="48" t="s">
        <v>8735</v>
      </c>
      <c r="F2012" s="44" t="s">
        <v>1295</v>
      </c>
      <c r="G2012" s="61"/>
    </row>
    <row r="2013" spans="1:7" x14ac:dyDescent="0.15">
      <c r="A2013" s="44">
        <v>30618</v>
      </c>
      <c r="B2013" s="44" t="s">
        <v>1295</v>
      </c>
      <c r="C2013" s="48" t="s">
        <v>2349</v>
      </c>
      <c r="D2013" s="44">
        <v>2000</v>
      </c>
      <c r="E2013" s="48" t="s">
        <v>8735</v>
      </c>
      <c r="F2013" s="44" t="s">
        <v>1295</v>
      </c>
      <c r="G2013" s="61"/>
    </row>
    <row r="2014" spans="1:7" x14ac:dyDescent="0.15">
      <c r="A2014" s="44">
        <v>30619</v>
      </c>
      <c r="B2014" s="44" t="s">
        <v>1295</v>
      </c>
      <c r="C2014" s="48" t="s">
        <v>2350</v>
      </c>
      <c r="D2014" s="44">
        <v>2000</v>
      </c>
      <c r="E2014" s="48" t="s">
        <v>8735</v>
      </c>
      <c r="F2014" s="44" t="s">
        <v>1295</v>
      </c>
      <c r="G2014" s="61"/>
    </row>
    <row r="2015" spans="1:7" x14ac:dyDescent="0.15">
      <c r="A2015" s="44">
        <v>30620</v>
      </c>
      <c r="B2015" s="44" t="s">
        <v>1296</v>
      </c>
      <c r="C2015" s="48" t="s">
        <v>2351</v>
      </c>
      <c r="D2015" s="44">
        <v>2002</v>
      </c>
      <c r="E2015" s="48" t="s">
        <v>8735</v>
      </c>
      <c r="F2015" s="44" t="s">
        <v>1295</v>
      </c>
      <c r="G2015" s="61"/>
    </row>
    <row r="2016" spans="1:7" x14ac:dyDescent="0.15">
      <c r="A2016" s="44">
        <v>30622</v>
      </c>
      <c r="B2016" s="44" t="s">
        <v>1296</v>
      </c>
      <c r="C2016" s="48" t="s">
        <v>2352</v>
      </c>
      <c r="D2016" s="44">
        <v>2000</v>
      </c>
      <c r="E2016" s="48" t="s">
        <v>8735</v>
      </c>
      <c r="F2016" s="44" t="s">
        <v>1295</v>
      </c>
      <c r="G2016" s="61"/>
    </row>
    <row r="2017" spans="1:7" x14ac:dyDescent="0.15">
      <c r="A2017" s="44">
        <v>30623</v>
      </c>
      <c r="B2017" s="44" t="s">
        <v>1296</v>
      </c>
      <c r="C2017" s="48" t="s">
        <v>2353</v>
      </c>
      <c r="D2017" s="44">
        <v>2002</v>
      </c>
      <c r="E2017" s="48" t="s">
        <v>8735</v>
      </c>
      <c r="F2017" s="44" t="s">
        <v>1295</v>
      </c>
      <c r="G2017" s="61"/>
    </row>
    <row r="2018" spans="1:7" x14ac:dyDescent="0.15">
      <c r="A2018" s="44">
        <v>30624</v>
      </c>
      <c r="B2018" s="44" t="s">
        <v>1296</v>
      </c>
      <c r="C2018" s="48" t="s">
        <v>2354</v>
      </c>
      <c r="D2018" s="44">
        <v>2001</v>
      </c>
      <c r="E2018" s="48" t="s">
        <v>8735</v>
      </c>
      <c r="F2018" s="44" t="s">
        <v>1295</v>
      </c>
      <c r="G2018" s="61"/>
    </row>
    <row r="2019" spans="1:7" x14ac:dyDescent="0.15">
      <c r="A2019" s="44">
        <v>30627</v>
      </c>
      <c r="B2019" s="44" t="s">
        <v>1296</v>
      </c>
      <c r="C2019" s="48" t="s">
        <v>2355</v>
      </c>
      <c r="D2019" s="44">
        <v>2003</v>
      </c>
      <c r="E2019" s="48" t="s">
        <v>8735</v>
      </c>
      <c r="F2019" s="44" t="s">
        <v>1295</v>
      </c>
      <c r="G2019" s="61"/>
    </row>
    <row r="2020" spans="1:7" x14ac:dyDescent="0.15">
      <c r="A2020" s="44">
        <v>30628</v>
      </c>
      <c r="B2020" s="44" t="s">
        <v>1296</v>
      </c>
      <c r="C2020" s="48" t="s">
        <v>2356</v>
      </c>
      <c r="D2020" s="44">
        <v>2001</v>
      </c>
      <c r="E2020" s="48" t="s">
        <v>8735</v>
      </c>
      <c r="F2020" s="44" t="s">
        <v>1295</v>
      </c>
      <c r="G2020" s="61"/>
    </row>
    <row r="2021" spans="1:7" x14ac:dyDescent="0.15">
      <c r="A2021" s="44">
        <v>30633</v>
      </c>
      <c r="B2021" s="44" t="s">
        <v>1296</v>
      </c>
      <c r="C2021" s="48" t="s">
        <v>2357</v>
      </c>
      <c r="D2021" s="44">
        <v>2004</v>
      </c>
      <c r="E2021" s="48" t="s">
        <v>8735</v>
      </c>
      <c r="F2021" s="44" t="s">
        <v>1295</v>
      </c>
      <c r="G2021" s="61"/>
    </row>
    <row r="2022" spans="1:7" x14ac:dyDescent="0.15">
      <c r="A2022" s="44">
        <v>30634</v>
      </c>
      <c r="B2022" s="44" t="s">
        <v>1296</v>
      </c>
      <c r="C2022" s="48" t="s">
        <v>2358</v>
      </c>
      <c r="D2022" s="44">
        <v>2001</v>
      </c>
      <c r="E2022" s="48" t="s">
        <v>8735</v>
      </c>
      <c r="F2022" s="44" t="s">
        <v>1295</v>
      </c>
      <c r="G2022" s="61"/>
    </row>
    <row r="2023" spans="1:7" x14ac:dyDescent="0.15">
      <c r="A2023" s="44">
        <v>30635</v>
      </c>
      <c r="B2023" s="44" t="s">
        <v>1295</v>
      </c>
      <c r="C2023" s="48" t="s">
        <v>10882</v>
      </c>
      <c r="D2023" s="44">
        <v>1999</v>
      </c>
      <c r="E2023" s="48" t="s">
        <v>9976</v>
      </c>
      <c r="F2023" s="44" t="s">
        <v>1291</v>
      </c>
      <c r="G2023" s="61"/>
    </row>
    <row r="2024" spans="1:7" x14ac:dyDescent="0.15">
      <c r="A2024" s="44">
        <v>30640</v>
      </c>
      <c r="B2024" s="44" t="s">
        <v>1295</v>
      </c>
      <c r="C2024" s="48" t="s">
        <v>2359</v>
      </c>
      <c r="D2024" s="44">
        <v>2000</v>
      </c>
      <c r="E2024" s="48" t="s">
        <v>9976</v>
      </c>
      <c r="F2024" s="44" t="s">
        <v>1291</v>
      </c>
      <c r="G2024" s="61"/>
    </row>
    <row r="2025" spans="1:7" x14ac:dyDescent="0.15">
      <c r="A2025" s="44">
        <v>30641</v>
      </c>
      <c r="B2025" s="44" t="s">
        <v>1295</v>
      </c>
      <c r="C2025" s="48" t="s">
        <v>2360</v>
      </c>
      <c r="D2025" s="44">
        <v>2004</v>
      </c>
      <c r="E2025" s="48" t="s">
        <v>9976</v>
      </c>
      <c r="F2025" s="44" t="s">
        <v>1291</v>
      </c>
      <c r="G2025" s="61"/>
    </row>
    <row r="2026" spans="1:7" x14ac:dyDescent="0.15">
      <c r="A2026" s="44">
        <v>30643</v>
      </c>
      <c r="B2026" s="44" t="s">
        <v>1295</v>
      </c>
      <c r="C2026" s="48" t="s">
        <v>2361</v>
      </c>
      <c r="D2026" s="44">
        <v>2002</v>
      </c>
      <c r="E2026" s="48" t="s">
        <v>9976</v>
      </c>
      <c r="F2026" s="44" t="s">
        <v>1291</v>
      </c>
      <c r="G2026" s="61"/>
    </row>
    <row r="2027" spans="1:7" x14ac:dyDescent="0.15">
      <c r="A2027" s="133">
        <v>30644</v>
      </c>
      <c r="B2027" s="133" t="s">
        <v>1295</v>
      </c>
      <c r="C2027" s="134" t="s">
        <v>10883</v>
      </c>
      <c r="D2027" s="133">
        <v>1999</v>
      </c>
      <c r="E2027" s="134" t="s">
        <v>9976</v>
      </c>
      <c r="F2027" s="133" t="s">
        <v>1291</v>
      </c>
    </row>
    <row r="2028" spans="1:7" x14ac:dyDescent="0.15">
      <c r="A2028" s="44">
        <v>30645</v>
      </c>
      <c r="B2028" s="44" t="s">
        <v>1295</v>
      </c>
      <c r="C2028" s="48" t="s">
        <v>2362</v>
      </c>
      <c r="D2028" s="44">
        <v>2004</v>
      </c>
      <c r="E2028" s="48" t="s">
        <v>9976</v>
      </c>
      <c r="F2028" s="44" t="s">
        <v>1291</v>
      </c>
      <c r="G2028" s="61"/>
    </row>
    <row r="2029" spans="1:7" x14ac:dyDescent="0.15">
      <c r="A2029" s="44">
        <v>30646</v>
      </c>
      <c r="B2029" s="44" t="s">
        <v>1295</v>
      </c>
      <c r="C2029" s="48" t="s">
        <v>2363</v>
      </c>
      <c r="D2029" s="44">
        <v>2001</v>
      </c>
      <c r="E2029" s="48" t="s">
        <v>9976</v>
      </c>
      <c r="F2029" s="44" t="s">
        <v>1291</v>
      </c>
      <c r="G2029" s="61"/>
    </row>
    <row r="2030" spans="1:7" x14ac:dyDescent="0.15">
      <c r="A2030" s="44">
        <v>30647</v>
      </c>
      <c r="B2030" s="44" t="s">
        <v>1295</v>
      </c>
      <c r="C2030" s="48" t="s">
        <v>2364</v>
      </c>
      <c r="D2030" s="44">
        <v>2003</v>
      </c>
      <c r="E2030" s="48" t="s">
        <v>9976</v>
      </c>
      <c r="F2030" s="44" t="s">
        <v>1291</v>
      </c>
      <c r="G2030" s="61"/>
    </row>
    <row r="2031" spans="1:7" x14ac:dyDescent="0.15">
      <c r="A2031" s="44">
        <v>30648</v>
      </c>
      <c r="B2031" s="44" t="s">
        <v>1295</v>
      </c>
      <c r="C2031" s="48" t="s">
        <v>2365</v>
      </c>
      <c r="D2031" s="44">
        <v>2001</v>
      </c>
      <c r="E2031" s="48" t="s">
        <v>9976</v>
      </c>
      <c r="F2031" s="44" t="s">
        <v>1291</v>
      </c>
      <c r="G2031" s="61"/>
    </row>
    <row r="2032" spans="1:7" x14ac:dyDescent="0.15">
      <c r="A2032" s="44">
        <v>30649</v>
      </c>
      <c r="B2032" s="44" t="s">
        <v>1295</v>
      </c>
      <c r="C2032" s="48" t="s">
        <v>2366</v>
      </c>
      <c r="D2032" s="44">
        <v>2000</v>
      </c>
      <c r="E2032" s="48" t="s">
        <v>9976</v>
      </c>
      <c r="F2032" s="44" t="s">
        <v>1291</v>
      </c>
      <c r="G2032" s="61"/>
    </row>
    <row r="2033" spans="1:7" x14ac:dyDescent="0.15">
      <c r="A2033" s="44">
        <v>30650</v>
      </c>
      <c r="B2033" s="44" t="s">
        <v>1295</v>
      </c>
      <c r="C2033" s="48" t="s">
        <v>2367</v>
      </c>
      <c r="D2033" s="44">
        <v>1999</v>
      </c>
      <c r="E2033" s="48" t="s">
        <v>9976</v>
      </c>
      <c r="F2033" s="44" t="s">
        <v>1291</v>
      </c>
      <c r="G2033" s="61"/>
    </row>
    <row r="2034" spans="1:7" x14ac:dyDescent="0.15">
      <c r="A2034" s="44">
        <v>30652</v>
      </c>
      <c r="B2034" s="44" t="s">
        <v>1296</v>
      </c>
      <c r="C2034" s="48" t="s">
        <v>2368</v>
      </c>
      <c r="D2034" s="44">
        <v>2000</v>
      </c>
      <c r="E2034" s="48" t="s">
        <v>9976</v>
      </c>
      <c r="F2034" s="44" t="s">
        <v>1291</v>
      </c>
      <c r="G2034" s="61"/>
    </row>
    <row r="2035" spans="1:7" x14ac:dyDescent="0.15">
      <c r="A2035" s="133">
        <v>30653</v>
      </c>
      <c r="B2035" s="133" t="s">
        <v>1296</v>
      </c>
      <c r="C2035" s="134" t="s">
        <v>10884</v>
      </c>
      <c r="D2035" s="133">
        <v>1999</v>
      </c>
      <c r="E2035" s="134" t="s">
        <v>8696</v>
      </c>
      <c r="F2035" s="133" t="s">
        <v>1291</v>
      </c>
    </row>
    <row r="2036" spans="1:7" x14ac:dyDescent="0.15">
      <c r="A2036" s="44">
        <v>30654</v>
      </c>
      <c r="B2036" s="44" t="s">
        <v>1296</v>
      </c>
      <c r="C2036" s="48" t="s">
        <v>10885</v>
      </c>
      <c r="D2036" s="44">
        <v>1999</v>
      </c>
      <c r="E2036" s="48" t="s">
        <v>9976</v>
      </c>
      <c r="F2036" s="44" t="s">
        <v>1291</v>
      </c>
      <c r="G2036" s="61"/>
    </row>
    <row r="2037" spans="1:7" x14ac:dyDescent="0.15">
      <c r="A2037" s="44">
        <v>30655</v>
      </c>
      <c r="B2037" s="44" t="s">
        <v>1296</v>
      </c>
      <c r="C2037" s="48" t="s">
        <v>2369</v>
      </c>
      <c r="D2037" s="44">
        <v>2001</v>
      </c>
      <c r="E2037" s="48" t="s">
        <v>9976</v>
      </c>
      <c r="F2037" s="44" t="s">
        <v>1291</v>
      </c>
      <c r="G2037" s="61"/>
    </row>
    <row r="2038" spans="1:7" x14ac:dyDescent="0.15">
      <c r="A2038" s="44">
        <v>30657</v>
      </c>
      <c r="B2038" s="44" t="s">
        <v>1296</v>
      </c>
      <c r="C2038" s="48" t="s">
        <v>10886</v>
      </c>
      <c r="D2038" s="44">
        <v>1999</v>
      </c>
      <c r="E2038" s="48" t="s">
        <v>9976</v>
      </c>
      <c r="F2038" s="44" t="s">
        <v>1291</v>
      </c>
      <c r="G2038" s="61"/>
    </row>
    <row r="2039" spans="1:7" x14ac:dyDescent="0.15">
      <c r="A2039" s="44">
        <v>30658</v>
      </c>
      <c r="B2039" s="44" t="s">
        <v>1296</v>
      </c>
      <c r="C2039" s="48" t="s">
        <v>10887</v>
      </c>
      <c r="D2039" s="44">
        <v>1999</v>
      </c>
      <c r="E2039" s="48" t="s">
        <v>9976</v>
      </c>
      <c r="F2039" s="44" t="s">
        <v>1291</v>
      </c>
      <c r="G2039" s="61"/>
    </row>
    <row r="2040" spans="1:7" x14ac:dyDescent="0.15">
      <c r="A2040" s="44">
        <v>30660</v>
      </c>
      <c r="B2040" s="44" t="s">
        <v>1296</v>
      </c>
      <c r="C2040" s="48" t="s">
        <v>2370</v>
      </c>
      <c r="D2040" s="44">
        <v>2001</v>
      </c>
      <c r="E2040" s="48" t="s">
        <v>9976</v>
      </c>
      <c r="F2040" s="44" t="s">
        <v>1291</v>
      </c>
      <c r="G2040" s="61"/>
    </row>
    <row r="2041" spans="1:7" x14ac:dyDescent="0.15">
      <c r="A2041" s="133">
        <v>30662</v>
      </c>
      <c r="B2041" s="133" t="s">
        <v>1296</v>
      </c>
      <c r="C2041" s="134" t="s">
        <v>2371</v>
      </c>
      <c r="D2041" s="133">
        <v>2000</v>
      </c>
      <c r="E2041" s="134" t="s">
        <v>9976</v>
      </c>
      <c r="F2041" s="133" t="s">
        <v>1291</v>
      </c>
    </row>
    <row r="2042" spans="1:7" x14ac:dyDescent="0.15">
      <c r="A2042" s="44">
        <v>30667</v>
      </c>
      <c r="B2042" s="44" t="s">
        <v>1296</v>
      </c>
      <c r="C2042" s="48" t="s">
        <v>10888</v>
      </c>
      <c r="D2042" s="44">
        <v>1999</v>
      </c>
      <c r="E2042" s="48" t="s">
        <v>9976</v>
      </c>
      <c r="F2042" s="44" t="s">
        <v>1291</v>
      </c>
      <c r="G2042" s="61"/>
    </row>
    <row r="2043" spans="1:7" x14ac:dyDescent="0.15">
      <c r="A2043" s="44">
        <v>30668</v>
      </c>
      <c r="B2043" s="44" t="s">
        <v>1296</v>
      </c>
      <c r="C2043" s="48" t="s">
        <v>2372</v>
      </c>
      <c r="D2043" s="44">
        <v>2003</v>
      </c>
      <c r="E2043" s="48" t="s">
        <v>9976</v>
      </c>
      <c r="F2043" s="44" t="s">
        <v>1291</v>
      </c>
      <c r="G2043" s="61"/>
    </row>
    <row r="2044" spans="1:7" x14ac:dyDescent="0.15">
      <c r="A2044" s="44">
        <v>30669</v>
      </c>
      <c r="B2044" s="44" t="s">
        <v>1296</v>
      </c>
      <c r="C2044" s="48" t="s">
        <v>2373</v>
      </c>
      <c r="D2044" s="44">
        <v>2002</v>
      </c>
      <c r="E2044" s="48" t="s">
        <v>9976</v>
      </c>
      <c r="F2044" s="44" t="s">
        <v>1291</v>
      </c>
      <c r="G2044" s="61"/>
    </row>
    <row r="2045" spans="1:7" x14ac:dyDescent="0.15">
      <c r="A2045" s="44">
        <v>30671</v>
      </c>
      <c r="B2045" s="44" t="s">
        <v>1296</v>
      </c>
      <c r="C2045" s="48" t="s">
        <v>2374</v>
      </c>
      <c r="D2045" s="44">
        <v>2004</v>
      </c>
      <c r="E2045" s="48" t="s">
        <v>9976</v>
      </c>
      <c r="F2045" s="44" t="s">
        <v>1291</v>
      </c>
      <c r="G2045" s="61"/>
    </row>
    <row r="2046" spans="1:7" x14ac:dyDescent="0.15">
      <c r="A2046" s="44">
        <v>30672</v>
      </c>
      <c r="B2046" s="44" t="s">
        <v>1296</v>
      </c>
      <c r="C2046" s="48" t="s">
        <v>2375</v>
      </c>
      <c r="D2046" s="44">
        <v>2001</v>
      </c>
      <c r="E2046" s="48" t="s">
        <v>9976</v>
      </c>
      <c r="F2046" s="44" t="s">
        <v>1291</v>
      </c>
      <c r="G2046" s="61"/>
    </row>
    <row r="2047" spans="1:7" x14ac:dyDescent="0.15">
      <c r="A2047" s="44">
        <v>30673</v>
      </c>
      <c r="B2047" s="44" t="s">
        <v>1296</v>
      </c>
      <c r="C2047" s="48" t="s">
        <v>696</v>
      </c>
      <c r="D2047" s="44">
        <v>2000</v>
      </c>
      <c r="E2047" s="48" t="s">
        <v>8837</v>
      </c>
      <c r="F2047" s="44" t="s">
        <v>1291</v>
      </c>
      <c r="G2047" s="61"/>
    </row>
    <row r="2048" spans="1:7" x14ac:dyDescent="0.15">
      <c r="A2048" s="44">
        <v>30675</v>
      </c>
      <c r="B2048" s="44" t="s">
        <v>1295</v>
      </c>
      <c r="C2048" s="48" t="s">
        <v>2376</v>
      </c>
      <c r="D2048" s="44">
        <v>2001</v>
      </c>
      <c r="E2048" s="48" t="s">
        <v>9173</v>
      </c>
      <c r="F2048" s="44" t="s">
        <v>1296</v>
      </c>
      <c r="G2048" s="61"/>
    </row>
    <row r="2049" spans="1:7" x14ac:dyDescent="0.15">
      <c r="A2049" s="44">
        <v>30676</v>
      </c>
      <c r="B2049" s="44" t="s">
        <v>1296</v>
      </c>
      <c r="C2049" s="48" t="s">
        <v>2377</v>
      </c>
      <c r="D2049" s="44">
        <v>2000</v>
      </c>
      <c r="E2049" s="48" t="s">
        <v>9173</v>
      </c>
      <c r="F2049" s="44" t="s">
        <v>1296</v>
      </c>
      <c r="G2049" s="61">
        <v>42449</v>
      </c>
    </row>
    <row r="2050" spans="1:7" x14ac:dyDescent="0.15">
      <c r="A2050" s="44">
        <v>30677</v>
      </c>
      <c r="B2050" s="44" t="s">
        <v>1296</v>
      </c>
      <c r="C2050" s="48" t="s">
        <v>927</v>
      </c>
      <c r="D2050" s="44">
        <v>2001</v>
      </c>
      <c r="E2050" s="48" t="s">
        <v>8707</v>
      </c>
      <c r="F2050" s="44" t="s">
        <v>1290</v>
      </c>
      <c r="G2050" s="61"/>
    </row>
    <row r="2051" spans="1:7" x14ac:dyDescent="0.15">
      <c r="A2051" s="44">
        <v>30679</v>
      </c>
      <c r="B2051" s="44" t="s">
        <v>1296</v>
      </c>
      <c r="C2051" s="48" t="s">
        <v>2378</v>
      </c>
      <c r="D2051" s="44">
        <v>2000</v>
      </c>
      <c r="E2051" s="48" t="s">
        <v>8836</v>
      </c>
      <c r="F2051" s="44" t="s">
        <v>1296</v>
      </c>
      <c r="G2051" s="61"/>
    </row>
    <row r="2052" spans="1:7" x14ac:dyDescent="0.15">
      <c r="A2052" s="133">
        <v>30680</v>
      </c>
      <c r="B2052" s="133" t="s">
        <v>1296</v>
      </c>
      <c r="C2052" s="134" t="s">
        <v>10889</v>
      </c>
      <c r="D2052" s="133">
        <v>1999</v>
      </c>
      <c r="E2052" s="134" t="s">
        <v>8836</v>
      </c>
      <c r="F2052" s="133" t="s">
        <v>1296</v>
      </c>
    </row>
    <row r="2053" spans="1:7" x14ac:dyDescent="0.15">
      <c r="A2053" s="44">
        <v>30681</v>
      </c>
      <c r="B2053" s="44" t="s">
        <v>1296</v>
      </c>
      <c r="C2053" s="48" t="s">
        <v>2379</v>
      </c>
      <c r="D2053" s="44">
        <v>2004</v>
      </c>
      <c r="E2053" s="48" t="s">
        <v>8836</v>
      </c>
      <c r="F2053" s="44" t="s">
        <v>1296</v>
      </c>
      <c r="G2053" s="61"/>
    </row>
    <row r="2054" spans="1:7" x14ac:dyDescent="0.15">
      <c r="A2054" s="44">
        <v>30682</v>
      </c>
      <c r="B2054" s="44" t="s">
        <v>1296</v>
      </c>
      <c r="C2054" s="48" t="s">
        <v>2380</v>
      </c>
      <c r="D2054" s="44">
        <v>2001</v>
      </c>
      <c r="E2054" s="48" t="s">
        <v>8836</v>
      </c>
      <c r="F2054" s="44" t="s">
        <v>1296</v>
      </c>
      <c r="G2054" s="61"/>
    </row>
    <row r="2055" spans="1:7" x14ac:dyDescent="0.15">
      <c r="A2055" s="44">
        <v>30690</v>
      </c>
      <c r="B2055" s="44" t="s">
        <v>1296</v>
      </c>
      <c r="C2055" s="48" t="s">
        <v>2381</v>
      </c>
      <c r="D2055" s="44">
        <v>2003</v>
      </c>
      <c r="E2055" s="48" t="s">
        <v>8864</v>
      </c>
      <c r="F2055" s="44" t="s">
        <v>1296</v>
      </c>
      <c r="G2055" s="61"/>
    </row>
    <row r="2056" spans="1:7" x14ac:dyDescent="0.15">
      <c r="A2056" s="44">
        <v>30691</v>
      </c>
      <c r="B2056" s="44" t="s">
        <v>1295</v>
      </c>
      <c r="C2056" s="48" t="s">
        <v>360</v>
      </c>
      <c r="D2056" s="44">
        <v>2001</v>
      </c>
      <c r="E2056" s="48" t="s">
        <v>8709</v>
      </c>
      <c r="F2056" s="44" t="s">
        <v>1294</v>
      </c>
      <c r="G2056" s="61"/>
    </row>
    <row r="2057" spans="1:7" x14ac:dyDescent="0.15">
      <c r="A2057" s="44">
        <v>30695</v>
      </c>
      <c r="B2057" s="44" t="s">
        <v>1296</v>
      </c>
      <c r="C2057" s="48" t="s">
        <v>2382</v>
      </c>
      <c r="D2057" s="44">
        <v>2000</v>
      </c>
      <c r="E2057" s="48" t="s">
        <v>8780</v>
      </c>
      <c r="F2057" s="44" t="s">
        <v>1294</v>
      </c>
      <c r="G2057" s="61"/>
    </row>
    <row r="2058" spans="1:7" x14ac:dyDescent="0.15">
      <c r="A2058" s="44">
        <v>30696</v>
      </c>
      <c r="B2058" s="44" t="s">
        <v>1296</v>
      </c>
      <c r="C2058" s="48" t="s">
        <v>10890</v>
      </c>
      <c r="D2058" s="44">
        <v>1999</v>
      </c>
      <c r="E2058" s="48" t="s">
        <v>8780</v>
      </c>
      <c r="F2058" s="44" t="s">
        <v>1294</v>
      </c>
      <c r="G2058" s="61"/>
    </row>
    <row r="2059" spans="1:7" x14ac:dyDescent="0.15">
      <c r="A2059" s="44">
        <v>30699</v>
      </c>
      <c r="B2059" s="44" t="s">
        <v>1295</v>
      </c>
      <c r="C2059" s="48" t="s">
        <v>2383</v>
      </c>
      <c r="D2059" s="44">
        <v>2002</v>
      </c>
      <c r="E2059" s="48" t="s">
        <v>9177</v>
      </c>
      <c r="F2059" s="44" t="s">
        <v>1297</v>
      </c>
      <c r="G2059" s="61"/>
    </row>
    <row r="2060" spans="1:7" x14ac:dyDescent="0.15">
      <c r="A2060" s="44">
        <v>30700</v>
      </c>
      <c r="B2060" s="44" t="s">
        <v>1295</v>
      </c>
      <c r="C2060" s="48" t="s">
        <v>2384</v>
      </c>
      <c r="D2060" s="44">
        <v>2003</v>
      </c>
      <c r="E2060" s="48" t="s">
        <v>9177</v>
      </c>
      <c r="F2060" s="44" t="s">
        <v>1297</v>
      </c>
      <c r="G2060" s="61"/>
    </row>
    <row r="2061" spans="1:7" x14ac:dyDescent="0.15">
      <c r="A2061" s="44">
        <v>30701</v>
      </c>
      <c r="B2061" s="44" t="s">
        <v>1295</v>
      </c>
      <c r="C2061" s="48" t="s">
        <v>10891</v>
      </c>
      <c r="D2061" s="44">
        <v>1999</v>
      </c>
      <c r="E2061" s="48" t="s">
        <v>9177</v>
      </c>
      <c r="F2061" s="44" t="s">
        <v>1297</v>
      </c>
      <c r="G2061" s="61"/>
    </row>
    <row r="2062" spans="1:7" x14ac:dyDescent="0.15">
      <c r="A2062" s="44">
        <v>30702</v>
      </c>
      <c r="B2062" s="44" t="s">
        <v>1295</v>
      </c>
      <c r="C2062" s="48" t="s">
        <v>2385</v>
      </c>
      <c r="D2062" s="44">
        <v>2004</v>
      </c>
      <c r="E2062" s="48" t="s">
        <v>8831</v>
      </c>
      <c r="F2062" s="44" t="s">
        <v>1297</v>
      </c>
      <c r="G2062" s="61">
        <v>43100</v>
      </c>
    </row>
    <row r="2063" spans="1:7" x14ac:dyDescent="0.15">
      <c r="A2063" s="44">
        <v>30703</v>
      </c>
      <c r="B2063" s="44" t="s">
        <v>1295</v>
      </c>
      <c r="C2063" s="48" t="s">
        <v>2386</v>
      </c>
      <c r="D2063" s="44">
        <v>2004</v>
      </c>
      <c r="E2063" s="48" t="s">
        <v>8831</v>
      </c>
      <c r="F2063" s="44" t="s">
        <v>1297</v>
      </c>
      <c r="G2063" s="61"/>
    </row>
    <row r="2064" spans="1:7" x14ac:dyDescent="0.15">
      <c r="A2064" s="44">
        <v>30704</v>
      </c>
      <c r="B2064" s="44" t="s">
        <v>1295</v>
      </c>
      <c r="C2064" s="48" t="s">
        <v>2387</v>
      </c>
      <c r="D2064" s="44">
        <v>2002</v>
      </c>
      <c r="E2064" s="48" t="s">
        <v>8831</v>
      </c>
      <c r="F2064" s="44" t="s">
        <v>1297</v>
      </c>
      <c r="G2064" s="61">
        <v>42786</v>
      </c>
    </row>
    <row r="2065" spans="1:7" x14ac:dyDescent="0.15">
      <c r="A2065" s="44">
        <v>30705</v>
      </c>
      <c r="B2065" s="44" t="s">
        <v>1295</v>
      </c>
      <c r="C2065" s="48" t="s">
        <v>2388</v>
      </c>
      <c r="D2065" s="44">
        <v>2002</v>
      </c>
      <c r="E2065" s="48" t="s">
        <v>8831</v>
      </c>
      <c r="F2065" s="44" t="s">
        <v>1297</v>
      </c>
      <c r="G2065" s="61"/>
    </row>
    <row r="2066" spans="1:7" x14ac:dyDescent="0.15">
      <c r="A2066" s="44">
        <v>30706</v>
      </c>
      <c r="B2066" s="44" t="s">
        <v>1296</v>
      </c>
      <c r="C2066" s="48" t="s">
        <v>2389</v>
      </c>
      <c r="D2066" s="44">
        <v>2000</v>
      </c>
      <c r="E2066" s="48" t="s">
        <v>8708</v>
      </c>
      <c r="F2066" s="44" t="s">
        <v>1296</v>
      </c>
      <c r="G2066" s="61"/>
    </row>
    <row r="2067" spans="1:7" x14ac:dyDescent="0.15">
      <c r="A2067" s="44">
        <v>30709</v>
      </c>
      <c r="B2067" s="44" t="s">
        <v>1296</v>
      </c>
      <c r="C2067" s="48" t="s">
        <v>743</v>
      </c>
      <c r="D2067" s="44">
        <v>2000</v>
      </c>
      <c r="E2067" s="48" t="s">
        <v>8694</v>
      </c>
      <c r="F2067" s="44" t="s">
        <v>1291</v>
      </c>
      <c r="G2067" s="61">
        <v>43100</v>
      </c>
    </row>
    <row r="2068" spans="1:7" x14ac:dyDescent="0.15">
      <c r="A2068" s="133">
        <v>30710</v>
      </c>
      <c r="B2068" s="133" t="s">
        <v>1295</v>
      </c>
      <c r="C2068" s="134" t="s">
        <v>308</v>
      </c>
      <c r="D2068" s="133">
        <v>2002</v>
      </c>
      <c r="E2068" s="134" t="s">
        <v>8739</v>
      </c>
      <c r="F2068" s="133" t="s">
        <v>1292</v>
      </c>
      <c r="G2068" s="135">
        <v>42428</v>
      </c>
    </row>
    <row r="2069" spans="1:7" x14ac:dyDescent="0.15">
      <c r="A2069" s="44">
        <v>30715</v>
      </c>
      <c r="B2069" s="44" t="s">
        <v>1296</v>
      </c>
      <c r="C2069" s="48" t="s">
        <v>10892</v>
      </c>
      <c r="D2069" s="44">
        <v>1999</v>
      </c>
      <c r="E2069" s="48" t="s">
        <v>8733</v>
      </c>
      <c r="F2069" s="44" t="s">
        <v>1297</v>
      </c>
      <c r="G2069" s="61"/>
    </row>
    <row r="2070" spans="1:7" x14ac:dyDescent="0.15">
      <c r="A2070" s="44">
        <v>30716</v>
      </c>
      <c r="B2070" s="44" t="s">
        <v>1296</v>
      </c>
      <c r="C2070" s="48" t="s">
        <v>2390</v>
      </c>
      <c r="D2070" s="44">
        <v>2001</v>
      </c>
      <c r="E2070" s="48" t="s">
        <v>8871</v>
      </c>
      <c r="F2070" s="44" t="s">
        <v>1294</v>
      </c>
      <c r="G2070" s="61"/>
    </row>
    <row r="2071" spans="1:7" x14ac:dyDescent="0.15">
      <c r="A2071" s="44">
        <v>30717</v>
      </c>
      <c r="B2071" s="44" t="s">
        <v>1296</v>
      </c>
      <c r="C2071" s="48" t="s">
        <v>5731</v>
      </c>
      <c r="D2071" s="44">
        <v>2000</v>
      </c>
      <c r="E2071" s="48" t="s">
        <v>8769</v>
      </c>
      <c r="F2071" s="44" t="s">
        <v>1297</v>
      </c>
      <c r="G2071" s="61"/>
    </row>
    <row r="2072" spans="1:7" x14ac:dyDescent="0.15">
      <c r="A2072" s="44">
        <v>30718</v>
      </c>
      <c r="B2072" s="44" t="s">
        <v>1296</v>
      </c>
      <c r="C2072" s="48" t="s">
        <v>2391</v>
      </c>
      <c r="D2072" s="44">
        <v>2003</v>
      </c>
      <c r="E2072" s="48" t="s">
        <v>8769</v>
      </c>
      <c r="F2072" s="44" t="s">
        <v>1297</v>
      </c>
      <c r="G2072" s="61">
        <v>42948</v>
      </c>
    </row>
    <row r="2073" spans="1:7" x14ac:dyDescent="0.15">
      <c r="A2073" s="44">
        <v>30719</v>
      </c>
      <c r="B2073" s="44" t="s">
        <v>1296</v>
      </c>
      <c r="C2073" s="48" t="s">
        <v>2392</v>
      </c>
      <c r="D2073" s="44">
        <v>2003</v>
      </c>
      <c r="E2073" s="48" t="s">
        <v>8769</v>
      </c>
      <c r="F2073" s="44" t="s">
        <v>1297</v>
      </c>
      <c r="G2073" s="61"/>
    </row>
    <row r="2074" spans="1:7" x14ac:dyDescent="0.15">
      <c r="A2074" s="44">
        <v>30720</v>
      </c>
      <c r="B2074" s="44" t="s">
        <v>1296</v>
      </c>
      <c r="C2074" s="48" t="s">
        <v>2393</v>
      </c>
      <c r="D2074" s="44">
        <v>2003</v>
      </c>
      <c r="E2074" s="48" t="s">
        <v>8769</v>
      </c>
      <c r="F2074" s="44" t="s">
        <v>1297</v>
      </c>
      <c r="G2074" s="61"/>
    </row>
    <row r="2075" spans="1:7" x14ac:dyDescent="0.15">
      <c r="A2075" s="44">
        <v>30721</v>
      </c>
      <c r="B2075" s="44" t="s">
        <v>1296</v>
      </c>
      <c r="C2075" s="48" t="s">
        <v>1135</v>
      </c>
      <c r="D2075" s="44">
        <v>2002</v>
      </c>
      <c r="E2075" s="48" t="s">
        <v>8769</v>
      </c>
      <c r="F2075" s="44" t="s">
        <v>1297</v>
      </c>
      <c r="G2075" s="61"/>
    </row>
    <row r="2076" spans="1:7" x14ac:dyDescent="0.15">
      <c r="A2076" s="44">
        <v>30722</v>
      </c>
      <c r="B2076" s="44" t="s">
        <v>1296</v>
      </c>
      <c r="C2076" s="48" t="s">
        <v>2394</v>
      </c>
      <c r="D2076" s="44">
        <v>2001</v>
      </c>
      <c r="E2076" s="48" t="s">
        <v>8769</v>
      </c>
      <c r="F2076" s="44" t="s">
        <v>1297</v>
      </c>
      <c r="G2076" s="61"/>
    </row>
    <row r="2077" spans="1:7" x14ac:dyDescent="0.15">
      <c r="A2077" s="44">
        <v>30723</v>
      </c>
      <c r="B2077" s="44" t="s">
        <v>1296</v>
      </c>
      <c r="C2077" s="48" t="s">
        <v>2395</v>
      </c>
      <c r="D2077" s="44">
        <v>1999</v>
      </c>
      <c r="E2077" s="48" t="s">
        <v>8769</v>
      </c>
      <c r="F2077" s="44" t="s">
        <v>1297</v>
      </c>
      <c r="G2077" s="61"/>
    </row>
    <row r="2078" spans="1:7" x14ac:dyDescent="0.15">
      <c r="A2078" s="44">
        <v>30725</v>
      </c>
      <c r="B2078" s="44" t="s">
        <v>1295</v>
      </c>
      <c r="C2078" s="48" t="s">
        <v>1518</v>
      </c>
      <c r="D2078" s="44">
        <v>2000</v>
      </c>
      <c r="E2078" s="48" t="s">
        <v>8769</v>
      </c>
      <c r="F2078" s="44" t="s">
        <v>1297</v>
      </c>
      <c r="G2078" s="61"/>
    </row>
    <row r="2079" spans="1:7" x14ac:dyDescent="0.15">
      <c r="A2079" s="44">
        <v>30726</v>
      </c>
      <c r="B2079" s="44" t="s">
        <v>1295</v>
      </c>
      <c r="C2079" s="48" t="s">
        <v>2396</v>
      </c>
      <c r="D2079" s="44">
        <v>2002</v>
      </c>
      <c r="E2079" s="48" t="s">
        <v>8769</v>
      </c>
      <c r="F2079" s="44" t="s">
        <v>1297</v>
      </c>
      <c r="G2079" s="61"/>
    </row>
    <row r="2080" spans="1:7" x14ac:dyDescent="0.15">
      <c r="A2080" s="44">
        <v>30727</v>
      </c>
      <c r="B2080" s="44" t="s">
        <v>1295</v>
      </c>
      <c r="C2080" s="48" t="s">
        <v>2397</v>
      </c>
      <c r="D2080" s="44">
        <v>2001</v>
      </c>
      <c r="E2080" s="48" t="s">
        <v>8769</v>
      </c>
      <c r="F2080" s="44" t="s">
        <v>1297</v>
      </c>
      <c r="G2080" s="61"/>
    </row>
    <row r="2081" spans="1:7" x14ac:dyDescent="0.15">
      <c r="A2081" s="44">
        <v>30728</v>
      </c>
      <c r="B2081" s="44" t="s">
        <v>1295</v>
      </c>
      <c r="C2081" s="48" t="s">
        <v>2398</v>
      </c>
      <c r="D2081" s="44">
        <v>2003</v>
      </c>
      <c r="E2081" s="48" t="s">
        <v>8769</v>
      </c>
      <c r="F2081" s="44" t="s">
        <v>1297</v>
      </c>
      <c r="G2081" s="61"/>
    </row>
    <row r="2082" spans="1:7" x14ac:dyDescent="0.15">
      <c r="A2082" s="44">
        <v>30729</v>
      </c>
      <c r="B2082" s="44" t="s">
        <v>1295</v>
      </c>
      <c r="C2082" s="48" t="s">
        <v>2399</v>
      </c>
      <c r="D2082" s="44">
        <v>2002</v>
      </c>
      <c r="E2082" s="48" t="s">
        <v>8769</v>
      </c>
      <c r="F2082" s="44" t="s">
        <v>1297</v>
      </c>
      <c r="G2082" s="61"/>
    </row>
    <row r="2083" spans="1:7" x14ac:dyDescent="0.15">
      <c r="A2083" s="44">
        <v>30730</v>
      </c>
      <c r="B2083" s="44" t="s">
        <v>1295</v>
      </c>
      <c r="C2083" s="48" t="s">
        <v>2400</v>
      </c>
      <c r="D2083" s="44">
        <v>1999</v>
      </c>
      <c r="E2083" s="48" t="s">
        <v>8809</v>
      </c>
      <c r="F2083" s="44" t="s">
        <v>1297</v>
      </c>
      <c r="G2083" s="61"/>
    </row>
    <row r="2084" spans="1:7" x14ac:dyDescent="0.15">
      <c r="A2084" s="44">
        <v>30731</v>
      </c>
      <c r="B2084" s="44" t="s">
        <v>1295</v>
      </c>
      <c r="C2084" s="48" t="s">
        <v>2401</v>
      </c>
      <c r="D2084" s="44">
        <v>2002</v>
      </c>
      <c r="E2084" s="48" t="s">
        <v>8769</v>
      </c>
      <c r="F2084" s="44" t="s">
        <v>1297</v>
      </c>
      <c r="G2084" s="61"/>
    </row>
    <row r="2085" spans="1:7" x14ac:dyDescent="0.15">
      <c r="A2085" s="44">
        <v>30732</v>
      </c>
      <c r="B2085" s="44" t="s">
        <v>1295</v>
      </c>
      <c r="C2085" s="48" t="s">
        <v>2402</v>
      </c>
      <c r="D2085" s="44">
        <v>2002</v>
      </c>
      <c r="E2085" s="48" t="s">
        <v>8769</v>
      </c>
      <c r="F2085" s="44" t="s">
        <v>1297</v>
      </c>
      <c r="G2085" s="61"/>
    </row>
    <row r="2086" spans="1:7" x14ac:dyDescent="0.15">
      <c r="A2086" s="44">
        <v>30733</v>
      </c>
      <c r="B2086" s="44" t="s">
        <v>1295</v>
      </c>
      <c r="C2086" s="48" t="s">
        <v>1273</v>
      </c>
      <c r="D2086" s="44">
        <v>2002</v>
      </c>
      <c r="E2086" s="48" t="s">
        <v>8769</v>
      </c>
      <c r="F2086" s="44" t="s">
        <v>1297</v>
      </c>
      <c r="G2086" s="61"/>
    </row>
    <row r="2087" spans="1:7" x14ac:dyDescent="0.15">
      <c r="A2087" s="44">
        <v>30734</v>
      </c>
      <c r="B2087" s="44" t="s">
        <v>1295</v>
      </c>
      <c r="C2087" s="48" t="s">
        <v>2403</v>
      </c>
      <c r="D2087" s="44">
        <v>2002</v>
      </c>
      <c r="E2087" s="48" t="s">
        <v>8769</v>
      </c>
      <c r="F2087" s="44" t="s">
        <v>1297</v>
      </c>
      <c r="G2087" s="61"/>
    </row>
    <row r="2088" spans="1:7" x14ac:dyDescent="0.15">
      <c r="A2088" s="44">
        <v>30735</v>
      </c>
      <c r="B2088" s="44" t="s">
        <v>1295</v>
      </c>
      <c r="C2088" s="48" t="s">
        <v>2404</v>
      </c>
      <c r="D2088" s="44">
        <v>2002</v>
      </c>
      <c r="E2088" s="48" t="s">
        <v>8769</v>
      </c>
      <c r="F2088" s="44" t="s">
        <v>1297</v>
      </c>
      <c r="G2088" s="61"/>
    </row>
    <row r="2089" spans="1:7" x14ac:dyDescent="0.15">
      <c r="A2089" s="44">
        <v>30736</v>
      </c>
      <c r="B2089" s="44" t="s">
        <v>1295</v>
      </c>
      <c r="C2089" s="48" t="s">
        <v>2405</v>
      </c>
      <c r="D2089" s="44">
        <v>2001</v>
      </c>
      <c r="E2089" s="48" t="s">
        <v>8769</v>
      </c>
      <c r="F2089" s="44" t="s">
        <v>1297</v>
      </c>
      <c r="G2089" s="61"/>
    </row>
    <row r="2090" spans="1:7" x14ac:dyDescent="0.15">
      <c r="A2090" s="44">
        <v>30737</v>
      </c>
      <c r="B2090" s="44" t="s">
        <v>1295</v>
      </c>
      <c r="C2090" s="48" t="s">
        <v>2406</v>
      </c>
      <c r="D2090" s="44">
        <v>2000</v>
      </c>
      <c r="E2090" s="48" t="s">
        <v>8769</v>
      </c>
      <c r="F2090" s="44" t="s">
        <v>1297</v>
      </c>
      <c r="G2090" s="61"/>
    </row>
    <row r="2091" spans="1:7" x14ac:dyDescent="0.15">
      <c r="A2091" s="44">
        <v>30738</v>
      </c>
      <c r="B2091" s="44" t="s">
        <v>1295</v>
      </c>
      <c r="C2091" s="48" t="s">
        <v>2407</v>
      </c>
      <c r="D2091" s="44">
        <v>2001</v>
      </c>
      <c r="E2091" s="48" t="s">
        <v>8769</v>
      </c>
      <c r="F2091" s="44" t="s">
        <v>1297</v>
      </c>
      <c r="G2091" s="61"/>
    </row>
    <row r="2092" spans="1:7" x14ac:dyDescent="0.15">
      <c r="A2092" s="44">
        <v>30739</v>
      </c>
      <c r="B2092" s="44" t="s">
        <v>1295</v>
      </c>
      <c r="C2092" s="48" t="s">
        <v>314</v>
      </c>
      <c r="D2092" s="44">
        <v>2000</v>
      </c>
      <c r="E2092" s="48" t="s">
        <v>8809</v>
      </c>
      <c r="F2092" s="44" t="s">
        <v>1297</v>
      </c>
      <c r="G2092" s="61">
        <v>42786</v>
      </c>
    </row>
    <row r="2093" spans="1:7" x14ac:dyDescent="0.15">
      <c r="A2093" s="44">
        <v>30740</v>
      </c>
      <c r="B2093" s="44" t="s">
        <v>1295</v>
      </c>
      <c r="C2093" s="48" t="s">
        <v>1945</v>
      </c>
      <c r="D2093" s="44">
        <v>2001</v>
      </c>
      <c r="E2093" s="48" t="s">
        <v>8769</v>
      </c>
      <c r="F2093" s="44" t="s">
        <v>1297</v>
      </c>
      <c r="G2093" s="61"/>
    </row>
    <row r="2094" spans="1:7" x14ac:dyDescent="0.15">
      <c r="A2094" s="44">
        <v>30741</v>
      </c>
      <c r="B2094" s="44" t="s">
        <v>1295</v>
      </c>
      <c r="C2094" s="48" t="s">
        <v>2408</v>
      </c>
      <c r="D2094" s="44">
        <v>2002</v>
      </c>
      <c r="E2094" s="48" t="s">
        <v>8809</v>
      </c>
      <c r="F2094" s="44" t="s">
        <v>1297</v>
      </c>
      <c r="G2094" s="61">
        <v>42786</v>
      </c>
    </row>
    <row r="2095" spans="1:7" x14ac:dyDescent="0.15">
      <c r="A2095" s="44">
        <v>30742</v>
      </c>
      <c r="B2095" s="44" t="s">
        <v>1295</v>
      </c>
      <c r="C2095" s="48" t="s">
        <v>2409</v>
      </c>
      <c r="D2095" s="44">
        <v>2000</v>
      </c>
      <c r="E2095" s="48" t="s">
        <v>8769</v>
      </c>
      <c r="F2095" s="44" t="s">
        <v>1297</v>
      </c>
      <c r="G2095" s="61"/>
    </row>
    <row r="2096" spans="1:7" x14ac:dyDescent="0.15">
      <c r="A2096" s="44">
        <v>30743</v>
      </c>
      <c r="B2096" s="44" t="s">
        <v>1295</v>
      </c>
      <c r="C2096" s="48" t="s">
        <v>2410</v>
      </c>
      <c r="D2096" s="44">
        <v>2004</v>
      </c>
      <c r="E2096" s="48" t="s">
        <v>8769</v>
      </c>
      <c r="F2096" s="44" t="s">
        <v>1297</v>
      </c>
      <c r="G2096" s="61"/>
    </row>
    <row r="2097" spans="1:7" x14ac:dyDescent="0.15">
      <c r="A2097" s="44">
        <v>30744</v>
      </c>
      <c r="B2097" s="44" t="s">
        <v>1295</v>
      </c>
      <c r="C2097" s="48" t="s">
        <v>2411</v>
      </c>
      <c r="D2097" s="44">
        <v>2003</v>
      </c>
      <c r="E2097" s="48" t="s">
        <v>8769</v>
      </c>
      <c r="F2097" s="44" t="s">
        <v>1297</v>
      </c>
      <c r="G2097" s="61"/>
    </row>
    <row r="2098" spans="1:7" x14ac:dyDescent="0.15">
      <c r="A2098" s="44">
        <v>30745</v>
      </c>
      <c r="B2098" s="44" t="s">
        <v>1295</v>
      </c>
      <c r="C2098" s="48" t="s">
        <v>2412</v>
      </c>
      <c r="D2098" s="44">
        <v>2002</v>
      </c>
      <c r="E2098" s="48" t="s">
        <v>8769</v>
      </c>
      <c r="F2098" s="44" t="s">
        <v>1297</v>
      </c>
      <c r="G2098" s="61"/>
    </row>
    <row r="2099" spans="1:7" x14ac:dyDescent="0.15">
      <c r="A2099" s="44">
        <v>30746</v>
      </c>
      <c r="B2099" s="44" t="s">
        <v>1295</v>
      </c>
      <c r="C2099" s="48" t="s">
        <v>2413</v>
      </c>
      <c r="D2099" s="44">
        <v>2003</v>
      </c>
      <c r="E2099" s="48" t="s">
        <v>8769</v>
      </c>
      <c r="F2099" s="44" t="s">
        <v>1297</v>
      </c>
      <c r="G2099" s="61"/>
    </row>
    <row r="2100" spans="1:7" x14ac:dyDescent="0.15">
      <c r="A2100" s="44">
        <v>30747</v>
      </c>
      <c r="B2100" s="44" t="s">
        <v>1295</v>
      </c>
      <c r="C2100" s="48" t="s">
        <v>2414</v>
      </c>
      <c r="D2100" s="44">
        <v>1999</v>
      </c>
      <c r="E2100" s="48" t="s">
        <v>8769</v>
      </c>
      <c r="F2100" s="44" t="s">
        <v>1297</v>
      </c>
      <c r="G2100" s="61"/>
    </row>
    <row r="2101" spans="1:7" x14ac:dyDescent="0.15">
      <c r="A2101" s="44">
        <v>30748</v>
      </c>
      <c r="B2101" s="44" t="s">
        <v>1295</v>
      </c>
      <c r="C2101" s="48" t="s">
        <v>2415</v>
      </c>
      <c r="D2101" s="44">
        <v>2002</v>
      </c>
      <c r="E2101" s="48" t="s">
        <v>8713</v>
      </c>
      <c r="F2101" s="44" t="s">
        <v>1297</v>
      </c>
      <c r="G2101" s="61"/>
    </row>
    <row r="2102" spans="1:7" x14ac:dyDescent="0.15">
      <c r="A2102" s="44">
        <v>30749</v>
      </c>
      <c r="B2102" s="44" t="s">
        <v>1295</v>
      </c>
      <c r="C2102" s="48" t="s">
        <v>10893</v>
      </c>
      <c r="D2102" s="44">
        <v>1999</v>
      </c>
      <c r="E2102" s="48" t="s">
        <v>8769</v>
      </c>
      <c r="F2102" s="44" t="s">
        <v>1297</v>
      </c>
      <c r="G2102" s="61"/>
    </row>
    <row r="2103" spans="1:7" x14ac:dyDescent="0.15">
      <c r="A2103" s="44">
        <v>30750</v>
      </c>
      <c r="B2103" s="44" t="s">
        <v>1295</v>
      </c>
      <c r="C2103" s="48" t="s">
        <v>2416</v>
      </c>
      <c r="D2103" s="44">
        <v>2000</v>
      </c>
      <c r="E2103" s="48" t="s">
        <v>8830</v>
      </c>
      <c r="F2103" s="44" t="s">
        <v>1297</v>
      </c>
      <c r="G2103" s="61">
        <v>42786</v>
      </c>
    </row>
    <row r="2104" spans="1:7" x14ac:dyDescent="0.15">
      <c r="A2104" s="44">
        <v>30751</v>
      </c>
      <c r="B2104" s="44" t="s">
        <v>1296</v>
      </c>
      <c r="C2104" s="48" t="s">
        <v>2417</v>
      </c>
      <c r="D2104" s="44">
        <v>2000</v>
      </c>
      <c r="E2104" s="48" t="s">
        <v>8769</v>
      </c>
      <c r="F2104" s="44" t="s">
        <v>1297</v>
      </c>
      <c r="G2104" s="61"/>
    </row>
    <row r="2105" spans="1:7" x14ac:dyDescent="0.15">
      <c r="A2105" s="44">
        <v>30752</v>
      </c>
      <c r="B2105" s="44" t="s">
        <v>1296</v>
      </c>
      <c r="C2105" s="48" t="s">
        <v>10894</v>
      </c>
      <c r="D2105" s="44">
        <v>1999</v>
      </c>
      <c r="E2105" s="48" t="s">
        <v>8769</v>
      </c>
      <c r="F2105" s="44" t="s">
        <v>1297</v>
      </c>
      <c r="G2105" s="61"/>
    </row>
    <row r="2106" spans="1:7" x14ac:dyDescent="0.15">
      <c r="A2106" s="44">
        <v>30753</v>
      </c>
      <c r="B2106" s="44" t="s">
        <v>1296</v>
      </c>
      <c r="C2106" s="48" t="s">
        <v>2418</v>
      </c>
      <c r="D2106" s="44">
        <v>2000</v>
      </c>
      <c r="E2106" s="48" t="s">
        <v>8769</v>
      </c>
      <c r="F2106" s="44" t="s">
        <v>1297</v>
      </c>
      <c r="G2106" s="61"/>
    </row>
    <row r="2107" spans="1:7" x14ac:dyDescent="0.15">
      <c r="A2107" s="44">
        <v>30754</v>
      </c>
      <c r="B2107" s="44" t="s">
        <v>1296</v>
      </c>
      <c r="C2107" s="48" t="s">
        <v>2419</v>
      </c>
      <c r="D2107" s="44">
        <v>2000</v>
      </c>
      <c r="E2107" s="48" t="s">
        <v>8769</v>
      </c>
      <c r="F2107" s="44" t="s">
        <v>1297</v>
      </c>
      <c r="G2107" s="61"/>
    </row>
    <row r="2108" spans="1:7" x14ac:dyDescent="0.15">
      <c r="A2108" s="44">
        <v>30755</v>
      </c>
      <c r="B2108" s="44" t="s">
        <v>1296</v>
      </c>
      <c r="C2108" s="48" t="s">
        <v>2420</v>
      </c>
      <c r="D2108" s="44">
        <v>2003</v>
      </c>
      <c r="E2108" s="48" t="s">
        <v>8769</v>
      </c>
      <c r="F2108" s="44" t="s">
        <v>1297</v>
      </c>
      <c r="G2108" s="61"/>
    </row>
    <row r="2109" spans="1:7" x14ac:dyDescent="0.15">
      <c r="A2109" s="44">
        <v>30756</v>
      </c>
      <c r="B2109" s="44" t="s">
        <v>1296</v>
      </c>
      <c r="C2109" s="48" t="s">
        <v>2421</v>
      </c>
      <c r="D2109" s="44">
        <v>1999</v>
      </c>
      <c r="E2109" s="48" t="s">
        <v>8769</v>
      </c>
      <c r="F2109" s="44" t="s">
        <v>1297</v>
      </c>
      <c r="G2109" s="61"/>
    </row>
    <row r="2110" spans="1:7" x14ac:dyDescent="0.15">
      <c r="A2110" s="44">
        <v>30758</v>
      </c>
      <c r="B2110" s="44" t="s">
        <v>1296</v>
      </c>
      <c r="C2110" s="48" t="s">
        <v>2422</v>
      </c>
      <c r="D2110" s="44">
        <v>2003</v>
      </c>
      <c r="E2110" s="48" t="s">
        <v>8809</v>
      </c>
      <c r="F2110" s="44" t="s">
        <v>1297</v>
      </c>
      <c r="G2110" s="61"/>
    </row>
    <row r="2111" spans="1:7" x14ac:dyDescent="0.15">
      <c r="A2111" s="44">
        <v>30760</v>
      </c>
      <c r="B2111" s="44" t="s">
        <v>1295</v>
      </c>
      <c r="C2111" s="48" t="s">
        <v>2423</v>
      </c>
      <c r="D2111" s="44">
        <v>2002</v>
      </c>
      <c r="E2111" s="48" t="s">
        <v>8769</v>
      </c>
      <c r="F2111" s="44" t="s">
        <v>1297</v>
      </c>
      <c r="G2111" s="61"/>
    </row>
    <row r="2112" spans="1:7" x14ac:dyDescent="0.15">
      <c r="A2112" s="44">
        <v>30762</v>
      </c>
      <c r="B2112" s="44" t="s">
        <v>1296</v>
      </c>
      <c r="C2112" s="48" t="s">
        <v>2424</v>
      </c>
      <c r="D2112" s="44">
        <v>2004</v>
      </c>
      <c r="E2112" s="48" t="s">
        <v>8780</v>
      </c>
      <c r="F2112" s="44" t="s">
        <v>1294</v>
      </c>
      <c r="G2112" s="61"/>
    </row>
    <row r="2113" spans="1:7" x14ac:dyDescent="0.15">
      <c r="A2113" s="44">
        <v>30763</v>
      </c>
      <c r="B2113" s="44" t="s">
        <v>1296</v>
      </c>
      <c r="C2113" s="48" t="s">
        <v>10895</v>
      </c>
      <c r="D2113" s="44">
        <v>1999</v>
      </c>
      <c r="E2113" s="48" t="s">
        <v>8780</v>
      </c>
      <c r="F2113" s="44" t="s">
        <v>1294</v>
      </c>
      <c r="G2113" s="61"/>
    </row>
    <row r="2114" spans="1:7" x14ac:dyDescent="0.15">
      <c r="A2114" s="44">
        <v>30764</v>
      </c>
      <c r="B2114" s="44" t="s">
        <v>1295</v>
      </c>
      <c r="C2114" s="48" t="s">
        <v>10896</v>
      </c>
      <c r="D2114" s="44">
        <v>1999</v>
      </c>
      <c r="E2114" s="48" t="s">
        <v>8811</v>
      </c>
      <c r="F2114" s="44" t="s">
        <v>1295</v>
      </c>
      <c r="G2114" s="61"/>
    </row>
    <row r="2115" spans="1:7" x14ac:dyDescent="0.15">
      <c r="A2115" s="44">
        <v>30765</v>
      </c>
      <c r="B2115" s="44" t="s">
        <v>1296</v>
      </c>
      <c r="C2115" s="48" t="s">
        <v>539</v>
      </c>
      <c r="D2115" s="44">
        <v>2002</v>
      </c>
      <c r="E2115" s="48" t="s">
        <v>8757</v>
      </c>
      <c r="F2115" s="44" t="s">
        <v>1295</v>
      </c>
      <c r="G2115" s="61">
        <v>42819</v>
      </c>
    </row>
    <row r="2116" spans="1:7" x14ac:dyDescent="0.15">
      <c r="A2116" s="44">
        <v>30766</v>
      </c>
      <c r="B2116" s="44" t="s">
        <v>1295</v>
      </c>
      <c r="C2116" s="48" t="s">
        <v>15</v>
      </c>
      <c r="D2116" s="44">
        <v>2002</v>
      </c>
      <c r="E2116" s="48" t="s">
        <v>8811</v>
      </c>
      <c r="F2116" s="44" t="s">
        <v>1295</v>
      </c>
      <c r="G2116" s="61">
        <v>43100</v>
      </c>
    </row>
    <row r="2117" spans="1:7" x14ac:dyDescent="0.15">
      <c r="A2117" s="44">
        <v>30767</v>
      </c>
      <c r="B2117" s="44" t="s">
        <v>1295</v>
      </c>
      <c r="C2117" s="48" t="s">
        <v>111</v>
      </c>
      <c r="D2117" s="44">
        <v>2002</v>
      </c>
      <c r="E2117" s="48" t="s">
        <v>8811</v>
      </c>
      <c r="F2117" s="44" t="s">
        <v>1295</v>
      </c>
      <c r="G2117" s="61"/>
    </row>
    <row r="2118" spans="1:7" x14ac:dyDescent="0.15">
      <c r="A2118" s="44">
        <v>30768</v>
      </c>
      <c r="B2118" s="44" t="s">
        <v>1296</v>
      </c>
      <c r="C2118" s="48" t="s">
        <v>2425</v>
      </c>
      <c r="D2118" s="44">
        <v>2000</v>
      </c>
      <c r="E2118" s="48" t="s">
        <v>8836</v>
      </c>
      <c r="F2118" s="44" t="s">
        <v>1296</v>
      </c>
      <c r="G2118" s="61"/>
    </row>
    <row r="2119" spans="1:7" x14ac:dyDescent="0.15">
      <c r="A2119" s="44">
        <v>30769</v>
      </c>
      <c r="B2119" s="44" t="s">
        <v>1296</v>
      </c>
      <c r="C2119" s="48" t="s">
        <v>2426</v>
      </c>
      <c r="D2119" s="44">
        <v>2000</v>
      </c>
      <c r="E2119" s="48" t="s">
        <v>8836</v>
      </c>
      <c r="F2119" s="44" t="s">
        <v>1296</v>
      </c>
      <c r="G2119" s="61"/>
    </row>
    <row r="2120" spans="1:7" x14ac:dyDescent="0.15">
      <c r="A2120" s="44">
        <v>30770</v>
      </c>
      <c r="B2120" s="44" t="s">
        <v>1296</v>
      </c>
      <c r="C2120" s="48" t="s">
        <v>2427</v>
      </c>
      <c r="D2120" s="44">
        <v>2001</v>
      </c>
      <c r="E2120" s="48" t="s">
        <v>8836</v>
      </c>
      <c r="F2120" s="44" t="s">
        <v>1296</v>
      </c>
      <c r="G2120" s="61"/>
    </row>
    <row r="2121" spans="1:7" x14ac:dyDescent="0.15">
      <c r="A2121" s="44">
        <v>30771</v>
      </c>
      <c r="B2121" s="44" t="s">
        <v>1295</v>
      </c>
      <c r="C2121" s="48" t="s">
        <v>80</v>
      </c>
      <c r="D2121" s="44">
        <v>2003</v>
      </c>
      <c r="E2121" s="48" t="s">
        <v>8698</v>
      </c>
      <c r="F2121" s="44" t="s">
        <v>1298</v>
      </c>
      <c r="G2121" s="61"/>
    </row>
    <row r="2122" spans="1:7" x14ac:dyDescent="0.15">
      <c r="A2122" s="44">
        <v>30772</v>
      </c>
      <c r="B2122" s="44" t="s">
        <v>1295</v>
      </c>
      <c r="C2122" s="48" t="s">
        <v>2428</v>
      </c>
      <c r="D2122" s="44">
        <v>2000</v>
      </c>
      <c r="E2122" s="48" t="s">
        <v>9193</v>
      </c>
      <c r="F2122" s="44" t="s">
        <v>1298</v>
      </c>
      <c r="G2122" s="61"/>
    </row>
    <row r="2123" spans="1:7" x14ac:dyDescent="0.15">
      <c r="A2123" s="44">
        <v>30773</v>
      </c>
      <c r="B2123" s="44" t="s">
        <v>1296</v>
      </c>
      <c r="C2123" s="48" t="s">
        <v>1101</v>
      </c>
      <c r="D2123" s="44">
        <v>2003</v>
      </c>
      <c r="E2123" s="48" t="s">
        <v>8694</v>
      </c>
      <c r="F2123" s="44" t="s">
        <v>1291</v>
      </c>
      <c r="G2123" s="61">
        <v>43100</v>
      </c>
    </row>
    <row r="2124" spans="1:7" x14ac:dyDescent="0.15">
      <c r="A2124" s="44">
        <v>30774</v>
      </c>
      <c r="B2124" s="44" t="s">
        <v>1296</v>
      </c>
      <c r="C2124" s="48" t="s">
        <v>754</v>
      </c>
      <c r="D2124" s="44">
        <v>2001</v>
      </c>
      <c r="E2124" s="48" t="s">
        <v>8694</v>
      </c>
      <c r="F2124" s="44" t="s">
        <v>1291</v>
      </c>
      <c r="G2124" s="61">
        <v>43100</v>
      </c>
    </row>
    <row r="2125" spans="1:7" x14ac:dyDescent="0.15">
      <c r="A2125" s="44">
        <v>30775</v>
      </c>
      <c r="B2125" s="44" t="s">
        <v>1296</v>
      </c>
      <c r="C2125" s="48" t="s">
        <v>2429</v>
      </c>
      <c r="D2125" s="44">
        <v>2001</v>
      </c>
      <c r="E2125" s="48" t="s">
        <v>8749</v>
      </c>
      <c r="F2125" s="44" t="s">
        <v>1291</v>
      </c>
      <c r="G2125" s="61">
        <v>42848</v>
      </c>
    </row>
    <row r="2126" spans="1:7" x14ac:dyDescent="0.15">
      <c r="A2126" s="44">
        <v>30776</v>
      </c>
      <c r="B2126" s="44" t="s">
        <v>1295</v>
      </c>
      <c r="C2126" s="48" t="s">
        <v>68</v>
      </c>
      <c r="D2126" s="44">
        <v>2003</v>
      </c>
      <c r="E2126" s="48" t="s">
        <v>8704</v>
      </c>
      <c r="F2126" s="44" t="s">
        <v>1292</v>
      </c>
      <c r="G2126" s="61">
        <v>42779</v>
      </c>
    </row>
    <row r="2127" spans="1:7" x14ac:dyDescent="0.15">
      <c r="A2127" s="44">
        <v>30777</v>
      </c>
      <c r="B2127" s="44" t="s">
        <v>1295</v>
      </c>
      <c r="C2127" s="48" t="s">
        <v>2430</v>
      </c>
      <c r="D2127" s="44">
        <v>2001</v>
      </c>
      <c r="E2127" s="48" t="s">
        <v>8704</v>
      </c>
      <c r="F2127" s="44" t="s">
        <v>1292</v>
      </c>
      <c r="G2127" s="61"/>
    </row>
    <row r="2128" spans="1:7" x14ac:dyDescent="0.15">
      <c r="A2128" s="44">
        <v>30778</v>
      </c>
      <c r="B2128" s="44" t="s">
        <v>1295</v>
      </c>
      <c r="C2128" s="48" t="s">
        <v>328</v>
      </c>
      <c r="D2128" s="44">
        <v>2001</v>
      </c>
      <c r="E2128" s="48" t="s">
        <v>8726</v>
      </c>
      <c r="F2128" s="44" t="s">
        <v>1292</v>
      </c>
      <c r="G2128" s="61">
        <v>43100</v>
      </c>
    </row>
    <row r="2129" spans="1:7" x14ac:dyDescent="0.15">
      <c r="A2129" s="44">
        <v>30779</v>
      </c>
      <c r="B2129" s="44" t="s">
        <v>1296</v>
      </c>
      <c r="C2129" s="48" t="s">
        <v>2431</v>
      </c>
      <c r="D2129" s="44">
        <v>2000</v>
      </c>
      <c r="E2129" s="48" t="s">
        <v>8726</v>
      </c>
      <c r="F2129" s="44" t="s">
        <v>1292</v>
      </c>
      <c r="G2129" s="61"/>
    </row>
    <row r="2130" spans="1:7" x14ac:dyDescent="0.15">
      <c r="A2130" s="44">
        <v>30780</v>
      </c>
      <c r="B2130" s="44" t="s">
        <v>1296</v>
      </c>
      <c r="C2130" s="48" t="s">
        <v>1186</v>
      </c>
      <c r="D2130" s="44">
        <v>2000</v>
      </c>
      <c r="E2130" s="48" t="s">
        <v>8737</v>
      </c>
      <c r="F2130" s="44" t="s">
        <v>1293</v>
      </c>
      <c r="G2130" s="61"/>
    </row>
    <row r="2131" spans="1:7" x14ac:dyDescent="0.15">
      <c r="A2131" s="44">
        <v>30781</v>
      </c>
      <c r="B2131" s="44" t="s">
        <v>1296</v>
      </c>
      <c r="C2131" s="48" t="s">
        <v>2432</v>
      </c>
      <c r="D2131" s="44">
        <v>2004</v>
      </c>
      <c r="E2131" s="48" t="s">
        <v>8859</v>
      </c>
      <c r="F2131" s="44" t="s">
        <v>1295</v>
      </c>
      <c r="G2131" s="61"/>
    </row>
    <row r="2132" spans="1:7" x14ac:dyDescent="0.15">
      <c r="A2132" s="44">
        <v>30782</v>
      </c>
      <c r="B2132" s="44" t="s">
        <v>1296</v>
      </c>
      <c r="C2132" s="48" t="s">
        <v>1075</v>
      </c>
      <c r="D2132" s="44">
        <v>2004</v>
      </c>
      <c r="E2132" s="48" t="s">
        <v>8859</v>
      </c>
      <c r="F2132" s="44" t="s">
        <v>1295</v>
      </c>
      <c r="G2132" s="61">
        <v>42645</v>
      </c>
    </row>
    <row r="2133" spans="1:7" x14ac:dyDescent="0.15">
      <c r="A2133" s="44">
        <v>30783</v>
      </c>
      <c r="B2133" s="44" t="s">
        <v>1296</v>
      </c>
      <c r="C2133" s="48" t="s">
        <v>2433</v>
      </c>
      <c r="D2133" s="44">
        <v>2002</v>
      </c>
      <c r="E2133" s="48" t="s">
        <v>8859</v>
      </c>
      <c r="F2133" s="44" t="s">
        <v>1295</v>
      </c>
      <c r="G2133" s="61"/>
    </row>
    <row r="2134" spans="1:7" x14ac:dyDescent="0.15">
      <c r="A2134" s="44">
        <v>30784</v>
      </c>
      <c r="B2134" s="44" t="s">
        <v>1295</v>
      </c>
      <c r="C2134" s="48" t="s">
        <v>2434</v>
      </c>
      <c r="D2134" s="44">
        <v>2000</v>
      </c>
      <c r="E2134" s="48" t="s">
        <v>9170</v>
      </c>
      <c r="F2134" s="44" t="s">
        <v>1291</v>
      </c>
      <c r="G2134" s="61"/>
    </row>
    <row r="2135" spans="1:7" x14ac:dyDescent="0.15">
      <c r="A2135" s="44">
        <v>30785</v>
      </c>
      <c r="B2135" s="44" t="s">
        <v>1296</v>
      </c>
      <c r="C2135" s="48" t="s">
        <v>2435</v>
      </c>
      <c r="D2135" s="44">
        <v>2002</v>
      </c>
      <c r="E2135" s="48" t="s">
        <v>8716</v>
      </c>
      <c r="F2135" s="44" t="s">
        <v>1294</v>
      </c>
      <c r="G2135" s="61">
        <v>43002</v>
      </c>
    </row>
    <row r="2136" spans="1:7" x14ac:dyDescent="0.15">
      <c r="A2136" s="44">
        <v>30786</v>
      </c>
      <c r="B2136" s="44" t="s">
        <v>1296</v>
      </c>
      <c r="C2136" s="48" t="s">
        <v>2436</v>
      </c>
      <c r="D2136" s="44">
        <v>2002</v>
      </c>
      <c r="E2136" s="48" t="s">
        <v>8696</v>
      </c>
      <c r="F2136" s="44" t="s">
        <v>1291</v>
      </c>
      <c r="G2136" s="61"/>
    </row>
    <row r="2137" spans="1:7" x14ac:dyDescent="0.15">
      <c r="A2137" s="44">
        <v>30787</v>
      </c>
      <c r="B2137" s="44" t="s">
        <v>1295</v>
      </c>
      <c r="C2137" s="48" t="s">
        <v>2437</v>
      </c>
      <c r="D2137" s="44">
        <v>2002</v>
      </c>
      <c r="E2137" s="48" t="s">
        <v>9170</v>
      </c>
      <c r="F2137" s="44" t="s">
        <v>1291</v>
      </c>
      <c r="G2137" s="61"/>
    </row>
    <row r="2138" spans="1:7" x14ac:dyDescent="0.15">
      <c r="A2138" s="44">
        <v>30788</v>
      </c>
      <c r="B2138" s="44" t="s">
        <v>1295</v>
      </c>
      <c r="C2138" s="48" t="s">
        <v>515</v>
      </c>
      <c r="D2138" s="44">
        <v>1999</v>
      </c>
      <c r="E2138" s="48" t="s">
        <v>8711</v>
      </c>
      <c r="F2138" s="44" t="s">
        <v>1291</v>
      </c>
      <c r="G2138" s="61"/>
    </row>
    <row r="2139" spans="1:7" x14ac:dyDescent="0.15">
      <c r="A2139" s="44">
        <v>30789</v>
      </c>
      <c r="B2139" s="44" t="s">
        <v>1296</v>
      </c>
      <c r="C2139" s="48" t="s">
        <v>2438</v>
      </c>
      <c r="D2139" s="44">
        <v>2003</v>
      </c>
      <c r="E2139" s="48" t="s">
        <v>9177</v>
      </c>
      <c r="F2139" s="44" t="s">
        <v>1297</v>
      </c>
      <c r="G2139" s="61"/>
    </row>
    <row r="2140" spans="1:7" x14ac:dyDescent="0.15">
      <c r="A2140" s="44">
        <v>30790</v>
      </c>
      <c r="B2140" s="44" t="s">
        <v>1295</v>
      </c>
      <c r="C2140" s="48" t="s">
        <v>315</v>
      </c>
      <c r="D2140" s="44">
        <v>2001</v>
      </c>
      <c r="E2140" s="48" t="s">
        <v>8851</v>
      </c>
      <c r="F2140" s="44" t="s">
        <v>1291</v>
      </c>
      <c r="G2140" s="61">
        <v>43100</v>
      </c>
    </row>
    <row r="2141" spans="1:7" x14ac:dyDescent="0.15">
      <c r="A2141" s="44">
        <v>30791</v>
      </c>
      <c r="B2141" s="44" t="s">
        <v>1295</v>
      </c>
      <c r="C2141" s="48" t="s">
        <v>2439</v>
      </c>
      <c r="D2141" s="44">
        <v>2004</v>
      </c>
      <c r="E2141" s="48" t="s">
        <v>8831</v>
      </c>
      <c r="F2141" s="44" t="s">
        <v>1297</v>
      </c>
      <c r="G2141" s="61"/>
    </row>
    <row r="2142" spans="1:7" x14ac:dyDescent="0.15">
      <c r="A2142" s="44">
        <v>30792</v>
      </c>
      <c r="B2142" s="44" t="s">
        <v>1295</v>
      </c>
      <c r="C2142" s="48" t="s">
        <v>53</v>
      </c>
      <c r="D2142" s="44">
        <v>2002</v>
      </c>
      <c r="E2142" s="48" t="s">
        <v>8706</v>
      </c>
      <c r="F2142" s="44" t="s">
        <v>1291</v>
      </c>
      <c r="G2142" s="61">
        <v>43100</v>
      </c>
    </row>
    <row r="2143" spans="1:7" x14ac:dyDescent="0.15">
      <c r="A2143" s="133">
        <v>30793</v>
      </c>
      <c r="B2143" s="133" t="s">
        <v>1295</v>
      </c>
      <c r="C2143" s="134" t="s">
        <v>2440</v>
      </c>
      <c r="D2143" s="133">
        <v>2000</v>
      </c>
      <c r="E2143" s="134" t="s">
        <v>8740</v>
      </c>
      <c r="F2143" s="133" t="s">
        <v>1297</v>
      </c>
    </row>
    <row r="2144" spans="1:7" x14ac:dyDescent="0.15">
      <c r="A2144" s="44">
        <v>30795</v>
      </c>
      <c r="B2144" s="44" t="s">
        <v>1295</v>
      </c>
      <c r="C2144" s="48" t="s">
        <v>10897</v>
      </c>
      <c r="D2144" s="44">
        <v>1999</v>
      </c>
      <c r="E2144" s="48" t="s">
        <v>8763</v>
      </c>
      <c r="F2144" s="44" t="s">
        <v>1299</v>
      </c>
      <c r="G2144" s="61"/>
    </row>
    <row r="2145" spans="1:7" x14ac:dyDescent="0.15">
      <c r="A2145" s="44">
        <v>30797</v>
      </c>
      <c r="B2145" s="44" t="s">
        <v>1295</v>
      </c>
      <c r="C2145" s="48" t="s">
        <v>2441</v>
      </c>
      <c r="D2145" s="44">
        <v>2000</v>
      </c>
      <c r="E2145" s="48" t="s">
        <v>8749</v>
      </c>
      <c r="F2145" s="44" t="s">
        <v>1291</v>
      </c>
      <c r="G2145" s="61"/>
    </row>
    <row r="2146" spans="1:7" x14ac:dyDescent="0.15">
      <c r="A2146" s="44">
        <v>30798</v>
      </c>
      <c r="B2146" s="44" t="s">
        <v>1295</v>
      </c>
      <c r="C2146" s="48" t="s">
        <v>2442</v>
      </c>
      <c r="D2146" s="44">
        <v>2002</v>
      </c>
      <c r="E2146" s="48" t="s">
        <v>8749</v>
      </c>
      <c r="F2146" s="44" t="s">
        <v>1291</v>
      </c>
      <c r="G2146" s="61"/>
    </row>
    <row r="2147" spans="1:7" x14ac:dyDescent="0.15">
      <c r="A2147" s="44">
        <v>30799</v>
      </c>
      <c r="B2147" s="44" t="s">
        <v>1296</v>
      </c>
      <c r="C2147" s="48" t="s">
        <v>5732</v>
      </c>
      <c r="D2147" s="44">
        <v>2002</v>
      </c>
      <c r="E2147" s="48" t="s">
        <v>8749</v>
      </c>
      <c r="F2147" s="44" t="s">
        <v>1291</v>
      </c>
      <c r="G2147" s="61">
        <v>43100</v>
      </c>
    </row>
    <row r="2148" spans="1:7" x14ac:dyDescent="0.15">
      <c r="A2148" s="44">
        <v>30800</v>
      </c>
      <c r="B2148" s="44" t="s">
        <v>1295</v>
      </c>
      <c r="C2148" s="48" t="s">
        <v>482</v>
      </c>
      <c r="D2148" s="44">
        <v>2000</v>
      </c>
      <c r="E2148" s="48" t="s">
        <v>8691</v>
      </c>
      <c r="F2148" s="44" t="s">
        <v>1296</v>
      </c>
      <c r="G2148" s="61"/>
    </row>
    <row r="2149" spans="1:7" x14ac:dyDescent="0.15">
      <c r="A2149" s="44">
        <v>30802</v>
      </c>
      <c r="B2149" s="44" t="s">
        <v>1296</v>
      </c>
      <c r="C2149" s="48" t="s">
        <v>816</v>
      </c>
      <c r="D2149" s="44">
        <v>2000</v>
      </c>
      <c r="E2149" s="48" t="s">
        <v>8836</v>
      </c>
      <c r="F2149" s="44" t="s">
        <v>1296</v>
      </c>
      <c r="G2149" s="61"/>
    </row>
    <row r="2150" spans="1:7" x14ac:dyDescent="0.15">
      <c r="A2150" s="44">
        <v>30804</v>
      </c>
      <c r="B2150" s="44" t="s">
        <v>1296</v>
      </c>
      <c r="C2150" s="48" t="s">
        <v>2443</v>
      </c>
      <c r="D2150" s="44">
        <v>2002</v>
      </c>
      <c r="E2150" s="48" t="s">
        <v>8836</v>
      </c>
      <c r="F2150" s="44" t="s">
        <v>1296</v>
      </c>
      <c r="G2150" s="61"/>
    </row>
    <row r="2151" spans="1:7" x14ac:dyDescent="0.15">
      <c r="A2151" s="44">
        <v>30805</v>
      </c>
      <c r="B2151" s="44" t="s">
        <v>1295</v>
      </c>
      <c r="C2151" s="48" t="s">
        <v>2444</v>
      </c>
      <c r="D2151" s="44">
        <v>2003</v>
      </c>
      <c r="E2151" s="48" t="s">
        <v>8836</v>
      </c>
      <c r="F2151" s="44" t="s">
        <v>1296</v>
      </c>
      <c r="G2151" s="61"/>
    </row>
    <row r="2152" spans="1:7" x14ac:dyDescent="0.15">
      <c r="A2152" s="44">
        <v>30806</v>
      </c>
      <c r="B2152" s="44" t="s">
        <v>1295</v>
      </c>
      <c r="C2152" s="48" t="s">
        <v>2445</v>
      </c>
      <c r="D2152" s="44">
        <v>2001</v>
      </c>
      <c r="E2152" s="48" t="s">
        <v>8735</v>
      </c>
      <c r="F2152" s="44" t="s">
        <v>1295</v>
      </c>
      <c r="G2152" s="61"/>
    </row>
    <row r="2153" spans="1:7" x14ac:dyDescent="0.15">
      <c r="A2153" s="44">
        <v>30807</v>
      </c>
      <c r="B2153" s="44" t="s">
        <v>1295</v>
      </c>
      <c r="C2153" s="48" t="s">
        <v>10898</v>
      </c>
      <c r="D2153" s="44">
        <v>1999</v>
      </c>
      <c r="E2153" s="48" t="s">
        <v>8735</v>
      </c>
      <c r="F2153" s="44" t="s">
        <v>1295</v>
      </c>
      <c r="G2153" s="61"/>
    </row>
    <row r="2154" spans="1:7" x14ac:dyDescent="0.15">
      <c r="A2154" s="44">
        <v>30808</v>
      </c>
      <c r="B2154" s="44" t="s">
        <v>1295</v>
      </c>
      <c r="C2154" s="48" t="s">
        <v>2446</v>
      </c>
      <c r="D2154" s="44">
        <v>2001</v>
      </c>
      <c r="E2154" s="48" t="s">
        <v>8735</v>
      </c>
      <c r="F2154" s="44" t="s">
        <v>1295</v>
      </c>
      <c r="G2154" s="61"/>
    </row>
    <row r="2155" spans="1:7" x14ac:dyDescent="0.15">
      <c r="A2155" s="44">
        <v>30809</v>
      </c>
      <c r="B2155" s="44" t="s">
        <v>1295</v>
      </c>
      <c r="C2155" s="48" t="s">
        <v>2447</v>
      </c>
      <c r="D2155" s="44">
        <v>2001</v>
      </c>
      <c r="E2155" s="48" t="s">
        <v>8735</v>
      </c>
      <c r="F2155" s="44" t="s">
        <v>1295</v>
      </c>
      <c r="G2155" s="61"/>
    </row>
    <row r="2156" spans="1:7" x14ac:dyDescent="0.15">
      <c r="A2156" s="133">
        <v>30810</v>
      </c>
      <c r="B2156" s="133" t="s">
        <v>1295</v>
      </c>
      <c r="C2156" s="134" t="s">
        <v>2448</v>
      </c>
      <c r="D2156" s="133">
        <v>2002</v>
      </c>
      <c r="E2156" s="134" t="s">
        <v>8735</v>
      </c>
      <c r="F2156" s="133" t="s">
        <v>1295</v>
      </c>
    </row>
    <row r="2157" spans="1:7" x14ac:dyDescent="0.15">
      <c r="A2157" s="44">
        <v>30811</v>
      </c>
      <c r="B2157" s="44" t="s">
        <v>1296</v>
      </c>
      <c r="C2157" s="48" t="s">
        <v>2449</v>
      </c>
      <c r="D2157" s="44">
        <v>2002</v>
      </c>
      <c r="E2157" s="48" t="s">
        <v>8735</v>
      </c>
      <c r="F2157" s="44" t="s">
        <v>1295</v>
      </c>
      <c r="G2157" s="61"/>
    </row>
    <row r="2158" spans="1:7" x14ac:dyDescent="0.15">
      <c r="A2158" s="44">
        <v>30812</v>
      </c>
      <c r="B2158" s="44" t="s">
        <v>1296</v>
      </c>
      <c r="C2158" s="48" t="s">
        <v>5733</v>
      </c>
      <c r="D2158" s="44">
        <v>2001</v>
      </c>
      <c r="E2158" s="48" t="s">
        <v>8735</v>
      </c>
      <c r="F2158" s="44" t="s">
        <v>1295</v>
      </c>
      <c r="G2158" s="61"/>
    </row>
    <row r="2159" spans="1:7" x14ac:dyDescent="0.15">
      <c r="A2159" s="44">
        <v>30813</v>
      </c>
      <c r="B2159" s="44" t="s">
        <v>1296</v>
      </c>
      <c r="C2159" s="48" t="s">
        <v>2450</v>
      </c>
      <c r="D2159" s="44">
        <v>2001</v>
      </c>
      <c r="E2159" s="48" t="s">
        <v>8735</v>
      </c>
      <c r="F2159" s="44" t="s">
        <v>1295</v>
      </c>
      <c r="G2159" s="61"/>
    </row>
    <row r="2160" spans="1:7" x14ac:dyDescent="0.15">
      <c r="A2160" s="44">
        <v>30814</v>
      </c>
      <c r="B2160" s="44" t="s">
        <v>1296</v>
      </c>
      <c r="C2160" s="48" t="s">
        <v>10899</v>
      </c>
      <c r="D2160" s="44">
        <v>1999</v>
      </c>
      <c r="E2160" s="48" t="s">
        <v>8782</v>
      </c>
      <c r="F2160" s="44" t="s">
        <v>1292</v>
      </c>
      <c r="G2160" s="61"/>
    </row>
    <row r="2161" spans="1:7" x14ac:dyDescent="0.15">
      <c r="A2161" s="44">
        <v>30815</v>
      </c>
      <c r="B2161" s="44" t="s">
        <v>1296</v>
      </c>
      <c r="C2161" s="48" t="s">
        <v>2451</v>
      </c>
      <c r="D2161" s="44">
        <v>2000</v>
      </c>
      <c r="E2161" s="48" t="s">
        <v>8782</v>
      </c>
      <c r="F2161" s="44" t="s">
        <v>1292</v>
      </c>
      <c r="G2161" s="61"/>
    </row>
    <row r="2162" spans="1:7" x14ac:dyDescent="0.15">
      <c r="A2162" s="44">
        <v>30818</v>
      </c>
      <c r="B2162" s="44" t="s">
        <v>1296</v>
      </c>
      <c r="C2162" s="48" t="s">
        <v>2452</v>
      </c>
      <c r="D2162" s="44">
        <v>2000</v>
      </c>
      <c r="E2162" s="48" t="s">
        <v>8738</v>
      </c>
      <c r="F2162" s="44" t="s">
        <v>1293</v>
      </c>
      <c r="G2162" s="61"/>
    </row>
    <row r="2163" spans="1:7" x14ac:dyDescent="0.15">
      <c r="A2163" s="133">
        <v>30819</v>
      </c>
      <c r="B2163" s="133" t="s">
        <v>1295</v>
      </c>
      <c r="C2163" s="134" t="s">
        <v>2453</v>
      </c>
      <c r="D2163" s="133">
        <v>2001</v>
      </c>
      <c r="E2163" s="134" t="s">
        <v>8769</v>
      </c>
      <c r="F2163" s="133" t="s">
        <v>1297</v>
      </c>
    </row>
    <row r="2164" spans="1:7" x14ac:dyDescent="0.15">
      <c r="A2164" s="44">
        <v>30820</v>
      </c>
      <c r="B2164" s="44" t="s">
        <v>1296</v>
      </c>
      <c r="C2164" s="48" t="s">
        <v>10900</v>
      </c>
      <c r="D2164" s="44">
        <v>1999</v>
      </c>
      <c r="E2164" s="48" t="s">
        <v>8769</v>
      </c>
      <c r="F2164" s="44" t="s">
        <v>1297</v>
      </c>
      <c r="G2164" s="61"/>
    </row>
    <row r="2165" spans="1:7" x14ac:dyDescent="0.15">
      <c r="A2165" s="44">
        <v>30821</v>
      </c>
      <c r="B2165" s="44" t="s">
        <v>1296</v>
      </c>
      <c r="C2165" s="48" t="s">
        <v>2454</v>
      </c>
      <c r="D2165" s="44">
        <v>2001</v>
      </c>
      <c r="E2165" s="48" t="s">
        <v>9976</v>
      </c>
      <c r="F2165" s="44" t="s">
        <v>1291</v>
      </c>
      <c r="G2165" s="61"/>
    </row>
    <row r="2166" spans="1:7" x14ac:dyDescent="0.15">
      <c r="A2166" s="44">
        <v>30822</v>
      </c>
      <c r="B2166" s="44" t="s">
        <v>1296</v>
      </c>
      <c r="C2166" s="48" t="s">
        <v>2455</v>
      </c>
      <c r="D2166" s="44">
        <v>2000</v>
      </c>
      <c r="E2166" s="48" t="s">
        <v>9976</v>
      </c>
      <c r="F2166" s="44" t="s">
        <v>1291</v>
      </c>
      <c r="G2166" s="61"/>
    </row>
    <row r="2167" spans="1:7" x14ac:dyDescent="0.15">
      <c r="A2167" s="44">
        <v>30824</v>
      </c>
      <c r="B2167" s="44" t="s">
        <v>1296</v>
      </c>
      <c r="C2167" s="48" t="s">
        <v>2456</v>
      </c>
      <c r="D2167" s="44">
        <v>2005</v>
      </c>
      <c r="E2167" s="48" t="s">
        <v>9976</v>
      </c>
      <c r="F2167" s="44" t="s">
        <v>1291</v>
      </c>
      <c r="G2167" s="61"/>
    </row>
    <row r="2168" spans="1:7" x14ac:dyDescent="0.15">
      <c r="A2168" s="44">
        <v>30825</v>
      </c>
      <c r="B2168" s="44" t="s">
        <v>1296</v>
      </c>
      <c r="C2168" s="48" t="s">
        <v>2457</v>
      </c>
      <c r="D2168" s="44">
        <v>2003</v>
      </c>
      <c r="E2168" s="48" t="s">
        <v>9976</v>
      </c>
      <c r="F2168" s="44" t="s">
        <v>1291</v>
      </c>
      <c r="G2168" s="61"/>
    </row>
    <row r="2169" spans="1:7" x14ac:dyDescent="0.15">
      <c r="A2169" s="44">
        <v>30826</v>
      </c>
      <c r="B2169" s="44" t="s">
        <v>1296</v>
      </c>
      <c r="C2169" s="48" t="s">
        <v>2458</v>
      </c>
      <c r="D2169" s="44">
        <v>2003</v>
      </c>
      <c r="E2169" s="48" t="s">
        <v>9976</v>
      </c>
      <c r="F2169" s="44" t="s">
        <v>1291</v>
      </c>
      <c r="G2169" s="61"/>
    </row>
    <row r="2170" spans="1:7" x14ac:dyDescent="0.15">
      <c r="A2170" s="44">
        <v>30829</v>
      </c>
      <c r="B2170" s="44" t="s">
        <v>1296</v>
      </c>
      <c r="C2170" s="48" t="s">
        <v>2459</v>
      </c>
      <c r="D2170" s="44">
        <v>2004</v>
      </c>
      <c r="E2170" s="48" t="s">
        <v>9976</v>
      </c>
      <c r="F2170" s="44" t="s">
        <v>1291</v>
      </c>
      <c r="G2170" s="61"/>
    </row>
    <row r="2171" spans="1:7" x14ac:dyDescent="0.15">
      <c r="A2171" s="44">
        <v>30830</v>
      </c>
      <c r="B2171" s="44" t="s">
        <v>1296</v>
      </c>
      <c r="C2171" s="48" t="s">
        <v>10901</v>
      </c>
      <c r="D2171" s="44">
        <v>1999</v>
      </c>
      <c r="E2171" s="48" t="s">
        <v>9976</v>
      </c>
      <c r="F2171" s="44" t="s">
        <v>1291</v>
      </c>
      <c r="G2171" s="61"/>
    </row>
    <row r="2172" spans="1:7" x14ac:dyDescent="0.15">
      <c r="A2172" s="44">
        <v>30831</v>
      </c>
      <c r="B2172" s="44" t="s">
        <v>1296</v>
      </c>
      <c r="C2172" s="48" t="s">
        <v>2460</v>
      </c>
      <c r="D2172" s="44">
        <v>2005</v>
      </c>
      <c r="E2172" s="48" t="s">
        <v>9976</v>
      </c>
      <c r="F2172" s="44" t="s">
        <v>1291</v>
      </c>
      <c r="G2172" s="61"/>
    </row>
    <row r="2173" spans="1:7" x14ac:dyDescent="0.15">
      <c r="A2173" s="44">
        <v>30832</v>
      </c>
      <c r="B2173" s="44" t="s">
        <v>1295</v>
      </c>
      <c r="C2173" s="48" t="s">
        <v>2461</v>
      </c>
      <c r="D2173" s="44">
        <v>2001</v>
      </c>
      <c r="E2173" s="48" t="s">
        <v>8765</v>
      </c>
      <c r="F2173" s="44" t="s">
        <v>1294</v>
      </c>
      <c r="G2173" s="61"/>
    </row>
    <row r="2174" spans="1:7" x14ac:dyDescent="0.15">
      <c r="A2174" s="44">
        <v>30833</v>
      </c>
      <c r="B2174" s="44" t="s">
        <v>1295</v>
      </c>
      <c r="C2174" s="48" t="s">
        <v>2462</v>
      </c>
      <c r="D2174" s="44">
        <v>2000</v>
      </c>
      <c r="E2174" s="48" t="s">
        <v>9976</v>
      </c>
      <c r="F2174" s="44" t="s">
        <v>1291</v>
      </c>
      <c r="G2174" s="61"/>
    </row>
    <row r="2175" spans="1:7" x14ac:dyDescent="0.15">
      <c r="A2175" s="44">
        <v>30834</v>
      </c>
      <c r="B2175" s="44" t="s">
        <v>1295</v>
      </c>
      <c r="C2175" s="48" t="s">
        <v>2463</v>
      </c>
      <c r="D2175" s="44">
        <v>2000</v>
      </c>
      <c r="E2175" s="48" t="s">
        <v>9976</v>
      </c>
      <c r="F2175" s="44" t="s">
        <v>1291</v>
      </c>
      <c r="G2175" s="61"/>
    </row>
    <row r="2176" spans="1:7" x14ac:dyDescent="0.15">
      <c r="A2176" s="44">
        <v>30835</v>
      </c>
      <c r="B2176" s="44" t="s">
        <v>1295</v>
      </c>
      <c r="C2176" s="48" t="s">
        <v>2464</v>
      </c>
      <c r="D2176" s="44">
        <v>2000</v>
      </c>
      <c r="E2176" s="48" t="s">
        <v>9976</v>
      </c>
      <c r="F2176" s="44" t="s">
        <v>1291</v>
      </c>
      <c r="G2176" s="61"/>
    </row>
    <row r="2177" spans="1:7" x14ac:dyDescent="0.15">
      <c r="A2177" s="44">
        <v>30836</v>
      </c>
      <c r="B2177" s="44" t="s">
        <v>1295</v>
      </c>
      <c r="C2177" s="48" t="s">
        <v>2465</v>
      </c>
      <c r="D2177" s="44">
        <v>2002</v>
      </c>
      <c r="E2177" s="48" t="s">
        <v>9976</v>
      </c>
      <c r="F2177" s="44" t="s">
        <v>1291</v>
      </c>
      <c r="G2177" s="61"/>
    </row>
    <row r="2178" spans="1:7" x14ac:dyDescent="0.15">
      <c r="A2178" s="44">
        <v>30838</v>
      </c>
      <c r="B2178" s="44" t="s">
        <v>1295</v>
      </c>
      <c r="C2178" s="48" t="s">
        <v>10902</v>
      </c>
      <c r="D2178" s="44">
        <v>1999</v>
      </c>
      <c r="E2178" s="48" t="s">
        <v>9976</v>
      </c>
      <c r="F2178" s="44" t="s">
        <v>1291</v>
      </c>
      <c r="G2178" s="61"/>
    </row>
    <row r="2179" spans="1:7" x14ac:dyDescent="0.15">
      <c r="A2179" s="44">
        <v>30839</v>
      </c>
      <c r="B2179" s="44" t="s">
        <v>1295</v>
      </c>
      <c r="C2179" s="48" t="s">
        <v>2466</v>
      </c>
      <c r="D2179" s="44">
        <v>2001</v>
      </c>
      <c r="E2179" s="48" t="s">
        <v>8871</v>
      </c>
      <c r="F2179" s="44" t="s">
        <v>1294</v>
      </c>
      <c r="G2179" s="61"/>
    </row>
    <row r="2180" spans="1:7" x14ac:dyDescent="0.15">
      <c r="A2180" s="44">
        <v>30842</v>
      </c>
      <c r="B2180" s="44" t="s">
        <v>1296</v>
      </c>
      <c r="C2180" s="48" t="s">
        <v>2467</v>
      </c>
      <c r="D2180" s="44">
        <v>2000</v>
      </c>
      <c r="E2180" s="48" t="s">
        <v>8805</v>
      </c>
      <c r="F2180" s="44" t="s">
        <v>1298</v>
      </c>
      <c r="G2180" s="61"/>
    </row>
    <row r="2181" spans="1:7" x14ac:dyDescent="0.15">
      <c r="A2181" s="44">
        <v>30843</v>
      </c>
      <c r="B2181" s="44" t="s">
        <v>1296</v>
      </c>
      <c r="C2181" s="48" t="s">
        <v>10903</v>
      </c>
      <c r="D2181" s="44">
        <v>1999</v>
      </c>
      <c r="E2181" s="48" t="s">
        <v>8793</v>
      </c>
      <c r="F2181" s="44" t="s">
        <v>1298</v>
      </c>
      <c r="G2181" s="61"/>
    </row>
    <row r="2182" spans="1:7" x14ac:dyDescent="0.15">
      <c r="A2182" s="44">
        <v>30844</v>
      </c>
      <c r="B2182" s="44" t="s">
        <v>1296</v>
      </c>
      <c r="C2182" s="48" t="s">
        <v>605</v>
      </c>
      <c r="D2182" s="44">
        <v>2002</v>
      </c>
      <c r="E2182" s="48" t="s">
        <v>8793</v>
      </c>
      <c r="F2182" s="44" t="s">
        <v>1298</v>
      </c>
      <c r="G2182" s="61">
        <v>43066</v>
      </c>
    </row>
    <row r="2183" spans="1:7" x14ac:dyDescent="0.15">
      <c r="A2183" s="44">
        <v>30845</v>
      </c>
      <c r="B2183" s="44" t="s">
        <v>1296</v>
      </c>
      <c r="C2183" s="48" t="s">
        <v>2468</v>
      </c>
      <c r="D2183" s="44">
        <v>2001</v>
      </c>
      <c r="E2183" s="48" t="s">
        <v>8793</v>
      </c>
      <c r="F2183" s="44" t="s">
        <v>1298</v>
      </c>
      <c r="G2183" s="61"/>
    </row>
    <row r="2184" spans="1:7" x14ac:dyDescent="0.15">
      <c r="A2184" s="44">
        <v>30846</v>
      </c>
      <c r="B2184" s="44" t="s">
        <v>1295</v>
      </c>
      <c r="C2184" s="48" t="s">
        <v>93</v>
      </c>
      <c r="D2184" s="44">
        <v>2003</v>
      </c>
      <c r="E2184" s="48" t="s">
        <v>8698</v>
      </c>
      <c r="F2184" s="44" t="s">
        <v>1298</v>
      </c>
      <c r="G2184" s="61"/>
    </row>
    <row r="2185" spans="1:7" x14ac:dyDescent="0.15">
      <c r="A2185" s="44">
        <v>30847</v>
      </c>
      <c r="B2185" s="44" t="s">
        <v>1296</v>
      </c>
      <c r="C2185" s="48" t="s">
        <v>581</v>
      </c>
      <c r="D2185" s="44">
        <v>2003</v>
      </c>
      <c r="E2185" s="48" t="s">
        <v>8698</v>
      </c>
      <c r="F2185" s="44" t="s">
        <v>1298</v>
      </c>
      <c r="G2185" s="61">
        <v>42896</v>
      </c>
    </row>
    <row r="2186" spans="1:7" x14ac:dyDescent="0.15">
      <c r="A2186" s="44">
        <v>30848</v>
      </c>
      <c r="B2186" s="44" t="s">
        <v>1296</v>
      </c>
      <c r="C2186" s="48" t="s">
        <v>2469</v>
      </c>
      <c r="D2186" s="44">
        <v>2003</v>
      </c>
      <c r="E2186" s="48" t="s">
        <v>8698</v>
      </c>
      <c r="F2186" s="44" t="s">
        <v>1298</v>
      </c>
      <c r="G2186" s="61"/>
    </row>
    <row r="2187" spans="1:7" x14ac:dyDescent="0.15">
      <c r="A2187" s="44">
        <v>30850</v>
      </c>
      <c r="B2187" s="44" t="s">
        <v>1296</v>
      </c>
      <c r="C2187" s="48" t="s">
        <v>620</v>
      </c>
      <c r="D2187" s="44">
        <v>2002</v>
      </c>
      <c r="E2187" s="48" t="s">
        <v>9977</v>
      </c>
      <c r="F2187" s="44" t="s">
        <v>1298</v>
      </c>
      <c r="G2187" s="61"/>
    </row>
    <row r="2188" spans="1:7" x14ac:dyDescent="0.15">
      <c r="A2188" s="44">
        <v>30851</v>
      </c>
      <c r="B2188" s="44" t="s">
        <v>1295</v>
      </c>
      <c r="C2188" s="48" t="s">
        <v>71</v>
      </c>
      <c r="D2188" s="44">
        <v>2002</v>
      </c>
      <c r="E2188" s="48" t="s">
        <v>9977</v>
      </c>
      <c r="F2188" s="44" t="s">
        <v>1298</v>
      </c>
      <c r="G2188" s="61"/>
    </row>
    <row r="2189" spans="1:7" x14ac:dyDescent="0.15">
      <c r="A2189" s="44">
        <v>30852</v>
      </c>
      <c r="B2189" s="44" t="s">
        <v>1296</v>
      </c>
      <c r="C2189" s="48" t="s">
        <v>606</v>
      </c>
      <c r="D2189" s="44">
        <v>2002</v>
      </c>
      <c r="E2189" s="48" t="s">
        <v>9977</v>
      </c>
      <c r="F2189" s="44" t="s">
        <v>1298</v>
      </c>
      <c r="G2189" s="61"/>
    </row>
    <row r="2190" spans="1:7" x14ac:dyDescent="0.15">
      <c r="A2190" s="44">
        <v>30853</v>
      </c>
      <c r="B2190" s="44" t="s">
        <v>1296</v>
      </c>
      <c r="C2190" s="48" t="s">
        <v>601</v>
      </c>
      <c r="D2190" s="44">
        <v>2002</v>
      </c>
      <c r="E2190" s="48" t="s">
        <v>9977</v>
      </c>
      <c r="F2190" s="44" t="s">
        <v>1298</v>
      </c>
      <c r="G2190" s="61">
        <v>42646</v>
      </c>
    </row>
    <row r="2191" spans="1:7" x14ac:dyDescent="0.15">
      <c r="A2191" s="44">
        <v>30854</v>
      </c>
      <c r="B2191" s="44" t="s">
        <v>1296</v>
      </c>
      <c r="C2191" s="48" t="s">
        <v>2470</v>
      </c>
      <c r="D2191" s="44">
        <v>2002</v>
      </c>
      <c r="E2191" s="48" t="s">
        <v>8749</v>
      </c>
      <c r="F2191" s="44" t="s">
        <v>1291</v>
      </c>
      <c r="G2191" s="61"/>
    </row>
    <row r="2192" spans="1:7" x14ac:dyDescent="0.15">
      <c r="A2192" s="44">
        <v>30856</v>
      </c>
      <c r="B2192" s="44" t="s">
        <v>1296</v>
      </c>
      <c r="C2192" s="48" t="s">
        <v>1119</v>
      </c>
      <c r="D2192" s="44">
        <v>2001</v>
      </c>
      <c r="E2192" s="48" t="s">
        <v>8845</v>
      </c>
      <c r="F2192" s="44" t="s">
        <v>1291</v>
      </c>
      <c r="G2192" s="61">
        <v>42645</v>
      </c>
    </row>
    <row r="2193" spans="1:7" x14ac:dyDescent="0.15">
      <c r="A2193" s="44">
        <v>30857</v>
      </c>
      <c r="B2193" s="44" t="s">
        <v>1295</v>
      </c>
      <c r="C2193" s="48" t="s">
        <v>10904</v>
      </c>
      <c r="D2193" s="44">
        <v>1999</v>
      </c>
      <c r="E2193" s="48" t="s">
        <v>9173</v>
      </c>
      <c r="F2193" s="44" t="s">
        <v>1296</v>
      </c>
      <c r="G2193" s="61"/>
    </row>
    <row r="2194" spans="1:7" x14ac:dyDescent="0.15">
      <c r="A2194" s="44">
        <v>30859</v>
      </c>
      <c r="B2194" s="44" t="s">
        <v>1295</v>
      </c>
      <c r="C2194" s="48" t="s">
        <v>2471</v>
      </c>
      <c r="D2194" s="44">
        <v>2002</v>
      </c>
      <c r="E2194" s="48" t="s">
        <v>9193</v>
      </c>
      <c r="F2194" s="44" t="s">
        <v>1298</v>
      </c>
      <c r="G2194" s="61"/>
    </row>
    <row r="2195" spans="1:7" x14ac:dyDescent="0.15">
      <c r="A2195" s="133">
        <v>30862</v>
      </c>
      <c r="B2195" s="133" t="s">
        <v>1296</v>
      </c>
      <c r="C2195" s="134" t="s">
        <v>10905</v>
      </c>
      <c r="D2195" s="133">
        <v>1999</v>
      </c>
      <c r="E2195" s="134" t="s">
        <v>8749</v>
      </c>
      <c r="F2195" s="133" t="s">
        <v>1291</v>
      </c>
    </row>
    <row r="2196" spans="1:7" x14ac:dyDescent="0.15">
      <c r="A2196" s="44">
        <v>30863</v>
      </c>
      <c r="B2196" s="44" t="s">
        <v>1296</v>
      </c>
      <c r="C2196" s="48" t="s">
        <v>10906</v>
      </c>
      <c r="D2196" s="44">
        <v>1999</v>
      </c>
      <c r="E2196" s="48" t="s">
        <v>8749</v>
      </c>
      <c r="F2196" s="44" t="s">
        <v>1291</v>
      </c>
      <c r="G2196" s="61"/>
    </row>
    <row r="2197" spans="1:7" x14ac:dyDescent="0.15">
      <c r="A2197" s="44">
        <v>30868</v>
      </c>
      <c r="B2197" s="44" t="s">
        <v>1295</v>
      </c>
      <c r="C2197" s="48" t="s">
        <v>373</v>
      </c>
      <c r="D2197" s="44">
        <v>2001</v>
      </c>
      <c r="E2197" s="48" t="s">
        <v>8826</v>
      </c>
      <c r="F2197" s="44" t="s">
        <v>1294</v>
      </c>
      <c r="G2197" s="61">
        <v>43100</v>
      </c>
    </row>
    <row r="2198" spans="1:7" x14ac:dyDescent="0.15">
      <c r="A2198" s="44">
        <v>30869</v>
      </c>
      <c r="B2198" s="44" t="s">
        <v>1295</v>
      </c>
      <c r="C2198" s="48" t="s">
        <v>2472</v>
      </c>
      <c r="D2198" s="44">
        <v>2001</v>
      </c>
      <c r="E2198" s="48" t="s">
        <v>8765</v>
      </c>
      <c r="F2198" s="44" t="s">
        <v>1294</v>
      </c>
      <c r="G2198" s="61"/>
    </row>
    <row r="2199" spans="1:7" x14ac:dyDescent="0.15">
      <c r="A2199" s="44">
        <v>30870</v>
      </c>
      <c r="B2199" s="44" t="s">
        <v>1295</v>
      </c>
      <c r="C2199" s="48" t="s">
        <v>2473</v>
      </c>
      <c r="D2199" s="44">
        <v>2002</v>
      </c>
      <c r="E2199" s="48" t="s">
        <v>8765</v>
      </c>
      <c r="F2199" s="44" t="s">
        <v>1294</v>
      </c>
      <c r="G2199" s="61"/>
    </row>
    <row r="2200" spans="1:7" x14ac:dyDescent="0.15">
      <c r="A2200" s="44">
        <v>30871</v>
      </c>
      <c r="B2200" s="44" t="s">
        <v>1296</v>
      </c>
      <c r="C2200" s="48" t="s">
        <v>2474</v>
      </c>
      <c r="D2200" s="44">
        <v>2001</v>
      </c>
      <c r="E2200" s="48" t="s">
        <v>8765</v>
      </c>
      <c r="F2200" s="44" t="s">
        <v>1294</v>
      </c>
      <c r="G2200" s="61"/>
    </row>
    <row r="2201" spans="1:7" x14ac:dyDescent="0.15">
      <c r="A2201" s="44">
        <v>30872</v>
      </c>
      <c r="B2201" s="44" t="s">
        <v>1295</v>
      </c>
      <c r="C2201" s="48" t="s">
        <v>453</v>
      </c>
      <c r="D2201" s="44">
        <v>2001</v>
      </c>
      <c r="E2201" s="48" t="s">
        <v>8765</v>
      </c>
      <c r="F2201" s="44" t="s">
        <v>1294</v>
      </c>
      <c r="G2201" s="61">
        <v>42771</v>
      </c>
    </row>
    <row r="2202" spans="1:7" x14ac:dyDescent="0.15">
      <c r="A2202" s="44">
        <v>30873</v>
      </c>
      <c r="B2202" s="44" t="s">
        <v>1296</v>
      </c>
      <c r="C2202" s="48" t="s">
        <v>751</v>
      </c>
      <c r="D2202" s="44">
        <v>2001</v>
      </c>
      <c r="E2202" s="48" t="s">
        <v>8697</v>
      </c>
      <c r="F2202" s="44" t="s">
        <v>1291</v>
      </c>
      <c r="G2202" s="61">
        <v>42834</v>
      </c>
    </row>
    <row r="2203" spans="1:7" x14ac:dyDescent="0.15">
      <c r="A2203" s="44">
        <v>30874</v>
      </c>
      <c r="B2203" s="44" t="s">
        <v>1295</v>
      </c>
      <c r="C2203" s="48" t="s">
        <v>480</v>
      </c>
      <c r="D2203" s="44">
        <v>2000</v>
      </c>
      <c r="E2203" s="48" t="s">
        <v>8756</v>
      </c>
      <c r="F2203" s="44" t="s">
        <v>1296</v>
      </c>
      <c r="G2203" s="61"/>
    </row>
    <row r="2204" spans="1:7" x14ac:dyDescent="0.15">
      <c r="A2204" s="44">
        <v>30875</v>
      </c>
      <c r="B2204" s="44" t="s">
        <v>1296</v>
      </c>
      <c r="C2204" s="48" t="s">
        <v>2475</v>
      </c>
      <c r="D2204" s="44">
        <v>2002</v>
      </c>
      <c r="E2204" s="48" t="s">
        <v>8832</v>
      </c>
      <c r="F2204" s="44" t="s">
        <v>1294</v>
      </c>
      <c r="G2204" s="61">
        <v>43100</v>
      </c>
    </row>
    <row r="2205" spans="1:7" x14ac:dyDescent="0.15">
      <c r="A2205" s="44">
        <v>30877</v>
      </c>
      <c r="B2205" s="44" t="s">
        <v>1296</v>
      </c>
      <c r="C2205" s="48" t="s">
        <v>2476</v>
      </c>
      <c r="D2205" s="44">
        <v>2002</v>
      </c>
      <c r="E2205" s="48" t="s">
        <v>8769</v>
      </c>
      <c r="F2205" s="44" t="s">
        <v>1297</v>
      </c>
      <c r="G2205" s="61"/>
    </row>
    <row r="2206" spans="1:7" x14ac:dyDescent="0.15">
      <c r="A2206" s="44">
        <v>30878</v>
      </c>
      <c r="B2206" s="44" t="s">
        <v>1295</v>
      </c>
      <c r="C2206" s="48" t="s">
        <v>159</v>
      </c>
      <c r="D2206" s="44">
        <v>2003</v>
      </c>
      <c r="E2206" s="48" t="s">
        <v>8769</v>
      </c>
      <c r="F2206" s="44" t="s">
        <v>1297</v>
      </c>
      <c r="G2206" s="61"/>
    </row>
    <row r="2207" spans="1:7" x14ac:dyDescent="0.15">
      <c r="A2207" s="44">
        <v>30879</v>
      </c>
      <c r="B2207" s="44" t="s">
        <v>1296</v>
      </c>
      <c r="C2207" s="48" t="s">
        <v>2477</v>
      </c>
      <c r="D2207" s="44">
        <v>2005</v>
      </c>
      <c r="E2207" s="48" t="s">
        <v>8740</v>
      </c>
      <c r="F2207" s="44" t="s">
        <v>1297</v>
      </c>
      <c r="G2207" s="61"/>
    </row>
    <row r="2208" spans="1:7" x14ac:dyDescent="0.15">
      <c r="A2208" s="44">
        <v>30880</v>
      </c>
      <c r="B2208" s="44" t="s">
        <v>1296</v>
      </c>
      <c r="C2208" s="48" t="s">
        <v>2478</v>
      </c>
      <c r="D2208" s="44">
        <v>2005</v>
      </c>
      <c r="E2208" s="48" t="s">
        <v>8740</v>
      </c>
      <c r="F2208" s="44" t="s">
        <v>1297</v>
      </c>
      <c r="G2208" s="61"/>
    </row>
    <row r="2209" spans="1:7" x14ac:dyDescent="0.15">
      <c r="A2209" s="44">
        <v>30881</v>
      </c>
      <c r="B2209" s="44" t="s">
        <v>1296</v>
      </c>
      <c r="C2209" s="48" t="s">
        <v>2479</v>
      </c>
      <c r="D2209" s="44">
        <v>2002</v>
      </c>
      <c r="E2209" s="48" t="s">
        <v>8733</v>
      </c>
      <c r="F2209" s="44" t="s">
        <v>1297</v>
      </c>
      <c r="G2209" s="61"/>
    </row>
    <row r="2210" spans="1:7" x14ac:dyDescent="0.15">
      <c r="A2210" s="44">
        <v>30882</v>
      </c>
      <c r="B2210" s="44" t="s">
        <v>1295</v>
      </c>
      <c r="C2210" s="48" t="s">
        <v>2480</v>
      </c>
      <c r="D2210" s="44">
        <v>2004</v>
      </c>
      <c r="E2210" s="48" t="s">
        <v>8733</v>
      </c>
      <c r="F2210" s="44" t="s">
        <v>1297</v>
      </c>
      <c r="G2210" s="61"/>
    </row>
    <row r="2211" spans="1:7" x14ac:dyDescent="0.15">
      <c r="A2211" s="44">
        <v>30884</v>
      </c>
      <c r="B2211" s="44" t="s">
        <v>1295</v>
      </c>
      <c r="C2211" s="48" t="s">
        <v>2481</v>
      </c>
      <c r="D2211" s="44">
        <v>1999</v>
      </c>
      <c r="E2211" s="48" t="s">
        <v>8733</v>
      </c>
      <c r="F2211" s="44" t="s">
        <v>1297</v>
      </c>
      <c r="G2211" s="61"/>
    </row>
    <row r="2212" spans="1:7" x14ac:dyDescent="0.15">
      <c r="A2212" s="44">
        <v>30885</v>
      </c>
      <c r="B2212" s="44" t="s">
        <v>1295</v>
      </c>
      <c r="C2212" s="48" t="s">
        <v>2482</v>
      </c>
      <c r="D2212" s="44">
        <v>2006</v>
      </c>
      <c r="E2212" s="48" t="s">
        <v>8733</v>
      </c>
      <c r="F2212" s="44" t="s">
        <v>1297</v>
      </c>
      <c r="G2212" s="61"/>
    </row>
    <row r="2213" spans="1:7" x14ac:dyDescent="0.15">
      <c r="A2213" s="44">
        <v>30888</v>
      </c>
      <c r="B2213" s="44" t="s">
        <v>1296</v>
      </c>
      <c r="C2213" s="48" t="s">
        <v>2483</v>
      </c>
      <c r="D2213" s="44">
        <v>2000</v>
      </c>
      <c r="E2213" s="48" t="s">
        <v>8758</v>
      </c>
      <c r="F2213" s="44" t="s">
        <v>1292</v>
      </c>
      <c r="G2213" s="61"/>
    </row>
    <row r="2214" spans="1:7" x14ac:dyDescent="0.15">
      <c r="A2214" s="44">
        <v>30889</v>
      </c>
      <c r="B2214" s="44" t="s">
        <v>1295</v>
      </c>
      <c r="C2214" s="48" t="s">
        <v>10907</v>
      </c>
      <c r="D2214" s="44">
        <v>1999</v>
      </c>
      <c r="E2214" s="48" t="s">
        <v>8758</v>
      </c>
      <c r="F2214" s="44" t="s">
        <v>1292</v>
      </c>
      <c r="G2214" s="61">
        <v>42646</v>
      </c>
    </row>
    <row r="2215" spans="1:7" x14ac:dyDescent="0.15">
      <c r="A2215" s="44">
        <v>30890</v>
      </c>
      <c r="B2215" s="44" t="s">
        <v>1295</v>
      </c>
      <c r="C2215" s="48" t="s">
        <v>352</v>
      </c>
      <c r="D2215" s="44">
        <v>2001</v>
      </c>
      <c r="E2215" s="48" t="s">
        <v>8758</v>
      </c>
      <c r="F2215" s="44" t="s">
        <v>1292</v>
      </c>
      <c r="G2215" s="61">
        <v>42806</v>
      </c>
    </row>
    <row r="2216" spans="1:7" x14ac:dyDescent="0.15">
      <c r="A2216" s="44">
        <v>30892</v>
      </c>
      <c r="B2216" s="44" t="s">
        <v>1296</v>
      </c>
      <c r="C2216" s="48" t="s">
        <v>10908</v>
      </c>
      <c r="D2216" s="44">
        <v>1999</v>
      </c>
      <c r="E2216" s="48" t="s">
        <v>8758</v>
      </c>
      <c r="F2216" s="44" t="s">
        <v>1292</v>
      </c>
      <c r="G2216" s="61"/>
    </row>
    <row r="2217" spans="1:7" x14ac:dyDescent="0.15">
      <c r="A2217" s="44">
        <v>30893</v>
      </c>
      <c r="B2217" s="44" t="s">
        <v>1296</v>
      </c>
      <c r="C2217" s="48" t="s">
        <v>2484</v>
      </c>
      <c r="D2217" s="44">
        <v>2001</v>
      </c>
      <c r="E2217" s="48" t="s">
        <v>8758</v>
      </c>
      <c r="F2217" s="44" t="s">
        <v>1292</v>
      </c>
      <c r="G2217" s="61"/>
    </row>
    <row r="2218" spans="1:7" x14ac:dyDescent="0.15">
      <c r="A2218" s="44">
        <v>30894</v>
      </c>
      <c r="B2218" s="44" t="s">
        <v>1295</v>
      </c>
      <c r="C2218" s="48" t="s">
        <v>2485</v>
      </c>
      <c r="D2218" s="44">
        <v>1999</v>
      </c>
      <c r="E2218" s="48" t="s">
        <v>8758</v>
      </c>
      <c r="F2218" s="44" t="s">
        <v>1292</v>
      </c>
      <c r="G2218" s="61"/>
    </row>
    <row r="2219" spans="1:7" x14ac:dyDescent="0.15">
      <c r="A2219" s="44">
        <v>30895</v>
      </c>
      <c r="B2219" s="44" t="s">
        <v>1295</v>
      </c>
      <c r="C2219" s="48" t="s">
        <v>10909</v>
      </c>
      <c r="D2219" s="44">
        <v>1999</v>
      </c>
      <c r="E2219" s="48" t="s">
        <v>8758</v>
      </c>
      <c r="F2219" s="44" t="s">
        <v>1292</v>
      </c>
      <c r="G2219" s="61"/>
    </row>
    <row r="2220" spans="1:7" x14ac:dyDescent="0.15">
      <c r="A2220" s="44">
        <v>30897</v>
      </c>
      <c r="B2220" s="44" t="s">
        <v>1296</v>
      </c>
      <c r="C2220" s="48" t="s">
        <v>2486</v>
      </c>
      <c r="D2220" s="44">
        <v>2002</v>
      </c>
      <c r="E2220" s="48" t="s">
        <v>8758</v>
      </c>
      <c r="F2220" s="44" t="s">
        <v>1292</v>
      </c>
      <c r="G2220" s="61"/>
    </row>
    <row r="2221" spans="1:7" x14ac:dyDescent="0.15">
      <c r="A2221" s="44">
        <v>30898</v>
      </c>
      <c r="B2221" s="44" t="s">
        <v>1295</v>
      </c>
      <c r="C2221" s="48" t="s">
        <v>10910</v>
      </c>
      <c r="D2221" s="44">
        <v>1999</v>
      </c>
      <c r="E2221" s="48" t="s">
        <v>8782</v>
      </c>
      <c r="F2221" s="44" t="s">
        <v>1292</v>
      </c>
      <c r="G2221" s="61"/>
    </row>
    <row r="2222" spans="1:7" x14ac:dyDescent="0.15">
      <c r="A2222" s="44">
        <v>30899</v>
      </c>
      <c r="B2222" s="44" t="s">
        <v>1296</v>
      </c>
      <c r="C2222" s="48" t="s">
        <v>2487</v>
      </c>
      <c r="D2222" s="44">
        <v>1999</v>
      </c>
      <c r="E2222" s="48" t="s">
        <v>9165</v>
      </c>
      <c r="F2222" s="44" t="s">
        <v>1298</v>
      </c>
      <c r="G2222" s="61"/>
    </row>
    <row r="2223" spans="1:7" x14ac:dyDescent="0.15">
      <c r="A2223" s="44">
        <v>30900</v>
      </c>
      <c r="B2223" s="44" t="s">
        <v>1296</v>
      </c>
      <c r="C2223" s="48" t="s">
        <v>2488</v>
      </c>
      <c r="D2223" s="44">
        <v>2000</v>
      </c>
      <c r="E2223" s="48" t="s">
        <v>9165</v>
      </c>
      <c r="F2223" s="44" t="s">
        <v>1298</v>
      </c>
      <c r="G2223" s="61"/>
    </row>
    <row r="2224" spans="1:7" x14ac:dyDescent="0.15">
      <c r="A2224" s="44">
        <v>30902</v>
      </c>
      <c r="B2224" s="44" t="s">
        <v>1296</v>
      </c>
      <c r="C2224" s="48" t="s">
        <v>1133</v>
      </c>
      <c r="D2224" s="44">
        <v>2003</v>
      </c>
      <c r="E2224" s="48" t="s">
        <v>8790</v>
      </c>
      <c r="F2224" s="44" t="s">
        <v>1298</v>
      </c>
      <c r="G2224" s="61">
        <v>42996</v>
      </c>
    </row>
    <row r="2225" spans="1:7" x14ac:dyDescent="0.15">
      <c r="A2225" s="44">
        <v>30903</v>
      </c>
      <c r="B2225" s="44" t="s">
        <v>1296</v>
      </c>
      <c r="C2225" s="48" t="s">
        <v>815</v>
      </c>
      <c r="D2225" s="44">
        <v>2000</v>
      </c>
      <c r="E2225" s="48" t="s">
        <v>8790</v>
      </c>
      <c r="F2225" s="44" t="s">
        <v>1298</v>
      </c>
      <c r="G2225" s="61">
        <v>42819</v>
      </c>
    </row>
    <row r="2226" spans="1:7" x14ac:dyDescent="0.15">
      <c r="A2226" s="44">
        <v>30904</v>
      </c>
      <c r="B2226" s="44" t="s">
        <v>1296</v>
      </c>
      <c r="C2226" s="48" t="s">
        <v>2489</v>
      </c>
      <c r="D2226" s="44">
        <v>2000</v>
      </c>
      <c r="E2226" s="48" t="s">
        <v>9158</v>
      </c>
      <c r="F2226" s="44" t="s">
        <v>1298</v>
      </c>
      <c r="G2226" s="61"/>
    </row>
    <row r="2227" spans="1:7" x14ac:dyDescent="0.15">
      <c r="A2227" s="44">
        <v>30906</v>
      </c>
      <c r="B2227" s="44" t="s">
        <v>1296</v>
      </c>
      <c r="C2227" s="48" t="s">
        <v>2490</v>
      </c>
      <c r="D2227" s="44">
        <v>2000</v>
      </c>
      <c r="E2227" s="48" t="s">
        <v>8845</v>
      </c>
      <c r="F2227" s="44" t="s">
        <v>1291</v>
      </c>
      <c r="G2227" s="61"/>
    </row>
    <row r="2228" spans="1:7" x14ac:dyDescent="0.15">
      <c r="A2228" s="44">
        <v>30907</v>
      </c>
      <c r="B2228" s="44" t="s">
        <v>1296</v>
      </c>
      <c r="C2228" s="48" t="s">
        <v>586</v>
      </c>
      <c r="D2228" s="44">
        <v>2003</v>
      </c>
      <c r="E2228" s="48" t="s">
        <v>8698</v>
      </c>
      <c r="F2228" s="44" t="s">
        <v>1298</v>
      </c>
      <c r="G2228" s="61"/>
    </row>
    <row r="2229" spans="1:7" x14ac:dyDescent="0.15">
      <c r="A2229" s="44">
        <v>30908</v>
      </c>
      <c r="B2229" s="44" t="s">
        <v>1296</v>
      </c>
      <c r="C2229" s="48" t="s">
        <v>2491</v>
      </c>
      <c r="D2229" s="44">
        <v>2002</v>
      </c>
      <c r="E2229" s="48" t="s">
        <v>8698</v>
      </c>
      <c r="F2229" s="44" t="s">
        <v>1298</v>
      </c>
      <c r="G2229" s="61"/>
    </row>
    <row r="2230" spans="1:7" x14ac:dyDescent="0.15">
      <c r="A2230" s="44">
        <v>30909</v>
      </c>
      <c r="B2230" s="44" t="s">
        <v>1295</v>
      </c>
      <c r="C2230" s="48" t="s">
        <v>2492</v>
      </c>
      <c r="D2230" s="44">
        <v>2002</v>
      </c>
      <c r="E2230" s="48" t="s">
        <v>8771</v>
      </c>
      <c r="F2230" s="44" t="s">
        <v>1298</v>
      </c>
      <c r="G2230" s="61"/>
    </row>
    <row r="2231" spans="1:7" x14ac:dyDescent="0.15">
      <c r="A2231" s="44">
        <v>30911</v>
      </c>
      <c r="B2231" s="44" t="s">
        <v>1295</v>
      </c>
      <c r="C2231" s="48" t="s">
        <v>263</v>
      </c>
      <c r="D2231" s="44">
        <v>2001</v>
      </c>
      <c r="E2231" s="48" t="s">
        <v>8761</v>
      </c>
      <c r="F2231" s="44" t="s">
        <v>1292</v>
      </c>
      <c r="G2231" s="61">
        <v>43100</v>
      </c>
    </row>
    <row r="2232" spans="1:7" x14ac:dyDescent="0.15">
      <c r="A2232" s="44">
        <v>30912</v>
      </c>
      <c r="B2232" s="44" t="s">
        <v>1296</v>
      </c>
      <c r="C2232" s="48" t="s">
        <v>2493</v>
      </c>
      <c r="D2232" s="44">
        <v>2003</v>
      </c>
      <c r="E2232" s="48" t="s">
        <v>8859</v>
      </c>
      <c r="F2232" s="44" t="s">
        <v>1295</v>
      </c>
      <c r="G2232" s="61"/>
    </row>
    <row r="2233" spans="1:7" x14ac:dyDescent="0.15">
      <c r="A2233" s="44">
        <v>30913</v>
      </c>
      <c r="B2233" s="44" t="s">
        <v>1296</v>
      </c>
      <c r="C2233" s="48" t="s">
        <v>2494</v>
      </c>
      <c r="D2233" s="44">
        <v>2003</v>
      </c>
      <c r="E2233" s="48" t="s">
        <v>8859</v>
      </c>
      <c r="F2233" s="44" t="s">
        <v>1295</v>
      </c>
      <c r="G2233" s="61"/>
    </row>
    <row r="2234" spans="1:7" x14ac:dyDescent="0.15">
      <c r="A2234" s="44">
        <v>30914</v>
      </c>
      <c r="B2234" s="44" t="s">
        <v>1296</v>
      </c>
      <c r="C2234" s="48" t="s">
        <v>2495</v>
      </c>
      <c r="D2234" s="44">
        <v>2005</v>
      </c>
      <c r="E2234" s="48" t="s">
        <v>8859</v>
      </c>
      <c r="F2234" s="44" t="s">
        <v>1295</v>
      </c>
      <c r="G2234" s="61">
        <v>43024</v>
      </c>
    </row>
    <row r="2235" spans="1:7" x14ac:dyDescent="0.15">
      <c r="A2235" s="44">
        <v>30915</v>
      </c>
      <c r="B2235" s="44" t="s">
        <v>1295</v>
      </c>
      <c r="C2235" s="48" t="s">
        <v>2496</v>
      </c>
      <c r="D2235" s="44">
        <v>2000</v>
      </c>
      <c r="E2235" s="48" t="s">
        <v>8859</v>
      </c>
      <c r="F2235" s="44" t="s">
        <v>1295</v>
      </c>
      <c r="G2235" s="61"/>
    </row>
    <row r="2236" spans="1:7" x14ac:dyDescent="0.15">
      <c r="A2236" s="44">
        <v>30916</v>
      </c>
      <c r="B2236" s="44" t="s">
        <v>1295</v>
      </c>
      <c r="C2236" s="48" t="s">
        <v>2497</v>
      </c>
      <c r="D2236" s="44">
        <v>2002</v>
      </c>
      <c r="E2236" s="48" t="s">
        <v>8859</v>
      </c>
      <c r="F2236" s="44" t="s">
        <v>1295</v>
      </c>
      <c r="G2236" s="61"/>
    </row>
    <row r="2237" spans="1:7" x14ac:dyDescent="0.15">
      <c r="A2237" s="44">
        <v>30917</v>
      </c>
      <c r="B2237" s="44" t="s">
        <v>1295</v>
      </c>
      <c r="C2237" s="48" t="s">
        <v>1406</v>
      </c>
      <c r="D2237" s="44">
        <v>2001</v>
      </c>
      <c r="E2237" s="48" t="s">
        <v>8721</v>
      </c>
      <c r="F2237" s="44" t="s">
        <v>1298</v>
      </c>
      <c r="G2237" s="61"/>
    </row>
    <row r="2238" spans="1:7" x14ac:dyDescent="0.15">
      <c r="A2238" s="44">
        <v>30918</v>
      </c>
      <c r="B2238" s="44" t="s">
        <v>1295</v>
      </c>
      <c r="C2238" s="48" t="s">
        <v>120</v>
      </c>
      <c r="D2238" s="44">
        <v>2003</v>
      </c>
      <c r="E2238" s="48" t="s">
        <v>8812</v>
      </c>
      <c r="F2238" s="44" t="s">
        <v>1298</v>
      </c>
      <c r="G2238" s="61">
        <v>42946</v>
      </c>
    </row>
    <row r="2239" spans="1:7" x14ac:dyDescent="0.15">
      <c r="A2239" s="44">
        <v>30919</v>
      </c>
      <c r="B2239" s="44" t="s">
        <v>1295</v>
      </c>
      <c r="C2239" s="48" t="s">
        <v>2498</v>
      </c>
      <c r="D2239" s="44">
        <v>2002</v>
      </c>
      <c r="E2239" s="48" t="s">
        <v>8698</v>
      </c>
      <c r="F2239" s="44" t="s">
        <v>1298</v>
      </c>
      <c r="G2239" s="61"/>
    </row>
    <row r="2240" spans="1:7" x14ac:dyDescent="0.15">
      <c r="A2240" s="44">
        <v>30920</v>
      </c>
      <c r="B2240" s="44" t="s">
        <v>1295</v>
      </c>
      <c r="C2240" s="48" t="s">
        <v>2499</v>
      </c>
      <c r="D2240" s="44">
        <v>2000</v>
      </c>
      <c r="E2240" s="48" t="s">
        <v>9165</v>
      </c>
      <c r="F2240" s="44" t="s">
        <v>1298</v>
      </c>
      <c r="G2240" s="61"/>
    </row>
    <row r="2241" spans="1:7" x14ac:dyDescent="0.15">
      <c r="A2241" s="44">
        <v>30921</v>
      </c>
      <c r="B2241" s="44" t="s">
        <v>1295</v>
      </c>
      <c r="C2241" s="48" t="s">
        <v>2500</v>
      </c>
      <c r="D2241" s="44">
        <v>2001</v>
      </c>
      <c r="E2241" s="48" t="s">
        <v>11383</v>
      </c>
      <c r="F2241" s="44" t="s">
        <v>1298</v>
      </c>
      <c r="G2241" s="61"/>
    </row>
    <row r="2242" spans="1:7" x14ac:dyDescent="0.15">
      <c r="A2242" s="44">
        <v>30922</v>
      </c>
      <c r="B2242" s="44" t="s">
        <v>1295</v>
      </c>
      <c r="C2242" s="48" t="s">
        <v>2501</v>
      </c>
      <c r="D2242" s="44">
        <v>2003</v>
      </c>
      <c r="E2242" s="48" t="s">
        <v>8740</v>
      </c>
      <c r="F2242" s="44" t="s">
        <v>1297</v>
      </c>
      <c r="G2242" s="61"/>
    </row>
    <row r="2243" spans="1:7" x14ac:dyDescent="0.15">
      <c r="A2243" s="44">
        <v>30923</v>
      </c>
      <c r="B2243" s="44" t="s">
        <v>1295</v>
      </c>
      <c r="C2243" s="48" t="s">
        <v>2502</v>
      </c>
      <c r="D2243" s="44">
        <v>2000</v>
      </c>
      <c r="E2243" s="48" t="s">
        <v>8780</v>
      </c>
      <c r="F2243" s="44" t="s">
        <v>1294</v>
      </c>
      <c r="G2243" s="61"/>
    </row>
    <row r="2244" spans="1:7" x14ac:dyDescent="0.15">
      <c r="A2244" s="44">
        <v>30925</v>
      </c>
      <c r="B2244" s="44" t="s">
        <v>1295</v>
      </c>
      <c r="C2244" s="48" t="s">
        <v>10911</v>
      </c>
      <c r="D2244" s="44">
        <v>1999</v>
      </c>
      <c r="E2244" s="48" t="s">
        <v>8780</v>
      </c>
      <c r="F2244" s="44" t="s">
        <v>1294</v>
      </c>
      <c r="G2244" s="61"/>
    </row>
    <row r="2245" spans="1:7" x14ac:dyDescent="0.15">
      <c r="A2245" s="44">
        <v>30926</v>
      </c>
      <c r="B2245" s="44" t="s">
        <v>1296</v>
      </c>
      <c r="C2245" s="48" t="s">
        <v>2503</v>
      </c>
      <c r="D2245" s="44">
        <v>2001</v>
      </c>
      <c r="E2245" s="48" t="s">
        <v>8780</v>
      </c>
      <c r="F2245" s="44" t="s">
        <v>1294</v>
      </c>
      <c r="G2245" s="61"/>
    </row>
    <row r="2246" spans="1:7" x14ac:dyDescent="0.15">
      <c r="A2246" s="44">
        <v>30927</v>
      </c>
      <c r="B2246" s="44" t="s">
        <v>1296</v>
      </c>
      <c r="C2246" s="48" t="s">
        <v>2504</v>
      </c>
      <c r="D2246" s="44">
        <v>2001</v>
      </c>
      <c r="E2246" s="48" t="s">
        <v>8711</v>
      </c>
      <c r="F2246" s="44" t="s">
        <v>1291</v>
      </c>
      <c r="G2246" s="61"/>
    </row>
    <row r="2247" spans="1:7" x14ac:dyDescent="0.15">
      <c r="A2247" s="44">
        <v>30928</v>
      </c>
      <c r="B2247" s="44" t="s">
        <v>1295</v>
      </c>
      <c r="C2247" s="48" t="s">
        <v>2505</v>
      </c>
      <c r="D2247" s="44">
        <v>2002</v>
      </c>
      <c r="E2247" s="48" t="s">
        <v>8760</v>
      </c>
      <c r="F2247" s="44" t="s">
        <v>1297</v>
      </c>
      <c r="G2247" s="61"/>
    </row>
    <row r="2248" spans="1:7" x14ac:dyDescent="0.15">
      <c r="A2248" s="44">
        <v>30929</v>
      </c>
      <c r="B2248" s="44" t="s">
        <v>1295</v>
      </c>
      <c r="C2248" s="48" t="s">
        <v>2506</v>
      </c>
      <c r="D2248" s="44">
        <v>2003</v>
      </c>
      <c r="E2248" s="48" t="s">
        <v>8760</v>
      </c>
      <c r="F2248" s="44" t="s">
        <v>1297</v>
      </c>
      <c r="G2248" s="61"/>
    </row>
    <row r="2249" spans="1:7" x14ac:dyDescent="0.15">
      <c r="A2249" s="44">
        <v>30930</v>
      </c>
      <c r="B2249" s="44" t="s">
        <v>1295</v>
      </c>
      <c r="C2249" s="48" t="s">
        <v>1207</v>
      </c>
      <c r="D2249" s="44">
        <v>2003</v>
      </c>
      <c r="E2249" s="48" t="s">
        <v>8760</v>
      </c>
      <c r="F2249" s="44" t="s">
        <v>1297</v>
      </c>
      <c r="G2249" s="61">
        <v>43100</v>
      </c>
    </row>
    <row r="2250" spans="1:7" x14ac:dyDescent="0.15">
      <c r="A2250" s="44">
        <v>30931</v>
      </c>
      <c r="B2250" s="44" t="s">
        <v>1295</v>
      </c>
      <c r="C2250" s="48" t="s">
        <v>1033</v>
      </c>
      <c r="D2250" s="44">
        <v>2003</v>
      </c>
      <c r="E2250" s="48" t="s">
        <v>8760</v>
      </c>
      <c r="F2250" s="44" t="s">
        <v>1297</v>
      </c>
      <c r="G2250" s="61">
        <v>42674</v>
      </c>
    </row>
    <row r="2251" spans="1:7" x14ac:dyDescent="0.15">
      <c r="A2251" s="44">
        <v>30934</v>
      </c>
      <c r="B2251" s="44" t="s">
        <v>1296</v>
      </c>
      <c r="C2251" s="48" t="s">
        <v>2507</v>
      </c>
      <c r="D2251" s="44">
        <v>2005</v>
      </c>
      <c r="E2251" s="48" t="s">
        <v>8733</v>
      </c>
      <c r="F2251" s="44" t="s">
        <v>1297</v>
      </c>
      <c r="G2251" s="61"/>
    </row>
    <row r="2252" spans="1:7" x14ac:dyDescent="0.15">
      <c r="A2252" s="44">
        <v>30937</v>
      </c>
      <c r="B2252" s="44" t="s">
        <v>1295</v>
      </c>
      <c r="C2252" s="48" t="s">
        <v>2508</v>
      </c>
      <c r="D2252" s="44">
        <v>2001</v>
      </c>
      <c r="E2252" s="48" t="s">
        <v>8733</v>
      </c>
      <c r="F2252" s="44" t="s">
        <v>1297</v>
      </c>
      <c r="G2252" s="61"/>
    </row>
    <row r="2253" spans="1:7" x14ac:dyDescent="0.15">
      <c r="A2253" s="44">
        <v>30938</v>
      </c>
      <c r="B2253" s="44" t="s">
        <v>1295</v>
      </c>
      <c r="C2253" s="48" t="s">
        <v>2509</v>
      </c>
      <c r="D2253" s="44">
        <v>2003</v>
      </c>
      <c r="E2253" s="48" t="s">
        <v>8733</v>
      </c>
      <c r="F2253" s="44" t="s">
        <v>1297</v>
      </c>
      <c r="G2253" s="61"/>
    </row>
    <row r="2254" spans="1:7" x14ac:dyDescent="0.15">
      <c r="A2254" s="44">
        <v>30940</v>
      </c>
      <c r="B2254" s="44" t="s">
        <v>1295</v>
      </c>
      <c r="C2254" s="48" t="s">
        <v>33</v>
      </c>
      <c r="D2254" s="44">
        <v>2003</v>
      </c>
      <c r="E2254" s="48" t="s">
        <v>8698</v>
      </c>
      <c r="F2254" s="44" t="s">
        <v>1298</v>
      </c>
      <c r="G2254" s="61">
        <v>43100</v>
      </c>
    </row>
    <row r="2255" spans="1:7" x14ac:dyDescent="0.15">
      <c r="A2255" s="44">
        <v>30941</v>
      </c>
      <c r="B2255" s="44" t="s">
        <v>1296</v>
      </c>
      <c r="C2255" s="48" t="s">
        <v>2510</v>
      </c>
      <c r="D2255" s="44">
        <v>2000</v>
      </c>
      <c r="E2255" s="48" t="s">
        <v>8749</v>
      </c>
      <c r="F2255" s="44" t="s">
        <v>1291</v>
      </c>
      <c r="G2255" s="61">
        <v>42848</v>
      </c>
    </row>
    <row r="2256" spans="1:7" x14ac:dyDescent="0.15">
      <c r="A2256" s="44">
        <v>30942</v>
      </c>
      <c r="B2256" s="44" t="s">
        <v>1296</v>
      </c>
      <c r="C2256" s="48" t="s">
        <v>2511</v>
      </c>
      <c r="D2256" s="44">
        <v>2000</v>
      </c>
      <c r="E2256" s="48" t="s">
        <v>8749</v>
      </c>
      <c r="F2256" s="44" t="s">
        <v>1291</v>
      </c>
      <c r="G2256" s="61"/>
    </row>
    <row r="2257" spans="1:7" x14ac:dyDescent="0.15">
      <c r="A2257" s="44">
        <v>30943</v>
      </c>
      <c r="B2257" s="44" t="s">
        <v>1295</v>
      </c>
      <c r="C2257" s="48" t="s">
        <v>2512</v>
      </c>
      <c r="D2257" s="44">
        <v>2002</v>
      </c>
      <c r="E2257" s="48" t="s">
        <v>8749</v>
      </c>
      <c r="F2257" s="44" t="s">
        <v>1291</v>
      </c>
      <c r="G2257" s="61"/>
    </row>
    <row r="2258" spans="1:7" x14ac:dyDescent="0.15">
      <c r="A2258" s="44">
        <v>30944</v>
      </c>
      <c r="B2258" s="44" t="s">
        <v>1295</v>
      </c>
      <c r="C2258" s="48" t="s">
        <v>10912</v>
      </c>
      <c r="D2258" s="44">
        <v>1999</v>
      </c>
      <c r="E2258" s="48" t="s">
        <v>8835</v>
      </c>
      <c r="F2258" s="44" t="s">
        <v>1292</v>
      </c>
      <c r="G2258" s="61"/>
    </row>
    <row r="2259" spans="1:7" x14ac:dyDescent="0.15">
      <c r="A2259" s="44">
        <v>30945</v>
      </c>
      <c r="B2259" s="44" t="s">
        <v>1295</v>
      </c>
      <c r="C2259" s="48" t="s">
        <v>2513</v>
      </c>
      <c r="D2259" s="44">
        <v>2001</v>
      </c>
      <c r="E2259" s="48" t="s">
        <v>8735</v>
      </c>
      <c r="F2259" s="44" t="s">
        <v>1295</v>
      </c>
      <c r="G2259" s="61"/>
    </row>
    <row r="2260" spans="1:7" x14ac:dyDescent="0.15">
      <c r="A2260" s="44">
        <v>30946</v>
      </c>
      <c r="B2260" s="44" t="s">
        <v>1295</v>
      </c>
      <c r="C2260" s="48" t="s">
        <v>282</v>
      </c>
      <c r="D2260" s="44">
        <v>2001</v>
      </c>
      <c r="E2260" s="48" t="s">
        <v>8735</v>
      </c>
      <c r="F2260" s="44" t="s">
        <v>1295</v>
      </c>
      <c r="G2260" s="61">
        <v>43100</v>
      </c>
    </row>
    <row r="2261" spans="1:7" x14ac:dyDescent="0.15">
      <c r="A2261" s="44">
        <v>30947</v>
      </c>
      <c r="B2261" s="44" t="s">
        <v>1295</v>
      </c>
      <c r="C2261" s="48" t="s">
        <v>2514</v>
      </c>
      <c r="D2261" s="44">
        <v>2001</v>
      </c>
      <c r="E2261" s="48" t="s">
        <v>8735</v>
      </c>
      <c r="F2261" s="44" t="s">
        <v>1295</v>
      </c>
      <c r="G2261" s="61"/>
    </row>
    <row r="2262" spans="1:7" x14ac:dyDescent="0.15">
      <c r="A2262" s="44">
        <v>30948</v>
      </c>
      <c r="B2262" s="44" t="s">
        <v>1296</v>
      </c>
      <c r="C2262" s="48" t="s">
        <v>2515</v>
      </c>
      <c r="D2262" s="44">
        <v>2000</v>
      </c>
      <c r="E2262" s="48" t="s">
        <v>8735</v>
      </c>
      <c r="F2262" s="44" t="s">
        <v>1295</v>
      </c>
      <c r="G2262" s="61"/>
    </row>
    <row r="2263" spans="1:7" x14ac:dyDescent="0.15">
      <c r="A2263" s="44">
        <v>30949</v>
      </c>
      <c r="B2263" s="44" t="s">
        <v>1296</v>
      </c>
      <c r="C2263" s="48" t="s">
        <v>558</v>
      </c>
      <c r="D2263" s="44">
        <v>2002</v>
      </c>
      <c r="E2263" s="48" t="s">
        <v>8735</v>
      </c>
      <c r="F2263" s="44" t="s">
        <v>1295</v>
      </c>
      <c r="G2263" s="61">
        <v>42819</v>
      </c>
    </row>
    <row r="2264" spans="1:7" x14ac:dyDescent="0.15">
      <c r="A2264" s="44">
        <v>30950</v>
      </c>
      <c r="B2264" s="44" t="s">
        <v>1296</v>
      </c>
      <c r="C2264" s="48" t="s">
        <v>2516</v>
      </c>
      <c r="D2264" s="44">
        <v>2001</v>
      </c>
      <c r="E2264" s="48" t="s">
        <v>8735</v>
      </c>
      <c r="F2264" s="44" t="s">
        <v>1295</v>
      </c>
      <c r="G2264" s="61"/>
    </row>
    <row r="2265" spans="1:7" x14ac:dyDescent="0.15">
      <c r="A2265" s="44">
        <v>30951</v>
      </c>
      <c r="B2265" s="44" t="s">
        <v>1296</v>
      </c>
      <c r="C2265" s="48" t="s">
        <v>2517</v>
      </c>
      <c r="D2265" s="44">
        <v>2002</v>
      </c>
      <c r="E2265" s="48" t="s">
        <v>8735</v>
      </c>
      <c r="F2265" s="44" t="s">
        <v>1295</v>
      </c>
      <c r="G2265" s="61"/>
    </row>
    <row r="2266" spans="1:7" x14ac:dyDescent="0.15">
      <c r="A2266" s="44">
        <v>30952</v>
      </c>
      <c r="B2266" s="44" t="s">
        <v>1296</v>
      </c>
      <c r="C2266" s="48" t="s">
        <v>2518</v>
      </c>
      <c r="D2266" s="44">
        <v>2001</v>
      </c>
      <c r="E2266" s="48" t="s">
        <v>8735</v>
      </c>
      <c r="F2266" s="44" t="s">
        <v>1295</v>
      </c>
      <c r="G2266" s="61"/>
    </row>
    <row r="2267" spans="1:7" x14ac:dyDescent="0.15">
      <c r="A2267" s="44">
        <v>30953</v>
      </c>
      <c r="B2267" s="44" t="s">
        <v>1296</v>
      </c>
      <c r="C2267" s="48" t="s">
        <v>10913</v>
      </c>
      <c r="D2267" s="44">
        <v>1999</v>
      </c>
      <c r="E2267" s="48" t="s">
        <v>8735</v>
      </c>
      <c r="F2267" s="44" t="s">
        <v>1295</v>
      </c>
      <c r="G2267" s="61"/>
    </row>
    <row r="2268" spans="1:7" x14ac:dyDescent="0.15">
      <c r="A2268" s="44">
        <v>30954</v>
      </c>
      <c r="B2268" s="44" t="s">
        <v>1296</v>
      </c>
      <c r="C2268" s="48" t="s">
        <v>654</v>
      </c>
      <c r="D2268" s="44">
        <v>2002</v>
      </c>
      <c r="E2268" s="48" t="s">
        <v>9193</v>
      </c>
      <c r="F2268" s="44" t="s">
        <v>1298</v>
      </c>
      <c r="G2268" s="61"/>
    </row>
    <row r="2269" spans="1:7" x14ac:dyDescent="0.15">
      <c r="A2269" s="44">
        <v>30955</v>
      </c>
      <c r="B2269" s="44" t="s">
        <v>1296</v>
      </c>
      <c r="C2269" s="48" t="s">
        <v>750</v>
      </c>
      <c r="D2269" s="44">
        <v>2001</v>
      </c>
      <c r="E2269" s="48" t="s">
        <v>8708</v>
      </c>
      <c r="F2269" s="44" t="s">
        <v>1296</v>
      </c>
      <c r="G2269" s="61">
        <v>42429</v>
      </c>
    </row>
    <row r="2270" spans="1:7" x14ac:dyDescent="0.15">
      <c r="A2270" s="44">
        <v>30956</v>
      </c>
      <c r="B2270" s="44" t="s">
        <v>1296</v>
      </c>
      <c r="C2270" s="48" t="s">
        <v>555</v>
      </c>
      <c r="D2270" s="44">
        <v>2003</v>
      </c>
      <c r="E2270" s="48" t="s">
        <v>9191</v>
      </c>
      <c r="F2270" s="44" t="s">
        <v>1293</v>
      </c>
      <c r="G2270" s="61">
        <v>42435</v>
      </c>
    </row>
    <row r="2271" spans="1:7" x14ac:dyDescent="0.15">
      <c r="A2271" s="44">
        <v>30958</v>
      </c>
      <c r="B2271" s="44" t="s">
        <v>1295</v>
      </c>
      <c r="C2271" s="48" t="s">
        <v>386</v>
      </c>
      <c r="D2271" s="44">
        <v>2000</v>
      </c>
      <c r="E2271" s="48" t="s">
        <v>8708</v>
      </c>
      <c r="F2271" s="44" t="s">
        <v>1296</v>
      </c>
      <c r="G2271" s="61">
        <v>43100</v>
      </c>
    </row>
    <row r="2272" spans="1:7" x14ac:dyDescent="0.15">
      <c r="A2272" s="44">
        <v>30959</v>
      </c>
      <c r="B2272" s="44" t="s">
        <v>1296</v>
      </c>
      <c r="C2272" s="48" t="s">
        <v>1252</v>
      </c>
      <c r="D2272" s="44">
        <v>2001</v>
      </c>
      <c r="E2272" s="48" t="s">
        <v>8788</v>
      </c>
      <c r="F2272" s="44" t="s">
        <v>1291</v>
      </c>
      <c r="G2272" s="61"/>
    </row>
    <row r="2273" spans="1:7" x14ac:dyDescent="0.15">
      <c r="A2273" s="44">
        <v>30960</v>
      </c>
      <c r="B2273" s="44" t="s">
        <v>1296</v>
      </c>
      <c r="C2273" s="48" t="s">
        <v>10914</v>
      </c>
      <c r="D2273" s="44">
        <v>1999</v>
      </c>
      <c r="E2273" s="48" t="s">
        <v>8788</v>
      </c>
      <c r="F2273" s="44" t="s">
        <v>1291</v>
      </c>
      <c r="G2273" s="61"/>
    </row>
    <row r="2274" spans="1:7" x14ac:dyDescent="0.15">
      <c r="A2274" s="44">
        <v>30961</v>
      </c>
      <c r="B2274" s="44" t="s">
        <v>1295</v>
      </c>
      <c r="C2274" s="48" t="s">
        <v>2519</v>
      </c>
      <c r="D2274" s="44">
        <v>2003</v>
      </c>
      <c r="E2274" s="48" t="s">
        <v>8734</v>
      </c>
      <c r="F2274" s="44" t="s">
        <v>1297</v>
      </c>
      <c r="G2274" s="61"/>
    </row>
    <row r="2275" spans="1:7" x14ac:dyDescent="0.15">
      <c r="A2275" s="44">
        <v>30962</v>
      </c>
      <c r="B2275" s="44" t="s">
        <v>1296</v>
      </c>
      <c r="C2275" s="48" t="s">
        <v>2520</v>
      </c>
      <c r="D2275" s="44">
        <v>2001</v>
      </c>
      <c r="E2275" s="48" t="s">
        <v>8879</v>
      </c>
      <c r="F2275" s="44" t="s">
        <v>1296</v>
      </c>
      <c r="G2275" s="61"/>
    </row>
    <row r="2276" spans="1:7" x14ac:dyDescent="0.15">
      <c r="A2276" s="44">
        <v>30963</v>
      </c>
      <c r="B2276" s="44" t="s">
        <v>1296</v>
      </c>
      <c r="C2276" s="48" t="s">
        <v>10915</v>
      </c>
      <c r="D2276" s="44">
        <v>1999</v>
      </c>
      <c r="E2276" s="48" t="s">
        <v>8879</v>
      </c>
      <c r="F2276" s="44" t="s">
        <v>1296</v>
      </c>
      <c r="G2276" s="61"/>
    </row>
    <row r="2277" spans="1:7" x14ac:dyDescent="0.15">
      <c r="A2277" s="44">
        <v>30964</v>
      </c>
      <c r="B2277" s="44" t="s">
        <v>1295</v>
      </c>
      <c r="C2277" s="48" t="s">
        <v>2521</v>
      </c>
      <c r="D2277" s="44">
        <v>2000</v>
      </c>
      <c r="E2277" s="48" t="s">
        <v>8879</v>
      </c>
      <c r="F2277" s="44" t="s">
        <v>1296</v>
      </c>
      <c r="G2277" s="61"/>
    </row>
    <row r="2278" spans="1:7" x14ac:dyDescent="0.15">
      <c r="A2278" s="44">
        <v>30965</v>
      </c>
      <c r="B2278" s="44" t="s">
        <v>1295</v>
      </c>
      <c r="C2278" s="48" t="s">
        <v>10916</v>
      </c>
      <c r="D2278" s="44">
        <v>1999</v>
      </c>
      <c r="E2278" s="48" t="s">
        <v>8879</v>
      </c>
      <c r="F2278" s="44" t="s">
        <v>1296</v>
      </c>
      <c r="G2278" s="61"/>
    </row>
    <row r="2279" spans="1:7" x14ac:dyDescent="0.15">
      <c r="A2279" s="44">
        <v>30968</v>
      </c>
      <c r="B2279" s="44" t="s">
        <v>1296</v>
      </c>
      <c r="C2279" s="48" t="s">
        <v>10917</v>
      </c>
      <c r="D2279" s="44">
        <v>1999</v>
      </c>
      <c r="E2279" s="48" t="s">
        <v>8879</v>
      </c>
      <c r="F2279" s="44" t="s">
        <v>1296</v>
      </c>
      <c r="G2279" s="61"/>
    </row>
    <row r="2280" spans="1:7" x14ac:dyDescent="0.15">
      <c r="A2280" s="44">
        <v>30974</v>
      </c>
      <c r="B2280" s="44" t="s">
        <v>1296</v>
      </c>
      <c r="C2280" s="48" t="s">
        <v>10918</v>
      </c>
      <c r="D2280" s="44">
        <v>1999</v>
      </c>
      <c r="E2280" s="48" t="s">
        <v>8729</v>
      </c>
      <c r="F2280" s="44" t="s">
        <v>1298</v>
      </c>
      <c r="G2280" s="61"/>
    </row>
    <row r="2281" spans="1:7" x14ac:dyDescent="0.15">
      <c r="A2281" s="44">
        <v>30976</v>
      </c>
      <c r="B2281" s="44" t="s">
        <v>1296</v>
      </c>
      <c r="C2281" s="48" t="s">
        <v>10919</v>
      </c>
      <c r="D2281" s="44">
        <v>1999</v>
      </c>
      <c r="E2281" s="48" t="s">
        <v>8812</v>
      </c>
      <c r="F2281" s="44" t="s">
        <v>1298</v>
      </c>
      <c r="G2281" s="61"/>
    </row>
    <row r="2282" spans="1:7" x14ac:dyDescent="0.15">
      <c r="A2282" s="44">
        <v>30977</v>
      </c>
      <c r="B2282" s="44" t="s">
        <v>1295</v>
      </c>
      <c r="C2282" s="48" t="s">
        <v>75</v>
      </c>
      <c r="D2282" s="44">
        <v>2003</v>
      </c>
      <c r="E2282" s="48" t="s">
        <v>8726</v>
      </c>
      <c r="F2282" s="44" t="s">
        <v>1292</v>
      </c>
      <c r="G2282" s="61">
        <v>43100</v>
      </c>
    </row>
    <row r="2283" spans="1:7" x14ac:dyDescent="0.15">
      <c r="A2283" s="44">
        <v>30978</v>
      </c>
      <c r="B2283" s="44" t="s">
        <v>1296</v>
      </c>
      <c r="C2283" s="48" t="s">
        <v>2522</v>
      </c>
      <c r="D2283" s="44">
        <v>2001</v>
      </c>
      <c r="E2283" s="48" t="s">
        <v>11380</v>
      </c>
      <c r="F2283" s="44" t="s">
        <v>1298</v>
      </c>
      <c r="G2283" s="61"/>
    </row>
    <row r="2284" spans="1:7" x14ac:dyDescent="0.15">
      <c r="A2284" s="44">
        <v>30979</v>
      </c>
      <c r="B2284" s="44" t="s">
        <v>1296</v>
      </c>
      <c r="C2284" s="48" t="s">
        <v>10920</v>
      </c>
      <c r="D2284" s="44">
        <v>1999</v>
      </c>
      <c r="E2284" s="48" t="s">
        <v>8859</v>
      </c>
      <c r="F2284" s="44" t="s">
        <v>1295</v>
      </c>
      <c r="G2284" s="61"/>
    </row>
    <row r="2285" spans="1:7" x14ac:dyDescent="0.15">
      <c r="A2285" s="44">
        <v>30981</v>
      </c>
      <c r="B2285" s="44" t="s">
        <v>1296</v>
      </c>
      <c r="C2285" s="48" t="s">
        <v>2523</v>
      </c>
      <c r="D2285" s="44">
        <v>2001</v>
      </c>
      <c r="E2285" s="48" t="s">
        <v>8760</v>
      </c>
      <c r="F2285" s="44" t="s">
        <v>1297</v>
      </c>
      <c r="G2285" s="61"/>
    </row>
    <row r="2286" spans="1:7" x14ac:dyDescent="0.15">
      <c r="A2286" s="44">
        <v>30982</v>
      </c>
      <c r="B2286" s="44" t="s">
        <v>1296</v>
      </c>
      <c r="C2286" s="48" t="s">
        <v>2524</v>
      </c>
      <c r="D2286" s="44">
        <v>2001</v>
      </c>
      <c r="E2286" s="48" t="s">
        <v>8760</v>
      </c>
      <c r="F2286" s="44" t="s">
        <v>1297</v>
      </c>
      <c r="G2286" s="61"/>
    </row>
    <row r="2287" spans="1:7" x14ac:dyDescent="0.15">
      <c r="A2287" s="44">
        <v>30983</v>
      </c>
      <c r="B2287" s="44" t="s">
        <v>1296</v>
      </c>
      <c r="C2287" s="48" t="s">
        <v>10921</v>
      </c>
      <c r="D2287" s="44">
        <v>1999</v>
      </c>
      <c r="E2287" s="48" t="s">
        <v>8802</v>
      </c>
      <c r="F2287" s="44" t="s">
        <v>1296</v>
      </c>
      <c r="G2287" s="61"/>
    </row>
    <row r="2288" spans="1:7" x14ac:dyDescent="0.15">
      <c r="A2288" s="44">
        <v>30984</v>
      </c>
      <c r="B2288" s="44" t="s">
        <v>1296</v>
      </c>
      <c r="C2288" s="48" t="s">
        <v>10922</v>
      </c>
      <c r="D2288" s="44">
        <v>1999</v>
      </c>
      <c r="E2288" s="48" t="s">
        <v>8782</v>
      </c>
      <c r="F2288" s="44" t="s">
        <v>1292</v>
      </c>
      <c r="G2288" s="61"/>
    </row>
    <row r="2289" spans="1:7" x14ac:dyDescent="0.15">
      <c r="A2289" s="44">
        <v>30987</v>
      </c>
      <c r="B2289" s="44" t="s">
        <v>1295</v>
      </c>
      <c r="C2289" s="48" t="s">
        <v>2525</v>
      </c>
      <c r="D2289" s="44">
        <v>2001</v>
      </c>
      <c r="E2289" s="48" t="s">
        <v>9192</v>
      </c>
      <c r="F2289" s="44" t="s">
        <v>1294</v>
      </c>
      <c r="G2289" s="61"/>
    </row>
    <row r="2290" spans="1:7" x14ac:dyDescent="0.15">
      <c r="A2290" s="44">
        <v>30988</v>
      </c>
      <c r="B2290" s="44" t="s">
        <v>1295</v>
      </c>
      <c r="C2290" s="48" t="s">
        <v>346</v>
      </c>
      <c r="D2290" s="44">
        <v>2001</v>
      </c>
      <c r="E2290" s="48" t="s">
        <v>8709</v>
      </c>
      <c r="F2290" s="44" t="s">
        <v>1294</v>
      </c>
      <c r="G2290" s="61"/>
    </row>
    <row r="2291" spans="1:7" x14ac:dyDescent="0.15">
      <c r="A2291" s="44">
        <v>30989</v>
      </c>
      <c r="B2291" s="44" t="s">
        <v>1295</v>
      </c>
      <c r="C2291" s="48" t="s">
        <v>231</v>
      </c>
      <c r="D2291" s="44">
        <v>2001</v>
      </c>
      <c r="E2291" s="48" t="s">
        <v>8725</v>
      </c>
      <c r="F2291" s="44" t="s">
        <v>1291</v>
      </c>
      <c r="G2291" s="61">
        <v>43100</v>
      </c>
    </row>
    <row r="2292" spans="1:7" x14ac:dyDescent="0.15">
      <c r="A2292" s="44">
        <v>30990</v>
      </c>
      <c r="B2292" s="44" t="s">
        <v>1296</v>
      </c>
      <c r="C2292" s="48" t="s">
        <v>798</v>
      </c>
      <c r="D2292" s="44">
        <v>2000</v>
      </c>
      <c r="E2292" s="48" t="s">
        <v>9192</v>
      </c>
      <c r="F2292" s="44" t="s">
        <v>1294</v>
      </c>
      <c r="G2292" s="61"/>
    </row>
    <row r="2293" spans="1:7" x14ac:dyDescent="0.15">
      <c r="A2293" s="44">
        <v>30997</v>
      </c>
      <c r="B2293" s="44" t="s">
        <v>1295</v>
      </c>
      <c r="C2293" s="48" t="s">
        <v>2526</v>
      </c>
      <c r="D2293" s="44">
        <v>2000</v>
      </c>
      <c r="E2293" s="48" t="s">
        <v>9178</v>
      </c>
      <c r="F2293" s="44" t="s">
        <v>1291</v>
      </c>
      <c r="G2293" s="61"/>
    </row>
    <row r="2294" spans="1:7" x14ac:dyDescent="0.15">
      <c r="A2294" s="44">
        <v>30998</v>
      </c>
      <c r="B2294" s="44" t="s">
        <v>1295</v>
      </c>
      <c r="C2294" s="48" t="s">
        <v>2527</v>
      </c>
      <c r="D2294" s="44">
        <v>2000</v>
      </c>
      <c r="E2294" s="48" t="s">
        <v>8879</v>
      </c>
      <c r="F2294" s="44" t="s">
        <v>1296</v>
      </c>
      <c r="G2294" s="61"/>
    </row>
    <row r="2295" spans="1:7" x14ac:dyDescent="0.15">
      <c r="A2295" s="44">
        <v>30999</v>
      </c>
      <c r="B2295" s="44" t="s">
        <v>1295</v>
      </c>
      <c r="C2295" s="48" t="s">
        <v>18</v>
      </c>
      <c r="D2295" s="44">
        <v>2002</v>
      </c>
      <c r="E2295" s="48" t="s">
        <v>8811</v>
      </c>
      <c r="F2295" s="44" t="s">
        <v>1295</v>
      </c>
      <c r="G2295" s="61">
        <v>42819</v>
      </c>
    </row>
    <row r="2296" spans="1:7" x14ac:dyDescent="0.15">
      <c r="A2296" s="44">
        <v>31005</v>
      </c>
      <c r="B2296" s="44" t="s">
        <v>1296</v>
      </c>
      <c r="C2296" s="48" t="s">
        <v>6676</v>
      </c>
      <c r="D2296" s="44">
        <v>2010</v>
      </c>
      <c r="E2296" s="48" t="s">
        <v>8768</v>
      </c>
      <c r="F2296" s="44" t="s">
        <v>1292</v>
      </c>
      <c r="G2296" s="61"/>
    </row>
    <row r="2297" spans="1:7" x14ac:dyDescent="0.15">
      <c r="A2297" s="44">
        <v>31008</v>
      </c>
      <c r="B2297" s="44" t="s">
        <v>1295</v>
      </c>
      <c r="C2297" s="48" t="s">
        <v>417</v>
      </c>
      <c r="D2297" s="44">
        <v>2000</v>
      </c>
      <c r="E2297" s="48" t="s">
        <v>8832</v>
      </c>
      <c r="F2297" s="44" t="s">
        <v>1294</v>
      </c>
      <c r="G2297" s="61">
        <v>42771</v>
      </c>
    </row>
    <row r="2298" spans="1:7" x14ac:dyDescent="0.15">
      <c r="A2298" s="44">
        <v>31010</v>
      </c>
      <c r="B2298" s="44" t="s">
        <v>1295</v>
      </c>
      <c r="C2298" s="48" t="s">
        <v>168</v>
      </c>
      <c r="D2298" s="44">
        <v>2001</v>
      </c>
      <c r="E2298" s="48" t="s">
        <v>8690</v>
      </c>
      <c r="F2298" s="44" t="s">
        <v>1291</v>
      </c>
      <c r="G2298" s="61"/>
    </row>
    <row r="2299" spans="1:7" x14ac:dyDescent="0.15">
      <c r="A2299" s="44">
        <v>31011</v>
      </c>
      <c r="B2299" s="44" t="s">
        <v>1295</v>
      </c>
      <c r="C2299" s="48" t="s">
        <v>2528</v>
      </c>
      <c r="D2299" s="44">
        <v>2001</v>
      </c>
      <c r="E2299" s="48" t="s">
        <v>8749</v>
      </c>
      <c r="F2299" s="44" t="s">
        <v>1291</v>
      </c>
      <c r="G2299" s="61"/>
    </row>
    <row r="2300" spans="1:7" x14ac:dyDescent="0.15">
      <c r="A2300" s="44">
        <v>31012</v>
      </c>
      <c r="B2300" s="44" t="s">
        <v>1295</v>
      </c>
      <c r="C2300" s="48" t="s">
        <v>10923</v>
      </c>
      <c r="D2300" s="44">
        <v>1999</v>
      </c>
      <c r="E2300" s="48" t="s">
        <v>8690</v>
      </c>
      <c r="F2300" s="44" t="s">
        <v>1291</v>
      </c>
      <c r="G2300" s="61"/>
    </row>
    <row r="2301" spans="1:7" x14ac:dyDescent="0.15">
      <c r="A2301" s="44">
        <v>31014</v>
      </c>
      <c r="B2301" s="44" t="s">
        <v>1295</v>
      </c>
      <c r="C2301" s="48" t="s">
        <v>2529</v>
      </c>
      <c r="D2301" s="44">
        <v>2001</v>
      </c>
      <c r="E2301" s="48" t="s">
        <v>8690</v>
      </c>
      <c r="F2301" s="44" t="s">
        <v>1291</v>
      </c>
      <c r="G2301" s="61"/>
    </row>
    <row r="2302" spans="1:7" x14ac:dyDescent="0.15">
      <c r="A2302" s="44">
        <v>31016</v>
      </c>
      <c r="B2302" s="44" t="s">
        <v>1295</v>
      </c>
      <c r="C2302" s="48" t="s">
        <v>10924</v>
      </c>
      <c r="D2302" s="44">
        <v>1999</v>
      </c>
      <c r="E2302" s="48" t="s">
        <v>8694</v>
      </c>
      <c r="F2302" s="44" t="s">
        <v>1291</v>
      </c>
      <c r="G2302" s="61"/>
    </row>
    <row r="2303" spans="1:7" x14ac:dyDescent="0.15">
      <c r="A2303" s="44">
        <v>31017</v>
      </c>
      <c r="B2303" s="44" t="s">
        <v>1295</v>
      </c>
      <c r="C2303" s="48" t="s">
        <v>2530</v>
      </c>
      <c r="D2303" s="44">
        <v>2001</v>
      </c>
      <c r="E2303" s="48" t="s">
        <v>8690</v>
      </c>
      <c r="F2303" s="44" t="s">
        <v>1291</v>
      </c>
      <c r="G2303" s="61"/>
    </row>
    <row r="2304" spans="1:7" x14ac:dyDescent="0.15">
      <c r="A2304" s="44">
        <v>31018</v>
      </c>
      <c r="B2304" s="44" t="s">
        <v>1295</v>
      </c>
      <c r="C2304" s="48" t="s">
        <v>2531</v>
      </c>
      <c r="D2304" s="44">
        <v>2004</v>
      </c>
      <c r="E2304" s="48" t="s">
        <v>8690</v>
      </c>
      <c r="F2304" s="44" t="s">
        <v>1291</v>
      </c>
      <c r="G2304" s="61"/>
    </row>
    <row r="2305" spans="1:7" x14ac:dyDescent="0.15">
      <c r="A2305" s="44">
        <v>31019</v>
      </c>
      <c r="B2305" s="44" t="s">
        <v>1295</v>
      </c>
      <c r="C2305" s="48" t="s">
        <v>2532</v>
      </c>
      <c r="D2305" s="44">
        <v>2002</v>
      </c>
      <c r="E2305" s="48" t="s">
        <v>8690</v>
      </c>
      <c r="F2305" s="44" t="s">
        <v>1291</v>
      </c>
      <c r="G2305" s="61"/>
    </row>
    <row r="2306" spans="1:7" x14ac:dyDescent="0.15">
      <c r="A2306" s="44">
        <v>31020</v>
      </c>
      <c r="B2306" s="44" t="s">
        <v>1295</v>
      </c>
      <c r="C2306" s="48" t="s">
        <v>2533</v>
      </c>
      <c r="D2306" s="44">
        <v>2003</v>
      </c>
      <c r="E2306" s="48" t="s">
        <v>8690</v>
      </c>
      <c r="F2306" s="44" t="s">
        <v>1291</v>
      </c>
      <c r="G2306" s="61"/>
    </row>
    <row r="2307" spans="1:7" x14ac:dyDescent="0.15">
      <c r="A2307" s="44">
        <v>31021</v>
      </c>
      <c r="B2307" s="44" t="s">
        <v>1295</v>
      </c>
      <c r="C2307" s="48" t="s">
        <v>2534</v>
      </c>
      <c r="D2307" s="44">
        <v>2003</v>
      </c>
      <c r="E2307" s="48" t="s">
        <v>8690</v>
      </c>
      <c r="F2307" s="44" t="s">
        <v>1291</v>
      </c>
      <c r="G2307" s="61"/>
    </row>
    <row r="2308" spans="1:7" x14ac:dyDescent="0.15">
      <c r="A2308" s="44">
        <v>31023</v>
      </c>
      <c r="B2308" s="44" t="s">
        <v>1295</v>
      </c>
      <c r="C2308" s="48" t="s">
        <v>2535</v>
      </c>
      <c r="D2308" s="44">
        <v>2000</v>
      </c>
      <c r="E2308" s="48" t="s">
        <v>8690</v>
      </c>
      <c r="F2308" s="44" t="s">
        <v>1291</v>
      </c>
      <c r="G2308" s="61"/>
    </row>
    <row r="2309" spans="1:7" x14ac:dyDescent="0.15">
      <c r="A2309" s="44">
        <v>31024</v>
      </c>
      <c r="B2309" s="44" t="s">
        <v>1295</v>
      </c>
      <c r="C2309" s="48" t="s">
        <v>2536</v>
      </c>
      <c r="D2309" s="44">
        <v>1999</v>
      </c>
      <c r="E2309" s="48" t="s">
        <v>8690</v>
      </c>
      <c r="F2309" s="44" t="s">
        <v>1291</v>
      </c>
      <c r="G2309" s="61"/>
    </row>
    <row r="2310" spans="1:7" x14ac:dyDescent="0.15">
      <c r="A2310" s="44">
        <v>31025</v>
      </c>
      <c r="B2310" s="44" t="s">
        <v>1296</v>
      </c>
      <c r="C2310" s="48" t="s">
        <v>2537</v>
      </c>
      <c r="D2310" s="44">
        <v>2001</v>
      </c>
      <c r="E2310" s="48" t="s">
        <v>8690</v>
      </c>
      <c r="F2310" s="44" t="s">
        <v>1291</v>
      </c>
      <c r="G2310" s="61"/>
    </row>
    <row r="2311" spans="1:7" x14ac:dyDescent="0.15">
      <c r="A2311" s="44">
        <v>31028</v>
      </c>
      <c r="B2311" s="44" t="s">
        <v>1296</v>
      </c>
      <c r="C2311" s="48" t="s">
        <v>10925</v>
      </c>
      <c r="D2311" s="44">
        <v>1999</v>
      </c>
      <c r="E2311" s="48" t="s">
        <v>8690</v>
      </c>
      <c r="F2311" s="44" t="s">
        <v>1291</v>
      </c>
      <c r="G2311" s="61"/>
    </row>
    <row r="2312" spans="1:7" x14ac:dyDescent="0.15">
      <c r="A2312" s="44">
        <v>31029</v>
      </c>
      <c r="B2312" s="44" t="s">
        <v>1296</v>
      </c>
      <c r="C2312" s="48" t="s">
        <v>2538</v>
      </c>
      <c r="D2312" s="44">
        <v>2002</v>
      </c>
      <c r="E2312" s="48" t="s">
        <v>8690</v>
      </c>
      <c r="F2312" s="44" t="s">
        <v>1291</v>
      </c>
      <c r="G2312" s="61"/>
    </row>
    <row r="2313" spans="1:7" x14ac:dyDescent="0.15">
      <c r="A2313" s="44">
        <v>31030</v>
      </c>
      <c r="B2313" s="44" t="s">
        <v>1296</v>
      </c>
      <c r="C2313" s="48" t="s">
        <v>10926</v>
      </c>
      <c r="D2313" s="44">
        <v>1999</v>
      </c>
      <c r="E2313" s="48" t="s">
        <v>8690</v>
      </c>
      <c r="F2313" s="44" t="s">
        <v>1291</v>
      </c>
      <c r="G2313" s="61"/>
    </row>
    <row r="2314" spans="1:7" x14ac:dyDescent="0.15">
      <c r="A2314" s="44">
        <v>31032</v>
      </c>
      <c r="B2314" s="44" t="s">
        <v>1296</v>
      </c>
      <c r="C2314" s="48" t="s">
        <v>2539</v>
      </c>
      <c r="D2314" s="44">
        <v>2001</v>
      </c>
      <c r="E2314" s="48" t="s">
        <v>8690</v>
      </c>
      <c r="F2314" s="44" t="s">
        <v>1291</v>
      </c>
      <c r="G2314" s="61"/>
    </row>
    <row r="2315" spans="1:7" x14ac:dyDescent="0.15">
      <c r="A2315" s="44">
        <v>31033</v>
      </c>
      <c r="B2315" s="44" t="s">
        <v>1296</v>
      </c>
      <c r="C2315" s="48" t="s">
        <v>2540</v>
      </c>
      <c r="D2315" s="44">
        <v>2003</v>
      </c>
      <c r="E2315" s="48" t="s">
        <v>8690</v>
      </c>
      <c r="F2315" s="44" t="s">
        <v>1291</v>
      </c>
      <c r="G2315" s="61"/>
    </row>
    <row r="2316" spans="1:7" x14ac:dyDescent="0.15">
      <c r="A2316" s="44">
        <v>31034</v>
      </c>
      <c r="B2316" s="44" t="s">
        <v>1296</v>
      </c>
      <c r="C2316" s="48" t="s">
        <v>2541</v>
      </c>
      <c r="D2316" s="44">
        <v>2000</v>
      </c>
      <c r="E2316" s="48" t="s">
        <v>8690</v>
      </c>
      <c r="F2316" s="44" t="s">
        <v>1291</v>
      </c>
      <c r="G2316" s="61"/>
    </row>
    <row r="2317" spans="1:7" x14ac:dyDescent="0.15">
      <c r="A2317" s="44">
        <v>31036</v>
      </c>
      <c r="B2317" s="44" t="s">
        <v>1296</v>
      </c>
      <c r="C2317" s="48" t="s">
        <v>2542</v>
      </c>
      <c r="D2317" s="44">
        <v>2002</v>
      </c>
      <c r="E2317" s="48" t="s">
        <v>8690</v>
      </c>
      <c r="F2317" s="44" t="s">
        <v>1291</v>
      </c>
      <c r="G2317" s="61"/>
    </row>
    <row r="2318" spans="1:7" x14ac:dyDescent="0.15">
      <c r="A2318" s="44">
        <v>31037</v>
      </c>
      <c r="B2318" s="44" t="s">
        <v>1296</v>
      </c>
      <c r="C2318" s="48" t="s">
        <v>2543</v>
      </c>
      <c r="D2318" s="44">
        <v>2001</v>
      </c>
      <c r="E2318" s="48" t="s">
        <v>8690</v>
      </c>
      <c r="F2318" s="44" t="s">
        <v>1291</v>
      </c>
      <c r="G2318" s="61"/>
    </row>
    <row r="2319" spans="1:7" x14ac:dyDescent="0.15">
      <c r="A2319" s="44">
        <v>31039</v>
      </c>
      <c r="B2319" s="44" t="s">
        <v>1296</v>
      </c>
      <c r="C2319" s="48" t="s">
        <v>2544</v>
      </c>
      <c r="D2319" s="44">
        <v>2004</v>
      </c>
      <c r="E2319" s="48" t="s">
        <v>8690</v>
      </c>
      <c r="F2319" s="44" t="s">
        <v>1291</v>
      </c>
      <c r="G2319" s="61"/>
    </row>
    <row r="2320" spans="1:7" x14ac:dyDescent="0.15">
      <c r="A2320" s="44">
        <v>31040</v>
      </c>
      <c r="B2320" s="44" t="s">
        <v>1296</v>
      </c>
      <c r="C2320" s="48" t="s">
        <v>2545</v>
      </c>
      <c r="D2320" s="44">
        <v>2002</v>
      </c>
      <c r="E2320" s="48" t="s">
        <v>8690</v>
      </c>
      <c r="F2320" s="44" t="s">
        <v>1291</v>
      </c>
      <c r="G2320" s="61"/>
    </row>
    <row r="2321" spans="1:7" x14ac:dyDescent="0.15">
      <c r="A2321" s="44">
        <v>31041</v>
      </c>
      <c r="B2321" s="44" t="s">
        <v>1296</v>
      </c>
      <c r="C2321" s="48" t="s">
        <v>2546</v>
      </c>
      <c r="D2321" s="44">
        <v>2003</v>
      </c>
      <c r="E2321" s="48" t="s">
        <v>8690</v>
      </c>
      <c r="F2321" s="44" t="s">
        <v>1291</v>
      </c>
      <c r="G2321" s="61"/>
    </row>
    <row r="2322" spans="1:7" x14ac:dyDescent="0.15">
      <c r="A2322" s="44">
        <v>31042</v>
      </c>
      <c r="B2322" s="44" t="s">
        <v>1296</v>
      </c>
      <c r="C2322" s="48" t="s">
        <v>2547</v>
      </c>
      <c r="D2322" s="44">
        <v>2000</v>
      </c>
      <c r="E2322" s="48" t="s">
        <v>8690</v>
      </c>
      <c r="F2322" s="44" t="s">
        <v>1291</v>
      </c>
      <c r="G2322" s="61"/>
    </row>
    <row r="2323" spans="1:7" x14ac:dyDescent="0.15">
      <c r="A2323" s="44">
        <v>31043</v>
      </c>
      <c r="B2323" s="44" t="s">
        <v>1296</v>
      </c>
      <c r="C2323" s="48" t="s">
        <v>2548</v>
      </c>
      <c r="D2323" s="44">
        <v>2002</v>
      </c>
      <c r="E2323" s="48" t="s">
        <v>8690</v>
      </c>
      <c r="F2323" s="44" t="s">
        <v>1291</v>
      </c>
      <c r="G2323" s="61"/>
    </row>
    <row r="2324" spans="1:7" x14ac:dyDescent="0.15">
      <c r="A2324" s="44">
        <v>31044</v>
      </c>
      <c r="B2324" s="44" t="s">
        <v>1296</v>
      </c>
      <c r="C2324" s="48" t="s">
        <v>2549</v>
      </c>
      <c r="D2324" s="44">
        <v>2001</v>
      </c>
      <c r="E2324" s="48" t="s">
        <v>8690</v>
      </c>
      <c r="F2324" s="44" t="s">
        <v>1291</v>
      </c>
      <c r="G2324" s="61"/>
    </row>
    <row r="2325" spans="1:7" x14ac:dyDescent="0.15">
      <c r="A2325" s="44">
        <v>31045</v>
      </c>
      <c r="B2325" s="44" t="s">
        <v>1296</v>
      </c>
      <c r="C2325" s="48" t="s">
        <v>1098</v>
      </c>
      <c r="D2325" s="44">
        <v>2002</v>
      </c>
      <c r="E2325" s="48" t="s">
        <v>8749</v>
      </c>
      <c r="F2325" s="44" t="s">
        <v>1291</v>
      </c>
      <c r="G2325" s="61">
        <v>43100</v>
      </c>
    </row>
    <row r="2326" spans="1:7" x14ac:dyDescent="0.15">
      <c r="A2326" s="44">
        <v>31046</v>
      </c>
      <c r="B2326" s="44" t="s">
        <v>1296</v>
      </c>
      <c r="C2326" s="48" t="s">
        <v>2550</v>
      </c>
      <c r="D2326" s="44">
        <v>2002</v>
      </c>
      <c r="E2326" s="48" t="s">
        <v>8690</v>
      </c>
      <c r="F2326" s="44" t="s">
        <v>1291</v>
      </c>
      <c r="G2326" s="61"/>
    </row>
    <row r="2327" spans="1:7" x14ac:dyDescent="0.15">
      <c r="A2327" s="44">
        <v>31047</v>
      </c>
      <c r="B2327" s="44" t="s">
        <v>1296</v>
      </c>
      <c r="C2327" s="48" t="s">
        <v>1096</v>
      </c>
      <c r="D2327" s="44">
        <v>2002</v>
      </c>
      <c r="E2327" s="48" t="s">
        <v>8749</v>
      </c>
      <c r="F2327" s="44" t="s">
        <v>1291</v>
      </c>
      <c r="G2327" s="61">
        <v>43100</v>
      </c>
    </row>
    <row r="2328" spans="1:7" x14ac:dyDescent="0.15">
      <c r="A2328" s="44">
        <v>31049</v>
      </c>
      <c r="B2328" s="44" t="s">
        <v>1296</v>
      </c>
      <c r="C2328" s="48" t="s">
        <v>2551</v>
      </c>
      <c r="D2328" s="44">
        <v>2001</v>
      </c>
      <c r="E2328" s="48" t="s">
        <v>8690</v>
      </c>
      <c r="F2328" s="44" t="s">
        <v>1291</v>
      </c>
      <c r="G2328" s="61"/>
    </row>
    <row r="2329" spans="1:7" x14ac:dyDescent="0.15">
      <c r="A2329" s="44">
        <v>31050</v>
      </c>
      <c r="B2329" s="44" t="s">
        <v>1295</v>
      </c>
      <c r="C2329" s="48" t="s">
        <v>2552</v>
      </c>
      <c r="D2329" s="44">
        <v>2000</v>
      </c>
      <c r="E2329" s="48" t="s">
        <v>8690</v>
      </c>
      <c r="F2329" s="44" t="s">
        <v>1291</v>
      </c>
      <c r="G2329" s="61"/>
    </row>
    <row r="2330" spans="1:7" x14ac:dyDescent="0.15">
      <c r="A2330" s="44">
        <v>31052</v>
      </c>
      <c r="B2330" s="44" t="s">
        <v>1295</v>
      </c>
      <c r="C2330" s="48" t="s">
        <v>2553</v>
      </c>
      <c r="D2330" s="44">
        <v>2001</v>
      </c>
      <c r="E2330" s="48" t="s">
        <v>8690</v>
      </c>
      <c r="F2330" s="44" t="s">
        <v>1291</v>
      </c>
      <c r="G2330" s="61"/>
    </row>
    <row r="2331" spans="1:7" x14ac:dyDescent="0.15">
      <c r="A2331" s="44">
        <v>31053</v>
      </c>
      <c r="B2331" s="44" t="s">
        <v>1295</v>
      </c>
      <c r="C2331" s="48" t="s">
        <v>2554</v>
      </c>
      <c r="D2331" s="44">
        <v>2005</v>
      </c>
      <c r="E2331" s="48" t="s">
        <v>8690</v>
      </c>
      <c r="F2331" s="44" t="s">
        <v>1291</v>
      </c>
      <c r="G2331" s="61"/>
    </row>
    <row r="2332" spans="1:7" x14ac:dyDescent="0.15">
      <c r="A2332" s="44">
        <v>31056</v>
      </c>
      <c r="B2332" s="44" t="s">
        <v>1295</v>
      </c>
      <c r="C2332" s="48" t="s">
        <v>2555</v>
      </c>
      <c r="D2332" s="44">
        <v>2001</v>
      </c>
      <c r="E2332" s="48" t="s">
        <v>8690</v>
      </c>
      <c r="F2332" s="44" t="s">
        <v>1291</v>
      </c>
      <c r="G2332" s="61"/>
    </row>
    <row r="2333" spans="1:7" x14ac:dyDescent="0.15">
      <c r="A2333" s="44">
        <v>31057</v>
      </c>
      <c r="B2333" s="44" t="s">
        <v>1295</v>
      </c>
      <c r="C2333" s="48" t="s">
        <v>1406</v>
      </c>
      <c r="D2333" s="44">
        <v>2005</v>
      </c>
      <c r="E2333" s="48" t="s">
        <v>8690</v>
      </c>
      <c r="F2333" s="44" t="s">
        <v>1291</v>
      </c>
      <c r="G2333" s="61">
        <v>43100</v>
      </c>
    </row>
    <row r="2334" spans="1:7" x14ac:dyDescent="0.15">
      <c r="A2334" s="44">
        <v>31058</v>
      </c>
      <c r="B2334" s="44" t="s">
        <v>1295</v>
      </c>
      <c r="C2334" s="48" t="s">
        <v>2556</v>
      </c>
      <c r="D2334" s="44">
        <v>2001</v>
      </c>
      <c r="E2334" s="48" t="s">
        <v>8690</v>
      </c>
      <c r="F2334" s="44" t="s">
        <v>1291</v>
      </c>
      <c r="G2334" s="61"/>
    </row>
    <row r="2335" spans="1:7" x14ac:dyDescent="0.15">
      <c r="A2335" s="44">
        <v>31059</v>
      </c>
      <c r="B2335" s="44" t="s">
        <v>1296</v>
      </c>
      <c r="C2335" s="48" t="s">
        <v>672</v>
      </c>
      <c r="D2335" s="44">
        <v>2003</v>
      </c>
      <c r="E2335" s="48" t="s">
        <v>8774</v>
      </c>
      <c r="F2335" s="44" t="s">
        <v>1296</v>
      </c>
      <c r="G2335" s="61">
        <v>42925</v>
      </c>
    </row>
    <row r="2336" spans="1:7" x14ac:dyDescent="0.15">
      <c r="A2336" s="44">
        <v>31060</v>
      </c>
      <c r="B2336" s="44" t="s">
        <v>1296</v>
      </c>
      <c r="C2336" s="48" t="s">
        <v>2557</v>
      </c>
      <c r="D2336" s="44">
        <v>1999</v>
      </c>
      <c r="E2336" s="48" t="s">
        <v>8774</v>
      </c>
      <c r="F2336" s="44" t="s">
        <v>1296</v>
      </c>
      <c r="G2336" s="61"/>
    </row>
    <row r="2337" spans="1:7" x14ac:dyDescent="0.15">
      <c r="A2337" s="44">
        <v>31061</v>
      </c>
      <c r="B2337" s="44" t="s">
        <v>1296</v>
      </c>
      <c r="C2337" s="48" t="s">
        <v>1231</v>
      </c>
      <c r="D2337" s="44">
        <v>2001</v>
      </c>
      <c r="E2337" s="48" t="s">
        <v>8774</v>
      </c>
      <c r="F2337" s="44" t="s">
        <v>1296</v>
      </c>
      <c r="G2337" s="61"/>
    </row>
    <row r="2338" spans="1:7" x14ac:dyDescent="0.15">
      <c r="A2338" s="44">
        <v>31062</v>
      </c>
      <c r="B2338" s="44" t="s">
        <v>1296</v>
      </c>
      <c r="C2338" s="48" t="s">
        <v>2558</v>
      </c>
      <c r="D2338" s="44">
        <v>2001</v>
      </c>
      <c r="E2338" s="48" t="s">
        <v>8774</v>
      </c>
      <c r="F2338" s="44" t="s">
        <v>1296</v>
      </c>
      <c r="G2338" s="61"/>
    </row>
    <row r="2339" spans="1:7" x14ac:dyDescent="0.15">
      <c r="A2339" s="44">
        <v>31063</v>
      </c>
      <c r="B2339" s="44" t="s">
        <v>1296</v>
      </c>
      <c r="C2339" s="48" t="s">
        <v>10927</v>
      </c>
      <c r="D2339" s="44">
        <v>1999</v>
      </c>
      <c r="E2339" s="48" t="s">
        <v>8774</v>
      </c>
      <c r="F2339" s="44" t="s">
        <v>1296</v>
      </c>
      <c r="G2339" s="61"/>
    </row>
    <row r="2340" spans="1:7" x14ac:dyDescent="0.15">
      <c r="A2340" s="44">
        <v>31064</v>
      </c>
      <c r="B2340" s="44" t="s">
        <v>1296</v>
      </c>
      <c r="C2340" s="48" t="s">
        <v>10928</v>
      </c>
      <c r="D2340" s="44">
        <v>1999</v>
      </c>
      <c r="E2340" s="48" t="s">
        <v>8774</v>
      </c>
      <c r="F2340" s="44" t="s">
        <v>1296</v>
      </c>
      <c r="G2340" s="61"/>
    </row>
    <row r="2341" spans="1:7" x14ac:dyDescent="0.15">
      <c r="A2341" s="44">
        <v>31066</v>
      </c>
      <c r="B2341" s="44" t="s">
        <v>1296</v>
      </c>
      <c r="C2341" s="48" t="s">
        <v>2559</v>
      </c>
      <c r="D2341" s="44">
        <v>2000</v>
      </c>
      <c r="E2341" s="48" t="s">
        <v>8774</v>
      </c>
      <c r="F2341" s="44" t="s">
        <v>1296</v>
      </c>
      <c r="G2341" s="61"/>
    </row>
    <row r="2342" spans="1:7" x14ac:dyDescent="0.15">
      <c r="A2342" s="44">
        <v>31068</v>
      </c>
      <c r="B2342" s="44" t="s">
        <v>1296</v>
      </c>
      <c r="C2342" s="48" t="s">
        <v>2560</v>
      </c>
      <c r="D2342" s="44">
        <v>2000</v>
      </c>
      <c r="E2342" s="48" t="s">
        <v>8774</v>
      </c>
      <c r="F2342" s="44" t="s">
        <v>1296</v>
      </c>
      <c r="G2342" s="61"/>
    </row>
    <row r="2343" spans="1:7" x14ac:dyDescent="0.15">
      <c r="A2343" s="44">
        <v>31069</v>
      </c>
      <c r="B2343" s="44" t="s">
        <v>1296</v>
      </c>
      <c r="C2343" s="48" t="s">
        <v>10929</v>
      </c>
      <c r="D2343" s="44">
        <v>1999</v>
      </c>
      <c r="E2343" s="48" t="s">
        <v>8774</v>
      </c>
      <c r="F2343" s="44" t="s">
        <v>1296</v>
      </c>
      <c r="G2343" s="61"/>
    </row>
    <row r="2344" spans="1:7" x14ac:dyDescent="0.15">
      <c r="A2344" s="44">
        <v>31070</v>
      </c>
      <c r="B2344" s="44" t="s">
        <v>1295</v>
      </c>
      <c r="C2344" s="48" t="s">
        <v>2561</v>
      </c>
      <c r="D2344" s="44">
        <v>1999</v>
      </c>
      <c r="E2344" s="48" t="s">
        <v>8774</v>
      </c>
      <c r="F2344" s="44" t="s">
        <v>1296</v>
      </c>
      <c r="G2344" s="61">
        <v>43072</v>
      </c>
    </row>
    <row r="2345" spans="1:7" x14ac:dyDescent="0.15">
      <c r="A2345" s="44">
        <v>31071</v>
      </c>
      <c r="B2345" s="44" t="s">
        <v>1295</v>
      </c>
      <c r="C2345" s="48" t="s">
        <v>2562</v>
      </c>
      <c r="D2345" s="44">
        <v>2003</v>
      </c>
      <c r="E2345" s="48" t="s">
        <v>8774</v>
      </c>
      <c r="F2345" s="44" t="s">
        <v>1296</v>
      </c>
      <c r="G2345" s="61"/>
    </row>
    <row r="2346" spans="1:7" x14ac:dyDescent="0.15">
      <c r="A2346" s="44">
        <v>31074</v>
      </c>
      <c r="B2346" s="44" t="s">
        <v>1295</v>
      </c>
      <c r="C2346" s="48" t="s">
        <v>10930</v>
      </c>
      <c r="D2346" s="44">
        <v>1999</v>
      </c>
      <c r="E2346" s="48" t="s">
        <v>8774</v>
      </c>
      <c r="F2346" s="44" t="s">
        <v>1296</v>
      </c>
      <c r="G2346" s="61"/>
    </row>
    <row r="2347" spans="1:7" x14ac:dyDescent="0.15">
      <c r="A2347" s="44">
        <v>31075</v>
      </c>
      <c r="B2347" s="44" t="s">
        <v>1295</v>
      </c>
      <c r="C2347" s="48" t="s">
        <v>2563</v>
      </c>
      <c r="D2347" s="44">
        <v>2002</v>
      </c>
      <c r="E2347" s="48" t="s">
        <v>8774</v>
      </c>
      <c r="F2347" s="44" t="s">
        <v>1296</v>
      </c>
      <c r="G2347" s="61"/>
    </row>
    <row r="2348" spans="1:7" x14ac:dyDescent="0.15">
      <c r="A2348" s="44">
        <v>31079</v>
      </c>
      <c r="B2348" s="44" t="s">
        <v>1295</v>
      </c>
      <c r="C2348" s="48" t="s">
        <v>10931</v>
      </c>
      <c r="D2348" s="44">
        <v>1999</v>
      </c>
      <c r="E2348" s="48" t="s">
        <v>8766</v>
      </c>
      <c r="F2348" s="44" t="s">
        <v>1291</v>
      </c>
      <c r="G2348" s="61"/>
    </row>
    <row r="2349" spans="1:7" x14ac:dyDescent="0.15">
      <c r="A2349" s="44">
        <v>31080</v>
      </c>
      <c r="B2349" s="44" t="s">
        <v>1296</v>
      </c>
      <c r="C2349" s="48" t="s">
        <v>2564</v>
      </c>
      <c r="D2349" s="44">
        <v>2000</v>
      </c>
      <c r="E2349" s="48" t="s">
        <v>8766</v>
      </c>
      <c r="F2349" s="44" t="s">
        <v>1291</v>
      </c>
      <c r="G2349" s="61"/>
    </row>
    <row r="2350" spans="1:7" x14ac:dyDescent="0.15">
      <c r="A2350" s="44">
        <v>31081</v>
      </c>
      <c r="B2350" s="44" t="s">
        <v>1295</v>
      </c>
      <c r="C2350" s="48" t="s">
        <v>10932</v>
      </c>
      <c r="D2350" s="44">
        <v>1999</v>
      </c>
      <c r="E2350" s="48" t="s">
        <v>8767</v>
      </c>
      <c r="F2350" s="44" t="s">
        <v>1297</v>
      </c>
      <c r="G2350" s="61"/>
    </row>
    <row r="2351" spans="1:7" x14ac:dyDescent="0.15">
      <c r="A2351" s="44">
        <v>31082</v>
      </c>
      <c r="B2351" s="44" t="s">
        <v>1295</v>
      </c>
      <c r="C2351" s="48" t="s">
        <v>2565</v>
      </c>
      <c r="D2351" s="44">
        <v>2003</v>
      </c>
      <c r="E2351" s="48" t="s">
        <v>8740</v>
      </c>
      <c r="F2351" s="44" t="s">
        <v>1297</v>
      </c>
      <c r="G2351" s="61"/>
    </row>
    <row r="2352" spans="1:7" x14ac:dyDescent="0.15">
      <c r="A2352" s="44">
        <v>31083</v>
      </c>
      <c r="B2352" s="44" t="s">
        <v>1295</v>
      </c>
      <c r="C2352" s="48" t="s">
        <v>2566</v>
      </c>
      <c r="D2352" s="44">
        <v>2000</v>
      </c>
      <c r="E2352" s="48" t="s">
        <v>8704</v>
      </c>
      <c r="F2352" s="44" t="s">
        <v>1292</v>
      </c>
      <c r="G2352" s="61"/>
    </row>
    <row r="2353" spans="1:7" x14ac:dyDescent="0.15">
      <c r="A2353" s="44">
        <v>31084</v>
      </c>
      <c r="B2353" s="44" t="s">
        <v>1295</v>
      </c>
      <c r="C2353" s="48" t="s">
        <v>241</v>
      </c>
      <c r="D2353" s="44">
        <v>2000</v>
      </c>
      <c r="E2353" s="48" t="s">
        <v>11381</v>
      </c>
      <c r="F2353" s="44" t="s">
        <v>1298</v>
      </c>
      <c r="G2353" s="61"/>
    </row>
    <row r="2354" spans="1:7" x14ac:dyDescent="0.15">
      <c r="A2354" s="44">
        <v>31085</v>
      </c>
      <c r="B2354" s="44" t="s">
        <v>1295</v>
      </c>
      <c r="C2354" s="48" t="s">
        <v>366</v>
      </c>
      <c r="D2354" s="44">
        <v>2000</v>
      </c>
      <c r="E2354" s="48" t="s">
        <v>8743</v>
      </c>
      <c r="F2354" s="44" t="s">
        <v>1299</v>
      </c>
      <c r="G2354" s="61"/>
    </row>
    <row r="2355" spans="1:7" x14ac:dyDescent="0.15">
      <c r="A2355" s="44">
        <v>31086</v>
      </c>
      <c r="B2355" s="44" t="s">
        <v>1296</v>
      </c>
      <c r="C2355" s="48" t="s">
        <v>1465</v>
      </c>
      <c r="D2355" s="44">
        <v>2001</v>
      </c>
      <c r="E2355" s="48" t="s">
        <v>8790</v>
      </c>
      <c r="F2355" s="44" t="s">
        <v>1298</v>
      </c>
      <c r="G2355" s="61"/>
    </row>
    <row r="2356" spans="1:7" x14ac:dyDescent="0.15">
      <c r="A2356" s="44">
        <v>31087</v>
      </c>
      <c r="B2356" s="44" t="s">
        <v>1296</v>
      </c>
      <c r="C2356" s="48" t="s">
        <v>803</v>
      </c>
      <c r="D2356" s="44">
        <v>2001</v>
      </c>
      <c r="E2356" s="48" t="s">
        <v>11380</v>
      </c>
      <c r="F2356" s="44" t="s">
        <v>1298</v>
      </c>
      <c r="G2356" s="61">
        <v>42946</v>
      </c>
    </row>
    <row r="2357" spans="1:7" x14ac:dyDescent="0.15">
      <c r="A2357" s="44">
        <v>31088</v>
      </c>
      <c r="B2357" s="44" t="s">
        <v>1295</v>
      </c>
      <c r="C2357" s="48" t="s">
        <v>28</v>
      </c>
      <c r="D2357" s="44">
        <v>2002</v>
      </c>
      <c r="E2357" s="48" t="s">
        <v>8708</v>
      </c>
      <c r="F2357" s="44" t="s">
        <v>1296</v>
      </c>
      <c r="G2357" s="61">
        <v>42948</v>
      </c>
    </row>
    <row r="2358" spans="1:7" x14ac:dyDescent="0.15">
      <c r="A2358" s="44">
        <v>31089</v>
      </c>
      <c r="B2358" s="44" t="s">
        <v>1295</v>
      </c>
      <c r="C2358" s="48" t="s">
        <v>2567</v>
      </c>
      <c r="D2358" s="44">
        <v>2002</v>
      </c>
      <c r="E2358" s="48" t="s">
        <v>8691</v>
      </c>
      <c r="F2358" s="44" t="s">
        <v>1296</v>
      </c>
      <c r="G2358" s="61"/>
    </row>
    <row r="2359" spans="1:7" x14ac:dyDescent="0.15">
      <c r="A2359" s="44">
        <v>31090</v>
      </c>
      <c r="B2359" s="44" t="s">
        <v>1295</v>
      </c>
      <c r="C2359" s="48" t="s">
        <v>86</v>
      </c>
      <c r="D2359" s="44">
        <v>2002</v>
      </c>
      <c r="E2359" s="48" t="s">
        <v>8734</v>
      </c>
      <c r="F2359" s="44" t="s">
        <v>1297</v>
      </c>
      <c r="G2359" s="61">
        <v>42948</v>
      </c>
    </row>
    <row r="2360" spans="1:7" x14ac:dyDescent="0.15">
      <c r="A2360" s="44">
        <v>31092</v>
      </c>
      <c r="B2360" s="44" t="s">
        <v>1296</v>
      </c>
      <c r="C2360" s="48" t="s">
        <v>10933</v>
      </c>
      <c r="D2360" s="44">
        <v>1999</v>
      </c>
      <c r="E2360" s="48" t="s">
        <v>8863</v>
      </c>
      <c r="F2360" s="44" t="s">
        <v>1294</v>
      </c>
      <c r="G2360" s="61"/>
    </row>
    <row r="2361" spans="1:7" x14ac:dyDescent="0.15">
      <c r="A2361" s="44">
        <v>31094</v>
      </c>
      <c r="B2361" s="44" t="s">
        <v>1296</v>
      </c>
      <c r="C2361" s="48" t="s">
        <v>2568</v>
      </c>
      <c r="D2361" s="44">
        <v>2000</v>
      </c>
      <c r="E2361" s="48" t="s">
        <v>8805</v>
      </c>
      <c r="F2361" s="44" t="s">
        <v>1298</v>
      </c>
      <c r="G2361" s="61"/>
    </row>
    <row r="2362" spans="1:7" x14ac:dyDescent="0.15">
      <c r="A2362" s="44">
        <v>31095</v>
      </c>
      <c r="B2362" s="44" t="s">
        <v>1296</v>
      </c>
      <c r="C2362" s="48" t="s">
        <v>2569</v>
      </c>
      <c r="D2362" s="44">
        <v>2000</v>
      </c>
      <c r="E2362" s="48" t="s">
        <v>8805</v>
      </c>
      <c r="F2362" s="44" t="s">
        <v>1298</v>
      </c>
      <c r="G2362" s="61"/>
    </row>
    <row r="2363" spans="1:7" x14ac:dyDescent="0.15">
      <c r="A2363" s="133">
        <v>31096</v>
      </c>
      <c r="B2363" s="133" t="s">
        <v>1295</v>
      </c>
      <c r="C2363" s="134" t="s">
        <v>2570</v>
      </c>
      <c r="D2363" s="133">
        <v>2002</v>
      </c>
      <c r="E2363" s="134" t="s">
        <v>8733</v>
      </c>
      <c r="F2363" s="133" t="s">
        <v>1297</v>
      </c>
    </row>
    <row r="2364" spans="1:7" x14ac:dyDescent="0.15">
      <c r="A2364" s="44">
        <v>31097</v>
      </c>
      <c r="B2364" s="44" t="s">
        <v>1296</v>
      </c>
      <c r="C2364" s="48" t="s">
        <v>2571</v>
      </c>
      <c r="D2364" s="44">
        <v>2001</v>
      </c>
      <c r="E2364" s="48" t="s">
        <v>8733</v>
      </c>
      <c r="F2364" s="44" t="s">
        <v>1297</v>
      </c>
      <c r="G2364" s="61"/>
    </row>
    <row r="2365" spans="1:7" x14ac:dyDescent="0.15">
      <c r="A2365" s="44">
        <v>31098</v>
      </c>
      <c r="B2365" s="44" t="s">
        <v>1296</v>
      </c>
      <c r="C2365" s="48" t="s">
        <v>2572</v>
      </c>
      <c r="D2365" s="44">
        <v>2002</v>
      </c>
      <c r="E2365" s="48" t="s">
        <v>8733</v>
      </c>
      <c r="F2365" s="44" t="s">
        <v>1297</v>
      </c>
      <c r="G2365" s="61"/>
    </row>
    <row r="2366" spans="1:7" x14ac:dyDescent="0.15">
      <c r="A2366" s="44">
        <v>31099</v>
      </c>
      <c r="B2366" s="44" t="s">
        <v>1296</v>
      </c>
      <c r="C2366" s="48" t="s">
        <v>2573</v>
      </c>
      <c r="D2366" s="44">
        <v>2002</v>
      </c>
      <c r="E2366" s="48" t="s">
        <v>8740</v>
      </c>
      <c r="F2366" s="44" t="s">
        <v>1297</v>
      </c>
      <c r="G2366" s="61"/>
    </row>
    <row r="2367" spans="1:7" x14ac:dyDescent="0.15">
      <c r="A2367" s="44">
        <v>31100</v>
      </c>
      <c r="B2367" s="44" t="s">
        <v>1296</v>
      </c>
      <c r="C2367" s="48" t="s">
        <v>2574</v>
      </c>
      <c r="D2367" s="44">
        <v>2003</v>
      </c>
      <c r="E2367" s="48" t="s">
        <v>8733</v>
      </c>
      <c r="F2367" s="44" t="s">
        <v>1297</v>
      </c>
      <c r="G2367" s="61"/>
    </row>
    <row r="2368" spans="1:7" x14ac:dyDescent="0.15">
      <c r="A2368" s="44">
        <v>31101</v>
      </c>
      <c r="B2368" s="44" t="s">
        <v>1295</v>
      </c>
      <c r="C2368" s="48" t="s">
        <v>116</v>
      </c>
      <c r="D2368" s="44">
        <v>2003</v>
      </c>
      <c r="E2368" s="48" t="s">
        <v>8793</v>
      </c>
      <c r="F2368" s="44" t="s">
        <v>1298</v>
      </c>
      <c r="G2368" s="61">
        <v>42896</v>
      </c>
    </row>
    <row r="2369" spans="1:7" x14ac:dyDescent="0.15">
      <c r="A2369" s="133">
        <v>31102</v>
      </c>
      <c r="B2369" s="133" t="s">
        <v>1295</v>
      </c>
      <c r="C2369" s="134" t="s">
        <v>2400</v>
      </c>
      <c r="D2369" s="133">
        <v>2001</v>
      </c>
      <c r="E2369" s="134" t="s">
        <v>8696</v>
      </c>
      <c r="F2369" s="133" t="s">
        <v>1291</v>
      </c>
    </row>
    <row r="2370" spans="1:7" x14ac:dyDescent="0.15">
      <c r="A2370" s="44">
        <v>31103</v>
      </c>
      <c r="B2370" s="44" t="s">
        <v>1296</v>
      </c>
      <c r="C2370" s="48" t="s">
        <v>769</v>
      </c>
      <c r="D2370" s="44">
        <v>2001</v>
      </c>
      <c r="E2370" s="48" t="s">
        <v>8709</v>
      </c>
      <c r="F2370" s="44" t="s">
        <v>1294</v>
      </c>
      <c r="G2370" s="61">
        <v>42908</v>
      </c>
    </row>
    <row r="2371" spans="1:7" x14ac:dyDescent="0.15">
      <c r="A2371" s="44">
        <v>31104</v>
      </c>
      <c r="B2371" s="44" t="s">
        <v>1296</v>
      </c>
      <c r="C2371" s="48" t="s">
        <v>804</v>
      </c>
      <c r="D2371" s="44">
        <v>2000</v>
      </c>
      <c r="E2371" s="48" t="s">
        <v>8709</v>
      </c>
      <c r="F2371" s="44" t="s">
        <v>1294</v>
      </c>
      <c r="G2371" s="61">
        <v>42925</v>
      </c>
    </row>
    <row r="2372" spans="1:7" x14ac:dyDescent="0.15">
      <c r="A2372" s="44">
        <v>31105</v>
      </c>
      <c r="B2372" s="44" t="s">
        <v>1295</v>
      </c>
      <c r="C2372" s="48" t="s">
        <v>10934</v>
      </c>
      <c r="D2372" s="44">
        <v>1999</v>
      </c>
      <c r="E2372" s="48" t="s">
        <v>8863</v>
      </c>
      <c r="F2372" s="44" t="s">
        <v>1294</v>
      </c>
      <c r="G2372" s="61"/>
    </row>
    <row r="2373" spans="1:7" x14ac:dyDescent="0.15">
      <c r="A2373" s="44">
        <v>31106</v>
      </c>
      <c r="B2373" s="44" t="s">
        <v>1295</v>
      </c>
      <c r="C2373" s="48" t="s">
        <v>2575</v>
      </c>
      <c r="D2373" s="44">
        <v>2001</v>
      </c>
      <c r="E2373" s="48" t="s">
        <v>8690</v>
      </c>
      <c r="F2373" s="44" t="s">
        <v>1291</v>
      </c>
      <c r="G2373" s="61"/>
    </row>
    <row r="2374" spans="1:7" x14ac:dyDescent="0.15">
      <c r="A2374" s="44">
        <v>31107</v>
      </c>
      <c r="B2374" s="44" t="s">
        <v>1295</v>
      </c>
      <c r="C2374" s="48" t="s">
        <v>10935</v>
      </c>
      <c r="D2374" s="44">
        <v>1999</v>
      </c>
      <c r="E2374" s="48" t="s">
        <v>8690</v>
      </c>
      <c r="F2374" s="44" t="s">
        <v>1291</v>
      </c>
      <c r="G2374" s="61"/>
    </row>
    <row r="2375" spans="1:7" x14ac:dyDescent="0.15">
      <c r="A2375" s="44">
        <v>31109</v>
      </c>
      <c r="B2375" s="44" t="s">
        <v>1295</v>
      </c>
      <c r="C2375" s="48" t="s">
        <v>2576</v>
      </c>
      <c r="D2375" s="44">
        <v>2000</v>
      </c>
      <c r="E2375" s="48" t="s">
        <v>8713</v>
      </c>
      <c r="F2375" s="44" t="s">
        <v>1297</v>
      </c>
      <c r="G2375" s="61"/>
    </row>
    <row r="2376" spans="1:7" x14ac:dyDescent="0.15">
      <c r="A2376" s="44">
        <v>31110</v>
      </c>
      <c r="B2376" s="44" t="s">
        <v>1296</v>
      </c>
      <c r="C2376" s="48" t="s">
        <v>2577</v>
      </c>
      <c r="D2376" s="44">
        <v>2001</v>
      </c>
      <c r="E2376" s="48" t="s">
        <v>8833</v>
      </c>
      <c r="F2376" s="44" t="s">
        <v>1298</v>
      </c>
      <c r="G2376" s="61"/>
    </row>
    <row r="2377" spans="1:7" x14ac:dyDescent="0.15">
      <c r="A2377" s="44">
        <v>31117</v>
      </c>
      <c r="B2377" s="44" t="s">
        <v>1295</v>
      </c>
      <c r="C2377" s="48" t="s">
        <v>2578</v>
      </c>
      <c r="D2377" s="44">
        <v>2002</v>
      </c>
      <c r="E2377" s="48" t="s">
        <v>8833</v>
      </c>
      <c r="F2377" s="44" t="s">
        <v>1298</v>
      </c>
      <c r="G2377" s="61"/>
    </row>
    <row r="2378" spans="1:7" x14ac:dyDescent="0.15">
      <c r="A2378" s="44">
        <v>31118</v>
      </c>
      <c r="B2378" s="44" t="s">
        <v>1295</v>
      </c>
      <c r="C2378" s="48" t="s">
        <v>2579</v>
      </c>
      <c r="D2378" s="44">
        <v>2000</v>
      </c>
      <c r="E2378" s="48" t="s">
        <v>8833</v>
      </c>
      <c r="F2378" s="44" t="s">
        <v>1298</v>
      </c>
      <c r="G2378" s="61"/>
    </row>
    <row r="2379" spans="1:7" x14ac:dyDescent="0.15">
      <c r="A2379" s="44">
        <v>31128</v>
      </c>
      <c r="B2379" s="44" t="s">
        <v>1295</v>
      </c>
      <c r="C2379" s="48" t="s">
        <v>2580</v>
      </c>
      <c r="D2379" s="44">
        <v>2004</v>
      </c>
      <c r="E2379" s="48" t="s">
        <v>8856</v>
      </c>
      <c r="F2379" s="44" t="s">
        <v>1290</v>
      </c>
      <c r="G2379" s="61">
        <v>43100</v>
      </c>
    </row>
    <row r="2380" spans="1:7" x14ac:dyDescent="0.15">
      <c r="A2380" s="44">
        <v>31129</v>
      </c>
      <c r="B2380" s="44" t="s">
        <v>1295</v>
      </c>
      <c r="C2380" s="48" t="s">
        <v>2581</v>
      </c>
      <c r="D2380" s="44">
        <v>2004</v>
      </c>
      <c r="E2380" s="48" t="s">
        <v>8856</v>
      </c>
      <c r="F2380" s="44" t="s">
        <v>1290</v>
      </c>
      <c r="G2380" s="61"/>
    </row>
    <row r="2381" spans="1:7" x14ac:dyDescent="0.15">
      <c r="A2381" s="44">
        <v>31130</v>
      </c>
      <c r="B2381" s="44" t="s">
        <v>1296</v>
      </c>
      <c r="C2381" s="48" t="s">
        <v>10936</v>
      </c>
      <c r="D2381" s="44">
        <v>1999</v>
      </c>
      <c r="E2381" s="48" t="s">
        <v>8863</v>
      </c>
      <c r="F2381" s="44" t="s">
        <v>1294</v>
      </c>
      <c r="G2381" s="61"/>
    </row>
    <row r="2382" spans="1:7" x14ac:dyDescent="0.15">
      <c r="A2382" s="44">
        <v>31131</v>
      </c>
      <c r="B2382" s="44" t="s">
        <v>1296</v>
      </c>
      <c r="C2382" s="48" t="s">
        <v>2582</v>
      </c>
      <c r="D2382" s="44">
        <v>2002</v>
      </c>
      <c r="E2382" s="48" t="s">
        <v>8712</v>
      </c>
      <c r="F2382" s="44" t="s">
        <v>1291</v>
      </c>
      <c r="G2382" s="61">
        <v>43100</v>
      </c>
    </row>
    <row r="2383" spans="1:7" x14ac:dyDescent="0.15">
      <c r="A2383" s="44">
        <v>31133</v>
      </c>
      <c r="B2383" s="44" t="s">
        <v>1296</v>
      </c>
      <c r="C2383" s="48" t="s">
        <v>2583</v>
      </c>
      <c r="D2383" s="44">
        <v>2002</v>
      </c>
      <c r="E2383" s="48" t="s">
        <v>9194</v>
      </c>
      <c r="F2383" s="44" t="s">
        <v>1297</v>
      </c>
      <c r="G2383" s="61"/>
    </row>
    <row r="2384" spans="1:7" x14ac:dyDescent="0.15">
      <c r="A2384" s="44">
        <v>31152</v>
      </c>
      <c r="B2384" s="44" t="s">
        <v>1295</v>
      </c>
      <c r="C2384" s="48" t="s">
        <v>10937</v>
      </c>
      <c r="D2384" s="44">
        <v>1999</v>
      </c>
      <c r="E2384" s="48" t="s">
        <v>8835</v>
      </c>
      <c r="F2384" s="44" t="s">
        <v>1292</v>
      </c>
      <c r="G2384" s="61"/>
    </row>
    <row r="2385" spans="1:7" x14ac:dyDescent="0.15">
      <c r="A2385" s="44">
        <v>31153</v>
      </c>
      <c r="B2385" s="44" t="s">
        <v>1296</v>
      </c>
      <c r="C2385" s="48" t="s">
        <v>10938</v>
      </c>
      <c r="D2385" s="44">
        <v>1999</v>
      </c>
      <c r="E2385" s="48" t="s">
        <v>8843</v>
      </c>
      <c r="F2385" s="44" t="s">
        <v>1296</v>
      </c>
      <c r="G2385" s="61"/>
    </row>
    <row r="2386" spans="1:7" x14ac:dyDescent="0.15">
      <c r="A2386" s="44">
        <v>31154</v>
      </c>
      <c r="B2386" s="44" t="s">
        <v>1296</v>
      </c>
      <c r="C2386" s="48" t="s">
        <v>2585</v>
      </c>
      <c r="D2386" s="44">
        <v>2001</v>
      </c>
      <c r="E2386" s="48" t="s">
        <v>8843</v>
      </c>
      <c r="F2386" s="44" t="s">
        <v>1296</v>
      </c>
      <c r="G2386" s="61"/>
    </row>
    <row r="2387" spans="1:7" x14ac:dyDescent="0.15">
      <c r="A2387" s="44">
        <v>31155</v>
      </c>
      <c r="B2387" s="44" t="s">
        <v>1296</v>
      </c>
      <c r="C2387" s="48" t="s">
        <v>2586</v>
      </c>
      <c r="D2387" s="44">
        <v>2001</v>
      </c>
      <c r="E2387" s="48" t="s">
        <v>8843</v>
      </c>
      <c r="F2387" s="44" t="s">
        <v>1296</v>
      </c>
      <c r="G2387" s="61"/>
    </row>
    <row r="2388" spans="1:7" x14ac:dyDescent="0.15">
      <c r="A2388" s="44">
        <v>31156</v>
      </c>
      <c r="B2388" s="44" t="s">
        <v>1296</v>
      </c>
      <c r="C2388" s="48" t="s">
        <v>2587</v>
      </c>
      <c r="D2388" s="44">
        <v>2000</v>
      </c>
      <c r="E2388" s="48" t="s">
        <v>8843</v>
      </c>
      <c r="F2388" s="44" t="s">
        <v>1296</v>
      </c>
      <c r="G2388" s="61"/>
    </row>
    <row r="2389" spans="1:7" x14ac:dyDescent="0.15">
      <c r="A2389" s="44">
        <v>31157</v>
      </c>
      <c r="B2389" s="44" t="s">
        <v>1296</v>
      </c>
      <c r="C2389" s="48" t="s">
        <v>2588</v>
      </c>
      <c r="D2389" s="44">
        <v>2001</v>
      </c>
      <c r="E2389" s="48" t="s">
        <v>8843</v>
      </c>
      <c r="F2389" s="44" t="s">
        <v>1296</v>
      </c>
      <c r="G2389" s="61"/>
    </row>
    <row r="2390" spans="1:7" x14ac:dyDescent="0.15">
      <c r="A2390" s="44">
        <v>31158</v>
      </c>
      <c r="B2390" s="44" t="s">
        <v>1296</v>
      </c>
      <c r="C2390" s="48" t="s">
        <v>2589</v>
      </c>
      <c r="D2390" s="44">
        <v>2003</v>
      </c>
      <c r="E2390" s="48" t="s">
        <v>8843</v>
      </c>
      <c r="F2390" s="44" t="s">
        <v>1296</v>
      </c>
      <c r="G2390" s="61"/>
    </row>
    <row r="2391" spans="1:7" x14ac:dyDescent="0.15">
      <c r="A2391" s="44">
        <v>31159</v>
      </c>
      <c r="B2391" s="44" t="s">
        <v>1296</v>
      </c>
      <c r="C2391" s="48" t="s">
        <v>2590</v>
      </c>
      <c r="D2391" s="44">
        <v>2002</v>
      </c>
      <c r="E2391" s="48" t="s">
        <v>8843</v>
      </c>
      <c r="F2391" s="44" t="s">
        <v>1296</v>
      </c>
      <c r="G2391" s="61"/>
    </row>
    <row r="2392" spans="1:7" x14ac:dyDescent="0.15">
      <c r="A2392" s="44">
        <v>31160</v>
      </c>
      <c r="B2392" s="44" t="s">
        <v>1296</v>
      </c>
      <c r="C2392" s="48" t="s">
        <v>2591</v>
      </c>
      <c r="D2392" s="44">
        <v>2006</v>
      </c>
      <c r="E2392" s="48" t="s">
        <v>8843</v>
      </c>
      <c r="F2392" s="44" t="s">
        <v>1296</v>
      </c>
      <c r="G2392" s="61"/>
    </row>
    <row r="2393" spans="1:7" x14ac:dyDescent="0.15">
      <c r="A2393" s="44">
        <v>31161</v>
      </c>
      <c r="B2393" s="44" t="s">
        <v>1296</v>
      </c>
      <c r="C2393" s="48" t="s">
        <v>718</v>
      </c>
      <c r="D2393" s="44">
        <v>2001</v>
      </c>
      <c r="E2393" s="48" t="s">
        <v>8843</v>
      </c>
      <c r="F2393" s="44" t="s">
        <v>1296</v>
      </c>
      <c r="G2393" s="61">
        <v>42429</v>
      </c>
    </row>
    <row r="2394" spans="1:7" x14ac:dyDescent="0.15">
      <c r="A2394" s="44">
        <v>31162</v>
      </c>
      <c r="B2394" s="44" t="s">
        <v>1296</v>
      </c>
      <c r="C2394" s="48" t="s">
        <v>2592</v>
      </c>
      <c r="D2394" s="44">
        <v>2001</v>
      </c>
      <c r="E2394" s="48" t="s">
        <v>8816</v>
      </c>
      <c r="F2394" s="44" t="s">
        <v>1296</v>
      </c>
      <c r="G2394" s="61"/>
    </row>
    <row r="2395" spans="1:7" x14ac:dyDescent="0.15">
      <c r="A2395" s="44">
        <v>31163</v>
      </c>
      <c r="B2395" s="44" t="s">
        <v>1296</v>
      </c>
      <c r="C2395" s="48" t="s">
        <v>2593</v>
      </c>
      <c r="D2395" s="44">
        <v>2001</v>
      </c>
      <c r="E2395" s="48" t="s">
        <v>8816</v>
      </c>
      <c r="F2395" s="44" t="s">
        <v>1296</v>
      </c>
      <c r="G2395" s="61"/>
    </row>
    <row r="2396" spans="1:7" x14ac:dyDescent="0.15">
      <c r="A2396" s="44">
        <v>31164</v>
      </c>
      <c r="B2396" s="44" t="s">
        <v>1296</v>
      </c>
      <c r="C2396" s="48" t="s">
        <v>2594</v>
      </c>
      <c r="D2396" s="44">
        <v>2001</v>
      </c>
      <c r="E2396" s="48" t="s">
        <v>8843</v>
      </c>
      <c r="F2396" s="44" t="s">
        <v>1296</v>
      </c>
      <c r="G2396" s="61"/>
    </row>
    <row r="2397" spans="1:7" x14ac:dyDescent="0.15">
      <c r="A2397" s="44">
        <v>31165</v>
      </c>
      <c r="B2397" s="44" t="s">
        <v>1296</v>
      </c>
      <c r="C2397" s="48" t="s">
        <v>2595</v>
      </c>
      <c r="D2397" s="44">
        <v>2002</v>
      </c>
      <c r="E2397" s="48" t="s">
        <v>8843</v>
      </c>
      <c r="F2397" s="44" t="s">
        <v>1296</v>
      </c>
      <c r="G2397" s="61"/>
    </row>
    <row r="2398" spans="1:7" x14ac:dyDescent="0.15">
      <c r="A2398" s="44">
        <v>31166</v>
      </c>
      <c r="B2398" s="44" t="s">
        <v>1296</v>
      </c>
      <c r="C2398" s="48" t="s">
        <v>2596</v>
      </c>
      <c r="D2398" s="44">
        <v>2003</v>
      </c>
      <c r="E2398" s="48" t="s">
        <v>8843</v>
      </c>
      <c r="F2398" s="44" t="s">
        <v>1296</v>
      </c>
      <c r="G2398" s="61"/>
    </row>
    <row r="2399" spans="1:7" x14ac:dyDescent="0.15">
      <c r="A2399" s="44">
        <v>31167</v>
      </c>
      <c r="B2399" s="44" t="s">
        <v>1295</v>
      </c>
      <c r="C2399" s="48" t="s">
        <v>19</v>
      </c>
      <c r="D2399" s="44">
        <v>2002</v>
      </c>
      <c r="E2399" s="48" t="s">
        <v>8843</v>
      </c>
      <c r="F2399" s="44" t="s">
        <v>1296</v>
      </c>
      <c r="G2399" s="61">
        <v>42948</v>
      </c>
    </row>
    <row r="2400" spans="1:7" x14ac:dyDescent="0.15">
      <c r="A2400" s="44">
        <v>31168</v>
      </c>
      <c r="B2400" s="44" t="s">
        <v>1295</v>
      </c>
      <c r="C2400" s="48" t="s">
        <v>2597</v>
      </c>
      <c r="D2400" s="44">
        <v>2003</v>
      </c>
      <c r="E2400" s="48" t="s">
        <v>8843</v>
      </c>
      <c r="F2400" s="44" t="s">
        <v>1296</v>
      </c>
      <c r="G2400" s="61"/>
    </row>
    <row r="2401" spans="1:7" x14ac:dyDescent="0.15">
      <c r="A2401" s="44">
        <v>31169</v>
      </c>
      <c r="B2401" s="44" t="s">
        <v>1295</v>
      </c>
      <c r="C2401" s="48" t="s">
        <v>2598</v>
      </c>
      <c r="D2401" s="44">
        <v>2003</v>
      </c>
      <c r="E2401" s="48" t="s">
        <v>8843</v>
      </c>
      <c r="F2401" s="44" t="s">
        <v>1296</v>
      </c>
      <c r="G2401" s="61"/>
    </row>
    <row r="2402" spans="1:7" x14ac:dyDescent="0.15">
      <c r="A2402" s="44">
        <v>31170</v>
      </c>
      <c r="B2402" s="44" t="s">
        <v>1295</v>
      </c>
      <c r="C2402" s="48" t="s">
        <v>2599</v>
      </c>
      <c r="D2402" s="44">
        <v>2003</v>
      </c>
      <c r="E2402" s="48" t="s">
        <v>8843</v>
      </c>
      <c r="F2402" s="44" t="s">
        <v>1296</v>
      </c>
      <c r="G2402" s="61"/>
    </row>
    <row r="2403" spans="1:7" x14ac:dyDescent="0.15">
      <c r="A2403" s="44">
        <v>31172</v>
      </c>
      <c r="B2403" s="44" t="s">
        <v>1295</v>
      </c>
      <c r="C2403" s="48" t="s">
        <v>2600</v>
      </c>
      <c r="D2403" s="44">
        <v>2002</v>
      </c>
      <c r="E2403" s="48" t="s">
        <v>8868</v>
      </c>
      <c r="F2403" s="44" t="s">
        <v>1296</v>
      </c>
      <c r="G2403" s="61"/>
    </row>
    <row r="2404" spans="1:7" x14ac:dyDescent="0.15">
      <c r="A2404" s="44">
        <v>31173</v>
      </c>
      <c r="B2404" s="44" t="s">
        <v>1295</v>
      </c>
      <c r="C2404" s="48" t="s">
        <v>10939</v>
      </c>
      <c r="D2404" s="44">
        <v>1999</v>
      </c>
      <c r="E2404" s="48" t="s">
        <v>8868</v>
      </c>
      <c r="F2404" s="44" t="s">
        <v>1296</v>
      </c>
      <c r="G2404" s="61"/>
    </row>
    <row r="2405" spans="1:7" x14ac:dyDescent="0.15">
      <c r="A2405" s="44">
        <v>31174</v>
      </c>
      <c r="B2405" s="44" t="s">
        <v>1295</v>
      </c>
      <c r="C2405" s="48" t="s">
        <v>2601</v>
      </c>
      <c r="D2405" s="44">
        <v>2002</v>
      </c>
      <c r="E2405" s="48" t="s">
        <v>8843</v>
      </c>
      <c r="F2405" s="44" t="s">
        <v>1296</v>
      </c>
      <c r="G2405" s="61"/>
    </row>
    <row r="2406" spans="1:7" x14ac:dyDescent="0.15">
      <c r="A2406" s="44">
        <v>31176</v>
      </c>
      <c r="B2406" s="44" t="s">
        <v>1296</v>
      </c>
      <c r="C2406" s="48" t="s">
        <v>2602</v>
      </c>
      <c r="D2406" s="44">
        <v>2002</v>
      </c>
      <c r="E2406" s="48" t="s">
        <v>8737</v>
      </c>
      <c r="F2406" s="44" t="s">
        <v>1293</v>
      </c>
      <c r="G2406" s="61"/>
    </row>
    <row r="2407" spans="1:7" x14ac:dyDescent="0.15">
      <c r="A2407" s="44">
        <v>31178</v>
      </c>
      <c r="B2407" s="44" t="s">
        <v>1295</v>
      </c>
      <c r="C2407" s="48" t="s">
        <v>2603</v>
      </c>
      <c r="D2407" s="44">
        <v>2003</v>
      </c>
      <c r="E2407" s="48" t="s">
        <v>8690</v>
      </c>
      <c r="F2407" s="44" t="s">
        <v>1291</v>
      </c>
      <c r="G2407" s="61"/>
    </row>
    <row r="2408" spans="1:7" x14ac:dyDescent="0.15">
      <c r="A2408" s="44">
        <v>31182</v>
      </c>
      <c r="B2408" s="44" t="s">
        <v>1296</v>
      </c>
      <c r="C2408" s="48" t="s">
        <v>2604</v>
      </c>
      <c r="D2408" s="44">
        <v>2001</v>
      </c>
      <c r="E2408" s="48" t="s">
        <v>8752</v>
      </c>
      <c r="F2408" s="44" t="s">
        <v>1290</v>
      </c>
      <c r="G2408" s="61"/>
    </row>
    <row r="2409" spans="1:7" x14ac:dyDescent="0.15">
      <c r="A2409" s="44">
        <v>31184</v>
      </c>
      <c r="B2409" s="44" t="s">
        <v>1296</v>
      </c>
      <c r="C2409" s="48" t="s">
        <v>2605</v>
      </c>
      <c r="D2409" s="44">
        <v>2000</v>
      </c>
      <c r="E2409" s="48" t="s">
        <v>8752</v>
      </c>
      <c r="F2409" s="44" t="s">
        <v>1290</v>
      </c>
      <c r="G2409" s="61"/>
    </row>
    <row r="2410" spans="1:7" x14ac:dyDescent="0.15">
      <c r="A2410" s="44">
        <v>31185</v>
      </c>
      <c r="B2410" s="44" t="s">
        <v>1295</v>
      </c>
      <c r="C2410" s="48" t="s">
        <v>2606</v>
      </c>
      <c r="D2410" s="44">
        <v>2001</v>
      </c>
      <c r="E2410" s="48" t="s">
        <v>8752</v>
      </c>
      <c r="F2410" s="44" t="s">
        <v>1290</v>
      </c>
      <c r="G2410" s="61"/>
    </row>
    <row r="2411" spans="1:7" x14ac:dyDescent="0.15">
      <c r="A2411" s="44">
        <v>31186</v>
      </c>
      <c r="B2411" s="44" t="s">
        <v>1295</v>
      </c>
      <c r="C2411" s="48" t="s">
        <v>2607</v>
      </c>
      <c r="D2411" s="44">
        <v>2002</v>
      </c>
      <c r="E2411" s="48" t="s">
        <v>8752</v>
      </c>
      <c r="F2411" s="44" t="s">
        <v>1290</v>
      </c>
      <c r="G2411" s="61"/>
    </row>
    <row r="2412" spans="1:7" x14ac:dyDescent="0.15">
      <c r="A2412" s="44">
        <v>31188</v>
      </c>
      <c r="B2412" s="44" t="s">
        <v>1295</v>
      </c>
      <c r="C2412" s="48" t="s">
        <v>64</v>
      </c>
      <c r="D2412" s="44">
        <v>2000</v>
      </c>
      <c r="E2412" s="48" t="s">
        <v>8752</v>
      </c>
      <c r="F2412" s="44" t="s">
        <v>1290</v>
      </c>
      <c r="G2412" s="61"/>
    </row>
    <row r="2413" spans="1:7" x14ac:dyDescent="0.15">
      <c r="A2413" s="44">
        <v>31189</v>
      </c>
      <c r="B2413" s="44" t="s">
        <v>1295</v>
      </c>
      <c r="C2413" s="48" t="s">
        <v>2608</v>
      </c>
      <c r="D2413" s="44">
        <v>2003</v>
      </c>
      <c r="E2413" s="48" t="s">
        <v>8752</v>
      </c>
      <c r="F2413" s="44" t="s">
        <v>1290</v>
      </c>
      <c r="G2413" s="61"/>
    </row>
    <row r="2414" spans="1:7" x14ac:dyDescent="0.15">
      <c r="A2414" s="44">
        <v>31190</v>
      </c>
      <c r="B2414" s="44" t="s">
        <v>1295</v>
      </c>
      <c r="C2414" s="48" t="s">
        <v>2609</v>
      </c>
      <c r="D2414" s="44">
        <v>2002</v>
      </c>
      <c r="E2414" s="48" t="s">
        <v>8752</v>
      </c>
      <c r="F2414" s="44" t="s">
        <v>1290</v>
      </c>
      <c r="G2414" s="61"/>
    </row>
    <row r="2415" spans="1:7" x14ac:dyDescent="0.15">
      <c r="A2415" s="44">
        <v>31194</v>
      </c>
      <c r="B2415" s="44" t="s">
        <v>1295</v>
      </c>
      <c r="C2415" s="48" t="s">
        <v>2610</v>
      </c>
      <c r="D2415" s="44">
        <v>2001</v>
      </c>
      <c r="E2415" s="48" t="s">
        <v>8752</v>
      </c>
      <c r="F2415" s="44" t="s">
        <v>1290</v>
      </c>
      <c r="G2415" s="61"/>
    </row>
    <row r="2416" spans="1:7" x14ac:dyDescent="0.15">
      <c r="A2416" s="44">
        <v>31200</v>
      </c>
      <c r="B2416" s="44" t="s">
        <v>1296</v>
      </c>
      <c r="C2416" s="48" t="s">
        <v>2611</v>
      </c>
      <c r="D2416" s="44">
        <v>2002</v>
      </c>
      <c r="E2416" s="48" t="s">
        <v>8690</v>
      </c>
      <c r="F2416" s="44" t="s">
        <v>1291</v>
      </c>
      <c r="G2416" s="61"/>
    </row>
    <row r="2417" spans="1:7" x14ac:dyDescent="0.15">
      <c r="A2417" s="44">
        <v>31201</v>
      </c>
      <c r="B2417" s="44" t="s">
        <v>1296</v>
      </c>
      <c r="C2417" s="48" t="s">
        <v>2612</v>
      </c>
      <c r="D2417" s="44">
        <v>2002</v>
      </c>
      <c r="E2417" s="48" t="s">
        <v>8690</v>
      </c>
      <c r="F2417" s="44" t="s">
        <v>1291</v>
      </c>
      <c r="G2417" s="61"/>
    </row>
    <row r="2418" spans="1:7" x14ac:dyDescent="0.15">
      <c r="A2418" s="44">
        <v>31202</v>
      </c>
      <c r="B2418" s="44" t="s">
        <v>1296</v>
      </c>
      <c r="C2418" s="48" t="s">
        <v>10940</v>
      </c>
      <c r="D2418" s="44">
        <v>1999</v>
      </c>
      <c r="E2418" s="48" t="s">
        <v>8690</v>
      </c>
      <c r="F2418" s="44" t="s">
        <v>1291</v>
      </c>
      <c r="G2418" s="61"/>
    </row>
    <row r="2419" spans="1:7" x14ac:dyDescent="0.15">
      <c r="A2419" s="44">
        <v>31204</v>
      </c>
      <c r="B2419" s="44" t="s">
        <v>1295</v>
      </c>
      <c r="C2419" s="48" t="s">
        <v>2613</v>
      </c>
      <c r="D2419" s="44">
        <v>2000</v>
      </c>
      <c r="E2419" s="48" t="s">
        <v>8690</v>
      </c>
      <c r="F2419" s="44" t="s">
        <v>1291</v>
      </c>
      <c r="G2419" s="61"/>
    </row>
    <row r="2420" spans="1:7" x14ac:dyDescent="0.15">
      <c r="A2420" s="44">
        <v>31205</v>
      </c>
      <c r="B2420" s="44" t="s">
        <v>1295</v>
      </c>
      <c r="C2420" s="48" t="s">
        <v>2614</v>
      </c>
      <c r="D2420" s="44">
        <v>2003</v>
      </c>
      <c r="E2420" s="48" t="s">
        <v>8690</v>
      </c>
      <c r="F2420" s="44" t="s">
        <v>1291</v>
      </c>
      <c r="G2420" s="61"/>
    </row>
    <row r="2421" spans="1:7" x14ac:dyDescent="0.15">
      <c r="A2421" s="44">
        <v>31206</v>
      </c>
      <c r="B2421" s="44" t="s">
        <v>1295</v>
      </c>
      <c r="C2421" s="48" t="s">
        <v>2615</v>
      </c>
      <c r="D2421" s="44">
        <v>2002</v>
      </c>
      <c r="E2421" s="48" t="s">
        <v>8690</v>
      </c>
      <c r="F2421" s="44" t="s">
        <v>1291</v>
      </c>
      <c r="G2421" s="61"/>
    </row>
    <row r="2422" spans="1:7" x14ac:dyDescent="0.15">
      <c r="A2422" s="44">
        <v>31207</v>
      </c>
      <c r="B2422" s="44" t="s">
        <v>1295</v>
      </c>
      <c r="C2422" s="48" t="s">
        <v>327</v>
      </c>
      <c r="D2422" s="44">
        <v>2000</v>
      </c>
      <c r="E2422" s="48" t="s">
        <v>8835</v>
      </c>
      <c r="F2422" s="44" t="s">
        <v>1292</v>
      </c>
      <c r="G2422" s="61"/>
    </row>
    <row r="2423" spans="1:7" x14ac:dyDescent="0.15">
      <c r="A2423" s="44">
        <v>31208</v>
      </c>
      <c r="B2423" s="44" t="s">
        <v>1295</v>
      </c>
      <c r="C2423" s="48" t="s">
        <v>10941</v>
      </c>
      <c r="D2423" s="44">
        <v>1999</v>
      </c>
      <c r="E2423" s="48" t="s">
        <v>8788</v>
      </c>
      <c r="F2423" s="44" t="s">
        <v>1291</v>
      </c>
      <c r="G2423" s="61"/>
    </row>
    <row r="2424" spans="1:7" x14ac:dyDescent="0.15">
      <c r="A2424" s="44">
        <v>31209</v>
      </c>
      <c r="B2424" s="44" t="s">
        <v>1295</v>
      </c>
      <c r="C2424" s="48" t="s">
        <v>10942</v>
      </c>
      <c r="D2424" s="44">
        <v>1999</v>
      </c>
      <c r="E2424" s="48" t="s">
        <v>8694</v>
      </c>
      <c r="F2424" s="44" t="s">
        <v>1291</v>
      </c>
      <c r="G2424" s="61"/>
    </row>
    <row r="2425" spans="1:7" x14ac:dyDescent="0.15">
      <c r="A2425" s="44">
        <v>31211</v>
      </c>
      <c r="B2425" s="44" t="s">
        <v>1296</v>
      </c>
      <c r="C2425" s="48" t="s">
        <v>709</v>
      </c>
      <c r="D2425" s="44">
        <v>2000</v>
      </c>
      <c r="E2425" s="48" t="s">
        <v>8792</v>
      </c>
      <c r="F2425" s="44" t="s">
        <v>1290</v>
      </c>
      <c r="G2425" s="61">
        <v>43100</v>
      </c>
    </row>
    <row r="2426" spans="1:7" x14ac:dyDescent="0.15">
      <c r="A2426" s="44">
        <v>31212</v>
      </c>
      <c r="B2426" s="44" t="s">
        <v>1295</v>
      </c>
      <c r="C2426" s="48" t="s">
        <v>2616</v>
      </c>
      <c r="D2426" s="44">
        <v>2000</v>
      </c>
      <c r="E2426" s="48" t="s">
        <v>8792</v>
      </c>
      <c r="F2426" s="44" t="s">
        <v>1290</v>
      </c>
      <c r="G2426" s="61"/>
    </row>
    <row r="2427" spans="1:7" x14ac:dyDescent="0.15">
      <c r="A2427" s="44">
        <v>31213</v>
      </c>
      <c r="B2427" s="44" t="s">
        <v>1295</v>
      </c>
      <c r="C2427" s="48" t="s">
        <v>226</v>
      </c>
      <c r="D2427" s="44">
        <v>2000</v>
      </c>
      <c r="E2427" s="48" t="s">
        <v>8772</v>
      </c>
      <c r="F2427" s="44" t="s">
        <v>1294</v>
      </c>
      <c r="G2427" s="61">
        <v>42985</v>
      </c>
    </row>
    <row r="2428" spans="1:7" x14ac:dyDescent="0.15">
      <c r="A2428" s="44">
        <v>31216</v>
      </c>
      <c r="B2428" s="44" t="s">
        <v>1296</v>
      </c>
      <c r="C2428" s="48" t="s">
        <v>10943</v>
      </c>
      <c r="D2428" s="44">
        <v>1999</v>
      </c>
      <c r="E2428" s="48" t="s">
        <v>9463</v>
      </c>
      <c r="F2428" s="44" t="s">
        <v>1296</v>
      </c>
      <c r="G2428" s="61"/>
    </row>
    <row r="2429" spans="1:7" x14ac:dyDescent="0.15">
      <c r="A2429" s="44">
        <v>31218</v>
      </c>
      <c r="B2429" s="44" t="s">
        <v>1296</v>
      </c>
      <c r="C2429" s="48" t="s">
        <v>2617</v>
      </c>
      <c r="D2429" s="44">
        <v>2000</v>
      </c>
      <c r="E2429" s="48" t="s">
        <v>9174</v>
      </c>
      <c r="F2429" s="44" t="s">
        <v>1290</v>
      </c>
      <c r="G2429" s="61"/>
    </row>
    <row r="2430" spans="1:7" x14ac:dyDescent="0.15">
      <c r="A2430" s="44">
        <v>31219</v>
      </c>
      <c r="B2430" s="44" t="s">
        <v>1296</v>
      </c>
      <c r="C2430" s="48" t="s">
        <v>10944</v>
      </c>
      <c r="D2430" s="44">
        <v>1999</v>
      </c>
      <c r="E2430" s="48" t="s">
        <v>9174</v>
      </c>
      <c r="F2430" s="44" t="s">
        <v>1290</v>
      </c>
      <c r="G2430" s="61"/>
    </row>
    <row r="2431" spans="1:7" x14ac:dyDescent="0.15">
      <c r="A2431" s="44">
        <v>31220</v>
      </c>
      <c r="B2431" s="44" t="s">
        <v>1295</v>
      </c>
      <c r="C2431" s="48" t="s">
        <v>2618</v>
      </c>
      <c r="D2431" s="44">
        <v>2000</v>
      </c>
      <c r="E2431" s="48" t="s">
        <v>8710</v>
      </c>
      <c r="F2431" s="44" t="s">
        <v>1299</v>
      </c>
      <c r="G2431" s="61"/>
    </row>
    <row r="2432" spans="1:7" x14ac:dyDescent="0.15">
      <c r="A2432" s="44">
        <v>31221</v>
      </c>
      <c r="B2432" s="44" t="s">
        <v>1295</v>
      </c>
      <c r="C2432" s="48" t="s">
        <v>2129</v>
      </c>
      <c r="D2432" s="44">
        <v>2000</v>
      </c>
      <c r="E2432" s="48" t="s">
        <v>8710</v>
      </c>
      <c r="F2432" s="44" t="s">
        <v>1299</v>
      </c>
      <c r="G2432" s="61"/>
    </row>
    <row r="2433" spans="1:7" x14ac:dyDescent="0.15">
      <c r="A2433" s="44">
        <v>31222</v>
      </c>
      <c r="B2433" s="44" t="s">
        <v>1296</v>
      </c>
      <c r="C2433" s="48" t="s">
        <v>10945</v>
      </c>
      <c r="D2433" s="44">
        <v>1999</v>
      </c>
      <c r="E2433" s="48" t="s">
        <v>8798</v>
      </c>
      <c r="F2433" s="44" t="s">
        <v>1299</v>
      </c>
      <c r="G2433" s="61"/>
    </row>
    <row r="2434" spans="1:7" x14ac:dyDescent="0.15">
      <c r="A2434" s="44">
        <v>31223</v>
      </c>
      <c r="B2434" s="44" t="s">
        <v>1296</v>
      </c>
      <c r="C2434" s="48" t="s">
        <v>2619</v>
      </c>
      <c r="D2434" s="44">
        <v>2001</v>
      </c>
      <c r="E2434" s="48" t="s">
        <v>8798</v>
      </c>
      <c r="F2434" s="44" t="s">
        <v>1299</v>
      </c>
      <c r="G2434" s="61"/>
    </row>
    <row r="2435" spans="1:7" x14ac:dyDescent="0.15">
      <c r="A2435" s="133">
        <v>31224</v>
      </c>
      <c r="B2435" s="133" t="s">
        <v>1295</v>
      </c>
      <c r="C2435" s="134" t="s">
        <v>2620</v>
      </c>
      <c r="D2435" s="133">
        <v>2003</v>
      </c>
      <c r="E2435" s="134" t="s">
        <v>8798</v>
      </c>
      <c r="F2435" s="133" t="s">
        <v>1299</v>
      </c>
    </row>
    <row r="2436" spans="1:7" x14ac:dyDescent="0.15">
      <c r="A2436" s="44">
        <v>31225</v>
      </c>
      <c r="B2436" s="44" t="s">
        <v>1296</v>
      </c>
      <c r="C2436" s="48" t="s">
        <v>2621</v>
      </c>
      <c r="D2436" s="44">
        <v>2002</v>
      </c>
      <c r="E2436" s="48" t="s">
        <v>8798</v>
      </c>
      <c r="F2436" s="44" t="s">
        <v>1299</v>
      </c>
      <c r="G2436" s="61"/>
    </row>
    <row r="2437" spans="1:7" x14ac:dyDescent="0.15">
      <c r="A2437" s="44">
        <v>31226</v>
      </c>
      <c r="B2437" s="44" t="s">
        <v>1296</v>
      </c>
      <c r="C2437" s="48" t="s">
        <v>2622</v>
      </c>
      <c r="D2437" s="44">
        <v>2000</v>
      </c>
      <c r="E2437" s="48" t="s">
        <v>8798</v>
      </c>
      <c r="F2437" s="44" t="s">
        <v>1299</v>
      </c>
      <c r="G2437" s="61"/>
    </row>
    <row r="2438" spans="1:7" x14ac:dyDescent="0.15">
      <c r="A2438" s="44">
        <v>31227</v>
      </c>
      <c r="B2438" s="44" t="s">
        <v>1295</v>
      </c>
      <c r="C2438" s="48" t="s">
        <v>2623</v>
      </c>
      <c r="D2438" s="44">
        <v>2001</v>
      </c>
      <c r="E2438" s="48" t="s">
        <v>8690</v>
      </c>
      <c r="F2438" s="44" t="s">
        <v>1291</v>
      </c>
      <c r="G2438" s="61"/>
    </row>
    <row r="2439" spans="1:7" x14ac:dyDescent="0.15">
      <c r="A2439" s="44">
        <v>31228</v>
      </c>
      <c r="B2439" s="44" t="s">
        <v>1296</v>
      </c>
      <c r="C2439" s="48" t="s">
        <v>2624</v>
      </c>
      <c r="D2439" s="44">
        <v>2001</v>
      </c>
      <c r="E2439" s="48" t="s">
        <v>8690</v>
      </c>
      <c r="F2439" s="44" t="s">
        <v>1291</v>
      </c>
      <c r="G2439" s="61"/>
    </row>
    <row r="2440" spans="1:7" x14ac:dyDescent="0.15">
      <c r="A2440" s="44">
        <v>31229</v>
      </c>
      <c r="B2440" s="44" t="s">
        <v>1296</v>
      </c>
      <c r="C2440" s="48" t="s">
        <v>10946</v>
      </c>
      <c r="D2440" s="44">
        <v>1999</v>
      </c>
      <c r="E2440" s="48" t="s">
        <v>9170</v>
      </c>
      <c r="F2440" s="44" t="s">
        <v>1291</v>
      </c>
      <c r="G2440" s="61"/>
    </row>
    <row r="2441" spans="1:7" x14ac:dyDescent="0.15">
      <c r="A2441" s="44">
        <v>31231</v>
      </c>
      <c r="B2441" s="44" t="s">
        <v>1295</v>
      </c>
      <c r="C2441" s="48" t="s">
        <v>2625</v>
      </c>
      <c r="D2441" s="44">
        <v>2002</v>
      </c>
      <c r="E2441" s="48" t="s">
        <v>9170</v>
      </c>
      <c r="F2441" s="44" t="s">
        <v>1291</v>
      </c>
      <c r="G2441" s="61"/>
    </row>
    <row r="2442" spans="1:7" x14ac:dyDescent="0.15">
      <c r="A2442" s="44">
        <v>31232</v>
      </c>
      <c r="B2442" s="44" t="s">
        <v>1295</v>
      </c>
      <c r="C2442" s="48" t="s">
        <v>2626</v>
      </c>
      <c r="D2442" s="44">
        <v>2000</v>
      </c>
      <c r="E2442" s="48" t="s">
        <v>9170</v>
      </c>
      <c r="F2442" s="44" t="s">
        <v>1291</v>
      </c>
      <c r="G2442" s="61"/>
    </row>
    <row r="2443" spans="1:7" x14ac:dyDescent="0.15">
      <c r="A2443" s="44">
        <v>31233</v>
      </c>
      <c r="B2443" s="44" t="s">
        <v>1296</v>
      </c>
      <c r="C2443" s="48" t="s">
        <v>910</v>
      </c>
      <c r="D2443" s="44">
        <v>2001</v>
      </c>
      <c r="E2443" s="48" t="s">
        <v>8791</v>
      </c>
      <c r="F2443" s="44" t="s">
        <v>1295</v>
      </c>
      <c r="G2443" s="61"/>
    </row>
    <row r="2444" spans="1:7" x14ac:dyDescent="0.15">
      <c r="A2444" s="44">
        <v>31235</v>
      </c>
      <c r="B2444" s="44" t="s">
        <v>1296</v>
      </c>
      <c r="C2444" s="48" t="s">
        <v>2627</v>
      </c>
      <c r="D2444" s="44">
        <v>2002</v>
      </c>
      <c r="E2444" s="48" t="s">
        <v>8735</v>
      </c>
      <c r="F2444" s="44" t="s">
        <v>1295</v>
      </c>
      <c r="G2444" s="61"/>
    </row>
    <row r="2445" spans="1:7" x14ac:dyDescent="0.15">
      <c r="A2445" s="44">
        <v>31236</v>
      </c>
      <c r="B2445" s="44" t="s">
        <v>1295</v>
      </c>
      <c r="C2445" s="48" t="s">
        <v>2628</v>
      </c>
      <c r="D2445" s="44">
        <v>1999</v>
      </c>
      <c r="E2445" s="48" t="s">
        <v>8774</v>
      </c>
      <c r="F2445" s="44" t="s">
        <v>1296</v>
      </c>
      <c r="G2445" s="61"/>
    </row>
    <row r="2446" spans="1:7" x14ac:dyDescent="0.15">
      <c r="A2446" s="44">
        <v>31237</v>
      </c>
      <c r="B2446" s="44" t="s">
        <v>1295</v>
      </c>
      <c r="C2446" s="48" t="s">
        <v>2629</v>
      </c>
      <c r="D2446" s="44">
        <v>2001</v>
      </c>
      <c r="E2446" s="48" t="s">
        <v>8774</v>
      </c>
      <c r="F2446" s="44" t="s">
        <v>1296</v>
      </c>
      <c r="G2446" s="61"/>
    </row>
    <row r="2447" spans="1:7" x14ac:dyDescent="0.15">
      <c r="A2447" s="44">
        <v>31238</v>
      </c>
      <c r="B2447" s="44" t="s">
        <v>1295</v>
      </c>
      <c r="C2447" s="48" t="s">
        <v>10947</v>
      </c>
      <c r="D2447" s="44">
        <v>1999</v>
      </c>
      <c r="E2447" s="48" t="s">
        <v>8774</v>
      </c>
      <c r="F2447" s="44" t="s">
        <v>1296</v>
      </c>
      <c r="G2447" s="61"/>
    </row>
    <row r="2448" spans="1:7" x14ac:dyDescent="0.15">
      <c r="A2448" s="44">
        <v>31240</v>
      </c>
      <c r="B2448" s="44" t="s">
        <v>1295</v>
      </c>
      <c r="C2448" s="48" t="s">
        <v>2630</v>
      </c>
      <c r="D2448" s="44">
        <v>2001</v>
      </c>
      <c r="E2448" s="48" t="s">
        <v>8774</v>
      </c>
      <c r="F2448" s="44" t="s">
        <v>1296</v>
      </c>
      <c r="G2448" s="61"/>
    </row>
    <row r="2449" spans="1:7" x14ac:dyDescent="0.15">
      <c r="A2449" s="44">
        <v>31241</v>
      </c>
      <c r="B2449" s="44" t="s">
        <v>1295</v>
      </c>
      <c r="C2449" s="48" t="s">
        <v>2631</v>
      </c>
      <c r="D2449" s="44">
        <v>2003</v>
      </c>
      <c r="E2449" s="48" t="s">
        <v>8774</v>
      </c>
      <c r="F2449" s="44" t="s">
        <v>1296</v>
      </c>
      <c r="G2449" s="61"/>
    </row>
    <row r="2450" spans="1:7" x14ac:dyDescent="0.15">
      <c r="A2450" s="133">
        <v>31247</v>
      </c>
      <c r="B2450" s="133" t="s">
        <v>1296</v>
      </c>
      <c r="C2450" s="134" t="s">
        <v>2632</v>
      </c>
      <c r="D2450" s="133">
        <v>2004</v>
      </c>
      <c r="E2450" s="134" t="s">
        <v>8774</v>
      </c>
      <c r="F2450" s="133" t="s">
        <v>1296</v>
      </c>
    </row>
    <row r="2451" spans="1:7" x14ac:dyDescent="0.15">
      <c r="A2451" s="44">
        <v>31248</v>
      </c>
      <c r="B2451" s="44" t="s">
        <v>1295</v>
      </c>
      <c r="C2451" s="48" t="s">
        <v>395</v>
      </c>
      <c r="D2451" s="44">
        <v>2000</v>
      </c>
      <c r="E2451" s="48" t="s">
        <v>8721</v>
      </c>
      <c r="F2451" s="44" t="s">
        <v>1298</v>
      </c>
      <c r="G2451" s="61"/>
    </row>
    <row r="2452" spans="1:7" x14ac:dyDescent="0.15">
      <c r="A2452" s="44">
        <v>31249</v>
      </c>
      <c r="B2452" s="44" t="s">
        <v>1295</v>
      </c>
      <c r="C2452" s="48" t="s">
        <v>10948</v>
      </c>
      <c r="D2452" s="44">
        <v>1999</v>
      </c>
      <c r="E2452" s="48" t="s">
        <v>8721</v>
      </c>
      <c r="F2452" s="44" t="s">
        <v>1298</v>
      </c>
      <c r="G2452" s="61"/>
    </row>
    <row r="2453" spans="1:7" x14ac:dyDescent="0.15">
      <c r="A2453" s="44">
        <v>31251</v>
      </c>
      <c r="B2453" s="44" t="s">
        <v>1295</v>
      </c>
      <c r="C2453" s="48" t="s">
        <v>2633</v>
      </c>
      <c r="D2453" s="44">
        <v>2000</v>
      </c>
      <c r="E2453" s="48" t="s">
        <v>8713</v>
      </c>
      <c r="F2453" s="44" t="s">
        <v>1297</v>
      </c>
      <c r="G2453" s="61"/>
    </row>
    <row r="2454" spans="1:7" x14ac:dyDescent="0.15">
      <c r="A2454" s="44">
        <v>31252</v>
      </c>
      <c r="B2454" s="44" t="s">
        <v>1295</v>
      </c>
      <c r="C2454" s="48" t="s">
        <v>2634</v>
      </c>
      <c r="D2454" s="44">
        <v>2000</v>
      </c>
      <c r="E2454" s="48" t="s">
        <v>9158</v>
      </c>
      <c r="F2454" s="44" t="s">
        <v>1298</v>
      </c>
      <c r="G2454" s="61"/>
    </row>
    <row r="2455" spans="1:7" x14ac:dyDescent="0.15">
      <c r="A2455" s="44">
        <v>31253</v>
      </c>
      <c r="B2455" s="44" t="s">
        <v>1295</v>
      </c>
      <c r="C2455" s="48" t="s">
        <v>10949</v>
      </c>
      <c r="D2455" s="44">
        <v>1999</v>
      </c>
      <c r="E2455" s="48" t="s">
        <v>8863</v>
      </c>
      <c r="F2455" s="44" t="s">
        <v>1294</v>
      </c>
      <c r="G2455" s="61"/>
    </row>
    <row r="2456" spans="1:7" x14ac:dyDescent="0.15">
      <c r="A2456" s="44">
        <v>31255</v>
      </c>
      <c r="B2456" s="44" t="s">
        <v>1296</v>
      </c>
      <c r="C2456" s="48" t="s">
        <v>2635</v>
      </c>
      <c r="D2456" s="44">
        <v>2001</v>
      </c>
      <c r="E2456" s="48" t="s">
        <v>8798</v>
      </c>
      <c r="F2456" s="44" t="s">
        <v>1299</v>
      </c>
      <c r="G2456" s="61"/>
    </row>
    <row r="2457" spans="1:7" x14ac:dyDescent="0.15">
      <c r="A2457" s="44">
        <v>31256</v>
      </c>
      <c r="B2457" s="44" t="s">
        <v>1296</v>
      </c>
      <c r="C2457" s="48" t="s">
        <v>2636</v>
      </c>
      <c r="D2457" s="44">
        <v>2000</v>
      </c>
      <c r="E2457" s="48" t="s">
        <v>8798</v>
      </c>
      <c r="F2457" s="44" t="s">
        <v>1299</v>
      </c>
      <c r="G2457" s="61"/>
    </row>
    <row r="2458" spans="1:7" x14ac:dyDescent="0.15">
      <c r="A2458" s="44">
        <v>31257</v>
      </c>
      <c r="B2458" s="44" t="s">
        <v>1295</v>
      </c>
      <c r="C2458" s="48" t="s">
        <v>463</v>
      </c>
      <c r="D2458" s="44">
        <v>2001</v>
      </c>
      <c r="E2458" s="48" t="s">
        <v>8817</v>
      </c>
      <c r="F2458" s="44" t="s">
        <v>1291</v>
      </c>
      <c r="G2458" s="61">
        <v>42834</v>
      </c>
    </row>
    <row r="2459" spans="1:7" x14ac:dyDescent="0.15">
      <c r="A2459" s="44">
        <v>31258</v>
      </c>
      <c r="B2459" s="44" t="s">
        <v>1296</v>
      </c>
      <c r="C2459" s="48" t="s">
        <v>852</v>
      </c>
      <c r="D2459" s="44">
        <v>2001</v>
      </c>
      <c r="E2459" s="48" t="s">
        <v>8693</v>
      </c>
      <c r="F2459" s="44" t="s">
        <v>1295</v>
      </c>
      <c r="G2459" s="61"/>
    </row>
    <row r="2460" spans="1:7" x14ac:dyDescent="0.15">
      <c r="A2460" s="44">
        <v>31259</v>
      </c>
      <c r="B2460" s="44" t="s">
        <v>1296</v>
      </c>
      <c r="C2460" s="48" t="s">
        <v>10950</v>
      </c>
      <c r="D2460" s="44">
        <v>1999</v>
      </c>
      <c r="E2460" s="48" t="s">
        <v>8874</v>
      </c>
      <c r="F2460" s="44" t="s">
        <v>1297</v>
      </c>
      <c r="G2460" s="61"/>
    </row>
    <row r="2461" spans="1:7" x14ac:dyDescent="0.15">
      <c r="A2461" s="44">
        <v>31260</v>
      </c>
      <c r="B2461" s="44" t="s">
        <v>1296</v>
      </c>
      <c r="C2461" s="48" t="s">
        <v>10951</v>
      </c>
      <c r="D2461" s="44">
        <v>1999</v>
      </c>
      <c r="E2461" s="48" t="s">
        <v>8874</v>
      </c>
      <c r="F2461" s="44" t="s">
        <v>1297</v>
      </c>
      <c r="G2461" s="61"/>
    </row>
    <row r="2462" spans="1:7" x14ac:dyDescent="0.15">
      <c r="A2462" s="44">
        <v>31261</v>
      </c>
      <c r="B2462" s="44" t="s">
        <v>1296</v>
      </c>
      <c r="C2462" s="48" t="s">
        <v>584</v>
      </c>
      <c r="D2462" s="44">
        <v>2002</v>
      </c>
      <c r="E2462" s="48" t="s">
        <v>8874</v>
      </c>
      <c r="F2462" s="44" t="s">
        <v>1297</v>
      </c>
      <c r="G2462" s="61">
        <v>42485</v>
      </c>
    </row>
    <row r="2463" spans="1:7" x14ac:dyDescent="0.15">
      <c r="A2463" s="44">
        <v>31262</v>
      </c>
      <c r="B2463" s="44" t="s">
        <v>1295</v>
      </c>
      <c r="C2463" s="48" t="s">
        <v>2637</v>
      </c>
      <c r="D2463" s="44">
        <v>2002</v>
      </c>
      <c r="E2463" s="48" t="s">
        <v>8696</v>
      </c>
      <c r="F2463" s="44" t="s">
        <v>1291</v>
      </c>
      <c r="G2463" s="61"/>
    </row>
    <row r="2464" spans="1:7" x14ac:dyDescent="0.15">
      <c r="A2464" s="44">
        <v>31264</v>
      </c>
      <c r="B2464" s="44" t="s">
        <v>1296</v>
      </c>
      <c r="C2464" s="48" t="s">
        <v>8299</v>
      </c>
      <c r="D2464" s="44">
        <v>2002</v>
      </c>
      <c r="E2464" s="48" t="s">
        <v>8690</v>
      </c>
      <c r="F2464" s="44" t="s">
        <v>1291</v>
      </c>
      <c r="G2464" s="61"/>
    </row>
    <row r="2465" spans="1:7" x14ac:dyDescent="0.15">
      <c r="A2465" s="44">
        <v>31267</v>
      </c>
      <c r="B2465" s="44" t="s">
        <v>1296</v>
      </c>
      <c r="C2465" s="48" t="s">
        <v>10952</v>
      </c>
      <c r="D2465" s="44">
        <v>1999</v>
      </c>
      <c r="E2465" s="48" t="s">
        <v>8766</v>
      </c>
      <c r="F2465" s="44" t="s">
        <v>1291</v>
      </c>
      <c r="G2465" s="61"/>
    </row>
    <row r="2466" spans="1:7" x14ac:dyDescent="0.15">
      <c r="A2466" s="44">
        <v>31269</v>
      </c>
      <c r="B2466" s="44" t="s">
        <v>1295</v>
      </c>
      <c r="C2466" s="48" t="s">
        <v>2638</v>
      </c>
      <c r="D2466" s="44">
        <v>2000</v>
      </c>
      <c r="E2466" s="48" t="s">
        <v>8766</v>
      </c>
      <c r="F2466" s="44" t="s">
        <v>1291</v>
      </c>
      <c r="G2466" s="61"/>
    </row>
    <row r="2467" spans="1:7" x14ac:dyDescent="0.15">
      <c r="A2467" s="44">
        <v>31270</v>
      </c>
      <c r="B2467" s="44" t="s">
        <v>1295</v>
      </c>
      <c r="C2467" s="48" t="s">
        <v>2639</v>
      </c>
      <c r="D2467" s="44">
        <v>1999</v>
      </c>
      <c r="E2467" s="48" t="s">
        <v>8766</v>
      </c>
      <c r="F2467" s="44" t="s">
        <v>1291</v>
      </c>
      <c r="G2467" s="61"/>
    </row>
    <row r="2468" spans="1:7" x14ac:dyDescent="0.15">
      <c r="A2468" s="44">
        <v>31271</v>
      </c>
      <c r="B2468" s="44" t="s">
        <v>1295</v>
      </c>
      <c r="C2468" s="48" t="s">
        <v>2640</v>
      </c>
      <c r="D2468" s="44">
        <v>2001</v>
      </c>
      <c r="E2468" s="48" t="s">
        <v>8696</v>
      </c>
      <c r="F2468" s="44" t="s">
        <v>1291</v>
      </c>
      <c r="G2468" s="61"/>
    </row>
    <row r="2469" spans="1:7" x14ac:dyDescent="0.15">
      <c r="A2469" s="44">
        <v>31272</v>
      </c>
      <c r="B2469" s="44" t="s">
        <v>1295</v>
      </c>
      <c r="C2469" s="48" t="s">
        <v>254</v>
      </c>
      <c r="D2469" s="44">
        <v>2001</v>
      </c>
      <c r="E2469" s="48" t="s">
        <v>8814</v>
      </c>
      <c r="F2469" s="44" t="s">
        <v>1291</v>
      </c>
      <c r="G2469" s="61">
        <v>42819</v>
      </c>
    </row>
    <row r="2470" spans="1:7" x14ac:dyDescent="0.15">
      <c r="A2470" s="44">
        <v>31273</v>
      </c>
      <c r="B2470" s="44" t="s">
        <v>1295</v>
      </c>
      <c r="C2470" s="48" t="s">
        <v>2641</v>
      </c>
      <c r="D2470" s="44">
        <v>2001</v>
      </c>
      <c r="E2470" s="48" t="s">
        <v>8761</v>
      </c>
      <c r="F2470" s="44" t="s">
        <v>1292</v>
      </c>
      <c r="G2470" s="61"/>
    </row>
    <row r="2471" spans="1:7" x14ac:dyDescent="0.15">
      <c r="A2471" s="133">
        <v>31274</v>
      </c>
      <c r="B2471" s="133" t="s">
        <v>1295</v>
      </c>
      <c r="C2471" s="134" t="s">
        <v>2642</v>
      </c>
      <c r="D2471" s="133">
        <v>2002</v>
      </c>
      <c r="E2471" s="134" t="s">
        <v>8761</v>
      </c>
      <c r="F2471" s="133" t="s">
        <v>1292</v>
      </c>
    </row>
    <row r="2472" spans="1:7" x14ac:dyDescent="0.15">
      <c r="A2472" s="44">
        <v>31275</v>
      </c>
      <c r="B2472" s="44" t="s">
        <v>1295</v>
      </c>
      <c r="C2472" s="48" t="s">
        <v>2643</v>
      </c>
      <c r="D2472" s="44">
        <v>2003</v>
      </c>
      <c r="E2472" s="48" t="s">
        <v>8690</v>
      </c>
      <c r="F2472" s="44" t="s">
        <v>1291</v>
      </c>
      <c r="G2472" s="61"/>
    </row>
    <row r="2473" spans="1:7" x14ac:dyDescent="0.15">
      <c r="A2473" s="44">
        <v>31276</v>
      </c>
      <c r="B2473" s="44" t="s">
        <v>1296</v>
      </c>
      <c r="C2473" s="48" t="s">
        <v>10953</v>
      </c>
      <c r="D2473" s="44">
        <v>1999</v>
      </c>
      <c r="E2473" s="48" t="s">
        <v>8704</v>
      </c>
      <c r="F2473" s="44" t="s">
        <v>1292</v>
      </c>
      <c r="G2473" s="61"/>
    </row>
    <row r="2474" spans="1:7" x14ac:dyDescent="0.15">
      <c r="A2474" s="44">
        <v>31278</v>
      </c>
      <c r="B2474" s="44" t="s">
        <v>1295</v>
      </c>
      <c r="C2474" s="48" t="s">
        <v>2644</v>
      </c>
      <c r="D2474" s="44">
        <v>2005</v>
      </c>
      <c r="E2474" s="48" t="s">
        <v>8778</v>
      </c>
      <c r="F2474" s="44" t="s">
        <v>1298</v>
      </c>
      <c r="G2474" s="61">
        <v>43100</v>
      </c>
    </row>
    <row r="2475" spans="1:7" x14ac:dyDescent="0.15">
      <c r="A2475" s="44">
        <v>31279</v>
      </c>
      <c r="B2475" s="44" t="s">
        <v>1295</v>
      </c>
      <c r="C2475" s="48" t="s">
        <v>297</v>
      </c>
      <c r="D2475" s="44">
        <v>2001</v>
      </c>
      <c r="E2475" s="48" t="s">
        <v>8778</v>
      </c>
      <c r="F2475" s="44" t="s">
        <v>1298</v>
      </c>
      <c r="G2475" s="61">
        <v>42779</v>
      </c>
    </row>
    <row r="2476" spans="1:7" x14ac:dyDescent="0.15">
      <c r="A2476" s="44">
        <v>31280</v>
      </c>
      <c r="B2476" s="44" t="s">
        <v>1296</v>
      </c>
      <c r="C2476" s="48" t="s">
        <v>2645</v>
      </c>
      <c r="D2476" s="44">
        <v>2000</v>
      </c>
      <c r="E2476" s="48" t="s">
        <v>8760</v>
      </c>
      <c r="F2476" s="44" t="s">
        <v>1297</v>
      </c>
      <c r="G2476" s="61"/>
    </row>
    <row r="2477" spans="1:7" x14ac:dyDescent="0.15">
      <c r="A2477" s="44">
        <v>31281</v>
      </c>
      <c r="B2477" s="44" t="s">
        <v>1295</v>
      </c>
      <c r="C2477" s="48" t="s">
        <v>2646</v>
      </c>
      <c r="D2477" s="44">
        <v>2001</v>
      </c>
      <c r="E2477" s="48" t="s">
        <v>8690</v>
      </c>
      <c r="F2477" s="44" t="s">
        <v>1291</v>
      </c>
      <c r="G2477" s="61"/>
    </row>
    <row r="2478" spans="1:7" x14ac:dyDescent="0.15">
      <c r="A2478" s="44">
        <v>31283</v>
      </c>
      <c r="B2478" s="44" t="s">
        <v>1296</v>
      </c>
      <c r="C2478" s="48" t="s">
        <v>2647</v>
      </c>
      <c r="D2478" s="44">
        <v>2006</v>
      </c>
      <c r="E2478" s="48" t="s">
        <v>8740</v>
      </c>
      <c r="F2478" s="44" t="s">
        <v>1297</v>
      </c>
      <c r="G2478" s="61"/>
    </row>
    <row r="2479" spans="1:7" x14ac:dyDescent="0.15">
      <c r="A2479" s="44">
        <v>31285</v>
      </c>
      <c r="B2479" s="44" t="s">
        <v>1295</v>
      </c>
      <c r="C2479" s="48" t="s">
        <v>23</v>
      </c>
      <c r="D2479" s="44">
        <v>2002</v>
      </c>
      <c r="E2479" s="48" t="s">
        <v>8711</v>
      </c>
      <c r="F2479" s="44" t="s">
        <v>1291</v>
      </c>
      <c r="G2479" s="61">
        <v>43100</v>
      </c>
    </row>
    <row r="2480" spans="1:7" x14ac:dyDescent="0.15">
      <c r="A2480" s="44">
        <v>31286</v>
      </c>
      <c r="B2480" s="44" t="s">
        <v>1296</v>
      </c>
      <c r="C2480" s="48" t="s">
        <v>766</v>
      </c>
      <c r="D2480" s="44">
        <v>2001</v>
      </c>
      <c r="E2480" s="48" t="s">
        <v>8828</v>
      </c>
      <c r="F2480" s="44" t="s">
        <v>1294</v>
      </c>
      <c r="G2480" s="61"/>
    </row>
    <row r="2481" spans="1:7" x14ac:dyDescent="0.15">
      <c r="A2481" s="44">
        <v>31287</v>
      </c>
      <c r="B2481" s="44" t="s">
        <v>1295</v>
      </c>
      <c r="C2481" s="48" t="s">
        <v>10954</v>
      </c>
      <c r="D2481" s="44">
        <v>1999</v>
      </c>
      <c r="E2481" s="48" t="s">
        <v>8718</v>
      </c>
      <c r="F2481" s="44" t="s">
        <v>1293</v>
      </c>
      <c r="G2481" s="61"/>
    </row>
    <row r="2482" spans="1:7" x14ac:dyDescent="0.15">
      <c r="A2482" s="44">
        <v>31288</v>
      </c>
      <c r="B2482" s="44" t="s">
        <v>1296</v>
      </c>
      <c r="C2482" s="48" t="s">
        <v>1177</v>
      </c>
      <c r="D2482" s="44">
        <v>2000</v>
      </c>
      <c r="E2482" s="48" t="s">
        <v>8718</v>
      </c>
      <c r="F2482" s="44" t="s">
        <v>1293</v>
      </c>
      <c r="G2482" s="61"/>
    </row>
    <row r="2483" spans="1:7" x14ac:dyDescent="0.15">
      <c r="A2483" s="44">
        <v>31290</v>
      </c>
      <c r="B2483" s="44" t="s">
        <v>1296</v>
      </c>
      <c r="C2483" s="48" t="s">
        <v>2648</v>
      </c>
      <c r="D2483" s="44">
        <v>2000</v>
      </c>
      <c r="E2483" s="48" t="s">
        <v>8718</v>
      </c>
      <c r="F2483" s="44" t="s">
        <v>1293</v>
      </c>
      <c r="G2483" s="61"/>
    </row>
    <row r="2484" spans="1:7" x14ac:dyDescent="0.15">
      <c r="A2484" s="44">
        <v>31291</v>
      </c>
      <c r="B2484" s="44" t="s">
        <v>1295</v>
      </c>
      <c r="C2484" s="48" t="s">
        <v>2649</v>
      </c>
      <c r="D2484" s="44">
        <v>2002</v>
      </c>
      <c r="E2484" s="48" t="s">
        <v>8818</v>
      </c>
      <c r="F2484" s="44" t="s">
        <v>1293</v>
      </c>
      <c r="G2484" s="61"/>
    </row>
    <row r="2485" spans="1:7" x14ac:dyDescent="0.15">
      <c r="A2485" s="44">
        <v>31292</v>
      </c>
      <c r="B2485" s="44" t="s">
        <v>1295</v>
      </c>
      <c r="C2485" s="48" t="s">
        <v>2650</v>
      </c>
      <c r="D2485" s="44">
        <v>2000</v>
      </c>
      <c r="E2485" s="48" t="s">
        <v>8818</v>
      </c>
      <c r="F2485" s="44" t="s">
        <v>1293</v>
      </c>
      <c r="G2485" s="61"/>
    </row>
    <row r="2486" spans="1:7" x14ac:dyDescent="0.15">
      <c r="A2486" s="44">
        <v>31293</v>
      </c>
      <c r="B2486" s="44" t="s">
        <v>1295</v>
      </c>
      <c r="C2486" s="48" t="s">
        <v>10955</v>
      </c>
      <c r="D2486" s="44">
        <v>1999</v>
      </c>
      <c r="E2486" s="48" t="s">
        <v>8818</v>
      </c>
      <c r="F2486" s="44" t="s">
        <v>1293</v>
      </c>
      <c r="G2486" s="61"/>
    </row>
    <row r="2487" spans="1:7" x14ac:dyDescent="0.15">
      <c r="A2487" s="44">
        <v>31294</v>
      </c>
      <c r="B2487" s="44" t="s">
        <v>1295</v>
      </c>
      <c r="C2487" s="48" t="s">
        <v>2651</v>
      </c>
      <c r="D2487" s="44">
        <v>2000</v>
      </c>
      <c r="E2487" s="48" t="s">
        <v>8818</v>
      </c>
      <c r="F2487" s="44" t="s">
        <v>1293</v>
      </c>
      <c r="G2487" s="61"/>
    </row>
    <row r="2488" spans="1:7" x14ac:dyDescent="0.15">
      <c r="A2488" s="44">
        <v>31295</v>
      </c>
      <c r="B2488" s="44" t="s">
        <v>1295</v>
      </c>
      <c r="C2488" s="48" t="s">
        <v>452</v>
      </c>
      <c r="D2488" s="44">
        <v>2001</v>
      </c>
      <c r="E2488" s="48" t="s">
        <v>8818</v>
      </c>
      <c r="F2488" s="44" t="s">
        <v>1293</v>
      </c>
      <c r="G2488" s="61">
        <v>43100</v>
      </c>
    </row>
    <row r="2489" spans="1:7" x14ac:dyDescent="0.15">
      <c r="A2489" s="44">
        <v>31296</v>
      </c>
      <c r="B2489" s="44" t="s">
        <v>1295</v>
      </c>
      <c r="C2489" s="48" t="s">
        <v>10956</v>
      </c>
      <c r="D2489" s="44">
        <v>1999</v>
      </c>
      <c r="E2489" s="48" t="s">
        <v>8818</v>
      </c>
      <c r="F2489" s="44" t="s">
        <v>1293</v>
      </c>
      <c r="G2489" s="61"/>
    </row>
    <row r="2490" spans="1:7" x14ac:dyDescent="0.15">
      <c r="A2490" s="44">
        <v>31297</v>
      </c>
      <c r="B2490" s="44" t="s">
        <v>1296</v>
      </c>
      <c r="C2490" s="48" t="s">
        <v>2652</v>
      </c>
      <c r="D2490" s="44">
        <v>2002</v>
      </c>
      <c r="E2490" s="48" t="s">
        <v>8818</v>
      </c>
      <c r="F2490" s="44" t="s">
        <v>1293</v>
      </c>
      <c r="G2490" s="61"/>
    </row>
    <row r="2491" spans="1:7" x14ac:dyDescent="0.15">
      <c r="A2491" s="44">
        <v>31298</v>
      </c>
      <c r="B2491" s="44" t="s">
        <v>1296</v>
      </c>
      <c r="C2491" s="48" t="s">
        <v>835</v>
      </c>
      <c r="D2491" s="44">
        <v>2001</v>
      </c>
      <c r="E2491" s="48" t="s">
        <v>8756</v>
      </c>
      <c r="F2491" s="44" t="s">
        <v>1296</v>
      </c>
      <c r="G2491" s="61">
        <v>42456</v>
      </c>
    </row>
    <row r="2492" spans="1:7" x14ac:dyDescent="0.15">
      <c r="A2492" s="44">
        <v>31300</v>
      </c>
      <c r="B2492" s="44" t="s">
        <v>1295</v>
      </c>
      <c r="C2492" s="48" t="s">
        <v>10957</v>
      </c>
      <c r="D2492" s="44">
        <v>1999</v>
      </c>
      <c r="E2492" s="48" t="s">
        <v>8749</v>
      </c>
      <c r="F2492" s="44" t="s">
        <v>1291</v>
      </c>
      <c r="G2492" s="61"/>
    </row>
    <row r="2493" spans="1:7" x14ac:dyDescent="0.15">
      <c r="A2493" s="44">
        <v>31301</v>
      </c>
      <c r="B2493" s="44" t="s">
        <v>1295</v>
      </c>
      <c r="C2493" s="48" t="s">
        <v>188</v>
      </c>
      <c r="D2493" s="44">
        <v>2002</v>
      </c>
      <c r="E2493" s="48" t="s">
        <v>8788</v>
      </c>
      <c r="F2493" s="44" t="s">
        <v>1291</v>
      </c>
      <c r="G2493" s="61">
        <v>43100</v>
      </c>
    </row>
    <row r="2494" spans="1:7" x14ac:dyDescent="0.15">
      <c r="A2494" s="44">
        <v>31302</v>
      </c>
      <c r="B2494" s="44" t="s">
        <v>1295</v>
      </c>
      <c r="C2494" s="48" t="s">
        <v>10958</v>
      </c>
      <c r="D2494" s="44">
        <v>1999</v>
      </c>
      <c r="E2494" s="48" t="s">
        <v>8691</v>
      </c>
      <c r="F2494" s="44" t="s">
        <v>1296</v>
      </c>
      <c r="G2494" s="61"/>
    </row>
    <row r="2495" spans="1:7" x14ac:dyDescent="0.15">
      <c r="A2495" s="44">
        <v>31303</v>
      </c>
      <c r="B2495" s="44" t="s">
        <v>1295</v>
      </c>
      <c r="C2495" s="48" t="s">
        <v>234</v>
      </c>
      <c r="D2495" s="44">
        <v>2000</v>
      </c>
      <c r="E2495" s="48" t="s">
        <v>8711</v>
      </c>
      <c r="F2495" s="44" t="s">
        <v>1291</v>
      </c>
      <c r="G2495" s="61">
        <v>42456</v>
      </c>
    </row>
    <row r="2496" spans="1:7" x14ac:dyDescent="0.15">
      <c r="A2496" s="44">
        <v>31304</v>
      </c>
      <c r="B2496" s="44" t="s">
        <v>1295</v>
      </c>
      <c r="C2496" s="48" t="s">
        <v>10959</v>
      </c>
      <c r="D2496" s="44">
        <v>1999</v>
      </c>
      <c r="E2496" s="48" t="s">
        <v>8711</v>
      </c>
      <c r="F2496" s="44" t="s">
        <v>1291</v>
      </c>
      <c r="G2496" s="61"/>
    </row>
    <row r="2497" spans="1:7" x14ac:dyDescent="0.15">
      <c r="A2497" s="44">
        <v>31305</v>
      </c>
      <c r="B2497" s="44" t="s">
        <v>1295</v>
      </c>
      <c r="C2497" s="48" t="s">
        <v>2653</v>
      </c>
      <c r="D2497" s="44">
        <v>2000</v>
      </c>
      <c r="E2497" s="48" t="s">
        <v>8711</v>
      </c>
      <c r="F2497" s="44" t="s">
        <v>1291</v>
      </c>
      <c r="G2497" s="61"/>
    </row>
    <row r="2498" spans="1:7" x14ac:dyDescent="0.15">
      <c r="A2498" s="44">
        <v>31306</v>
      </c>
      <c r="B2498" s="44" t="s">
        <v>1296</v>
      </c>
      <c r="C2498" s="48" t="s">
        <v>10960</v>
      </c>
      <c r="D2498" s="44">
        <v>1999</v>
      </c>
      <c r="E2498" s="48" t="s">
        <v>8718</v>
      </c>
      <c r="F2498" s="44" t="s">
        <v>1293</v>
      </c>
      <c r="G2498" s="61"/>
    </row>
    <row r="2499" spans="1:7" x14ac:dyDescent="0.15">
      <c r="A2499" s="44">
        <v>31321</v>
      </c>
      <c r="B2499" s="44" t="s">
        <v>1295</v>
      </c>
      <c r="C2499" s="48" t="s">
        <v>394</v>
      </c>
      <c r="D2499" s="44">
        <v>2001</v>
      </c>
      <c r="E2499" s="48" t="s">
        <v>8718</v>
      </c>
      <c r="F2499" s="44" t="s">
        <v>1293</v>
      </c>
      <c r="G2499" s="61"/>
    </row>
    <row r="2500" spans="1:7" x14ac:dyDescent="0.15">
      <c r="A2500" s="44">
        <v>31323</v>
      </c>
      <c r="B2500" s="44" t="s">
        <v>1295</v>
      </c>
      <c r="C2500" s="48" t="s">
        <v>10961</v>
      </c>
      <c r="D2500" s="44">
        <v>1999</v>
      </c>
      <c r="E2500" s="48" t="s">
        <v>8832</v>
      </c>
      <c r="F2500" s="44" t="s">
        <v>1294</v>
      </c>
      <c r="G2500" s="61"/>
    </row>
    <row r="2501" spans="1:7" x14ac:dyDescent="0.15">
      <c r="A2501" s="44">
        <v>31327</v>
      </c>
      <c r="B2501" s="44" t="s">
        <v>1295</v>
      </c>
      <c r="C2501" s="48" t="s">
        <v>370</v>
      </c>
      <c r="D2501" s="44">
        <v>2001</v>
      </c>
      <c r="E2501" s="48" t="s">
        <v>8817</v>
      </c>
      <c r="F2501" s="44" t="s">
        <v>1291</v>
      </c>
      <c r="G2501" s="61">
        <v>42574</v>
      </c>
    </row>
    <row r="2502" spans="1:7" x14ac:dyDescent="0.15">
      <c r="A2502" s="44">
        <v>31330</v>
      </c>
      <c r="B2502" s="44" t="s">
        <v>1296</v>
      </c>
      <c r="C2502" s="48" t="s">
        <v>2654</v>
      </c>
      <c r="D2502" s="44">
        <v>1999</v>
      </c>
      <c r="E2502" s="48" t="s">
        <v>8813</v>
      </c>
      <c r="F2502" s="44" t="s">
        <v>1290</v>
      </c>
      <c r="G2502" s="61"/>
    </row>
    <row r="2503" spans="1:7" x14ac:dyDescent="0.15">
      <c r="A2503" s="44">
        <v>31331</v>
      </c>
      <c r="B2503" s="44" t="s">
        <v>1295</v>
      </c>
      <c r="C2503" s="48" t="s">
        <v>60</v>
      </c>
      <c r="D2503" s="44">
        <v>2002</v>
      </c>
      <c r="E2503" s="48" t="s">
        <v>8707</v>
      </c>
      <c r="F2503" s="44" t="s">
        <v>1290</v>
      </c>
      <c r="G2503" s="61">
        <v>42646</v>
      </c>
    </row>
    <row r="2504" spans="1:7" x14ac:dyDescent="0.15">
      <c r="A2504" s="44">
        <v>31335</v>
      </c>
      <c r="B2504" s="44" t="s">
        <v>1295</v>
      </c>
      <c r="C2504" s="48" t="s">
        <v>10962</v>
      </c>
      <c r="D2504" s="44">
        <v>1999</v>
      </c>
      <c r="E2504" s="48" t="s">
        <v>8823</v>
      </c>
      <c r="F2504" s="44" t="s">
        <v>1298</v>
      </c>
      <c r="G2504" s="61"/>
    </row>
    <row r="2505" spans="1:7" x14ac:dyDescent="0.15">
      <c r="A2505" s="44">
        <v>31337</v>
      </c>
      <c r="B2505" s="44" t="s">
        <v>1296</v>
      </c>
      <c r="C2505" s="48" t="s">
        <v>2655</v>
      </c>
      <c r="D2505" s="44">
        <v>2000</v>
      </c>
      <c r="E2505" s="48" t="s">
        <v>9463</v>
      </c>
      <c r="F2505" s="44" t="s">
        <v>1296</v>
      </c>
      <c r="G2505" s="61"/>
    </row>
    <row r="2506" spans="1:7" x14ac:dyDescent="0.15">
      <c r="A2506" s="44">
        <v>31338</v>
      </c>
      <c r="B2506" s="44" t="s">
        <v>1296</v>
      </c>
      <c r="C2506" s="48" t="s">
        <v>639</v>
      </c>
      <c r="D2506" s="44">
        <v>2003</v>
      </c>
      <c r="E2506" s="48" t="s">
        <v>8781</v>
      </c>
      <c r="F2506" s="44" t="s">
        <v>1295</v>
      </c>
      <c r="G2506" s="61">
        <v>42896</v>
      </c>
    </row>
    <row r="2507" spans="1:7" x14ac:dyDescent="0.15">
      <c r="A2507" s="44">
        <v>31339</v>
      </c>
      <c r="B2507" s="44" t="s">
        <v>1296</v>
      </c>
      <c r="C2507" s="48" t="s">
        <v>1146</v>
      </c>
      <c r="D2507" s="44">
        <v>2003</v>
      </c>
      <c r="E2507" s="48" t="s">
        <v>8781</v>
      </c>
      <c r="F2507" s="44" t="s">
        <v>1295</v>
      </c>
      <c r="G2507" s="61"/>
    </row>
    <row r="2508" spans="1:7" x14ac:dyDescent="0.15">
      <c r="A2508" s="133">
        <v>31340</v>
      </c>
      <c r="B2508" s="133" t="s">
        <v>1296</v>
      </c>
      <c r="C2508" s="134" t="s">
        <v>2656</v>
      </c>
      <c r="D2508" s="133">
        <v>2003</v>
      </c>
      <c r="E2508" s="134" t="s">
        <v>8781</v>
      </c>
      <c r="F2508" s="133" t="s">
        <v>1295</v>
      </c>
    </row>
    <row r="2509" spans="1:7" x14ac:dyDescent="0.15">
      <c r="A2509" s="44">
        <v>31341</v>
      </c>
      <c r="B2509" s="44" t="s">
        <v>1296</v>
      </c>
      <c r="C2509" s="48" t="s">
        <v>2657</v>
      </c>
      <c r="D2509" s="44">
        <v>2001</v>
      </c>
      <c r="E2509" s="48" t="s">
        <v>8781</v>
      </c>
      <c r="F2509" s="44" t="s">
        <v>1295</v>
      </c>
      <c r="G2509" s="61"/>
    </row>
    <row r="2510" spans="1:7" x14ac:dyDescent="0.15">
      <c r="A2510" s="44">
        <v>31342</v>
      </c>
      <c r="B2510" s="44" t="s">
        <v>1296</v>
      </c>
      <c r="C2510" s="48" t="s">
        <v>638</v>
      </c>
      <c r="D2510" s="44">
        <v>2003</v>
      </c>
      <c r="E2510" s="48" t="s">
        <v>8781</v>
      </c>
      <c r="F2510" s="44" t="s">
        <v>1295</v>
      </c>
      <c r="G2510" s="61">
        <v>42925</v>
      </c>
    </row>
    <row r="2511" spans="1:7" x14ac:dyDescent="0.15">
      <c r="A2511" s="44">
        <v>31343</v>
      </c>
      <c r="B2511" s="44" t="s">
        <v>1296</v>
      </c>
      <c r="C2511" s="48" t="s">
        <v>2658</v>
      </c>
      <c r="D2511" s="44">
        <v>2002</v>
      </c>
      <c r="E2511" s="48" t="s">
        <v>8781</v>
      </c>
      <c r="F2511" s="44" t="s">
        <v>1295</v>
      </c>
      <c r="G2511" s="61"/>
    </row>
    <row r="2512" spans="1:7" x14ac:dyDescent="0.15">
      <c r="A2512" s="44">
        <v>31344</v>
      </c>
      <c r="B2512" s="44" t="s">
        <v>1295</v>
      </c>
      <c r="C2512" s="48" t="s">
        <v>971</v>
      </c>
      <c r="D2512" s="44">
        <v>2003</v>
      </c>
      <c r="E2512" s="48" t="s">
        <v>8781</v>
      </c>
      <c r="F2512" s="44" t="s">
        <v>1295</v>
      </c>
      <c r="G2512" s="61">
        <v>42428</v>
      </c>
    </row>
    <row r="2513" spans="1:7" x14ac:dyDescent="0.15">
      <c r="A2513" s="44">
        <v>31345</v>
      </c>
      <c r="B2513" s="44" t="s">
        <v>1295</v>
      </c>
      <c r="C2513" s="48" t="s">
        <v>2659</v>
      </c>
      <c r="D2513" s="44">
        <v>2005</v>
      </c>
      <c r="E2513" s="48" t="s">
        <v>8781</v>
      </c>
      <c r="F2513" s="44" t="s">
        <v>1295</v>
      </c>
      <c r="G2513" s="61"/>
    </row>
    <row r="2514" spans="1:7" x14ac:dyDescent="0.15">
      <c r="A2514" s="44">
        <v>31346</v>
      </c>
      <c r="B2514" s="44" t="s">
        <v>1296</v>
      </c>
      <c r="C2514" s="48" t="s">
        <v>2660</v>
      </c>
      <c r="D2514" s="44">
        <v>2000</v>
      </c>
      <c r="E2514" s="48" t="s">
        <v>8700</v>
      </c>
      <c r="F2514" s="44" t="s">
        <v>1297</v>
      </c>
      <c r="G2514" s="61"/>
    </row>
    <row r="2515" spans="1:7" x14ac:dyDescent="0.15">
      <c r="A2515" s="44">
        <v>31349</v>
      </c>
      <c r="B2515" s="44" t="s">
        <v>1296</v>
      </c>
      <c r="C2515" s="48" t="s">
        <v>10963</v>
      </c>
      <c r="D2515" s="44">
        <v>1999</v>
      </c>
      <c r="E2515" s="48" t="s">
        <v>8700</v>
      </c>
      <c r="F2515" s="44" t="s">
        <v>1297</v>
      </c>
      <c r="G2515" s="61"/>
    </row>
    <row r="2516" spans="1:7" x14ac:dyDescent="0.15">
      <c r="A2516" s="44">
        <v>31350</v>
      </c>
      <c r="B2516" s="44" t="s">
        <v>1295</v>
      </c>
      <c r="C2516" s="48" t="s">
        <v>2661</v>
      </c>
      <c r="D2516" s="44">
        <v>2003</v>
      </c>
      <c r="E2516" s="48" t="s">
        <v>8700</v>
      </c>
      <c r="F2516" s="44" t="s">
        <v>1297</v>
      </c>
      <c r="G2516" s="61"/>
    </row>
    <row r="2517" spans="1:7" x14ac:dyDescent="0.15">
      <c r="A2517" s="44">
        <v>31351</v>
      </c>
      <c r="B2517" s="44" t="s">
        <v>1295</v>
      </c>
      <c r="C2517" s="48" t="s">
        <v>2662</v>
      </c>
      <c r="D2517" s="44">
        <v>2001</v>
      </c>
      <c r="E2517" s="48" t="s">
        <v>8700</v>
      </c>
      <c r="F2517" s="44" t="s">
        <v>1297</v>
      </c>
      <c r="G2517" s="61"/>
    </row>
    <row r="2518" spans="1:7" x14ac:dyDescent="0.15">
      <c r="A2518" s="44">
        <v>31353</v>
      </c>
      <c r="B2518" s="44" t="s">
        <v>1295</v>
      </c>
      <c r="C2518" s="48" t="s">
        <v>970</v>
      </c>
      <c r="D2518" s="44">
        <v>2004</v>
      </c>
      <c r="E2518" s="48" t="s">
        <v>8762</v>
      </c>
      <c r="F2518" s="44" t="s">
        <v>1291</v>
      </c>
      <c r="G2518" s="61">
        <v>42890</v>
      </c>
    </row>
    <row r="2519" spans="1:7" x14ac:dyDescent="0.15">
      <c r="A2519" s="44">
        <v>31354</v>
      </c>
      <c r="B2519" s="44" t="s">
        <v>1295</v>
      </c>
      <c r="C2519" s="48" t="s">
        <v>2663</v>
      </c>
      <c r="D2519" s="44">
        <v>2003</v>
      </c>
      <c r="E2519" s="48" t="s">
        <v>8700</v>
      </c>
      <c r="F2519" s="44" t="s">
        <v>1297</v>
      </c>
      <c r="G2519" s="61"/>
    </row>
    <row r="2520" spans="1:7" x14ac:dyDescent="0.15">
      <c r="A2520" s="44">
        <v>31355</v>
      </c>
      <c r="B2520" s="44" t="s">
        <v>1295</v>
      </c>
      <c r="C2520" s="48" t="s">
        <v>2664</v>
      </c>
      <c r="D2520" s="44">
        <v>2000</v>
      </c>
      <c r="E2520" s="48" t="s">
        <v>8700</v>
      </c>
      <c r="F2520" s="44" t="s">
        <v>1297</v>
      </c>
      <c r="G2520" s="61"/>
    </row>
    <row r="2521" spans="1:7" x14ac:dyDescent="0.15">
      <c r="A2521" s="133">
        <v>31357</v>
      </c>
      <c r="B2521" s="133" t="s">
        <v>1296</v>
      </c>
      <c r="C2521" s="134" t="s">
        <v>10964</v>
      </c>
      <c r="D2521" s="133">
        <v>1999</v>
      </c>
      <c r="E2521" s="134" t="s">
        <v>9173</v>
      </c>
      <c r="F2521" s="133" t="s">
        <v>1296</v>
      </c>
    </row>
    <row r="2522" spans="1:7" x14ac:dyDescent="0.15">
      <c r="A2522" s="44">
        <v>31358</v>
      </c>
      <c r="B2522" s="44" t="s">
        <v>1296</v>
      </c>
      <c r="C2522" s="48" t="s">
        <v>917</v>
      </c>
      <c r="D2522" s="44">
        <v>2001</v>
      </c>
      <c r="E2522" s="48" t="s">
        <v>8756</v>
      </c>
      <c r="F2522" s="44" t="s">
        <v>1296</v>
      </c>
      <c r="G2522" s="61"/>
    </row>
    <row r="2523" spans="1:7" x14ac:dyDescent="0.15">
      <c r="A2523" s="44">
        <v>31359</v>
      </c>
      <c r="B2523" s="44" t="s">
        <v>1295</v>
      </c>
      <c r="C2523" s="48" t="s">
        <v>1037</v>
      </c>
      <c r="D2523" s="44">
        <v>2002</v>
      </c>
      <c r="E2523" s="48" t="s">
        <v>9084</v>
      </c>
      <c r="F2523" s="44" t="s">
        <v>1297</v>
      </c>
      <c r="G2523" s="61"/>
    </row>
    <row r="2524" spans="1:7" x14ac:dyDescent="0.15">
      <c r="A2524" s="44">
        <v>31360</v>
      </c>
      <c r="B2524" s="44" t="s">
        <v>1295</v>
      </c>
      <c r="C2524" s="48" t="s">
        <v>2665</v>
      </c>
      <c r="D2524" s="44">
        <v>2002</v>
      </c>
      <c r="E2524" s="48" t="s">
        <v>9084</v>
      </c>
      <c r="F2524" s="44" t="s">
        <v>1297</v>
      </c>
      <c r="G2524" s="61"/>
    </row>
    <row r="2525" spans="1:7" x14ac:dyDescent="0.15">
      <c r="A2525" s="44">
        <v>31361</v>
      </c>
      <c r="B2525" s="44" t="s">
        <v>1295</v>
      </c>
      <c r="C2525" s="48" t="s">
        <v>2666</v>
      </c>
      <c r="D2525" s="44">
        <v>2007</v>
      </c>
      <c r="E2525" s="48" t="s">
        <v>8740</v>
      </c>
      <c r="F2525" s="44" t="s">
        <v>1297</v>
      </c>
      <c r="G2525" s="61"/>
    </row>
    <row r="2526" spans="1:7" x14ac:dyDescent="0.15">
      <c r="A2526" s="44">
        <v>31362</v>
      </c>
      <c r="B2526" s="44" t="s">
        <v>1295</v>
      </c>
      <c r="C2526" s="48" t="s">
        <v>1083</v>
      </c>
      <c r="D2526" s="44">
        <v>1999</v>
      </c>
      <c r="E2526" s="48" t="s">
        <v>8797</v>
      </c>
      <c r="F2526" s="44" t="s">
        <v>1298</v>
      </c>
      <c r="G2526" s="61">
        <v>42819</v>
      </c>
    </row>
    <row r="2527" spans="1:7" x14ac:dyDescent="0.15">
      <c r="A2527" s="44">
        <v>31363</v>
      </c>
      <c r="B2527" s="44" t="s">
        <v>1295</v>
      </c>
      <c r="C2527" s="48" t="s">
        <v>48</v>
      </c>
      <c r="D2527" s="44">
        <v>2003</v>
      </c>
      <c r="E2527" s="48" t="s">
        <v>8811</v>
      </c>
      <c r="F2527" s="44" t="s">
        <v>1295</v>
      </c>
      <c r="G2527" s="61">
        <v>43100</v>
      </c>
    </row>
    <row r="2528" spans="1:7" x14ac:dyDescent="0.15">
      <c r="A2528" s="44">
        <v>31364</v>
      </c>
      <c r="B2528" s="44" t="s">
        <v>1296</v>
      </c>
      <c r="C2528" s="48" t="s">
        <v>592</v>
      </c>
      <c r="D2528" s="44">
        <v>2003</v>
      </c>
      <c r="E2528" s="48" t="s">
        <v>8811</v>
      </c>
      <c r="F2528" s="44" t="s">
        <v>1295</v>
      </c>
      <c r="G2528" s="61">
        <v>42813</v>
      </c>
    </row>
    <row r="2529" spans="1:7" x14ac:dyDescent="0.15">
      <c r="A2529" s="44">
        <v>31366</v>
      </c>
      <c r="B2529" s="44" t="s">
        <v>1295</v>
      </c>
      <c r="C2529" s="48" t="s">
        <v>2667</v>
      </c>
      <c r="D2529" s="44">
        <v>1999</v>
      </c>
      <c r="E2529" s="48" t="s">
        <v>8724</v>
      </c>
      <c r="F2529" s="44" t="s">
        <v>1293</v>
      </c>
      <c r="G2529" s="61"/>
    </row>
    <row r="2530" spans="1:7" x14ac:dyDescent="0.15">
      <c r="A2530" s="44">
        <v>31368</v>
      </c>
      <c r="B2530" s="44" t="s">
        <v>1295</v>
      </c>
      <c r="C2530" s="48" t="s">
        <v>2668</v>
      </c>
      <c r="D2530" s="44">
        <v>2000</v>
      </c>
      <c r="E2530" s="48" t="s">
        <v>9193</v>
      </c>
      <c r="F2530" s="44" t="s">
        <v>1298</v>
      </c>
      <c r="G2530" s="61"/>
    </row>
    <row r="2531" spans="1:7" x14ac:dyDescent="0.15">
      <c r="A2531" s="44">
        <v>31370</v>
      </c>
      <c r="B2531" s="44" t="s">
        <v>1296</v>
      </c>
      <c r="C2531" s="48" t="s">
        <v>899</v>
      </c>
      <c r="D2531" s="44">
        <v>2000</v>
      </c>
      <c r="E2531" s="48" t="s">
        <v>8879</v>
      </c>
      <c r="F2531" s="44" t="s">
        <v>1296</v>
      </c>
      <c r="G2531" s="61">
        <v>42645</v>
      </c>
    </row>
    <row r="2532" spans="1:7" x14ac:dyDescent="0.15">
      <c r="A2532" s="44">
        <v>31371</v>
      </c>
      <c r="B2532" s="44" t="s">
        <v>1296</v>
      </c>
      <c r="C2532" s="48" t="s">
        <v>841</v>
      </c>
      <c r="D2532" s="44">
        <v>2000</v>
      </c>
      <c r="E2532" s="48" t="s">
        <v>8843</v>
      </c>
      <c r="F2532" s="44" t="s">
        <v>1296</v>
      </c>
      <c r="G2532" s="61">
        <v>42848</v>
      </c>
    </row>
    <row r="2533" spans="1:7" x14ac:dyDescent="0.15">
      <c r="A2533" s="44">
        <v>31372</v>
      </c>
      <c r="B2533" s="44" t="s">
        <v>1295</v>
      </c>
      <c r="C2533" s="48" t="s">
        <v>1053</v>
      </c>
      <c r="D2533" s="44">
        <v>2000</v>
      </c>
      <c r="E2533" s="48" t="s">
        <v>8744</v>
      </c>
      <c r="F2533" s="44" t="s">
        <v>1290</v>
      </c>
      <c r="G2533" s="61"/>
    </row>
    <row r="2534" spans="1:7" x14ac:dyDescent="0.15">
      <c r="A2534" s="44">
        <v>31374</v>
      </c>
      <c r="B2534" s="44" t="s">
        <v>1296</v>
      </c>
      <c r="C2534" s="48" t="s">
        <v>600</v>
      </c>
      <c r="D2534" s="44">
        <v>2002</v>
      </c>
      <c r="E2534" s="48" t="s">
        <v>8712</v>
      </c>
      <c r="F2534" s="44" t="s">
        <v>1291</v>
      </c>
      <c r="G2534" s="61"/>
    </row>
    <row r="2535" spans="1:7" x14ac:dyDescent="0.15">
      <c r="A2535" s="44">
        <v>31375</v>
      </c>
      <c r="B2535" s="44" t="s">
        <v>1296</v>
      </c>
      <c r="C2535" s="48" t="s">
        <v>2669</v>
      </c>
      <c r="D2535" s="44">
        <v>2004</v>
      </c>
      <c r="E2535" s="48" t="s">
        <v>8859</v>
      </c>
      <c r="F2535" s="44" t="s">
        <v>1295</v>
      </c>
      <c r="G2535" s="61"/>
    </row>
    <row r="2536" spans="1:7" x14ac:dyDescent="0.15">
      <c r="A2536" s="133">
        <v>31377</v>
      </c>
      <c r="B2536" s="133" t="s">
        <v>1295</v>
      </c>
      <c r="C2536" s="134" t="s">
        <v>10965</v>
      </c>
      <c r="D2536" s="133">
        <v>1999</v>
      </c>
      <c r="E2536" s="134" t="s">
        <v>8690</v>
      </c>
      <c r="F2536" s="133" t="s">
        <v>1291</v>
      </c>
    </row>
    <row r="2537" spans="1:7" x14ac:dyDescent="0.15">
      <c r="A2537" s="44">
        <v>31378</v>
      </c>
      <c r="B2537" s="44" t="s">
        <v>1295</v>
      </c>
      <c r="C2537" s="48" t="s">
        <v>10966</v>
      </c>
      <c r="D2537" s="44">
        <v>1999</v>
      </c>
      <c r="E2537" s="48" t="s">
        <v>8690</v>
      </c>
      <c r="F2537" s="44" t="s">
        <v>1291</v>
      </c>
      <c r="G2537" s="61"/>
    </row>
    <row r="2538" spans="1:7" x14ac:dyDescent="0.15">
      <c r="A2538" s="44">
        <v>31379</v>
      </c>
      <c r="B2538" s="44" t="s">
        <v>1295</v>
      </c>
      <c r="C2538" s="48" t="s">
        <v>10967</v>
      </c>
      <c r="D2538" s="44">
        <v>1999</v>
      </c>
      <c r="E2538" s="48" t="s">
        <v>8704</v>
      </c>
      <c r="F2538" s="44" t="s">
        <v>1292</v>
      </c>
      <c r="G2538" s="61"/>
    </row>
    <row r="2539" spans="1:7" x14ac:dyDescent="0.15">
      <c r="A2539" s="44">
        <v>31380</v>
      </c>
      <c r="B2539" s="44" t="s">
        <v>1295</v>
      </c>
      <c r="C2539" s="48" t="s">
        <v>2670</v>
      </c>
      <c r="D2539" s="44">
        <v>2004</v>
      </c>
      <c r="E2539" s="48" t="s">
        <v>8859</v>
      </c>
      <c r="F2539" s="44" t="s">
        <v>1295</v>
      </c>
      <c r="G2539" s="61"/>
    </row>
    <row r="2540" spans="1:7" x14ac:dyDescent="0.15">
      <c r="A2540" s="44">
        <v>31382</v>
      </c>
      <c r="B2540" s="44" t="s">
        <v>1295</v>
      </c>
      <c r="C2540" s="48" t="s">
        <v>2671</v>
      </c>
      <c r="D2540" s="44">
        <v>2001</v>
      </c>
      <c r="E2540" s="48" t="s">
        <v>8757</v>
      </c>
      <c r="F2540" s="44" t="s">
        <v>1295</v>
      </c>
      <c r="G2540" s="61"/>
    </row>
    <row r="2541" spans="1:7" x14ac:dyDescent="0.15">
      <c r="A2541" s="44">
        <v>31383</v>
      </c>
      <c r="B2541" s="44" t="s">
        <v>1295</v>
      </c>
      <c r="C2541" s="48" t="s">
        <v>2672</v>
      </c>
      <c r="D2541" s="44">
        <v>2002</v>
      </c>
      <c r="E2541" s="48" t="s">
        <v>8757</v>
      </c>
      <c r="F2541" s="44" t="s">
        <v>1295</v>
      </c>
      <c r="G2541" s="61"/>
    </row>
    <row r="2542" spans="1:7" x14ac:dyDescent="0.15">
      <c r="A2542" s="44">
        <v>31384</v>
      </c>
      <c r="B2542" s="44" t="s">
        <v>1296</v>
      </c>
      <c r="C2542" s="48" t="s">
        <v>5734</v>
      </c>
      <c r="D2542" s="44">
        <v>2002</v>
      </c>
      <c r="E2542" s="48" t="s">
        <v>8757</v>
      </c>
      <c r="F2542" s="44" t="s">
        <v>1295</v>
      </c>
      <c r="G2542" s="61">
        <v>43100</v>
      </c>
    </row>
    <row r="2543" spans="1:7" x14ac:dyDescent="0.15">
      <c r="A2543" s="44">
        <v>31385</v>
      </c>
      <c r="B2543" s="44" t="s">
        <v>1296</v>
      </c>
      <c r="C2543" s="48" t="s">
        <v>886</v>
      </c>
      <c r="D2543" s="44">
        <v>2001</v>
      </c>
      <c r="E2543" s="48" t="s">
        <v>8757</v>
      </c>
      <c r="F2543" s="44" t="s">
        <v>1295</v>
      </c>
      <c r="G2543" s="61">
        <v>43100</v>
      </c>
    </row>
    <row r="2544" spans="1:7" x14ac:dyDescent="0.15">
      <c r="A2544" s="44">
        <v>31386</v>
      </c>
      <c r="B2544" s="44" t="s">
        <v>1296</v>
      </c>
      <c r="C2544" s="48" t="s">
        <v>2673</v>
      </c>
      <c r="D2544" s="44">
        <v>2001</v>
      </c>
      <c r="E2544" s="48" t="s">
        <v>8757</v>
      </c>
      <c r="F2544" s="44" t="s">
        <v>1295</v>
      </c>
      <c r="G2544" s="61"/>
    </row>
    <row r="2545" spans="1:7" x14ac:dyDescent="0.15">
      <c r="A2545" s="44">
        <v>31387</v>
      </c>
      <c r="B2545" s="44" t="s">
        <v>1295</v>
      </c>
      <c r="C2545" s="48" t="s">
        <v>2674</v>
      </c>
      <c r="D2545" s="44">
        <v>2001</v>
      </c>
      <c r="E2545" s="48" t="s">
        <v>8809</v>
      </c>
      <c r="F2545" s="44" t="s">
        <v>1297</v>
      </c>
      <c r="G2545" s="61"/>
    </row>
    <row r="2546" spans="1:7" x14ac:dyDescent="0.15">
      <c r="A2546" s="44">
        <v>31388</v>
      </c>
      <c r="B2546" s="44" t="s">
        <v>1295</v>
      </c>
      <c r="C2546" s="48" t="s">
        <v>2675</v>
      </c>
      <c r="D2546" s="44">
        <v>1999</v>
      </c>
      <c r="E2546" s="48" t="s">
        <v>8792</v>
      </c>
      <c r="F2546" s="44" t="s">
        <v>1290</v>
      </c>
      <c r="G2546" s="61"/>
    </row>
    <row r="2547" spans="1:7" x14ac:dyDescent="0.15">
      <c r="A2547" s="44">
        <v>31389</v>
      </c>
      <c r="B2547" s="44" t="s">
        <v>1295</v>
      </c>
      <c r="C2547" s="48" t="s">
        <v>49</v>
      </c>
      <c r="D2547" s="44">
        <v>2003</v>
      </c>
      <c r="E2547" s="48" t="s">
        <v>8726</v>
      </c>
      <c r="F2547" s="44" t="s">
        <v>1292</v>
      </c>
      <c r="G2547" s="61">
        <v>43100</v>
      </c>
    </row>
    <row r="2548" spans="1:7" x14ac:dyDescent="0.15">
      <c r="A2548" s="44">
        <v>31391</v>
      </c>
      <c r="B2548" s="44" t="s">
        <v>1296</v>
      </c>
      <c r="C2548" s="48" t="s">
        <v>2676</v>
      </c>
      <c r="D2548" s="44">
        <v>1999</v>
      </c>
      <c r="E2548" s="48" t="s">
        <v>8789</v>
      </c>
      <c r="F2548" s="44" t="s">
        <v>1297</v>
      </c>
      <c r="G2548" s="61"/>
    </row>
    <row r="2549" spans="1:7" x14ac:dyDescent="0.15">
      <c r="A2549" s="44">
        <v>31392</v>
      </c>
      <c r="B2549" s="44" t="s">
        <v>1296</v>
      </c>
      <c r="C2549" s="48" t="s">
        <v>2677</v>
      </c>
      <c r="D2549" s="44">
        <v>2001</v>
      </c>
      <c r="E2549" s="48" t="s">
        <v>8789</v>
      </c>
      <c r="F2549" s="44" t="s">
        <v>1297</v>
      </c>
      <c r="G2549" s="61"/>
    </row>
    <row r="2550" spans="1:7" x14ac:dyDescent="0.15">
      <c r="A2550" s="44">
        <v>31393</v>
      </c>
      <c r="B2550" s="44" t="s">
        <v>1296</v>
      </c>
      <c r="C2550" s="48" t="s">
        <v>10968</v>
      </c>
      <c r="D2550" s="44">
        <v>1999</v>
      </c>
      <c r="E2550" s="48" t="s">
        <v>8789</v>
      </c>
      <c r="F2550" s="44" t="s">
        <v>1297</v>
      </c>
      <c r="G2550" s="61"/>
    </row>
    <row r="2551" spans="1:7" x14ac:dyDescent="0.15">
      <c r="A2551" s="44">
        <v>31394</v>
      </c>
      <c r="B2551" s="44" t="s">
        <v>1295</v>
      </c>
      <c r="C2551" s="48" t="s">
        <v>2678</v>
      </c>
      <c r="D2551" s="44">
        <v>2001</v>
      </c>
      <c r="E2551" s="48" t="s">
        <v>8789</v>
      </c>
      <c r="F2551" s="44" t="s">
        <v>1297</v>
      </c>
      <c r="G2551" s="61"/>
    </row>
    <row r="2552" spans="1:7" x14ac:dyDescent="0.15">
      <c r="A2552" s="44">
        <v>31395</v>
      </c>
      <c r="B2552" s="44" t="s">
        <v>1295</v>
      </c>
      <c r="C2552" s="48" t="s">
        <v>2679</v>
      </c>
      <c r="D2552" s="44">
        <v>2002</v>
      </c>
      <c r="E2552" s="48" t="s">
        <v>8789</v>
      </c>
      <c r="F2552" s="44" t="s">
        <v>1297</v>
      </c>
      <c r="G2552" s="61"/>
    </row>
    <row r="2553" spans="1:7" x14ac:dyDescent="0.15">
      <c r="A2553" s="44">
        <v>31396</v>
      </c>
      <c r="B2553" s="44" t="s">
        <v>1295</v>
      </c>
      <c r="C2553" s="48" t="s">
        <v>147</v>
      </c>
      <c r="D2553" s="44">
        <v>2002</v>
      </c>
      <c r="E2553" s="48" t="s">
        <v>8789</v>
      </c>
      <c r="F2553" s="44" t="s">
        <v>1297</v>
      </c>
      <c r="G2553" s="61"/>
    </row>
    <row r="2554" spans="1:7" x14ac:dyDescent="0.15">
      <c r="A2554" s="44">
        <v>31397</v>
      </c>
      <c r="B2554" s="44" t="s">
        <v>1295</v>
      </c>
      <c r="C2554" s="48" t="s">
        <v>2680</v>
      </c>
      <c r="D2554" s="44">
        <v>2001</v>
      </c>
      <c r="E2554" s="48" t="s">
        <v>8789</v>
      </c>
      <c r="F2554" s="44" t="s">
        <v>1297</v>
      </c>
      <c r="G2554" s="61"/>
    </row>
    <row r="2555" spans="1:7" x14ac:dyDescent="0.15">
      <c r="A2555" s="44">
        <v>31398</v>
      </c>
      <c r="B2555" s="44" t="s">
        <v>1296</v>
      </c>
      <c r="C2555" s="48" t="s">
        <v>2681</v>
      </c>
      <c r="D2555" s="44">
        <v>2001</v>
      </c>
      <c r="E2555" s="48" t="s">
        <v>8814</v>
      </c>
      <c r="F2555" s="44" t="s">
        <v>1291</v>
      </c>
      <c r="G2555" s="61"/>
    </row>
    <row r="2556" spans="1:7" x14ac:dyDescent="0.15">
      <c r="A2556" s="44">
        <v>31399</v>
      </c>
      <c r="B2556" s="44" t="s">
        <v>1296</v>
      </c>
      <c r="C2556" s="48" t="s">
        <v>2682</v>
      </c>
      <c r="D2556" s="44">
        <v>2001</v>
      </c>
      <c r="E2556" s="48" t="s">
        <v>8790</v>
      </c>
      <c r="F2556" s="44" t="s">
        <v>1298</v>
      </c>
      <c r="G2556" s="61"/>
    </row>
    <row r="2557" spans="1:7" x14ac:dyDescent="0.15">
      <c r="A2557" s="44">
        <v>31400</v>
      </c>
      <c r="B2557" s="44" t="s">
        <v>1296</v>
      </c>
      <c r="C2557" s="48" t="s">
        <v>10969</v>
      </c>
      <c r="D2557" s="44">
        <v>1999</v>
      </c>
      <c r="E2557" s="48" t="s">
        <v>8790</v>
      </c>
      <c r="F2557" s="44" t="s">
        <v>1298</v>
      </c>
      <c r="G2557" s="61">
        <v>42706</v>
      </c>
    </row>
    <row r="2558" spans="1:7" x14ac:dyDescent="0.15">
      <c r="A2558" s="44">
        <v>31402</v>
      </c>
      <c r="B2558" s="44" t="s">
        <v>1296</v>
      </c>
      <c r="C2558" s="48" t="s">
        <v>2683</v>
      </c>
      <c r="D2558" s="44">
        <v>2000</v>
      </c>
      <c r="E2558" s="48" t="s">
        <v>9158</v>
      </c>
      <c r="F2558" s="44" t="s">
        <v>1298</v>
      </c>
      <c r="G2558" s="61"/>
    </row>
    <row r="2559" spans="1:7" x14ac:dyDescent="0.15">
      <c r="A2559" s="44">
        <v>31403</v>
      </c>
      <c r="B2559" s="44" t="s">
        <v>1296</v>
      </c>
      <c r="C2559" s="48" t="s">
        <v>2684</v>
      </c>
      <c r="D2559" s="44">
        <v>2000</v>
      </c>
      <c r="E2559" s="48" t="s">
        <v>9158</v>
      </c>
      <c r="F2559" s="44" t="s">
        <v>1298</v>
      </c>
      <c r="G2559" s="61"/>
    </row>
    <row r="2560" spans="1:7" x14ac:dyDescent="0.15">
      <c r="A2560" s="44">
        <v>31406</v>
      </c>
      <c r="B2560" s="44" t="s">
        <v>1296</v>
      </c>
      <c r="C2560" s="48" t="s">
        <v>2685</v>
      </c>
      <c r="D2560" s="44">
        <v>2000</v>
      </c>
      <c r="E2560" s="48" t="s">
        <v>8757</v>
      </c>
      <c r="F2560" s="44" t="s">
        <v>1295</v>
      </c>
      <c r="G2560" s="61"/>
    </row>
    <row r="2561" spans="1:7" x14ac:dyDescent="0.15">
      <c r="A2561" s="44">
        <v>31407</v>
      </c>
      <c r="B2561" s="44" t="s">
        <v>1296</v>
      </c>
      <c r="C2561" s="48" t="s">
        <v>793</v>
      </c>
      <c r="D2561" s="44">
        <v>2000</v>
      </c>
      <c r="E2561" s="48" t="s">
        <v>8816</v>
      </c>
      <c r="F2561" s="44" t="s">
        <v>1296</v>
      </c>
      <c r="G2561" s="61">
        <v>42848</v>
      </c>
    </row>
    <row r="2562" spans="1:7" x14ac:dyDescent="0.15">
      <c r="A2562" s="133">
        <v>31408</v>
      </c>
      <c r="B2562" s="133" t="s">
        <v>1295</v>
      </c>
      <c r="C2562" s="134" t="s">
        <v>280</v>
      </c>
      <c r="D2562" s="133">
        <v>2000</v>
      </c>
      <c r="E2562" s="134" t="s">
        <v>8816</v>
      </c>
      <c r="F2562" s="133" t="s">
        <v>1296</v>
      </c>
      <c r="G2562" s="135">
        <v>43100</v>
      </c>
    </row>
    <row r="2563" spans="1:7" x14ac:dyDescent="0.15">
      <c r="A2563" s="44">
        <v>31409</v>
      </c>
      <c r="B2563" s="44" t="s">
        <v>1296</v>
      </c>
      <c r="C2563" s="48" t="s">
        <v>2686</v>
      </c>
      <c r="D2563" s="44">
        <v>2000</v>
      </c>
      <c r="E2563" s="48" t="s">
        <v>8702</v>
      </c>
      <c r="F2563" s="44" t="s">
        <v>1299</v>
      </c>
      <c r="G2563" s="61"/>
    </row>
    <row r="2564" spans="1:7" x14ac:dyDescent="0.15">
      <c r="A2564" s="44">
        <v>31410</v>
      </c>
      <c r="B2564" s="44" t="s">
        <v>1296</v>
      </c>
      <c r="C2564" s="48" t="s">
        <v>10970</v>
      </c>
      <c r="D2564" s="44">
        <v>1999</v>
      </c>
      <c r="E2564" s="48" t="s">
        <v>8702</v>
      </c>
      <c r="F2564" s="44" t="s">
        <v>1299</v>
      </c>
      <c r="G2564" s="61"/>
    </row>
    <row r="2565" spans="1:7" x14ac:dyDescent="0.15">
      <c r="A2565" s="44">
        <v>31411</v>
      </c>
      <c r="B2565" s="44" t="s">
        <v>1296</v>
      </c>
      <c r="C2565" s="48" t="s">
        <v>2687</v>
      </c>
      <c r="D2565" s="44">
        <v>2003</v>
      </c>
      <c r="E2565" s="48" t="s">
        <v>8704</v>
      </c>
      <c r="F2565" s="44" t="s">
        <v>1292</v>
      </c>
      <c r="G2565" s="61">
        <v>42428</v>
      </c>
    </row>
    <row r="2566" spans="1:7" x14ac:dyDescent="0.15">
      <c r="A2566" s="44">
        <v>31413</v>
      </c>
      <c r="B2566" s="44" t="s">
        <v>1296</v>
      </c>
      <c r="C2566" s="48" t="s">
        <v>10971</v>
      </c>
      <c r="D2566" s="44">
        <v>1999</v>
      </c>
      <c r="E2566" s="48" t="s">
        <v>8704</v>
      </c>
      <c r="F2566" s="44" t="s">
        <v>1292</v>
      </c>
      <c r="G2566" s="61"/>
    </row>
    <row r="2567" spans="1:7" x14ac:dyDescent="0.15">
      <c r="A2567" s="133">
        <v>31415</v>
      </c>
      <c r="B2567" s="133" t="s">
        <v>1296</v>
      </c>
      <c r="C2567" s="134" t="s">
        <v>631</v>
      </c>
      <c r="D2567" s="133">
        <v>2002</v>
      </c>
      <c r="E2567" s="134" t="s">
        <v>8782</v>
      </c>
      <c r="F2567" s="133" t="s">
        <v>1292</v>
      </c>
    </row>
    <row r="2568" spans="1:7" x14ac:dyDescent="0.15">
      <c r="A2568" s="44">
        <v>31416</v>
      </c>
      <c r="B2568" s="44" t="s">
        <v>1296</v>
      </c>
      <c r="C2568" s="48" t="s">
        <v>616</v>
      </c>
      <c r="D2568" s="44">
        <v>2002</v>
      </c>
      <c r="E2568" s="48" t="s">
        <v>8782</v>
      </c>
      <c r="F2568" s="44" t="s">
        <v>1292</v>
      </c>
      <c r="G2568" s="61"/>
    </row>
    <row r="2569" spans="1:7" x14ac:dyDescent="0.15">
      <c r="A2569" s="44">
        <v>31417</v>
      </c>
      <c r="B2569" s="44" t="s">
        <v>1296</v>
      </c>
      <c r="C2569" s="48" t="s">
        <v>2688</v>
      </c>
      <c r="D2569" s="44">
        <v>2000</v>
      </c>
      <c r="E2569" s="48" t="s">
        <v>8782</v>
      </c>
      <c r="F2569" s="44" t="s">
        <v>1292</v>
      </c>
      <c r="G2569" s="61"/>
    </row>
    <row r="2570" spans="1:7" x14ac:dyDescent="0.15">
      <c r="A2570" s="44">
        <v>31418</v>
      </c>
      <c r="B2570" s="44" t="s">
        <v>1296</v>
      </c>
      <c r="C2570" s="48" t="s">
        <v>610</v>
      </c>
      <c r="D2570" s="44">
        <v>2002</v>
      </c>
      <c r="E2570" s="48" t="s">
        <v>8782</v>
      </c>
      <c r="F2570" s="44" t="s">
        <v>1292</v>
      </c>
      <c r="G2570" s="61"/>
    </row>
    <row r="2571" spans="1:7" x14ac:dyDescent="0.15">
      <c r="A2571" s="44">
        <v>31419</v>
      </c>
      <c r="B2571" s="44" t="s">
        <v>1295</v>
      </c>
      <c r="C2571" s="48" t="s">
        <v>2689</v>
      </c>
      <c r="D2571" s="44">
        <v>2002</v>
      </c>
      <c r="E2571" s="48" t="s">
        <v>8782</v>
      </c>
      <c r="F2571" s="44" t="s">
        <v>1292</v>
      </c>
      <c r="G2571" s="61"/>
    </row>
    <row r="2572" spans="1:7" x14ac:dyDescent="0.15">
      <c r="A2572" s="44">
        <v>31420</v>
      </c>
      <c r="B2572" s="44" t="s">
        <v>1295</v>
      </c>
      <c r="C2572" s="48" t="s">
        <v>2690</v>
      </c>
      <c r="D2572" s="44">
        <v>2000</v>
      </c>
      <c r="E2572" s="48" t="s">
        <v>8782</v>
      </c>
      <c r="F2572" s="44" t="s">
        <v>1292</v>
      </c>
      <c r="G2572" s="61"/>
    </row>
    <row r="2573" spans="1:7" x14ac:dyDescent="0.15">
      <c r="A2573" s="44">
        <v>31421</v>
      </c>
      <c r="B2573" s="44" t="s">
        <v>1295</v>
      </c>
      <c r="C2573" s="48" t="s">
        <v>2691</v>
      </c>
      <c r="D2573" s="44">
        <v>2001</v>
      </c>
      <c r="E2573" s="48" t="s">
        <v>8782</v>
      </c>
      <c r="F2573" s="44" t="s">
        <v>1292</v>
      </c>
      <c r="G2573" s="61"/>
    </row>
    <row r="2574" spans="1:7" x14ac:dyDescent="0.15">
      <c r="A2574" s="44">
        <v>31423</v>
      </c>
      <c r="B2574" s="44" t="s">
        <v>1295</v>
      </c>
      <c r="C2574" s="48" t="s">
        <v>2692</v>
      </c>
      <c r="D2574" s="44">
        <v>2000</v>
      </c>
      <c r="E2574" s="48" t="s">
        <v>8745</v>
      </c>
      <c r="F2574" s="44" t="s">
        <v>1293</v>
      </c>
      <c r="G2574" s="61"/>
    </row>
    <row r="2575" spans="1:7" x14ac:dyDescent="0.15">
      <c r="A2575" s="44">
        <v>31424</v>
      </c>
      <c r="B2575" s="44" t="s">
        <v>1295</v>
      </c>
      <c r="C2575" s="48" t="s">
        <v>2693</v>
      </c>
      <c r="D2575" s="44">
        <v>2002</v>
      </c>
      <c r="E2575" s="48" t="s">
        <v>8724</v>
      </c>
      <c r="F2575" s="44" t="s">
        <v>1293</v>
      </c>
      <c r="G2575" s="61"/>
    </row>
    <row r="2576" spans="1:7" x14ac:dyDescent="0.15">
      <c r="A2576" s="44">
        <v>31426</v>
      </c>
      <c r="B2576" s="44" t="s">
        <v>1295</v>
      </c>
      <c r="C2576" s="48" t="s">
        <v>57</v>
      </c>
      <c r="D2576" s="44">
        <v>2002</v>
      </c>
      <c r="E2576" s="48" t="s">
        <v>8757</v>
      </c>
      <c r="F2576" s="44" t="s">
        <v>1295</v>
      </c>
      <c r="G2576" s="61">
        <v>43100</v>
      </c>
    </row>
    <row r="2577" spans="1:7" x14ac:dyDescent="0.15">
      <c r="A2577" s="44">
        <v>31427</v>
      </c>
      <c r="B2577" s="44" t="s">
        <v>1295</v>
      </c>
      <c r="C2577" s="48" t="s">
        <v>2694</v>
      </c>
      <c r="D2577" s="44">
        <v>2002</v>
      </c>
      <c r="E2577" s="48" t="s">
        <v>8728</v>
      </c>
      <c r="F2577" s="44" t="s">
        <v>1295</v>
      </c>
      <c r="G2577" s="61"/>
    </row>
    <row r="2578" spans="1:7" x14ac:dyDescent="0.15">
      <c r="A2578" s="44">
        <v>31428</v>
      </c>
      <c r="B2578" s="44" t="s">
        <v>1295</v>
      </c>
      <c r="C2578" s="48" t="s">
        <v>62</v>
      </c>
      <c r="D2578" s="44">
        <v>2002</v>
      </c>
      <c r="E2578" s="48" t="s">
        <v>8757</v>
      </c>
      <c r="F2578" s="44" t="s">
        <v>1295</v>
      </c>
      <c r="G2578" s="61">
        <v>43100</v>
      </c>
    </row>
    <row r="2579" spans="1:7" x14ac:dyDescent="0.15">
      <c r="A2579" s="44">
        <v>31429</v>
      </c>
      <c r="B2579" s="44" t="s">
        <v>1296</v>
      </c>
      <c r="C2579" s="48" t="s">
        <v>652</v>
      </c>
      <c r="D2579" s="44">
        <v>2002</v>
      </c>
      <c r="E2579" s="48" t="s">
        <v>8757</v>
      </c>
      <c r="F2579" s="44" t="s">
        <v>1295</v>
      </c>
      <c r="G2579" s="61"/>
    </row>
    <row r="2580" spans="1:7" x14ac:dyDescent="0.15">
      <c r="A2580" s="44">
        <v>31430</v>
      </c>
      <c r="B2580" s="44" t="s">
        <v>1296</v>
      </c>
      <c r="C2580" s="48" t="s">
        <v>607</v>
      </c>
      <c r="D2580" s="44">
        <v>2003</v>
      </c>
      <c r="E2580" s="48" t="s">
        <v>8757</v>
      </c>
      <c r="F2580" s="44" t="s">
        <v>1295</v>
      </c>
      <c r="G2580" s="61">
        <v>43035</v>
      </c>
    </row>
    <row r="2581" spans="1:7" x14ac:dyDescent="0.15">
      <c r="A2581" s="44">
        <v>31433</v>
      </c>
      <c r="B2581" s="44" t="s">
        <v>1295</v>
      </c>
      <c r="C2581" s="48" t="s">
        <v>485</v>
      </c>
      <c r="D2581" s="44">
        <v>2001</v>
      </c>
      <c r="E2581" s="48" t="s">
        <v>8851</v>
      </c>
      <c r="F2581" s="44" t="s">
        <v>1291</v>
      </c>
      <c r="G2581" s="61"/>
    </row>
    <row r="2582" spans="1:7" x14ac:dyDescent="0.15">
      <c r="A2582" s="133">
        <v>31435</v>
      </c>
      <c r="B2582" s="133" t="s">
        <v>1296</v>
      </c>
      <c r="C2582" s="134" t="s">
        <v>2695</v>
      </c>
      <c r="D2582" s="133">
        <v>2004</v>
      </c>
      <c r="E2582" s="134" t="s">
        <v>8758</v>
      </c>
      <c r="F2582" s="133" t="s">
        <v>1292</v>
      </c>
    </row>
    <row r="2583" spans="1:7" x14ac:dyDescent="0.15">
      <c r="A2583" s="44">
        <v>31436</v>
      </c>
      <c r="B2583" s="44" t="s">
        <v>1296</v>
      </c>
      <c r="C2583" s="48" t="s">
        <v>629</v>
      </c>
      <c r="D2583" s="44">
        <v>2003</v>
      </c>
      <c r="E2583" s="48" t="s">
        <v>8758</v>
      </c>
      <c r="F2583" s="44" t="s">
        <v>1292</v>
      </c>
      <c r="G2583" s="61">
        <v>42860</v>
      </c>
    </row>
    <row r="2584" spans="1:7" x14ac:dyDescent="0.15">
      <c r="A2584" s="44">
        <v>31437</v>
      </c>
      <c r="B2584" s="44" t="s">
        <v>1296</v>
      </c>
      <c r="C2584" s="48" t="s">
        <v>2696</v>
      </c>
      <c r="D2584" s="44">
        <v>2003</v>
      </c>
      <c r="E2584" s="48" t="s">
        <v>8758</v>
      </c>
      <c r="F2584" s="44" t="s">
        <v>1292</v>
      </c>
      <c r="G2584" s="61"/>
    </row>
    <row r="2585" spans="1:7" x14ac:dyDescent="0.15">
      <c r="A2585" s="44">
        <v>31438</v>
      </c>
      <c r="B2585" s="44" t="s">
        <v>1296</v>
      </c>
      <c r="C2585" s="48" t="s">
        <v>2697</v>
      </c>
      <c r="D2585" s="44">
        <v>2003</v>
      </c>
      <c r="E2585" s="48" t="s">
        <v>8758</v>
      </c>
      <c r="F2585" s="44" t="s">
        <v>1292</v>
      </c>
      <c r="G2585" s="61"/>
    </row>
    <row r="2586" spans="1:7" x14ac:dyDescent="0.15">
      <c r="A2586" s="44">
        <v>31439</v>
      </c>
      <c r="B2586" s="44" t="s">
        <v>1296</v>
      </c>
      <c r="C2586" s="48" t="s">
        <v>2698</v>
      </c>
      <c r="D2586" s="44">
        <v>2003</v>
      </c>
      <c r="E2586" s="48" t="s">
        <v>8758</v>
      </c>
      <c r="F2586" s="44" t="s">
        <v>1292</v>
      </c>
      <c r="G2586" s="61"/>
    </row>
    <row r="2587" spans="1:7" x14ac:dyDescent="0.15">
      <c r="A2587" s="44">
        <v>31440</v>
      </c>
      <c r="B2587" s="44" t="s">
        <v>1296</v>
      </c>
      <c r="C2587" s="48" t="s">
        <v>2699</v>
      </c>
      <c r="D2587" s="44">
        <v>2002</v>
      </c>
      <c r="E2587" s="48" t="s">
        <v>8758</v>
      </c>
      <c r="F2587" s="44" t="s">
        <v>1292</v>
      </c>
      <c r="G2587" s="61"/>
    </row>
    <row r="2588" spans="1:7" x14ac:dyDescent="0.15">
      <c r="A2588" s="44">
        <v>31441</v>
      </c>
      <c r="B2588" s="44" t="s">
        <v>1296</v>
      </c>
      <c r="C2588" s="48" t="s">
        <v>2700</v>
      </c>
      <c r="D2588" s="44">
        <v>2004</v>
      </c>
      <c r="E2588" s="48" t="s">
        <v>8758</v>
      </c>
      <c r="F2588" s="44" t="s">
        <v>1292</v>
      </c>
      <c r="G2588" s="61"/>
    </row>
    <row r="2589" spans="1:7" x14ac:dyDescent="0.15">
      <c r="A2589" s="44">
        <v>31442</v>
      </c>
      <c r="B2589" s="44" t="s">
        <v>1295</v>
      </c>
      <c r="C2589" s="48" t="s">
        <v>102</v>
      </c>
      <c r="D2589" s="44">
        <v>2002</v>
      </c>
      <c r="E2589" s="48" t="s">
        <v>8758</v>
      </c>
      <c r="F2589" s="44" t="s">
        <v>1292</v>
      </c>
      <c r="G2589" s="61"/>
    </row>
    <row r="2590" spans="1:7" x14ac:dyDescent="0.15">
      <c r="A2590" s="44">
        <v>31443</v>
      </c>
      <c r="B2590" s="44" t="s">
        <v>1295</v>
      </c>
      <c r="C2590" s="48" t="s">
        <v>2701</v>
      </c>
      <c r="D2590" s="44">
        <v>2004</v>
      </c>
      <c r="E2590" s="48" t="s">
        <v>8758</v>
      </c>
      <c r="F2590" s="44" t="s">
        <v>1292</v>
      </c>
      <c r="G2590" s="61"/>
    </row>
    <row r="2591" spans="1:7" x14ac:dyDescent="0.15">
      <c r="A2591" s="44">
        <v>31444</v>
      </c>
      <c r="B2591" s="44" t="s">
        <v>1295</v>
      </c>
      <c r="C2591" s="48" t="s">
        <v>2702</v>
      </c>
      <c r="D2591" s="44">
        <v>2001</v>
      </c>
      <c r="E2591" s="48" t="s">
        <v>8758</v>
      </c>
      <c r="F2591" s="44" t="s">
        <v>1292</v>
      </c>
      <c r="G2591" s="61"/>
    </row>
    <row r="2592" spans="1:7" x14ac:dyDescent="0.15">
      <c r="A2592" s="44">
        <v>31445</v>
      </c>
      <c r="B2592" s="44" t="s">
        <v>1295</v>
      </c>
      <c r="C2592" s="48" t="s">
        <v>2703</v>
      </c>
      <c r="D2592" s="44">
        <v>2004</v>
      </c>
      <c r="E2592" s="48" t="s">
        <v>8758</v>
      </c>
      <c r="F2592" s="44" t="s">
        <v>1292</v>
      </c>
      <c r="G2592" s="61">
        <v>43100</v>
      </c>
    </row>
    <row r="2593" spans="1:7" x14ac:dyDescent="0.15">
      <c r="A2593" s="44">
        <v>31447</v>
      </c>
      <c r="B2593" s="44" t="s">
        <v>1295</v>
      </c>
      <c r="C2593" s="48" t="s">
        <v>1018</v>
      </c>
      <c r="D2593" s="44">
        <v>2003</v>
      </c>
      <c r="E2593" s="48" t="s">
        <v>8758</v>
      </c>
      <c r="F2593" s="44" t="s">
        <v>1292</v>
      </c>
      <c r="G2593" s="61"/>
    </row>
    <row r="2594" spans="1:7" x14ac:dyDescent="0.15">
      <c r="A2594" s="44">
        <v>31448</v>
      </c>
      <c r="B2594" s="44" t="s">
        <v>1295</v>
      </c>
      <c r="C2594" s="48" t="s">
        <v>2704</v>
      </c>
      <c r="D2594" s="44">
        <v>2002</v>
      </c>
      <c r="E2594" s="48" t="s">
        <v>8758</v>
      </c>
      <c r="F2594" s="44" t="s">
        <v>1292</v>
      </c>
      <c r="G2594" s="61"/>
    </row>
    <row r="2595" spans="1:7" x14ac:dyDescent="0.15">
      <c r="A2595" s="44">
        <v>31449</v>
      </c>
      <c r="B2595" s="44" t="s">
        <v>1295</v>
      </c>
      <c r="C2595" s="48" t="s">
        <v>2705</v>
      </c>
      <c r="D2595" s="44">
        <v>2004</v>
      </c>
      <c r="E2595" s="48" t="s">
        <v>8758</v>
      </c>
      <c r="F2595" s="44" t="s">
        <v>1292</v>
      </c>
      <c r="G2595" s="61">
        <v>43100</v>
      </c>
    </row>
    <row r="2596" spans="1:7" x14ac:dyDescent="0.15">
      <c r="A2596" s="44">
        <v>31450</v>
      </c>
      <c r="B2596" s="44" t="s">
        <v>1295</v>
      </c>
      <c r="C2596" s="48" t="s">
        <v>2706</v>
      </c>
      <c r="D2596" s="44">
        <v>2001</v>
      </c>
      <c r="E2596" s="48" t="s">
        <v>8758</v>
      </c>
      <c r="F2596" s="44" t="s">
        <v>1292</v>
      </c>
      <c r="G2596" s="61"/>
    </row>
    <row r="2597" spans="1:7" x14ac:dyDescent="0.15">
      <c r="A2597" s="133">
        <v>31451</v>
      </c>
      <c r="B2597" s="133" t="s">
        <v>1295</v>
      </c>
      <c r="C2597" s="134" t="s">
        <v>2707</v>
      </c>
      <c r="D2597" s="133">
        <v>2002</v>
      </c>
      <c r="E2597" s="134" t="s">
        <v>8758</v>
      </c>
      <c r="F2597" s="133" t="s">
        <v>1292</v>
      </c>
    </row>
    <row r="2598" spans="1:7" x14ac:dyDescent="0.15">
      <c r="A2598" s="44">
        <v>31452</v>
      </c>
      <c r="B2598" s="44" t="s">
        <v>1295</v>
      </c>
      <c r="C2598" s="48" t="s">
        <v>2708</v>
      </c>
      <c r="D2598" s="44">
        <v>2000</v>
      </c>
      <c r="E2598" s="48" t="s">
        <v>11380</v>
      </c>
      <c r="F2598" s="44" t="s">
        <v>1298</v>
      </c>
      <c r="G2598" s="61"/>
    </row>
    <row r="2599" spans="1:7" x14ac:dyDescent="0.15">
      <c r="A2599" s="44">
        <v>31453</v>
      </c>
      <c r="B2599" s="44" t="s">
        <v>1296</v>
      </c>
      <c r="C2599" s="48" t="s">
        <v>2709</v>
      </c>
      <c r="D2599" s="44">
        <v>2000</v>
      </c>
      <c r="E2599" s="48" t="s">
        <v>8718</v>
      </c>
      <c r="F2599" s="44" t="s">
        <v>1293</v>
      </c>
      <c r="G2599" s="61"/>
    </row>
    <row r="2600" spans="1:7" x14ac:dyDescent="0.15">
      <c r="A2600" s="44">
        <v>31454</v>
      </c>
      <c r="B2600" s="44" t="s">
        <v>1295</v>
      </c>
      <c r="C2600" s="48" t="s">
        <v>78</v>
      </c>
      <c r="D2600" s="44">
        <v>2003</v>
      </c>
      <c r="E2600" s="48" t="s">
        <v>8761</v>
      </c>
      <c r="F2600" s="44" t="s">
        <v>1292</v>
      </c>
      <c r="G2600" s="61">
        <v>43100</v>
      </c>
    </row>
    <row r="2601" spans="1:7" x14ac:dyDescent="0.15">
      <c r="A2601" s="44">
        <v>31455</v>
      </c>
      <c r="B2601" s="44" t="s">
        <v>1295</v>
      </c>
      <c r="C2601" s="48" t="s">
        <v>2710</v>
      </c>
      <c r="D2601" s="44">
        <v>2002</v>
      </c>
      <c r="E2601" s="48" t="s">
        <v>8761</v>
      </c>
      <c r="F2601" s="44" t="s">
        <v>1292</v>
      </c>
      <c r="G2601" s="61"/>
    </row>
    <row r="2602" spans="1:7" x14ac:dyDescent="0.15">
      <c r="A2602" s="44">
        <v>31456</v>
      </c>
      <c r="B2602" s="44" t="s">
        <v>1296</v>
      </c>
      <c r="C2602" s="48" t="s">
        <v>2711</v>
      </c>
      <c r="D2602" s="44">
        <v>2002</v>
      </c>
      <c r="E2602" s="48" t="s">
        <v>8761</v>
      </c>
      <c r="F2602" s="44" t="s">
        <v>1292</v>
      </c>
      <c r="G2602" s="61"/>
    </row>
    <row r="2603" spans="1:7" x14ac:dyDescent="0.15">
      <c r="A2603" s="44">
        <v>31458</v>
      </c>
      <c r="B2603" s="44" t="s">
        <v>1295</v>
      </c>
      <c r="C2603" s="48" t="s">
        <v>2298</v>
      </c>
      <c r="D2603" s="44">
        <v>2001</v>
      </c>
      <c r="E2603" s="48" t="s">
        <v>9165</v>
      </c>
      <c r="F2603" s="44" t="s">
        <v>1298</v>
      </c>
      <c r="G2603" s="61"/>
    </row>
    <row r="2604" spans="1:7" x14ac:dyDescent="0.15">
      <c r="A2604" s="44">
        <v>31459</v>
      </c>
      <c r="B2604" s="44" t="s">
        <v>1295</v>
      </c>
      <c r="C2604" s="48" t="s">
        <v>2712</v>
      </c>
      <c r="D2604" s="44">
        <v>2001</v>
      </c>
      <c r="E2604" s="48" t="s">
        <v>9165</v>
      </c>
      <c r="F2604" s="44" t="s">
        <v>1298</v>
      </c>
      <c r="G2604" s="61"/>
    </row>
    <row r="2605" spans="1:7" x14ac:dyDescent="0.15">
      <c r="A2605" s="44">
        <v>31460</v>
      </c>
      <c r="B2605" s="44" t="s">
        <v>1295</v>
      </c>
      <c r="C2605" s="48" t="s">
        <v>2713</v>
      </c>
      <c r="D2605" s="44">
        <v>2002</v>
      </c>
      <c r="E2605" s="48" t="s">
        <v>9165</v>
      </c>
      <c r="F2605" s="44" t="s">
        <v>1298</v>
      </c>
      <c r="G2605" s="61"/>
    </row>
    <row r="2606" spans="1:7" x14ac:dyDescent="0.15">
      <c r="A2606" s="44">
        <v>31461</v>
      </c>
      <c r="B2606" s="44" t="s">
        <v>1295</v>
      </c>
      <c r="C2606" s="48" t="s">
        <v>2714</v>
      </c>
      <c r="D2606" s="44">
        <v>1999</v>
      </c>
      <c r="E2606" s="48" t="s">
        <v>9165</v>
      </c>
      <c r="F2606" s="44" t="s">
        <v>1298</v>
      </c>
      <c r="G2606" s="61"/>
    </row>
    <row r="2607" spans="1:7" x14ac:dyDescent="0.15">
      <c r="A2607" s="44">
        <v>31462</v>
      </c>
      <c r="B2607" s="44" t="s">
        <v>1295</v>
      </c>
      <c r="C2607" s="48" t="s">
        <v>2715</v>
      </c>
      <c r="D2607" s="44">
        <v>2001</v>
      </c>
      <c r="E2607" s="48" t="s">
        <v>9165</v>
      </c>
      <c r="F2607" s="44" t="s">
        <v>1298</v>
      </c>
      <c r="G2607" s="61"/>
    </row>
    <row r="2608" spans="1:7" x14ac:dyDescent="0.15">
      <c r="A2608" s="44">
        <v>31463</v>
      </c>
      <c r="B2608" s="44" t="s">
        <v>1296</v>
      </c>
      <c r="C2608" s="48" t="s">
        <v>2716</v>
      </c>
      <c r="D2608" s="44">
        <v>2003</v>
      </c>
      <c r="E2608" s="48" t="s">
        <v>9165</v>
      </c>
      <c r="F2608" s="44" t="s">
        <v>1298</v>
      </c>
      <c r="G2608" s="61"/>
    </row>
    <row r="2609" spans="1:7" x14ac:dyDescent="0.15">
      <c r="A2609" s="44">
        <v>31464</v>
      </c>
      <c r="B2609" s="44" t="s">
        <v>1296</v>
      </c>
      <c r="C2609" s="48" t="s">
        <v>10972</v>
      </c>
      <c r="D2609" s="44">
        <v>1999</v>
      </c>
      <c r="E2609" s="48" t="s">
        <v>9165</v>
      </c>
      <c r="F2609" s="44" t="s">
        <v>1298</v>
      </c>
      <c r="G2609" s="61"/>
    </row>
    <row r="2610" spans="1:7" x14ac:dyDescent="0.15">
      <c r="A2610" s="44">
        <v>31465</v>
      </c>
      <c r="B2610" s="44" t="s">
        <v>1296</v>
      </c>
      <c r="C2610" s="48" t="s">
        <v>2717</v>
      </c>
      <c r="D2610" s="44">
        <v>2000</v>
      </c>
      <c r="E2610" s="48" t="s">
        <v>9165</v>
      </c>
      <c r="F2610" s="44" t="s">
        <v>1298</v>
      </c>
      <c r="G2610" s="61"/>
    </row>
    <row r="2611" spans="1:7" x14ac:dyDescent="0.15">
      <c r="A2611" s="44">
        <v>31466</v>
      </c>
      <c r="B2611" s="44" t="s">
        <v>1296</v>
      </c>
      <c r="C2611" s="48" t="s">
        <v>10973</v>
      </c>
      <c r="D2611" s="44">
        <v>1999</v>
      </c>
      <c r="E2611" s="48" t="s">
        <v>9165</v>
      </c>
      <c r="F2611" s="44" t="s">
        <v>1298</v>
      </c>
      <c r="G2611" s="61"/>
    </row>
    <row r="2612" spans="1:7" x14ac:dyDescent="0.15">
      <c r="A2612" s="44">
        <v>31467</v>
      </c>
      <c r="B2612" s="44" t="s">
        <v>1296</v>
      </c>
      <c r="C2612" s="48" t="s">
        <v>10974</v>
      </c>
      <c r="D2612" s="44">
        <v>1999</v>
      </c>
      <c r="E2612" s="48" t="s">
        <v>9165</v>
      </c>
      <c r="F2612" s="44" t="s">
        <v>1298</v>
      </c>
      <c r="G2612" s="61"/>
    </row>
    <row r="2613" spans="1:7" x14ac:dyDescent="0.15">
      <c r="A2613" s="44">
        <v>31468</v>
      </c>
      <c r="B2613" s="44" t="s">
        <v>1296</v>
      </c>
      <c r="C2613" s="48" t="s">
        <v>2718</v>
      </c>
      <c r="D2613" s="44">
        <v>2000</v>
      </c>
      <c r="E2613" s="48" t="s">
        <v>9165</v>
      </c>
      <c r="F2613" s="44" t="s">
        <v>1298</v>
      </c>
      <c r="G2613" s="61"/>
    </row>
    <row r="2614" spans="1:7" x14ac:dyDescent="0.15">
      <c r="A2614" s="44">
        <v>31469</v>
      </c>
      <c r="B2614" s="44" t="s">
        <v>1296</v>
      </c>
      <c r="C2614" s="48" t="s">
        <v>10975</v>
      </c>
      <c r="D2614" s="44">
        <v>1999</v>
      </c>
      <c r="E2614" s="48" t="s">
        <v>9165</v>
      </c>
      <c r="F2614" s="44" t="s">
        <v>1298</v>
      </c>
      <c r="G2614" s="61"/>
    </row>
    <row r="2615" spans="1:7" x14ac:dyDescent="0.15">
      <c r="A2615" s="44">
        <v>31470</v>
      </c>
      <c r="B2615" s="44" t="s">
        <v>1296</v>
      </c>
      <c r="C2615" s="48" t="s">
        <v>2719</v>
      </c>
      <c r="D2615" s="44">
        <v>1999</v>
      </c>
      <c r="E2615" s="48" t="s">
        <v>9165</v>
      </c>
      <c r="F2615" s="44" t="s">
        <v>1298</v>
      </c>
      <c r="G2615" s="61"/>
    </row>
    <row r="2616" spans="1:7" x14ac:dyDescent="0.15">
      <c r="A2616" s="44">
        <v>31471</v>
      </c>
      <c r="B2616" s="44" t="s">
        <v>1295</v>
      </c>
      <c r="C2616" s="48" t="s">
        <v>2720</v>
      </c>
      <c r="D2616" s="44">
        <v>2001</v>
      </c>
      <c r="E2616" s="48" t="s">
        <v>8791</v>
      </c>
      <c r="F2616" s="44" t="s">
        <v>1295</v>
      </c>
      <c r="G2616" s="61"/>
    </row>
    <row r="2617" spans="1:7" x14ac:dyDescent="0.15">
      <c r="A2617" s="44">
        <v>31472</v>
      </c>
      <c r="B2617" s="44" t="s">
        <v>1296</v>
      </c>
      <c r="C2617" s="48" t="s">
        <v>10976</v>
      </c>
      <c r="D2617" s="44">
        <v>1999</v>
      </c>
      <c r="E2617" s="48" t="s">
        <v>8704</v>
      </c>
      <c r="F2617" s="44" t="s">
        <v>1292</v>
      </c>
      <c r="G2617" s="61"/>
    </row>
    <row r="2618" spans="1:7" x14ac:dyDescent="0.15">
      <c r="A2618" s="44">
        <v>31473</v>
      </c>
      <c r="B2618" s="44" t="s">
        <v>1296</v>
      </c>
      <c r="C2618" s="48" t="s">
        <v>10977</v>
      </c>
      <c r="D2618" s="44">
        <v>1999</v>
      </c>
      <c r="E2618" s="48" t="s">
        <v>8704</v>
      </c>
      <c r="F2618" s="44" t="s">
        <v>1292</v>
      </c>
      <c r="G2618" s="61"/>
    </row>
    <row r="2619" spans="1:7" x14ac:dyDescent="0.15">
      <c r="A2619" s="44">
        <v>31474</v>
      </c>
      <c r="B2619" s="44" t="s">
        <v>1296</v>
      </c>
      <c r="C2619" s="48" t="s">
        <v>636</v>
      </c>
      <c r="D2619" s="44">
        <v>2002</v>
      </c>
      <c r="E2619" s="48" t="s">
        <v>8734</v>
      </c>
      <c r="F2619" s="44" t="s">
        <v>1297</v>
      </c>
      <c r="G2619" s="61"/>
    </row>
    <row r="2620" spans="1:7" x14ac:dyDescent="0.15">
      <c r="A2620" s="44">
        <v>31475</v>
      </c>
      <c r="B2620" s="44" t="s">
        <v>1296</v>
      </c>
      <c r="C2620" s="48" t="s">
        <v>871</v>
      </c>
      <c r="D2620" s="44">
        <v>2000</v>
      </c>
      <c r="E2620" s="48" t="s">
        <v>8699</v>
      </c>
      <c r="F2620" s="44" t="s">
        <v>1294</v>
      </c>
      <c r="G2620" s="61">
        <v>42449</v>
      </c>
    </row>
    <row r="2621" spans="1:7" x14ac:dyDescent="0.15">
      <c r="A2621" s="44">
        <v>31476</v>
      </c>
      <c r="B2621" s="44" t="s">
        <v>1295</v>
      </c>
      <c r="C2621" s="48" t="s">
        <v>228</v>
      </c>
      <c r="D2621" s="44">
        <v>2001</v>
      </c>
      <c r="E2621" s="48" t="s">
        <v>8697</v>
      </c>
      <c r="F2621" s="44" t="s">
        <v>1291</v>
      </c>
      <c r="G2621" s="61">
        <v>43100</v>
      </c>
    </row>
    <row r="2622" spans="1:7" x14ac:dyDescent="0.15">
      <c r="A2622" s="44">
        <v>31477</v>
      </c>
      <c r="B2622" s="44" t="s">
        <v>1295</v>
      </c>
      <c r="C2622" s="48" t="s">
        <v>2721</v>
      </c>
      <c r="D2622" s="44">
        <v>2001</v>
      </c>
      <c r="E2622" s="48" t="s">
        <v>8706</v>
      </c>
      <c r="F2622" s="44" t="s">
        <v>1291</v>
      </c>
      <c r="G2622" s="61"/>
    </row>
    <row r="2623" spans="1:7" x14ac:dyDescent="0.15">
      <c r="A2623" s="44">
        <v>31478</v>
      </c>
      <c r="B2623" s="44" t="s">
        <v>1296</v>
      </c>
      <c r="C2623" s="48" t="s">
        <v>1245</v>
      </c>
      <c r="D2623" s="44">
        <v>2003</v>
      </c>
      <c r="E2623" s="48" t="s">
        <v>8818</v>
      </c>
      <c r="F2623" s="44" t="s">
        <v>1293</v>
      </c>
      <c r="G2623" s="61"/>
    </row>
    <row r="2624" spans="1:7" x14ac:dyDescent="0.15">
      <c r="A2624" s="44">
        <v>31479</v>
      </c>
      <c r="B2624" s="44" t="s">
        <v>1296</v>
      </c>
      <c r="C2624" s="48" t="s">
        <v>10978</v>
      </c>
      <c r="D2624" s="44">
        <v>1999</v>
      </c>
      <c r="E2624" s="48" t="s">
        <v>8818</v>
      </c>
      <c r="F2624" s="44" t="s">
        <v>1293</v>
      </c>
      <c r="G2624" s="61"/>
    </row>
    <row r="2625" spans="1:7" x14ac:dyDescent="0.15">
      <c r="A2625" s="44">
        <v>31480</v>
      </c>
      <c r="B2625" s="44" t="s">
        <v>1295</v>
      </c>
      <c r="C2625" s="48" t="s">
        <v>2722</v>
      </c>
      <c r="D2625" s="44">
        <v>2001</v>
      </c>
      <c r="E2625" s="48" t="s">
        <v>8818</v>
      </c>
      <c r="F2625" s="44" t="s">
        <v>1293</v>
      </c>
      <c r="G2625" s="61"/>
    </row>
    <row r="2626" spans="1:7" x14ac:dyDescent="0.15">
      <c r="A2626" s="44">
        <v>31481</v>
      </c>
      <c r="B2626" s="44" t="s">
        <v>1295</v>
      </c>
      <c r="C2626" s="48" t="s">
        <v>2723</v>
      </c>
      <c r="D2626" s="44">
        <v>2000</v>
      </c>
      <c r="E2626" s="48" t="s">
        <v>8784</v>
      </c>
      <c r="F2626" s="44" t="s">
        <v>1290</v>
      </c>
      <c r="G2626" s="61"/>
    </row>
    <row r="2627" spans="1:7" x14ac:dyDescent="0.15">
      <c r="A2627" s="44">
        <v>31482</v>
      </c>
      <c r="B2627" s="44" t="s">
        <v>1295</v>
      </c>
      <c r="C2627" s="48" t="s">
        <v>2724</v>
      </c>
      <c r="D2627" s="44">
        <v>2001</v>
      </c>
      <c r="E2627" s="48" t="s">
        <v>8784</v>
      </c>
      <c r="F2627" s="44" t="s">
        <v>1290</v>
      </c>
      <c r="G2627" s="61"/>
    </row>
    <row r="2628" spans="1:7" x14ac:dyDescent="0.15">
      <c r="A2628" s="44">
        <v>31486</v>
      </c>
      <c r="B2628" s="44" t="s">
        <v>1296</v>
      </c>
      <c r="C2628" s="48" t="s">
        <v>2725</v>
      </c>
      <c r="D2628" s="44">
        <v>2002</v>
      </c>
      <c r="E2628" s="48" t="s">
        <v>8784</v>
      </c>
      <c r="F2628" s="44" t="s">
        <v>1290</v>
      </c>
      <c r="G2628" s="61"/>
    </row>
    <row r="2629" spans="1:7" x14ac:dyDescent="0.15">
      <c r="A2629" s="44">
        <v>31487</v>
      </c>
      <c r="B2629" s="44" t="s">
        <v>1296</v>
      </c>
      <c r="C2629" s="48" t="s">
        <v>541</v>
      </c>
      <c r="D2629" s="44">
        <v>2002</v>
      </c>
      <c r="E2629" s="48" t="s">
        <v>8783</v>
      </c>
      <c r="F2629" s="44" t="s">
        <v>1290</v>
      </c>
      <c r="G2629" s="61">
        <v>43100</v>
      </c>
    </row>
    <row r="2630" spans="1:7" x14ac:dyDescent="0.15">
      <c r="A2630" s="44">
        <v>31488</v>
      </c>
      <c r="B2630" s="44" t="s">
        <v>1295</v>
      </c>
      <c r="C2630" s="48" t="s">
        <v>4</v>
      </c>
      <c r="D2630" s="44">
        <v>2002</v>
      </c>
      <c r="E2630" s="48" t="s">
        <v>8783</v>
      </c>
      <c r="F2630" s="44" t="s">
        <v>1290</v>
      </c>
      <c r="G2630" s="61">
        <v>43100</v>
      </c>
    </row>
    <row r="2631" spans="1:7" x14ac:dyDescent="0.15">
      <c r="A2631" s="44">
        <v>31495</v>
      </c>
      <c r="B2631" s="44" t="s">
        <v>1296</v>
      </c>
      <c r="C2631" s="48" t="s">
        <v>2726</v>
      </c>
      <c r="D2631" s="44">
        <v>2002</v>
      </c>
      <c r="E2631" s="48" t="s">
        <v>9174</v>
      </c>
      <c r="F2631" s="44" t="s">
        <v>1290</v>
      </c>
      <c r="G2631" s="61"/>
    </row>
    <row r="2632" spans="1:7" x14ac:dyDescent="0.15">
      <c r="A2632" s="44">
        <v>31497</v>
      </c>
      <c r="B2632" s="44" t="s">
        <v>1296</v>
      </c>
      <c r="C2632" s="48" t="s">
        <v>2727</v>
      </c>
      <c r="D2632" s="44">
        <v>2001</v>
      </c>
      <c r="E2632" s="48" t="s">
        <v>9174</v>
      </c>
      <c r="F2632" s="44" t="s">
        <v>1290</v>
      </c>
      <c r="G2632" s="61"/>
    </row>
    <row r="2633" spans="1:7" x14ac:dyDescent="0.15">
      <c r="A2633" s="44">
        <v>31503</v>
      </c>
      <c r="B2633" s="44" t="s">
        <v>1295</v>
      </c>
      <c r="C2633" s="48" t="s">
        <v>2728</v>
      </c>
      <c r="D2633" s="44">
        <v>2000</v>
      </c>
      <c r="E2633" s="48" t="s">
        <v>9174</v>
      </c>
      <c r="F2633" s="44" t="s">
        <v>1290</v>
      </c>
      <c r="G2633" s="61"/>
    </row>
    <row r="2634" spans="1:7" x14ac:dyDescent="0.15">
      <c r="A2634" s="44">
        <v>31504</v>
      </c>
      <c r="B2634" s="44" t="s">
        <v>1295</v>
      </c>
      <c r="C2634" s="48" t="s">
        <v>190</v>
      </c>
      <c r="D2634" s="44">
        <v>2003</v>
      </c>
      <c r="E2634" s="48" t="s">
        <v>8783</v>
      </c>
      <c r="F2634" s="44" t="s">
        <v>1290</v>
      </c>
      <c r="G2634" s="61">
        <v>43002</v>
      </c>
    </row>
    <row r="2635" spans="1:7" x14ac:dyDescent="0.15">
      <c r="A2635" s="44">
        <v>31505</v>
      </c>
      <c r="B2635" s="44" t="s">
        <v>1295</v>
      </c>
      <c r="C2635" s="48" t="s">
        <v>2729</v>
      </c>
      <c r="D2635" s="44">
        <v>2001</v>
      </c>
      <c r="E2635" s="48" t="s">
        <v>9174</v>
      </c>
      <c r="F2635" s="44" t="s">
        <v>1290</v>
      </c>
      <c r="G2635" s="61"/>
    </row>
    <row r="2636" spans="1:7" x14ac:dyDescent="0.15">
      <c r="A2636" s="44">
        <v>31509</v>
      </c>
      <c r="B2636" s="44" t="s">
        <v>1295</v>
      </c>
      <c r="C2636" s="48" t="s">
        <v>2730</v>
      </c>
      <c r="D2636" s="44">
        <v>2002</v>
      </c>
      <c r="E2636" s="48" t="s">
        <v>9174</v>
      </c>
      <c r="F2636" s="44" t="s">
        <v>1290</v>
      </c>
      <c r="G2636" s="61"/>
    </row>
    <row r="2637" spans="1:7" x14ac:dyDescent="0.15">
      <c r="A2637" s="44">
        <v>31510</v>
      </c>
      <c r="B2637" s="44" t="s">
        <v>1295</v>
      </c>
      <c r="C2637" s="48" t="s">
        <v>2731</v>
      </c>
      <c r="D2637" s="44">
        <v>2002</v>
      </c>
      <c r="E2637" s="48" t="s">
        <v>9174</v>
      </c>
      <c r="F2637" s="44" t="s">
        <v>1290</v>
      </c>
      <c r="G2637" s="61"/>
    </row>
    <row r="2638" spans="1:7" x14ac:dyDescent="0.15">
      <c r="A2638" s="133">
        <v>31514</v>
      </c>
      <c r="B2638" s="133" t="s">
        <v>1296</v>
      </c>
      <c r="C2638" s="134" t="s">
        <v>2732</v>
      </c>
      <c r="D2638" s="133">
        <v>2001</v>
      </c>
      <c r="E2638" s="134" t="s">
        <v>8765</v>
      </c>
      <c r="F2638" s="133" t="s">
        <v>1294</v>
      </c>
    </row>
    <row r="2639" spans="1:7" x14ac:dyDescent="0.15">
      <c r="A2639" s="44">
        <v>31515</v>
      </c>
      <c r="B2639" s="44" t="s">
        <v>1296</v>
      </c>
      <c r="C2639" s="48" t="s">
        <v>2733</v>
      </c>
      <c r="D2639" s="44">
        <v>2001</v>
      </c>
      <c r="E2639" s="48" t="s">
        <v>8765</v>
      </c>
      <c r="F2639" s="44" t="s">
        <v>1294</v>
      </c>
      <c r="G2639" s="61">
        <v>43013</v>
      </c>
    </row>
    <row r="2640" spans="1:7" x14ac:dyDescent="0.15">
      <c r="A2640" s="44">
        <v>31516</v>
      </c>
      <c r="B2640" s="44" t="s">
        <v>1295</v>
      </c>
      <c r="C2640" s="48" t="s">
        <v>156</v>
      </c>
      <c r="D2640" s="44">
        <v>2002</v>
      </c>
      <c r="E2640" s="48" t="s">
        <v>8765</v>
      </c>
      <c r="F2640" s="44" t="s">
        <v>1294</v>
      </c>
      <c r="G2640" s="61"/>
    </row>
    <row r="2641" spans="1:7" x14ac:dyDescent="0.15">
      <c r="A2641" s="44">
        <v>31521</v>
      </c>
      <c r="B2641" s="44" t="s">
        <v>1295</v>
      </c>
      <c r="C2641" s="48" t="s">
        <v>2734</v>
      </c>
      <c r="D2641" s="44">
        <v>2002</v>
      </c>
      <c r="E2641" s="48" t="s">
        <v>9195</v>
      </c>
      <c r="F2641" s="44" t="s">
        <v>1290</v>
      </c>
      <c r="G2641" s="61"/>
    </row>
    <row r="2642" spans="1:7" x14ac:dyDescent="0.15">
      <c r="A2642" s="44">
        <v>31523</v>
      </c>
      <c r="B2642" s="44" t="s">
        <v>1295</v>
      </c>
      <c r="C2642" s="48" t="s">
        <v>2735</v>
      </c>
      <c r="D2642" s="44">
        <v>2005</v>
      </c>
      <c r="E2642" s="48" t="s">
        <v>9195</v>
      </c>
      <c r="F2642" s="44" t="s">
        <v>1290</v>
      </c>
      <c r="G2642" s="61"/>
    </row>
    <row r="2643" spans="1:7" x14ac:dyDescent="0.15">
      <c r="A2643" s="44">
        <v>31526</v>
      </c>
      <c r="B2643" s="44" t="s">
        <v>1295</v>
      </c>
      <c r="C2643" s="48" t="s">
        <v>2736</v>
      </c>
      <c r="D2643" s="44">
        <v>2000</v>
      </c>
      <c r="E2643" s="48" t="s">
        <v>9195</v>
      </c>
      <c r="F2643" s="44" t="s">
        <v>1290</v>
      </c>
      <c r="G2643" s="61"/>
    </row>
    <row r="2644" spans="1:7" x14ac:dyDescent="0.15">
      <c r="A2644" s="44">
        <v>31529</v>
      </c>
      <c r="B2644" s="44" t="s">
        <v>1296</v>
      </c>
      <c r="C2644" s="48" t="s">
        <v>2737</v>
      </c>
      <c r="D2644" s="44">
        <v>2000</v>
      </c>
      <c r="E2644" s="48" t="s">
        <v>9195</v>
      </c>
      <c r="F2644" s="44" t="s">
        <v>1290</v>
      </c>
      <c r="G2644" s="61"/>
    </row>
    <row r="2645" spans="1:7" x14ac:dyDescent="0.15">
      <c r="A2645" s="44">
        <v>31530</v>
      </c>
      <c r="B2645" s="44" t="s">
        <v>1296</v>
      </c>
      <c r="C2645" s="48" t="s">
        <v>2738</v>
      </c>
      <c r="D2645" s="44">
        <v>2003</v>
      </c>
      <c r="E2645" s="48" t="s">
        <v>9195</v>
      </c>
      <c r="F2645" s="44" t="s">
        <v>1290</v>
      </c>
      <c r="G2645" s="61"/>
    </row>
    <row r="2646" spans="1:7" x14ac:dyDescent="0.15">
      <c r="A2646" s="44">
        <v>31531</v>
      </c>
      <c r="B2646" s="44" t="s">
        <v>1296</v>
      </c>
      <c r="C2646" s="48" t="s">
        <v>2739</v>
      </c>
      <c r="D2646" s="44">
        <v>2004</v>
      </c>
      <c r="E2646" s="48" t="s">
        <v>9195</v>
      </c>
      <c r="F2646" s="44" t="s">
        <v>1290</v>
      </c>
      <c r="G2646" s="61"/>
    </row>
    <row r="2647" spans="1:7" x14ac:dyDescent="0.15">
      <c r="A2647" s="44">
        <v>31532</v>
      </c>
      <c r="B2647" s="44" t="s">
        <v>1296</v>
      </c>
      <c r="C2647" s="48" t="s">
        <v>2740</v>
      </c>
      <c r="D2647" s="44">
        <v>2001</v>
      </c>
      <c r="E2647" s="48" t="s">
        <v>9195</v>
      </c>
      <c r="F2647" s="44" t="s">
        <v>1290</v>
      </c>
      <c r="G2647" s="61"/>
    </row>
    <row r="2648" spans="1:7" x14ac:dyDescent="0.15">
      <c r="A2648" s="44">
        <v>31533</v>
      </c>
      <c r="B2648" s="44" t="s">
        <v>1296</v>
      </c>
      <c r="C2648" s="48" t="s">
        <v>2741</v>
      </c>
      <c r="D2648" s="44">
        <v>1999</v>
      </c>
      <c r="E2648" s="48" t="s">
        <v>9195</v>
      </c>
      <c r="F2648" s="44" t="s">
        <v>1290</v>
      </c>
      <c r="G2648" s="61"/>
    </row>
    <row r="2649" spans="1:7" x14ac:dyDescent="0.15">
      <c r="A2649" s="44">
        <v>31534</v>
      </c>
      <c r="B2649" s="44" t="s">
        <v>1296</v>
      </c>
      <c r="C2649" s="48" t="s">
        <v>2742</v>
      </c>
      <c r="D2649" s="44">
        <v>2003</v>
      </c>
      <c r="E2649" s="48" t="s">
        <v>9195</v>
      </c>
      <c r="F2649" s="44" t="s">
        <v>1290</v>
      </c>
      <c r="G2649" s="61"/>
    </row>
    <row r="2650" spans="1:7" x14ac:dyDescent="0.15">
      <c r="A2650" s="44">
        <v>31535</v>
      </c>
      <c r="B2650" s="44" t="s">
        <v>1296</v>
      </c>
      <c r="C2650" s="48" t="s">
        <v>2743</v>
      </c>
      <c r="D2650" s="44">
        <v>2000</v>
      </c>
      <c r="E2650" s="48" t="s">
        <v>9195</v>
      </c>
      <c r="F2650" s="44" t="s">
        <v>1290</v>
      </c>
      <c r="G2650" s="61"/>
    </row>
    <row r="2651" spans="1:7" x14ac:dyDescent="0.15">
      <c r="A2651" s="44">
        <v>31536</v>
      </c>
      <c r="B2651" s="44" t="s">
        <v>1296</v>
      </c>
      <c r="C2651" s="48" t="s">
        <v>2744</v>
      </c>
      <c r="D2651" s="44">
        <v>2002</v>
      </c>
      <c r="E2651" s="48" t="s">
        <v>9195</v>
      </c>
      <c r="F2651" s="44" t="s">
        <v>1290</v>
      </c>
      <c r="G2651" s="61"/>
    </row>
    <row r="2652" spans="1:7" x14ac:dyDescent="0.15">
      <c r="A2652" s="44">
        <v>31537</v>
      </c>
      <c r="B2652" s="44" t="s">
        <v>1296</v>
      </c>
      <c r="C2652" s="48" t="s">
        <v>2745</v>
      </c>
      <c r="D2652" s="44">
        <v>2004</v>
      </c>
      <c r="E2652" s="48" t="s">
        <v>9195</v>
      </c>
      <c r="F2652" s="44" t="s">
        <v>1290</v>
      </c>
      <c r="G2652" s="61"/>
    </row>
    <row r="2653" spans="1:7" x14ac:dyDescent="0.15">
      <c r="A2653" s="44">
        <v>31540</v>
      </c>
      <c r="B2653" s="44" t="s">
        <v>1295</v>
      </c>
      <c r="C2653" s="48" t="s">
        <v>2746</v>
      </c>
      <c r="D2653" s="44">
        <v>2001</v>
      </c>
      <c r="E2653" s="48" t="s">
        <v>8734</v>
      </c>
      <c r="F2653" s="44" t="s">
        <v>1297</v>
      </c>
      <c r="G2653" s="61"/>
    </row>
    <row r="2654" spans="1:7" x14ac:dyDescent="0.15">
      <c r="A2654" s="44">
        <v>31544</v>
      </c>
      <c r="B2654" s="44" t="s">
        <v>1296</v>
      </c>
      <c r="C2654" s="48" t="s">
        <v>10979</v>
      </c>
      <c r="D2654" s="44">
        <v>1999</v>
      </c>
      <c r="E2654" s="48" t="s">
        <v>8715</v>
      </c>
      <c r="F2654" s="44" t="s">
        <v>1299</v>
      </c>
      <c r="G2654" s="61"/>
    </row>
    <row r="2655" spans="1:7" x14ac:dyDescent="0.15">
      <c r="A2655" s="44">
        <v>31545</v>
      </c>
      <c r="B2655" s="44" t="s">
        <v>1296</v>
      </c>
      <c r="C2655" s="48" t="s">
        <v>868</v>
      </c>
      <c r="D2655" s="44">
        <v>2001</v>
      </c>
      <c r="E2655" s="48" t="s">
        <v>8715</v>
      </c>
      <c r="F2655" s="44" t="s">
        <v>1299</v>
      </c>
      <c r="G2655" s="61"/>
    </row>
    <row r="2656" spans="1:7" x14ac:dyDescent="0.15">
      <c r="A2656" s="44">
        <v>31546</v>
      </c>
      <c r="B2656" s="44" t="s">
        <v>1296</v>
      </c>
      <c r="C2656" s="48" t="s">
        <v>810</v>
      </c>
      <c r="D2656" s="44">
        <v>2001</v>
      </c>
      <c r="E2656" s="48" t="s">
        <v>8715</v>
      </c>
      <c r="F2656" s="44" t="s">
        <v>1299</v>
      </c>
      <c r="G2656" s="61"/>
    </row>
    <row r="2657" spans="1:7" x14ac:dyDescent="0.15">
      <c r="A2657" s="44">
        <v>31547</v>
      </c>
      <c r="B2657" s="44" t="s">
        <v>1296</v>
      </c>
      <c r="C2657" s="48" t="s">
        <v>790</v>
      </c>
      <c r="D2657" s="44">
        <v>2001</v>
      </c>
      <c r="E2657" s="48" t="s">
        <v>8715</v>
      </c>
      <c r="F2657" s="44" t="s">
        <v>1299</v>
      </c>
      <c r="G2657" s="61">
        <v>43087</v>
      </c>
    </row>
    <row r="2658" spans="1:7" x14ac:dyDescent="0.15">
      <c r="A2658" s="44">
        <v>31548</v>
      </c>
      <c r="B2658" s="44" t="s">
        <v>1295</v>
      </c>
      <c r="C2658" s="48" t="s">
        <v>2747</v>
      </c>
      <c r="D2658" s="44">
        <v>2001</v>
      </c>
      <c r="E2658" s="48" t="s">
        <v>8715</v>
      </c>
      <c r="F2658" s="44" t="s">
        <v>1299</v>
      </c>
      <c r="G2658" s="61"/>
    </row>
    <row r="2659" spans="1:7" x14ac:dyDescent="0.15">
      <c r="A2659" s="44">
        <v>31549</v>
      </c>
      <c r="B2659" s="44" t="s">
        <v>1295</v>
      </c>
      <c r="C2659" s="48" t="s">
        <v>55</v>
      </c>
      <c r="D2659" s="44">
        <v>2002</v>
      </c>
      <c r="E2659" s="48" t="s">
        <v>8715</v>
      </c>
      <c r="F2659" s="44" t="s">
        <v>1299</v>
      </c>
      <c r="G2659" s="61"/>
    </row>
    <row r="2660" spans="1:7" x14ac:dyDescent="0.15">
      <c r="A2660" s="44">
        <v>31550</v>
      </c>
      <c r="B2660" s="44" t="s">
        <v>1296</v>
      </c>
      <c r="C2660" s="48" t="s">
        <v>2748</v>
      </c>
      <c r="D2660" s="44">
        <v>2002</v>
      </c>
      <c r="E2660" s="48" t="s">
        <v>8783</v>
      </c>
      <c r="F2660" s="44" t="s">
        <v>1290</v>
      </c>
      <c r="G2660" s="61"/>
    </row>
    <row r="2661" spans="1:7" x14ac:dyDescent="0.15">
      <c r="A2661" s="133">
        <v>31551</v>
      </c>
      <c r="B2661" s="133" t="s">
        <v>1296</v>
      </c>
      <c r="C2661" s="134" t="s">
        <v>534</v>
      </c>
      <c r="D2661" s="133">
        <v>2002</v>
      </c>
      <c r="E2661" s="134" t="s">
        <v>8783</v>
      </c>
      <c r="F2661" s="133" t="s">
        <v>1290</v>
      </c>
      <c r="G2661" s="135">
        <v>43100</v>
      </c>
    </row>
    <row r="2662" spans="1:7" x14ac:dyDescent="0.15">
      <c r="A2662" s="44">
        <v>31552</v>
      </c>
      <c r="B2662" s="44" t="s">
        <v>1295</v>
      </c>
      <c r="C2662" s="48" t="s">
        <v>2749</v>
      </c>
      <c r="D2662" s="44">
        <v>2002</v>
      </c>
      <c r="E2662" s="48" t="s">
        <v>8792</v>
      </c>
      <c r="F2662" s="44" t="s">
        <v>1290</v>
      </c>
      <c r="G2662" s="61"/>
    </row>
    <row r="2663" spans="1:7" x14ac:dyDescent="0.15">
      <c r="A2663" s="44">
        <v>31553</v>
      </c>
      <c r="B2663" s="44" t="s">
        <v>1295</v>
      </c>
      <c r="C2663" s="48" t="s">
        <v>248</v>
      </c>
      <c r="D2663" s="44">
        <v>2001</v>
      </c>
      <c r="E2663" s="48" t="s">
        <v>8707</v>
      </c>
      <c r="F2663" s="44" t="s">
        <v>1290</v>
      </c>
      <c r="G2663" s="61">
        <v>43100</v>
      </c>
    </row>
    <row r="2664" spans="1:7" x14ac:dyDescent="0.15">
      <c r="A2664" s="44">
        <v>31554</v>
      </c>
      <c r="B2664" s="44" t="s">
        <v>1295</v>
      </c>
      <c r="C2664" s="48" t="s">
        <v>10071</v>
      </c>
      <c r="D2664" s="44">
        <v>2003</v>
      </c>
      <c r="E2664" s="48" t="s">
        <v>8707</v>
      </c>
      <c r="F2664" s="44" t="s">
        <v>1290</v>
      </c>
      <c r="G2664" s="61">
        <v>43100</v>
      </c>
    </row>
    <row r="2665" spans="1:7" x14ac:dyDescent="0.15">
      <c r="A2665" s="133">
        <v>31555</v>
      </c>
      <c r="B2665" s="133" t="s">
        <v>1296</v>
      </c>
      <c r="C2665" s="134" t="s">
        <v>540</v>
      </c>
      <c r="D2665" s="133">
        <v>2002</v>
      </c>
      <c r="E2665" s="134" t="s">
        <v>8875</v>
      </c>
      <c r="F2665" s="133" t="s">
        <v>1292</v>
      </c>
      <c r="G2665" s="135">
        <v>42428</v>
      </c>
    </row>
    <row r="2666" spans="1:7" x14ac:dyDescent="0.15">
      <c r="A2666" s="44">
        <v>31556</v>
      </c>
      <c r="B2666" s="44" t="s">
        <v>1296</v>
      </c>
      <c r="C2666" s="48" t="s">
        <v>2750</v>
      </c>
      <c r="D2666" s="44">
        <v>2002</v>
      </c>
      <c r="E2666" s="48" t="s">
        <v>8792</v>
      </c>
      <c r="F2666" s="44" t="s">
        <v>1290</v>
      </c>
      <c r="G2666" s="61"/>
    </row>
    <row r="2667" spans="1:7" x14ac:dyDescent="0.15">
      <c r="A2667" s="44">
        <v>31558</v>
      </c>
      <c r="B2667" s="44" t="s">
        <v>1295</v>
      </c>
      <c r="C2667" s="48" t="s">
        <v>2751</v>
      </c>
      <c r="D2667" s="44">
        <v>2002</v>
      </c>
      <c r="E2667" s="48" t="s">
        <v>8738</v>
      </c>
      <c r="F2667" s="44" t="s">
        <v>1293</v>
      </c>
      <c r="G2667" s="61"/>
    </row>
    <row r="2668" spans="1:7" x14ac:dyDescent="0.15">
      <c r="A2668" s="44">
        <v>31559</v>
      </c>
      <c r="B2668" s="44" t="s">
        <v>1295</v>
      </c>
      <c r="C2668" s="48" t="s">
        <v>2752</v>
      </c>
      <c r="D2668" s="44">
        <v>2004</v>
      </c>
      <c r="E2668" s="48" t="s">
        <v>8782</v>
      </c>
      <c r="F2668" s="44" t="s">
        <v>1292</v>
      </c>
      <c r="G2668" s="61"/>
    </row>
    <row r="2669" spans="1:7" x14ac:dyDescent="0.15">
      <c r="A2669" s="44">
        <v>31560</v>
      </c>
      <c r="B2669" s="44" t="s">
        <v>1295</v>
      </c>
      <c r="C2669" s="48" t="s">
        <v>2753</v>
      </c>
      <c r="D2669" s="44">
        <v>2003</v>
      </c>
      <c r="E2669" s="48" t="s">
        <v>8782</v>
      </c>
      <c r="F2669" s="44" t="s">
        <v>1292</v>
      </c>
      <c r="G2669" s="61"/>
    </row>
    <row r="2670" spans="1:7" x14ac:dyDescent="0.15">
      <c r="A2670" s="44">
        <v>31561</v>
      </c>
      <c r="B2670" s="44" t="s">
        <v>1296</v>
      </c>
      <c r="C2670" s="48" t="s">
        <v>874</v>
      </c>
      <c r="D2670" s="44">
        <v>2001</v>
      </c>
      <c r="E2670" s="48" t="s">
        <v>8782</v>
      </c>
      <c r="F2670" s="44" t="s">
        <v>1292</v>
      </c>
      <c r="G2670" s="61"/>
    </row>
    <row r="2671" spans="1:7" x14ac:dyDescent="0.15">
      <c r="A2671" s="44">
        <v>31562</v>
      </c>
      <c r="B2671" s="44" t="s">
        <v>1296</v>
      </c>
      <c r="C2671" s="48" t="s">
        <v>2754</v>
      </c>
      <c r="D2671" s="44">
        <v>2004</v>
      </c>
      <c r="E2671" s="48" t="s">
        <v>8782</v>
      </c>
      <c r="F2671" s="44" t="s">
        <v>1292</v>
      </c>
      <c r="G2671" s="61"/>
    </row>
    <row r="2672" spans="1:7" x14ac:dyDescent="0.15">
      <c r="A2672" s="44">
        <v>31563</v>
      </c>
      <c r="B2672" s="44" t="s">
        <v>1296</v>
      </c>
      <c r="C2672" s="48" t="s">
        <v>2755</v>
      </c>
      <c r="D2672" s="44">
        <v>1999</v>
      </c>
      <c r="E2672" s="48" t="s">
        <v>8833</v>
      </c>
      <c r="F2672" s="44" t="s">
        <v>1298</v>
      </c>
      <c r="G2672" s="61"/>
    </row>
    <row r="2673" spans="1:7" x14ac:dyDescent="0.15">
      <c r="A2673" s="44">
        <v>31564</v>
      </c>
      <c r="B2673" s="44" t="s">
        <v>1295</v>
      </c>
      <c r="C2673" s="48" t="s">
        <v>2756</v>
      </c>
      <c r="D2673" s="44">
        <v>2002</v>
      </c>
      <c r="E2673" s="48" t="s">
        <v>8793</v>
      </c>
      <c r="F2673" s="44" t="s">
        <v>1298</v>
      </c>
      <c r="G2673" s="61"/>
    </row>
    <row r="2674" spans="1:7" x14ac:dyDescent="0.15">
      <c r="A2674" s="44">
        <v>31566</v>
      </c>
      <c r="B2674" s="44" t="s">
        <v>1296</v>
      </c>
      <c r="C2674" s="48" t="s">
        <v>921</v>
      </c>
      <c r="D2674" s="44">
        <v>2001</v>
      </c>
      <c r="E2674" s="48" t="s">
        <v>9179</v>
      </c>
      <c r="F2674" s="44" t="s">
        <v>1294</v>
      </c>
      <c r="G2674" s="61"/>
    </row>
    <row r="2675" spans="1:7" x14ac:dyDescent="0.15">
      <c r="A2675" s="133">
        <v>31567</v>
      </c>
      <c r="B2675" s="133" t="s">
        <v>1296</v>
      </c>
      <c r="C2675" s="134" t="s">
        <v>2757</v>
      </c>
      <c r="D2675" s="133">
        <v>2002</v>
      </c>
      <c r="E2675" s="134" t="s">
        <v>8765</v>
      </c>
      <c r="F2675" s="133" t="s">
        <v>1294</v>
      </c>
    </row>
    <row r="2676" spans="1:7" x14ac:dyDescent="0.15">
      <c r="A2676" s="133">
        <v>31568</v>
      </c>
      <c r="B2676" s="133" t="s">
        <v>1295</v>
      </c>
      <c r="C2676" s="134" t="s">
        <v>2758</v>
      </c>
      <c r="D2676" s="133">
        <v>2002</v>
      </c>
      <c r="E2676" s="134" t="s">
        <v>8707</v>
      </c>
      <c r="F2676" s="133" t="s">
        <v>1290</v>
      </c>
    </row>
    <row r="2677" spans="1:7" x14ac:dyDescent="0.15">
      <c r="A2677" s="44">
        <v>31569</v>
      </c>
      <c r="B2677" s="44" t="s">
        <v>1295</v>
      </c>
      <c r="C2677" s="48" t="s">
        <v>2759</v>
      </c>
      <c r="D2677" s="44">
        <v>2002</v>
      </c>
      <c r="E2677" s="48" t="s">
        <v>8784</v>
      </c>
      <c r="F2677" s="44" t="s">
        <v>1290</v>
      </c>
      <c r="G2677" s="61"/>
    </row>
    <row r="2678" spans="1:7" x14ac:dyDescent="0.15">
      <c r="A2678" s="133">
        <v>31570</v>
      </c>
      <c r="B2678" s="133" t="s">
        <v>1296</v>
      </c>
      <c r="C2678" s="134" t="s">
        <v>2760</v>
      </c>
      <c r="D2678" s="133">
        <v>2001</v>
      </c>
      <c r="E2678" s="134" t="s">
        <v>8784</v>
      </c>
      <c r="F2678" s="133" t="s">
        <v>1290</v>
      </c>
    </row>
    <row r="2679" spans="1:7" x14ac:dyDescent="0.15">
      <c r="A2679" s="44">
        <v>31571</v>
      </c>
      <c r="B2679" s="44" t="s">
        <v>1296</v>
      </c>
      <c r="C2679" s="48" t="s">
        <v>2761</v>
      </c>
      <c r="D2679" s="44">
        <v>2000</v>
      </c>
      <c r="E2679" s="48" t="s">
        <v>8784</v>
      </c>
      <c r="F2679" s="44" t="s">
        <v>1290</v>
      </c>
      <c r="G2679" s="61"/>
    </row>
    <row r="2680" spans="1:7" x14ac:dyDescent="0.15">
      <c r="A2680" s="44">
        <v>31572</v>
      </c>
      <c r="B2680" s="44" t="s">
        <v>1296</v>
      </c>
      <c r="C2680" s="48" t="s">
        <v>656</v>
      </c>
      <c r="D2680" s="44">
        <v>2003</v>
      </c>
      <c r="E2680" s="48" t="s">
        <v>8784</v>
      </c>
      <c r="F2680" s="44" t="s">
        <v>1290</v>
      </c>
      <c r="G2680" s="61">
        <v>42896</v>
      </c>
    </row>
    <row r="2681" spans="1:7" x14ac:dyDescent="0.15">
      <c r="A2681" s="44">
        <v>31573</v>
      </c>
      <c r="B2681" s="44" t="s">
        <v>1296</v>
      </c>
      <c r="C2681" s="48" t="s">
        <v>564</v>
      </c>
      <c r="D2681" s="44">
        <v>2002</v>
      </c>
      <c r="E2681" s="48" t="s">
        <v>8784</v>
      </c>
      <c r="F2681" s="44" t="s">
        <v>1290</v>
      </c>
      <c r="G2681" s="61">
        <v>43100</v>
      </c>
    </row>
    <row r="2682" spans="1:7" x14ac:dyDescent="0.15">
      <c r="A2682" s="44">
        <v>31576</v>
      </c>
      <c r="B2682" s="44" t="s">
        <v>1295</v>
      </c>
      <c r="C2682" s="48" t="s">
        <v>2762</v>
      </c>
      <c r="D2682" s="44">
        <v>2000</v>
      </c>
      <c r="E2682" s="48" t="s">
        <v>8727</v>
      </c>
      <c r="F2682" s="44" t="s">
        <v>1293</v>
      </c>
      <c r="G2682" s="61"/>
    </row>
    <row r="2683" spans="1:7" x14ac:dyDescent="0.15">
      <c r="A2683" s="44">
        <v>31577</v>
      </c>
      <c r="B2683" s="44" t="s">
        <v>1295</v>
      </c>
      <c r="C2683" s="48" t="s">
        <v>2763</v>
      </c>
      <c r="D2683" s="44">
        <v>2001</v>
      </c>
      <c r="E2683" s="48" t="s">
        <v>8713</v>
      </c>
      <c r="F2683" s="44" t="s">
        <v>1297</v>
      </c>
      <c r="G2683" s="61">
        <v>42786</v>
      </c>
    </row>
    <row r="2684" spans="1:7" x14ac:dyDescent="0.15">
      <c r="A2684" s="44">
        <v>31578</v>
      </c>
      <c r="B2684" s="44" t="s">
        <v>1296</v>
      </c>
      <c r="C2684" s="48" t="s">
        <v>2764</v>
      </c>
      <c r="D2684" s="44">
        <v>2000</v>
      </c>
      <c r="E2684" s="48" t="s">
        <v>8713</v>
      </c>
      <c r="F2684" s="44" t="s">
        <v>1297</v>
      </c>
      <c r="G2684" s="61"/>
    </row>
    <row r="2685" spans="1:7" x14ac:dyDescent="0.15">
      <c r="A2685" s="44">
        <v>31579</v>
      </c>
      <c r="B2685" s="44" t="s">
        <v>1295</v>
      </c>
      <c r="C2685" s="48" t="s">
        <v>2765</v>
      </c>
      <c r="D2685" s="44">
        <v>2000</v>
      </c>
      <c r="E2685" s="48" t="s">
        <v>8735</v>
      </c>
      <c r="F2685" s="44" t="s">
        <v>1295</v>
      </c>
      <c r="G2685" s="61"/>
    </row>
    <row r="2686" spans="1:7" x14ac:dyDescent="0.15">
      <c r="A2686" s="44">
        <v>31580</v>
      </c>
      <c r="B2686" s="44" t="s">
        <v>1295</v>
      </c>
      <c r="C2686" s="48" t="s">
        <v>2766</v>
      </c>
      <c r="D2686" s="44">
        <v>2004</v>
      </c>
      <c r="E2686" s="48" t="s">
        <v>8735</v>
      </c>
      <c r="F2686" s="44" t="s">
        <v>1295</v>
      </c>
      <c r="G2686" s="61"/>
    </row>
    <row r="2687" spans="1:7" x14ac:dyDescent="0.15">
      <c r="A2687" s="44">
        <v>31581</v>
      </c>
      <c r="B2687" s="44" t="s">
        <v>1295</v>
      </c>
      <c r="C2687" s="48" t="s">
        <v>2767</v>
      </c>
      <c r="D2687" s="44">
        <v>2001</v>
      </c>
      <c r="E2687" s="48" t="s">
        <v>8735</v>
      </c>
      <c r="F2687" s="44" t="s">
        <v>1295</v>
      </c>
      <c r="G2687" s="61"/>
    </row>
    <row r="2688" spans="1:7" x14ac:dyDescent="0.15">
      <c r="A2688" s="44">
        <v>31582</v>
      </c>
      <c r="B2688" s="44" t="s">
        <v>1296</v>
      </c>
      <c r="C2688" s="48" t="s">
        <v>797</v>
      </c>
      <c r="D2688" s="44">
        <v>2001</v>
      </c>
      <c r="E2688" s="48" t="s">
        <v>8735</v>
      </c>
      <c r="F2688" s="44" t="s">
        <v>1295</v>
      </c>
      <c r="G2688" s="61">
        <v>43044</v>
      </c>
    </row>
    <row r="2689" spans="1:7" x14ac:dyDescent="0.15">
      <c r="A2689" s="44">
        <v>31584</v>
      </c>
      <c r="B2689" s="44" t="s">
        <v>1295</v>
      </c>
      <c r="C2689" s="48" t="s">
        <v>44</v>
      </c>
      <c r="D2689" s="44">
        <v>2002</v>
      </c>
      <c r="E2689" s="48" t="s">
        <v>8697</v>
      </c>
      <c r="F2689" s="44" t="s">
        <v>1291</v>
      </c>
      <c r="G2689" s="61">
        <v>42428</v>
      </c>
    </row>
    <row r="2690" spans="1:7" x14ac:dyDescent="0.15">
      <c r="A2690" s="44">
        <v>31585</v>
      </c>
      <c r="B2690" s="44" t="s">
        <v>1296</v>
      </c>
      <c r="C2690" s="48" t="s">
        <v>2768</v>
      </c>
      <c r="D2690" s="44">
        <v>2007</v>
      </c>
      <c r="E2690" s="48" t="s">
        <v>8857</v>
      </c>
      <c r="F2690" s="44" t="s">
        <v>1298</v>
      </c>
      <c r="G2690" s="61"/>
    </row>
    <row r="2691" spans="1:7" x14ac:dyDescent="0.15">
      <c r="A2691" s="44">
        <v>31588</v>
      </c>
      <c r="B2691" s="44" t="s">
        <v>1295</v>
      </c>
      <c r="C2691" s="48" t="s">
        <v>2769</v>
      </c>
      <c r="D2691" s="44">
        <v>2000</v>
      </c>
      <c r="E2691" s="48" t="s">
        <v>8857</v>
      </c>
      <c r="F2691" s="44" t="s">
        <v>1298</v>
      </c>
      <c r="G2691" s="61"/>
    </row>
    <row r="2692" spans="1:7" x14ac:dyDescent="0.15">
      <c r="A2692" s="44">
        <v>31589</v>
      </c>
      <c r="B2692" s="44" t="s">
        <v>1295</v>
      </c>
      <c r="C2692" s="48" t="s">
        <v>2770</v>
      </c>
      <c r="D2692" s="44">
        <v>1999</v>
      </c>
      <c r="E2692" s="48" t="s">
        <v>8857</v>
      </c>
      <c r="F2692" s="44" t="s">
        <v>1298</v>
      </c>
      <c r="G2692" s="61"/>
    </row>
    <row r="2693" spans="1:7" x14ac:dyDescent="0.15">
      <c r="A2693" s="44">
        <v>31590</v>
      </c>
      <c r="B2693" s="44" t="s">
        <v>1295</v>
      </c>
      <c r="C2693" s="48" t="s">
        <v>2771</v>
      </c>
      <c r="D2693" s="44">
        <v>2000</v>
      </c>
      <c r="E2693" s="48" t="s">
        <v>8857</v>
      </c>
      <c r="F2693" s="44" t="s">
        <v>1298</v>
      </c>
      <c r="G2693" s="61"/>
    </row>
    <row r="2694" spans="1:7" x14ac:dyDescent="0.15">
      <c r="A2694" s="44">
        <v>31591</v>
      </c>
      <c r="B2694" s="44" t="s">
        <v>1295</v>
      </c>
      <c r="C2694" s="48" t="s">
        <v>10980</v>
      </c>
      <c r="D2694" s="44">
        <v>1999</v>
      </c>
      <c r="E2694" s="48" t="s">
        <v>8857</v>
      </c>
      <c r="F2694" s="44" t="s">
        <v>1298</v>
      </c>
      <c r="G2694" s="61"/>
    </row>
    <row r="2695" spans="1:7" x14ac:dyDescent="0.15">
      <c r="A2695" s="44">
        <v>31592</v>
      </c>
      <c r="B2695" s="44" t="s">
        <v>1295</v>
      </c>
      <c r="C2695" s="48" t="s">
        <v>10981</v>
      </c>
      <c r="D2695" s="44">
        <v>1999</v>
      </c>
      <c r="E2695" s="48" t="s">
        <v>8857</v>
      </c>
      <c r="F2695" s="44" t="s">
        <v>1298</v>
      </c>
      <c r="G2695" s="61"/>
    </row>
    <row r="2696" spans="1:7" x14ac:dyDescent="0.15">
      <c r="A2696" s="44">
        <v>31593</v>
      </c>
      <c r="B2696" s="44" t="s">
        <v>1295</v>
      </c>
      <c r="C2696" s="48" t="s">
        <v>2772</v>
      </c>
      <c r="D2696" s="44">
        <v>2000</v>
      </c>
      <c r="E2696" s="48" t="s">
        <v>8857</v>
      </c>
      <c r="F2696" s="44" t="s">
        <v>1298</v>
      </c>
      <c r="G2696" s="61"/>
    </row>
    <row r="2697" spans="1:7" x14ac:dyDescent="0.15">
      <c r="A2697" s="44">
        <v>31594</v>
      </c>
      <c r="B2697" s="44" t="s">
        <v>1295</v>
      </c>
      <c r="C2697" s="48" t="s">
        <v>2773</v>
      </c>
      <c r="D2697" s="44">
        <v>2003</v>
      </c>
      <c r="E2697" s="48" t="s">
        <v>11380</v>
      </c>
      <c r="F2697" s="44" t="s">
        <v>1298</v>
      </c>
      <c r="G2697" s="61"/>
    </row>
    <row r="2698" spans="1:7" x14ac:dyDescent="0.15">
      <c r="A2698" s="133">
        <v>31595</v>
      </c>
      <c r="B2698" s="133" t="s">
        <v>1295</v>
      </c>
      <c r="C2698" s="134" t="s">
        <v>54</v>
      </c>
      <c r="D2698" s="133">
        <v>2002</v>
      </c>
      <c r="E2698" s="134" t="s">
        <v>8713</v>
      </c>
      <c r="F2698" s="133" t="s">
        <v>1297</v>
      </c>
      <c r="G2698" s="135">
        <v>42948</v>
      </c>
    </row>
    <row r="2699" spans="1:7" x14ac:dyDescent="0.15">
      <c r="A2699" s="44">
        <v>31596</v>
      </c>
      <c r="B2699" s="44" t="s">
        <v>1295</v>
      </c>
      <c r="C2699" s="48" t="s">
        <v>2774</v>
      </c>
      <c r="D2699" s="44">
        <v>2005</v>
      </c>
      <c r="E2699" s="48" t="s">
        <v>8713</v>
      </c>
      <c r="F2699" s="44" t="s">
        <v>1297</v>
      </c>
      <c r="G2699" s="61">
        <v>42786</v>
      </c>
    </row>
    <row r="2700" spans="1:7" x14ac:dyDescent="0.15">
      <c r="A2700" s="44">
        <v>31597</v>
      </c>
      <c r="B2700" s="44" t="s">
        <v>1296</v>
      </c>
      <c r="C2700" s="48" t="s">
        <v>10982</v>
      </c>
      <c r="D2700" s="44">
        <v>1999</v>
      </c>
      <c r="E2700" s="48" t="s">
        <v>8865</v>
      </c>
      <c r="F2700" s="44" t="s">
        <v>1297</v>
      </c>
      <c r="G2700" s="61"/>
    </row>
    <row r="2701" spans="1:7" x14ac:dyDescent="0.15">
      <c r="A2701" s="44">
        <v>31598</v>
      </c>
      <c r="B2701" s="44" t="s">
        <v>1296</v>
      </c>
      <c r="C2701" s="48" t="s">
        <v>7429</v>
      </c>
      <c r="D2701" s="44">
        <v>2001</v>
      </c>
      <c r="E2701" s="48" t="s">
        <v>8704</v>
      </c>
      <c r="F2701" s="44" t="s">
        <v>1292</v>
      </c>
      <c r="G2701" s="61"/>
    </row>
    <row r="2702" spans="1:7" x14ac:dyDescent="0.15">
      <c r="A2702" s="44">
        <v>31599</v>
      </c>
      <c r="B2702" s="44" t="s">
        <v>1296</v>
      </c>
      <c r="C2702" s="48" t="s">
        <v>2775</v>
      </c>
      <c r="D2702" s="44">
        <v>2002</v>
      </c>
      <c r="E2702" s="48" t="s">
        <v>8704</v>
      </c>
      <c r="F2702" s="44" t="s">
        <v>1292</v>
      </c>
      <c r="G2702" s="61">
        <v>42443</v>
      </c>
    </row>
    <row r="2703" spans="1:7" x14ac:dyDescent="0.15">
      <c r="A2703" s="44">
        <v>31600</v>
      </c>
      <c r="B2703" s="44" t="s">
        <v>1295</v>
      </c>
      <c r="C2703" s="48" t="s">
        <v>2776</v>
      </c>
      <c r="D2703" s="44">
        <v>2004</v>
      </c>
      <c r="E2703" s="48" t="s">
        <v>8704</v>
      </c>
      <c r="F2703" s="44" t="s">
        <v>1292</v>
      </c>
      <c r="G2703" s="61"/>
    </row>
    <row r="2704" spans="1:7" x14ac:dyDescent="0.15">
      <c r="A2704" s="44">
        <v>31601</v>
      </c>
      <c r="B2704" s="44" t="s">
        <v>1295</v>
      </c>
      <c r="C2704" s="48" t="s">
        <v>2777</v>
      </c>
      <c r="D2704" s="44">
        <v>2003</v>
      </c>
      <c r="E2704" s="48" t="s">
        <v>8704</v>
      </c>
      <c r="F2704" s="44" t="s">
        <v>1292</v>
      </c>
      <c r="G2704" s="61"/>
    </row>
    <row r="2705" spans="1:7" x14ac:dyDescent="0.15">
      <c r="A2705" s="44">
        <v>31602</v>
      </c>
      <c r="B2705" s="44" t="s">
        <v>1296</v>
      </c>
      <c r="C2705" s="48" t="s">
        <v>2778</v>
      </c>
      <c r="D2705" s="44">
        <v>2004</v>
      </c>
      <c r="E2705" s="48" t="s">
        <v>8704</v>
      </c>
      <c r="F2705" s="44" t="s">
        <v>1292</v>
      </c>
      <c r="G2705" s="61">
        <v>43100</v>
      </c>
    </row>
    <row r="2706" spans="1:7" x14ac:dyDescent="0.15">
      <c r="A2706" s="44">
        <v>31603</v>
      </c>
      <c r="B2706" s="44" t="s">
        <v>1296</v>
      </c>
      <c r="C2706" s="48" t="s">
        <v>543</v>
      </c>
      <c r="D2706" s="44">
        <v>2002</v>
      </c>
      <c r="E2706" s="48" t="s">
        <v>8843</v>
      </c>
      <c r="F2706" s="44" t="s">
        <v>1296</v>
      </c>
      <c r="G2706" s="61"/>
    </row>
    <row r="2707" spans="1:7" x14ac:dyDescent="0.15">
      <c r="A2707" s="44">
        <v>31604</v>
      </c>
      <c r="B2707" s="44" t="s">
        <v>1296</v>
      </c>
      <c r="C2707" s="48" t="s">
        <v>2779</v>
      </c>
      <c r="D2707" s="44">
        <v>2004</v>
      </c>
      <c r="E2707" s="48" t="s">
        <v>8816</v>
      </c>
      <c r="F2707" s="44" t="s">
        <v>1296</v>
      </c>
      <c r="G2707" s="61">
        <v>42925</v>
      </c>
    </row>
    <row r="2708" spans="1:7" x14ac:dyDescent="0.15">
      <c r="A2708" s="44">
        <v>31605</v>
      </c>
      <c r="B2708" s="44" t="s">
        <v>1296</v>
      </c>
      <c r="C2708" s="48" t="s">
        <v>2780</v>
      </c>
      <c r="D2708" s="44">
        <v>2003</v>
      </c>
      <c r="E2708" s="48" t="s">
        <v>8843</v>
      </c>
      <c r="F2708" s="44" t="s">
        <v>1296</v>
      </c>
      <c r="G2708" s="61"/>
    </row>
    <row r="2709" spans="1:7" x14ac:dyDescent="0.15">
      <c r="A2709" s="44">
        <v>31606</v>
      </c>
      <c r="B2709" s="44" t="s">
        <v>1296</v>
      </c>
      <c r="C2709" s="48" t="s">
        <v>2781</v>
      </c>
      <c r="D2709" s="44">
        <v>2004</v>
      </c>
      <c r="E2709" s="48" t="s">
        <v>8843</v>
      </c>
      <c r="F2709" s="44" t="s">
        <v>1296</v>
      </c>
      <c r="G2709" s="61"/>
    </row>
    <row r="2710" spans="1:7" x14ac:dyDescent="0.15">
      <c r="A2710" s="44">
        <v>31607</v>
      </c>
      <c r="B2710" s="44" t="s">
        <v>1295</v>
      </c>
      <c r="C2710" s="48" t="s">
        <v>2782</v>
      </c>
      <c r="D2710" s="44">
        <v>2001</v>
      </c>
      <c r="E2710" s="48" t="s">
        <v>8758</v>
      </c>
      <c r="F2710" s="44" t="s">
        <v>1292</v>
      </c>
      <c r="G2710" s="61"/>
    </row>
    <row r="2711" spans="1:7" x14ac:dyDescent="0.15">
      <c r="A2711" s="44">
        <v>31608</v>
      </c>
      <c r="B2711" s="44" t="s">
        <v>1295</v>
      </c>
      <c r="C2711" s="48" t="s">
        <v>2783</v>
      </c>
      <c r="D2711" s="44">
        <v>2002</v>
      </c>
      <c r="E2711" s="48" t="s">
        <v>8758</v>
      </c>
      <c r="F2711" s="44" t="s">
        <v>1292</v>
      </c>
      <c r="G2711" s="61"/>
    </row>
    <row r="2712" spans="1:7" x14ac:dyDescent="0.15">
      <c r="A2712" s="44">
        <v>31609</v>
      </c>
      <c r="B2712" s="44" t="s">
        <v>1295</v>
      </c>
      <c r="C2712" s="48" t="s">
        <v>2784</v>
      </c>
      <c r="D2712" s="44">
        <v>2003</v>
      </c>
      <c r="E2712" s="48" t="s">
        <v>8758</v>
      </c>
      <c r="F2712" s="44" t="s">
        <v>1292</v>
      </c>
      <c r="G2712" s="61"/>
    </row>
    <row r="2713" spans="1:7" x14ac:dyDescent="0.15">
      <c r="A2713" s="44">
        <v>31610</v>
      </c>
      <c r="B2713" s="44" t="s">
        <v>1295</v>
      </c>
      <c r="C2713" s="48" t="s">
        <v>2785</v>
      </c>
      <c r="D2713" s="44">
        <v>2000</v>
      </c>
      <c r="E2713" s="48" t="s">
        <v>9184</v>
      </c>
      <c r="F2713" s="44" t="s">
        <v>1290</v>
      </c>
      <c r="G2713" s="61"/>
    </row>
    <row r="2714" spans="1:7" x14ac:dyDescent="0.15">
      <c r="A2714" s="44">
        <v>31611</v>
      </c>
      <c r="B2714" s="44" t="s">
        <v>1295</v>
      </c>
      <c r="C2714" s="48" t="s">
        <v>10983</v>
      </c>
      <c r="D2714" s="44">
        <v>1999</v>
      </c>
      <c r="E2714" s="48" t="s">
        <v>9184</v>
      </c>
      <c r="F2714" s="44" t="s">
        <v>1290</v>
      </c>
      <c r="G2714" s="61"/>
    </row>
    <row r="2715" spans="1:7" x14ac:dyDescent="0.15">
      <c r="A2715" s="44">
        <v>31612</v>
      </c>
      <c r="B2715" s="44" t="s">
        <v>1295</v>
      </c>
      <c r="C2715" s="48" t="s">
        <v>2786</v>
      </c>
      <c r="D2715" s="44">
        <v>2000</v>
      </c>
      <c r="E2715" s="48" t="s">
        <v>9184</v>
      </c>
      <c r="F2715" s="44" t="s">
        <v>1290</v>
      </c>
      <c r="G2715" s="61"/>
    </row>
    <row r="2716" spans="1:7" x14ac:dyDescent="0.15">
      <c r="A2716" s="44">
        <v>31616</v>
      </c>
      <c r="B2716" s="44" t="s">
        <v>1295</v>
      </c>
      <c r="C2716" s="48" t="s">
        <v>10984</v>
      </c>
      <c r="D2716" s="44">
        <v>1999</v>
      </c>
      <c r="E2716" s="48" t="s">
        <v>8874</v>
      </c>
      <c r="F2716" s="44" t="s">
        <v>1297</v>
      </c>
      <c r="G2716" s="61"/>
    </row>
    <row r="2717" spans="1:7" x14ac:dyDescent="0.15">
      <c r="A2717" s="44">
        <v>31617</v>
      </c>
      <c r="B2717" s="44" t="s">
        <v>1295</v>
      </c>
      <c r="C2717" s="48" t="s">
        <v>2787</v>
      </c>
      <c r="D2717" s="44">
        <v>2004</v>
      </c>
      <c r="E2717" s="48" t="s">
        <v>8704</v>
      </c>
      <c r="F2717" s="44" t="s">
        <v>1292</v>
      </c>
      <c r="G2717" s="61">
        <v>43100</v>
      </c>
    </row>
    <row r="2718" spans="1:7" x14ac:dyDescent="0.15">
      <c r="A2718" s="44">
        <v>31618</v>
      </c>
      <c r="B2718" s="44" t="s">
        <v>1295</v>
      </c>
      <c r="C2718" s="48" t="s">
        <v>2788</v>
      </c>
      <c r="D2718" s="44">
        <v>2001</v>
      </c>
      <c r="E2718" s="48" t="s">
        <v>8704</v>
      </c>
      <c r="F2718" s="44" t="s">
        <v>1292</v>
      </c>
      <c r="G2718" s="61"/>
    </row>
    <row r="2719" spans="1:7" x14ac:dyDescent="0.15">
      <c r="A2719" s="44">
        <v>31619</v>
      </c>
      <c r="B2719" s="44" t="s">
        <v>1295</v>
      </c>
      <c r="C2719" s="48" t="s">
        <v>2789</v>
      </c>
      <c r="D2719" s="44">
        <v>2002</v>
      </c>
      <c r="E2719" s="48" t="s">
        <v>8704</v>
      </c>
      <c r="F2719" s="44" t="s">
        <v>1292</v>
      </c>
      <c r="G2719" s="61"/>
    </row>
    <row r="2720" spans="1:7" x14ac:dyDescent="0.15">
      <c r="A2720" s="44">
        <v>31620</v>
      </c>
      <c r="B2720" s="44" t="s">
        <v>1295</v>
      </c>
      <c r="C2720" s="48" t="s">
        <v>2790</v>
      </c>
      <c r="D2720" s="44">
        <v>2002</v>
      </c>
      <c r="E2720" s="48" t="s">
        <v>8782</v>
      </c>
      <c r="F2720" s="44" t="s">
        <v>1292</v>
      </c>
      <c r="G2720" s="61"/>
    </row>
    <row r="2721" spans="1:7" x14ac:dyDescent="0.15">
      <c r="A2721" s="44">
        <v>31621</v>
      </c>
      <c r="B2721" s="44" t="s">
        <v>1295</v>
      </c>
      <c r="C2721" s="48" t="s">
        <v>2791</v>
      </c>
      <c r="D2721" s="44">
        <v>2002</v>
      </c>
      <c r="E2721" s="48" t="s">
        <v>8782</v>
      </c>
      <c r="F2721" s="44" t="s">
        <v>1292</v>
      </c>
      <c r="G2721" s="61"/>
    </row>
    <row r="2722" spans="1:7" x14ac:dyDescent="0.15">
      <c r="A2722" s="44">
        <v>31622</v>
      </c>
      <c r="B2722" s="44" t="s">
        <v>1296</v>
      </c>
      <c r="C2722" s="48" t="s">
        <v>2792</v>
      </c>
      <c r="D2722" s="44">
        <v>2004</v>
      </c>
      <c r="E2722" s="48" t="s">
        <v>8782</v>
      </c>
      <c r="F2722" s="44" t="s">
        <v>1292</v>
      </c>
      <c r="G2722" s="61"/>
    </row>
    <row r="2723" spans="1:7" x14ac:dyDescent="0.15">
      <c r="A2723" s="44">
        <v>31623</v>
      </c>
      <c r="B2723" s="44" t="s">
        <v>1296</v>
      </c>
      <c r="C2723" s="48" t="s">
        <v>2793</v>
      </c>
      <c r="D2723" s="44">
        <v>2001</v>
      </c>
      <c r="E2723" s="48" t="s">
        <v>8700</v>
      </c>
      <c r="F2723" s="44" t="s">
        <v>1297</v>
      </c>
      <c r="G2723" s="61"/>
    </row>
    <row r="2724" spans="1:7" x14ac:dyDescent="0.15">
      <c r="A2724" s="44">
        <v>31625</v>
      </c>
      <c r="B2724" s="44" t="s">
        <v>1296</v>
      </c>
      <c r="C2724" s="48" t="s">
        <v>2794</v>
      </c>
      <c r="D2724" s="44">
        <v>2004</v>
      </c>
      <c r="E2724" s="48" t="s">
        <v>8700</v>
      </c>
      <c r="F2724" s="44" t="s">
        <v>1297</v>
      </c>
      <c r="G2724" s="61"/>
    </row>
    <row r="2725" spans="1:7" x14ac:dyDescent="0.15">
      <c r="A2725" s="44">
        <v>31626</v>
      </c>
      <c r="B2725" s="44" t="s">
        <v>1296</v>
      </c>
      <c r="C2725" s="48" t="s">
        <v>2795</v>
      </c>
      <c r="D2725" s="44">
        <v>2003</v>
      </c>
      <c r="E2725" s="48" t="s">
        <v>8700</v>
      </c>
      <c r="F2725" s="44" t="s">
        <v>1297</v>
      </c>
      <c r="G2725" s="61"/>
    </row>
    <row r="2726" spans="1:7" x14ac:dyDescent="0.15">
      <c r="A2726" s="44">
        <v>31627</v>
      </c>
      <c r="B2726" s="44" t="s">
        <v>1296</v>
      </c>
      <c r="C2726" s="48" t="s">
        <v>2796</v>
      </c>
      <c r="D2726" s="44">
        <v>2002</v>
      </c>
      <c r="E2726" s="48" t="s">
        <v>8700</v>
      </c>
      <c r="F2726" s="44" t="s">
        <v>1297</v>
      </c>
      <c r="G2726" s="61"/>
    </row>
    <row r="2727" spans="1:7" x14ac:dyDescent="0.15">
      <c r="A2727" s="44">
        <v>31628</v>
      </c>
      <c r="B2727" s="44" t="s">
        <v>1296</v>
      </c>
      <c r="C2727" s="48" t="s">
        <v>2797</v>
      </c>
      <c r="D2727" s="44">
        <v>2003</v>
      </c>
      <c r="E2727" s="48" t="s">
        <v>8700</v>
      </c>
      <c r="F2727" s="44" t="s">
        <v>1297</v>
      </c>
      <c r="G2727" s="61"/>
    </row>
    <row r="2728" spans="1:7" x14ac:dyDescent="0.15">
      <c r="A2728" s="44">
        <v>31629</v>
      </c>
      <c r="B2728" s="44" t="s">
        <v>1296</v>
      </c>
      <c r="C2728" s="48" t="s">
        <v>2798</v>
      </c>
      <c r="D2728" s="44">
        <v>2001</v>
      </c>
      <c r="E2728" s="48" t="s">
        <v>8700</v>
      </c>
      <c r="F2728" s="44" t="s">
        <v>1297</v>
      </c>
      <c r="G2728" s="61"/>
    </row>
    <row r="2729" spans="1:7" x14ac:dyDescent="0.15">
      <c r="A2729" s="44">
        <v>31630</v>
      </c>
      <c r="B2729" s="44" t="s">
        <v>1295</v>
      </c>
      <c r="C2729" s="48" t="s">
        <v>2799</v>
      </c>
      <c r="D2729" s="44">
        <v>2004</v>
      </c>
      <c r="E2729" s="48" t="s">
        <v>8700</v>
      </c>
      <c r="F2729" s="44" t="s">
        <v>1297</v>
      </c>
      <c r="G2729" s="61">
        <v>43100</v>
      </c>
    </row>
    <row r="2730" spans="1:7" x14ac:dyDescent="0.15">
      <c r="A2730" s="44">
        <v>31631</v>
      </c>
      <c r="B2730" s="44" t="s">
        <v>1295</v>
      </c>
      <c r="C2730" s="48" t="s">
        <v>10985</v>
      </c>
      <c r="D2730" s="44">
        <v>1999</v>
      </c>
      <c r="E2730" s="48" t="s">
        <v>8700</v>
      </c>
      <c r="F2730" s="44" t="s">
        <v>1297</v>
      </c>
      <c r="G2730" s="61"/>
    </row>
    <row r="2731" spans="1:7" x14ac:dyDescent="0.15">
      <c r="A2731" s="44">
        <v>31632</v>
      </c>
      <c r="B2731" s="44" t="s">
        <v>1296</v>
      </c>
      <c r="C2731" s="48" t="s">
        <v>637</v>
      </c>
      <c r="D2731" s="44">
        <v>2002</v>
      </c>
      <c r="E2731" s="48" t="s">
        <v>8693</v>
      </c>
      <c r="F2731" s="44" t="s">
        <v>1295</v>
      </c>
      <c r="G2731" s="61">
        <v>43100</v>
      </c>
    </row>
    <row r="2732" spans="1:7" x14ac:dyDescent="0.15">
      <c r="A2732" s="44">
        <v>31633</v>
      </c>
      <c r="B2732" s="44" t="s">
        <v>1296</v>
      </c>
      <c r="C2732" s="48" t="s">
        <v>2800</v>
      </c>
      <c r="D2732" s="44">
        <v>2001</v>
      </c>
      <c r="E2732" s="48" t="s">
        <v>8789</v>
      </c>
      <c r="F2732" s="44" t="s">
        <v>1297</v>
      </c>
      <c r="G2732" s="61"/>
    </row>
    <row r="2733" spans="1:7" x14ac:dyDescent="0.15">
      <c r="A2733" s="44">
        <v>31634</v>
      </c>
      <c r="B2733" s="44" t="s">
        <v>1296</v>
      </c>
      <c r="C2733" s="48" t="s">
        <v>2801</v>
      </c>
      <c r="D2733" s="44">
        <v>2001</v>
      </c>
      <c r="E2733" s="48" t="s">
        <v>8789</v>
      </c>
      <c r="F2733" s="44" t="s">
        <v>1297</v>
      </c>
      <c r="G2733" s="61"/>
    </row>
    <row r="2734" spans="1:7" x14ac:dyDescent="0.15">
      <c r="A2734" s="44">
        <v>31635</v>
      </c>
      <c r="B2734" s="44" t="s">
        <v>1296</v>
      </c>
      <c r="C2734" s="48" t="s">
        <v>2802</v>
      </c>
      <c r="D2734" s="44">
        <v>2004</v>
      </c>
      <c r="E2734" s="48" t="s">
        <v>8865</v>
      </c>
      <c r="F2734" s="44" t="s">
        <v>1297</v>
      </c>
      <c r="G2734" s="61"/>
    </row>
    <row r="2735" spans="1:7" x14ac:dyDescent="0.15">
      <c r="A2735" s="44">
        <v>31636</v>
      </c>
      <c r="B2735" s="44" t="s">
        <v>1296</v>
      </c>
      <c r="C2735" s="48" t="s">
        <v>2803</v>
      </c>
      <c r="D2735" s="44">
        <v>2001</v>
      </c>
      <c r="E2735" s="48" t="s">
        <v>8865</v>
      </c>
      <c r="F2735" s="44" t="s">
        <v>1297</v>
      </c>
      <c r="G2735" s="61"/>
    </row>
    <row r="2736" spans="1:7" x14ac:dyDescent="0.15">
      <c r="A2736" s="44">
        <v>31637</v>
      </c>
      <c r="B2736" s="44" t="s">
        <v>1295</v>
      </c>
      <c r="C2736" s="48" t="s">
        <v>2804</v>
      </c>
      <c r="D2736" s="44">
        <v>2002</v>
      </c>
      <c r="E2736" s="48" t="s">
        <v>8865</v>
      </c>
      <c r="F2736" s="44" t="s">
        <v>1297</v>
      </c>
      <c r="G2736" s="61"/>
    </row>
    <row r="2737" spans="1:7" x14ac:dyDescent="0.15">
      <c r="A2737" s="44">
        <v>31638</v>
      </c>
      <c r="B2737" s="44" t="s">
        <v>1296</v>
      </c>
      <c r="C2737" s="48" t="s">
        <v>890</v>
      </c>
      <c r="D2737" s="44">
        <v>2000</v>
      </c>
      <c r="E2737" s="48" t="s">
        <v>8841</v>
      </c>
      <c r="F2737" s="44" t="s">
        <v>1293</v>
      </c>
      <c r="G2737" s="61"/>
    </row>
    <row r="2738" spans="1:7" x14ac:dyDescent="0.15">
      <c r="A2738" s="44">
        <v>31639</v>
      </c>
      <c r="B2738" s="44" t="s">
        <v>1296</v>
      </c>
      <c r="C2738" s="48" t="s">
        <v>557</v>
      </c>
      <c r="D2738" s="44">
        <v>2002</v>
      </c>
      <c r="E2738" s="48" t="s">
        <v>8841</v>
      </c>
      <c r="F2738" s="44" t="s">
        <v>1293</v>
      </c>
      <c r="G2738" s="61">
        <v>43100</v>
      </c>
    </row>
    <row r="2739" spans="1:7" x14ac:dyDescent="0.15">
      <c r="A2739" s="44">
        <v>31641</v>
      </c>
      <c r="B2739" s="44" t="s">
        <v>1296</v>
      </c>
      <c r="C2739" s="48" t="s">
        <v>726</v>
      </c>
      <c r="D2739" s="44">
        <v>2001</v>
      </c>
      <c r="E2739" s="48" t="s">
        <v>8762</v>
      </c>
      <c r="F2739" s="44" t="s">
        <v>1291</v>
      </c>
      <c r="G2739" s="61">
        <v>43100</v>
      </c>
    </row>
    <row r="2740" spans="1:7" x14ac:dyDescent="0.15">
      <c r="A2740" s="44">
        <v>31642</v>
      </c>
      <c r="B2740" s="44" t="s">
        <v>1296</v>
      </c>
      <c r="C2740" s="48" t="s">
        <v>10986</v>
      </c>
      <c r="D2740" s="44">
        <v>1999</v>
      </c>
      <c r="E2740" s="48" t="s">
        <v>8832</v>
      </c>
      <c r="F2740" s="44" t="s">
        <v>1294</v>
      </c>
      <c r="G2740" s="61"/>
    </row>
    <row r="2741" spans="1:7" x14ac:dyDescent="0.15">
      <c r="A2741" s="44">
        <v>31644</v>
      </c>
      <c r="B2741" s="44" t="s">
        <v>1295</v>
      </c>
      <c r="C2741" s="48" t="s">
        <v>484</v>
      </c>
      <c r="D2741" s="44">
        <v>2000</v>
      </c>
      <c r="E2741" s="48" t="s">
        <v>8832</v>
      </c>
      <c r="F2741" s="44" t="s">
        <v>1294</v>
      </c>
      <c r="G2741" s="61"/>
    </row>
    <row r="2742" spans="1:7" x14ac:dyDescent="0.15">
      <c r="A2742" s="44">
        <v>31645</v>
      </c>
      <c r="B2742" s="44" t="s">
        <v>1296</v>
      </c>
      <c r="C2742" s="48" t="s">
        <v>2805</v>
      </c>
      <c r="D2742" s="44">
        <v>2002</v>
      </c>
      <c r="E2742" s="48" t="s">
        <v>8769</v>
      </c>
      <c r="F2742" s="44" t="s">
        <v>1297</v>
      </c>
      <c r="G2742" s="61"/>
    </row>
    <row r="2743" spans="1:7" x14ac:dyDescent="0.15">
      <c r="A2743" s="44">
        <v>31646</v>
      </c>
      <c r="B2743" s="44" t="s">
        <v>1296</v>
      </c>
      <c r="C2743" s="48" t="s">
        <v>10987</v>
      </c>
      <c r="D2743" s="44">
        <v>1999</v>
      </c>
      <c r="E2743" s="48" t="s">
        <v>8769</v>
      </c>
      <c r="F2743" s="44" t="s">
        <v>1297</v>
      </c>
      <c r="G2743" s="61"/>
    </row>
    <row r="2744" spans="1:7" x14ac:dyDescent="0.15">
      <c r="A2744" s="44">
        <v>31647</v>
      </c>
      <c r="B2744" s="44" t="s">
        <v>1296</v>
      </c>
      <c r="C2744" s="48" t="s">
        <v>2806</v>
      </c>
      <c r="D2744" s="44">
        <v>2002</v>
      </c>
      <c r="E2744" s="48" t="s">
        <v>8769</v>
      </c>
      <c r="F2744" s="44" t="s">
        <v>1297</v>
      </c>
      <c r="G2744" s="61"/>
    </row>
    <row r="2745" spans="1:7" x14ac:dyDescent="0.15">
      <c r="A2745" s="44">
        <v>31648</v>
      </c>
      <c r="B2745" s="44" t="s">
        <v>1296</v>
      </c>
      <c r="C2745" s="48" t="s">
        <v>2807</v>
      </c>
      <c r="D2745" s="44">
        <v>2002</v>
      </c>
      <c r="E2745" s="48" t="s">
        <v>8809</v>
      </c>
      <c r="F2745" s="44" t="s">
        <v>1297</v>
      </c>
      <c r="G2745" s="61"/>
    </row>
    <row r="2746" spans="1:7" x14ac:dyDescent="0.15">
      <c r="A2746" s="44">
        <v>31649</v>
      </c>
      <c r="B2746" s="44" t="s">
        <v>1296</v>
      </c>
      <c r="C2746" s="48" t="s">
        <v>10988</v>
      </c>
      <c r="D2746" s="44">
        <v>1999</v>
      </c>
      <c r="E2746" s="48" t="s">
        <v>8769</v>
      </c>
      <c r="F2746" s="44" t="s">
        <v>1297</v>
      </c>
      <c r="G2746" s="61"/>
    </row>
    <row r="2747" spans="1:7" x14ac:dyDescent="0.15">
      <c r="A2747" s="44">
        <v>31650</v>
      </c>
      <c r="B2747" s="44" t="s">
        <v>1296</v>
      </c>
      <c r="C2747" s="48" t="s">
        <v>10989</v>
      </c>
      <c r="D2747" s="44">
        <v>1999</v>
      </c>
      <c r="E2747" s="48" t="s">
        <v>8769</v>
      </c>
      <c r="F2747" s="44" t="s">
        <v>1297</v>
      </c>
      <c r="G2747" s="61"/>
    </row>
    <row r="2748" spans="1:7" x14ac:dyDescent="0.15">
      <c r="A2748" s="44">
        <v>31651</v>
      </c>
      <c r="B2748" s="44" t="s">
        <v>1296</v>
      </c>
      <c r="C2748" s="48" t="s">
        <v>2808</v>
      </c>
      <c r="D2748" s="44">
        <v>2003</v>
      </c>
      <c r="E2748" s="48" t="s">
        <v>8769</v>
      </c>
      <c r="F2748" s="44" t="s">
        <v>1297</v>
      </c>
      <c r="G2748" s="61"/>
    </row>
    <row r="2749" spans="1:7" x14ac:dyDescent="0.15">
      <c r="A2749" s="44">
        <v>31652</v>
      </c>
      <c r="B2749" s="44" t="s">
        <v>1296</v>
      </c>
      <c r="C2749" s="48" t="s">
        <v>2809</v>
      </c>
      <c r="D2749" s="44">
        <v>2003</v>
      </c>
      <c r="E2749" s="48" t="s">
        <v>8809</v>
      </c>
      <c r="F2749" s="44" t="s">
        <v>1297</v>
      </c>
      <c r="G2749" s="61"/>
    </row>
    <row r="2750" spans="1:7" x14ac:dyDescent="0.15">
      <c r="A2750" s="44">
        <v>31653</v>
      </c>
      <c r="B2750" s="44" t="s">
        <v>1296</v>
      </c>
      <c r="C2750" s="48" t="s">
        <v>10990</v>
      </c>
      <c r="D2750" s="44">
        <v>1999</v>
      </c>
      <c r="E2750" s="48" t="s">
        <v>8769</v>
      </c>
      <c r="F2750" s="44" t="s">
        <v>1297</v>
      </c>
      <c r="G2750" s="61"/>
    </row>
    <row r="2751" spans="1:7" x14ac:dyDescent="0.15">
      <c r="A2751" s="44">
        <v>31654</v>
      </c>
      <c r="B2751" s="44" t="s">
        <v>1295</v>
      </c>
      <c r="C2751" s="48" t="s">
        <v>2810</v>
      </c>
      <c r="D2751" s="44">
        <v>2002</v>
      </c>
      <c r="E2751" s="48" t="s">
        <v>8769</v>
      </c>
      <c r="F2751" s="44" t="s">
        <v>1297</v>
      </c>
      <c r="G2751" s="61"/>
    </row>
    <row r="2752" spans="1:7" x14ac:dyDescent="0.15">
      <c r="A2752" s="44">
        <v>31655</v>
      </c>
      <c r="B2752" s="44" t="s">
        <v>1295</v>
      </c>
      <c r="C2752" s="48" t="s">
        <v>1026</v>
      </c>
      <c r="D2752" s="44">
        <v>2003</v>
      </c>
      <c r="E2752" s="48" t="s">
        <v>8769</v>
      </c>
      <c r="F2752" s="44" t="s">
        <v>1297</v>
      </c>
      <c r="G2752" s="61">
        <v>42786</v>
      </c>
    </row>
    <row r="2753" spans="1:7" x14ac:dyDescent="0.15">
      <c r="A2753" s="44">
        <v>31656</v>
      </c>
      <c r="B2753" s="44" t="s">
        <v>1295</v>
      </c>
      <c r="C2753" s="48" t="s">
        <v>2811</v>
      </c>
      <c r="D2753" s="44">
        <v>1999</v>
      </c>
      <c r="E2753" s="48" t="s">
        <v>8769</v>
      </c>
      <c r="F2753" s="44" t="s">
        <v>1297</v>
      </c>
      <c r="G2753" s="61"/>
    </row>
    <row r="2754" spans="1:7" x14ac:dyDescent="0.15">
      <c r="A2754" s="44">
        <v>31657</v>
      </c>
      <c r="B2754" s="44" t="s">
        <v>1295</v>
      </c>
      <c r="C2754" s="48" t="s">
        <v>2812</v>
      </c>
      <c r="D2754" s="44">
        <v>2001</v>
      </c>
      <c r="E2754" s="48" t="s">
        <v>8820</v>
      </c>
      <c r="F2754" s="44" t="s">
        <v>1291</v>
      </c>
      <c r="G2754" s="61"/>
    </row>
    <row r="2755" spans="1:7" x14ac:dyDescent="0.15">
      <c r="A2755" s="44">
        <v>31658</v>
      </c>
      <c r="B2755" s="44" t="s">
        <v>1295</v>
      </c>
      <c r="C2755" s="48" t="s">
        <v>32</v>
      </c>
      <c r="D2755" s="44">
        <v>2002</v>
      </c>
      <c r="E2755" s="48" t="s">
        <v>8851</v>
      </c>
      <c r="F2755" s="44" t="s">
        <v>1291</v>
      </c>
      <c r="G2755" s="61">
        <v>43100</v>
      </c>
    </row>
    <row r="2756" spans="1:7" x14ac:dyDescent="0.15">
      <c r="A2756" s="44">
        <v>31660</v>
      </c>
      <c r="B2756" s="44" t="s">
        <v>1296</v>
      </c>
      <c r="C2756" s="48" t="s">
        <v>2813</v>
      </c>
      <c r="D2756" s="44">
        <v>2002</v>
      </c>
      <c r="E2756" s="48" t="s">
        <v>8754</v>
      </c>
      <c r="F2756" s="44" t="s">
        <v>1293</v>
      </c>
      <c r="G2756" s="61"/>
    </row>
    <row r="2757" spans="1:7" x14ac:dyDescent="0.15">
      <c r="A2757" s="44">
        <v>31661</v>
      </c>
      <c r="B2757" s="44" t="s">
        <v>1296</v>
      </c>
      <c r="C2757" s="48" t="s">
        <v>844</v>
      </c>
      <c r="D2757" s="44">
        <v>2001</v>
      </c>
      <c r="E2757" s="48" t="s">
        <v>8754</v>
      </c>
      <c r="F2757" s="44" t="s">
        <v>1293</v>
      </c>
      <c r="G2757" s="61"/>
    </row>
    <row r="2758" spans="1:7" x14ac:dyDescent="0.15">
      <c r="A2758" s="44">
        <v>31662</v>
      </c>
      <c r="B2758" s="44" t="s">
        <v>1296</v>
      </c>
      <c r="C2758" s="48" t="s">
        <v>877</v>
      </c>
      <c r="D2758" s="44">
        <v>2001</v>
      </c>
      <c r="E2758" s="48" t="s">
        <v>8754</v>
      </c>
      <c r="F2758" s="44" t="s">
        <v>1293</v>
      </c>
      <c r="G2758" s="61"/>
    </row>
    <row r="2759" spans="1:7" x14ac:dyDescent="0.15">
      <c r="A2759" s="44">
        <v>31663</v>
      </c>
      <c r="B2759" s="44" t="s">
        <v>1296</v>
      </c>
      <c r="C2759" s="48" t="s">
        <v>7430</v>
      </c>
      <c r="D2759" s="44">
        <v>2002</v>
      </c>
      <c r="E2759" s="48" t="s">
        <v>8754</v>
      </c>
      <c r="F2759" s="44" t="s">
        <v>1293</v>
      </c>
      <c r="G2759" s="61"/>
    </row>
    <row r="2760" spans="1:7" x14ac:dyDescent="0.15">
      <c r="A2760" s="44">
        <v>31664</v>
      </c>
      <c r="B2760" s="44" t="s">
        <v>1296</v>
      </c>
      <c r="C2760" s="48" t="s">
        <v>2814</v>
      </c>
      <c r="D2760" s="44">
        <v>2002</v>
      </c>
      <c r="E2760" s="48" t="s">
        <v>8754</v>
      </c>
      <c r="F2760" s="44" t="s">
        <v>1293</v>
      </c>
      <c r="G2760" s="61"/>
    </row>
    <row r="2761" spans="1:7" x14ac:dyDescent="0.15">
      <c r="A2761" s="44">
        <v>31665</v>
      </c>
      <c r="B2761" s="44" t="s">
        <v>1296</v>
      </c>
      <c r="C2761" s="48" t="s">
        <v>2815</v>
      </c>
      <c r="D2761" s="44">
        <v>2001</v>
      </c>
      <c r="E2761" s="48" t="s">
        <v>8754</v>
      </c>
      <c r="F2761" s="44" t="s">
        <v>1293</v>
      </c>
      <c r="G2761" s="61"/>
    </row>
    <row r="2762" spans="1:7" x14ac:dyDescent="0.15">
      <c r="A2762" s="44">
        <v>31666</v>
      </c>
      <c r="B2762" s="44" t="s">
        <v>1296</v>
      </c>
      <c r="C2762" s="48" t="s">
        <v>2816</v>
      </c>
      <c r="D2762" s="44">
        <v>2000</v>
      </c>
      <c r="E2762" s="48" t="s">
        <v>8754</v>
      </c>
      <c r="F2762" s="44" t="s">
        <v>1293</v>
      </c>
      <c r="G2762" s="61"/>
    </row>
    <row r="2763" spans="1:7" x14ac:dyDescent="0.15">
      <c r="A2763" s="44">
        <v>31667</v>
      </c>
      <c r="B2763" s="44" t="s">
        <v>1296</v>
      </c>
      <c r="C2763" s="48" t="s">
        <v>2817</v>
      </c>
      <c r="D2763" s="44">
        <v>2000</v>
      </c>
      <c r="E2763" s="48" t="s">
        <v>8754</v>
      </c>
      <c r="F2763" s="44" t="s">
        <v>1293</v>
      </c>
      <c r="G2763" s="61"/>
    </row>
    <row r="2764" spans="1:7" x14ac:dyDescent="0.15">
      <c r="A2764" s="44">
        <v>31669</v>
      </c>
      <c r="B2764" s="44" t="s">
        <v>1296</v>
      </c>
      <c r="C2764" s="48" t="s">
        <v>10991</v>
      </c>
      <c r="D2764" s="44">
        <v>1999</v>
      </c>
      <c r="E2764" s="48" t="s">
        <v>8754</v>
      </c>
      <c r="F2764" s="44" t="s">
        <v>1293</v>
      </c>
      <c r="G2764" s="61"/>
    </row>
    <row r="2765" spans="1:7" x14ac:dyDescent="0.15">
      <c r="A2765" s="44">
        <v>31671</v>
      </c>
      <c r="B2765" s="44" t="s">
        <v>1296</v>
      </c>
      <c r="C2765" s="48" t="s">
        <v>2818</v>
      </c>
      <c r="D2765" s="44">
        <v>2002</v>
      </c>
      <c r="E2765" s="48" t="s">
        <v>8754</v>
      </c>
      <c r="F2765" s="44" t="s">
        <v>1293</v>
      </c>
      <c r="G2765" s="61"/>
    </row>
    <row r="2766" spans="1:7" x14ac:dyDescent="0.15">
      <c r="A2766" s="44">
        <v>31673</v>
      </c>
      <c r="B2766" s="44" t="s">
        <v>1296</v>
      </c>
      <c r="C2766" s="48" t="s">
        <v>2820</v>
      </c>
      <c r="D2766" s="44">
        <v>2000</v>
      </c>
      <c r="E2766" s="48" t="s">
        <v>8754</v>
      </c>
      <c r="F2766" s="44" t="s">
        <v>1293</v>
      </c>
      <c r="G2766" s="61"/>
    </row>
    <row r="2767" spans="1:7" x14ac:dyDescent="0.15">
      <c r="A2767" s="44">
        <v>31677</v>
      </c>
      <c r="B2767" s="44" t="s">
        <v>1295</v>
      </c>
      <c r="C2767" s="48" t="s">
        <v>2821</v>
      </c>
      <c r="D2767" s="44">
        <v>2001</v>
      </c>
      <c r="E2767" s="48" t="s">
        <v>8754</v>
      </c>
      <c r="F2767" s="44" t="s">
        <v>1293</v>
      </c>
      <c r="G2767" s="61"/>
    </row>
    <row r="2768" spans="1:7" x14ac:dyDescent="0.15">
      <c r="A2768" s="44">
        <v>31678</v>
      </c>
      <c r="B2768" s="44" t="s">
        <v>1295</v>
      </c>
      <c r="C2768" s="48" t="s">
        <v>2822</v>
      </c>
      <c r="D2768" s="44">
        <v>2001</v>
      </c>
      <c r="E2768" s="48" t="s">
        <v>8754</v>
      </c>
      <c r="F2768" s="44" t="s">
        <v>1293</v>
      </c>
      <c r="G2768" s="61"/>
    </row>
    <row r="2769" spans="1:7" x14ac:dyDescent="0.15">
      <c r="A2769" s="44">
        <v>31679</v>
      </c>
      <c r="B2769" s="44" t="s">
        <v>1295</v>
      </c>
      <c r="C2769" s="48" t="s">
        <v>2823</v>
      </c>
      <c r="D2769" s="44">
        <v>2003</v>
      </c>
      <c r="E2769" s="48" t="s">
        <v>8754</v>
      </c>
      <c r="F2769" s="44" t="s">
        <v>1293</v>
      </c>
      <c r="G2769" s="61"/>
    </row>
    <row r="2770" spans="1:7" x14ac:dyDescent="0.15">
      <c r="A2770" s="44">
        <v>31680</v>
      </c>
      <c r="B2770" s="44" t="s">
        <v>1295</v>
      </c>
      <c r="C2770" s="48" t="s">
        <v>2824</v>
      </c>
      <c r="D2770" s="44">
        <v>2003</v>
      </c>
      <c r="E2770" s="48" t="s">
        <v>8754</v>
      </c>
      <c r="F2770" s="44" t="s">
        <v>1293</v>
      </c>
      <c r="G2770" s="61"/>
    </row>
    <row r="2771" spans="1:7" x14ac:dyDescent="0.15">
      <c r="A2771" s="44">
        <v>31681</v>
      </c>
      <c r="B2771" s="44" t="s">
        <v>1295</v>
      </c>
      <c r="C2771" s="48" t="s">
        <v>1344</v>
      </c>
      <c r="D2771" s="44">
        <v>2002</v>
      </c>
      <c r="E2771" s="48" t="s">
        <v>8754</v>
      </c>
      <c r="F2771" s="44" t="s">
        <v>1293</v>
      </c>
      <c r="G2771" s="61"/>
    </row>
    <row r="2772" spans="1:7" x14ac:dyDescent="0.15">
      <c r="A2772" s="44">
        <v>31682</v>
      </c>
      <c r="B2772" s="44" t="s">
        <v>1296</v>
      </c>
      <c r="C2772" s="48" t="s">
        <v>2825</v>
      </c>
      <c r="D2772" s="44">
        <v>2002</v>
      </c>
      <c r="E2772" s="48" t="s">
        <v>8696</v>
      </c>
      <c r="F2772" s="44" t="s">
        <v>1291</v>
      </c>
      <c r="G2772" s="61"/>
    </row>
    <row r="2773" spans="1:7" x14ac:dyDescent="0.15">
      <c r="A2773" s="44">
        <v>31683</v>
      </c>
      <c r="B2773" s="44" t="s">
        <v>1295</v>
      </c>
      <c r="C2773" s="48" t="s">
        <v>1042</v>
      </c>
      <c r="D2773" s="44">
        <v>2003</v>
      </c>
      <c r="E2773" s="48" t="s">
        <v>8754</v>
      </c>
      <c r="F2773" s="44" t="s">
        <v>1293</v>
      </c>
      <c r="G2773" s="61"/>
    </row>
    <row r="2774" spans="1:7" x14ac:dyDescent="0.15">
      <c r="A2774" s="44">
        <v>31684</v>
      </c>
      <c r="B2774" s="44" t="s">
        <v>1295</v>
      </c>
      <c r="C2774" s="48" t="s">
        <v>10992</v>
      </c>
      <c r="D2774" s="44">
        <v>1999</v>
      </c>
      <c r="E2774" s="48" t="s">
        <v>8717</v>
      </c>
      <c r="F2774" s="44" t="s">
        <v>1299</v>
      </c>
      <c r="G2774" s="61"/>
    </row>
    <row r="2775" spans="1:7" x14ac:dyDescent="0.15">
      <c r="A2775" s="44">
        <v>31685</v>
      </c>
      <c r="B2775" s="44" t="s">
        <v>1295</v>
      </c>
      <c r="C2775" s="48" t="s">
        <v>2826</v>
      </c>
      <c r="D2775" s="44">
        <v>2005</v>
      </c>
      <c r="E2775" s="48" t="s">
        <v>9174</v>
      </c>
      <c r="F2775" s="44" t="s">
        <v>1290</v>
      </c>
      <c r="G2775" s="61"/>
    </row>
    <row r="2776" spans="1:7" x14ac:dyDescent="0.15">
      <c r="A2776" s="44">
        <v>31686</v>
      </c>
      <c r="B2776" s="44" t="s">
        <v>1295</v>
      </c>
      <c r="C2776" s="48" t="s">
        <v>2827</v>
      </c>
      <c r="D2776" s="44">
        <v>2003</v>
      </c>
      <c r="E2776" s="48" t="s">
        <v>9174</v>
      </c>
      <c r="F2776" s="44" t="s">
        <v>1290</v>
      </c>
      <c r="G2776" s="61"/>
    </row>
    <row r="2777" spans="1:7" x14ac:dyDescent="0.15">
      <c r="A2777" s="44">
        <v>31687</v>
      </c>
      <c r="B2777" s="44" t="s">
        <v>1296</v>
      </c>
      <c r="C2777" s="48" t="s">
        <v>2828</v>
      </c>
      <c r="D2777" s="44">
        <v>2003</v>
      </c>
      <c r="E2777" s="48" t="s">
        <v>8786</v>
      </c>
      <c r="F2777" s="44" t="s">
        <v>1297</v>
      </c>
      <c r="G2777" s="61"/>
    </row>
    <row r="2778" spans="1:7" x14ac:dyDescent="0.15">
      <c r="A2778" s="44">
        <v>31688</v>
      </c>
      <c r="B2778" s="44" t="s">
        <v>1295</v>
      </c>
      <c r="C2778" s="48" t="s">
        <v>10993</v>
      </c>
      <c r="D2778" s="44">
        <v>1999</v>
      </c>
      <c r="E2778" s="48" t="s">
        <v>8815</v>
      </c>
      <c r="F2778" s="44" t="s">
        <v>1290</v>
      </c>
      <c r="G2778" s="61"/>
    </row>
    <row r="2779" spans="1:7" x14ac:dyDescent="0.15">
      <c r="A2779" s="44">
        <v>31689</v>
      </c>
      <c r="B2779" s="44" t="s">
        <v>1295</v>
      </c>
      <c r="C2779" s="48" t="s">
        <v>2829</v>
      </c>
      <c r="D2779" s="44">
        <v>2004</v>
      </c>
      <c r="E2779" s="48" t="s">
        <v>8815</v>
      </c>
      <c r="F2779" s="44" t="s">
        <v>1290</v>
      </c>
      <c r="G2779" s="61">
        <v>43100</v>
      </c>
    </row>
    <row r="2780" spans="1:7" x14ac:dyDescent="0.15">
      <c r="A2780" s="44">
        <v>31691</v>
      </c>
      <c r="B2780" s="44" t="s">
        <v>1296</v>
      </c>
      <c r="C2780" s="48" t="s">
        <v>2830</v>
      </c>
      <c r="D2780" s="44">
        <v>2000</v>
      </c>
      <c r="E2780" s="48" t="s">
        <v>8815</v>
      </c>
      <c r="F2780" s="44" t="s">
        <v>1290</v>
      </c>
      <c r="G2780" s="61"/>
    </row>
    <row r="2781" spans="1:7" x14ac:dyDescent="0.15">
      <c r="A2781" s="44">
        <v>31693</v>
      </c>
      <c r="B2781" s="44" t="s">
        <v>1295</v>
      </c>
      <c r="C2781" s="48" t="s">
        <v>510</v>
      </c>
      <c r="D2781" s="44">
        <v>1999</v>
      </c>
      <c r="E2781" s="48" t="s">
        <v>9976</v>
      </c>
      <c r="F2781" s="44" t="s">
        <v>1291</v>
      </c>
      <c r="G2781" s="61">
        <v>42819</v>
      </c>
    </row>
    <row r="2782" spans="1:7" x14ac:dyDescent="0.15">
      <c r="A2782" s="44">
        <v>31694</v>
      </c>
      <c r="B2782" s="44" t="s">
        <v>1295</v>
      </c>
      <c r="C2782" s="48" t="s">
        <v>2831</v>
      </c>
      <c r="D2782" s="44">
        <v>2002</v>
      </c>
      <c r="E2782" s="48" t="s">
        <v>8818</v>
      </c>
      <c r="F2782" s="44" t="s">
        <v>1293</v>
      </c>
      <c r="G2782" s="61"/>
    </row>
    <row r="2783" spans="1:7" x14ac:dyDescent="0.15">
      <c r="A2783" s="44">
        <v>31695</v>
      </c>
      <c r="B2783" s="44" t="s">
        <v>1295</v>
      </c>
      <c r="C2783" s="48" t="s">
        <v>2832</v>
      </c>
      <c r="D2783" s="44">
        <v>2002</v>
      </c>
      <c r="E2783" s="48" t="s">
        <v>8818</v>
      </c>
      <c r="F2783" s="44" t="s">
        <v>1293</v>
      </c>
      <c r="G2783" s="61"/>
    </row>
    <row r="2784" spans="1:7" x14ac:dyDescent="0.15">
      <c r="A2784" s="44">
        <v>31696</v>
      </c>
      <c r="B2784" s="44" t="s">
        <v>1296</v>
      </c>
      <c r="C2784" s="48" t="s">
        <v>643</v>
      </c>
      <c r="D2784" s="44">
        <v>2002</v>
      </c>
      <c r="E2784" s="48" t="s">
        <v>8826</v>
      </c>
      <c r="F2784" s="44" t="s">
        <v>1294</v>
      </c>
      <c r="G2784" s="61"/>
    </row>
    <row r="2785" spans="1:7" x14ac:dyDescent="0.15">
      <c r="A2785" s="44">
        <v>31697</v>
      </c>
      <c r="B2785" s="44" t="s">
        <v>1295</v>
      </c>
      <c r="C2785" s="48" t="s">
        <v>2833</v>
      </c>
      <c r="D2785" s="44">
        <v>2003</v>
      </c>
      <c r="E2785" s="48" t="s">
        <v>8722</v>
      </c>
      <c r="F2785" s="44" t="s">
        <v>1296</v>
      </c>
      <c r="G2785" s="61"/>
    </row>
    <row r="2786" spans="1:7" x14ac:dyDescent="0.15">
      <c r="A2786" s="44">
        <v>31698</v>
      </c>
      <c r="B2786" s="44" t="s">
        <v>1296</v>
      </c>
      <c r="C2786" s="48" t="s">
        <v>930</v>
      </c>
      <c r="D2786" s="44">
        <v>2001</v>
      </c>
      <c r="E2786" s="48" t="s">
        <v>8722</v>
      </c>
      <c r="F2786" s="44" t="s">
        <v>1296</v>
      </c>
      <c r="G2786" s="61"/>
    </row>
    <row r="2787" spans="1:7" x14ac:dyDescent="0.15">
      <c r="A2787" s="44">
        <v>31699</v>
      </c>
      <c r="B2787" s="44" t="s">
        <v>1295</v>
      </c>
      <c r="C2787" s="48" t="s">
        <v>10994</v>
      </c>
      <c r="D2787" s="44">
        <v>1999</v>
      </c>
      <c r="E2787" s="48" t="s">
        <v>8788</v>
      </c>
      <c r="F2787" s="44" t="s">
        <v>1291</v>
      </c>
      <c r="G2787" s="61"/>
    </row>
    <row r="2788" spans="1:7" x14ac:dyDescent="0.15">
      <c r="A2788" s="44">
        <v>31700</v>
      </c>
      <c r="B2788" s="44" t="s">
        <v>1295</v>
      </c>
      <c r="C2788" s="48" t="s">
        <v>10995</v>
      </c>
      <c r="D2788" s="44">
        <v>1999</v>
      </c>
      <c r="E2788" s="48" t="s">
        <v>8859</v>
      </c>
      <c r="F2788" s="44" t="s">
        <v>1295</v>
      </c>
      <c r="G2788" s="61"/>
    </row>
    <row r="2789" spans="1:7" x14ac:dyDescent="0.15">
      <c r="A2789" s="44">
        <v>31701</v>
      </c>
      <c r="B2789" s="44" t="s">
        <v>1296</v>
      </c>
      <c r="C2789" s="48" t="s">
        <v>2834</v>
      </c>
      <c r="D2789" s="44">
        <v>2001</v>
      </c>
      <c r="E2789" s="48" t="s">
        <v>8784</v>
      </c>
      <c r="F2789" s="44" t="s">
        <v>1290</v>
      </c>
      <c r="G2789" s="61"/>
    </row>
    <row r="2790" spans="1:7" x14ac:dyDescent="0.15">
      <c r="A2790" s="44">
        <v>31702</v>
      </c>
      <c r="B2790" s="44" t="s">
        <v>1296</v>
      </c>
      <c r="C2790" s="48" t="s">
        <v>2835</v>
      </c>
      <c r="D2790" s="44">
        <v>2002</v>
      </c>
      <c r="E2790" s="48" t="s">
        <v>8784</v>
      </c>
      <c r="F2790" s="44" t="s">
        <v>1290</v>
      </c>
      <c r="G2790" s="61"/>
    </row>
    <row r="2791" spans="1:7" x14ac:dyDescent="0.15">
      <c r="A2791" s="44">
        <v>31704</v>
      </c>
      <c r="B2791" s="44" t="s">
        <v>1295</v>
      </c>
      <c r="C2791" s="48" t="s">
        <v>10996</v>
      </c>
      <c r="D2791" s="44">
        <v>1999</v>
      </c>
      <c r="E2791" s="48" t="s">
        <v>8784</v>
      </c>
      <c r="F2791" s="44" t="s">
        <v>1290</v>
      </c>
      <c r="G2791" s="61"/>
    </row>
    <row r="2792" spans="1:7" x14ac:dyDescent="0.15">
      <c r="A2792" s="44">
        <v>31705</v>
      </c>
      <c r="B2792" s="44" t="s">
        <v>1295</v>
      </c>
      <c r="C2792" s="48" t="s">
        <v>10997</v>
      </c>
      <c r="D2792" s="44">
        <v>1999</v>
      </c>
      <c r="E2792" s="48" t="s">
        <v>8766</v>
      </c>
      <c r="F2792" s="44" t="s">
        <v>1291</v>
      </c>
      <c r="G2792" s="61"/>
    </row>
    <row r="2793" spans="1:7" x14ac:dyDescent="0.15">
      <c r="A2793" s="44">
        <v>31706</v>
      </c>
      <c r="B2793" s="44" t="s">
        <v>1295</v>
      </c>
      <c r="C2793" s="48" t="s">
        <v>2836</v>
      </c>
      <c r="D2793" s="44">
        <v>2003</v>
      </c>
      <c r="E2793" s="48" t="s">
        <v>8766</v>
      </c>
      <c r="F2793" s="44" t="s">
        <v>1291</v>
      </c>
      <c r="G2793" s="61"/>
    </row>
    <row r="2794" spans="1:7" x14ac:dyDescent="0.15">
      <c r="A2794" s="44">
        <v>31707</v>
      </c>
      <c r="B2794" s="44" t="s">
        <v>1296</v>
      </c>
      <c r="C2794" s="48" t="s">
        <v>2837</v>
      </c>
      <c r="D2794" s="44">
        <v>2002</v>
      </c>
      <c r="E2794" s="48" t="s">
        <v>8766</v>
      </c>
      <c r="F2794" s="44" t="s">
        <v>1291</v>
      </c>
      <c r="G2794" s="61"/>
    </row>
    <row r="2795" spans="1:7" x14ac:dyDescent="0.15">
      <c r="A2795" s="44">
        <v>31708</v>
      </c>
      <c r="B2795" s="44" t="s">
        <v>1295</v>
      </c>
      <c r="C2795" s="48" t="s">
        <v>275</v>
      </c>
      <c r="D2795" s="44">
        <v>2000</v>
      </c>
      <c r="E2795" s="48" t="s">
        <v>8797</v>
      </c>
      <c r="F2795" s="44" t="s">
        <v>1298</v>
      </c>
      <c r="G2795" s="61">
        <v>43100</v>
      </c>
    </row>
    <row r="2796" spans="1:7" x14ac:dyDescent="0.15">
      <c r="A2796" s="44">
        <v>31711</v>
      </c>
      <c r="B2796" s="44" t="s">
        <v>1295</v>
      </c>
      <c r="C2796" s="48" t="s">
        <v>10998</v>
      </c>
      <c r="D2796" s="44">
        <v>1999</v>
      </c>
      <c r="E2796" s="48" t="s">
        <v>8841</v>
      </c>
      <c r="F2796" s="44" t="s">
        <v>1293</v>
      </c>
      <c r="G2796" s="61"/>
    </row>
    <row r="2797" spans="1:7" x14ac:dyDescent="0.15">
      <c r="A2797" s="44">
        <v>31712</v>
      </c>
      <c r="B2797" s="44" t="s">
        <v>1296</v>
      </c>
      <c r="C2797" s="48" t="s">
        <v>2838</v>
      </c>
      <c r="D2797" s="44">
        <v>2003</v>
      </c>
      <c r="E2797" s="48" t="s">
        <v>8841</v>
      </c>
      <c r="F2797" s="44" t="s">
        <v>1293</v>
      </c>
      <c r="G2797" s="61"/>
    </row>
    <row r="2798" spans="1:7" x14ac:dyDescent="0.15">
      <c r="A2798" s="44">
        <v>31713</v>
      </c>
      <c r="B2798" s="44" t="s">
        <v>1296</v>
      </c>
      <c r="C2798" s="48" t="s">
        <v>2839</v>
      </c>
      <c r="D2798" s="44">
        <v>2001</v>
      </c>
      <c r="E2798" s="48" t="s">
        <v>8841</v>
      </c>
      <c r="F2798" s="44" t="s">
        <v>1293</v>
      </c>
      <c r="G2798" s="61"/>
    </row>
    <row r="2799" spans="1:7" x14ac:dyDescent="0.15">
      <c r="A2799" s="44">
        <v>31714</v>
      </c>
      <c r="B2799" s="44" t="s">
        <v>1295</v>
      </c>
      <c r="C2799" s="48" t="s">
        <v>249</v>
      </c>
      <c r="D2799" s="44">
        <v>2001</v>
      </c>
      <c r="E2799" s="48" t="s">
        <v>8698</v>
      </c>
      <c r="F2799" s="44" t="s">
        <v>1298</v>
      </c>
      <c r="G2799" s="61">
        <v>42540</v>
      </c>
    </row>
    <row r="2800" spans="1:7" x14ac:dyDescent="0.15">
      <c r="A2800" s="44">
        <v>31715</v>
      </c>
      <c r="B2800" s="44" t="s">
        <v>1295</v>
      </c>
      <c r="C2800" s="48" t="s">
        <v>1242</v>
      </c>
      <c r="D2800" s="44">
        <v>2004</v>
      </c>
      <c r="E2800" s="48" t="s">
        <v>8698</v>
      </c>
      <c r="F2800" s="44" t="s">
        <v>1298</v>
      </c>
      <c r="G2800" s="61"/>
    </row>
    <row r="2801" spans="1:7" x14ac:dyDescent="0.15">
      <c r="A2801" s="44">
        <v>31716</v>
      </c>
      <c r="B2801" s="44" t="s">
        <v>1295</v>
      </c>
      <c r="C2801" s="48" t="s">
        <v>10999</v>
      </c>
      <c r="D2801" s="44">
        <v>1999</v>
      </c>
      <c r="E2801" s="48" t="s">
        <v>11380</v>
      </c>
      <c r="F2801" s="44" t="s">
        <v>1298</v>
      </c>
      <c r="G2801" s="61"/>
    </row>
    <row r="2802" spans="1:7" x14ac:dyDescent="0.15">
      <c r="A2802" s="44">
        <v>31717</v>
      </c>
      <c r="B2802" s="44" t="s">
        <v>1296</v>
      </c>
      <c r="C2802" s="48" t="s">
        <v>635</v>
      </c>
      <c r="D2802" s="44">
        <v>2002</v>
      </c>
      <c r="E2802" s="48" t="s">
        <v>8738</v>
      </c>
      <c r="F2802" s="44" t="s">
        <v>1293</v>
      </c>
      <c r="G2802" s="61"/>
    </row>
    <row r="2803" spans="1:7" x14ac:dyDescent="0.15">
      <c r="A2803" s="44">
        <v>31719</v>
      </c>
      <c r="B2803" s="44" t="s">
        <v>1295</v>
      </c>
      <c r="C2803" s="48" t="s">
        <v>2840</v>
      </c>
      <c r="D2803" s="44">
        <v>2004</v>
      </c>
      <c r="E2803" s="48" t="s">
        <v>8738</v>
      </c>
      <c r="F2803" s="44" t="s">
        <v>1293</v>
      </c>
      <c r="G2803" s="61">
        <v>43100</v>
      </c>
    </row>
    <row r="2804" spans="1:7" x14ac:dyDescent="0.15">
      <c r="A2804" s="44">
        <v>31720</v>
      </c>
      <c r="B2804" s="44" t="s">
        <v>1295</v>
      </c>
      <c r="C2804" s="48" t="s">
        <v>2841</v>
      </c>
      <c r="D2804" s="44">
        <v>2002</v>
      </c>
      <c r="E2804" s="48" t="s">
        <v>8732</v>
      </c>
      <c r="F2804" s="44" t="s">
        <v>1292</v>
      </c>
      <c r="G2804" s="61"/>
    </row>
    <row r="2805" spans="1:7" x14ac:dyDescent="0.15">
      <c r="A2805" s="44">
        <v>31722</v>
      </c>
      <c r="B2805" s="44" t="s">
        <v>1295</v>
      </c>
      <c r="C2805" s="48" t="s">
        <v>2842</v>
      </c>
      <c r="D2805" s="44">
        <v>2001</v>
      </c>
      <c r="E2805" s="48" t="s">
        <v>8853</v>
      </c>
      <c r="F2805" s="44" t="s">
        <v>1290</v>
      </c>
      <c r="G2805" s="61"/>
    </row>
    <row r="2806" spans="1:7" x14ac:dyDescent="0.15">
      <c r="A2806" s="44">
        <v>31723</v>
      </c>
      <c r="B2806" s="44" t="s">
        <v>1296</v>
      </c>
      <c r="C2806" s="48" t="s">
        <v>800</v>
      </c>
      <c r="D2806" s="44">
        <v>2001</v>
      </c>
      <c r="E2806" s="48" t="s">
        <v>8877</v>
      </c>
      <c r="F2806" s="44" t="s">
        <v>1299</v>
      </c>
      <c r="G2806" s="61">
        <v>43100</v>
      </c>
    </row>
    <row r="2807" spans="1:7" x14ac:dyDescent="0.15">
      <c r="A2807" s="44">
        <v>31724</v>
      </c>
      <c r="B2807" s="44" t="s">
        <v>1296</v>
      </c>
      <c r="C2807" s="48" t="s">
        <v>11000</v>
      </c>
      <c r="D2807" s="44">
        <v>1999</v>
      </c>
      <c r="E2807" s="48" t="s">
        <v>8691</v>
      </c>
      <c r="F2807" s="44" t="s">
        <v>1296</v>
      </c>
      <c r="G2807" s="61"/>
    </row>
    <row r="2808" spans="1:7" x14ac:dyDescent="0.15">
      <c r="A2808" s="44">
        <v>31726</v>
      </c>
      <c r="B2808" s="44" t="s">
        <v>1296</v>
      </c>
      <c r="C2808" s="48" t="s">
        <v>2843</v>
      </c>
      <c r="D2808" s="44">
        <v>2001</v>
      </c>
      <c r="E2808" s="48" t="s">
        <v>8753</v>
      </c>
      <c r="F2808" s="44" t="s">
        <v>1295</v>
      </c>
      <c r="G2808" s="61"/>
    </row>
    <row r="2809" spans="1:7" x14ac:dyDescent="0.15">
      <c r="A2809" s="44">
        <v>31728</v>
      </c>
      <c r="B2809" s="44" t="s">
        <v>1296</v>
      </c>
      <c r="C2809" s="48" t="s">
        <v>2844</v>
      </c>
      <c r="D2809" s="44">
        <v>2001</v>
      </c>
      <c r="E2809" s="48" t="s">
        <v>8753</v>
      </c>
      <c r="F2809" s="44" t="s">
        <v>1295</v>
      </c>
      <c r="G2809" s="61"/>
    </row>
    <row r="2810" spans="1:7" x14ac:dyDescent="0.15">
      <c r="A2810" s="44">
        <v>31730</v>
      </c>
      <c r="B2810" s="44" t="s">
        <v>1296</v>
      </c>
      <c r="C2810" s="48" t="s">
        <v>2845</v>
      </c>
      <c r="D2810" s="44">
        <v>2003</v>
      </c>
      <c r="E2810" s="48" t="s">
        <v>8690</v>
      </c>
      <c r="F2810" s="44" t="s">
        <v>1291</v>
      </c>
      <c r="G2810" s="61">
        <v>43100</v>
      </c>
    </row>
    <row r="2811" spans="1:7" x14ac:dyDescent="0.15">
      <c r="A2811" s="44">
        <v>31731</v>
      </c>
      <c r="B2811" s="44" t="s">
        <v>1296</v>
      </c>
      <c r="C2811" s="48" t="s">
        <v>11001</v>
      </c>
      <c r="D2811" s="44">
        <v>1999</v>
      </c>
      <c r="E2811" s="48" t="s">
        <v>8792</v>
      </c>
      <c r="F2811" s="44" t="s">
        <v>1290</v>
      </c>
      <c r="G2811" s="61"/>
    </row>
    <row r="2812" spans="1:7" x14ac:dyDescent="0.15">
      <c r="A2812" s="44">
        <v>31732</v>
      </c>
      <c r="B2812" s="44" t="s">
        <v>1296</v>
      </c>
      <c r="C2812" s="48" t="s">
        <v>2846</v>
      </c>
      <c r="D2812" s="44">
        <v>2000</v>
      </c>
      <c r="E2812" s="48" t="s">
        <v>11380</v>
      </c>
      <c r="F2812" s="44" t="s">
        <v>1298</v>
      </c>
      <c r="G2812" s="61"/>
    </row>
    <row r="2813" spans="1:7" x14ac:dyDescent="0.15">
      <c r="A2813" s="44">
        <v>31734</v>
      </c>
      <c r="B2813" s="44" t="s">
        <v>1296</v>
      </c>
      <c r="C2813" s="48" t="s">
        <v>2847</v>
      </c>
      <c r="D2813" s="44">
        <v>2000</v>
      </c>
      <c r="E2813" s="48" t="s">
        <v>11380</v>
      </c>
      <c r="F2813" s="44" t="s">
        <v>1298</v>
      </c>
      <c r="G2813" s="61"/>
    </row>
    <row r="2814" spans="1:7" x14ac:dyDescent="0.15">
      <c r="A2814" s="44">
        <v>31737</v>
      </c>
      <c r="B2814" s="44" t="s">
        <v>1295</v>
      </c>
      <c r="C2814" s="48" t="s">
        <v>11002</v>
      </c>
      <c r="D2814" s="44">
        <v>1999</v>
      </c>
      <c r="E2814" s="48" t="s">
        <v>8756</v>
      </c>
      <c r="F2814" s="44" t="s">
        <v>1296</v>
      </c>
      <c r="G2814" s="61"/>
    </row>
    <row r="2815" spans="1:7" x14ac:dyDescent="0.15">
      <c r="A2815" s="44">
        <v>31739</v>
      </c>
      <c r="B2815" s="44" t="s">
        <v>1295</v>
      </c>
      <c r="C2815" s="48" t="s">
        <v>11003</v>
      </c>
      <c r="D2815" s="44">
        <v>1999</v>
      </c>
      <c r="E2815" s="48" t="s">
        <v>8726</v>
      </c>
      <c r="F2815" s="44" t="s">
        <v>1292</v>
      </c>
      <c r="G2815" s="61"/>
    </row>
    <row r="2816" spans="1:7" x14ac:dyDescent="0.15">
      <c r="A2816" s="44">
        <v>31742</v>
      </c>
      <c r="B2816" s="44" t="s">
        <v>1295</v>
      </c>
      <c r="C2816" s="48" t="s">
        <v>994</v>
      </c>
      <c r="D2816" s="44">
        <v>2006</v>
      </c>
      <c r="E2816" s="48" t="s">
        <v>8740</v>
      </c>
      <c r="F2816" s="44" t="s">
        <v>1297</v>
      </c>
      <c r="G2816" s="61"/>
    </row>
    <row r="2817" spans="1:7" x14ac:dyDescent="0.15">
      <c r="A2817" s="44">
        <v>31743</v>
      </c>
      <c r="B2817" s="44" t="s">
        <v>1295</v>
      </c>
      <c r="C2817" s="48" t="s">
        <v>353</v>
      </c>
      <c r="D2817" s="44">
        <v>2001</v>
      </c>
      <c r="E2817" s="48" t="s">
        <v>8740</v>
      </c>
      <c r="F2817" s="44" t="s">
        <v>1297</v>
      </c>
      <c r="G2817" s="61"/>
    </row>
    <row r="2818" spans="1:7" x14ac:dyDescent="0.15">
      <c r="A2818" s="44">
        <v>31744</v>
      </c>
      <c r="B2818" s="44" t="s">
        <v>1295</v>
      </c>
      <c r="C2818" s="48" t="s">
        <v>2848</v>
      </c>
      <c r="D2818" s="44">
        <v>2006</v>
      </c>
      <c r="E2818" s="48" t="s">
        <v>8733</v>
      </c>
      <c r="F2818" s="44" t="s">
        <v>1297</v>
      </c>
      <c r="G2818" s="61">
        <v>42661</v>
      </c>
    </row>
    <row r="2819" spans="1:7" x14ac:dyDescent="0.15">
      <c r="A2819" s="44">
        <v>31746</v>
      </c>
      <c r="B2819" s="44" t="s">
        <v>1295</v>
      </c>
      <c r="C2819" s="48" t="s">
        <v>1256</v>
      </c>
      <c r="D2819" s="44">
        <v>2002</v>
      </c>
      <c r="E2819" s="48" t="s">
        <v>8740</v>
      </c>
      <c r="F2819" s="44" t="s">
        <v>1297</v>
      </c>
      <c r="G2819" s="61">
        <v>42786</v>
      </c>
    </row>
    <row r="2820" spans="1:7" x14ac:dyDescent="0.15">
      <c r="A2820" s="44">
        <v>31747</v>
      </c>
      <c r="B2820" s="44" t="s">
        <v>1295</v>
      </c>
      <c r="C2820" s="48" t="s">
        <v>2849</v>
      </c>
      <c r="D2820" s="44">
        <v>2006</v>
      </c>
      <c r="E2820" s="48" t="s">
        <v>8740</v>
      </c>
      <c r="F2820" s="44" t="s">
        <v>1297</v>
      </c>
      <c r="G2820" s="61"/>
    </row>
    <row r="2821" spans="1:7" x14ac:dyDescent="0.15">
      <c r="A2821" s="44">
        <v>31748</v>
      </c>
      <c r="B2821" s="44" t="s">
        <v>1295</v>
      </c>
      <c r="C2821" s="48" t="s">
        <v>2850</v>
      </c>
      <c r="D2821" s="44">
        <v>2005</v>
      </c>
      <c r="E2821" s="48" t="s">
        <v>8740</v>
      </c>
      <c r="F2821" s="44" t="s">
        <v>1297</v>
      </c>
      <c r="G2821" s="61"/>
    </row>
    <row r="2822" spans="1:7" x14ac:dyDescent="0.15">
      <c r="A2822" s="44">
        <v>31749</v>
      </c>
      <c r="B2822" s="44" t="s">
        <v>1296</v>
      </c>
      <c r="C2822" s="48" t="s">
        <v>2851</v>
      </c>
      <c r="D2822" s="44">
        <v>2001</v>
      </c>
      <c r="E2822" s="48" t="s">
        <v>8740</v>
      </c>
      <c r="F2822" s="44" t="s">
        <v>1297</v>
      </c>
      <c r="G2822" s="61"/>
    </row>
    <row r="2823" spans="1:7" x14ac:dyDescent="0.15">
      <c r="A2823" s="44">
        <v>31750</v>
      </c>
      <c r="B2823" s="44" t="s">
        <v>1296</v>
      </c>
      <c r="C2823" s="48" t="s">
        <v>2852</v>
      </c>
      <c r="D2823" s="44">
        <v>2001</v>
      </c>
      <c r="E2823" s="48" t="s">
        <v>8740</v>
      </c>
      <c r="F2823" s="44" t="s">
        <v>1297</v>
      </c>
      <c r="G2823" s="61"/>
    </row>
    <row r="2824" spans="1:7" x14ac:dyDescent="0.15">
      <c r="A2824" s="44">
        <v>31751</v>
      </c>
      <c r="B2824" s="44" t="s">
        <v>1296</v>
      </c>
      <c r="C2824" s="48" t="s">
        <v>2853</v>
      </c>
      <c r="D2824" s="44">
        <v>2004</v>
      </c>
      <c r="E2824" s="48" t="s">
        <v>8789</v>
      </c>
      <c r="F2824" s="44" t="s">
        <v>1297</v>
      </c>
      <c r="G2824" s="61">
        <v>42805</v>
      </c>
    </row>
    <row r="2825" spans="1:7" x14ac:dyDescent="0.15">
      <c r="A2825" s="44">
        <v>31752</v>
      </c>
      <c r="B2825" s="44" t="s">
        <v>1296</v>
      </c>
      <c r="C2825" s="48" t="s">
        <v>2854</v>
      </c>
      <c r="D2825" s="44">
        <v>2004</v>
      </c>
      <c r="E2825" s="48" t="s">
        <v>8740</v>
      </c>
      <c r="F2825" s="44" t="s">
        <v>1297</v>
      </c>
      <c r="G2825" s="61"/>
    </row>
    <row r="2826" spans="1:7" x14ac:dyDescent="0.15">
      <c r="A2826" s="133">
        <v>31754</v>
      </c>
      <c r="B2826" s="133" t="s">
        <v>1296</v>
      </c>
      <c r="C2826" s="134" t="s">
        <v>2855</v>
      </c>
      <c r="D2826" s="133">
        <v>2001</v>
      </c>
      <c r="E2826" s="134" t="s">
        <v>8740</v>
      </c>
      <c r="F2826" s="133" t="s">
        <v>1297</v>
      </c>
    </row>
    <row r="2827" spans="1:7" x14ac:dyDescent="0.15">
      <c r="A2827" s="44">
        <v>31756</v>
      </c>
      <c r="B2827" s="44" t="s">
        <v>1296</v>
      </c>
      <c r="C2827" s="48" t="s">
        <v>2856</v>
      </c>
      <c r="D2827" s="44">
        <v>2003</v>
      </c>
      <c r="E2827" s="48" t="s">
        <v>8740</v>
      </c>
      <c r="F2827" s="44" t="s">
        <v>1297</v>
      </c>
      <c r="G2827" s="61"/>
    </row>
    <row r="2828" spans="1:7" x14ac:dyDescent="0.15">
      <c r="A2828" s="44">
        <v>31759</v>
      </c>
      <c r="B2828" s="44" t="s">
        <v>1296</v>
      </c>
      <c r="C2828" s="48" t="s">
        <v>2857</v>
      </c>
      <c r="D2828" s="44">
        <v>2003</v>
      </c>
      <c r="E2828" s="48" t="s">
        <v>8740</v>
      </c>
      <c r="F2828" s="44" t="s">
        <v>1297</v>
      </c>
      <c r="G2828" s="61"/>
    </row>
    <row r="2829" spans="1:7" x14ac:dyDescent="0.15">
      <c r="A2829" s="44">
        <v>31761</v>
      </c>
      <c r="B2829" s="44" t="s">
        <v>1296</v>
      </c>
      <c r="C2829" s="48" t="s">
        <v>2858</v>
      </c>
      <c r="D2829" s="44">
        <v>2006</v>
      </c>
      <c r="E2829" s="48" t="s">
        <v>8740</v>
      </c>
      <c r="F2829" s="44" t="s">
        <v>1297</v>
      </c>
      <c r="G2829" s="61"/>
    </row>
    <row r="2830" spans="1:7" x14ac:dyDescent="0.15">
      <c r="A2830" s="44">
        <v>31763</v>
      </c>
      <c r="B2830" s="44" t="s">
        <v>1296</v>
      </c>
      <c r="C2830" s="48" t="s">
        <v>2859</v>
      </c>
      <c r="D2830" s="44">
        <v>2001</v>
      </c>
      <c r="E2830" s="48" t="s">
        <v>8704</v>
      </c>
      <c r="F2830" s="44" t="s">
        <v>1292</v>
      </c>
      <c r="G2830" s="61"/>
    </row>
    <row r="2831" spans="1:7" x14ac:dyDescent="0.15">
      <c r="A2831" s="133">
        <v>31764</v>
      </c>
      <c r="B2831" s="133" t="s">
        <v>1296</v>
      </c>
      <c r="C2831" s="134" t="s">
        <v>2860</v>
      </c>
      <c r="D2831" s="133">
        <v>2002</v>
      </c>
      <c r="E2831" s="134" t="s">
        <v>8741</v>
      </c>
      <c r="F2831" s="133" t="s">
        <v>1292</v>
      </c>
      <c r="G2831" s="135">
        <v>42905</v>
      </c>
    </row>
    <row r="2832" spans="1:7" x14ac:dyDescent="0.15">
      <c r="A2832" s="44">
        <v>31765</v>
      </c>
      <c r="B2832" s="44" t="s">
        <v>1296</v>
      </c>
      <c r="C2832" s="48" t="s">
        <v>2861</v>
      </c>
      <c r="D2832" s="44">
        <v>2001</v>
      </c>
      <c r="E2832" s="48" t="s">
        <v>8704</v>
      </c>
      <c r="F2832" s="44" t="s">
        <v>1292</v>
      </c>
      <c r="G2832" s="61"/>
    </row>
    <row r="2833" spans="1:7" x14ac:dyDescent="0.15">
      <c r="A2833" s="44">
        <v>31766</v>
      </c>
      <c r="B2833" s="44" t="s">
        <v>1296</v>
      </c>
      <c r="C2833" s="48" t="s">
        <v>2862</v>
      </c>
      <c r="D2833" s="44">
        <v>2001</v>
      </c>
      <c r="E2833" s="48" t="s">
        <v>8704</v>
      </c>
      <c r="F2833" s="44" t="s">
        <v>1292</v>
      </c>
      <c r="G2833" s="61"/>
    </row>
    <row r="2834" spans="1:7" x14ac:dyDescent="0.15">
      <c r="A2834" s="133">
        <v>31767</v>
      </c>
      <c r="B2834" s="133" t="s">
        <v>1296</v>
      </c>
      <c r="C2834" s="134" t="s">
        <v>2863</v>
      </c>
      <c r="D2834" s="133">
        <v>2002</v>
      </c>
      <c r="E2834" s="134" t="s">
        <v>8740</v>
      </c>
      <c r="F2834" s="133" t="s">
        <v>1297</v>
      </c>
    </row>
    <row r="2835" spans="1:7" x14ac:dyDescent="0.15">
      <c r="A2835" s="44">
        <v>31768</v>
      </c>
      <c r="B2835" s="44" t="s">
        <v>1296</v>
      </c>
      <c r="C2835" s="48" t="s">
        <v>2864</v>
      </c>
      <c r="D2835" s="44">
        <v>2003</v>
      </c>
      <c r="E2835" s="48" t="s">
        <v>8740</v>
      </c>
      <c r="F2835" s="44" t="s">
        <v>1297</v>
      </c>
      <c r="G2835" s="61"/>
    </row>
    <row r="2836" spans="1:7" x14ac:dyDescent="0.15">
      <c r="A2836" s="44">
        <v>31769</v>
      </c>
      <c r="B2836" s="44" t="s">
        <v>1296</v>
      </c>
      <c r="C2836" s="48" t="s">
        <v>2865</v>
      </c>
      <c r="D2836" s="44">
        <v>2001</v>
      </c>
      <c r="E2836" s="48" t="s">
        <v>8740</v>
      </c>
      <c r="F2836" s="44" t="s">
        <v>1297</v>
      </c>
      <c r="G2836" s="61"/>
    </row>
    <row r="2837" spans="1:7" x14ac:dyDescent="0.15">
      <c r="A2837" s="44">
        <v>31770</v>
      </c>
      <c r="B2837" s="44" t="s">
        <v>1295</v>
      </c>
      <c r="C2837" s="48" t="s">
        <v>2866</v>
      </c>
      <c r="D2837" s="44">
        <v>2001</v>
      </c>
      <c r="E2837" s="48" t="s">
        <v>8740</v>
      </c>
      <c r="F2837" s="44" t="s">
        <v>1297</v>
      </c>
      <c r="G2837" s="61"/>
    </row>
    <row r="2838" spans="1:7" x14ac:dyDescent="0.15">
      <c r="A2838" s="44">
        <v>31771</v>
      </c>
      <c r="B2838" s="44" t="s">
        <v>1295</v>
      </c>
      <c r="C2838" s="48" t="s">
        <v>2867</v>
      </c>
      <c r="D2838" s="44">
        <v>2005</v>
      </c>
      <c r="E2838" s="48" t="s">
        <v>8733</v>
      </c>
      <c r="F2838" s="44" t="s">
        <v>1297</v>
      </c>
      <c r="G2838" s="61">
        <v>43045</v>
      </c>
    </row>
    <row r="2839" spans="1:7" x14ac:dyDescent="0.15">
      <c r="A2839" s="44">
        <v>31772</v>
      </c>
      <c r="B2839" s="44" t="s">
        <v>1295</v>
      </c>
      <c r="C2839" s="48" t="s">
        <v>1568</v>
      </c>
      <c r="D2839" s="44">
        <v>2000</v>
      </c>
      <c r="E2839" s="48" t="s">
        <v>8859</v>
      </c>
      <c r="F2839" s="44" t="s">
        <v>1295</v>
      </c>
      <c r="G2839" s="61"/>
    </row>
    <row r="2840" spans="1:7" x14ac:dyDescent="0.15">
      <c r="A2840" s="44">
        <v>31775</v>
      </c>
      <c r="B2840" s="44" t="s">
        <v>1295</v>
      </c>
      <c r="C2840" s="48" t="s">
        <v>339</v>
      </c>
      <c r="D2840" s="44">
        <v>2001</v>
      </c>
      <c r="E2840" s="48" t="s">
        <v>8696</v>
      </c>
      <c r="F2840" s="44" t="s">
        <v>1291</v>
      </c>
      <c r="G2840" s="61"/>
    </row>
    <row r="2841" spans="1:7" x14ac:dyDescent="0.15">
      <c r="A2841" s="44">
        <v>31777</v>
      </c>
      <c r="B2841" s="44" t="s">
        <v>1296</v>
      </c>
      <c r="C2841" s="48" t="s">
        <v>597</v>
      </c>
      <c r="D2841" s="44">
        <v>2003</v>
      </c>
      <c r="E2841" s="48" t="s">
        <v>8693</v>
      </c>
      <c r="F2841" s="44" t="s">
        <v>1295</v>
      </c>
      <c r="G2841" s="61">
        <v>43100</v>
      </c>
    </row>
    <row r="2842" spans="1:7" x14ac:dyDescent="0.15">
      <c r="A2842" s="44">
        <v>31778</v>
      </c>
      <c r="B2842" s="44" t="s">
        <v>1295</v>
      </c>
      <c r="C2842" s="48" t="s">
        <v>63</v>
      </c>
      <c r="D2842" s="44">
        <v>2002</v>
      </c>
      <c r="E2842" s="48" t="s">
        <v>8718</v>
      </c>
      <c r="F2842" s="44" t="s">
        <v>1293</v>
      </c>
      <c r="G2842" s="61">
        <v>43013</v>
      </c>
    </row>
    <row r="2843" spans="1:7" x14ac:dyDescent="0.15">
      <c r="A2843" s="44">
        <v>31779</v>
      </c>
      <c r="B2843" s="44" t="s">
        <v>1295</v>
      </c>
      <c r="C2843" s="48" t="s">
        <v>2868</v>
      </c>
      <c r="D2843" s="44">
        <v>2003</v>
      </c>
      <c r="E2843" s="48" t="s">
        <v>8695</v>
      </c>
      <c r="F2843" s="44" t="s">
        <v>1290</v>
      </c>
      <c r="G2843" s="61"/>
    </row>
    <row r="2844" spans="1:7" x14ac:dyDescent="0.15">
      <c r="A2844" s="44">
        <v>31780</v>
      </c>
      <c r="B2844" s="44" t="s">
        <v>1295</v>
      </c>
      <c r="C2844" s="48" t="s">
        <v>2869</v>
      </c>
      <c r="D2844" s="44">
        <v>2000</v>
      </c>
      <c r="E2844" s="48" t="s">
        <v>8695</v>
      </c>
      <c r="F2844" s="44" t="s">
        <v>1290</v>
      </c>
      <c r="G2844" s="61"/>
    </row>
    <row r="2845" spans="1:7" x14ac:dyDescent="0.15">
      <c r="A2845" s="44">
        <v>31781</v>
      </c>
      <c r="B2845" s="44" t="s">
        <v>1295</v>
      </c>
      <c r="C2845" s="48" t="s">
        <v>2870</v>
      </c>
      <c r="D2845" s="44">
        <v>2002</v>
      </c>
      <c r="E2845" s="48" t="s">
        <v>8695</v>
      </c>
      <c r="F2845" s="44" t="s">
        <v>1290</v>
      </c>
      <c r="G2845" s="61"/>
    </row>
    <row r="2846" spans="1:7" x14ac:dyDescent="0.15">
      <c r="A2846" s="44">
        <v>31782</v>
      </c>
      <c r="B2846" s="44" t="s">
        <v>1296</v>
      </c>
      <c r="C2846" s="48" t="s">
        <v>2871</v>
      </c>
      <c r="D2846" s="44">
        <v>2001</v>
      </c>
      <c r="E2846" s="48" t="s">
        <v>8695</v>
      </c>
      <c r="F2846" s="44" t="s">
        <v>1290</v>
      </c>
      <c r="G2846" s="61"/>
    </row>
    <row r="2847" spans="1:7" x14ac:dyDescent="0.15">
      <c r="A2847" s="44">
        <v>31783</v>
      </c>
      <c r="B2847" s="44" t="s">
        <v>1296</v>
      </c>
      <c r="C2847" s="48" t="s">
        <v>2872</v>
      </c>
      <c r="D2847" s="44">
        <v>2004</v>
      </c>
      <c r="E2847" s="48" t="s">
        <v>8695</v>
      </c>
      <c r="F2847" s="44" t="s">
        <v>1290</v>
      </c>
      <c r="G2847" s="61"/>
    </row>
    <row r="2848" spans="1:7" x14ac:dyDescent="0.15">
      <c r="A2848" s="44">
        <v>31784</v>
      </c>
      <c r="B2848" s="44" t="s">
        <v>1296</v>
      </c>
      <c r="C2848" s="48" t="s">
        <v>2873</v>
      </c>
      <c r="D2848" s="44">
        <v>2001</v>
      </c>
      <c r="E2848" s="48" t="s">
        <v>8695</v>
      </c>
      <c r="F2848" s="44" t="s">
        <v>1290</v>
      </c>
      <c r="G2848" s="61"/>
    </row>
    <row r="2849" spans="1:7" x14ac:dyDescent="0.15">
      <c r="A2849" s="44">
        <v>31785</v>
      </c>
      <c r="B2849" s="44" t="s">
        <v>1296</v>
      </c>
      <c r="C2849" s="48" t="s">
        <v>2874</v>
      </c>
      <c r="D2849" s="44">
        <v>2001</v>
      </c>
      <c r="E2849" s="48" t="s">
        <v>8695</v>
      </c>
      <c r="F2849" s="44" t="s">
        <v>1290</v>
      </c>
      <c r="G2849" s="61"/>
    </row>
    <row r="2850" spans="1:7" x14ac:dyDescent="0.15">
      <c r="A2850" s="44">
        <v>31786</v>
      </c>
      <c r="B2850" s="44" t="s">
        <v>1296</v>
      </c>
      <c r="C2850" s="48" t="s">
        <v>2875</v>
      </c>
      <c r="D2850" s="44">
        <v>2001</v>
      </c>
      <c r="E2850" s="48" t="s">
        <v>8784</v>
      </c>
      <c r="F2850" s="44" t="s">
        <v>1290</v>
      </c>
      <c r="G2850" s="61">
        <v>42435</v>
      </c>
    </row>
    <row r="2851" spans="1:7" x14ac:dyDescent="0.15">
      <c r="A2851" s="44">
        <v>31788</v>
      </c>
      <c r="B2851" s="44" t="s">
        <v>1295</v>
      </c>
      <c r="C2851" s="48" t="s">
        <v>2876</v>
      </c>
      <c r="D2851" s="44">
        <v>2000</v>
      </c>
      <c r="E2851" s="48" t="s">
        <v>8784</v>
      </c>
      <c r="F2851" s="44" t="s">
        <v>1290</v>
      </c>
      <c r="G2851" s="61"/>
    </row>
    <row r="2852" spans="1:7" x14ac:dyDescent="0.15">
      <c r="A2852" s="44">
        <v>31789</v>
      </c>
      <c r="B2852" s="44" t="s">
        <v>1296</v>
      </c>
      <c r="C2852" s="48" t="s">
        <v>2877</v>
      </c>
      <c r="D2852" s="44">
        <v>2001</v>
      </c>
      <c r="E2852" s="48" t="s">
        <v>8812</v>
      </c>
      <c r="F2852" s="44" t="s">
        <v>1298</v>
      </c>
      <c r="G2852" s="61"/>
    </row>
    <row r="2853" spans="1:7" x14ac:dyDescent="0.15">
      <c r="A2853" s="44">
        <v>31790</v>
      </c>
      <c r="B2853" s="44" t="s">
        <v>1296</v>
      </c>
      <c r="C2853" s="48" t="s">
        <v>2878</v>
      </c>
      <c r="D2853" s="44">
        <v>2000</v>
      </c>
      <c r="E2853" s="48" t="s">
        <v>8812</v>
      </c>
      <c r="F2853" s="44" t="s">
        <v>1298</v>
      </c>
      <c r="G2853" s="61"/>
    </row>
    <row r="2854" spans="1:7" x14ac:dyDescent="0.15">
      <c r="A2854" s="44">
        <v>31791</v>
      </c>
      <c r="B2854" s="44" t="s">
        <v>1295</v>
      </c>
      <c r="C2854" s="48" t="s">
        <v>26</v>
      </c>
      <c r="D2854" s="44">
        <v>2002</v>
      </c>
      <c r="E2854" s="48" t="s">
        <v>8708</v>
      </c>
      <c r="F2854" s="44" t="s">
        <v>1296</v>
      </c>
      <c r="G2854" s="61">
        <v>43100</v>
      </c>
    </row>
    <row r="2855" spans="1:7" x14ac:dyDescent="0.15">
      <c r="A2855" s="44">
        <v>31792</v>
      </c>
      <c r="B2855" s="44" t="s">
        <v>1295</v>
      </c>
      <c r="C2855" s="48" t="s">
        <v>99</v>
      </c>
      <c r="D2855" s="44">
        <v>2002</v>
      </c>
      <c r="E2855" s="48" t="s">
        <v>8708</v>
      </c>
      <c r="F2855" s="44" t="s">
        <v>1296</v>
      </c>
      <c r="G2855" s="61">
        <v>43035</v>
      </c>
    </row>
    <row r="2856" spans="1:7" x14ac:dyDescent="0.15">
      <c r="A2856" s="44">
        <v>31793</v>
      </c>
      <c r="B2856" s="44" t="s">
        <v>1296</v>
      </c>
      <c r="C2856" s="48" t="s">
        <v>2879</v>
      </c>
      <c r="D2856" s="44">
        <v>2002</v>
      </c>
      <c r="E2856" s="48" t="s">
        <v>8708</v>
      </c>
      <c r="F2856" s="44" t="s">
        <v>1296</v>
      </c>
      <c r="G2856" s="61"/>
    </row>
    <row r="2857" spans="1:7" x14ac:dyDescent="0.15">
      <c r="A2857" s="44">
        <v>31794</v>
      </c>
      <c r="B2857" s="44" t="s">
        <v>1296</v>
      </c>
      <c r="C2857" s="48" t="s">
        <v>2880</v>
      </c>
      <c r="D2857" s="44">
        <v>2002</v>
      </c>
      <c r="E2857" s="48" t="s">
        <v>9179</v>
      </c>
      <c r="F2857" s="44" t="s">
        <v>1294</v>
      </c>
      <c r="G2857" s="61"/>
    </row>
    <row r="2858" spans="1:7" x14ac:dyDescent="0.15">
      <c r="A2858" s="44">
        <v>31795</v>
      </c>
      <c r="B2858" s="44" t="s">
        <v>1296</v>
      </c>
      <c r="C2858" s="48" t="s">
        <v>2881</v>
      </c>
      <c r="D2858" s="44">
        <v>2006</v>
      </c>
      <c r="E2858" s="48" t="s">
        <v>8786</v>
      </c>
      <c r="F2858" s="44" t="s">
        <v>1297</v>
      </c>
      <c r="G2858" s="61">
        <v>43100</v>
      </c>
    </row>
    <row r="2859" spans="1:7" x14ac:dyDescent="0.15">
      <c r="A2859" s="44">
        <v>31796</v>
      </c>
      <c r="B2859" s="44" t="s">
        <v>1295</v>
      </c>
      <c r="C2859" s="48" t="s">
        <v>117</v>
      </c>
      <c r="D2859" s="44">
        <v>2002</v>
      </c>
      <c r="E2859" s="48" t="s">
        <v>8717</v>
      </c>
      <c r="F2859" s="44" t="s">
        <v>1299</v>
      </c>
      <c r="G2859" s="61"/>
    </row>
    <row r="2860" spans="1:7" x14ac:dyDescent="0.15">
      <c r="A2860" s="44">
        <v>31797</v>
      </c>
      <c r="B2860" s="44" t="s">
        <v>1296</v>
      </c>
      <c r="C2860" s="48" t="s">
        <v>880</v>
      </c>
      <c r="D2860" s="44">
        <v>2000</v>
      </c>
      <c r="E2860" s="48" t="s">
        <v>8709</v>
      </c>
      <c r="F2860" s="44" t="s">
        <v>1294</v>
      </c>
      <c r="G2860" s="61"/>
    </row>
    <row r="2861" spans="1:7" x14ac:dyDescent="0.15">
      <c r="A2861" s="44">
        <v>31802</v>
      </c>
      <c r="B2861" s="44" t="s">
        <v>1295</v>
      </c>
      <c r="C2861" s="48" t="s">
        <v>11004</v>
      </c>
      <c r="D2861" s="44">
        <v>1999</v>
      </c>
      <c r="E2861" s="48" t="s">
        <v>8740</v>
      </c>
      <c r="F2861" s="44" t="s">
        <v>1297</v>
      </c>
      <c r="G2861" s="61"/>
    </row>
    <row r="2862" spans="1:7" x14ac:dyDescent="0.15">
      <c r="A2862" s="44">
        <v>31803</v>
      </c>
      <c r="B2862" s="44" t="s">
        <v>1295</v>
      </c>
      <c r="C2862" s="48" t="s">
        <v>2882</v>
      </c>
      <c r="D2862" s="44">
        <v>2002</v>
      </c>
      <c r="E2862" s="48" t="s">
        <v>8740</v>
      </c>
      <c r="F2862" s="44" t="s">
        <v>1297</v>
      </c>
      <c r="G2862" s="61"/>
    </row>
    <row r="2863" spans="1:7" x14ac:dyDescent="0.15">
      <c r="A2863" s="44">
        <v>31804</v>
      </c>
      <c r="B2863" s="44" t="s">
        <v>1295</v>
      </c>
      <c r="C2863" s="48" t="s">
        <v>2883</v>
      </c>
      <c r="D2863" s="44">
        <v>2005</v>
      </c>
      <c r="E2863" s="48" t="s">
        <v>8740</v>
      </c>
      <c r="F2863" s="44" t="s">
        <v>1297</v>
      </c>
      <c r="G2863" s="61"/>
    </row>
    <row r="2864" spans="1:7" x14ac:dyDescent="0.15">
      <c r="A2864" s="44">
        <v>31808</v>
      </c>
      <c r="B2864" s="44" t="s">
        <v>1296</v>
      </c>
      <c r="C2864" s="48" t="s">
        <v>2884</v>
      </c>
      <c r="D2864" s="44">
        <v>2003</v>
      </c>
      <c r="E2864" s="48" t="s">
        <v>8740</v>
      </c>
      <c r="F2864" s="44" t="s">
        <v>1297</v>
      </c>
      <c r="G2864" s="61"/>
    </row>
    <row r="2865" spans="1:7" x14ac:dyDescent="0.15">
      <c r="A2865" s="44">
        <v>31810</v>
      </c>
      <c r="B2865" s="44" t="s">
        <v>1295</v>
      </c>
      <c r="C2865" s="48" t="s">
        <v>65</v>
      </c>
      <c r="D2865" s="44">
        <v>2003</v>
      </c>
      <c r="E2865" s="48" t="s">
        <v>8761</v>
      </c>
      <c r="F2865" s="44" t="s">
        <v>1292</v>
      </c>
      <c r="G2865" s="61">
        <v>43100</v>
      </c>
    </row>
    <row r="2866" spans="1:7" x14ac:dyDescent="0.15">
      <c r="A2866" s="44">
        <v>31811</v>
      </c>
      <c r="B2866" s="44" t="s">
        <v>1295</v>
      </c>
      <c r="C2866" s="48" t="s">
        <v>324</v>
      </c>
      <c r="D2866" s="44">
        <v>2001</v>
      </c>
      <c r="E2866" s="48" t="s">
        <v>8761</v>
      </c>
      <c r="F2866" s="44" t="s">
        <v>1292</v>
      </c>
      <c r="G2866" s="61"/>
    </row>
    <row r="2867" spans="1:7" x14ac:dyDescent="0.15">
      <c r="A2867" s="44">
        <v>31812</v>
      </c>
      <c r="B2867" s="44" t="s">
        <v>1295</v>
      </c>
      <c r="C2867" s="48" t="s">
        <v>2885</v>
      </c>
      <c r="D2867" s="44">
        <v>2004</v>
      </c>
      <c r="E2867" s="48" t="s">
        <v>8761</v>
      </c>
      <c r="F2867" s="44" t="s">
        <v>1292</v>
      </c>
      <c r="G2867" s="61"/>
    </row>
    <row r="2868" spans="1:7" x14ac:dyDescent="0.15">
      <c r="A2868" s="44">
        <v>31813</v>
      </c>
      <c r="B2868" s="44" t="s">
        <v>1295</v>
      </c>
      <c r="C2868" s="48" t="s">
        <v>343</v>
      </c>
      <c r="D2868" s="44">
        <v>2000</v>
      </c>
      <c r="E2868" s="48" t="s">
        <v>8761</v>
      </c>
      <c r="F2868" s="44" t="s">
        <v>1292</v>
      </c>
      <c r="G2868" s="61"/>
    </row>
    <row r="2869" spans="1:7" x14ac:dyDescent="0.15">
      <c r="A2869" s="44">
        <v>31814</v>
      </c>
      <c r="B2869" s="44" t="s">
        <v>1295</v>
      </c>
      <c r="C2869" s="48" t="s">
        <v>2886</v>
      </c>
      <c r="D2869" s="44">
        <v>2002</v>
      </c>
      <c r="E2869" s="48" t="s">
        <v>8761</v>
      </c>
      <c r="F2869" s="44" t="s">
        <v>1292</v>
      </c>
      <c r="G2869" s="61"/>
    </row>
    <row r="2870" spans="1:7" x14ac:dyDescent="0.15">
      <c r="A2870" s="44">
        <v>31815</v>
      </c>
      <c r="B2870" s="44" t="s">
        <v>1295</v>
      </c>
      <c r="C2870" s="48" t="s">
        <v>2887</v>
      </c>
      <c r="D2870" s="44">
        <v>2003</v>
      </c>
      <c r="E2870" s="48" t="s">
        <v>8761</v>
      </c>
      <c r="F2870" s="44" t="s">
        <v>1292</v>
      </c>
      <c r="G2870" s="61"/>
    </row>
    <row r="2871" spans="1:7" x14ac:dyDescent="0.15">
      <c r="A2871" s="44">
        <v>31816</v>
      </c>
      <c r="B2871" s="44" t="s">
        <v>1295</v>
      </c>
      <c r="C2871" s="48" t="s">
        <v>70</v>
      </c>
      <c r="D2871" s="44">
        <v>2003</v>
      </c>
      <c r="E2871" s="48" t="s">
        <v>8761</v>
      </c>
      <c r="F2871" s="44" t="s">
        <v>1292</v>
      </c>
      <c r="G2871" s="61">
        <v>43035</v>
      </c>
    </row>
    <row r="2872" spans="1:7" x14ac:dyDescent="0.15">
      <c r="A2872" s="44">
        <v>31817</v>
      </c>
      <c r="B2872" s="44" t="s">
        <v>1295</v>
      </c>
      <c r="C2872" s="48" t="s">
        <v>2888</v>
      </c>
      <c r="D2872" s="44">
        <v>2002</v>
      </c>
      <c r="E2872" s="48" t="s">
        <v>8761</v>
      </c>
      <c r="F2872" s="44" t="s">
        <v>1292</v>
      </c>
      <c r="G2872" s="61"/>
    </row>
    <row r="2873" spans="1:7" x14ac:dyDescent="0.15">
      <c r="A2873" s="44">
        <v>31818</v>
      </c>
      <c r="B2873" s="44" t="s">
        <v>1296</v>
      </c>
      <c r="C2873" s="48" t="s">
        <v>2889</v>
      </c>
      <c r="D2873" s="44">
        <v>2003</v>
      </c>
      <c r="E2873" s="48" t="s">
        <v>8761</v>
      </c>
      <c r="F2873" s="44" t="s">
        <v>1292</v>
      </c>
      <c r="G2873" s="61"/>
    </row>
    <row r="2874" spans="1:7" x14ac:dyDescent="0.15">
      <c r="A2874" s="44">
        <v>31819</v>
      </c>
      <c r="B2874" s="44" t="s">
        <v>1296</v>
      </c>
      <c r="C2874" s="48" t="s">
        <v>2890</v>
      </c>
      <c r="D2874" s="44">
        <v>2002</v>
      </c>
      <c r="E2874" s="48" t="s">
        <v>8761</v>
      </c>
      <c r="F2874" s="44" t="s">
        <v>1292</v>
      </c>
      <c r="G2874" s="61"/>
    </row>
    <row r="2875" spans="1:7" x14ac:dyDescent="0.15">
      <c r="A2875" s="44">
        <v>31820</v>
      </c>
      <c r="B2875" s="44" t="s">
        <v>1296</v>
      </c>
      <c r="C2875" s="48" t="s">
        <v>2891</v>
      </c>
      <c r="D2875" s="44">
        <v>2003</v>
      </c>
      <c r="E2875" s="48" t="s">
        <v>8761</v>
      </c>
      <c r="F2875" s="44" t="s">
        <v>1292</v>
      </c>
      <c r="G2875" s="61"/>
    </row>
    <row r="2876" spans="1:7" x14ac:dyDescent="0.15">
      <c r="A2876" s="44">
        <v>31821</v>
      </c>
      <c r="B2876" s="44" t="s">
        <v>1296</v>
      </c>
      <c r="C2876" s="48" t="s">
        <v>2892</v>
      </c>
      <c r="D2876" s="44">
        <v>2002</v>
      </c>
      <c r="E2876" s="48" t="s">
        <v>8761</v>
      </c>
      <c r="F2876" s="44" t="s">
        <v>1292</v>
      </c>
      <c r="G2876" s="61"/>
    </row>
    <row r="2877" spans="1:7" x14ac:dyDescent="0.15">
      <c r="A2877" s="44">
        <v>31822</v>
      </c>
      <c r="B2877" s="44" t="s">
        <v>1295</v>
      </c>
      <c r="C2877" s="48" t="s">
        <v>2893</v>
      </c>
      <c r="D2877" s="44">
        <v>2002</v>
      </c>
      <c r="E2877" s="48" t="s">
        <v>8761</v>
      </c>
      <c r="F2877" s="44" t="s">
        <v>1292</v>
      </c>
      <c r="G2877" s="61"/>
    </row>
    <row r="2878" spans="1:7" x14ac:dyDescent="0.15">
      <c r="A2878" s="44">
        <v>31823</v>
      </c>
      <c r="B2878" s="44" t="s">
        <v>1295</v>
      </c>
      <c r="C2878" s="48" t="s">
        <v>2894</v>
      </c>
      <c r="D2878" s="44">
        <v>2004</v>
      </c>
      <c r="E2878" s="48" t="s">
        <v>8761</v>
      </c>
      <c r="F2878" s="44" t="s">
        <v>1292</v>
      </c>
      <c r="G2878" s="61"/>
    </row>
    <row r="2879" spans="1:7" x14ac:dyDescent="0.15">
      <c r="A2879" s="44">
        <v>31824</v>
      </c>
      <c r="B2879" s="44" t="s">
        <v>1295</v>
      </c>
      <c r="C2879" s="48" t="s">
        <v>2895</v>
      </c>
      <c r="D2879" s="44">
        <v>2004</v>
      </c>
      <c r="E2879" s="48" t="s">
        <v>8761</v>
      </c>
      <c r="F2879" s="44" t="s">
        <v>1292</v>
      </c>
      <c r="G2879" s="61"/>
    </row>
    <row r="2880" spans="1:7" x14ac:dyDescent="0.15">
      <c r="A2880" s="44">
        <v>31825</v>
      </c>
      <c r="B2880" s="44" t="s">
        <v>1295</v>
      </c>
      <c r="C2880" s="48" t="s">
        <v>2896</v>
      </c>
      <c r="D2880" s="44">
        <v>2001</v>
      </c>
      <c r="E2880" s="48" t="s">
        <v>8749</v>
      </c>
      <c r="F2880" s="44" t="s">
        <v>1291</v>
      </c>
      <c r="G2880" s="61"/>
    </row>
    <row r="2881" spans="1:7" x14ac:dyDescent="0.15">
      <c r="A2881" s="44">
        <v>31826</v>
      </c>
      <c r="B2881" s="44" t="s">
        <v>1296</v>
      </c>
      <c r="C2881" s="48" t="s">
        <v>747</v>
      </c>
      <c r="D2881" s="44">
        <v>2001</v>
      </c>
      <c r="E2881" s="48" t="s">
        <v>8762</v>
      </c>
      <c r="F2881" s="44" t="s">
        <v>1291</v>
      </c>
      <c r="G2881" s="61"/>
    </row>
    <row r="2882" spans="1:7" x14ac:dyDescent="0.15">
      <c r="A2882" s="44">
        <v>31827</v>
      </c>
      <c r="B2882" s="44" t="s">
        <v>1295</v>
      </c>
      <c r="C2882" s="48" t="s">
        <v>1001</v>
      </c>
      <c r="D2882" s="44">
        <v>2003</v>
      </c>
      <c r="E2882" s="48" t="s">
        <v>8691</v>
      </c>
      <c r="F2882" s="44" t="s">
        <v>1296</v>
      </c>
      <c r="G2882" s="61">
        <v>43100</v>
      </c>
    </row>
    <row r="2883" spans="1:7" x14ac:dyDescent="0.15">
      <c r="A2883" s="44">
        <v>31828</v>
      </c>
      <c r="B2883" s="44" t="s">
        <v>1296</v>
      </c>
      <c r="C2883" s="48" t="s">
        <v>2897</v>
      </c>
      <c r="D2883" s="44">
        <v>2001</v>
      </c>
      <c r="E2883" s="48" t="s">
        <v>8713</v>
      </c>
      <c r="F2883" s="44" t="s">
        <v>1297</v>
      </c>
      <c r="G2883" s="61"/>
    </row>
    <row r="2884" spans="1:7" x14ac:dyDescent="0.15">
      <c r="A2884" s="44">
        <v>31829</v>
      </c>
      <c r="B2884" s="44" t="s">
        <v>1296</v>
      </c>
      <c r="C2884" s="48" t="s">
        <v>2898</v>
      </c>
      <c r="D2884" s="44">
        <v>2005</v>
      </c>
      <c r="E2884" s="48" t="s">
        <v>8737</v>
      </c>
      <c r="F2884" s="44" t="s">
        <v>1293</v>
      </c>
      <c r="G2884" s="61"/>
    </row>
    <row r="2885" spans="1:7" x14ac:dyDescent="0.15">
      <c r="A2885" s="44">
        <v>31830</v>
      </c>
      <c r="B2885" s="44" t="s">
        <v>1295</v>
      </c>
      <c r="C2885" s="48" t="s">
        <v>11005</v>
      </c>
      <c r="D2885" s="44">
        <v>1999</v>
      </c>
      <c r="E2885" s="48" t="s">
        <v>8857</v>
      </c>
      <c r="F2885" s="44" t="s">
        <v>1298</v>
      </c>
      <c r="G2885" s="61"/>
    </row>
    <row r="2886" spans="1:7" x14ac:dyDescent="0.15">
      <c r="A2886" s="44">
        <v>31831</v>
      </c>
      <c r="B2886" s="44" t="s">
        <v>1296</v>
      </c>
      <c r="C2886" s="48" t="s">
        <v>2899</v>
      </c>
      <c r="D2886" s="44">
        <v>2002</v>
      </c>
      <c r="E2886" s="48" t="s">
        <v>8704</v>
      </c>
      <c r="F2886" s="44" t="s">
        <v>1292</v>
      </c>
      <c r="G2886" s="61"/>
    </row>
    <row r="2887" spans="1:7" x14ac:dyDescent="0.15">
      <c r="A2887" s="44">
        <v>31832</v>
      </c>
      <c r="B2887" s="44" t="s">
        <v>1295</v>
      </c>
      <c r="C2887" s="48" t="s">
        <v>2900</v>
      </c>
      <c r="D2887" s="44">
        <v>2005</v>
      </c>
      <c r="E2887" s="48" t="s">
        <v>8700</v>
      </c>
      <c r="F2887" s="44" t="s">
        <v>1297</v>
      </c>
      <c r="G2887" s="61"/>
    </row>
    <row r="2888" spans="1:7" x14ac:dyDescent="0.15">
      <c r="A2888" s="44">
        <v>31833</v>
      </c>
      <c r="B2888" s="44" t="s">
        <v>1295</v>
      </c>
      <c r="C2888" s="48" t="s">
        <v>2901</v>
      </c>
      <c r="D2888" s="44">
        <v>2005</v>
      </c>
      <c r="E2888" s="48" t="s">
        <v>8700</v>
      </c>
      <c r="F2888" s="44" t="s">
        <v>1297</v>
      </c>
      <c r="G2888" s="61"/>
    </row>
    <row r="2889" spans="1:7" x14ac:dyDescent="0.15">
      <c r="A2889" s="44">
        <v>31834</v>
      </c>
      <c r="B2889" s="44" t="s">
        <v>1295</v>
      </c>
      <c r="C2889" s="48" t="s">
        <v>11006</v>
      </c>
      <c r="D2889" s="44">
        <v>1999</v>
      </c>
      <c r="E2889" s="48" t="s">
        <v>8700</v>
      </c>
      <c r="F2889" s="44" t="s">
        <v>1297</v>
      </c>
      <c r="G2889" s="61"/>
    </row>
    <row r="2890" spans="1:7" x14ac:dyDescent="0.15">
      <c r="A2890" s="44">
        <v>31835</v>
      </c>
      <c r="B2890" s="44" t="s">
        <v>1295</v>
      </c>
      <c r="C2890" s="48" t="s">
        <v>2902</v>
      </c>
      <c r="D2890" s="44">
        <v>2005</v>
      </c>
      <c r="E2890" s="48" t="s">
        <v>8700</v>
      </c>
      <c r="F2890" s="44" t="s">
        <v>1297</v>
      </c>
      <c r="G2890" s="61">
        <v>42863</v>
      </c>
    </row>
    <row r="2891" spans="1:7" x14ac:dyDescent="0.15">
      <c r="A2891" s="44">
        <v>31836</v>
      </c>
      <c r="B2891" s="44" t="s">
        <v>1295</v>
      </c>
      <c r="C2891" s="48" t="s">
        <v>1056</v>
      </c>
      <c r="D2891" s="44">
        <v>2001</v>
      </c>
      <c r="E2891" s="48" t="s">
        <v>8758</v>
      </c>
      <c r="F2891" s="44" t="s">
        <v>1292</v>
      </c>
      <c r="G2891" s="61">
        <v>42806</v>
      </c>
    </row>
    <row r="2892" spans="1:7" x14ac:dyDescent="0.15">
      <c r="A2892" s="44">
        <v>31837</v>
      </c>
      <c r="B2892" s="44" t="s">
        <v>1296</v>
      </c>
      <c r="C2892" s="48" t="s">
        <v>2903</v>
      </c>
      <c r="D2892" s="44">
        <v>2002</v>
      </c>
      <c r="E2892" s="48" t="s">
        <v>8758</v>
      </c>
      <c r="F2892" s="44" t="s">
        <v>1292</v>
      </c>
      <c r="G2892" s="61"/>
    </row>
    <row r="2893" spans="1:7" x14ac:dyDescent="0.15">
      <c r="A2893" s="44">
        <v>31838</v>
      </c>
      <c r="B2893" s="44" t="s">
        <v>1295</v>
      </c>
      <c r="C2893" s="48" t="s">
        <v>2904</v>
      </c>
      <c r="D2893" s="44">
        <v>2003</v>
      </c>
      <c r="E2893" s="48" t="s">
        <v>8758</v>
      </c>
      <c r="F2893" s="44" t="s">
        <v>1292</v>
      </c>
      <c r="G2893" s="61"/>
    </row>
    <row r="2894" spans="1:7" x14ac:dyDescent="0.15">
      <c r="A2894" s="44">
        <v>31839</v>
      </c>
      <c r="B2894" s="44" t="s">
        <v>1296</v>
      </c>
      <c r="C2894" s="48" t="s">
        <v>2905</v>
      </c>
      <c r="D2894" s="44">
        <v>2001</v>
      </c>
      <c r="E2894" s="48" t="s">
        <v>8758</v>
      </c>
      <c r="F2894" s="44" t="s">
        <v>1292</v>
      </c>
      <c r="G2894" s="61"/>
    </row>
    <row r="2895" spans="1:7" x14ac:dyDescent="0.15">
      <c r="A2895" s="44">
        <v>31840</v>
      </c>
      <c r="B2895" s="44" t="s">
        <v>1296</v>
      </c>
      <c r="C2895" s="48" t="s">
        <v>2906</v>
      </c>
      <c r="D2895" s="44">
        <v>2001</v>
      </c>
      <c r="E2895" s="48" t="s">
        <v>8758</v>
      </c>
      <c r="F2895" s="44" t="s">
        <v>1292</v>
      </c>
      <c r="G2895" s="61"/>
    </row>
    <row r="2896" spans="1:7" x14ac:dyDescent="0.15">
      <c r="A2896" s="44">
        <v>31842</v>
      </c>
      <c r="B2896" s="44" t="s">
        <v>1296</v>
      </c>
      <c r="C2896" s="48" t="s">
        <v>11007</v>
      </c>
      <c r="D2896" s="44">
        <v>1999</v>
      </c>
      <c r="E2896" s="48" t="s">
        <v>8737</v>
      </c>
      <c r="F2896" s="44" t="s">
        <v>1293</v>
      </c>
      <c r="G2896" s="61"/>
    </row>
    <row r="2897" spans="1:7" x14ac:dyDescent="0.15">
      <c r="A2897" s="44">
        <v>31843</v>
      </c>
      <c r="B2897" s="44" t="s">
        <v>1296</v>
      </c>
      <c r="C2897" s="48" t="s">
        <v>2907</v>
      </c>
      <c r="D2897" s="44">
        <v>2001</v>
      </c>
      <c r="E2897" s="48" t="s">
        <v>8737</v>
      </c>
      <c r="F2897" s="44" t="s">
        <v>1293</v>
      </c>
      <c r="G2897" s="61"/>
    </row>
    <row r="2898" spans="1:7" x14ac:dyDescent="0.15">
      <c r="A2898" s="133">
        <v>31844</v>
      </c>
      <c r="B2898" s="133" t="s">
        <v>1296</v>
      </c>
      <c r="C2898" s="134" t="s">
        <v>2908</v>
      </c>
      <c r="D2898" s="133">
        <v>2001</v>
      </c>
      <c r="E2898" s="134" t="s">
        <v>8783</v>
      </c>
      <c r="F2898" s="133" t="s">
        <v>1290</v>
      </c>
    </row>
    <row r="2899" spans="1:7" x14ac:dyDescent="0.15">
      <c r="A2899" s="44">
        <v>31846</v>
      </c>
      <c r="B2899" s="44" t="s">
        <v>1296</v>
      </c>
      <c r="C2899" s="48" t="s">
        <v>2909</v>
      </c>
      <c r="D2899" s="44">
        <v>2000</v>
      </c>
      <c r="E2899" s="48" t="s">
        <v>8783</v>
      </c>
      <c r="F2899" s="44" t="s">
        <v>1290</v>
      </c>
      <c r="G2899" s="61"/>
    </row>
    <row r="2900" spans="1:7" x14ac:dyDescent="0.15">
      <c r="A2900" s="44">
        <v>31847</v>
      </c>
      <c r="B2900" s="44" t="s">
        <v>1295</v>
      </c>
      <c r="C2900" s="48" t="s">
        <v>2910</v>
      </c>
      <c r="D2900" s="44">
        <v>2000</v>
      </c>
      <c r="E2900" s="48" t="s">
        <v>8783</v>
      </c>
      <c r="F2900" s="44" t="s">
        <v>1290</v>
      </c>
      <c r="G2900" s="61"/>
    </row>
    <row r="2901" spans="1:7" x14ac:dyDescent="0.15">
      <c r="A2901" s="44">
        <v>31848</v>
      </c>
      <c r="B2901" s="44" t="s">
        <v>1295</v>
      </c>
      <c r="C2901" s="48" t="s">
        <v>1449</v>
      </c>
      <c r="D2901" s="44">
        <v>1999</v>
      </c>
      <c r="E2901" s="48" t="s">
        <v>8783</v>
      </c>
      <c r="F2901" s="44" t="s">
        <v>1290</v>
      </c>
      <c r="G2901" s="61"/>
    </row>
    <row r="2902" spans="1:7" x14ac:dyDescent="0.15">
      <c r="A2902" s="44">
        <v>31850</v>
      </c>
      <c r="B2902" s="44" t="s">
        <v>1295</v>
      </c>
      <c r="C2902" s="48" t="s">
        <v>2911</v>
      </c>
      <c r="D2902" s="44">
        <v>2002</v>
      </c>
      <c r="E2902" s="48" t="s">
        <v>8711</v>
      </c>
      <c r="F2902" s="44" t="s">
        <v>1291</v>
      </c>
      <c r="G2902" s="61"/>
    </row>
    <row r="2903" spans="1:7" x14ac:dyDescent="0.15">
      <c r="A2903" s="44">
        <v>31851</v>
      </c>
      <c r="B2903" s="44" t="s">
        <v>1295</v>
      </c>
      <c r="C2903" s="48" t="s">
        <v>2912</v>
      </c>
      <c r="D2903" s="44">
        <v>2001</v>
      </c>
      <c r="E2903" s="48" t="s">
        <v>8711</v>
      </c>
      <c r="F2903" s="44" t="s">
        <v>1291</v>
      </c>
      <c r="G2903" s="61"/>
    </row>
    <row r="2904" spans="1:7" x14ac:dyDescent="0.15">
      <c r="A2904" s="44">
        <v>31852</v>
      </c>
      <c r="B2904" s="44" t="s">
        <v>1296</v>
      </c>
      <c r="C2904" s="48" t="s">
        <v>554</v>
      </c>
      <c r="D2904" s="44">
        <v>2002</v>
      </c>
      <c r="E2904" s="48" t="s">
        <v>8761</v>
      </c>
      <c r="F2904" s="44" t="s">
        <v>1292</v>
      </c>
      <c r="G2904" s="61">
        <v>43100</v>
      </c>
    </row>
    <row r="2905" spans="1:7" x14ac:dyDescent="0.15">
      <c r="A2905" s="44">
        <v>31853</v>
      </c>
      <c r="B2905" s="44" t="s">
        <v>1295</v>
      </c>
      <c r="C2905" s="48" t="s">
        <v>2913</v>
      </c>
      <c r="D2905" s="44">
        <v>2002</v>
      </c>
      <c r="E2905" s="48" t="s">
        <v>8761</v>
      </c>
      <c r="F2905" s="44" t="s">
        <v>1292</v>
      </c>
      <c r="G2905" s="61"/>
    </row>
    <row r="2906" spans="1:7" x14ac:dyDescent="0.15">
      <c r="A2906" s="44">
        <v>31854</v>
      </c>
      <c r="B2906" s="44" t="s">
        <v>1295</v>
      </c>
      <c r="C2906" s="48" t="s">
        <v>999</v>
      </c>
      <c r="D2906" s="44">
        <v>2003</v>
      </c>
      <c r="E2906" s="48" t="s">
        <v>8738</v>
      </c>
      <c r="F2906" s="44" t="s">
        <v>1293</v>
      </c>
      <c r="G2906" s="61">
        <v>42871</v>
      </c>
    </row>
    <row r="2907" spans="1:7" x14ac:dyDescent="0.15">
      <c r="A2907" s="44">
        <v>31855</v>
      </c>
      <c r="B2907" s="44" t="s">
        <v>1296</v>
      </c>
      <c r="C2907" s="48" t="s">
        <v>11008</v>
      </c>
      <c r="D2907" s="44">
        <v>1999</v>
      </c>
      <c r="E2907" s="48" t="s">
        <v>8738</v>
      </c>
      <c r="F2907" s="44" t="s">
        <v>1293</v>
      </c>
      <c r="G2907" s="61"/>
    </row>
    <row r="2908" spans="1:7" x14ac:dyDescent="0.15">
      <c r="A2908" s="44">
        <v>31857</v>
      </c>
      <c r="B2908" s="44" t="s">
        <v>1295</v>
      </c>
      <c r="C2908" s="48" t="s">
        <v>2914</v>
      </c>
      <c r="D2908" s="44">
        <v>2002</v>
      </c>
      <c r="E2908" s="48" t="s">
        <v>8856</v>
      </c>
      <c r="F2908" s="44" t="s">
        <v>1290</v>
      </c>
      <c r="G2908" s="61">
        <v>43100</v>
      </c>
    </row>
    <row r="2909" spans="1:7" x14ac:dyDescent="0.15">
      <c r="A2909" s="44">
        <v>31859</v>
      </c>
      <c r="B2909" s="44" t="s">
        <v>1296</v>
      </c>
      <c r="C2909" s="48" t="s">
        <v>2915</v>
      </c>
      <c r="D2909" s="44">
        <v>2001</v>
      </c>
      <c r="E2909" s="48" t="s">
        <v>8798</v>
      </c>
      <c r="F2909" s="44" t="s">
        <v>1299</v>
      </c>
      <c r="G2909" s="61"/>
    </row>
    <row r="2910" spans="1:7" x14ac:dyDescent="0.15">
      <c r="A2910" s="133">
        <v>31860</v>
      </c>
      <c r="B2910" s="133" t="s">
        <v>1295</v>
      </c>
      <c r="C2910" s="134" t="s">
        <v>2916</v>
      </c>
      <c r="D2910" s="133">
        <v>2001</v>
      </c>
      <c r="E2910" s="134" t="s">
        <v>8708</v>
      </c>
      <c r="F2910" s="133" t="s">
        <v>1296</v>
      </c>
    </row>
    <row r="2911" spans="1:7" x14ac:dyDescent="0.15">
      <c r="A2911" s="44">
        <v>31864</v>
      </c>
      <c r="B2911" s="44" t="s">
        <v>1295</v>
      </c>
      <c r="C2911" s="48" t="s">
        <v>11009</v>
      </c>
      <c r="D2911" s="44">
        <v>1999</v>
      </c>
      <c r="E2911" s="48" t="s">
        <v>8812</v>
      </c>
      <c r="F2911" s="44" t="s">
        <v>1298</v>
      </c>
      <c r="G2911" s="61"/>
    </row>
    <row r="2912" spans="1:7" x14ac:dyDescent="0.15">
      <c r="A2912" s="44">
        <v>31865</v>
      </c>
      <c r="B2912" s="44" t="s">
        <v>1296</v>
      </c>
      <c r="C2912" s="48" t="s">
        <v>2917</v>
      </c>
      <c r="D2912" s="44">
        <v>2001</v>
      </c>
      <c r="E2912" s="48" t="s">
        <v>8865</v>
      </c>
      <c r="F2912" s="44" t="s">
        <v>1297</v>
      </c>
      <c r="G2912" s="61"/>
    </row>
    <row r="2913" spans="1:7" x14ac:dyDescent="0.15">
      <c r="A2913" s="44">
        <v>31866</v>
      </c>
      <c r="B2913" s="44" t="s">
        <v>1296</v>
      </c>
      <c r="C2913" s="48" t="s">
        <v>2918</v>
      </c>
      <c r="D2913" s="44">
        <v>2002</v>
      </c>
      <c r="E2913" s="48" t="s">
        <v>8865</v>
      </c>
      <c r="F2913" s="44" t="s">
        <v>1297</v>
      </c>
      <c r="G2913" s="61"/>
    </row>
    <row r="2914" spans="1:7" x14ac:dyDescent="0.15">
      <c r="A2914" s="44">
        <v>31867</v>
      </c>
      <c r="B2914" s="44" t="s">
        <v>1296</v>
      </c>
      <c r="C2914" s="48" t="s">
        <v>2919</v>
      </c>
      <c r="D2914" s="44">
        <v>2002</v>
      </c>
      <c r="E2914" s="48" t="s">
        <v>8740</v>
      </c>
      <c r="F2914" s="44" t="s">
        <v>1297</v>
      </c>
      <c r="G2914" s="61">
        <v>43100</v>
      </c>
    </row>
    <row r="2915" spans="1:7" x14ac:dyDescent="0.15">
      <c r="A2915" s="44">
        <v>31868</v>
      </c>
      <c r="B2915" s="44" t="s">
        <v>1295</v>
      </c>
      <c r="C2915" s="48" t="s">
        <v>2920</v>
      </c>
      <c r="D2915" s="44">
        <v>2003</v>
      </c>
      <c r="E2915" s="48" t="s">
        <v>8754</v>
      </c>
      <c r="F2915" s="44" t="s">
        <v>1293</v>
      </c>
      <c r="G2915" s="61"/>
    </row>
    <row r="2916" spans="1:7" x14ac:dyDescent="0.15">
      <c r="A2916" s="44">
        <v>31869</v>
      </c>
      <c r="B2916" s="44" t="s">
        <v>1295</v>
      </c>
      <c r="C2916" s="48" t="s">
        <v>132</v>
      </c>
      <c r="D2916" s="44">
        <v>2002</v>
      </c>
      <c r="E2916" s="48" t="s">
        <v>8754</v>
      </c>
      <c r="F2916" s="44" t="s">
        <v>1293</v>
      </c>
      <c r="G2916" s="61">
        <v>42540</v>
      </c>
    </row>
    <row r="2917" spans="1:7" x14ac:dyDescent="0.15">
      <c r="A2917" s="44">
        <v>31870</v>
      </c>
      <c r="B2917" s="44" t="s">
        <v>1296</v>
      </c>
      <c r="C2917" s="48" t="s">
        <v>11010</v>
      </c>
      <c r="D2917" s="44">
        <v>1999</v>
      </c>
      <c r="E2917" s="48" t="s">
        <v>8700</v>
      </c>
      <c r="F2917" s="44" t="s">
        <v>1297</v>
      </c>
      <c r="G2917" s="61"/>
    </row>
    <row r="2918" spans="1:7" x14ac:dyDescent="0.15">
      <c r="A2918" s="44">
        <v>31872</v>
      </c>
      <c r="B2918" s="44" t="s">
        <v>1295</v>
      </c>
      <c r="C2918" s="48" t="s">
        <v>114</v>
      </c>
      <c r="D2918" s="44">
        <v>2002</v>
      </c>
      <c r="E2918" s="48" t="s">
        <v>8765</v>
      </c>
      <c r="F2918" s="44" t="s">
        <v>1294</v>
      </c>
      <c r="G2918" s="61">
        <v>43035</v>
      </c>
    </row>
    <row r="2919" spans="1:7" x14ac:dyDescent="0.15">
      <c r="A2919" s="133">
        <v>31873</v>
      </c>
      <c r="B2919" s="133" t="s">
        <v>1296</v>
      </c>
      <c r="C2919" s="134" t="s">
        <v>533</v>
      </c>
      <c r="D2919" s="133">
        <v>2002</v>
      </c>
      <c r="E2919" s="134" t="s">
        <v>8722</v>
      </c>
      <c r="F2919" s="133" t="s">
        <v>1296</v>
      </c>
      <c r="G2919" s="135">
        <v>43100</v>
      </c>
    </row>
    <row r="2920" spans="1:7" x14ac:dyDescent="0.15">
      <c r="A2920" s="44">
        <v>31874</v>
      </c>
      <c r="B2920" s="44" t="s">
        <v>1296</v>
      </c>
      <c r="C2920" s="48" t="s">
        <v>811</v>
      </c>
      <c r="D2920" s="44">
        <v>2001</v>
      </c>
      <c r="E2920" s="48" t="s">
        <v>8714</v>
      </c>
      <c r="F2920" s="44" t="s">
        <v>1294</v>
      </c>
      <c r="G2920" s="61">
        <v>42806</v>
      </c>
    </row>
    <row r="2921" spans="1:7" x14ac:dyDescent="0.15">
      <c r="A2921" s="44">
        <v>31875</v>
      </c>
      <c r="B2921" s="44" t="s">
        <v>1295</v>
      </c>
      <c r="C2921" s="48" t="s">
        <v>383</v>
      </c>
      <c r="D2921" s="44">
        <v>2001</v>
      </c>
      <c r="E2921" s="48" t="s">
        <v>8714</v>
      </c>
      <c r="F2921" s="44" t="s">
        <v>1294</v>
      </c>
      <c r="G2921" s="61">
        <v>42442</v>
      </c>
    </row>
    <row r="2922" spans="1:7" x14ac:dyDescent="0.15">
      <c r="A2922" s="44">
        <v>31876</v>
      </c>
      <c r="B2922" s="44" t="s">
        <v>1295</v>
      </c>
      <c r="C2922" s="48" t="s">
        <v>16</v>
      </c>
      <c r="D2922" s="44">
        <v>2002</v>
      </c>
      <c r="E2922" s="48" t="s">
        <v>8714</v>
      </c>
      <c r="F2922" s="44" t="s">
        <v>1294</v>
      </c>
      <c r="G2922" s="61">
        <v>43100</v>
      </c>
    </row>
    <row r="2923" spans="1:7" x14ac:dyDescent="0.15">
      <c r="A2923" s="44">
        <v>31877</v>
      </c>
      <c r="B2923" s="44" t="s">
        <v>1295</v>
      </c>
      <c r="C2923" s="48" t="s">
        <v>110</v>
      </c>
      <c r="D2923" s="44">
        <v>2003</v>
      </c>
      <c r="E2923" s="48" t="s">
        <v>8714</v>
      </c>
      <c r="F2923" s="44" t="s">
        <v>1294</v>
      </c>
      <c r="G2923" s="61">
        <v>43100</v>
      </c>
    </row>
    <row r="2924" spans="1:7" x14ac:dyDescent="0.15">
      <c r="A2924" s="44">
        <v>31878</v>
      </c>
      <c r="B2924" s="44" t="s">
        <v>1295</v>
      </c>
      <c r="C2924" s="48" t="s">
        <v>14</v>
      </c>
      <c r="D2924" s="44">
        <v>2002</v>
      </c>
      <c r="E2924" s="48" t="s">
        <v>8714</v>
      </c>
      <c r="F2924" s="44" t="s">
        <v>1294</v>
      </c>
      <c r="G2924" s="61">
        <v>43100</v>
      </c>
    </row>
    <row r="2925" spans="1:7" x14ac:dyDescent="0.15">
      <c r="A2925" s="44">
        <v>31879</v>
      </c>
      <c r="B2925" s="44" t="s">
        <v>1296</v>
      </c>
      <c r="C2925" s="48" t="s">
        <v>561</v>
      </c>
      <c r="D2925" s="44">
        <v>2002</v>
      </c>
      <c r="E2925" s="48" t="s">
        <v>8818</v>
      </c>
      <c r="F2925" s="44" t="s">
        <v>1293</v>
      </c>
      <c r="G2925" s="61">
        <v>42813</v>
      </c>
    </row>
    <row r="2926" spans="1:7" x14ac:dyDescent="0.15">
      <c r="A2926" s="44">
        <v>31880</v>
      </c>
      <c r="B2926" s="44" t="s">
        <v>1296</v>
      </c>
      <c r="C2926" s="48" t="s">
        <v>11011</v>
      </c>
      <c r="D2926" s="44">
        <v>1999</v>
      </c>
      <c r="E2926" s="48" t="s">
        <v>8818</v>
      </c>
      <c r="F2926" s="44" t="s">
        <v>1293</v>
      </c>
      <c r="G2926" s="61"/>
    </row>
    <row r="2927" spans="1:7" x14ac:dyDescent="0.15">
      <c r="A2927" s="44">
        <v>31881</v>
      </c>
      <c r="B2927" s="44" t="s">
        <v>1296</v>
      </c>
      <c r="C2927" s="48" t="s">
        <v>2921</v>
      </c>
      <c r="D2927" s="44">
        <v>2000</v>
      </c>
      <c r="E2927" s="48" t="s">
        <v>8737</v>
      </c>
      <c r="F2927" s="44" t="s">
        <v>1293</v>
      </c>
      <c r="G2927" s="61"/>
    </row>
    <row r="2928" spans="1:7" x14ac:dyDescent="0.15">
      <c r="A2928" s="44">
        <v>31882</v>
      </c>
      <c r="B2928" s="44" t="s">
        <v>1295</v>
      </c>
      <c r="C2928" s="48" t="s">
        <v>40</v>
      </c>
      <c r="D2928" s="44">
        <v>2002</v>
      </c>
      <c r="E2928" s="48" t="s">
        <v>8714</v>
      </c>
      <c r="F2928" s="44" t="s">
        <v>1294</v>
      </c>
      <c r="G2928" s="61">
        <v>43100</v>
      </c>
    </row>
    <row r="2929" spans="1:7" x14ac:dyDescent="0.15">
      <c r="A2929" s="44">
        <v>31883</v>
      </c>
      <c r="B2929" s="44" t="s">
        <v>1295</v>
      </c>
      <c r="C2929" s="48" t="s">
        <v>2922</v>
      </c>
      <c r="D2929" s="44">
        <v>2001</v>
      </c>
      <c r="E2929" s="48" t="s">
        <v>8772</v>
      </c>
      <c r="F2929" s="44" t="s">
        <v>1294</v>
      </c>
      <c r="G2929" s="61"/>
    </row>
    <row r="2930" spans="1:7" x14ac:dyDescent="0.15">
      <c r="A2930" s="44">
        <v>31884</v>
      </c>
      <c r="B2930" s="44" t="s">
        <v>1296</v>
      </c>
      <c r="C2930" s="48" t="s">
        <v>2923</v>
      </c>
      <c r="D2930" s="44">
        <v>2004</v>
      </c>
      <c r="E2930" s="48" t="s">
        <v>8859</v>
      </c>
      <c r="F2930" s="44" t="s">
        <v>1295</v>
      </c>
      <c r="G2930" s="61"/>
    </row>
    <row r="2931" spans="1:7" x14ac:dyDescent="0.15">
      <c r="A2931" s="44">
        <v>31885</v>
      </c>
      <c r="B2931" s="44" t="s">
        <v>1295</v>
      </c>
      <c r="C2931" s="48" t="s">
        <v>122</v>
      </c>
      <c r="D2931" s="44">
        <v>2002</v>
      </c>
      <c r="E2931" s="48" t="s">
        <v>8765</v>
      </c>
      <c r="F2931" s="44" t="s">
        <v>1294</v>
      </c>
      <c r="G2931" s="61"/>
    </row>
    <row r="2932" spans="1:7" x14ac:dyDescent="0.15">
      <c r="A2932" s="44">
        <v>31886</v>
      </c>
      <c r="B2932" s="44" t="s">
        <v>1296</v>
      </c>
      <c r="C2932" s="48" t="s">
        <v>2924</v>
      </c>
      <c r="D2932" s="44">
        <v>2002</v>
      </c>
      <c r="E2932" s="48" t="s">
        <v>8783</v>
      </c>
      <c r="F2932" s="44" t="s">
        <v>1290</v>
      </c>
      <c r="G2932" s="61"/>
    </row>
    <row r="2933" spans="1:7" x14ac:dyDescent="0.15">
      <c r="A2933" s="44">
        <v>31887</v>
      </c>
      <c r="B2933" s="44" t="s">
        <v>1295</v>
      </c>
      <c r="C2933" s="48" t="s">
        <v>11012</v>
      </c>
      <c r="D2933" s="44">
        <v>1999</v>
      </c>
      <c r="E2933" s="48" t="s">
        <v>8783</v>
      </c>
      <c r="F2933" s="44" t="s">
        <v>1290</v>
      </c>
      <c r="G2933" s="61"/>
    </row>
    <row r="2934" spans="1:7" x14ac:dyDescent="0.15">
      <c r="A2934" s="44">
        <v>31888</v>
      </c>
      <c r="B2934" s="44" t="s">
        <v>1295</v>
      </c>
      <c r="C2934" s="48" t="s">
        <v>11013</v>
      </c>
      <c r="D2934" s="44">
        <v>1999</v>
      </c>
      <c r="E2934" s="48" t="s">
        <v>8783</v>
      </c>
      <c r="F2934" s="44" t="s">
        <v>1290</v>
      </c>
      <c r="G2934" s="61"/>
    </row>
    <row r="2935" spans="1:7" x14ac:dyDescent="0.15">
      <c r="A2935" s="44">
        <v>31889</v>
      </c>
      <c r="B2935" s="44" t="s">
        <v>1295</v>
      </c>
      <c r="C2935" s="48" t="s">
        <v>2925</v>
      </c>
      <c r="D2935" s="44">
        <v>2002</v>
      </c>
      <c r="E2935" s="48" t="s">
        <v>8740</v>
      </c>
      <c r="F2935" s="44" t="s">
        <v>1297</v>
      </c>
      <c r="G2935" s="61"/>
    </row>
    <row r="2936" spans="1:7" x14ac:dyDescent="0.15">
      <c r="A2936" s="44">
        <v>31890</v>
      </c>
      <c r="B2936" s="44" t="s">
        <v>1296</v>
      </c>
      <c r="C2936" s="48" t="s">
        <v>537</v>
      </c>
      <c r="D2936" s="44">
        <v>2002</v>
      </c>
      <c r="E2936" s="48" t="s">
        <v>8699</v>
      </c>
      <c r="F2936" s="44" t="s">
        <v>1294</v>
      </c>
      <c r="G2936" s="61">
        <v>43100</v>
      </c>
    </row>
    <row r="2937" spans="1:7" x14ac:dyDescent="0.15">
      <c r="A2937" s="44">
        <v>31891</v>
      </c>
      <c r="B2937" s="44" t="s">
        <v>1296</v>
      </c>
      <c r="C2937" s="48" t="s">
        <v>2926</v>
      </c>
      <c r="D2937" s="44">
        <v>2001</v>
      </c>
      <c r="E2937" s="48" t="s">
        <v>8865</v>
      </c>
      <c r="F2937" s="44" t="s">
        <v>1297</v>
      </c>
      <c r="G2937" s="61"/>
    </row>
    <row r="2938" spans="1:7" x14ac:dyDescent="0.15">
      <c r="A2938" s="44">
        <v>31892</v>
      </c>
      <c r="B2938" s="44" t="s">
        <v>1295</v>
      </c>
      <c r="C2938" s="48" t="s">
        <v>11014</v>
      </c>
      <c r="D2938" s="44">
        <v>1999</v>
      </c>
      <c r="E2938" s="48" t="s">
        <v>8865</v>
      </c>
      <c r="F2938" s="44" t="s">
        <v>1297</v>
      </c>
      <c r="G2938" s="61"/>
    </row>
    <row r="2939" spans="1:7" x14ac:dyDescent="0.15">
      <c r="A2939" s="44">
        <v>31893</v>
      </c>
      <c r="B2939" s="44" t="s">
        <v>1295</v>
      </c>
      <c r="C2939" s="48" t="s">
        <v>2927</v>
      </c>
      <c r="D2939" s="44">
        <v>2001</v>
      </c>
      <c r="E2939" s="48" t="s">
        <v>8865</v>
      </c>
      <c r="F2939" s="44" t="s">
        <v>1297</v>
      </c>
      <c r="G2939" s="61"/>
    </row>
    <row r="2940" spans="1:7" x14ac:dyDescent="0.15">
      <c r="A2940" s="44">
        <v>31894</v>
      </c>
      <c r="B2940" s="44" t="s">
        <v>1296</v>
      </c>
      <c r="C2940" s="48" t="s">
        <v>2928</v>
      </c>
      <c r="D2940" s="44">
        <v>2004</v>
      </c>
      <c r="E2940" s="48" t="s">
        <v>8737</v>
      </c>
      <c r="F2940" s="44" t="s">
        <v>1293</v>
      </c>
      <c r="G2940" s="61"/>
    </row>
    <row r="2941" spans="1:7" x14ac:dyDescent="0.15">
      <c r="A2941" s="44">
        <v>31896</v>
      </c>
      <c r="B2941" s="44" t="s">
        <v>1296</v>
      </c>
      <c r="C2941" s="48" t="s">
        <v>589</v>
      </c>
      <c r="D2941" s="44">
        <v>2003</v>
      </c>
      <c r="E2941" s="48" t="s">
        <v>8820</v>
      </c>
      <c r="F2941" s="44" t="s">
        <v>1291</v>
      </c>
      <c r="G2941" s="61">
        <v>42429</v>
      </c>
    </row>
    <row r="2942" spans="1:7" x14ac:dyDescent="0.15">
      <c r="A2942" s="44">
        <v>31897</v>
      </c>
      <c r="B2942" s="44" t="s">
        <v>1296</v>
      </c>
      <c r="C2942" s="48" t="s">
        <v>2929</v>
      </c>
      <c r="D2942" s="44">
        <v>1999</v>
      </c>
      <c r="E2942" s="48" t="s">
        <v>8700</v>
      </c>
      <c r="F2942" s="44" t="s">
        <v>1297</v>
      </c>
      <c r="G2942" s="61"/>
    </row>
    <row r="2943" spans="1:7" x14ac:dyDescent="0.15">
      <c r="A2943" s="44">
        <v>31898</v>
      </c>
      <c r="B2943" s="44" t="s">
        <v>1295</v>
      </c>
      <c r="C2943" s="48" t="s">
        <v>1015</v>
      </c>
      <c r="D2943" s="44">
        <v>2003</v>
      </c>
      <c r="E2943" s="48" t="s">
        <v>8700</v>
      </c>
      <c r="F2943" s="44" t="s">
        <v>1297</v>
      </c>
      <c r="G2943" s="61">
        <v>43100</v>
      </c>
    </row>
    <row r="2944" spans="1:7" x14ac:dyDescent="0.15">
      <c r="A2944" s="44">
        <v>31899</v>
      </c>
      <c r="B2944" s="44" t="s">
        <v>1295</v>
      </c>
      <c r="C2944" s="48" t="s">
        <v>2930</v>
      </c>
      <c r="D2944" s="44">
        <v>2004</v>
      </c>
      <c r="E2944" s="48" t="s">
        <v>8700</v>
      </c>
      <c r="F2944" s="44" t="s">
        <v>1297</v>
      </c>
      <c r="G2944" s="61"/>
    </row>
    <row r="2945" spans="1:7" x14ac:dyDescent="0.15">
      <c r="A2945" s="44">
        <v>31901</v>
      </c>
      <c r="B2945" s="44" t="s">
        <v>1296</v>
      </c>
      <c r="C2945" s="48" t="s">
        <v>2931</v>
      </c>
      <c r="D2945" s="44">
        <v>2001</v>
      </c>
      <c r="E2945" s="48" t="s">
        <v>8823</v>
      </c>
      <c r="F2945" s="44" t="s">
        <v>1298</v>
      </c>
      <c r="G2945" s="61"/>
    </row>
    <row r="2946" spans="1:7" x14ac:dyDescent="0.15">
      <c r="A2946" s="44">
        <v>31902</v>
      </c>
      <c r="B2946" s="44" t="s">
        <v>1296</v>
      </c>
      <c r="C2946" s="48" t="s">
        <v>2932</v>
      </c>
      <c r="D2946" s="44">
        <v>2001</v>
      </c>
      <c r="E2946" s="48" t="s">
        <v>8823</v>
      </c>
      <c r="F2946" s="44" t="s">
        <v>1298</v>
      </c>
      <c r="G2946" s="61"/>
    </row>
    <row r="2947" spans="1:7" x14ac:dyDescent="0.15">
      <c r="A2947" s="44">
        <v>31903</v>
      </c>
      <c r="B2947" s="44" t="s">
        <v>1296</v>
      </c>
      <c r="C2947" s="48" t="s">
        <v>2933</v>
      </c>
      <c r="D2947" s="44">
        <v>2001</v>
      </c>
      <c r="E2947" s="48" t="s">
        <v>8823</v>
      </c>
      <c r="F2947" s="44" t="s">
        <v>1298</v>
      </c>
      <c r="G2947" s="61"/>
    </row>
    <row r="2948" spans="1:7" x14ac:dyDescent="0.15">
      <c r="A2948" s="44">
        <v>31904</v>
      </c>
      <c r="B2948" s="44" t="s">
        <v>1295</v>
      </c>
      <c r="C2948" s="48" t="s">
        <v>2934</v>
      </c>
      <c r="D2948" s="44">
        <v>2001</v>
      </c>
      <c r="E2948" s="48" t="s">
        <v>8698</v>
      </c>
      <c r="F2948" s="44" t="s">
        <v>1298</v>
      </c>
      <c r="G2948" s="61"/>
    </row>
    <row r="2949" spans="1:7" x14ac:dyDescent="0.15">
      <c r="A2949" s="44">
        <v>31905</v>
      </c>
      <c r="B2949" s="44" t="s">
        <v>1295</v>
      </c>
      <c r="C2949" s="48" t="s">
        <v>2935</v>
      </c>
      <c r="D2949" s="44">
        <v>2002</v>
      </c>
      <c r="E2949" s="48" t="s">
        <v>8698</v>
      </c>
      <c r="F2949" s="44" t="s">
        <v>1298</v>
      </c>
      <c r="G2949" s="61"/>
    </row>
    <row r="2950" spans="1:7" x14ac:dyDescent="0.15">
      <c r="A2950" s="44">
        <v>31906</v>
      </c>
      <c r="B2950" s="44" t="s">
        <v>1296</v>
      </c>
      <c r="C2950" s="48" t="s">
        <v>2936</v>
      </c>
      <c r="D2950" s="44">
        <v>2001</v>
      </c>
      <c r="E2950" s="48" t="s">
        <v>8698</v>
      </c>
      <c r="F2950" s="44" t="s">
        <v>1298</v>
      </c>
      <c r="G2950" s="61"/>
    </row>
    <row r="2951" spans="1:7" x14ac:dyDescent="0.15">
      <c r="A2951" s="44">
        <v>31907</v>
      </c>
      <c r="B2951" s="44" t="s">
        <v>1296</v>
      </c>
      <c r="C2951" s="48" t="s">
        <v>2937</v>
      </c>
      <c r="D2951" s="44">
        <v>2001</v>
      </c>
      <c r="E2951" s="48" t="s">
        <v>8698</v>
      </c>
      <c r="F2951" s="44" t="s">
        <v>1298</v>
      </c>
      <c r="G2951" s="61"/>
    </row>
    <row r="2952" spans="1:7" x14ac:dyDescent="0.15">
      <c r="A2952" s="44">
        <v>31908</v>
      </c>
      <c r="B2952" s="44" t="s">
        <v>1295</v>
      </c>
      <c r="C2952" s="48" t="s">
        <v>155</v>
      </c>
      <c r="D2952" s="44">
        <v>2002</v>
      </c>
      <c r="E2952" s="48" t="s">
        <v>8743</v>
      </c>
      <c r="F2952" s="44" t="s">
        <v>1299</v>
      </c>
      <c r="G2952" s="61"/>
    </row>
    <row r="2953" spans="1:7" x14ac:dyDescent="0.15">
      <c r="A2953" s="44">
        <v>31909</v>
      </c>
      <c r="B2953" s="44" t="s">
        <v>1295</v>
      </c>
      <c r="C2953" s="48" t="s">
        <v>2938</v>
      </c>
      <c r="D2953" s="44">
        <v>2003</v>
      </c>
      <c r="E2953" s="48" t="s">
        <v>8820</v>
      </c>
      <c r="F2953" s="44" t="s">
        <v>1291</v>
      </c>
      <c r="G2953" s="61"/>
    </row>
    <row r="2954" spans="1:7" x14ac:dyDescent="0.15">
      <c r="A2954" s="44">
        <v>31910</v>
      </c>
      <c r="B2954" s="44" t="s">
        <v>1295</v>
      </c>
      <c r="C2954" s="48" t="s">
        <v>2939</v>
      </c>
      <c r="D2954" s="44">
        <v>2001</v>
      </c>
      <c r="E2954" s="48" t="s">
        <v>8845</v>
      </c>
      <c r="F2954" s="44" t="s">
        <v>1291</v>
      </c>
      <c r="G2954" s="61"/>
    </row>
    <row r="2955" spans="1:7" x14ac:dyDescent="0.15">
      <c r="A2955" s="44">
        <v>31911</v>
      </c>
      <c r="B2955" s="44" t="s">
        <v>1296</v>
      </c>
      <c r="C2955" s="48" t="s">
        <v>1121</v>
      </c>
      <c r="D2955" s="44">
        <v>2002</v>
      </c>
      <c r="E2955" s="48" t="s">
        <v>8845</v>
      </c>
      <c r="F2955" s="44" t="s">
        <v>1291</v>
      </c>
      <c r="G2955" s="61">
        <v>42645</v>
      </c>
    </row>
    <row r="2956" spans="1:7" x14ac:dyDescent="0.15">
      <c r="A2956" s="44">
        <v>31912</v>
      </c>
      <c r="B2956" s="44" t="s">
        <v>1296</v>
      </c>
      <c r="C2956" s="48" t="s">
        <v>11015</v>
      </c>
      <c r="D2956" s="44">
        <v>1999</v>
      </c>
      <c r="E2956" s="48" t="s">
        <v>8827</v>
      </c>
      <c r="F2956" s="44" t="s">
        <v>1293</v>
      </c>
      <c r="G2956" s="61"/>
    </row>
    <row r="2957" spans="1:7" x14ac:dyDescent="0.15">
      <c r="A2957" s="44">
        <v>31913</v>
      </c>
      <c r="B2957" s="44" t="s">
        <v>1295</v>
      </c>
      <c r="C2957" s="48" t="s">
        <v>2940</v>
      </c>
      <c r="D2957" s="44">
        <v>2001</v>
      </c>
      <c r="E2957" s="48" t="s">
        <v>8827</v>
      </c>
      <c r="F2957" s="44" t="s">
        <v>1293</v>
      </c>
      <c r="G2957" s="61"/>
    </row>
    <row r="2958" spans="1:7" x14ac:dyDescent="0.15">
      <c r="A2958" s="44">
        <v>31914</v>
      </c>
      <c r="B2958" s="44" t="s">
        <v>1295</v>
      </c>
      <c r="C2958" s="48" t="s">
        <v>2941</v>
      </c>
      <c r="D2958" s="44">
        <v>2002</v>
      </c>
      <c r="E2958" s="48" t="s">
        <v>8827</v>
      </c>
      <c r="F2958" s="44" t="s">
        <v>1293</v>
      </c>
      <c r="G2958" s="61"/>
    </row>
    <row r="2959" spans="1:7" x14ac:dyDescent="0.15">
      <c r="A2959" s="44">
        <v>31915</v>
      </c>
      <c r="B2959" s="44" t="s">
        <v>1296</v>
      </c>
      <c r="C2959" s="48" t="s">
        <v>2942</v>
      </c>
      <c r="D2959" s="44">
        <v>2000</v>
      </c>
      <c r="E2959" s="48" t="s">
        <v>8709</v>
      </c>
      <c r="F2959" s="44" t="s">
        <v>1294</v>
      </c>
      <c r="G2959" s="61"/>
    </row>
    <row r="2960" spans="1:7" x14ac:dyDescent="0.15">
      <c r="A2960" s="44">
        <v>31916</v>
      </c>
      <c r="B2960" s="44" t="s">
        <v>1296</v>
      </c>
      <c r="C2960" s="48" t="s">
        <v>2943</v>
      </c>
      <c r="D2960" s="44">
        <v>2003</v>
      </c>
      <c r="E2960" s="48" t="s">
        <v>8732</v>
      </c>
      <c r="F2960" s="44" t="s">
        <v>1292</v>
      </c>
      <c r="G2960" s="61"/>
    </row>
    <row r="2961" spans="1:7" x14ac:dyDescent="0.15">
      <c r="A2961" s="44">
        <v>31917</v>
      </c>
      <c r="B2961" s="44" t="s">
        <v>1296</v>
      </c>
      <c r="C2961" s="48" t="s">
        <v>2944</v>
      </c>
      <c r="D2961" s="44">
        <v>2003</v>
      </c>
      <c r="E2961" s="48" t="s">
        <v>8732</v>
      </c>
      <c r="F2961" s="44" t="s">
        <v>1292</v>
      </c>
      <c r="G2961" s="61"/>
    </row>
    <row r="2962" spans="1:7" x14ac:dyDescent="0.15">
      <c r="A2962" s="44">
        <v>31918</v>
      </c>
      <c r="B2962" s="44" t="s">
        <v>1296</v>
      </c>
      <c r="C2962" s="48" t="s">
        <v>2945</v>
      </c>
      <c r="D2962" s="44">
        <v>2004</v>
      </c>
      <c r="E2962" s="48" t="s">
        <v>8732</v>
      </c>
      <c r="F2962" s="44" t="s">
        <v>1292</v>
      </c>
      <c r="G2962" s="61"/>
    </row>
    <row r="2963" spans="1:7" x14ac:dyDescent="0.15">
      <c r="A2963" s="44">
        <v>31919</v>
      </c>
      <c r="B2963" s="44" t="s">
        <v>1296</v>
      </c>
      <c r="C2963" s="48" t="s">
        <v>2946</v>
      </c>
      <c r="D2963" s="44">
        <v>2003</v>
      </c>
      <c r="E2963" s="48" t="s">
        <v>8732</v>
      </c>
      <c r="F2963" s="44" t="s">
        <v>1292</v>
      </c>
      <c r="G2963" s="61"/>
    </row>
    <row r="2964" spans="1:7" x14ac:dyDescent="0.15">
      <c r="A2964" s="44">
        <v>31920</v>
      </c>
      <c r="B2964" s="44" t="s">
        <v>1296</v>
      </c>
      <c r="C2964" s="48" t="s">
        <v>2947</v>
      </c>
      <c r="D2964" s="44">
        <v>2003</v>
      </c>
      <c r="E2964" s="48" t="s">
        <v>8732</v>
      </c>
      <c r="F2964" s="44" t="s">
        <v>1292</v>
      </c>
      <c r="G2964" s="61"/>
    </row>
    <row r="2965" spans="1:7" x14ac:dyDescent="0.15">
      <c r="A2965" s="44">
        <v>31921</v>
      </c>
      <c r="B2965" s="44" t="s">
        <v>1295</v>
      </c>
      <c r="C2965" s="48" t="s">
        <v>2948</v>
      </c>
      <c r="D2965" s="44">
        <v>2005</v>
      </c>
      <c r="E2965" s="48" t="s">
        <v>8732</v>
      </c>
      <c r="F2965" s="44" t="s">
        <v>1292</v>
      </c>
      <c r="G2965" s="61">
        <v>43100</v>
      </c>
    </row>
    <row r="2966" spans="1:7" x14ac:dyDescent="0.15">
      <c r="A2966" s="44">
        <v>31922</v>
      </c>
      <c r="B2966" s="44" t="s">
        <v>1295</v>
      </c>
      <c r="C2966" s="48" t="s">
        <v>2949</v>
      </c>
      <c r="D2966" s="44">
        <v>2004</v>
      </c>
      <c r="E2966" s="48" t="s">
        <v>8732</v>
      </c>
      <c r="F2966" s="44" t="s">
        <v>1292</v>
      </c>
      <c r="G2966" s="61"/>
    </row>
    <row r="2967" spans="1:7" x14ac:dyDescent="0.15">
      <c r="A2967" s="44">
        <v>31923</v>
      </c>
      <c r="B2967" s="44" t="s">
        <v>1295</v>
      </c>
      <c r="C2967" s="48" t="s">
        <v>2950</v>
      </c>
      <c r="D2967" s="44">
        <v>2002</v>
      </c>
      <c r="E2967" s="48" t="s">
        <v>8732</v>
      </c>
      <c r="F2967" s="44" t="s">
        <v>1292</v>
      </c>
      <c r="G2967" s="61"/>
    </row>
    <row r="2968" spans="1:7" x14ac:dyDescent="0.15">
      <c r="A2968" s="44">
        <v>31924</v>
      </c>
      <c r="B2968" s="44" t="s">
        <v>1295</v>
      </c>
      <c r="C2968" s="48" t="s">
        <v>2951</v>
      </c>
      <c r="D2968" s="44">
        <v>2005</v>
      </c>
      <c r="E2968" s="48" t="s">
        <v>8732</v>
      </c>
      <c r="F2968" s="44" t="s">
        <v>1292</v>
      </c>
      <c r="G2968" s="61"/>
    </row>
    <row r="2969" spans="1:7" x14ac:dyDescent="0.15">
      <c r="A2969" s="44">
        <v>31925</v>
      </c>
      <c r="B2969" s="44" t="s">
        <v>1295</v>
      </c>
      <c r="C2969" s="48" t="s">
        <v>2952</v>
      </c>
      <c r="D2969" s="44">
        <v>2004</v>
      </c>
      <c r="E2969" s="48" t="s">
        <v>8732</v>
      </c>
      <c r="F2969" s="44" t="s">
        <v>1292</v>
      </c>
      <c r="G2969" s="61"/>
    </row>
    <row r="2970" spans="1:7" x14ac:dyDescent="0.15">
      <c r="A2970" s="44">
        <v>31926</v>
      </c>
      <c r="B2970" s="44" t="s">
        <v>1295</v>
      </c>
      <c r="C2970" s="48" t="s">
        <v>2953</v>
      </c>
      <c r="D2970" s="44">
        <v>2004</v>
      </c>
      <c r="E2970" s="48" t="s">
        <v>8732</v>
      </c>
      <c r="F2970" s="44" t="s">
        <v>1292</v>
      </c>
      <c r="G2970" s="61"/>
    </row>
    <row r="2971" spans="1:7" x14ac:dyDescent="0.15">
      <c r="A2971" s="44">
        <v>31927</v>
      </c>
      <c r="B2971" s="44" t="s">
        <v>1295</v>
      </c>
      <c r="C2971" s="48" t="s">
        <v>2954</v>
      </c>
      <c r="D2971" s="44">
        <v>2002</v>
      </c>
      <c r="E2971" s="48" t="s">
        <v>8732</v>
      </c>
      <c r="F2971" s="44" t="s">
        <v>1292</v>
      </c>
      <c r="G2971" s="61"/>
    </row>
    <row r="2972" spans="1:7" x14ac:dyDescent="0.15">
      <c r="A2972" s="44">
        <v>31928</v>
      </c>
      <c r="B2972" s="44" t="s">
        <v>1295</v>
      </c>
      <c r="C2972" s="48" t="s">
        <v>2955</v>
      </c>
      <c r="D2972" s="44">
        <v>2002</v>
      </c>
      <c r="E2972" s="48" t="s">
        <v>8745</v>
      </c>
      <c r="F2972" s="44" t="s">
        <v>1293</v>
      </c>
      <c r="G2972" s="61"/>
    </row>
    <row r="2973" spans="1:7" x14ac:dyDescent="0.15">
      <c r="A2973" s="44">
        <v>31929</v>
      </c>
      <c r="B2973" s="44" t="s">
        <v>1295</v>
      </c>
      <c r="C2973" s="48" t="s">
        <v>2956</v>
      </c>
      <c r="D2973" s="44">
        <v>2002</v>
      </c>
      <c r="E2973" s="48" t="s">
        <v>8745</v>
      </c>
      <c r="F2973" s="44" t="s">
        <v>1293</v>
      </c>
      <c r="G2973" s="61"/>
    </row>
    <row r="2974" spans="1:7" x14ac:dyDescent="0.15">
      <c r="A2974" s="44">
        <v>31931</v>
      </c>
      <c r="B2974" s="44" t="s">
        <v>1296</v>
      </c>
      <c r="C2974" s="48" t="s">
        <v>2957</v>
      </c>
      <c r="D2974" s="44">
        <v>2005</v>
      </c>
      <c r="E2974" s="48" t="s">
        <v>8745</v>
      </c>
      <c r="F2974" s="44" t="s">
        <v>1293</v>
      </c>
      <c r="G2974" s="61"/>
    </row>
    <row r="2975" spans="1:7" x14ac:dyDescent="0.15">
      <c r="A2975" s="44">
        <v>31932</v>
      </c>
      <c r="B2975" s="44" t="s">
        <v>1296</v>
      </c>
      <c r="C2975" s="48" t="s">
        <v>2958</v>
      </c>
      <c r="D2975" s="44">
        <v>2005</v>
      </c>
      <c r="E2975" s="48" t="s">
        <v>8745</v>
      </c>
      <c r="F2975" s="44" t="s">
        <v>1293</v>
      </c>
      <c r="G2975" s="61"/>
    </row>
    <row r="2976" spans="1:7" x14ac:dyDescent="0.15">
      <c r="A2976" s="44">
        <v>31933</v>
      </c>
      <c r="B2976" s="44" t="s">
        <v>1296</v>
      </c>
      <c r="C2976" s="48" t="s">
        <v>2959</v>
      </c>
      <c r="D2976" s="44">
        <v>2000</v>
      </c>
      <c r="E2976" s="48" t="s">
        <v>8745</v>
      </c>
      <c r="F2976" s="44" t="s">
        <v>1293</v>
      </c>
      <c r="G2976" s="61"/>
    </row>
    <row r="2977" spans="1:7" x14ac:dyDescent="0.15">
      <c r="A2977" s="44">
        <v>31934</v>
      </c>
      <c r="B2977" s="44" t="s">
        <v>1296</v>
      </c>
      <c r="C2977" s="48" t="s">
        <v>2960</v>
      </c>
      <c r="D2977" s="44">
        <v>2001</v>
      </c>
      <c r="E2977" s="48" t="s">
        <v>8745</v>
      </c>
      <c r="F2977" s="44" t="s">
        <v>1293</v>
      </c>
      <c r="G2977" s="61"/>
    </row>
    <row r="2978" spans="1:7" x14ac:dyDescent="0.15">
      <c r="A2978" s="44">
        <v>31935</v>
      </c>
      <c r="B2978" s="44" t="s">
        <v>1296</v>
      </c>
      <c r="C2978" s="48" t="s">
        <v>2961</v>
      </c>
      <c r="D2978" s="44">
        <v>2001</v>
      </c>
      <c r="E2978" s="48" t="s">
        <v>8745</v>
      </c>
      <c r="F2978" s="44" t="s">
        <v>1293</v>
      </c>
      <c r="G2978" s="61"/>
    </row>
    <row r="2979" spans="1:7" x14ac:dyDescent="0.15">
      <c r="A2979" s="44">
        <v>31936</v>
      </c>
      <c r="B2979" s="44" t="s">
        <v>1295</v>
      </c>
      <c r="C2979" s="48" t="s">
        <v>1209</v>
      </c>
      <c r="D2979" s="44">
        <v>2004</v>
      </c>
      <c r="E2979" s="48" t="s">
        <v>8761</v>
      </c>
      <c r="F2979" s="44" t="s">
        <v>1292</v>
      </c>
      <c r="G2979" s="61">
        <v>43035</v>
      </c>
    </row>
    <row r="2980" spans="1:7" x14ac:dyDescent="0.15">
      <c r="A2980" s="44">
        <v>31937</v>
      </c>
      <c r="B2980" s="44" t="s">
        <v>1295</v>
      </c>
      <c r="C2980" s="48" t="s">
        <v>2962</v>
      </c>
      <c r="D2980" s="44">
        <v>2002</v>
      </c>
      <c r="E2980" s="48" t="s">
        <v>8761</v>
      </c>
      <c r="F2980" s="44" t="s">
        <v>1292</v>
      </c>
      <c r="G2980" s="61"/>
    </row>
    <row r="2981" spans="1:7" x14ac:dyDescent="0.15">
      <c r="A2981" s="44">
        <v>31938</v>
      </c>
      <c r="B2981" s="44" t="s">
        <v>1295</v>
      </c>
      <c r="C2981" s="48" t="s">
        <v>76</v>
      </c>
      <c r="D2981" s="44">
        <v>2003</v>
      </c>
      <c r="E2981" s="48" t="s">
        <v>8761</v>
      </c>
      <c r="F2981" s="44" t="s">
        <v>1292</v>
      </c>
      <c r="G2981" s="61">
        <v>42926</v>
      </c>
    </row>
    <row r="2982" spans="1:7" x14ac:dyDescent="0.15">
      <c r="A2982" s="44">
        <v>31939</v>
      </c>
      <c r="B2982" s="44" t="s">
        <v>1296</v>
      </c>
      <c r="C2982" s="48" t="s">
        <v>2963</v>
      </c>
      <c r="D2982" s="44">
        <v>2002</v>
      </c>
      <c r="E2982" s="48" t="s">
        <v>8761</v>
      </c>
      <c r="F2982" s="44" t="s">
        <v>1292</v>
      </c>
      <c r="G2982" s="61"/>
    </row>
    <row r="2983" spans="1:7" x14ac:dyDescent="0.15">
      <c r="A2983" s="44">
        <v>31940</v>
      </c>
      <c r="B2983" s="44" t="s">
        <v>1296</v>
      </c>
      <c r="C2983" s="48" t="s">
        <v>6121</v>
      </c>
      <c r="D2983" s="44">
        <v>2003</v>
      </c>
      <c r="E2983" s="48" t="s">
        <v>8761</v>
      </c>
      <c r="F2983" s="44" t="s">
        <v>1292</v>
      </c>
      <c r="G2983" s="61">
        <v>43035</v>
      </c>
    </row>
    <row r="2984" spans="1:7" x14ac:dyDescent="0.15">
      <c r="A2984" s="44">
        <v>31941</v>
      </c>
      <c r="B2984" s="44" t="s">
        <v>1295</v>
      </c>
      <c r="C2984" s="48" t="s">
        <v>2964</v>
      </c>
      <c r="D2984" s="44">
        <v>2000</v>
      </c>
      <c r="E2984" s="48" t="s">
        <v>8835</v>
      </c>
      <c r="F2984" s="44" t="s">
        <v>1292</v>
      </c>
      <c r="G2984" s="61"/>
    </row>
    <row r="2985" spans="1:7" x14ac:dyDescent="0.15">
      <c r="A2985" s="44">
        <v>31942</v>
      </c>
      <c r="B2985" s="44" t="s">
        <v>1295</v>
      </c>
      <c r="C2985" s="48" t="s">
        <v>2965</v>
      </c>
      <c r="D2985" s="44">
        <v>2002</v>
      </c>
      <c r="E2985" s="48" t="s">
        <v>8835</v>
      </c>
      <c r="F2985" s="44" t="s">
        <v>1292</v>
      </c>
      <c r="G2985" s="61"/>
    </row>
    <row r="2986" spans="1:7" x14ac:dyDescent="0.15">
      <c r="A2986" s="44">
        <v>31943</v>
      </c>
      <c r="B2986" s="44" t="s">
        <v>1295</v>
      </c>
      <c r="C2986" s="48" t="s">
        <v>2966</v>
      </c>
      <c r="D2986" s="44">
        <v>2001</v>
      </c>
      <c r="E2986" s="48" t="s">
        <v>8835</v>
      </c>
      <c r="F2986" s="44" t="s">
        <v>1292</v>
      </c>
      <c r="G2986" s="61"/>
    </row>
    <row r="2987" spans="1:7" x14ac:dyDescent="0.15">
      <c r="A2987" s="44">
        <v>31944</v>
      </c>
      <c r="B2987" s="44" t="s">
        <v>1295</v>
      </c>
      <c r="C2987" s="48" t="s">
        <v>2967</v>
      </c>
      <c r="D2987" s="44">
        <v>2002</v>
      </c>
      <c r="E2987" s="48" t="s">
        <v>8835</v>
      </c>
      <c r="F2987" s="44" t="s">
        <v>1292</v>
      </c>
      <c r="G2987" s="61"/>
    </row>
    <row r="2988" spans="1:7" x14ac:dyDescent="0.15">
      <c r="A2988" s="44">
        <v>31945</v>
      </c>
      <c r="B2988" s="44" t="s">
        <v>1295</v>
      </c>
      <c r="C2988" s="48" t="s">
        <v>2968</v>
      </c>
      <c r="D2988" s="44">
        <v>2001</v>
      </c>
      <c r="E2988" s="48" t="s">
        <v>8835</v>
      </c>
      <c r="F2988" s="44" t="s">
        <v>1292</v>
      </c>
      <c r="G2988" s="61"/>
    </row>
    <row r="2989" spans="1:7" x14ac:dyDescent="0.15">
      <c r="A2989" s="44">
        <v>31946</v>
      </c>
      <c r="B2989" s="44" t="s">
        <v>1296</v>
      </c>
      <c r="C2989" s="48" t="s">
        <v>2969</v>
      </c>
      <c r="D2989" s="44">
        <v>2000</v>
      </c>
      <c r="E2989" s="48" t="s">
        <v>8835</v>
      </c>
      <c r="F2989" s="44" t="s">
        <v>1292</v>
      </c>
      <c r="G2989" s="61"/>
    </row>
    <row r="2990" spans="1:7" x14ac:dyDescent="0.15">
      <c r="A2990" s="44">
        <v>31947</v>
      </c>
      <c r="B2990" s="44" t="s">
        <v>1296</v>
      </c>
      <c r="C2990" s="48" t="s">
        <v>2970</v>
      </c>
      <c r="D2990" s="44">
        <v>2003</v>
      </c>
      <c r="E2990" s="48" t="s">
        <v>8835</v>
      </c>
      <c r="F2990" s="44" t="s">
        <v>1292</v>
      </c>
      <c r="G2990" s="61">
        <v>43035</v>
      </c>
    </row>
    <row r="2991" spans="1:7" x14ac:dyDescent="0.15">
      <c r="A2991" s="44">
        <v>31948</v>
      </c>
      <c r="B2991" s="44" t="s">
        <v>1295</v>
      </c>
      <c r="C2991" s="48" t="s">
        <v>79</v>
      </c>
      <c r="D2991" s="44">
        <v>2002</v>
      </c>
      <c r="E2991" s="48" t="s">
        <v>8789</v>
      </c>
      <c r="F2991" s="44" t="s">
        <v>1297</v>
      </c>
      <c r="G2991" s="61">
        <v>43100</v>
      </c>
    </row>
    <row r="2992" spans="1:7" x14ac:dyDescent="0.15">
      <c r="A2992" s="44">
        <v>31951</v>
      </c>
      <c r="B2992" s="44" t="s">
        <v>1295</v>
      </c>
      <c r="C2992" s="48" t="s">
        <v>2971</v>
      </c>
      <c r="D2992" s="44">
        <v>2004</v>
      </c>
      <c r="E2992" s="48" t="s">
        <v>9179</v>
      </c>
      <c r="F2992" s="44" t="s">
        <v>1294</v>
      </c>
      <c r="G2992" s="61"/>
    </row>
    <row r="2993" spans="1:7" x14ac:dyDescent="0.15">
      <c r="A2993" s="44">
        <v>31952</v>
      </c>
      <c r="B2993" s="44" t="s">
        <v>1295</v>
      </c>
      <c r="C2993" s="48" t="s">
        <v>2972</v>
      </c>
      <c r="D2993" s="44">
        <v>2003</v>
      </c>
      <c r="E2993" s="48" t="s">
        <v>9179</v>
      </c>
      <c r="F2993" s="44" t="s">
        <v>1294</v>
      </c>
      <c r="G2993" s="61"/>
    </row>
    <row r="2994" spans="1:7" x14ac:dyDescent="0.15">
      <c r="A2994" s="44">
        <v>31953</v>
      </c>
      <c r="B2994" s="44" t="s">
        <v>1295</v>
      </c>
      <c r="C2994" s="48" t="s">
        <v>35</v>
      </c>
      <c r="D2994" s="44">
        <v>2002</v>
      </c>
      <c r="E2994" s="48" t="s">
        <v>8761</v>
      </c>
      <c r="F2994" s="44" t="s">
        <v>1292</v>
      </c>
      <c r="G2994" s="61">
        <v>42806</v>
      </c>
    </row>
    <row r="2995" spans="1:7" x14ac:dyDescent="0.15">
      <c r="A2995" s="44">
        <v>31954</v>
      </c>
      <c r="B2995" s="44" t="s">
        <v>1296</v>
      </c>
      <c r="C2995" s="48" t="s">
        <v>2973</v>
      </c>
      <c r="D2995" s="44">
        <v>2002</v>
      </c>
      <c r="E2995" s="48" t="s">
        <v>8761</v>
      </c>
      <c r="F2995" s="44" t="s">
        <v>1292</v>
      </c>
      <c r="G2995" s="61"/>
    </row>
    <row r="2996" spans="1:7" x14ac:dyDescent="0.15">
      <c r="A2996" s="133">
        <v>31955</v>
      </c>
      <c r="B2996" s="133" t="s">
        <v>1295</v>
      </c>
      <c r="C2996" s="134" t="s">
        <v>2974</v>
      </c>
      <c r="D2996" s="133">
        <v>2002</v>
      </c>
      <c r="E2996" s="134" t="s">
        <v>9179</v>
      </c>
      <c r="F2996" s="133" t="s">
        <v>1294</v>
      </c>
    </row>
    <row r="2997" spans="1:7" x14ac:dyDescent="0.15">
      <c r="A2997" s="44">
        <v>31957</v>
      </c>
      <c r="B2997" s="44" t="s">
        <v>1295</v>
      </c>
      <c r="C2997" s="48" t="s">
        <v>2975</v>
      </c>
      <c r="D2997" s="44">
        <v>2001</v>
      </c>
      <c r="E2997" s="48" t="s">
        <v>8777</v>
      </c>
      <c r="F2997" s="44" t="s">
        <v>1298</v>
      </c>
      <c r="G2997" s="61"/>
    </row>
    <row r="2998" spans="1:7" x14ac:dyDescent="0.15">
      <c r="A2998" s="44">
        <v>31958</v>
      </c>
      <c r="B2998" s="44" t="s">
        <v>1295</v>
      </c>
      <c r="C2998" s="48" t="s">
        <v>2976</v>
      </c>
      <c r="D2998" s="44">
        <v>2000</v>
      </c>
      <c r="E2998" s="48" t="s">
        <v>8777</v>
      </c>
      <c r="F2998" s="44" t="s">
        <v>1298</v>
      </c>
      <c r="G2998" s="61"/>
    </row>
    <row r="2999" spans="1:7" x14ac:dyDescent="0.15">
      <c r="A2999" s="44">
        <v>31959</v>
      </c>
      <c r="B2999" s="44" t="s">
        <v>1296</v>
      </c>
      <c r="C2999" s="48" t="s">
        <v>2977</v>
      </c>
      <c r="D2999" s="44">
        <v>2001</v>
      </c>
      <c r="E2999" s="48" t="s">
        <v>9184</v>
      </c>
      <c r="F2999" s="44" t="s">
        <v>1290</v>
      </c>
      <c r="G2999" s="61"/>
    </row>
    <row r="3000" spans="1:7" x14ac:dyDescent="0.15">
      <c r="A3000" s="44">
        <v>31960</v>
      </c>
      <c r="B3000" s="44" t="s">
        <v>1296</v>
      </c>
      <c r="C3000" s="48" t="s">
        <v>2978</v>
      </c>
      <c r="D3000" s="44">
        <v>2001</v>
      </c>
      <c r="E3000" s="48" t="s">
        <v>8769</v>
      </c>
      <c r="F3000" s="44" t="s">
        <v>1297</v>
      </c>
      <c r="G3000" s="61"/>
    </row>
    <row r="3001" spans="1:7" x14ac:dyDescent="0.15">
      <c r="A3001" s="44">
        <v>31961</v>
      </c>
      <c r="B3001" s="44" t="s">
        <v>1296</v>
      </c>
      <c r="C3001" s="48" t="s">
        <v>2979</v>
      </c>
      <c r="D3001" s="44">
        <v>2003</v>
      </c>
      <c r="E3001" s="48" t="s">
        <v>8809</v>
      </c>
      <c r="F3001" s="44" t="s">
        <v>1297</v>
      </c>
      <c r="G3001" s="61"/>
    </row>
    <row r="3002" spans="1:7" x14ac:dyDescent="0.15">
      <c r="A3002" s="44">
        <v>31962</v>
      </c>
      <c r="B3002" s="44" t="s">
        <v>1296</v>
      </c>
      <c r="C3002" s="48" t="s">
        <v>2980</v>
      </c>
      <c r="D3002" s="44">
        <v>2003</v>
      </c>
      <c r="E3002" s="48" t="s">
        <v>8769</v>
      </c>
      <c r="F3002" s="44" t="s">
        <v>1297</v>
      </c>
      <c r="G3002" s="61"/>
    </row>
    <row r="3003" spans="1:7" x14ac:dyDescent="0.15">
      <c r="A3003" s="44">
        <v>31963</v>
      </c>
      <c r="B3003" s="44" t="s">
        <v>1296</v>
      </c>
      <c r="C3003" s="48" t="s">
        <v>2981</v>
      </c>
      <c r="D3003" s="44">
        <v>2003</v>
      </c>
      <c r="E3003" s="48" t="s">
        <v>8769</v>
      </c>
      <c r="F3003" s="44" t="s">
        <v>1297</v>
      </c>
      <c r="G3003" s="61"/>
    </row>
    <row r="3004" spans="1:7" x14ac:dyDescent="0.15">
      <c r="A3004" s="44">
        <v>31964</v>
      </c>
      <c r="B3004" s="44" t="s">
        <v>1295</v>
      </c>
      <c r="C3004" s="48" t="s">
        <v>2982</v>
      </c>
      <c r="D3004" s="44">
        <v>2003</v>
      </c>
      <c r="E3004" s="48" t="s">
        <v>8769</v>
      </c>
      <c r="F3004" s="44" t="s">
        <v>1297</v>
      </c>
      <c r="G3004" s="61"/>
    </row>
    <row r="3005" spans="1:7" x14ac:dyDescent="0.15">
      <c r="A3005" s="44">
        <v>31965</v>
      </c>
      <c r="B3005" s="44" t="s">
        <v>1295</v>
      </c>
      <c r="C3005" s="48" t="s">
        <v>2983</v>
      </c>
      <c r="D3005" s="44">
        <v>2004</v>
      </c>
      <c r="E3005" s="48" t="s">
        <v>8809</v>
      </c>
      <c r="F3005" s="44" t="s">
        <v>1297</v>
      </c>
      <c r="G3005" s="61"/>
    </row>
    <row r="3006" spans="1:7" x14ac:dyDescent="0.15">
      <c r="A3006" s="44">
        <v>31966</v>
      </c>
      <c r="B3006" s="44" t="s">
        <v>1295</v>
      </c>
      <c r="C3006" s="48" t="s">
        <v>2984</v>
      </c>
      <c r="D3006" s="44">
        <v>2003</v>
      </c>
      <c r="E3006" s="48" t="s">
        <v>8769</v>
      </c>
      <c r="F3006" s="44" t="s">
        <v>1297</v>
      </c>
      <c r="G3006" s="61"/>
    </row>
    <row r="3007" spans="1:7" x14ac:dyDescent="0.15">
      <c r="A3007" s="44">
        <v>31967</v>
      </c>
      <c r="B3007" s="44" t="s">
        <v>1296</v>
      </c>
      <c r="C3007" s="48" t="s">
        <v>2985</v>
      </c>
      <c r="D3007" s="44">
        <v>2003</v>
      </c>
      <c r="E3007" s="48" t="s">
        <v>8769</v>
      </c>
      <c r="F3007" s="44" t="s">
        <v>1297</v>
      </c>
      <c r="G3007" s="61"/>
    </row>
    <row r="3008" spans="1:7" x14ac:dyDescent="0.15">
      <c r="A3008" s="44">
        <v>31968</v>
      </c>
      <c r="B3008" s="44" t="s">
        <v>1295</v>
      </c>
      <c r="C3008" s="48" t="s">
        <v>2986</v>
      </c>
      <c r="D3008" s="44">
        <v>2005</v>
      </c>
      <c r="E3008" s="48" t="s">
        <v>8789</v>
      </c>
      <c r="F3008" s="44" t="s">
        <v>1297</v>
      </c>
      <c r="G3008" s="61">
        <v>42786</v>
      </c>
    </row>
    <row r="3009" spans="1:7" x14ac:dyDescent="0.15">
      <c r="A3009" s="44">
        <v>31969</v>
      </c>
      <c r="B3009" s="44" t="s">
        <v>1295</v>
      </c>
      <c r="C3009" s="48" t="s">
        <v>2987</v>
      </c>
      <c r="D3009" s="44">
        <v>2001</v>
      </c>
      <c r="E3009" s="48" t="s">
        <v>8733</v>
      </c>
      <c r="F3009" s="44" t="s">
        <v>1297</v>
      </c>
      <c r="G3009" s="61"/>
    </row>
    <row r="3010" spans="1:7" x14ac:dyDescent="0.15">
      <c r="A3010" s="44">
        <v>31970</v>
      </c>
      <c r="B3010" s="44" t="s">
        <v>1295</v>
      </c>
      <c r="C3010" s="48" t="s">
        <v>2988</v>
      </c>
      <c r="D3010" s="44">
        <v>2004</v>
      </c>
      <c r="E3010" s="48" t="s">
        <v>8740</v>
      </c>
      <c r="F3010" s="44" t="s">
        <v>1297</v>
      </c>
      <c r="G3010" s="61"/>
    </row>
    <row r="3011" spans="1:7" x14ac:dyDescent="0.15">
      <c r="A3011" s="44">
        <v>31971</v>
      </c>
      <c r="B3011" s="44" t="s">
        <v>1295</v>
      </c>
      <c r="C3011" s="48" t="s">
        <v>2989</v>
      </c>
      <c r="D3011" s="44">
        <v>2007</v>
      </c>
      <c r="E3011" s="48" t="s">
        <v>8733</v>
      </c>
      <c r="F3011" s="44" t="s">
        <v>1297</v>
      </c>
      <c r="G3011" s="61"/>
    </row>
    <row r="3012" spans="1:7" x14ac:dyDescent="0.15">
      <c r="A3012" s="44">
        <v>31973</v>
      </c>
      <c r="B3012" s="44" t="s">
        <v>1296</v>
      </c>
      <c r="C3012" s="48" t="s">
        <v>11016</v>
      </c>
      <c r="D3012" s="44">
        <v>1999</v>
      </c>
      <c r="E3012" s="48" t="s">
        <v>8841</v>
      </c>
      <c r="F3012" s="44" t="s">
        <v>1293</v>
      </c>
      <c r="G3012" s="61"/>
    </row>
    <row r="3013" spans="1:7" x14ac:dyDescent="0.15">
      <c r="A3013" s="44">
        <v>31974</v>
      </c>
      <c r="B3013" s="44" t="s">
        <v>1296</v>
      </c>
      <c r="C3013" s="48" t="s">
        <v>2991</v>
      </c>
      <c r="D3013" s="44">
        <v>2001</v>
      </c>
      <c r="E3013" s="48" t="s">
        <v>8737</v>
      </c>
      <c r="F3013" s="44" t="s">
        <v>1293</v>
      </c>
      <c r="G3013" s="61"/>
    </row>
    <row r="3014" spans="1:7" x14ac:dyDescent="0.15">
      <c r="A3014" s="44">
        <v>31975</v>
      </c>
      <c r="B3014" s="44" t="s">
        <v>1296</v>
      </c>
      <c r="C3014" s="48" t="s">
        <v>2992</v>
      </c>
      <c r="D3014" s="44">
        <v>2000</v>
      </c>
      <c r="E3014" s="48" t="s">
        <v>9173</v>
      </c>
      <c r="F3014" s="44" t="s">
        <v>1296</v>
      </c>
      <c r="G3014" s="61"/>
    </row>
    <row r="3015" spans="1:7" x14ac:dyDescent="0.15">
      <c r="A3015" s="133">
        <v>31977</v>
      </c>
      <c r="B3015" s="133" t="s">
        <v>1295</v>
      </c>
      <c r="C3015" s="134" t="s">
        <v>2993</v>
      </c>
      <c r="D3015" s="133">
        <v>2001</v>
      </c>
      <c r="E3015" s="134" t="s">
        <v>8767</v>
      </c>
      <c r="F3015" s="133" t="s">
        <v>1297</v>
      </c>
    </row>
    <row r="3016" spans="1:7" x14ac:dyDescent="0.15">
      <c r="A3016" s="44">
        <v>31978</v>
      </c>
      <c r="B3016" s="44" t="s">
        <v>1296</v>
      </c>
      <c r="C3016" s="48" t="s">
        <v>11017</v>
      </c>
      <c r="D3016" s="44">
        <v>1999</v>
      </c>
      <c r="E3016" s="48" t="s">
        <v>8740</v>
      </c>
      <c r="F3016" s="44" t="s">
        <v>1297</v>
      </c>
      <c r="G3016" s="61"/>
    </row>
    <row r="3017" spans="1:7" x14ac:dyDescent="0.15">
      <c r="A3017" s="44">
        <v>31980</v>
      </c>
      <c r="B3017" s="44" t="s">
        <v>1296</v>
      </c>
      <c r="C3017" s="48" t="s">
        <v>2994</v>
      </c>
      <c r="D3017" s="44">
        <v>2006</v>
      </c>
      <c r="E3017" s="48" t="s">
        <v>8740</v>
      </c>
      <c r="F3017" s="44" t="s">
        <v>1297</v>
      </c>
      <c r="G3017" s="61"/>
    </row>
    <row r="3018" spans="1:7" x14ac:dyDescent="0.15">
      <c r="A3018" s="44">
        <v>31981</v>
      </c>
      <c r="B3018" s="44" t="s">
        <v>1296</v>
      </c>
      <c r="C3018" s="48" t="s">
        <v>2995</v>
      </c>
      <c r="D3018" s="44">
        <v>2004</v>
      </c>
      <c r="E3018" s="48" t="s">
        <v>8740</v>
      </c>
      <c r="F3018" s="44" t="s">
        <v>1297</v>
      </c>
      <c r="G3018" s="61"/>
    </row>
    <row r="3019" spans="1:7" x14ac:dyDescent="0.15">
      <c r="A3019" s="44">
        <v>31982</v>
      </c>
      <c r="B3019" s="44" t="s">
        <v>1296</v>
      </c>
      <c r="C3019" s="48" t="s">
        <v>2996</v>
      </c>
      <c r="D3019" s="44">
        <v>2002</v>
      </c>
      <c r="E3019" s="48" t="s">
        <v>8740</v>
      </c>
      <c r="F3019" s="44" t="s">
        <v>1297</v>
      </c>
      <c r="G3019" s="61"/>
    </row>
    <row r="3020" spans="1:7" x14ac:dyDescent="0.15">
      <c r="A3020" s="44">
        <v>31983</v>
      </c>
      <c r="B3020" s="44" t="s">
        <v>1296</v>
      </c>
      <c r="C3020" s="48" t="s">
        <v>2997</v>
      </c>
      <c r="D3020" s="44">
        <v>2006</v>
      </c>
      <c r="E3020" s="48" t="s">
        <v>8740</v>
      </c>
      <c r="F3020" s="44" t="s">
        <v>1297</v>
      </c>
      <c r="G3020" s="61"/>
    </row>
    <row r="3021" spans="1:7" x14ac:dyDescent="0.15">
      <c r="A3021" s="44">
        <v>31984</v>
      </c>
      <c r="B3021" s="44" t="s">
        <v>1296</v>
      </c>
      <c r="C3021" s="48" t="s">
        <v>2998</v>
      </c>
      <c r="D3021" s="44">
        <v>2003</v>
      </c>
      <c r="E3021" s="48" t="s">
        <v>8740</v>
      </c>
      <c r="F3021" s="44" t="s">
        <v>1297</v>
      </c>
      <c r="G3021" s="61"/>
    </row>
    <row r="3022" spans="1:7" x14ac:dyDescent="0.15">
      <c r="A3022" s="44">
        <v>31985</v>
      </c>
      <c r="B3022" s="44" t="s">
        <v>1295</v>
      </c>
      <c r="C3022" s="48" t="s">
        <v>189</v>
      </c>
      <c r="D3022" s="44">
        <v>2003</v>
      </c>
      <c r="E3022" s="48" t="s">
        <v>8789</v>
      </c>
      <c r="F3022" s="44" t="s">
        <v>1297</v>
      </c>
      <c r="G3022" s="61">
        <v>42786</v>
      </c>
    </row>
    <row r="3023" spans="1:7" x14ac:dyDescent="0.15">
      <c r="A3023" s="44">
        <v>31986</v>
      </c>
      <c r="B3023" s="44" t="s">
        <v>1295</v>
      </c>
      <c r="C3023" s="48" t="s">
        <v>2999</v>
      </c>
      <c r="D3023" s="44">
        <v>2003</v>
      </c>
      <c r="E3023" s="48" t="s">
        <v>8847</v>
      </c>
      <c r="F3023" s="44" t="s">
        <v>1291</v>
      </c>
      <c r="G3023" s="61"/>
    </row>
    <row r="3024" spans="1:7" x14ac:dyDescent="0.15">
      <c r="A3024" s="44">
        <v>31987</v>
      </c>
      <c r="B3024" s="44" t="s">
        <v>1295</v>
      </c>
      <c r="C3024" s="48" t="s">
        <v>3000</v>
      </c>
      <c r="D3024" s="44">
        <v>2001</v>
      </c>
      <c r="E3024" s="48" t="s">
        <v>8847</v>
      </c>
      <c r="F3024" s="44" t="s">
        <v>1291</v>
      </c>
      <c r="G3024" s="61"/>
    </row>
    <row r="3025" spans="1:7" x14ac:dyDescent="0.15">
      <c r="A3025" s="44">
        <v>31988</v>
      </c>
      <c r="B3025" s="44" t="s">
        <v>1295</v>
      </c>
      <c r="C3025" s="48" t="s">
        <v>3001</v>
      </c>
      <c r="D3025" s="44">
        <v>2005</v>
      </c>
      <c r="E3025" s="48" t="s">
        <v>8847</v>
      </c>
      <c r="F3025" s="44" t="s">
        <v>1291</v>
      </c>
      <c r="G3025" s="61"/>
    </row>
    <row r="3026" spans="1:7" x14ac:dyDescent="0.15">
      <c r="A3026" s="44">
        <v>31989</v>
      </c>
      <c r="B3026" s="44" t="s">
        <v>1295</v>
      </c>
      <c r="C3026" s="48" t="s">
        <v>227</v>
      </c>
      <c r="D3026" s="44">
        <v>2001</v>
      </c>
      <c r="E3026" s="48" t="s">
        <v>8852</v>
      </c>
      <c r="F3026" s="44" t="s">
        <v>1291</v>
      </c>
      <c r="G3026" s="61">
        <v>42574</v>
      </c>
    </row>
    <row r="3027" spans="1:7" x14ac:dyDescent="0.15">
      <c r="A3027" s="44">
        <v>31990</v>
      </c>
      <c r="B3027" s="44" t="s">
        <v>1295</v>
      </c>
      <c r="C3027" s="48" t="s">
        <v>260</v>
      </c>
      <c r="D3027" s="44">
        <v>2001</v>
      </c>
      <c r="E3027" s="48" t="s">
        <v>8852</v>
      </c>
      <c r="F3027" s="44" t="s">
        <v>1291</v>
      </c>
      <c r="G3027" s="61"/>
    </row>
    <row r="3028" spans="1:7" x14ac:dyDescent="0.15">
      <c r="A3028" s="133">
        <v>31991</v>
      </c>
      <c r="B3028" s="133" t="s">
        <v>1295</v>
      </c>
      <c r="C3028" s="134" t="s">
        <v>73</v>
      </c>
      <c r="D3028" s="133">
        <v>2002</v>
      </c>
      <c r="E3028" s="134" t="s">
        <v>8847</v>
      </c>
      <c r="F3028" s="133" t="s">
        <v>1291</v>
      </c>
      <c r="G3028" s="135">
        <v>43100</v>
      </c>
    </row>
    <row r="3029" spans="1:7" x14ac:dyDescent="0.15">
      <c r="A3029" s="44">
        <v>31992</v>
      </c>
      <c r="B3029" s="44" t="s">
        <v>1295</v>
      </c>
      <c r="C3029" s="48" t="s">
        <v>11018</v>
      </c>
      <c r="D3029" s="44">
        <v>1999</v>
      </c>
      <c r="E3029" s="48" t="s">
        <v>8847</v>
      </c>
      <c r="F3029" s="44" t="s">
        <v>1291</v>
      </c>
      <c r="G3029" s="61"/>
    </row>
    <row r="3030" spans="1:7" x14ac:dyDescent="0.15">
      <c r="A3030" s="44">
        <v>31994</v>
      </c>
      <c r="B3030" s="44" t="s">
        <v>1295</v>
      </c>
      <c r="C3030" s="48" t="s">
        <v>3002</v>
      </c>
      <c r="D3030" s="44">
        <v>2005</v>
      </c>
      <c r="E3030" s="48" t="s">
        <v>8847</v>
      </c>
      <c r="F3030" s="44" t="s">
        <v>1291</v>
      </c>
      <c r="G3030" s="61"/>
    </row>
    <row r="3031" spans="1:7" x14ac:dyDescent="0.15">
      <c r="A3031" s="44">
        <v>31995</v>
      </c>
      <c r="B3031" s="44" t="s">
        <v>1295</v>
      </c>
      <c r="C3031" s="48" t="s">
        <v>11019</v>
      </c>
      <c r="D3031" s="44">
        <v>1999</v>
      </c>
      <c r="E3031" s="48" t="s">
        <v>8847</v>
      </c>
      <c r="F3031" s="44" t="s">
        <v>1291</v>
      </c>
      <c r="G3031" s="61"/>
    </row>
    <row r="3032" spans="1:7" x14ac:dyDescent="0.15">
      <c r="A3032" s="44">
        <v>31996</v>
      </c>
      <c r="B3032" s="44" t="s">
        <v>1295</v>
      </c>
      <c r="C3032" s="48" t="s">
        <v>3003</v>
      </c>
      <c r="D3032" s="44">
        <v>2003</v>
      </c>
      <c r="E3032" s="48" t="s">
        <v>8847</v>
      </c>
      <c r="F3032" s="44" t="s">
        <v>1291</v>
      </c>
      <c r="G3032" s="61"/>
    </row>
    <row r="3033" spans="1:7" x14ac:dyDescent="0.15">
      <c r="A3033" s="133">
        <v>31998</v>
      </c>
      <c r="B3033" s="133" t="s">
        <v>1296</v>
      </c>
      <c r="C3033" s="134" t="s">
        <v>739</v>
      </c>
      <c r="D3033" s="133">
        <v>2001</v>
      </c>
      <c r="E3033" s="134" t="s">
        <v>8762</v>
      </c>
      <c r="F3033" s="133" t="s">
        <v>1291</v>
      </c>
      <c r="G3033" s="135">
        <v>42819</v>
      </c>
    </row>
    <row r="3034" spans="1:7" x14ac:dyDescent="0.15">
      <c r="A3034" s="44">
        <v>31999</v>
      </c>
      <c r="B3034" s="44" t="s">
        <v>1296</v>
      </c>
      <c r="C3034" s="48" t="s">
        <v>3004</v>
      </c>
      <c r="D3034" s="44">
        <v>2001</v>
      </c>
      <c r="E3034" s="48" t="s">
        <v>8847</v>
      </c>
      <c r="F3034" s="44" t="s">
        <v>1291</v>
      </c>
      <c r="G3034" s="61"/>
    </row>
    <row r="3035" spans="1:7" x14ac:dyDescent="0.15">
      <c r="A3035" s="133">
        <v>32000</v>
      </c>
      <c r="B3035" s="133" t="s">
        <v>1296</v>
      </c>
      <c r="C3035" s="134" t="s">
        <v>3005</v>
      </c>
      <c r="D3035" s="133">
        <v>2000</v>
      </c>
      <c r="E3035" s="134" t="s">
        <v>8847</v>
      </c>
      <c r="F3035" s="133" t="s">
        <v>1291</v>
      </c>
    </row>
    <row r="3036" spans="1:7" x14ac:dyDescent="0.15">
      <c r="A3036" s="44">
        <v>32001</v>
      </c>
      <c r="B3036" s="44" t="s">
        <v>1296</v>
      </c>
      <c r="C3036" s="48" t="s">
        <v>3006</v>
      </c>
      <c r="D3036" s="44">
        <v>2004</v>
      </c>
      <c r="E3036" s="48" t="s">
        <v>8847</v>
      </c>
      <c r="F3036" s="44" t="s">
        <v>1291</v>
      </c>
      <c r="G3036" s="61"/>
    </row>
    <row r="3037" spans="1:7" x14ac:dyDescent="0.15">
      <c r="A3037" s="44">
        <v>32003</v>
      </c>
      <c r="B3037" s="44" t="s">
        <v>1296</v>
      </c>
      <c r="C3037" s="48" t="s">
        <v>3007</v>
      </c>
      <c r="D3037" s="44">
        <v>2005</v>
      </c>
      <c r="E3037" s="48" t="s">
        <v>8847</v>
      </c>
      <c r="F3037" s="44" t="s">
        <v>1291</v>
      </c>
      <c r="G3037" s="61"/>
    </row>
    <row r="3038" spans="1:7" x14ac:dyDescent="0.15">
      <c r="A3038" s="44">
        <v>32004</v>
      </c>
      <c r="B3038" s="44" t="s">
        <v>1296</v>
      </c>
      <c r="C3038" s="48" t="s">
        <v>3008</v>
      </c>
      <c r="D3038" s="44">
        <v>2001</v>
      </c>
      <c r="E3038" s="48" t="s">
        <v>8847</v>
      </c>
      <c r="F3038" s="44" t="s">
        <v>1291</v>
      </c>
      <c r="G3038" s="61"/>
    </row>
    <row r="3039" spans="1:7" x14ac:dyDescent="0.15">
      <c r="A3039" s="44">
        <v>32005</v>
      </c>
      <c r="B3039" s="44" t="s">
        <v>1296</v>
      </c>
      <c r="C3039" s="48" t="s">
        <v>3009</v>
      </c>
      <c r="D3039" s="44">
        <v>2004</v>
      </c>
      <c r="E3039" s="48" t="s">
        <v>8847</v>
      </c>
      <c r="F3039" s="44" t="s">
        <v>1291</v>
      </c>
      <c r="G3039" s="61"/>
    </row>
    <row r="3040" spans="1:7" x14ac:dyDescent="0.15">
      <c r="A3040" s="44">
        <v>32006</v>
      </c>
      <c r="B3040" s="44" t="s">
        <v>1296</v>
      </c>
      <c r="C3040" s="48" t="s">
        <v>3010</v>
      </c>
      <c r="D3040" s="44">
        <v>2007</v>
      </c>
      <c r="E3040" s="48" t="s">
        <v>8847</v>
      </c>
      <c r="F3040" s="44" t="s">
        <v>1291</v>
      </c>
      <c r="G3040" s="61"/>
    </row>
    <row r="3041" spans="1:7" x14ac:dyDescent="0.15">
      <c r="A3041" s="44">
        <v>32007</v>
      </c>
      <c r="B3041" s="44" t="s">
        <v>1296</v>
      </c>
      <c r="C3041" s="48" t="s">
        <v>11020</v>
      </c>
      <c r="D3041" s="44">
        <v>1999</v>
      </c>
      <c r="E3041" s="48" t="s">
        <v>8714</v>
      </c>
      <c r="F3041" s="44" t="s">
        <v>1294</v>
      </c>
      <c r="G3041" s="61"/>
    </row>
    <row r="3042" spans="1:7" x14ac:dyDescent="0.15">
      <c r="A3042" s="44">
        <v>32008</v>
      </c>
      <c r="B3042" s="44" t="s">
        <v>1296</v>
      </c>
      <c r="C3042" s="48" t="s">
        <v>3011</v>
      </c>
      <c r="D3042" s="44">
        <v>2000</v>
      </c>
      <c r="E3042" s="48" t="s">
        <v>8832</v>
      </c>
      <c r="F3042" s="44" t="s">
        <v>1294</v>
      </c>
      <c r="G3042" s="61"/>
    </row>
    <row r="3043" spans="1:7" x14ac:dyDescent="0.15">
      <c r="A3043" s="44">
        <v>32010</v>
      </c>
      <c r="B3043" s="44" t="s">
        <v>1296</v>
      </c>
      <c r="C3043" s="48" t="s">
        <v>3012</v>
      </c>
      <c r="D3043" s="44">
        <v>2001</v>
      </c>
      <c r="E3043" s="48" t="s">
        <v>8708</v>
      </c>
      <c r="F3043" s="44" t="s">
        <v>1296</v>
      </c>
      <c r="G3043" s="61"/>
    </row>
    <row r="3044" spans="1:7" x14ac:dyDescent="0.15">
      <c r="A3044" s="44">
        <v>32011</v>
      </c>
      <c r="B3044" s="44" t="s">
        <v>1295</v>
      </c>
      <c r="C3044" s="48" t="s">
        <v>11021</v>
      </c>
      <c r="D3044" s="44">
        <v>1999</v>
      </c>
      <c r="E3044" s="48" t="s">
        <v>8743</v>
      </c>
      <c r="F3044" s="44" t="s">
        <v>1299</v>
      </c>
      <c r="G3044" s="61"/>
    </row>
    <row r="3045" spans="1:7" x14ac:dyDescent="0.15">
      <c r="A3045" s="44">
        <v>32013</v>
      </c>
      <c r="B3045" s="44" t="s">
        <v>1296</v>
      </c>
      <c r="C3045" s="48" t="s">
        <v>1097</v>
      </c>
      <c r="D3045" s="44">
        <v>2002</v>
      </c>
      <c r="E3045" s="48" t="s">
        <v>8712</v>
      </c>
      <c r="F3045" s="44" t="s">
        <v>1291</v>
      </c>
      <c r="G3045" s="61"/>
    </row>
    <row r="3046" spans="1:7" x14ac:dyDescent="0.15">
      <c r="A3046" s="44">
        <v>32015</v>
      </c>
      <c r="B3046" s="44" t="s">
        <v>1296</v>
      </c>
      <c r="C3046" s="48" t="s">
        <v>3013</v>
      </c>
      <c r="D3046" s="44">
        <v>2001</v>
      </c>
      <c r="E3046" s="48" t="s">
        <v>8782</v>
      </c>
      <c r="F3046" s="44" t="s">
        <v>1292</v>
      </c>
      <c r="G3046" s="61"/>
    </row>
    <row r="3047" spans="1:7" x14ac:dyDescent="0.15">
      <c r="A3047" s="44">
        <v>32016</v>
      </c>
      <c r="B3047" s="44" t="s">
        <v>1296</v>
      </c>
      <c r="C3047" s="48" t="s">
        <v>3014</v>
      </c>
      <c r="D3047" s="44">
        <v>2000</v>
      </c>
      <c r="E3047" s="48" t="s">
        <v>8782</v>
      </c>
      <c r="F3047" s="44" t="s">
        <v>1292</v>
      </c>
      <c r="G3047" s="61"/>
    </row>
    <row r="3048" spans="1:7" x14ac:dyDescent="0.15">
      <c r="A3048" s="44">
        <v>32018</v>
      </c>
      <c r="B3048" s="44" t="s">
        <v>1296</v>
      </c>
      <c r="C3048" s="48" t="s">
        <v>11022</v>
      </c>
      <c r="D3048" s="44">
        <v>1999</v>
      </c>
      <c r="E3048" s="48" t="s">
        <v>9170</v>
      </c>
      <c r="F3048" s="44" t="s">
        <v>1291</v>
      </c>
      <c r="G3048" s="61"/>
    </row>
    <row r="3049" spans="1:7" x14ac:dyDescent="0.15">
      <c r="A3049" s="44">
        <v>32019</v>
      </c>
      <c r="B3049" s="44" t="s">
        <v>1296</v>
      </c>
      <c r="C3049" s="48" t="s">
        <v>3015</v>
      </c>
      <c r="D3049" s="44">
        <v>2000</v>
      </c>
      <c r="E3049" s="48" t="s">
        <v>8743</v>
      </c>
      <c r="F3049" s="44" t="s">
        <v>1299</v>
      </c>
      <c r="G3049" s="61"/>
    </row>
    <row r="3050" spans="1:7" x14ac:dyDescent="0.15">
      <c r="A3050" s="44">
        <v>32020</v>
      </c>
      <c r="B3050" s="44" t="s">
        <v>1296</v>
      </c>
      <c r="C3050" s="48" t="s">
        <v>3016</v>
      </c>
      <c r="D3050" s="44">
        <v>2003</v>
      </c>
      <c r="E3050" s="48" t="s">
        <v>8737</v>
      </c>
      <c r="F3050" s="44" t="s">
        <v>1293</v>
      </c>
      <c r="G3050" s="61"/>
    </row>
    <row r="3051" spans="1:7" x14ac:dyDescent="0.15">
      <c r="A3051" s="44">
        <v>32021</v>
      </c>
      <c r="B3051" s="44" t="s">
        <v>1295</v>
      </c>
      <c r="C3051" s="48" t="s">
        <v>3017</v>
      </c>
      <c r="D3051" s="44">
        <v>2004</v>
      </c>
      <c r="E3051" s="48" t="s">
        <v>8782</v>
      </c>
      <c r="F3051" s="44" t="s">
        <v>1292</v>
      </c>
      <c r="G3051" s="61"/>
    </row>
    <row r="3052" spans="1:7" x14ac:dyDescent="0.15">
      <c r="A3052" s="44">
        <v>32022</v>
      </c>
      <c r="B3052" s="44" t="s">
        <v>1295</v>
      </c>
      <c r="C3052" s="48" t="s">
        <v>3018</v>
      </c>
      <c r="D3052" s="44">
        <v>2001</v>
      </c>
      <c r="E3052" s="48" t="s">
        <v>8782</v>
      </c>
      <c r="F3052" s="44" t="s">
        <v>1292</v>
      </c>
      <c r="G3052" s="61"/>
    </row>
    <row r="3053" spans="1:7" x14ac:dyDescent="0.15">
      <c r="A3053" s="133">
        <v>32023</v>
      </c>
      <c r="B3053" s="133" t="s">
        <v>1296</v>
      </c>
      <c r="C3053" s="134" t="s">
        <v>3019</v>
      </c>
      <c r="D3053" s="133">
        <v>2003</v>
      </c>
      <c r="E3053" s="134" t="s">
        <v>8782</v>
      </c>
      <c r="F3053" s="133" t="s">
        <v>1292</v>
      </c>
    </row>
    <row r="3054" spans="1:7" x14ac:dyDescent="0.15">
      <c r="A3054" s="44">
        <v>32024</v>
      </c>
      <c r="B3054" s="44" t="s">
        <v>1296</v>
      </c>
      <c r="C3054" s="48" t="s">
        <v>3020</v>
      </c>
      <c r="D3054" s="44">
        <v>2001</v>
      </c>
      <c r="E3054" s="48" t="s">
        <v>8782</v>
      </c>
      <c r="F3054" s="44" t="s">
        <v>1292</v>
      </c>
      <c r="G3054" s="61"/>
    </row>
    <row r="3055" spans="1:7" x14ac:dyDescent="0.15">
      <c r="A3055" s="44">
        <v>32025</v>
      </c>
      <c r="B3055" s="44" t="s">
        <v>1296</v>
      </c>
      <c r="C3055" s="48" t="s">
        <v>3021</v>
      </c>
      <c r="D3055" s="44">
        <v>2001</v>
      </c>
      <c r="E3055" s="48" t="s">
        <v>8782</v>
      </c>
      <c r="F3055" s="44" t="s">
        <v>1292</v>
      </c>
      <c r="G3055" s="61"/>
    </row>
    <row r="3056" spans="1:7" x14ac:dyDescent="0.15">
      <c r="A3056" s="44">
        <v>32026</v>
      </c>
      <c r="B3056" s="44" t="s">
        <v>1296</v>
      </c>
      <c r="C3056" s="48" t="s">
        <v>3022</v>
      </c>
      <c r="D3056" s="44">
        <v>2002</v>
      </c>
      <c r="E3056" s="48" t="s">
        <v>8782</v>
      </c>
      <c r="F3056" s="44" t="s">
        <v>1292</v>
      </c>
      <c r="G3056" s="61"/>
    </row>
    <row r="3057" spans="1:7" x14ac:dyDescent="0.15">
      <c r="A3057" s="44">
        <v>32027</v>
      </c>
      <c r="B3057" s="44" t="s">
        <v>1296</v>
      </c>
      <c r="C3057" s="48" t="s">
        <v>861</v>
      </c>
      <c r="D3057" s="44">
        <v>2001</v>
      </c>
      <c r="E3057" s="48" t="s">
        <v>8782</v>
      </c>
      <c r="F3057" s="44" t="s">
        <v>1292</v>
      </c>
      <c r="G3057" s="61"/>
    </row>
    <row r="3058" spans="1:7" x14ac:dyDescent="0.15">
      <c r="A3058" s="44">
        <v>32028</v>
      </c>
      <c r="B3058" s="44" t="s">
        <v>1296</v>
      </c>
      <c r="C3058" s="48" t="s">
        <v>3023</v>
      </c>
      <c r="D3058" s="44">
        <v>2002</v>
      </c>
      <c r="E3058" s="48" t="s">
        <v>8784</v>
      </c>
      <c r="F3058" s="44" t="s">
        <v>1290</v>
      </c>
      <c r="G3058" s="61"/>
    </row>
    <row r="3059" spans="1:7" x14ac:dyDescent="0.15">
      <c r="A3059" s="44">
        <v>32029</v>
      </c>
      <c r="B3059" s="44" t="s">
        <v>1295</v>
      </c>
      <c r="C3059" s="48" t="s">
        <v>3024</v>
      </c>
      <c r="D3059" s="44">
        <v>2001</v>
      </c>
      <c r="E3059" s="48" t="s">
        <v>8784</v>
      </c>
      <c r="F3059" s="44" t="s">
        <v>1290</v>
      </c>
      <c r="G3059" s="61"/>
    </row>
    <row r="3060" spans="1:7" x14ac:dyDescent="0.15">
      <c r="A3060" s="44">
        <v>32030</v>
      </c>
      <c r="B3060" s="44" t="s">
        <v>1295</v>
      </c>
      <c r="C3060" s="48" t="s">
        <v>3025</v>
      </c>
      <c r="D3060" s="44">
        <v>2001</v>
      </c>
      <c r="E3060" s="48" t="s">
        <v>8784</v>
      </c>
      <c r="F3060" s="44" t="s">
        <v>1290</v>
      </c>
      <c r="G3060" s="61">
        <v>42540</v>
      </c>
    </row>
    <row r="3061" spans="1:7" x14ac:dyDescent="0.15">
      <c r="A3061" s="44">
        <v>32031</v>
      </c>
      <c r="B3061" s="44" t="s">
        <v>1295</v>
      </c>
      <c r="C3061" s="48" t="s">
        <v>3026</v>
      </c>
      <c r="D3061" s="44">
        <v>2002</v>
      </c>
      <c r="E3061" s="48" t="s">
        <v>8784</v>
      </c>
      <c r="F3061" s="44" t="s">
        <v>1290</v>
      </c>
      <c r="G3061" s="61"/>
    </row>
    <row r="3062" spans="1:7" x14ac:dyDescent="0.15">
      <c r="A3062" s="44">
        <v>32032</v>
      </c>
      <c r="B3062" s="44" t="s">
        <v>1295</v>
      </c>
      <c r="C3062" s="48" t="s">
        <v>3027</v>
      </c>
      <c r="D3062" s="44">
        <v>2002</v>
      </c>
      <c r="E3062" s="48" t="s">
        <v>8784</v>
      </c>
      <c r="F3062" s="44" t="s">
        <v>1290</v>
      </c>
      <c r="G3062" s="61"/>
    </row>
    <row r="3063" spans="1:7" x14ac:dyDescent="0.15">
      <c r="A3063" s="44">
        <v>32033</v>
      </c>
      <c r="B3063" s="44" t="s">
        <v>1295</v>
      </c>
      <c r="C3063" s="48" t="s">
        <v>3028</v>
      </c>
      <c r="D3063" s="44">
        <v>2002</v>
      </c>
      <c r="E3063" s="48" t="s">
        <v>8784</v>
      </c>
      <c r="F3063" s="44" t="s">
        <v>1290</v>
      </c>
      <c r="G3063" s="61"/>
    </row>
    <row r="3064" spans="1:7" x14ac:dyDescent="0.15">
      <c r="A3064" s="44">
        <v>32034</v>
      </c>
      <c r="B3064" s="44" t="s">
        <v>1296</v>
      </c>
      <c r="C3064" s="48" t="s">
        <v>1222</v>
      </c>
      <c r="D3064" s="44">
        <v>2004</v>
      </c>
      <c r="E3064" s="48" t="s">
        <v>8794</v>
      </c>
      <c r="F3064" s="44" t="s">
        <v>1293</v>
      </c>
      <c r="G3064" s="61">
        <v>43100</v>
      </c>
    </row>
    <row r="3065" spans="1:7" x14ac:dyDescent="0.15">
      <c r="A3065" s="44">
        <v>32035</v>
      </c>
      <c r="B3065" s="44" t="s">
        <v>1295</v>
      </c>
      <c r="C3065" s="48" t="s">
        <v>11</v>
      </c>
      <c r="D3065" s="44">
        <v>2002</v>
      </c>
      <c r="E3065" s="48" t="s">
        <v>8731</v>
      </c>
      <c r="F3065" s="44" t="s">
        <v>1293</v>
      </c>
      <c r="G3065" s="61">
        <v>43100</v>
      </c>
    </row>
    <row r="3066" spans="1:7" x14ac:dyDescent="0.15">
      <c r="A3066" s="44">
        <v>32036</v>
      </c>
      <c r="B3066" s="44" t="s">
        <v>1296</v>
      </c>
      <c r="C3066" s="48" t="s">
        <v>3029</v>
      </c>
      <c r="D3066" s="44">
        <v>2002</v>
      </c>
      <c r="E3066" s="48" t="s">
        <v>8704</v>
      </c>
      <c r="F3066" s="44" t="s">
        <v>1292</v>
      </c>
      <c r="G3066" s="61"/>
    </row>
    <row r="3067" spans="1:7" x14ac:dyDescent="0.15">
      <c r="A3067" s="44">
        <v>32037</v>
      </c>
      <c r="B3067" s="44" t="s">
        <v>1296</v>
      </c>
      <c r="C3067" s="48" t="s">
        <v>3030</v>
      </c>
      <c r="D3067" s="44">
        <v>2002</v>
      </c>
      <c r="E3067" s="48" t="s">
        <v>8704</v>
      </c>
      <c r="F3067" s="44" t="s">
        <v>1292</v>
      </c>
      <c r="G3067" s="61"/>
    </row>
    <row r="3068" spans="1:7" x14ac:dyDescent="0.15">
      <c r="A3068" s="44">
        <v>32038</v>
      </c>
      <c r="B3068" s="44" t="s">
        <v>1296</v>
      </c>
      <c r="C3068" s="48" t="s">
        <v>11023</v>
      </c>
      <c r="D3068" s="44">
        <v>1999</v>
      </c>
      <c r="E3068" s="48" t="s">
        <v>8812</v>
      </c>
      <c r="F3068" s="44" t="s">
        <v>1298</v>
      </c>
      <c r="G3068" s="61"/>
    </row>
    <row r="3069" spans="1:7" x14ac:dyDescent="0.15">
      <c r="A3069" s="44">
        <v>32039</v>
      </c>
      <c r="B3069" s="44" t="s">
        <v>1296</v>
      </c>
      <c r="C3069" s="48" t="s">
        <v>3031</v>
      </c>
      <c r="D3069" s="44">
        <v>2001</v>
      </c>
      <c r="E3069" s="48" t="s">
        <v>8812</v>
      </c>
      <c r="F3069" s="44" t="s">
        <v>1298</v>
      </c>
      <c r="G3069" s="61"/>
    </row>
    <row r="3070" spans="1:7" x14ac:dyDescent="0.15">
      <c r="A3070" s="44">
        <v>32041</v>
      </c>
      <c r="B3070" s="44" t="s">
        <v>1295</v>
      </c>
      <c r="C3070" s="48" t="s">
        <v>3032</v>
      </c>
      <c r="D3070" s="44">
        <v>2005</v>
      </c>
      <c r="E3070" s="48" t="s">
        <v>8693</v>
      </c>
      <c r="F3070" s="44" t="s">
        <v>1295</v>
      </c>
      <c r="G3070" s="61">
        <v>42946</v>
      </c>
    </row>
    <row r="3071" spans="1:7" x14ac:dyDescent="0.15">
      <c r="A3071" s="44">
        <v>32042</v>
      </c>
      <c r="B3071" s="44" t="s">
        <v>1296</v>
      </c>
      <c r="C3071" s="48" t="s">
        <v>3033</v>
      </c>
      <c r="D3071" s="44">
        <v>2004</v>
      </c>
      <c r="E3071" s="48" t="s">
        <v>8693</v>
      </c>
      <c r="F3071" s="44" t="s">
        <v>1295</v>
      </c>
      <c r="G3071" s="61"/>
    </row>
    <row r="3072" spans="1:7" x14ac:dyDescent="0.15">
      <c r="A3072" s="44">
        <v>32043</v>
      </c>
      <c r="B3072" s="44" t="s">
        <v>1296</v>
      </c>
      <c r="C3072" s="48" t="s">
        <v>3034</v>
      </c>
      <c r="D3072" s="44">
        <v>2001</v>
      </c>
      <c r="E3072" s="48" t="s">
        <v>8693</v>
      </c>
      <c r="F3072" s="44" t="s">
        <v>1295</v>
      </c>
      <c r="G3072" s="61"/>
    </row>
    <row r="3073" spans="1:7" x14ac:dyDescent="0.15">
      <c r="A3073" s="44">
        <v>32044</v>
      </c>
      <c r="B3073" s="44" t="s">
        <v>1296</v>
      </c>
      <c r="C3073" s="48" t="s">
        <v>3035</v>
      </c>
      <c r="D3073" s="44">
        <v>2001</v>
      </c>
      <c r="E3073" s="48" t="s">
        <v>8693</v>
      </c>
      <c r="F3073" s="44" t="s">
        <v>1295</v>
      </c>
      <c r="G3073" s="61"/>
    </row>
    <row r="3074" spans="1:7" x14ac:dyDescent="0.15">
      <c r="A3074" s="44">
        <v>32045</v>
      </c>
      <c r="B3074" s="44" t="s">
        <v>1295</v>
      </c>
      <c r="C3074" s="48" t="s">
        <v>336</v>
      </c>
      <c r="D3074" s="44">
        <v>2001</v>
      </c>
      <c r="E3074" s="48" t="s">
        <v>8706</v>
      </c>
      <c r="F3074" s="44" t="s">
        <v>1291</v>
      </c>
      <c r="G3074" s="61">
        <v>42948</v>
      </c>
    </row>
    <row r="3075" spans="1:7" x14ac:dyDescent="0.15">
      <c r="A3075" s="44">
        <v>32046</v>
      </c>
      <c r="B3075" s="44" t="s">
        <v>1295</v>
      </c>
      <c r="C3075" s="48" t="s">
        <v>3036</v>
      </c>
      <c r="D3075" s="44">
        <v>2003</v>
      </c>
      <c r="E3075" s="48" t="s">
        <v>8766</v>
      </c>
      <c r="F3075" s="44" t="s">
        <v>1291</v>
      </c>
      <c r="G3075" s="61"/>
    </row>
    <row r="3076" spans="1:7" x14ac:dyDescent="0.15">
      <c r="A3076" s="44">
        <v>32047</v>
      </c>
      <c r="B3076" s="44" t="s">
        <v>1295</v>
      </c>
      <c r="C3076" s="48" t="s">
        <v>3037</v>
      </c>
      <c r="D3076" s="44">
        <v>2003</v>
      </c>
      <c r="E3076" s="48" t="s">
        <v>8766</v>
      </c>
      <c r="F3076" s="44" t="s">
        <v>1291</v>
      </c>
      <c r="G3076" s="61"/>
    </row>
    <row r="3077" spans="1:7" x14ac:dyDescent="0.15">
      <c r="A3077" s="44">
        <v>32048</v>
      </c>
      <c r="B3077" s="44" t="s">
        <v>1295</v>
      </c>
      <c r="C3077" s="48" t="s">
        <v>3038</v>
      </c>
      <c r="D3077" s="44">
        <v>2004</v>
      </c>
      <c r="E3077" s="48" t="s">
        <v>8766</v>
      </c>
      <c r="F3077" s="44" t="s">
        <v>1291</v>
      </c>
      <c r="G3077" s="61"/>
    </row>
    <row r="3078" spans="1:7" x14ac:dyDescent="0.15">
      <c r="A3078" s="44">
        <v>32049</v>
      </c>
      <c r="B3078" s="44" t="s">
        <v>1295</v>
      </c>
      <c r="C3078" s="48" t="s">
        <v>3039</v>
      </c>
      <c r="D3078" s="44">
        <v>2000</v>
      </c>
      <c r="E3078" s="48" t="s">
        <v>8714</v>
      </c>
      <c r="F3078" s="44" t="s">
        <v>1294</v>
      </c>
      <c r="G3078" s="61"/>
    </row>
    <row r="3079" spans="1:7" x14ac:dyDescent="0.15">
      <c r="A3079" s="44">
        <v>32050</v>
      </c>
      <c r="B3079" s="44" t="s">
        <v>1296</v>
      </c>
      <c r="C3079" s="48" t="s">
        <v>3040</v>
      </c>
      <c r="D3079" s="44">
        <v>2000</v>
      </c>
      <c r="E3079" s="48" t="s">
        <v>8714</v>
      </c>
      <c r="F3079" s="44" t="s">
        <v>1294</v>
      </c>
      <c r="G3079" s="61"/>
    </row>
    <row r="3080" spans="1:7" x14ac:dyDescent="0.15">
      <c r="A3080" s="44">
        <v>32051</v>
      </c>
      <c r="B3080" s="44" t="s">
        <v>1295</v>
      </c>
      <c r="C3080" s="48" t="s">
        <v>323</v>
      </c>
      <c r="D3080" s="44">
        <v>2000</v>
      </c>
      <c r="E3080" s="48" t="s">
        <v>8821</v>
      </c>
      <c r="F3080" s="44" t="s">
        <v>1299</v>
      </c>
      <c r="G3080" s="61">
        <v>43059</v>
      </c>
    </row>
    <row r="3081" spans="1:7" x14ac:dyDescent="0.15">
      <c r="A3081" s="44">
        <v>32052</v>
      </c>
      <c r="B3081" s="44" t="s">
        <v>1295</v>
      </c>
      <c r="C3081" s="48" t="s">
        <v>11024</v>
      </c>
      <c r="D3081" s="44">
        <v>1999</v>
      </c>
      <c r="E3081" s="48" t="s">
        <v>8821</v>
      </c>
      <c r="F3081" s="44" t="s">
        <v>1299</v>
      </c>
      <c r="G3081" s="61"/>
    </row>
    <row r="3082" spans="1:7" x14ac:dyDescent="0.15">
      <c r="A3082" s="44">
        <v>32053</v>
      </c>
      <c r="B3082" s="44" t="s">
        <v>1296</v>
      </c>
      <c r="C3082" s="48" t="s">
        <v>11025</v>
      </c>
      <c r="D3082" s="44">
        <v>1999</v>
      </c>
      <c r="E3082" s="48" t="s">
        <v>8821</v>
      </c>
      <c r="F3082" s="44" t="s">
        <v>1299</v>
      </c>
      <c r="G3082" s="61"/>
    </row>
    <row r="3083" spans="1:7" x14ac:dyDescent="0.15">
      <c r="A3083" s="44">
        <v>32054</v>
      </c>
      <c r="B3083" s="44" t="s">
        <v>1296</v>
      </c>
      <c r="C3083" s="48" t="s">
        <v>827</v>
      </c>
      <c r="D3083" s="44">
        <v>2001</v>
      </c>
      <c r="E3083" s="48" t="s">
        <v>8821</v>
      </c>
      <c r="F3083" s="44" t="s">
        <v>1299</v>
      </c>
      <c r="G3083" s="61"/>
    </row>
    <row r="3084" spans="1:7" x14ac:dyDescent="0.15">
      <c r="A3084" s="44">
        <v>32056</v>
      </c>
      <c r="B3084" s="44" t="s">
        <v>1296</v>
      </c>
      <c r="C3084" s="48" t="s">
        <v>11026</v>
      </c>
      <c r="D3084" s="44">
        <v>1999</v>
      </c>
      <c r="E3084" s="48" t="s">
        <v>8757</v>
      </c>
      <c r="F3084" s="44" t="s">
        <v>1295</v>
      </c>
      <c r="G3084" s="61"/>
    </row>
    <row r="3085" spans="1:7" x14ac:dyDescent="0.15">
      <c r="A3085" s="133">
        <v>32057</v>
      </c>
      <c r="B3085" s="133" t="s">
        <v>1295</v>
      </c>
      <c r="C3085" s="134" t="s">
        <v>1277</v>
      </c>
      <c r="D3085" s="133">
        <v>2000</v>
      </c>
      <c r="E3085" s="134" t="s">
        <v>8757</v>
      </c>
      <c r="F3085" s="133" t="s">
        <v>1295</v>
      </c>
    </row>
    <row r="3086" spans="1:7" x14ac:dyDescent="0.15">
      <c r="A3086" s="44">
        <v>32058</v>
      </c>
      <c r="B3086" s="44" t="s">
        <v>1295</v>
      </c>
      <c r="C3086" s="48" t="s">
        <v>11027</v>
      </c>
      <c r="D3086" s="44">
        <v>1999</v>
      </c>
      <c r="E3086" s="48" t="s">
        <v>8728</v>
      </c>
      <c r="F3086" s="44" t="s">
        <v>1295</v>
      </c>
      <c r="G3086" s="61"/>
    </row>
    <row r="3087" spans="1:7" x14ac:dyDescent="0.15">
      <c r="A3087" s="44">
        <v>32059</v>
      </c>
      <c r="B3087" s="44" t="s">
        <v>1295</v>
      </c>
      <c r="C3087" s="48" t="s">
        <v>3041</v>
      </c>
      <c r="D3087" s="44">
        <v>2001</v>
      </c>
      <c r="E3087" s="48" t="s">
        <v>8786</v>
      </c>
      <c r="F3087" s="44" t="s">
        <v>1297</v>
      </c>
      <c r="G3087" s="61"/>
    </row>
    <row r="3088" spans="1:7" x14ac:dyDescent="0.15">
      <c r="A3088" s="44">
        <v>32060</v>
      </c>
      <c r="B3088" s="44" t="s">
        <v>1295</v>
      </c>
      <c r="C3088" s="48" t="s">
        <v>1032</v>
      </c>
      <c r="D3088" s="44">
        <v>2003</v>
      </c>
      <c r="E3088" s="48" t="s">
        <v>9181</v>
      </c>
      <c r="F3088" s="44" t="s">
        <v>1293</v>
      </c>
      <c r="G3088" s="61"/>
    </row>
    <row r="3089" spans="1:7" x14ac:dyDescent="0.15">
      <c r="A3089" s="44">
        <v>32061</v>
      </c>
      <c r="B3089" s="44" t="s">
        <v>1295</v>
      </c>
      <c r="C3089" s="48" t="s">
        <v>3042</v>
      </c>
      <c r="D3089" s="44">
        <v>2003</v>
      </c>
      <c r="E3089" s="48" t="s">
        <v>9181</v>
      </c>
      <c r="F3089" s="44" t="s">
        <v>1293</v>
      </c>
      <c r="G3089" s="61"/>
    </row>
    <row r="3090" spans="1:7" x14ac:dyDescent="0.15">
      <c r="A3090" s="44">
        <v>32062</v>
      </c>
      <c r="B3090" s="44" t="s">
        <v>1295</v>
      </c>
      <c r="C3090" s="48" t="s">
        <v>1003</v>
      </c>
      <c r="D3090" s="44">
        <v>2003</v>
      </c>
      <c r="E3090" s="48" t="s">
        <v>9181</v>
      </c>
      <c r="F3090" s="44" t="s">
        <v>1293</v>
      </c>
      <c r="G3090" s="61"/>
    </row>
    <row r="3091" spans="1:7" x14ac:dyDescent="0.15">
      <c r="A3091" s="44">
        <v>32063</v>
      </c>
      <c r="B3091" s="44" t="s">
        <v>1296</v>
      </c>
      <c r="C3091" s="48" t="s">
        <v>11028</v>
      </c>
      <c r="D3091" s="44">
        <v>1999</v>
      </c>
      <c r="E3091" s="48" t="s">
        <v>9181</v>
      </c>
      <c r="F3091" s="44" t="s">
        <v>1293</v>
      </c>
      <c r="G3091" s="61"/>
    </row>
    <row r="3092" spans="1:7" x14ac:dyDescent="0.15">
      <c r="A3092" s="44">
        <v>32064</v>
      </c>
      <c r="B3092" s="44" t="s">
        <v>1296</v>
      </c>
      <c r="C3092" s="48" t="s">
        <v>1463</v>
      </c>
      <c r="D3092" s="44">
        <v>2001</v>
      </c>
      <c r="E3092" s="48" t="s">
        <v>9181</v>
      </c>
      <c r="F3092" s="44" t="s">
        <v>1293</v>
      </c>
      <c r="G3092" s="61"/>
    </row>
    <row r="3093" spans="1:7" x14ac:dyDescent="0.15">
      <c r="A3093" s="44">
        <v>32065</v>
      </c>
      <c r="B3093" s="44" t="s">
        <v>1296</v>
      </c>
      <c r="C3093" s="48" t="s">
        <v>11029</v>
      </c>
      <c r="D3093" s="44">
        <v>1999</v>
      </c>
      <c r="E3093" s="48" t="s">
        <v>9181</v>
      </c>
      <c r="F3093" s="44" t="s">
        <v>1293</v>
      </c>
      <c r="G3093" s="61"/>
    </row>
    <row r="3094" spans="1:7" x14ac:dyDescent="0.15">
      <c r="A3094" s="44">
        <v>32067</v>
      </c>
      <c r="B3094" s="44" t="s">
        <v>1296</v>
      </c>
      <c r="C3094" s="48" t="s">
        <v>3043</v>
      </c>
      <c r="D3094" s="44">
        <v>2001</v>
      </c>
      <c r="E3094" s="48" t="s">
        <v>9181</v>
      </c>
      <c r="F3094" s="44" t="s">
        <v>1293</v>
      </c>
      <c r="G3094" s="61"/>
    </row>
    <row r="3095" spans="1:7" x14ac:dyDescent="0.15">
      <c r="A3095" s="44">
        <v>32068</v>
      </c>
      <c r="B3095" s="44" t="s">
        <v>1296</v>
      </c>
      <c r="C3095" s="48" t="s">
        <v>3044</v>
      </c>
      <c r="D3095" s="44">
        <v>2003</v>
      </c>
      <c r="E3095" s="48" t="s">
        <v>9181</v>
      </c>
      <c r="F3095" s="44" t="s">
        <v>1293</v>
      </c>
      <c r="G3095" s="61"/>
    </row>
    <row r="3096" spans="1:7" x14ac:dyDescent="0.15">
      <c r="A3096" s="44">
        <v>32069</v>
      </c>
      <c r="B3096" s="44" t="s">
        <v>1296</v>
      </c>
      <c r="C3096" s="48" t="s">
        <v>3045</v>
      </c>
      <c r="D3096" s="44">
        <v>2003</v>
      </c>
      <c r="E3096" s="48" t="s">
        <v>9181</v>
      </c>
      <c r="F3096" s="44" t="s">
        <v>1293</v>
      </c>
      <c r="G3096" s="61"/>
    </row>
    <row r="3097" spans="1:7" x14ac:dyDescent="0.15">
      <c r="A3097" s="44">
        <v>32070</v>
      </c>
      <c r="B3097" s="44" t="s">
        <v>1296</v>
      </c>
      <c r="C3097" s="48" t="s">
        <v>3046</v>
      </c>
      <c r="D3097" s="44">
        <v>2003</v>
      </c>
      <c r="E3097" s="48" t="s">
        <v>9181</v>
      </c>
      <c r="F3097" s="44" t="s">
        <v>1293</v>
      </c>
      <c r="G3097" s="61"/>
    </row>
    <row r="3098" spans="1:7" x14ac:dyDescent="0.15">
      <c r="A3098" s="44">
        <v>32072</v>
      </c>
      <c r="B3098" s="44" t="s">
        <v>1296</v>
      </c>
      <c r="C3098" s="48" t="s">
        <v>3047</v>
      </c>
      <c r="D3098" s="44">
        <v>2004</v>
      </c>
      <c r="E3098" s="48" t="s">
        <v>8693</v>
      </c>
      <c r="F3098" s="44" t="s">
        <v>1295</v>
      </c>
      <c r="G3098" s="61">
        <v>42645</v>
      </c>
    </row>
    <row r="3099" spans="1:7" x14ac:dyDescent="0.15">
      <c r="A3099" s="44">
        <v>32075</v>
      </c>
      <c r="B3099" s="44" t="s">
        <v>1295</v>
      </c>
      <c r="C3099" s="48" t="s">
        <v>3048</v>
      </c>
      <c r="D3099" s="44">
        <v>2000</v>
      </c>
      <c r="E3099" s="48" t="s">
        <v>8734</v>
      </c>
      <c r="F3099" s="44" t="s">
        <v>1297</v>
      </c>
      <c r="G3099" s="61"/>
    </row>
    <row r="3100" spans="1:7" x14ac:dyDescent="0.15">
      <c r="A3100" s="44">
        <v>32076</v>
      </c>
      <c r="B3100" s="44" t="s">
        <v>1295</v>
      </c>
      <c r="C3100" s="48" t="s">
        <v>3049</v>
      </c>
      <c r="D3100" s="44">
        <v>2002</v>
      </c>
      <c r="E3100" s="48" t="s">
        <v>8734</v>
      </c>
      <c r="F3100" s="44" t="s">
        <v>1297</v>
      </c>
      <c r="G3100" s="61"/>
    </row>
    <row r="3101" spans="1:7" x14ac:dyDescent="0.15">
      <c r="A3101" s="44">
        <v>32077</v>
      </c>
      <c r="B3101" s="44" t="s">
        <v>1296</v>
      </c>
      <c r="C3101" s="48" t="s">
        <v>3050</v>
      </c>
      <c r="D3101" s="44">
        <v>2001</v>
      </c>
      <c r="E3101" s="48" t="s">
        <v>8734</v>
      </c>
      <c r="F3101" s="44" t="s">
        <v>1297</v>
      </c>
      <c r="G3101" s="61"/>
    </row>
    <row r="3102" spans="1:7" x14ac:dyDescent="0.15">
      <c r="A3102" s="44">
        <v>32078</v>
      </c>
      <c r="B3102" s="44" t="s">
        <v>1296</v>
      </c>
      <c r="C3102" s="48" t="s">
        <v>3051</v>
      </c>
      <c r="D3102" s="44">
        <v>2000</v>
      </c>
      <c r="E3102" s="48" t="s">
        <v>8734</v>
      </c>
      <c r="F3102" s="44" t="s">
        <v>1297</v>
      </c>
      <c r="G3102" s="61"/>
    </row>
    <row r="3103" spans="1:7" x14ac:dyDescent="0.15">
      <c r="A3103" s="44">
        <v>32079</v>
      </c>
      <c r="B3103" s="44" t="s">
        <v>1296</v>
      </c>
      <c r="C3103" s="48" t="s">
        <v>913</v>
      </c>
      <c r="D3103" s="44">
        <v>2001</v>
      </c>
      <c r="E3103" s="48" t="s">
        <v>8717</v>
      </c>
      <c r="F3103" s="44" t="s">
        <v>1299</v>
      </c>
      <c r="G3103" s="61">
        <v>42457</v>
      </c>
    </row>
    <row r="3104" spans="1:7" x14ac:dyDescent="0.15">
      <c r="A3104" s="44">
        <v>32080</v>
      </c>
      <c r="B3104" s="44" t="s">
        <v>1295</v>
      </c>
      <c r="C3104" s="48" t="s">
        <v>1032</v>
      </c>
      <c r="D3104" s="44">
        <v>2004</v>
      </c>
      <c r="E3104" s="48" t="s">
        <v>8698</v>
      </c>
      <c r="F3104" s="44" t="s">
        <v>1298</v>
      </c>
      <c r="G3104" s="61">
        <v>42896</v>
      </c>
    </row>
    <row r="3105" spans="1:7" x14ac:dyDescent="0.15">
      <c r="A3105" s="44">
        <v>32081</v>
      </c>
      <c r="B3105" s="44" t="s">
        <v>1296</v>
      </c>
      <c r="C3105" s="48" t="s">
        <v>538</v>
      </c>
      <c r="D3105" s="44">
        <v>2003</v>
      </c>
      <c r="E3105" s="48" t="s">
        <v>8698</v>
      </c>
      <c r="F3105" s="44" t="s">
        <v>1298</v>
      </c>
      <c r="G3105" s="61"/>
    </row>
    <row r="3106" spans="1:7" x14ac:dyDescent="0.15">
      <c r="A3106" s="44">
        <v>32082</v>
      </c>
      <c r="B3106" s="44" t="s">
        <v>1295</v>
      </c>
      <c r="C3106" s="48" t="s">
        <v>11030</v>
      </c>
      <c r="D3106" s="44">
        <v>1999</v>
      </c>
      <c r="E3106" s="48" t="s">
        <v>9196</v>
      </c>
      <c r="F3106" s="44" t="s">
        <v>1291</v>
      </c>
      <c r="G3106" s="61"/>
    </row>
    <row r="3107" spans="1:7" x14ac:dyDescent="0.15">
      <c r="A3107" s="44">
        <v>32084</v>
      </c>
      <c r="B3107" s="44" t="s">
        <v>1295</v>
      </c>
      <c r="C3107" s="48" t="s">
        <v>3052</v>
      </c>
      <c r="D3107" s="44">
        <v>2001</v>
      </c>
      <c r="E3107" s="48" t="s">
        <v>8774</v>
      </c>
      <c r="F3107" s="44" t="s">
        <v>1296</v>
      </c>
      <c r="G3107" s="61">
        <v>43100</v>
      </c>
    </row>
    <row r="3108" spans="1:7" x14ac:dyDescent="0.15">
      <c r="A3108" s="44">
        <v>32087</v>
      </c>
      <c r="B3108" s="44" t="s">
        <v>1296</v>
      </c>
      <c r="C3108" s="48" t="s">
        <v>3053</v>
      </c>
      <c r="D3108" s="44">
        <v>2003</v>
      </c>
      <c r="E3108" s="48" t="s">
        <v>8745</v>
      </c>
      <c r="F3108" s="44" t="s">
        <v>1293</v>
      </c>
      <c r="G3108" s="61"/>
    </row>
    <row r="3109" spans="1:7" x14ac:dyDescent="0.15">
      <c r="A3109" s="44">
        <v>32088</v>
      </c>
      <c r="B3109" s="44" t="s">
        <v>1295</v>
      </c>
      <c r="C3109" s="48" t="s">
        <v>97</v>
      </c>
      <c r="D3109" s="44">
        <v>2002</v>
      </c>
      <c r="E3109" s="48" t="s">
        <v>8734</v>
      </c>
      <c r="F3109" s="44" t="s">
        <v>1297</v>
      </c>
      <c r="G3109" s="61">
        <v>42919</v>
      </c>
    </row>
    <row r="3110" spans="1:7" x14ac:dyDescent="0.15">
      <c r="A3110" s="44">
        <v>32089</v>
      </c>
      <c r="B3110" s="44" t="s">
        <v>1295</v>
      </c>
      <c r="C3110" s="48" t="s">
        <v>3054</v>
      </c>
      <c r="D3110" s="44">
        <v>2002</v>
      </c>
      <c r="E3110" s="48" t="s">
        <v>11384</v>
      </c>
      <c r="F3110" s="44" t="s">
        <v>1298</v>
      </c>
      <c r="G3110" s="61">
        <v>42779</v>
      </c>
    </row>
    <row r="3111" spans="1:7" x14ac:dyDescent="0.15">
      <c r="A3111" s="44">
        <v>32090</v>
      </c>
      <c r="B3111" s="44" t="s">
        <v>1296</v>
      </c>
      <c r="C3111" s="48" t="s">
        <v>801</v>
      </c>
      <c r="D3111" s="44">
        <v>2001</v>
      </c>
      <c r="E3111" s="48" t="s">
        <v>8708</v>
      </c>
      <c r="F3111" s="44" t="s">
        <v>1296</v>
      </c>
      <c r="G3111" s="61">
        <v>42574</v>
      </c>
    </row>
    <row r="3112" spans="1:7" x14ac:dyDescent="0.15">
      <c r="A3112" s="44">
        <v>32091</v>
      </c>
      <c r="B3112" s="44" t="s">
        <v>1296</v>
      </c>
      <c r="C3112" s="48" t="s">
        <v>624</v>
      </c>
      <c r="D3112" s="44">
        <v>2002</v>
      </c>
      <c r="E3112" s="48" t="s">
        <v>8791</v>
      </c>
      <c r="F3112" s="44" t="s">
        <v>1295</v>
      </c>
      <c r="G3112" s="61"/>
    </row>
    <row r="3113" spans="1:7" x14ac:dyDescent="0.15">
      <c r="A3113" s="44">
        <v>32092</v>
      </c>
      <c r="B3113" s="44" t="s">
        <v>1295</v>
      </c>
      <c r="C3113" s="48" t="s">
        <v>3055</v>
      </c>
      <c r="D3113" s="44">
        <v>2000</v>
      </c>
      <c r="E3113" s="48" t="s">
        <v>9174</v>
      </c>
      <c r="F3113" s="44" t="s">
        <v>1290</v>
      </c>
      <c r="G3113" s="61"/>
    </row>
    <row r="3114" spans="1:7" x14ac:dyDescent="0.15">
      <c r="A3114" s="44">
        <v>32095</v>
      </c>
      <c r="B3114" s="44" t="s">
        <v>1296</v>
      </c>
      <c r="C3114" s="48" t="s">
        <v>11031</v>
      </c>
      <c r="D3114" s="44">
        <v>1999</v>
      </c>
      <c r="E3114" s="48" t="s">
        <v>8877</v>
      </c>
      <c r="F3114" s="44" t="s">
        <v>1299</v>
      </c>
      <c r="G3114" s="61"/>
    </row>
    <row r="3115" spans="1:7" x14ac:dyDescent="0.15">
      <c r="A3115" s="44">
        <v>32096</v>
      </c>
      <c r="B3115" s="44" t="s">
        <v>1295</v>
      </c>
      <c r="C3115" s="48" t="s">
        <v>3056</v>
      </c>
      <c r="D3115" s="44">
        <v>1999</v>
      </c>
      <c r="E3115" s="48" t="s">
        <v>8769</v>
      </c>
      <c r="F3115" s="44" t="s">
        <v>1297</v>
      </c>
      <c r="G3115" s="61"/>
    </row>
    <row r="3116" spans="1:7" x14ac:dyDescent="0.15">
      <c r="A3116" s="44">
        <v>32097</v>
      </c>
      <c r="B3116" s="44" t="s">
        <v>1295</v>
      </c>
      <c r="C3116" s="48" t="s">
        <v>299</v>
      </c>
      <c r="D3116" s="44">
        <v>2000</v>
      </c>
      <c r="E3116" s="48" t="s">
        <v>8809</v>
      </c>
      <c r="F3116" s="44" t="s">
        <v>1297</v>
      </c>
      <c r="G3116" s="61">
        <v>43100</v>
      </c>
    </row>
    <row r="3117" spans="1:7" x14ac:dyDescent="0.15">
      <c r="A3117" s="44">
        <v>32098</v>
      </c>
      <c r="B3117" s="44" t="s">
        <v>1295</v>
      </c>
      <c r="C3117" s="48" t="s">
        <v>85</v>
      </c>
      <c r="D3117" s="44">
        <v>2002</v>
      </c>
      <c r="E3117" s="48" t="s">
        <v>8809</v>
      </c>
      <c r="F3117" s="44" t="s">
        <v>1297</v>
      </c>
      <c r="G3117" s="61">
        <v>42786</v>
      </c>
    </row>
    <row r="3118" spans="1:7" x14ac:dyDescent="0.15">
      <c r="A3118" s="44">
        <v>32099</v>
      </c>
      <c r="B3118" s="44" t="s">
        <v>1295</v>
      </c>
      <c r="C3118" s="48" t="s">
        <v>1008</v>
      </c>
      <c r="D3118" s="44">
        <v>2003</v>
      </c>
      <c r="E3118" s="48" t="s">
        <v>8809</v>
      </c>
      <c r="F3118" s="44" t="s">
        <v>1297</v>
      </c>
      <c r="G3118" s="61">
        <v>42485</v>
      </c>
    </row>
    <row r="3119" spans="1:7" x14ac:dyDescent="0.15">
      <c r="A3119" s="44">
        <v>32100</v>
      </c>
      <c r="B3119" s="44" t="s">
        <v>1295</v>
      </c>
      <c r="C3119" s="48" t="s">
        <v>335</v>
      </c>
      <c r="D3119" s="44">
        <v>2000</v>
      </c>
      <c r="E3119" s="48" t="s">
        <v>8809</v>
      </c>
      <c r="F3119" s="44" t="s">
        <v>1297</v>
      </c>
      <c r="G3119" s="61"/>
    </row>
    <row r="3120" spans="1:7" x14ac:dyDescent="0.15">
      <c r="A3120" s="44">
        <v>32101</v>
      </c>
      <c r="B3120" s="44" t="s">
        <v>1295</v>
      </c>
      <c r="C3120" s="48" t="s">
        <v>123</v>
      </c>
      <c r="D3120" s="44">
        <v>2002</v>
      </c>
      <c r="E3120" s="48" t="s">
        <v>8809</v>
      </c>
      <c r="F3120" s="44" t="s">
        <v>1297</v>
      </c>
      <c r="G3120" s="61"/>
    </row>
    <row r="3121" spans="1:7" x14ac:dyDescent="0.15">
      <c r="A3121" s="44">
        <v>32103</v>
      </c>
      <c r="B3121" s="44" t="s">
        <v>1295</v>
      </c>
      <c r="C3121" s="48" t="s">
        <v>3057</v>
      </c>
      <c r="D3121" s="44">
        <v>2000</v>
      </c>
      <c r="E3121" s="48" t="s">
        <v>8809</v>
      </c>
      <c r="F3121" s="44" t="s">
        <v>1297</v>
      </c>
      <c r="G3121" s="61"/>
    </row>
    <row r="3122" spans="1:7" x14ac:dyDescent="0.15">
      <c r="A3122" s="44">
        <v>32104</v>
      </c>
      <c r="B3122" s="44" t="s">
        <v>1295</v>
      </c>
      <c r="C3122" s="48" t="s">
        <v>3058</v>
      </c>
      <c r="D3122" s="44">
        <v>2001</v>
      </c>
      <c r="E3122" s="48" t="s">
        <v>8809</v>
      </c>
      <c r="F3122" s="44" t="s">
        <v>1297</v>
      </c>
      <c r="G3122" s="61"/>
    </row>
    <row r="3123" spans="1:7" x14ac:dyDescent="0.15">
      <c r="A3123" s="44">
        <v>32108</v>
      </c>
      <c r="B3123" s="44" t="s">
        <v>1296</v>
      </c>
      <c r="C3123" s="48" t="s">
        <v>3059</v>
      </c>
      <c r="D3123" s="44">
        <v>2001</v>
      </c>
      <c r="E3123" s="48" t="s">
        <v>8809</v>
      </c>
      <c r="F3123" s="44" t="s">
        <v>1297</v>
      </c>
      <c r="G3123" s="61"/>
    </row>
    <row r="3124" spans="1:7" x14ac:dyDescent="0.15">
      <c r="A3124" s="44">
        <v>32109</v>
      </c>
      <c r="B3124" s="44" t="s">
        <v>1296</v>
      </c>
      <c r="C3124" s="48" t="s">
        <v>11032</v>
      </c>
      <c r="D3124" s="44">
        <v>1999</v>
      </c>
      <c r="E3124" s="48" t="s">
        <v>8809</v>
      </c>
      <c r="F3124" s="44" t="s">
        <v>1297</v>
      </c>
      <c r="G3124" s="61"/>
    </row>
    <row r="3125" spans="1:7" x14ac:dyDescent="0.15">
      <c r="A3125" s="44">
        <v>32110</v>
      </c>
      <c r="B3125" s="44" t="s">
        <v>1296</v>
      </c>
      <c r="C3125" s="48" t="s">
        <v>11033</v>
      </c>
      <c r="D3125" s="44">
        <v>1999</v>
      </c>
      <c r="E3125" s="48" t="s">
        <v>8809</v>
      </c>
      <c r="F3125" s="44" t="s">
        <v>1297</v>
      </c>
      <c r="G3125" s="61"/>
    </row>
    <row r="3126" spans="1:7" x14ac:dyDescent="0.15">
      <c r="A3126" s="44">
        <v>32111</v>
      </c>
      <c r="B3126" s="44" t="s">
        <v>1296</v>
      </c>
      <c r="C3126" s="48" t="s">
        <v>3060</v>
      </c>
      <c r="D3126" s="44">
        <v>2004</v>
      </c>
      <c r="E3126" s="48" t="s">
        <v>8809</v>
      </c>
      <c r="F3126" s="44" t="s">
        <v>1297</v>
      </c>
      <c r="G3126" s="61"/>
    </row>
    <row r="3127" spans="1:7" x14ac:dyDescent="0.15">
      <c r="A3127" s="44">
        <v>32112</v>
      </c>
      <c r="B3127" s="44" t="s">
        <v>1296</v>
      </c>
      <c r="C3127" s="48" t="s">
        <v>3061</v>
      </c>
      <c r="D3127" s="44">
        <v>2004</v>
      </c>
      <c r="E3127" s="48" t="s">
        <v>8809</v>
      </c>
      <c r="F3127" s="44" t="s">
        <v>1297</v>
      </c>
      <c r="G3127" s="61"/>
    </row>
    <row r="3128" spans="1:7" x14ac:dyDescent="0.15">
      <c r="A3128" s="44">
        <v>32113</v>
      </c>
      <c r="B3128" s="44" t="s">
        <v>1296</v>
      </c>
      <c r="C3128" s="48" t="s">
        <v>3062</v>
      </c>
      <c r="D3128" s="44">
        <v>2003</v>
      </c>
      <c r="E3128" s="48" t="s">
        <v>8809</v>
      </c>
      <c r="F3128" s="44" t="s">
        <v>1297</v>
      </c>
      <c r="G3128" s="61"/>
    </row>
    <row r="3129" spans="1:7" x14ac:dyDescent="0.15">
      <c r="A3129" s="44">
        <v>32114</v>
      </c>
      <c r="B3129" s="44" t="s">
        <v>1296</v>
      </c>
      <c r="C3129" s="48" t="s">
        <v>3063</v>
      </c>
      <c r="D3129" s="44">
        <v>2000</v>
      </c>
      <c r="E3129" s="48" t="s">
        <v>8809</v>
      </c>
      <c r="F3129" s="44" t="s">
        <v>1297</v>
      </c>
      <c r="G3129" s="61"/>
    </row>
    <row r="3130" spans="1:7" x14ac:dyDescent="0.15">
      <c r="A3130" s="44">
        <v>32115</v>
      </c>
      <c r="B3130" s="44" t="s">
        <v>1296</v>
      </c>
      <c r="C3130" s="48" t="s">
        <v>3064</v>
      </c>
      <c r="D3130" s="44">
        <v>2000</v>
      </c>
      <c r="E3130" s="48" t="s">
        <v>8809</v>
      </c>
      <c r="F3130" s="44" t="s">
        <v>1297</v>
      </c>
      <c r="G3130" s="61"/>
    </row>
    <row r="3131" spans="1:7" x14ac:dyDescent="0.15">
      <c r="A3131" s="44">
        <v>32116</v>
      </c>
      <c r="B3131" s="44" t="s">
        <v>1296</v>
      </c>
      <c r="C3131" s="48" t="s">
        <v>3065</v>
      </c>
      <c r="D3131" s="44">
        <v>2001</v>
      </c>
      <c r="E3131" s="48" t="s">
        <v>8809</v>
      </c>
      <c r="F3131" s="44" t="s">
        <v>1297</v>
      </c>
      <c r="G3131" s="61"/>
    </row>
    <row r="3132" spans="1:7" x14ac:dyDescent="0.15">
      <c r="A3132" s="44">
        <v>32117</v>
      </c>
      <c r="B3132" s="44" t="s">
        <v>1296</v>
      </c>
      <c r="C3132" s="48" t="s">
        <v>3066</v>
      </c>
      <c r="D3132" s="44">
        <v>2005</v>
      </c>
      <c r="E3132" s="48" t="s">
        <v>8809</v>
      </c>
      <c r="F3132" s="44" t="s">
        <v>1297</v>
      </c>
      <c r="G3132" s="61"/>
    </row>
    <row r="3133" spans="1:7" x14ac:dyDescent="0.15">
      <c r="A3133" s="44">
        <v>32118</v>
      </c>
      <c r="B3133" s="44" t="s">
        <v>1296</v>
      </c>
      <c r="C3133" s="48" t="s">
        <v>11034</v>
      </c>
      <c r="D3133" s="44">
        <v>1999</v>
      </c>
      <c r="E3133" s="48" t="s">
        <v>8809</v>
      </c>
      <c r="F3133" s="44" t="s">
        <v>1297</v>
      </c>
      <c r="G3133" s="61"/>
    </row>
    <row r="3134" spans="1:7" x14ac:dyDescent="0.15">
      <c r="A3134" s="44">
        <v>32120</v>
      </c>
      <c r="B3134" s="44" t="s">
        <v>1296</v>
      </c>
      <c r="C3134" s="48" t="s">
        <v>3067</v>
      </c>
      <c r="D3134" s="44">
        <v>2002</v>
      </c>
      <c r="E3134" s="48" t="s">
        <v>8809</v>
      </c>
      <c r="F3134" s="44" t="s">
        <v>1297</v>
      </c>
      <c r="G3134" s="61"/>
    </row>
    <row r="3135" spans="1:7" x14ac:dyDescent="0.15">
      <c r="A3135" s="44">
        <v>32121</v>
      </c>
      <c r="B3135" s="44" t="s">
        <v>1295</v>
      </c>
      <c r="C3135" s="48" t="s">
        <v>11035</v>
      </c>
      <c r="D3135" s="44">
        <v>1999</v>
      </c>
      <c r="E3135" s="48" t="s">
        <v>8809</v>
      </c>
      <c r="F3135" s="44" t="s">
        <v>1297</v>
      </c>
      <c r="G3135" s="61"/>
    </row>
    <row r="3136" spans="1:7" x14ac:dyDescent="0.15">
      <c r="A3136" s="44">
        <v>32122</v>
      </c>
      <c r="B3136" s="44" t="s">
        <v>1295</v>
      </c>
      <c r="C3136" s="48" t="s">
        <v>3068</v>
      </c>
      <c r="D3136" s="44">
        <v>2004</v>
      </c>
      <c r="E3136" s="48" t="s">
        <v>8809</v>
      </c>
      <c r="F3136" s="44" t="s">
        <v>1297</v>
      </c>
      <c r="G3136" s="61"/>
    </row>
    <row r="3137" spans="1:7" x14ac:dyDescent="0.15">
      <c r="A3137" s="44">
        <v>32124</v>
      </c>
      <c r="B3137" s="44" t="s">
        <v>1295</v>
      </c>
      <c r="C3137" s="48" t="s">
        <v>3069</v>
      </c>
      <c r="D3137" s="44">
        <v>2004</v>
      </c>
      <c r="E3137" s="48" t="s">
        <v>8809</v>
      </c>
      <c r="F3137" s="44" t="s">
        <v>1297</v>
      </c>
      <c r="G3137" s="61"/>
    </row>
    <row r="3138" spans="1:7" x14ac:dyDescent="0.15">
      <c r="A3138" s="44">
        <v>32125</v>
      </c>
      <c r="B3138" s="44" t="s">
        <v>1295</v>
      </c>
      <c r="C3138" s="48" t="s">
        <v>43</v>
      </c>
      <c r="D3138" s="44">
        <v>2003</v>
      </c>
      <c r="E3138" s="48" t="s">
        <v>8809</v>
      </c>
      <c r="F3138" s="44" t="s">
        <v>1297</v>
      </c>
      <c r="G3138" s="61">
        <v>43100</v>
      </c>
    </row>
    <row r="3139" spans="1:7" x14ac:dyDescent="0.15">
      <c r="A3139" s="44">
        <v>32126</v>
      </c>
      <c r="B3139" s="44" t="s">
        <v>1295</v>
      </c>
      <c r="C3139" s="48" t="s">
        <v>11036</v>
      </c>
      <c r="D3139" s="44">
        <v>1999</v>
      </c>
      <c r="E3139" s="48" t="s">
        <v>8809</v>
      </c>
      <c r="F3139" s="44" t="s">
        <v>1297</v>
      </c>
      <c r="G3139" s="61"/>
    </row>
    <row r="3140" spans="1:7" x14ac:dyDescent="0.15">
      <c r="A3140" s="44">
        <v>32128</v>
      </c>
      <c r="B3140" s="44" t="s">
        <v>1295</v>
      </c>
      <c r="C3140" s="48" t="s">
        <v>3070</v>
      </c>
      <c r="D3140" s="44">
        <v>2003</v>
      </c>
      <c r="E3140" s="48" t="s">
        <v>8809</v>
      </c>
      <c r="F3140" s="44" t="s">
        <v>1297</v>
      </c>
      <c r="G3140" s="61"/>
    </row>
    <row r="3141" spans="1:7" x14ac:dyDescent="0.15">
      <c r="A3141" s="44">
        <v>32129</v>
      </c>
      <c r="B3141" s="44" t="s">
        <v>1296</v>
      </c>
      <c r="C3141" s="48" t="s">
        <v>3071</v>
      </c>
      <c r="D3141" s="44">
        <v>2001</v>
      </c>
      <c r="E3141" s="48" t="s">
        <v>9170</v>
      </c>
      <c r="F3141" s="44" t="s">
        <v>1291</v>
      </c>
      <c r="G3141" s="61"/>
    </row>
    <row r="3142" spans="1:7" x14ac:dyDescent="0.15">
      <c r="A3142" s="44">
        <v>32131</v>
      </c>
      <c r="B3142" s="44" t="s">
        <v>1295</v>
      </c>
      <c r="C3142" s="48" t="s">
        <v>3072</v>
      </c>
      <c r="D3142" s="44">
        <v>2002</v>
      </c>
      <c r="E3142" s="48" t="s">
        <v>8734</v>
      </c>
      <c r="F3142" s="44" t="s">
        <v>1297</v>
      </c>
      <c r="G3142" s="61"/>
    </row>
    <row r="3143" spans="1:7" x14ac:dyDescent="0.15">
      <c r="A3143" s="44">
        <v>32133</v>
      </c>
      <c r="B3143" s="44" t="s">
        <v>1295</v>
      </c>
      <c r="C3143" s="48" t="s">
        <v>454</v>
      </c>
      <c r="D3143" s="44">
        <v>2001</v>
      </c>
      <c r="E3143" s="48" t="s">
        <v>8817</v>
      </c>
      <c r="F3143" s="44" t="s">
        <v>1291</v>
      </c>
      <c r="G3143" s="61">
        <v>42731</v>
      </c>
    </row>
    <row r="3144" spans="1:7" x14ac:dyDescent="0.15">
      <c r="A3144" s="44">
        <v>32140</v>
      </c>
      <c r="B3144" s="44" t="s">
        <v>1295</v>
      </c>
      <c r="C3144" s="48" t="s">
        <v>271</v>
      </c>
      <c r="D3144" s="44">
        <v>2001</v>
      </c>
      <c r="E3144" s="48" t="s">
        <v>8848</v>
      </c>
      <c r="F3144" s="44" t="s">
        <v>1296</v>
      </c>
      <c r="G3144" s="61">
        <v>43100</v>
      </c>
    </row>
    <row r="3145" spans="1:7" x14ac:dyDescent="0.15">
      <c r="A3145" s="44">
        <v>32141</v>
      </c>
      <c r="B3145" s="44" t="s">
        <v>1296</v>
      </c>
      <c r="C3145" s="48" t="s">
        <v>3073</v>
      </c>
      <c r="D3145" s="44">
        <v>2001</v>
      </c>
      <c r="E3145" s="48" t="s">
        <v>8788</v>
      </c>
      <c r="F3145" s="44" t="s">
        <v>1291</v>
      </c>
      <c r="G3145" s="61"/>
    </row>
    <row r="3146" spans="1:7" x14ac:dyDescent="0.15">
      <c r="A3146" s="44">
        <v>32142</v>
      </c>
      <c r="B3146" s="44" t="s">
        <v>1296</v>
      </c>
      <c r="C3146" s="48" t="s">
        <v>3074</v>
      </c>
      <c r="D3146" s="44">
        <v>2002</v>
      </c>
      <c r="E3146" s="48" t="s">
        <v>8793</v>
      </c>
      <c r="F3146" s="44" t="s">
        <v>1298</v>
      </c>
      <c r="G3146" s="61"/>
    </row>
    <row r="3147" spans="1:7" x14ac:dyDescent="0.15">
      <c r="A3147" s="44">
        <v>32148</v>
      </c>
      <c r="B3147" s="44" t="s">
        <v>1295</v>
      </c>
      <c r="C3147" s="48" t="s">
        <v>11037</v>
      </c>
      <c r="D3147" s="44">
        <v>1999</v>
      </c>
      <c r="E3147" s="48" t="s">
        <v>9178</v>
      </c>
      <c r="F3147" s="44" t="s">
        <v>1291</v>
      </c>
      <c r="G3147" s="61"/>
    </row>
    <row r="3148" spans="1:7" x14ac:dyDescent="0.15">
      <c r="A3148" s="44">
        <v>32149</v>
      </c>
      <c r="B3148" s="44" t="s">
        <v>1295</v>
      </c>
      <c r="C3148" s="48" t="s">
        <v>3075</v>
      </c>
      <c r="D3148" s="44">
        <v>2001</v>
      </c>
      <c r="E3148" s="48" t="s">
        <v>8782</v>
      </c>
      <c r="F3148" s="44" t="s">
        <v>1292</v>
      </c>
      <c r="G3148" s="61"/>
    </row>
    <row r="3149" spans="1:7" x14ac:dyDescent="0.15">
      <c r="A3149" s="44">
        <v>32150</v>
      </c>
      <c r="B3149" s="44" t="s">
        <v>1296</v>
      </c>
      <c r="C3149" s="48" t="s">
        <v>3076</v>
      </c>
      <c r="D3149" s="44">
        <v>2003</v>
      </c>
      <c r="E3149" s="48" t="s">
        <v>8782</v>
      </c>
      <c r="F3149" s="44" t="s">
        <v>1292</v>
      </c>
      <c r="G3149" s="61"/>
    </row>
    <row r="3150" spans="1:7" x14ac:dyDescent="0.15">
      <c r="A3150" s="44">
        <v>32152</v>
      </c>
      <c r="B3150" s="44" t="s">
        <v>1296</v>
      </c>
      <c r="C3150" s="48" t="s">
        <v>3077</v>
      </c>
      <c r="D3150" s="44">
        <v>2000</v>
      </c>
      <c r="E3150" s="48" t="s">
        <v>11380</v>
      </c>
      <c r="F3150" s="44" t="s">
        <v>1298</v>
      </c>
      <c r="G3150" s="61"/>
    </row>
    <row r="3151" spans="1:7" x14ac:dyDescent="0.15">
      <c r="A3151" s="44">
        <v>32153</v>
      </c>
      <c r="B3151" s="44" t="s">
        <v>1296</v>
      </c>
      <c r="C3151" s="48" t="s">
        <v>3078</v>
      </c>
      <c r="D3151" s="44">
        <v>2000</v>
      </c>
      <c r="E3151" s="48" t="s">
        <v>8809</v>
      </c>
      <c r="F3151" s="44" t="s">
        <v>1297</v>
      </c>
      <c r="G3151" s="61"/>
    </row>
    <row r="3152" spans="1:7" x14ac:dyDescent="0.15">
      <c r="A3152" s="44">
        <v>32154</v>
      </c>
      <c r="B3152" s="44" t="s">
        <v>1296</v>
      </c>
      <c r="C3152" s="48" t="s">
        <v>3079</v>
      </c>
      <c r="D3152" s="44">
        <v>2001</v>
      </c>
      <c r="E3152" s="48" t="s">
        <v>8706</v>
      </c>
      <c r="F3152" s="44" t="s">
        <v>1291</v>
      </c>
      <c r="G3152" s="61"/>
    </row>
    <row r="3153" spans="1:7" x14ac:dyDescent="0.15">
      <c r="A3153" s="44">
        <v>32155</v>
      </c>
      <c r="B3153" s="44" t="s">
        <v>1296</v>
      </c>
      <c r="C3153" s="48" t="s">
        <v>611</v>
      </c>
      <c r="D3153" s="44">
        <v>2003</v>
      </c>
      <c r="E3153" s="48" t="s">
        <v>8734</v>
      </c>
      <c r="F3153" s="44" t="s">
        <v>1297</v>
      </c>
      <c r="G3153" s="61">
        <v>43100</v>
      </c>
    </row>
    <row r="3154" spans="1:7" x14ac:dyDescent="0.15">
      <c r="A3154" s="44">
        <v>32156</v>
      </c>
      <c r="B3154" s="44" t="s">
        <v>1296</v>
      </c>
      <c r="C3154" s="48" t="s">
        <v>3080</v>
      </c>
      <c r="D3154" s="44">
        <v>2005</v>
      </c>
      <c r="E3154" s="48" t="s">
        <v>8704</v>
      </c>
      <c r="F3154" s="44" t="s">
        <v>1292</v>
      </c>
      <c r="G3154" s="61">
        <v>42573</v>
      </c>
    </row>
    <row r="3155" spans="1:7" x14ac:dyDescent="0.15">
      <c r="A3155" s="44">
        <v>32157</v>
      </c>
      <c r="B3155" s="44" t="s">
        <v>1296</v>
      </c>
      <c r="C3155" s="48" t="s">
        <v>3081</v>
      </c>
      <c r="D3155" s="44">
        <v>2003</v>
      </c>
      <c r="E3155" s="48" t="s">
        <v>8801</v>
      </c>
      <c r="F3155" s="44" t="s">
        <v>1296</v>
      </c>
      <c r="G3155" s="61"/>
    </row>
    <row r="3156" spans="1:7" x14ac:dyDescent="0.15">
      <c r="A3156" s="44">
        <v>32158</v>
      </c>
      <c r="B3156" s="44" t="s">
        <v>1296</v>
      </c>
      <c r="C3156" s="48" t="s">
        <v>826</v>
      </c>
      <c r="D3156" s="44">
        <v>2001</v>
      </c>
      <c r="E3156" s="48" t="s">
        <v>8801</v>
      </c>
      <c r="F3156" s="44" t="s">
        <v>1296</v>
      </c>
      <c r="G3156" s="61">
        <v>42948</v>
      </c>
    </row>
    <row r="3157" spans="1:7" x14ac:dyDescent="0.15">
      <c r="A3157" s="44">
        <v>32159</v>
      </c>
      <c r="B3157" s="44" t="s">
        <v>1296</v>
      </c>
      <c r="C3157" s="48" t="s">
        <v>3082</v>
      </c>
      <c r="D3157" s="44">
        <v>2002</v>
      </c>
      <c r="E3157" s="48" t="s">
        <v>8801</v>
      </c>
      <c r="F3157" s="44" t="s">
        <v>1296</v>
      </c>
      <c r="G3157" s="61"/>
    </row>
    <row r="3158" spans="1:7" x14ac:dyDescent="0.15">
      <c r="A3158" s="44">
        <v>32162</v>
      </c>
      <c r="B3158" s="44" t="s">
        <v>1296</v>
      </c>
      <c r="C3158" s="48" t="s">
        <v>3083</v>
      </c>
      <c r="D3158" s="44">
        <v>2002</v>
      </c>
      <c r="E3158" s="48" t="s">
        <v>8856</v>
      </c>
      <c r="F3158" s="44" t="s">
        <v>1290</v>
      </c>
      <c r="G3158" s="61"/>
    </row>
    <row r="3159" spans="1:7" x14ac:dyDescent="0.15">
      <c r="A3159" s="44">
        <v>32165</v>
      </c>
      <c r="B3159" s="44" t="s">
        <v>1295</v>
      </c>
      <c r="C3159" s="48" t="s">
        <v>342</v>
      </c>
      <c r="D3159" s="44">
        <v>2000</v>
      </c>
      <c r="E3159" s="48" t="s">
        <v>8809</v>
      </c>
      <c r="F3159" s="44" t="s">
        <v>1297</v>
      </c>
      <c r="G3159" s="61"/>
    </row>
    <row r="3160" spans="1:7" x14ac:dyDescent="0.15">
      <c r="A3160" s="44">
        <v>32168</v>
      </c>
      <c r="B3160" s="44" t="s">
        <v>1296</v>
      </c>
      <c r="C3160" s="48" t="s">
        <v>3084</v>
      </c>
      <c r="D3160" s="44">
        <v>2005</v>
      </c>
      <c r="E3160" s="48" t="s">
        <v>8778</v>
      </c>
      <c r="F3160" s="44" t="s">
        <v>1298</v>
      </c>
      <c r="G3160" s="61">
        <v>43052</v>
      </c>
    </row>
    <row r="3161" spans="1:7" x14ac:dyDescent="0.15">
      <c r="A3161" s="44">
        <v>32169</v>
      </c>
      <c r="B3161" s="44" t="s">
        <v>1296</v>
      </c>
      <c r="C3161" s="48" t="s">
        <v>3085</v>
      </c>
      <c r="D3161" s="44">
        <v>2002</v>
      </c>
      <c r="E3161" s="48" t="s">
        <v>8778</v>
      </c>
      <c r="F3161" s="44" t="s">
        <v>1298</v>
      </c>
      <c r="G3161" s="61">
        <v>43052</v>
      </c>
    </row>
    <row r="3162" spans="1:7" x14ac:dyDescent="0.15">
      <c r="A3162" s="44">
        <v>32170</v>
      </c>
      <c r="B3162" s="44" t="s">
        <v>1295</v>
      </c>
      <c r="C3162" s="48" t="s">
        <v>3086</v>
      </c>
      <c r="D3162" s="44">
        <v>2000</v>
      </c>
      <c r="E3162" s="48" t="s">
        <v>8778</v>
      </c>
      <c r="F3162" s="44" t="s">
        <v>1298</v>
      </c>
      <c r="G3162" s="61">
        <v>43052</v>
      </c>
    </row>
    <row r="3163" spans="1:7" x14ac:dyDescent="0.15">
      <c r="A3163" s="44">
        <v>32171</v>
      </c>
      <c r="B3163" s="44" t="s">
        <v>1295</v>
      </c>
      <c r="C3163" s="48" t="s">
        <v>3087</v>
      </c>
      <c r="D3163" s="44">
        <v>2002</v>
      </c>
      <c r="E3163" s="48" t="s">
        <v>8778</v>
      </c>
      <c r="F3163" s="44" t="s">
        <v>1298</v>
      </c>
      <c r="G3163" s="61"/>
    </row>
    <row r="3164" spans="1:7" x14ac:dyDescent="0.15">
      <c r="A3164" s="44">
        <v>32172</v>
      </c>
      <c r="B3164" s="44" t="s">
        <v>1295</v>
      </c>
      <c r="C3164" s="48" t="s">
        <v>3088</v>
      </c>
      <c r="D3164" s="44">
        <v>2004</v>
      </c>
      <c r="E3164" s="48" t="s">
        <v>8778</v>
      </c>
      <c r="F3164" s="44" t="s">
        <v>1298</v>
      </c>
      <c r="G3164" s="61">
        <v>43052</v>
      </c>
    </row>
    <row r="3165" spans="1:7" x14ac:dyDescent="0.15">
      <c r="A3165" s="44">
        <v>32173</v>
      </c>
      <c r="B3165" s="44" t="s">
        <v>1295</v>
      </c>
      <c r="C3165" s="48" t="s">
        <v>3089</v>
      </c>
      <c r="D3165" s="44">
        <v>2002</v>
      </c>
      <c r="E3165" s="48" t="s">
        <v>8778</v>
      </c>
      <c r="F3165" s="44" t="s">
        <v>1298</v>
      </c>
      <c r="G3165" s="61">
        <v>42688</v>
      </c>
    </row>
    <row r="3166" spans="1:7" x14ac:dyDescent="0.15">
      <c r="A3166" s="44">
        <v>32175</v>
      </c>
      <c r="B3166" s="44" t="s">
        <v>1296</v>
      </c>
      <c r="C3166" s="48" t="s">
        <v>11038</v>
      </c>
      <c r="D3166" s="44">
        <v>1999</v>
      </c>
      <c r="E3166" s="48" t="s">
        <v>8835</v>
      </c>
      <c r="F3166" s="44" t="s">
        <v>1292</v>
      </c>
      <c r="G3166" s="61"/>
    </row>
    <row r="3167" spans="1:7" x14ac:dyDescent="0.15">
      <c r="A3167" s="44">
        <v>32177</v>
      </c>
      <c r="B3167" s="44" t="s">
        <v>1296</v>
      </c>
      <c r="C3167" s="48" t="s">
        <v>3090</v>
      </c>
      <c r="D3167" s="44">
        <v>2002</v>
      </c>
      <c r="E3167" s="48" t="s">
        <v>8739</v>
      </c>
      <c r="F3167" s="44" t="s">
        <v>1292</v>
      </c>
      <c r="G3167" s="61"/>
    </row>
    <row r="3168" spans="1:7" x14ac:dyDescent="0.15">
      <c r="A3168" s="44">
        <v>32178</v>
      </c>
      <c r="B3168" s="44" t="s">
        <v>1295</v>
      </c>
      <c r="C3168" s="48" t="s">
        <v>6655</v>
      </c>
      <c r="D3168" s="44">
        <v>2005</v>
      </c>
      <c r="E3168" s="48" t="s">
        <v>8737</v>
      </c>
      <c r="F3168" s="44" t="s">
        <v>1293</v>
      </c>
      <c r="G3168" s="61">
        <v>43100</v>
      </c>
    </row>
    <row r="3169" spans="1:7" x14ac:dyDescent="0.15">
      <c r="A3169" s="44">
        <v>32179</v>
      </c>
      <c r="B3169" s="44" t="s">
        <v>1295</v>
      </c>
      <c r="C3169" s="48" t="s">
        <v>3091</v>
      </c>
      <c r="D3169" s="44">
        <v>2002</v>
      </c>
      <c r="E3169" s="48" t="s">
        <v>8778</v>
      </c>
      <c r="F3169" s="44" t="s">
        <v>1298</v>
      </c>
      <c r="G3169" s="61">
        <v>42688</v>
      </c>
    </row>
    <row r="3170" spans="1:7" x14ac:dyDescent="0.15">
      <c r="A3170" s="44">
        <v>32180</v>
      </c>
      <c r="B3170" s="44" t="s">
        <v>1295</v>
      </c>
      <c r="C3170" s="48" t="s">
        <v>11039</v>
      </c>
      <c r="D3170" s="44">
        <v>1999</v>
      </c>
      <c r="E3170" s="48" t="s">
        <v>8778</v>
      </c>
      <c r="F3170" s="44" t="s">
        <v>1298</v>
      </c>
      <c r="G3170" s="61">
        <v>42688</v>
      </c>
    </row>
    <row r="3171" spans="1:7" x14ac:dyDescent="0.15">
      <c r="A3171" s="44">
        <v>32183</v>
      </c>
      <c r="B3171" s="44" t="s">
        <v>1295</v>
      </c>
      <c r="C3171" s="48" t="s">
        <v>3093</v>
      </c>
      <c r="D3171" s="44">
        <v>2000</v>
      </c>
      <c r="E3171" s="48" t="s">
        <v>8817</v>
      </c>
      <c r="F3171" s="44" t="s">
        <v>1291</v>
      </c>
      <c r="G3171" s="61"/>
    </row>
    <row r="3172" spans="1:7" x14ac:dyDescent="0.15">
      <c r="A3172" s="44">
        <v>32184</v>
      </c>
      <c r="B3172" s="44" t="s">
        <v>1296</v>
      </c>
      <c r="C3172" s="48" t="s">
        <v>3094</v>
      </c>
      <c r="D3172" s="44">
        <v>2005</v>
      </c>
      <c r="E3172" s="48" t="s">
        <v>8817</v>
      </c>
      <c r="F3172" s="44" t="s">
        <v>1291</v>
      </c>
      <c r="G3172" s="61">
        <v>42573</v>
      </c>
    </row>
    <row r="3173" spans="1:7" x14ac:dyDescent="0.15">
      <c r="A3173" s="44">
        <v>32185</v>
      </c>
      <c r="B3173" s="44" t="s">
        <v>1296</v>
      </c>
      <c r="C3173" s="48" t="s">
        <v>3095</v>
      </c>
      <c r="D3173" s="44">
        <v>2000</v>
      </c>
      <c r="E3173" s="48" t="s">
        <v>8817</v>
      </c>
      <c r="F3173" s="44" t="s">
        <v>1291</v>
      </c>
      <c r="G3173" s="61"/>
    </row>
    <row r="3174" spans="1:7" x14ac:dyDescent="0.15">
      <c r="A3174" s="44">
        <v>32186</v>
      </c>
      <c r="B3174" s="44" t="s">
        <v>1295</v>
      </c>
      <c r="C3174" s="48" t="s">
        <v>3096</v>
      </c>
      <c r="D3174" s="44">
        <v>2001</v>
      </c>
      <c r="E3174" s="48" t="s">
        <v>8817</v>
      </c>
      <c r="F3174" s="44" t="s">
        <v>1291</v>
      </c>
      <c r="G3174" s="61"/>
    </row>
    <row r="3175" spans="1:7" x14ac:dyDescent="0.15">
      <c r="A3175" s="44">
        <v>32188</v>
      </c>
      <c r="B3175" s="44" t="s">
        <v>1295</v>
      </c>
      <c r="C3175" s="48" t="s">
        <v>1023</v>
      </c>
      <c r="D3175" s="44">
        <v>2003</v>
      </c>
      <c r="E3175" s="48" t="s">
        <v>8817</v>
      </c>
      <c r="F3175" s="44" t="s">
        <v>1291</v>
      </c>
      <c r="G3175" s="61">
        <v>43100</v>
      </c>
    </row>
    <row r="3176" spans="1:7" x14ac:dyDescent="0.15">
      <c r="A3176" s="44">
        <v>32189</v>
      </c>
      <c r="B3176" s="44" t="s">
        <v>1295</v>
      </c>
      <c r="C3176" s="48" t="s">
        <v>1211</v>
      </c>
      <c r="D3176" s="44">
        <v>2003</v>
      </c>
      <c r="E3176" s="48" t="s">
        <v>8817</v>
      </c>
      <c r="F3176" s="44" t="s">
        <v>1291</v>
      </c>
      <c r="G3176" s="61">
        <v>42731</v>
      </c>
    </row>
    <row r="3177" spans="1:7" x14ac:dyDescent="0.15">
      <c r="A3177" s="44">
        <v>32190</v>
      </c>
      <c r="B3177" s="44" t="s">
        <v>1295</v>
      </c>
      <c r="C3177" s="48" t="s">
        <v>3097</v>
      </c>
      <c r="D3177" s="44">
        <v>2005</v>
      </c>
      <c r="E3177" s="48" t="s">
        <v>8817</v>
      </c>
      <c r="F3177" s="44" t="s">
        <v>1291</v>
      </c>
      <c r="G3177" s="61"/>
    </row>
    <row r="3178" spans="1:7" x14ac:dyDescent="0.15">
      <c r="A3178" s="44">
        <v>32191</v>
      </c>
      <c r="B3178" s="44" t="s">
        <v>1295</v>
      </c>
      <c r="C3178" s="48" t="s">
        <v>3098</v>
      </c>
      <c r="D3178" s="44">
        <v>2001</v>
      </c>
      <c r="E3178" s="48" t="s">
        <v>8817</v>
      </c>
      <c r="F3178" s="44" t="s">
        <v>1291</v>
      </c>
      <c r="G3178" s="61"/>
    </row>
    <row r="3179" spans="1:7" x14ac:dyDescent="0.15">
      <c r="A3179" s="44">
        <v>32192</v>
      </c>
      <c r="B3179" s="44" t="s">
        <v>1296</v>
      </c>
      <c r="C3179" s="48" t="s">
        <v>628</v>
      </c>
      <c r="D3179" s="44">
        <v>2002</v>
      </c>
      <c r="E3179" s="48" t="s">
        <v>8817</v>
      </c>
      <c r="F3179" s="44" t="s">
        <v>1291</v>
      </c>
      <c r="G3179" s="61"/>
    </row>
    <row r="3180" spans="1:7" x14ac:dyDescent="0.15">
      <c r="A3180" s="44">
        <v>32193</v>
      </c>
      <c r="B3180" s="44" t="s">
        <v>1296</v>
      </c>
      <c r="C3180" s="48" t="s">
        <v>627</v>
      </c>
      <c r="D3180" s="44">
        <v>2002</v>
      </c>
      <c r="E3180" s="48" t="s">
        <v>8817</v>
      </c>
      <c r="F3180" s="44" t="s">
        <v>1291</v>
      </c>
      <c r="G3180" s="61"/>
    </row>
    <row r="3181" spans="1:7" x14ac:dyDescent="0.15">
      <c r="A3181" s="44">
        <v>32194</v>
      </c>
      <c r="B3181" s="44" t="s">
        <v>1296</v>
      </c>
      <c r="C3181" s="48" t="s">
        <v>3099</v>
      </c>
      <c r="D3181" s="44">
        <v>2002</v>
      </c>
      <c r="E3181" s="48" t="s">
        <v>8817</v>
      </c>
      <c r="F3181" s="44" t="s">
        <v>1291</v>
      </c>
      <c r="G3181" s="61"/>
    </row>
    <row r="3182" spans="1:7" x14ac:dyDescent="0.15">
      <c r="A3182" s="44">
        <v>32195</v>
      </c>
      <c r="B3182" s="44" t="s">
        <v>1296</v>
      </c>
      <c r="C3182" s="48" t="s">
        <v>3100</v>
      </c>
      <c r="D3182" s="44">
        <v>2004</v>
      </c>
      <c r="E3182" s="48" t="s">
        <v>8817</v>
      </c>
      <c r="F3182" s="44" t="s">
        <v>1291</v>
      </c>
      <c r="G3182" s="61"/>
    </row>
    <row r="3183" spans="1:7" x14ac:dyDescent="0.15">
      <c r="A3183" s="44">
        <v>32196</v>
      </c>
      <c r="B3183" s="44" t="s">
        <v>1296</v>
      </c>
      <c r="C3183" s="48" t="s">
        <v>1197</v>
      </c>
      <c r="D3183" s="44">
        <v>2003</v>
      </c>
      <c r="E3183" s="48" t="s">
        <v>8869</v>
      </c>
      <c r="F3183" s="44" t="s">
        <v>1290</v>
      </c>
      <c r="G3183" s="61">
        <v>42806</v>
      </c>
    </row>
    <row r="3184" spans="1:7" x14ac:dyDescent="0.15">
      <c r="A3184" s="44">
        <v>32197</v>
      </c>
      <c r="B3184" s="44" t="s">
        <v>1296</v>
      </c>
      <c r="C3184" s="48" t="s">
        <v>3101</v>
      </c>
      <c r="D3184" s="44">
        <v>2003</v>
      </c>
      <c r="E3184" s="48" t="s">
        <v>8869</v>
      </c>
      <c r="F3184" s="44" t="s">
        <v>1290</v>
      </c>
      <c r="G3184" s="61"/>
    </row>
    <row r="3185" spans="1:7" x14ac:dyDescent="0.15">
      <c r="A3185" s="44">
        <v>32198</v>
      </c>
      <c r="B3185" s="44" t="s">
        <v>1296</v>
      </c>
      <c r="C3185" s="48" t="s">
        <v>3102</v>
      </c>
      <c r="D3185" s="44">
        <v>2004</v>
      </c>
      <c r="E3185" s="48" t="s">
        <v>8869</v>
      </c>
      <c r="F3185" s="44" t="s">
        <v>1290</v>
      </c>
      <c r="G3185" s="61"/>
    </row>
    <row r="3186" spans="1:7" x14ac:dyDescent="0.15">
      <c r="A3186" s="44">
        <v>32199</v>
      </c>
      <c r="B3186" s="44" t="s">
        <v>1296</v>
      </c>
      <c r="C3186" s="48" t="s">
        <v>3103</v>
      </c>
      <c r="D3186" s="44">
        <v>2003</v>
      </c>
      <c r="E3186" s="48" t="s">
        <v>8869</v>
      </c>
      <c r="F3186" s="44" t="s">
        <v>1290</v>
      </c>
      <c r="G3186" s="61"/>
    </row>
    <row r="3187" spans="1:7" x14ac:dyDescent="0.15">
      <c r="A3187" s="44">
        <v>32200</v>
      </c>
      <c r="B3187" s="44" t="s">
        <v>1296</v>
      </c>
      <c r="C3187" s="48" t="s">
        <v>1285</v>
      </c>
      <c r="D3187" s="44">
        <v>2003</v>
      </c>
      <c r="E3187" s="48" t="s">
        <v>8869</v>
      </c>
      <c r="F3187" s="44" t="s">
        <v>1290</v>
      </c>
      <c r="G3187" s="61"/>
    </row>
    <row r="3188" spans="1:7" x14ac:dyDescent="0.15">
      <c r="A3188" s="44">
        <v>32201</v>
      </c>
      <c r="B3188" s="44" t="s">
        <v>1296</v>
      </c>
      <c r="C3188" s="48" t="s">
        <v>3104</v>
      </c>
      <c r="D3188" s="44">
        <v>2000</v>
      </c>
      <c r="E3188" s="48" t="s">
        <v>8817</v>
      </c>
      <c r="F3188" s="44" t="s">
        <v>1291</v>
      </c>
      <c r="G3188" s="61">
        <v>43100</v>
      </c>
    </row>
    <row r="3189" spans="1:7" x14ac:dyDescent="0.15">
      <c r="A3189" s="44">
        <v>32202</v>
      </c>
      <c r="B3189" s="44" t="s">
        <v>1296</v>
      </c>
      <c r="C3189" s="48" t="s">
        <v>1261</v>
      </c>
      <c r="D3189" s="44">
        <v>2003</v>
      </c>
      <c r="E3189" s="48" t="s">
        <v>8817</v>
      </c>
      <c r="F3189" s="44" t="s">
        <v>1291</v>
      </c>
      <c r="G3189" s="61"/>
    </row>
    <row r="3190" spans="1:7" x14ac:dyDescent="0.15">
      <c r="A3190" s="44">
        <v>32203</v>
      </c>
      <c r="B3190" s="44" t="s">
        <v>1295</v>
      </c>
      <c r="C3190" s="48" t="s">
        <v>391</v>
      </c>
      <c r="D3190" s="44">
        <v>2001</v>
      </c>
      <c r="E3190" s="48" t="s">
        <v>8817</v>
      </c>
      <c r="F3190" s="44" t="s">
        <v>1291</v>
      </c>
      <c r="G3190" s="61"/>
    </row>
    <row r="3191" spans="1:7" x14ac:dyDescent="0.15">
      <c r="A3191" s="44">
        <v>32204</v>
      </c>
      <c r="B3191" s="44" t="s">
        <v>1295</v>
      </c>
      <c r="C3191" s="48" t="s">
        <v>11040</v>
      </c>
      <c r="D3191" s="44">
        <v>1999</v>
      </c>
      <c r="E3191" s="48" t="s">
        <v>8821</v>
      </c>
      <c r="F3191" s="44" t="s">
        <v>1299</v>
      </c>
      <c r="G3191" s="61"/>
    </row>
    <row r="3192" spans="1:7" x14ac:dyDescent="0.15">
      <c r="A3192" s="44">
        <v>32205</v>
      </c>
      <c r="B3192" s="44" t="s">
        <v>1296</v>
      </c>
      <c r="C3192" s="48" t="s">
        <v>1266</v>
      </c>
      <c r="D3192" s="44">
        <v>2003</v>
      </c>
      <c r="E3192" s="48" t="s">
        <v>8869</v>
      </c>
      <c r="F3192" s="44" t="s">
        <v>1290</v>
      </c>
      <c r="G3192" s="61"/>
    </row>
    <row r="3193" spans="1:7" x14ac:dyDescent="0.15">
      <c r="A3193" s="44">
        <v>32208</v>
      </c>
      <c r="B3193" s="44" t="s">
        <v>1296</v>
      </c>
      <c r="C3193" s="48" t="s">
        <v>3105</v>
      </c>
      <c r="D3193" s="44">
        <v>2001</v>
      </c>
      <c r="E3193" s="48" t="s">
        <v>8877</v>
      </c>
      <c r="F3193" s="44" t="s">
        <v>1299</v>
      </c>
      <c r="G3193" s="61"/>
    </row>
    <row r="3194" spans="1:7" x14ac:dyDescent="0.15">
      <c r="A3194" s="44">
        <v>32209</v>
      </c>
      <c r="B3194" s="44" t="s">
        <v>1295</v>
      </c>
      <c r="C3194" s="48" t="s">
        <v>3106</v>
      </c>
      <c r="D3194" s="44">
        <v>2002</v>
      </c>
      <c r="E3194" s="48" t="s">
        <v>8840</v>
      </c>
      <c r="F3194" s="44" t="s">
        <v>1291</v>
      </c>
      <c r="G3194" s="61"/>
    </row>
    <row r="3195" spans="1:7" x14ac:dyDescent="0.15">
      <c r="A3195" s="44">
        <v>32210</v>
      </c>
      <c r="B3195" s="44" t="s">
        <v>1295</v>
      </c>
      <c r="C3195" s="48" t="s">
        <v>11041</v>
      </c>
      <c r="D3195" s="44">
        <v>1999</v>
      </c>
      <c r="E3195" s="48" t="s">
        <v>8840</v>
      </c>
      <c r="F3195" s="44" t="s">
        <v>1291</v>
      </c>
      <c r="G3195" s="61"/>
    </row>
    <row r="3196" spans="1:7" x14ac:dyDescent="0.15">
      <c r="A3196" s="44">
        <v>32211</v>
      </c>
      <c r="B3196" s="44" t="s">
        <v>1295</v>
      </c>
      <c r="C3196" s="48" t="s">
        <v>310</v>
      </c>
      <c r="D3196" s="44">
        <v>2001</v>
      </c>
      <c r="E3196" s="48" t="s">
        <v>8835</v>
      </c>
      <c r="F3196" s="44" t="s">
        <v>1292</v>
      </c>
      <c r="G3196" s="61">
        <v>42435</v>
      </c>
    </row>
    <row r="3197" spans="1:7" x14ac:dyDescent="0.15">
      <c r="A3197" s="44">
        <v>32212</v>
      </c>
      <c r="B3197" s="44" t="s">
        <v>1295</v>
      </c>
      <c r="C3197" s="48" t="s">
        <v>238</v>
      </c>
      <c r="D3197" s="44">
        <v>2001</v>
      </c>
      <c r="E3197" s="48" t="s">
        <v>8694</v>
      </c>
      <c r="F3197" s="44" t="s">
        <v>1291</v>
      </c>
      <c r="G3197" s="61">
        <v>43100</v>
      </c>
    </row>
    <row r="3198" spans="1:7" x14ac:dyDescent="0.15">
      <c r="A3198" s="44">
        <v>32218</v>
      </c>
      <c r="B3198" s="44" t="s">
        <v>1295</v>
      </c>
      <c r="C3198" s="48" t="s">
        <v>134</v>
      </c>
      <c r="D3198" s="44">
        <v>2002</v>
      </c>
      <c r="E3198" s="48" t="s">
        <v>8694</v>
      </c>
      <c r="F3198" s="44" t="s">
        <v>1291</v>
      </c>
      <c r="G3198" s="61"/>
    </row>
    <row r="3199" spans="1:7" x14ac:dyDescent="0.15">
      <c r="A3199" s="44">
        <v>32220</v>
      </c>
      <c r="B3199" s="44" t="s">
        <v>1295</v>
      </c>
      <c r="C3199" s="48" t="s">
        <v>285</v>
      </c>
      <c r="D3199" s="44">
        <v>2000</v>
      </c>
      <c r="E3199" s="48" t="s">
        <v>8691</v>
      </c>
      <c r="F3199" s="44" t="s">
        <v>1296</v>
      </c>
      <c r="G3199" s="61">
        <v>42541</v>
      </c>
    </row>
    <row r="3200" spans="1:7" x14ac:dyDescent="0.15">
      <c r="A3200" s="44">
        <v>32221</v>
      </c>
      <c r="B3200" s="44" t="s">
        <v>1295</v>
      </c>
      <c r="C3200" s="48" t="s">
        <v>3107</v>
      </c>
      <c r="D3200" s="44">
        <v>2002</v>
      </c>
      <c r="E3200" s="48" t="s">
        <v>8841</v>
      </c>
      <c r="F3200" s="44" t="s">
        <v>1293</v>
      </c>
      <c r="G3200" s="61"/>
    </row>
    <row r="3201" spans="1:7" x14ac:dyDescent="0.15">
      <c r="A3201" s="44">
        <v>32222</v>
      </c>
      <c r="B3201" s="44" t="s">
        <v>1296</v>
      </c>
      <c r="C3201" s="48" t="s">
        <v>579</v>
      </c>
      <c r="D3201" s="44">
        <v>2002</v>
      </c>
      <c r="E3201" s="48" t="s">
        <v>8704</v>
      </c>
      <c r="F3201" s="44" t="s">
        <v>1292</v>
      </c>
      <c r="G3201" s="61">
        <v>43100</v>
      </c>
    </row>
    <row r="3202" spans="1:7" x14ac:dyDescent="0.15">
      <c r="A3202" s="44">
        <v>32223</v>
      </c>
      <c r="B3202" s="44" t="s">
        <v>1296</v>
      </c>
      <c r="C3202" s="48" t="s">
        <v>11042</v>
      </c>
      <c r="D3202" s="44">
        <v>1999</v>
      </c>
      <c r="E3202" s="48" t="s">
        <v>8784</v>
      </c>
      <c r="F3202" s="44" t="s">
        <v>1290</v>
      </c>
      <c r="G3202" s="61"/>
    </row>
    <row r="3203" spans="1:7" x14ac:dyDescent="0.15">
      <c r="A3203" s="44">
        <v>32224</v>
      </c>
      <c r="B3203" s="44" t="s">
        <v>1296</v>
      </c>
      <c r="C3203" s="48" t="s">
        <v>3108</v>
      </c>
      <c r="D3203" s="44">
        <v>2000</v>
      </c>
      <c r="E3203" s="48" t="s">
        <v>8801</v>
      </c>
      <c r="F3203" s="44" t="s">
        <v>1296</v>
      </c>
      <c r="G3203" s="61"/>
    </row>
    <row r="3204" spans="1:7" x14ac:dyDescent="0.15">
      <c r="A3204" s="44">
        <v>32225</v>
      </c>
      <c r="B3204" s="44" t="s">
        <v>1295</v>
      </c>
      <c r="C3204" s="48" t="s">
        <v>3109</v>
      </c>
      <c r="D3204" s="44">
        <v>2004</v>
      </c>
      <c r="E3204" s="48" t="s">
        <v>8778</v>
      </c>
      <c r="F3204" s="44" t="s">
        <v>1298</v>
      </c>
      <c r="G3204" s="61"/>
    </row>
    <row r="3205" spans="1:7" x14ac:dyDescent="0.15">
      <c r="A3205" s="44">
        <v>32226</v>
      </c>
      <c r="B3205" s="44" t="s">
        <v>1295</v>
      </c>
      <c r="C3205" s="48" t="s">
        <v>316</v>
      </c>
      <c r="D3205" s="44">
        <v>2000</v>
      </c>
      <c r="E3205" s="48" t="s">
        <v>8812</v>
      </c>
      <c r="F3205" s="44" t="s">
        <v>1298</v>
      </c>
      <c r="G3205" s="61">
        <v>42985</v>
      </c>
    </row>
    <row r="3206" spans="1:7" x14ac:dyDescent="0.15">
      <c r="A3206" s="44">
        <v>32227</v>
      </c>
      <c r="B3206" s="44" t="s">
        <v>1296</v>
      </c>
      <c r="C3206" s="48" t="s">
        <v>11043</v>
      </c>
      <c r="D3206" s="44">
        <v>1999</v>
      </c>
      <c r="E3206" s="48" t="s">
        <v>8747</v>
      </c>
      <c r="F3206" s="44" t="s">
        <v>1299</v>
      </c>
      <c r="G3206" s="61">
        <v>42583</v>
      </c>
    </row>
    <row r="3207" spans="1:7" x14ac:dyDescent="0.15">
      <c r="A3207" s="44">
        <v>32229</v>
      </c>
      <c r="B3207" s="44" t="s">
        <v>1295</v>
      </c>
      <c r="C3207" s="48" t="s">
        <v>3110</v>
      </c>
      <c r="D3207" s="44">
        <v>2003</v>
      </c>
      <c r="E3207" s="48" t="s">
        <v>8756</v>
      </c>
      <c r="F3207" s="44" t="s">
        <v>1296</v>
      </c>
      <c r="G3207" s="61"/>
    </row>
    <row r="3208" spans="1:7" x14ac:dyDescent="0.15">
      <c r="A3208" s="44">
        <v>32232</v>
      </c>
      <c r="B3208" s="44" t="s">
        <v>1296</v>
      </c>
      <c r="C3208" s="48" t="s">
        <v>11044</v>
      </c>
      <c r="D3208" s="44">
        <v>1999</v>
      </c>
      <c r="E3208" s="48" t="s">
        <v>8756</v>
      </c>
      <c r="F3208" s="44" t="s">
        <v>1296</v>
      </c>
      <c r="G3208" s="61"/>
    </row>
    <row r="3209" spans="1:7" x14ac:dyDescent="0.15">
      <c r="A3209" s="44">
        <v>32233</v>
      </c>
      <c r="B3209" s="44" t="s">
        <v>1295</v>
      </c>
      <c r="C3209" s="48" t="s">
        <v>3111</v>
      </c>
      <c r="D3209" s="44">
        <v>2000</v>
      </c>
      <c r="E3209" s="48" t="s">
        <v>8767</v>
      </c>
      <c r="F3209" s="44" t="s">
        <v>1297</v>
      </c>
      <c r="G3209" s="61"/>
    </row>
    <row r="3210" spans="1:7" x14ac:dyDescent="0.15">
      <c r="A3210" s="44">
        <v>32234</v>
      </c>
      <c r="B3210" s="44" t="s">
        <v>1295</v>
      </c>
      <c r="C3210" s="48" t="s">
        <v>3112</v>
      </c>
      <c r="D3210" s="44">
        <v>2001</v>
      </c>
      <c r="E3210" s="48" t="s">
        <v>8767</v>
      </c>
      <c r="F3210" s="44" t="s">
        <v>1297</v>
      </c>
      <c r="G3210" s="61"/>
    </row>
    <row r="3211" spans="1:7" x14ac:dyDescent="0.15">
      <c r="A3211" s="44">
        <v>32235</v>
      </c>
      <c r="B3211" s="44" t="s">
        <v>1295</v>
      </c>
      <c r="C3211" s="48" t="s">
        <v>11045</v>
      </c>
      <c r="D3211" s="44">
        <v>1999</v>
      </c>
      <c r="E3211" s="48" t="s">
        <v>8706</v>
      </c>
      <c r="F3211" s="44" t="s">
        <v>1291</v>
      </c>
      <c r="G3211" s="61"/>
    </row>
    <row r="3212" spans="1:7" x14ac:dyDescent="0.15">
      <c r="A3212" s="44">
        <v>32236</v>
      </c>
      <c r="B3212" s="44" t="s">
        <v>1295</v>
      </c>
      <c r="C3212" s="48" t="s">
        <v>11046</v>
      </c>
      <c r="D3212" s="44">
        <v>1999</v>
      </c>
      <c r="E3212" s="48" t="s">
        <v>8749</v>
      </c>
      <c r="F3212" s="44" t="s">
        <v>1291</v>
      </c>
      <c r="G3212" s="61"/>
    </row>
    <row r="3213" spans="1:7" x14ac:dyDescent="0.15">
      <c r="A3213" s="44">
        <v>32237</v>
      </c>
      <c r="B3213" s="44" t="s">
        <v>1295</v>
      </c>
      <c r="C3213" s="48" t="s">
        <v>3113</v>
      </c>
      <c r="D3213" s="44">
        <v>2001</v>
      </c>
      <c r="E3213" s="48" t="s">
        <v>8749</v>
      </c>
      <c r="F3213" s="44" t="s">
        <v>1291</v>
      </c>
      <c r="G3213" s="61"/>
    </row>
    <row r="3214" spans="1:7" x14ac:dyDescent="0.15">
      <c r="A3214" s="44">
        <v>32238</v>
      </c>
      <c r="B3214" s="44" t="s">
        <v>1295</v>
      </c>
      <c r="C3214" s="48" t="s">
        <v>1006</v>
      </c>
      <c r="D3214" s="44">
        <v>2003</v>
      </c>
      <c r="E3214" s="48" t="s">
        <v>8749</v>
      </c>
      <c r="F3214" s="44" t="s">
        <v>1291</v>
      </c>
      <c r="G3214" s="61">
        <v>43100</v>
      </c>
    </row>
    <row r="3215" spans="1:7" x14ac:dyDescent="0.15">
      <c r="A3215" s="44">
        <v>32239</v>
      </c>
      <c r="B3215" s="44" t="s">
        <v>1295</v>
      </c>
      <c r="C3215" s="48" t="s">
        <v>3114</v>
      </c>
      <c r="D3215" s="44">
        <v>2000</v>
      </c>
      <c r="E3215" s="48" t="s">
        <v>8749</v>
      </c>
      <c r="F3215" s="44" t="s">
        <v>1291</v>
      </c>
      <c r="G3215" s="61"/>
    </row>
    <row r="3216" spans="1:7" x14ac:dyDescent="0.15">
      <c r="A3216" s="44">
        <v>32240</v>
      </c>
      <c r="B3216" s="44" t="s">
        <v>1296</v>
      </c>
      <c r="C3216" s="48" t="s">
        <v>3115</v>
      </c>
      <c r="D3216" s="44">
        <v>2003</v>
      </c>
      <c r="E3216" s="48" t="s">
        <v>8749</v>
      </c>
      <c r="F3216" s="44" t="s">
        <v>1291</v>
      </c>
      <c r="G3216" s="61"/>
    </row>
    <row r="3217" spans="1:7" x14ac:dyDescent="0.15">
      <c r="A3217" s="44">
        <v>32241</v>
      </c>
      <c r="B3217" s="44" t="s">
        <v>1296</v>
      </c>
      <c r="C3217" s="48" t="s">
        <v>11047</v>
      </c>
      <c r="D3217" s="44">
        <v>1999</v>
      </c>
      <c r="E3217" s="48" t="s">
        <v>8698</v>
      </c>
      <c r="F3217" s="44" t="s">
        <v>1298</v>
      </c>
      <c r="G3217" s="61"/>
    </row>
    <row r="3218" spans="1:7" x14ac:dyDescent="0.15">
      <c r="A3218" s="44">
        <v>32242</v>
      </c>
      <c r="B3218" s="44" t="s">
        <v>1295</v>
      </c>
      <c r="C3218" s="48" t="s">
        <v>3116</v>
      </c>
      <c r="D3218" s="44">
        <v>2000</v>
      </c>
      <c r="E3218" s="48" t="s">
        <v>8698</v>
      </c>
      <c r="F3218" s="44" t="s">
        <v>1298</v>
      </c>
      <c r="G3218" s="61"/>
    </row>
    <row r="3219" spans="1:7" x14ac:dyDescent="0.15">
      <c r="A3219" s="44">
        <v>32243</v>
      </c>
      <c r="B3219" s="44" t="s">
        <v>1295</v>
      </c>
      <c r="C3219" s="48" t="s">
        <v>3117</v>
      </c>
      <c r="D3219" s="44">
        <v>2002</v>
      </c>
      <c r="E3219" s="48" t="s">
        <v>8696</v>
      </c>
      <c r="F3219" s="44" t="s">
        <v>1291</v>
      </c>
      <c r="G3219" s="61"/>
    </row>
    <row r="3220" spans="1:7" x14ac:dyDescent="0.15">
      <c r="A3220" s="44">
        <v>32244</v>
      </c>
      <c r="B3220" s="44" t="s">
        <v>1295</v>
      </c>
      <c r="C3220" s="48" t="s">
        <v>3118</v>
      </c>
      <c r="D3220" s="44">
        <v>2006</v>
      </c>
      <c r="E3220" s="48" t="s">
        <v>8693</v>
      </c>
      <c r="F3220" s="44" t="s">
        <v>1295</v>
      </c>
      <c r="G3220" s="61"/>
    </row>
    <row r="3221" spans="1:7" x14ac:dyDescent="0.15">
      <c r="A3221" s="44">
        <v>32245</v>
      </c>
      <c r="B3221" s="44" t="s">
        <v>1295</v>
      </c>
      <c r="C3221" s="48" t="s">
        <v>3119</v>
      </c>
      <c r="D3221" s="44">
        <v>2003</v>
      </c>
      <c r="E3221" s="48" t="s">
        <v>8693</v>
      </c>
      <c r="F3221" s="44" t="s">
        <v>1295</v>
      </c>
      <c r="G3221" s="61"/>
    </row>
    <row r="3222" spans="1:7" x14ac:dyDescent="0.15">
      <c r="A3222" s="44">
        <v>32246</v>
      </c>
      <c r="B3222" s="44" t="s">
        <v>1296</v>
      </c>
      <c r="C3222" s="48" t="s">
        <v>3120</v>
      </c>
      <c r="D3222" s="44">
        <v>2000</v>
      </c>
      <c r="E3222" s="48" t="s">
        <v>8693</v>
      </c>
      <c r="F3222" s="44" t="s">
        <v>1295</v>
      </c>
      <c r="G3222" s="61"/>
    </row>
    <row r="3223" spans="1:7" x14ac:dyDescent="0.15">
      <c r="A3223" s="44">
        <v>32247</v>
      </c>
      <c r="B3223" s="44" t="s">
        <v>1296</v>
      </c>
      <c r="C3223" s="48" t="s">
        <v>3121</v>
      </c>
      <c r="D3223" s="44">
        <v>2003</v>
      </c>
      <c r="E3223" s="48" t="s">
        <v>8752</v>
      </c>
      <c r="F3223" s="44" t="s">
        <v>1290</v>
      </c>
      <c r="G3223" s="61">
        <v>43024</v>
      </c>
    </row>
    <row r="3224" spans="1:7" x14ac:dyDescent="0.15">
      <c r="A3224" s="44">
        <v>32248</v>
      </c>
      <c r="B3224" s="44" t="s">
        <v>1296</v>
      </c>
      <c r="C3224" s="48" t="s">
        <v>3122</v>
      </c>
      <c r="D3224" s="44">
        <v>2001</v>
      </c>
      <c r="E3224" s="48" t="s">
        <v>8752</v>
      </c>
      <c r="F3224" s="44" t="s">
        <v>1290</v>
      </c>
      <c r="G3224" s="61"/>
    </row>
    <row r="3225" spans="1:7" x14ac:dyDescent="0.15">
      <c r="A3225" s="44">
        <v>32249</v>
      </c>
      <c r="B3225" s="44" t="s">
        <v>1295</v>
      </c>
      <c r="C3225" s="48" t="s">
        <v>3123</v>
      </c>
      <c r="D3225" s="44">
        <v>2003</v>
      </c>
      <c r="E3225" s="48" t="s">
        <v>8874</v>
      </c>
      <c r="F3225" s="44" t="s">
        <v>1297</v>
      </c>
      <c r="G3225" s="61"/>
    </row>
    <row r="3226" spans="1:7" x14ac:dyDescent="0.15">
      <c r="A3226" s="44">
        <v>32250</v>
      </c>
      <c r="B3226" s="44" t="s">
        <v>1295</v>
      </c>
      <c r="C3226" s="48" t="s">
        <v>11048</v>
      </c>
      <c r="D3226" s="44">
        <v>1999</v>
      </c>
      <c r="E3226" s="48" t="s">
        <v>8874</v>
      </c>
      <c r="F3226" s="44" t="s">
        <v>1297</v>
      </c>
      <c r="G3226" s="61"/>
    </row>
    <row r="3227" spans="1:7" x14ac:dyDescent="0.15">
      <c r="A3227" s="44">
        <v>32252</v>
      </c>
      <c r="B3227" s="44" t="s">
        <v>1295</v>
      </c>
      <c r="C3227" s="48" t="s">
        <v>3124</v>
      </c>
      <c r="D3227" s="44">
        <v>2000</v>
      </c>
      <c r="E3227" s="48" t="s">
        <v>8840</v>
      </c>
      <c r="F3227" s="44" t="s">
        <v>1291</v>
      </c>
      <c r="G3227" s="61"/>
    </row>
    <row r="3228" spans="1:7" x14ac:dyDescent="0.15">
      <c r="A3228" s="44">
        <v>32253</v>
      </c>
      <c r="B3228" s="44" t="s">
        <v>1295</v>
      </c>
      <c r="C3228" s="48" t="s">
        <v>3125</v>
      </c>
      <c r="D3228" s="44">
        <v>2000</v>
      </c>
      <c r="E3228" s="48" t="s">
        <v>8840</v>
      </c>
      <c r="F3228" s="44" t="s">
        <v>1291</v>
      </c>
      <c r="G3228" s="61"/>
    </row>
    <row r="3229" spans="1:7" x14ac:dyDescent="0.15">
      <c r="A3229" s="44">
        <v>32254</v>
      </c>
      <c r="B3229" s="44" t="s">
        <v>1295</v>
      </c>
      <c r="C3229" s="48" t="s">
        <v>3126</v>
      </c>
      <c r="D3229" s="44">
        <v>2000</v>
      </c>
      <c r="E3229" s="48" t="s">
        <v>8840</v>
      </c>
      <c r="F3229" s="44" t="s">
        <v>1291</v>
      </c>
      <c r="G3229" s="61"/>
    </row>
    <row r="3230" spans="1:7" x14ac:dyDescent="0.15">
      <c r="A3230" s="44">
        <v>32256</v>
      </c>
      <c r="B3230" s="44" t="s">
        <v>1296</v>
      </c>
      <c r="C3230" s="48" t="s">
        <v>832</v>
      </c>
      <c r="D3230" s="44">
        <v>2001</v>
      </c>
      <c r="E3230" s="48" t="s">
        <v>8802</v>
      </c>
      <c r="F3230" s="44" t="s">
        <v>1296</v>
      </c>
      <c r="G3230" s="61">
        <v>43100</v>
      </c>
    </row>
    <row r="3231" spans="1:7" x14ac:dyDescent="0.15">
      <c r="A3231" s="133">
        <v>32258</v>
      </c>
      <c r="B3231" s="133" t="s">
        <v>1296</v>
      </c>
      <c r="C3231" s="134" t="s">
        <v>3924</v>
      </c>
      <c r="D3231" s="133">
        <v>2011</v>
      </c>
      <c r="E3231" s="134" t="s">
        <v>8836</v>
      </c>
      <c r="F3231" s="133" t="s">
        <v>1296</v>
      </c>
    </row>
    <row r="3232" spans="1:7" x14ac:dyDescent="0.15">
      <c r="A3232" s="44">
        <v>32259</v>
      </c>
      <c r="B3232" s="44" t="s">
        <v>1295</v>
      </c>
      <c r="C3232" s="48" t="s">
        <v>3127</v>
      </c>
      <c r="D3232" s="44">
        <v>2003</v>
      </c>
      <c r="E3232" s="48" t="s">
        <v>8836</v>
      </c>
      <c r="F3232" s="44" t="s">
        <v>1296</v>
      </c>
      <c r="G3232" s="61"/>
    </row>
    <row r="3233" spans="1:7" x14ac:dyDescent="0.15">
      <c r="A3233" s="44">
        <v>32260</v>
      </c>
      <c r="B3233" s="44" t="s">
        <v>1295</v>
      </c>
      <c r="C3233" s="48" t="s">
        <v>3128</v>
      </c>
      <c r="D3233" s="44">
        <v>2000</v>
      </c>
      <c r="E3233" s="48" t="s">
        <v>8836</v>
      </c>
      <c r="F3233" s="44" t="s">
        <v>1296</v>
      </c>
      <c r="G3233" s="61"/>
    </row>
    <row r="3234" spans="1:7" x14ac:dyDescent="0.15">
      <c r="A3234" s="44">
        <v>32261</v>
      </c>
      <c r="B3234" s="44" t="s">
        <v>1295</v>
      </c>
      <c r="C3234" s="48" t="s">
        <v>3129</v>
      </c>
      <c r="D3234" s="44">
        <v>2003</v>
      </c>
      <c r="E3234" s="48" t="s">
        <v>8836</v>
      </c>
      <c r="F3234" s="44" t="s">
        <v>1296</v>
      </c>
      <c r="G3234" s="61">
        <v>43100</v>
      </c>
    </row>
    <row r="3235" spans="1:7" x14ac:dyDescent="0.15">
      <c r="A3235" s="44">
        <v>32263</v>
      </c>
      <c r="B3235" s="44" t="s">
        <v>1295</v>
      </c>
      <c r="C3235" s="48" t="s">
        <v>3130</v>
      </c>
      <c r="D3235" s="44">
        <v>2001</v>
      </c>
      <c r="E3235" s="48" t="s">
        <v>8761</v>
      </c>
      <c r="F3235" s="44" t="s">
        <v>1292</v>
      </c>
      <c r="G3235" s="61"/>
    </row>
    <row r="3236" spans="1:7" x14ac:dyDescent="0.15">
      <c r="A3236" s="44">
        <v>32264</v>
      </c>
      <c r="B3236" s="44" t="s">
        <v>1295</v>
      </c>
      <c r="C3236" s="48" t="s">
        <v>3131</v>
      </c>
      <c r="D3236" s="44">
        <v>2000</v>
      </c>
      <c r="E3236" s="48" t="s">
        <v>8761</v>
      </c>
      <c r="F3236" s="44" t="s">
        <v>1292</v>
      </c>
      <c r="G3236" s="61">
        <v>42646</v>
      </c>
    </row>
    <row r="3237" spans="1:7" x14ac:dyDescent="0.15">
      <c r="A3237" s="44">
        <v>32265</v>
      </c>
      <c r="B3237" s="44" t="s">
        <v>1296</v>
      </c>
      <c r="C3237" s="48" t="s">
        <v>3132</v>
      </c>
      <c r="D3237" s="44">
        <v>2002</v>
      </c>
      <c r="E3237" s="48" t="s">
        <v>8737</v>
      </c>
      <c r="F3237" s="44" t="s">
        <v>1293</v>
      </c>
      <c r="G3237" s="61"/>
    </row>
    <row r="3238" spans="1:7" x14ac:dyDescent="0.15">
      <c r="A3238" s="44">
        <v>32267</v>
      </c>
      <c r="B3238" s="44" t="s">
        <v>1296</v>
      </c>
      <c r="C3238" s="48" t="s">
        <v>788</v>
      </c>
      <c r="D3238" s="44">
        <v>2001</v>
      </c>
      <c r="E3238" s="48" t="s">
        <v>8823</v>
      </c>
      <c r="F3238" s="44" t="s">
        <v>1298</v>
      </c>
      <c r="G3238" s="61">
        <v>43100</v>
      </c>
    </row>
    <row r="3239" spans="1:7" x14ac:dyDescent="0.15">
      <c r="A3239" s="44">
        <v>32269</v>
      </c>
      <c r="B3239" s="44" t="s">
        <v>1296</v>
      </c>
      <c r="C3239" s="48" t="s">
        <v>544</v>
      </c>
      <c r="D3239" s="44">
        <v>2002</v>
      </c>
      <c r="E3239" s="48" t="s">
        <v>8823</v>
      </c>
      <c r="F3239" s="44" t="s">
        <v>1298</v>
      </c>
      <c r="G3239" s="61">
        <v>42841</v>
      </c>
    </row>
    <row r="3240" spans="1:7" x14ac:dyDescent="0.15">
      <c r="A3240" s="133">
        <v>32270</v>
      </c>
      <c r="B3240" s="133" t="s">
        <v>1295</v>
      </c>
      <c r="C3240" s="134" t="s">
        <v>239</v>
      </c>
      <c r="D3240" s="133">
        <v>2000</v>
      </c>
      <c r="E3240" s="134" t="s">
        <v>11381</v>
      </c>
      <c r="F3240" s="133" t="s">
        <v>1298</v>
      </c>
      <c r="G3240" s="135">
        <v>42806</v>
      </c>
    </row>
    <row r="3241" spans="1:7" x14ac:dyDescent="0.15">
      <c r="A3241" s="44">
        <v>32271</v>
      </c>
      <c r="B3241" s="44" t="s">
        <v>1295</v>
      </c>
      <c r="C3241" s="48" t="s">
        <v>3133</v>
      </c>
      <c r="D3241" s="44">
        <v>2001</v>
      </c>
      <c r="E3241" s="48" t="s">
        <v>8780</v>
      </c>
      <c r="F3241" s="44" t="s">
        <v>1294</v>
      </c>
      <c r="G3241" s="61"/>
    </row>
    <row r="3242" spans="1:7" x14ac:dyDescent="0.15">
      <c r="A3242" s="44">
        <v>32272</v>
      </c>
      <c r="B3242" s="44" t="s">
        <v>1296</v>
      </c>
      <c r="C3242" s="48" t="s">
        <v>1193</v>
      </c>
      <c r="D3242" s="44">
        <v>2003</v>
      </c>
      <c r="E3242" s="48" t="s">
        <v>8756</v>
      </c>
      <c r="F3242" s="44" t="s">
        <v>1296</v>
      </c>
      <c r="G3242" s="61">
        <v>42859</v>
      </c>
    </row>
    <row r="3243" spans="1:7" x14ac:dyDescent="0.15">
      <c r="A3243" s="44">
        <v>32275</v>
      </c>
      <c r="B3243" s="44" t="s">
        <v>1295</v>
      </c>
      <c r="C3243" s="48" t="s">
        <v>3134</v>
      </c>
      <c r="D3243" s="44">
        <v>1999</v>
      </c>
      <c r="E3243" s="48" t="s">
        <v>8756</v>
      </c>
      <c r="F3243" s="44" t="s">
        <v>1296</v>
      </c>
      <c r="G3243" s="61"/>
    </row>
    <row r="3244" spans="1:7" x14ac:dyDescent="0.15">
      <c r="A3244" s="44">
        <v>32277</v>
      </c>
      <c r="B3244" s="44" t="s">
        <v>1296</v>
      </c>
      <c r="C3244" s="48" t="s">
        <v>11049</v>
      </c>
      <c r="D3244" s="44">
        <v>1999</v>
      </c>
      <c r="E3244" s="48" t="s">
        <v>9184</v>
      </c>
      <c r="F3244" s="44" t="s">
        <v>1290</v>
      </c>
      <c r="G3244" s="61"/>
    </row>
    <row r="3245" spans="1:7" x14ac:dyDescent="0.15">
      <c r="A3245" s="44">
        <v>32278</v>
      </c>
      <c r="B3245" s="44" t="s">
        <v>1295</v>
      </c>
      <c r="C3245" s="48" t="s">
        <v>11050</v>
      </c>
      <c r="D3245" s="44">
        <v>1999</v>
      </c>
      <c r="E3245" s="48" t="s">
        <v>9184</v>
      </c>
      <c r="F3245" s="44" t="s">
        <v>1290</v>
      </c>
      <c r="G3245" s="61"/>
    </row>
    <row r="3246" spans="1:7" x14ac:dyDescent="0.15">
      <c r="A3246" s="44">
        <v>32279</v>
      </c>
      <c r="B3246" s="44" t="s">
        <v>1296</v>
      </c>
      <c r="C3246" s="48" t="s">
        <v>3135</v>
      </c>
      <c r="D3246" s="44">
        <v>2003</v>
      </c>
      <c r="E3246" s="48" t="s">
        <v>8809</v>
      </c>
      <c r="F3246" s="44" t="s">
        <v>1297</v>
      </c>
      <c r="G3246" s="61"/>
    </row>
    <row r="3247" spans="1:7" x14ac:dyDescent="0.15">
      <c r="A3247" s="44">
        <v>32280</v>
      </c>
      <c r="B3247" s="44" t="s">
        <v>1296</v>
      </c>
      <c r="C3247" s="48" t="s">
        <v>3136</v>
      </c>
      <c r="D3247" s="44">
        <v>2004</v>
      </c>
      <c r="E3247" s="48" t="s">
        <v>8778</v>
      </c>
      <c r="F3247" s="44" t="s">
        <v>1298</v>
      </c>
      <c r="G3247" s="61"/>
    </row>
    <row r="3248" spans="1:7" x14ac:dyDescent="0.15">
      <c r="A3248" s="44">
        <v>32281</v>
      </c>
      <c r="B3248" s="44" t="s">
        <v>1296</v>
      </c>
      <c r="C3248" s="48" t="s">
        <v>1753</v>
      </c>
      <c r="D3248" s="44">
        <v>2004</v>
      </c>
      <c r="E3248" s="48" t="s">
        <v>8778</v>
      </c>
      <c r="F3248" s="44" t="s">
        <v>1298</v>
      </c>
      <c r="G3248" s="61"/>
    </row>
    <row r="3249" spans="1:7" x14ac:dyDescent="0.15">
      <c r="A3249" s="44">
        <v>32282</v>
      </c>
      <c r="B3249" s="44" t="s">
        <v>1295</v>
      </c>
      <c r="C3249" s="48" t="s">
        <v>3137</v>
      </c>
      <c r="D3249" s="44">
        <v>2001</v>
      </c>
      <c r="E3249" s="48" t="s">
        <v>9173</v>
      </c>
      <c r="F3249" s="44" t="s">
        <v>1296</v>
      </c>
      <c r="G3249" s="61"/>
    </row>
    <row r="3250" spans="1:7" x14ac:dyDescent="0.15">
      <c r="A3250" s="44">
        <v>32283</v>
      </c>
      <c r="B3250" s="44" t="s">
        <v>1295</v>
      </c>
      <c r="C3250" s="48" t="s">
        <v>3138</v>
      </c>
      <c r="D3250" s="44">
        <v>2003</v>
      </c>
      <c r="E3250" s="48" t="s">
        <v>9173</v>
      </c>
      <c r="F3250" s="44" t="s">
        <v>1296</v>
      </c>
      <c r="G3250" s="61"/>
    </row>
    <row r="3251" spans="1:7" x14ac:dyDescent="0.15">
      <c r="A3251" s="44">
        <v>32284</v>
      </c>
      <c r="B3251" s="44" t="s">
        <v>1295</v>
      </c>
      <c r="C3251" s="48" t="s">
        <v>3139</v>
      </c>
      <c r="D3251" s="44">
        <v>2002</v>
      </c>
      <c r="E3251" s="48" t="s">
        <v>9173</v>
      </c>
      <c r="F3251" s="44" t="s">
        <v>1296</v>
      </c>
      <c r="G3251" s="61"/>
    </row>
    <row r="3252" spans="1:7" x14ac:dyDescent="0.15">
      <c r="A3252" s="44">
        <v>32286</v>
      </c>
      <c r="B3252" s="44" t="s">
        <v>1296</v>
      </c>
      <c r="C3252" s="48" t="s">
        <v>3140</v>
      </c>
      <c r="D3252" s="44">
        <v>2002</v>
      </c>
      <c r="E3252" s="48" t="s">
        <v>9173</v>
      </c>
      <c r="F3252" s="44" t="s">
        <v>1296</v>
      </c>
      <c r="G3252" s="61"/>
    </row>
    <row r="3253" spans="1:7" x14ac:dyDescent="0.15">
      <c r="A3253" s="44">
        <v>32287</v>
      </c>
      <c r="B3253" s="44" t="s">
        <v>1296</v>
      </c>
      <c r="C3253" s="48" t="s">
        <v>3141</v>
      </c>
      <c r="D3253" s="44">
        <v>2001</v>
      </c>
      <c r="E3253" s="48" t="s">
        <v>9173</v>
      </c>
      <c r="F3253" s="44" t="s">
        <v>1296</v>
      </c>
      <c r="G3253" s="61"/>
    </row>
    <row r="3254" spans="1:7" x14ac:dyDescent="0.15">
      <c r="A3254" s="44">
        <v>32289</v>
      </c>
      <c r="B3254" s="44" t="s">
        <v>1296</v>
      </c>
      <c r="C3254" s="48" t="s">
        <v>542</v>
      </c>
      <c r="D3254" s="44">
        <v>2002</v>
      </c>
      <c r="E3254" s="48" t="s">
        <v>8699</v>
      </c>
      <c r="F3254" s="44" t="s">
        <v>1294</v>
      </c>
      <c r="G3254" s="61">
        <v>43100</v>
      </c>
    </row>
    <row r="3255" spans="1:7" x14ac:dyDescent="0.15">
      <c r="A3255" s="133">
        <v>32291</v>
      </c>
      <c r="B3255" s="133" t="s">
        <v>1296</v>
      </c>
      <c r="C3255" s="134" t="s">
        <v>3142</v>
      </c>
      <c r="D3255" s="133">
        <v>2000</v>
      </c>
      <c r="E3255" s="134" t="s">
        <v>8858</v>
      </c>
      <c r="F3255" s="133" t="s">
        <v>1294</v>
      </c>
    </row>
    <row r="3256" spans="1:7" x14ac:dyDescent="0.15">
      <c r="A3256" s="44">
        <v>32292</v>
      </c>
      <c r="B3256" s="44" t="s">
        <v>1296</v>
      </c>
      <c r="C3256" s="48" t="s">
        <v>820</v>
      </c>
      <c r="D3256" s="44">
        <v>2001</v>
      </c>
      <c r="E3256" s="48" t="s">
        <v>8864</v>
      </c>
      <c r="F3256" s="44" t="s">
        <v>1296</v>
      </c>
      <c r="G3256" s="61">
        <v>42792</v>
      </c>
    </row>
    <row r="3257" spans="1:7" x14ac:dyDescent="0.15">
      <c r="A3257" s="44">
        <v>32293</v>
      </c>
      <c r="B3257" s="44" t="s">
        <v>1296</v>
      </c>
      <c r="C3257" s="48" t="s">
        <v>3143</v>
      </c>
      <c r="D3257" s="44">
        <v>2004</v>
      </c>
      <c r="E3257" s="48" t="s">
        <v>8864</v>
      </c>
      <c r="F3257" s="44" t="s">
        <v>1296</v>
      </c>
      <c r="G3257" s="61"/>
    </row>
    <row r="3258" spans="1:7" x14ac:dyDescent="0.15">
      <c r="A3258" s="44">
        <v>32294</v>
      </c>
      <c r="B3258" s="44" t="s">
        <v>1295</v>
      </c>
      <c r="C3258" s="48" t="s">
        <v>11051</v>
      </c>
      <c r="D3258" s="44">
        <v>1999</v>
      </c>
      <c r="E3258" s="48" t="s">
        <v>9178</v>
      </c>
      <c r="F3258" s="44" t="s">
        <v>1291</v>
      </c>
      <c r="G3258" s="61">
        <v>42428</v>
      </c>
    </row>
    <row r="3259" spans="1:7" x14ac:dyDescent="0.15">
      <c r="A3259" s="44">
        <v>32298</v>
      </c>
      <c r="B3259" s="44" t="s">
        <v>1296</v>
      </c>
      <c r="C3259" s="48" t="s">
        <v>11052</v>
      </c>
      <c r="D3259" s="44">
        <v>1999</v>
      </c>
      <c r="E3259" s="48" t="s">
        <v>8756</v>
      </c>
      <c r="F3259" s="44" t="s">
        <v>1296</v>
      </c>
      <c r="G3259" s="61"/>
    </row>
    <row r="3260" spans="1:7" x14ac:dyDescent="0.15">
      <c r="A3260" s="44">
        <v>32301</v>
      </c>
      <c r="B3260" s="44" t="s">
        <v>1295</v>
      </c>
      <c r="C3260" s="48" t="s">
        <v>11053</v>
      </c>
      <c r="D3260" s="44">
        <v>1999</v>
      </c>
      <c r="E3260" s="48" t="s">
        <v>8714</v>
      </c>
      <c r="F3260" s="44" t="s">
        <v>1294</v>
      </c>
      <c r="G3260" s="61"/>
    </row>
    <row r="3261" spans="1:7" x14ac:dyDescent="0.15">
      <c r="A3261" s="44">
        <v>32303</v>
      </c>
      <c r="B3261" s="44" t="s">
        <v>1295</v>
      </c>
      <c r="C3261" s="48" t="s">
        <v>266</v>
      </c>
      <c r="D3261" s="44">
        <v>2001</v>
      </c>
      <c r="E3261" s="48" t="s">
        <v>8714</v>
      </c>
      <c r="F3261" s="44" t="s">
        <v>1294</v>
      </c>
      <c r="G3261" s="61">
        <v>43100</v>
      </c>
    </row>
    <row r="3262" spans="1:7" x14ac:dyDescent="0.15">
      <c r="A3262" s="44">
        <v>32305</v>
      </c>
      <c r="B3262" s="44" t="s">
        <v>1296</v>
      </c>
      <c r="C3262" s="48" t="s">
        <v>3144</v>
      </c>
      <c r="D3262" s="44">
        <v>2003</v>
      </c>
      <c r="E3262" s="48" t="s">
        <v>8752</v>
      </c>
      <c r="F3262" s="44" t="s">
        <v>1290</v>
      </c>
      <c r="G3262" s="61"/>
    </row>
    <row r="3263" spans="1:7" x14ac:dyDescent="0.15">
      <c r="A3263" s="44">
        <v>32306</v>
      </c>
      <c r="B3263" s="44" t="s">
        <v>1295</v>
      </c>
      <c r="C3263" s="48" t="s">
        <v>3145</v>
      </c>
      <c r="D3263" s="44">
        <v>2002</v>
      </c>
      <c r="E3263" s="48" t="s">
        <v>8698</v>
      </c>
      <c r="F3263" s="44" t="s">
        <v>1298</v>
      </c>
      <c r="G3263" s="61"/>
    </row>
    <row r="3264" spans="1:7" x14ac:dyDescent="0.15">
      <c r="A3264" s="44">
        <v>32307</v>
      </c>
      <c r="B3264" s="44" t="s">
        <v>1296</v>
      </c>
      <c r="C3264" s="48" t="s">
        <v>1116</v>
      </c>
      <c r="D3264" s="44">
        <v>2001</v>
      </c>
      <c r="E3264" s="48" t="s">
        <v>8823</v>
      </c>
      <c r="F3264" s="44" t="s">
        <v>1298</v>
      </c>
      <c r="G3264" s="61">
        <v>43100</v>
      </c>
    </row>
    <row r="3265" spans="1:7" x14ac:dyDescent="0.15">
      <c r="A3265" s="44">
        <v>32308</v>
      </c>
      <c r="B3265" s="44" t="s">
        <v>1295</v>
      </c>
      <c r="C3265" s="48" t="s">
        <v>11054</v>
      </c>
      <c r="D3265" s="44">
        <v>1999</v>
      </c>
      <c r="E3265" s="48" t="s">
        <v>8691</v>
      </c>
      <c r="F3265" s="44" t="s">
        <v>1296</v>
      </c>
      <c r="G3265" s="61"/>
    </row>
    <row r="3266" spans="1:7" x14ac:dyDescent="0.15">
      <c r="A3266" s="44">
        <v>32309</v>
      </c>
      <c r="B3266" s="44" t="s">
        <v>1296</v>
      </c>
      <c r="C3266" s="48" t="s">
        <v>3146</v>
      </c>
      <c r="D3266" s="44">
        <v>2000</v>
      </c>
      <c r="E3266" s="48" t="s">
        <v>8800</v>
      </c>
      <c r="F3266" s="44" t="s">
        <v>1293</v>
      </c>
      <c r="G3266" s="61"/>
    </row>
    <row r="3267" spans="1:7" x14ac:dyDescent="0.15">
      <c r="A3267" s="44">
        <v>32310</v>
      </c>
      <c r="B3267" s="44" t="s">
        <v>1296</v>
      </c>
      <c r="C3267" s="48" t="s">
        <v>5735</v>
      </c>
      <c r="D3267" s="44">
        <v>2005</v>
      </c>
      <c r="E3267" s="48" t="s">
        <v>8800</v>
      </c>
      <c r="F3267" s="44" t="s">
        <v>1293</v>
      </c>
      <c r="G3267" s="61"/>
    </row>
    <row r="3268" spans="1:7" x14ac:dyDescent="0.15">
      <c r="A3268" s="44">
        <v>32311</v>
      </c>
      <c r="B3268" s="44" t="s">
        <v>1295</v>
      </c>
      <c r="C3268" s="48" t="s">
        <v>3147</v>
      </c>
      <c r="D3268" s="44">
        <v>2002</v>
      </c>
      <c r="E3268" s="48" t="s">
        <v>8800</v>
      </c>
      <c r="F3268" s="44" t="s">
        <v>1293</v>
      </c>
      <c r="G3268" s="61"/>
    </row>
    <row r="3269" spans="1:7" x14ac:dyDescent="0.15">
      <c r="A3269" s="44">
        <v>32312</v>
      </c>
      <c r="B3269" s="44" t="s">
        <v>1295</v>
      </c>
      <c r="C3269" s="48" t="s">
        <v>3148</v>
      </c>
      <c r="D3269" s="44">
        <v>2001</v>
      </c>
      <c r="E3269" s="48" t="s">
        <v>8800</v>
      </c>
      <c r="F3269" s="44" t="s">
        <v>1293</v>
      </c>
      <c r="G3269" s="61"/>
    </row>
    <row r="3270" spans="1:7" x14ac:dyDescent="0.15">
      <c r="A3270" s="44">
        <v>32313</v>
      </c>
      <c r="B3270" s="44" t="s">
        <v>1295</v>
      </c>
      <c r="C3270" s="48" t="s">
        <v>3149</v>
      </c>
      <c r="D3270" s="44">
        <v>2005</v>
      </c>
      <c r="E3270" s="48" t="s">
        <v>8800</v>
      </c>
      <c r="F3270" s="44" t="s">
        <v>1293</v>
      </c>
      <c r="G3270" s="61"/>
    </row>
    <row r="3271" spans="1:7" x14ac:dyDescent="0.15">
      <c r="A3271" s="133">
        <v>32314</v>
      </c>
      <c r="B3271" s="133" t="s">
        <v>1295</v>
      </c>
      <c r="C3271" s="134" t="s">
        <v>3150</v>
      </c>
      <c r="D3271" s="133">
        <v>2002</v>
      </c>
      <c r="E3271" s="134" t="s">
        <v>8800</v>
      </c>
      <c r="F3271" s="133" t="s">
        <v>1293</v>
      </c>
    </row>
    <row r="3272" spans="1:7" x14ac:dyDescent="0.15">
      <c r="A3272" s="44">
        <v>32315</v>
      </c>
      <c r="B3272" s="44" t="s">
        <v>1295</v>
      </c>
      <c r="C3272" s="48" t="s">
        <v>3151</v>
      </c>
      <c r="D3272" s="44">
        <v>2004</v>
      </c>
      <c r="E3272" s="48" t="s">
        <v>8800</v>
      </c>
      <c r="F3272" s="44" t="s">
        <v>1293</v>
      </c>
      <c r="G3272" s="61"/>
    </row>
    <row r="3273" spans="1:7" x14ac:dyDescent="0.15">
      <c r="A3273" s="44">
        <v>32316</v>
      </c>
      <c r="B3273" s="44" t="s">
        <v>1295</v>
      </c>
      <c r="C3273" s="48" t="s">
        <v>50</v>
      </c>
      <c r="D3273" s="44">
        <v>2002</v>
      </c>
      <c r="E3273" s="48" t="s">
        <v>8692</v>
      </c>
      <c r="F3273" s="44" t="s">
        <v>1298</v>
      </c>
      <c r="G3273" s="61">
        <v>43100</v>
      </c>
    </row>
    <row r="3274" spans="1:7" x14ac:dyDescent="0.15">
      <c r="A3274" s="44">
        <v>32317</v>
      </c>
      <c r="B3274" s="44" t="s">
        <v>1296</v>
      </c>
      <c r="C3274" s="48" t="s">
        <v>3152</v>
      </c>
      <c r="D3274" s="44">
        <v>2005</v>
      </c>
      <c r="E3274" s="48" t="s">
        <v>8859</v>
      </c>
      <c r="F3274" s="44" t="s">
        <v>1295</v>
      </c>
      <c r="G3274" s="61"/>
    </row>
    <row r="3275" spans="1:7" x14ac:dyDescent="0.15">
      <c r="A3275" s="44">
        <v>32319</v>
      </c>
      <c r="B3275" s="44" t="s">
        <v>1296</v>
      </c>
      <c r="C3275" s="48" t="s">
        <v>3153</v>
      </c>
      <c r="D3275" s="44">
        <v>2001</v>
      </c>
      <c r="E3275" s="48" t="s">
        <v>8859</v>
      </c>
      <c r="F3275" s="44" t="s">
        <v>1295</v>
      </c>
      <c r="G3275" s="61"/>
    </row>
    <row r="3276" spans="1:7" x14ac:dyDescent="0.15">
      <c r="A3276" s="44">
        <v>32320</v>
      </c>
      <c r="B3276" s="44" t="s">
        <v>1295</v>
      </c>
      <c r="C3276" s="48" t="s">
        <v>3154</v>
      </c>
      <c r="D3276" s="44">
        <v>2004</v>
      </c>
      <c r="E3276" s="48" t="s">
        <v>8859</v>
      </c>
      <c r="F3276" s="44" t="s">
        <v>1295</v>
      </c>
      <c r="G3276" s="61"/>
    </row>
    <row r="3277" spans="1:7" x14ac:dyDescent="0.15">
      <c r="A3277" s="44">
        <v>32321</v>
      </c>
      <c r="B3277" s="44" t="s">
        <v>1295</v>
      </c>
      <c r="C3277" s="48" t="s">
        <v>3155</v>
      </c>
      <c r="D3277" s="44">
        <v>2005</v>
      </c>
      <c r="E3277" s="48" t="s">
        <v>8859</v>
      </c>
      <c r="F3277" s="44" t="s">
        <v>1295</v>
      </c>
      <c r="G3277" s="61"/>
    </row>
    <row r="3278" spans="1:7" x14ac:dyDescent="0.15">
      <c r="A3278" s="44">
        <v>32322</v>
      </c>
      <c r="B3278" s="44" t="s">
        <v>1296</v>
      </c>
      <c r="C3278" s="48" t="s">
        <v>3156</v>
      </c>
      <c r="D3278" s="44">
        <v>2000</v>
      </c>
      <c r="E3278" s="48" t="s">
        <v>8749</v>
      </c>
      <c r="F3278" s="44" t="s">
        <v>1291</v>
      </c>
      <c r="G3278" s="61"/>
    </row>
    <row r="3279" spans="1:7" x14ac:dyDescent="0.15">
      <c r="A3279" s="44">
        <v>32324</v>
      </c>
      <c r="B3279" s="44" t="s">
        <v>1295</v>
      </c>
      <c r="C3279" s="48" t="s">
        <v>3157</v>
      </c>
      <c r="D3279" s="44">
        <v>2002</v>
      </c>
      <c r="E3279" s="48" t="s">
        <v>8721</v>
      </c>
      <c r="F3279" s="44" t="s">
        <v>1298</v>
      </c>
      <c r="G3279" s="61"/>
    </row>
    <row r="3280" spans="1:7" x14ac:dyDescent="0.15">
      <c r="A3280" s="44">
        <v>32325</v>
      </c>
      <c r="B3280" s="44" t="s">
        <v>1296</v>
      </c>
      <c r="C3280" s="48" t="s">
        <v>717</v>
      </c>
      <c r="D3280" s="44">
        <v>2001</v>
      </c>
      <c r="E3280" s="48" t="s">
        <v>8721</v>
      </c>
      <c r="F3280" s="44" t="s">
        <v>1298</v>
      </c>
      <c r="G3280" s="61"/>
    </row>
    <row r="3281" spans="1:7" x14ac:dyDescent="0.15">
      <c r="A3281" s="44">
        <v>32326</v>
      </c>
      <c r="B3281" s="44" t="s">
        <v>1296</v>
      </c>
      <c r="C3281" s="48" t="s">
        <v>762</v>
      </c>
      <c r="D3281" s="44">
        <v>2001</v>
      </c>
      <c r="E3281" s="48" t="s">
        <v>8698</v>
      </c>
      <c r="F3281" s="44" t="s">
        <v>1298</v>
      </c>
      <c r="G3281" s="61">
        <v>43100</v>
      </c>
    </row>
    <row r="3282" spans="1:7" x14ac:dyDescent="0.15">
      <c r="A3282" s="44">
        <v>32327</v>
      </c>
      <c r="B3282" s="44" t="s">
        <v>1296</v>
      </c>
      <c r="C3282" s="48" t="s">
        <v>645</v>
      </c>
      <c r="D3282" s="44">
        <v>2003</v>
      </c>
      <c r="E3282" s="48" t="s">
        <v>8721</v>
      </c>
      <c r="F3282" s="44" t="s">
        <v>1298</v>
      </c>
      <c r="G3282" s="61">
        <v>43035</v>
      </c>
    </row>
    <row r="3283" spans="1:7" x14ac:dyDescent="0.15">
      <c r="A3283" s="44">
        <v>32328</v>
      </c>
      <c r="B3283" s="44" t="s">
        <v>1296</v>
      </c>
      <c r="C3283" s="48" t="s">
        <v>781</v>
      </c>
      <c r="D3283" s="44">
        <v>2000</v>
      </c>
      <c r="E3283" s="48" t="s">
        <v>8721</v>
      </c>
      <c r="F3283" s="44" t="s">
        <v>1298</v>
      </c>
      <c r="G3283" s="61"/>
    </row>
    <row r="3284" spans="1:7" x14ac:dyDescent="0.15">
      <c r="A3284" s="44">
        <v>32329</v>
      </c>
      <c r="B3284" s="44" t="s">
        <v>1296</v>
      </c>
      <c r="C3284" s="48" t="s">
        <v>3158</v>
      </c>
      <c r="D3284" s="44">
        <v>2002</v>
      </c>
      <c r="E3284" s="48" t="s">
        <v>8864</v>
      </c>
      <c r="F3284" s="44" t="s">
        <v>1296</v>
      </c>
      <c r="G3284" s="61"/>
    </row>
    <row r="3285" spans="1:7" x14ac:dyDescent="0.15">
      <c r="A3285" s="44">
        <v>32330</v>
      </c>
      <c r="B3285" s="44" t="s">
        <v>1295</v>
      </c>
      <c r="C3285" s="48" t="s">
        <v>3159</v>
      </c>
      <c r="D3285" s="44">
        <v>2006</v>
      </c>
      <c r="E3285" s="48" t="s">
        <v>8864</v>
      </c>
      <c r="F3285" s="44" t="s">
        <v>1296</v>
      </c>
      <c r="G3285" s="61"/>
    </row>
    <row r="3286" spans="1:7" x14ac:dyDescent="0.15">
      <c r="A3286" s="44">
        <v>32335</v>
      </c>
      <c r="B3286" s="44" t="s">
        <v>1296</v>
      </c>
      <c r="C3286" s="48" t="s">
        <v>663</v>
      </c>
      <c r="D3286" s="44">
        <v>2002</v>
      </c>
      <c r="E3286" s="48" t="s">
        <v>8737</v>
      </c>
      <c r="F3286" s="44" t="s">
        <v>1293</v>
      </c>
      <c r="G3286" s="61"/>
    </row>
    <row r="3287" spans="1:7" x14ac:dyDescent="0.15">
      <c r="A3287" s="44">
        <v>32336</v>
      </c>
      <c r="B3287" s="44" t="s">
        <v>1295</v>
      </c>
      <c r="C3287" s="48" t="s">
        <v>3160</v>
      </c>
      <c r="D3287" s="44">
        <v>2002</v>
      </c>
      <c r="E3287" s="48" t="s">
        <v>9826</v>
      </c>
      <c r="F3287" s="44" t="s">
        <v>1298</v>
      </c>
      <c r="G3287" s="61">
        <v>43100</v>
      </c>
    </row>
    <row r="3288" spans="1:7" x14ac:dyDescent="0.15">
      <c r="A3288" s="44">
        <v>32337</v>
      </c>
      <c r="B3288" s="44" t="s">
        <v>1296</v>
      </c>
      <c r="C3288" s="48" t="s">
        <v>3161</v>
      </c>
      <c r="D3288" s="44">
        <v>2001</v>
      </c>
      <c r="E3288" s="48" t="s">
        <v>9826</v>
      </c>
      <c r="F3288" s="44" t="s">
        <v>1298</v>
      </c>
      <c r="G3288" s="61"/>
    </row>
    <row r="3289" spans="1:7" x14ac:dyDescent="0.15">
      <c r="A3289" s="44">
        <v>32338</v>
      </c>
      <c r="B3289" s="44" t="s">
        <v>1296</v>
      </c>
      <c r="C3289" s="48" t="s">
        <v>3162</v>
      </c>
      <c r="D3289" s="44">
        <v>2003</v>
      </c>
      <c r="E3289" s="48" t="s">
        <v>8859</v>
      </c>
      <c r="F3289" s="44" t="s">
        <v>1295</v>
      </c>
      <c r="G3289" s="61"/>
    </row>
    <row r="3290" spans="1:7" x14ac:dyDescent="0.15">
      <c r="A3290" s="44">
        <v>32339</v>
      </c>
      <c r="B3290" s="44" t="s">
        <v>1295</v>
      </c>
      <c r="C3290" s="48" t="s">
        <v>3163</v>
      </c>
      <c r="D3290" s="44">
        <v>2002</v>
      </c>
      <c r="E3290" s="48" t="s">
        <v>8812</v>
      </c>
      <c r="F3290" s="44" t="s">
        <v>1298</v>
      </c>
      <c r="G3290" s="61"/>
    </row>
    <row r="3291" spans="1:7" x14ac:dyDescent="0.15">
      <c r="A3291" s="44">
        <v>32340</v>
      </c>
      <c r="B3291" s="44" t="s">
        <v>1296</v>
      </c>
      <c r="C3291" s="48" t="s">
        <v>3164</v>
      </c>
      <c r="D3291" s="44">
        <v>2002</v>
      </c>
      <c r="E3291" s="48" t="s">
        <v>8812</v>
      </c>
      <c r="F3291" s="44" t="s">
        <v>1298</v>
      </c>
      <c r="G3291" s="61"/>
    </row>
    <row r="3292" spans="1:7" x14ac:dyDescent="0.15">
      <c r="A3292" s="44">
        <v>32341</v>
      </c>
      <c r="B3292" s="44" t="s">
        <v>1295</v>
      </c>
      <c r="C3292" s="48" t="s">
        <v>349</v>
      </c>
      <c r="D3292" s="44">
        <v>2000</v>
      </c>
      <c r="E3292" s="48" t="s">
        <v>8812</v>
      </c>
      <c r="F3292" s="44" t="s">
        <v>1298</v>
      </c>
      <c r="G3292" s="61"/>
    </row>
    <row r="3293" spans="1:7" x14ac:dyDescent="0.15">
      <c r="A3293" s="44">
        <v>32345</v>
      </c>
      <c r="B3293" s="44" t="s">
        <v>1295</v>
      </c>
      <c r="C3293" s="48" t="s">
        <v>3165</v>
      </c>
      <c r="D3293" s="44">
        <v>2000</v>
      </c>
      <c r="E3293" s="48" t="s">
        <v>11383</v>
      </c>
      <c r="F3293" s="44" t="s">
        <v>1298</v>
      </c>
      <c r="G3293" s="61"/>
    </row>
    <row r="3294" spans="1:7" x14ac:dyDescent="0.15">
      <c r="A3294" s="44">
        <v>32346</v>
      </c>
      <c r="B3294" s="44" t="s">
        <v>1296</v>
      </c>
      <c r="C3294" s="48" t="s">
        <v>11055</v>
      </c>
      <c r="D3294" s="44">
        <v>1999</v>
      </c>
      <c r="E3294" s="48" t="s">
        <v>11383</v>
      </c>
      <c r="F3294" s="44" t="s">
        <v>1298</v>
      </c>
      <c r="G3294" s="61"/>
    </row>
    <row r="3295" spans="1:7" x14ac:dyDescent="0.15">
      <c r="A3295" s="44">
        <v>32347</v>
      </c>
      <c r="B3295" s="44" t="s">
        <v>1296</v>
      </c>
      <c r="C3295" s="48" t="s">
        <v>922</v>
      </c>
      <c r="D3295" s="44">
        <v>2001</v>
      </c>
      <c r="E3295" s="48" t="s">
        <v>11383</v>
      </c>
      <c r="F3295" s="44" t="s">
        <v>1298</v>
      </c>
      <c r="G3295" s="61"/>
    </row>
    <row r="3296" spans="1:7" x14ac:dyDescent="0.15">
      <c r="A3296" s="44">
        <v>32348</v>
      </c>
      <c r="B3296" s="44" t="s">
        <v>1296</v>
      </c>
      <c r="C3296" s="48" t="s">
        <v>3166</v>
      </c>
      <c r="D3296" s="44">
        <v>2000</v>
      </c>
      <c r="E3296" s="48" t="s">
        <v>8823</v>
      </c>
      <c r="F3296" s="44" t="s">
        <v>1298</v>
      </c>
      <c r="G3296" s="61"/>
    </row>
    <row r="3297" spans="1:7" x14ac:dyDescent="0.15">
      <c r="A3297" s="44">
        <v>32349</v>
      </c>
      <c r="B3297" s="44" t="s">
        <v>1295</v>
      </c>
      <c r="C3297" s="48" t="s">
        <v>435</v>
      </c>
      <c r="D3297" s="44">
        <v>2000</v>
      </c>
      <c r="E3297" s="48" t="s">
        <v>8823</v>
      </c>
      <c r="F3297" s="44" t="s">
        <v>1298</v>
      </c>
      <c r="G3297" s="61"/>
    </row>
    <row r="3298" spans="1:7" x14ac:dyDescent="0.15">
      <c r="A3298" s="133">
        <v>32350</v>
      </c>
      <c r="B3298" s="133" t="s">
        <v>1295</v>
      </c>
      <c r="C3298" s="134" t="s">
        <v>1632</v>
      </c>
      <c r="D3298" s="133">
        <v>2004</v>
      </c>
      <c r="E3298" s="134" t="s">
        <v>8704</v>
      </c>
      <c r="F3298" s="133" t="s">
        <v>1292</v>
      </c>
      <c r="G3298" s="135">
        <v>43100</v>
      </c>
    </row>
    <row r="3299" spans="1:7" x14ac:dyDescent="0.15">
      <c r="A3299" s="44">
        <v>32351</v>
      </c>
      <c r="B3299" s="44" t="s">
        <v>1295</v>
      </c>
      <c r="C3299" s="48" t="s">
        <v>3167</v>
      </c>
      <c r="D3299" s="44">
        <v>2003</v>
      </c>
      <c r="E3299" s="48" t="s">
        <v>8704</v>
      </c>
      <c r="F3299" s="44" t="s">
        <v>1292</v>
      </c>
      <c r="G3299" s="61"/>
    </row>
    <row r="3300" spans="1:7" x14ac:dyDescent="0.15">
      <c r="A3300" s="44">
        <v>32352</v>
      </c>
      <c r="B3300" s="44" t="s">
        <v>1296</v>
      </c>
      <c r="C3300" s="48" t="s">
        <v>3168</v>
      </c>
      <c r="D3300" s="44">
        <v>2004</v>
      </c>
      <c r="E3300" s="48" t="s">
        <v>8704</v>
      </c>
      <c r="F3300" s="44" t="s">
        <v>1292</v>
      </c>
      <c r="G3300" s="61">
        <v>42428</v>
      </c>
    </row>
    <row r="3301" spans="1:7" x14ac:dyDescent="0.15">
      <c r="A3301" s="44">
        <v>32353</v>
      </c>
      <c r="B3301" s="44" t="s">
        <v>1295</v>
      </c>
      <c r="C3301" s="48" t="s">
        <v>3169</v>
      </c>
      <c r="D3301" s="44">
        <v>2003</v>
      </c>
      <c r="E3301" s="48" t="s">
        <v>9177</v>
      </c>
      <c r="F3301" s="44" t="s">
        <v>1297</v>
      </c>
      <c r="G3301" s="61">
        <v>42583</v>
      </c>
    </row>
    <row r="3302" spans="1:7" x14ac:dyDescent="0.15">
      <c r="A3302" s="44">
        <v>32354</v>
      </c>
      <c r="B3302" s="44" t="s">
        <v>1295</v>
      </c>
      <c r="C3302" s="48" t="s">
        <v>11056</v>
      </c>
      <c r="D3302" s="44">
        <v>1999</v>
      </c>
      <c r="E3302" s="48" t="s">
        <v>8836</v>
      </c>
      <c r="F3302" s="44" t="s">
        <v>1296</v>
      </c>
      <c r="G3302" s="61"/>
    </row>
    <row r="3303" spans="1:7" x14ac:dyDescent="0.15">
      <c r="A3303" s="44">
        <v>32355</v>
      </c>
      <c r="B3303" s="44" t="s">
        <v>1295</v>
      </c>
      <c r="C3303" s="48" t="s">
        <v>3170</v>
      </c>
      <c r="D3303" s="44">
        <v>2003</v>
      </c>
      <c r="E3303" s="48" t="s">
        <v>8836</v>
      </c>
      <c r="F3303" s="44" t="s">
        <v>1296</v>
      </c>
      <c r="G3303" s="61">
        <v>42429</v>
      </c>
    </row>
    <row r="3304" spans="1:7" x14ac:dyDescent="0.15">
      <c r="A3304" s="44">
        <v>32358</v>
      </c>
      <c r="B3304" s="44" t="s">
        <v>1296</v>
      </c>
      <c r="C3304" s="48" t="s">
        <v>919</v>
      </c>
      <c r="D3304" s="44">
        <v>2001</v>
      </c>
      <c r="E3304" s="48" t="s">
        <v>8756</v>
      </c>
      <c r="F3304" s="44" t="s">
        <v>1296</v>
      </c>
      <c r="G3304" s="61"/>
    </row>
    <row r="3305" spans="1:7" x14ac:dyDescent="0.15">
      <c r="A3305" s="44">
        <v>32359</v>
      </c>
      <c r="B3305" s="44" t="s">
        <v>1295</v>
      </c>
      <c r="C3305" s="48" t="s">
        <v>11057</v>
      </c>
      <c r="D3305" s="44">
        <v>1999</v>
      </c>
      <c r="E3305" s="48" t="s">
        <v>8730</v>
      </c>
      <c r="F3305" s="44" t="s">
        <v>1298</v>
      </c>
      <c r="G3305" s="61">
        <v>42819</v>
      </c>
    </row>
    <row r="3306" spans="1:7" x14ac:dyDescent="0.15">
      <c r="A3306" s="44">
        <v>32360</v>
      </c>
      <c r="B3306" s="44" t="s">
        <v>1295</v>
      </c>
      <c r="C3306" s="48" t="s">
        <v>11058</v>
      </c>
      <c r="D3306" s="44">
        <v>1999</v>
      </c>
      <c r="E3306" s="48" t="s">
        <v>8730</v>
      </c>
      <c r="F3306" s="44" t="s">
        <v>1298</v>
      </c>
      <c r="G3306" s="61"/>
    </row>
    <row r="3307" spans="1:7" x14ac:dyDescent="0.15">
      <c r="A3307" s="44">
        <v>32362</v>
      </c>
      <c r="B3307" s="44" t="s">
        <v>1295</v>
      </c>
      <c r="C3307" s="48" t="s">
        <v>3171</v>
      </c>
      <c r="D3307" s="44">
        <v>2003</v>
      </c>
      <c r="E3307" s="48" t="s">
        <v>9158</v>
      </c>
      <c r="F3307" s="44" t="s">
        <v>1298</v>
      </c>
      <c r="G3307" s="61"/>
    </row>
    <row r="3308" spans="1:7" x14ac:dyDescent="0.15">
      <c r="A3308" s="44">
        <v>32363</v>
      </c>
      <c r="B3308" s="44" t="s">
        <v>1295</v>
      </c>
      <c r="C3308" s="48" t="s">
        <v>3172</v>
      </c>
      <c r="D3308" s="44">
        <v>2003</v>
      </c>
      <c r="E3308" s="48" t="s">
        <v>9158</v>
      </c>
      <c r="F3308" s="44" t="s">
        <v>1298</v>
      </c>
      <c r="G3308" s="61"/>
    </row>
    <row r="3309" spans="1:7" x14ac:dyDescent="0.15">
      <c r="A3309" s="44">
        <v>32364</v>
      </c>
      <c r="B3309" s="44" t="s">
        <v>1296</v>
      </c>
      <c r="C3309" s="48" t="s">
        <v>1174</v>
      </c>
      <c r="D3309" s="44">
        <v>2002</v>
      </c>
      <c r="E3309" s="48" t="s">
        <v>9158</v>
      </c>
      <c r="F3309" s="44" t="s">
        <v>1298</v>
      </c>
      <c r="G3309" s="61"/>
    </row>
    <row r="3310" spans="1:7" x14ac:dyDescent="0.15">
      <c r="A3310" s="44">
        <v>32365</v>
      </c>
      <c r="B3310" s="44" t="s">
        <v>1296</v>
      </c>
      <c r="C3310" s="48" t="s">
        <v>767</v>
      </c>
      <c r="D3310" s="44">
        <v>2000</v>
      </c>
      <c r="E3310" s="48" t="s">
        <v>8814</v>
      </c>
      <c r="F3310" s="44" t="s">
        <v>1291</v>
      </c>
      <c r="G3310" s="61"/>
    </row>
    <row r="3311" spans="1:7" x14ac:dyDescent="0.15">
      <c r="A3311" s="44">
        <v>32366</v>
      </c>
      <c r="B3311" s="44" t="s">
        <v>1296</v>
      </c>
      <c r="C3311" s="48" t="s">
        <v>813</v>
      </c>
      <c r="D3311" s="44">
        <v>2000</v>
      </c>
      <c r="E3311" s="48" t="s">
        <v>8716</v>
      </c>
      <c r="F3311" s="44" t="s">
        <v>1294</v>
      </c>
      <c r="G3311" s="61"/>
    </row>
    <row r="3312" spans="1:7" x14ac:dyDescent="0.15">
      <c r="A3312" s="44">
        <v>32367</v>
      </c>
      <c r="B3312" s="44" t="s">
        <v>1295</v>
      </c>
      <c r="C3312" s="48" t="s">
        <v>3173</v>
      </c>
      <c r="D3312" s="44">
        <v>2003</v>
      </c>
      <c r="E3312" s="48" t="s">
        <v>8858</v>
      </c>
      <c r="F3312" s="44" t="s">
        <v>1294</v>
      </c>
      <c r="G3312" s="61"/>
    </row>
    <row r="3313" spans="1:7" x14ac:dyDescent="0.15">
      <c r="A3313" s="44">
        <v>32369</v>
      </c>
      <c r="B3313" s="44" t="s">
        <v>1296</v>
      </c>
      <c r="C3313" s="48" t="s">
        <v>3174</v>
      </c>
      <c r="D3313" s="44">
        <v>2001</v>
      </c>
      <c r="E3313" s="48" t="s">
        <v>8735</v>
      </c>
      <c r="F3313" s="44" t="s">
        <v>1295</v>
      </c>
      <c r="G3313" s="61"/>
    </row>
    <row r="3314" spans="1:7" x14ac:dyDescent="0.15">
      <c r="A3314" s="44">
        <v>32370</v>
      </c>
      <c r="B3314" s="44" t="s">
        <v>1295</v>
      </c>
      <c r="C3314" s="48" t="s">
        <v>11059</v>
      </c>
      <c r="D3314" s="44">
        <v>1999</v>
      </c>
      <c r="E3314" s="48" t="s">
        <v>8756</v>
      </c>
      <c r="F3314" s="44" t="s">
        <v>1296</v>
      </c>
      <c r="G3314" s="61"/>
    </row>
    <row r="3315" spans="1:7" x14ac:dyDescent="0.15">
      <c r="A3315" s="44">
        <v>32371</v>
      </c>
      <c r="B3315" s="44" t="s">
        <v>1295</v>
      </c>
      <c r="C3315" s="48" t="s">
        <v>3175</v>
      </c>
      <c r="D3315" s="44">
        <v>2001</v>
      </c>
      <c r="E3315" s="48" t="s">
        <v>9178</v>
      </c>
      <c r="F3315" s="44" t="s">
        <v>1291</v>
      </c>
      <c r="G3315" s="61"/>
    </row>
    <row r="3316" spans="1:7" x14ac:dyDescent="0.15">
      <c r="A3316" s="44">
        <v>32372</v>
      </c>
      <c r="B3316" s="44" t="s">
        <v>1295</v>
      </c>
      <c r="C3316" s="48" t="s">
        <v>456</v>
      </c>
      <c r="D3316" s="44">
        <v>2001</v>
      </c>
      <c r="E3316" s="48" t="s">
        <v>9463</v>
      </c>
      <c r="F3316" s="44" t="s">
        <v>1296</v>
      </c>
      <c r="G3316" s="61"/>
    </row>
    <row r="3317" spans="1:7" x14ac:dyDescent="0.15">
      <c r="A3317" s="44">
        <v>32373</v>
      </c>
      <c r="B3317" s="44" t="s">
        <v>1295</v>
      </c>
      <c r="C3317" s="48" t="s">
        <v>3176</v>
      </c>
      <c r="D3317" s="44">
        <v>2000</v>
      </c>
      <c r="E3317" s="48" t="s">
        <v>9178</v>
      </c>
      <c r="F3317" s="44" t="s">
        <v>1291</v>
      </c>
      <c r="G3317" s="61"/>
    </row>
    <row r="3318" spans="1:7" x14ac:dyDescent="0.15">
      <c r="A3318" s="44">
        <v>32374</v>
      </c>
      <c r="B3318" s="44" t="s">
        <v>1296</v>
      </c>
      <c r="C3318" s="48" t="s">
        <v>3177</v>
      </c>
      <c r="D3318" s="44">
        <v>2004</v>
      </c>
      <c r="E3318" s="48" t="s">
        <v>8691</v>
      </c>
      <c r="F3318" s="44" t="s">
        <v>1296</v>
      </c>
      <c r="G3318" s="61"/>
    </row>
    <row r="3319" spans="1:7" x14ac:dyDescent="0.15">
      <c r="A3319" s="44">
        <v>32376</v>
      </c>
      <c r="B3319" s="44" t="s">
        <v>1296</v>
      </c>
      <c r="C3319" s="48" t="s">
        <v>3178</v>
      </c>
      <c r="D3319" s="44">
        <v>2002</v>
      </c>
      <c r="E3319" s="48" t="s">
        <v>8749</v>
      </c>
      <c r="F3319" s="44" t="s">
        <v>1291</v>
      </c>
      <c r="G3319" s="61"/>
    </row>
    <row r="3320" spans="1:7" x14ac:dyDescent="0.15">
      <c r="A3320" s="44">
        <v>32377</v>
      </c>
      <c r="B3320" s="44" t="s">
        <v>1296</v>
      </c>
      <c r="C3320" s="48" t="s">
        <v>3179</v>
      </c>
      <c r="D3320" s="44">
        <v>2001</v>
      </c>
      <c r="E3320" s="48" t="s">
        <v>8864</v>
      </c>
      <c r="F3320" s="44" t="s">
        <v>1296</v>
      </c>
      <c r="G3320" s="61"/>
    </row>
    <row r="3321" spans="1:7" x14ac:dyDescent="0.15">
      <c r="A3321" s="44">
        <v>32387</v>
      </c>
      <c r="B3321" s="44" t="s">
        <v>1295</v>
      </c>
      <c r="C3321" s="48" t="s">
        <v>11060</v>
      </c>
      <c r="D3321" s="44">
        <v>1999</v>
      </c>
      <c r="E3321" s="48" t="s">
        <v>8803</v>
      </c>
      <c r="F3321" s="44" t="s">
        <v>1296</v>
      </c>
      <c r="G3321" s="61"/>
    </row>
    <row r="3322" spans="1:7" x14ac:dyDescent="0.15">
      <c r="A3322" s="44">
        <v>32388</v>
      </c>
      <c r="B3322" s="44" t="s">
        <v>1296</v>
      </c>
      <c r="C3322" s="48" t="s">
        <v>653</v>
      </c>
      <c r="D3322" s="44">
        <v>2003</v>
      </c>
      <c r="E3322" s="48" t="s">
        <v>8702</v>
      </c>
      <c r="F3322" s="44" t="s">
        <v>1299</v>
      </c>
      <c r="G3322" s="61"/>
    </row>
    <row r="3323" spans="1:7" x14ac:dyDescent="0.15">
      <c r="A3323" s="44">
        <v>32389</v>
      </c>
      <c r="B3323" s="44" t="s">
        <v>1295</v>
      </c>
      <c r="C3323" s="48" t="s">
        <v>329</v>
      </c>
      <c r="D3323" s="44">
        <v>2001</v>
      </c>
      <c r="E3323" s="48" t="s">
        <v>8702</v>
      </c>
      <c r="F3323" s="44" t="s">
        <v>1299</v>
      </c>
      <c r="G3323" s="61"/>
    </row>
    <row r="3324" spans="1:7" x14ac:dyDescent="0.15">
      <c r="A3324" s="44">
        <v>32390</v>
      </c>
      <c r="B3324" s="44" t="s">
        <v>1295</v>
      </c>
      <c r="C3324" s="48" t="s">
        <v>177</v>
      </c>
      <c r="D3324" s="44">
        <v>2002</v>
      </c>
      <c r="E3324" s="48" t="s">
        <v>8702</v>
      </c>
      <c r="F3324" s="44" t="s">
        <v>1299</v>
      </c>
      <c r="G3324" s="61">
        <v>43059</v>
      </c>
    </row>
    <row r="3325" spans="1:7" x14ac:dyDescent="0.15">
      <c r="A3325" s="44">
        <v>32391</v>
      </c>
      <c r="B3325" s="44" t="s">
        <v>1296</v>
      </c>
      <c r="C3325" s="48" t="s">
        <v>3180</v>
      </c>
      <c r="D3325" s="44">
        <v>2003</v>
      </c>
      <c r="E3325" s="48" t="s">
        <v>8745</v>
      </c>
      <c r="F3325" s="44" t="s">
        <v>1293</v>
      </c>
      <c r="G3325" s="61"/>
    </row>
    <row r="3326" spans="1:7" x14ac:dyDescent="0.15">
      <c r="A3326" s="44">
        <v>32392</v>
      </c>
      <c r="B3326" s="44" t="s">
        <v>1295</v>
      </c>
      <c r="C3326" s="48" t="s">
        <v>1303</v>
      </c>
      <c r="D3326" s="44">
        <v>2000</v>
      </c>
      <c r="E3326" s="48" t="s">
        <v>8722</v>
      </c>
      <c r="F3326" s="44" t="s">
        <v>1296</v>
      </c>
      <c r="G3326" s="61"/>
    </row>
    <row r="3327" spans="1:7" x14ac:dyDescent="0.15">
      <c r="A3327" s="44">
        <v>32393</v>
      </c>
      <c r="B3327" s="44" t="s">
        <v>1295</v>
      </c>
      <c r="C3327" s="48" t="s">
        <v>67</v>
      </c>
      <c r="D3327" s="44">
        <v>2002</v>
      </c>
      <c r="E3327" s="48" t="s">
        <v>8702</v>
      </c>
      <c r="F3327" s="44" t="s">
        <v>1299</v>
      </c>
      <c r="G3327" s="61">
        <v>43100</v>
      </c>
    </row>
    <row r="3328" spans="1:7" x14ac:dyDescent="0.15">
      <c r="A3328" s="44">
        <v>32394</v>
      </c>
      <c r="B3328" s="44" t="s">
        <v>1295</v>
      </c>
      <c r="C3328" s="48" t="s">
        <v>3181</v>
      </c>
      <c r="D3328" s="44">
        <v>2000</v>
      </c>
      <c r="E3328" s="48" t="s">
        <v>8809</v>
      </c>
      <c r="F3328" s="44" t="s">
        <v>1297</v>
      </c>
      <c r="G3328" s="61"/>
    </row>
    <row r="3329" spans="1:7" x14ac:dyDescent="0.15">
      <c r="A3329" s="44">
        <v>32395</v>
      </c>
      <c r="B3329" s="44" t="s">
        <v>1296</v>
      </c>
      <c r="C3329" s="48" t="s">
        <v>3182</v>
      </c>
      <c r="D3329" s="44">
        <v>2001</v>
      </c>
      <c r="E3329" s="48" t="s">
        <v>8781</v>
      </c>
      <c r="F3329" s="44" t="s">
        <v>1295</v>
      </c>
      <c r="G3329" s="61"/>
    </row>
    <row r="3330" spans="1:7" x14ac:dyDescent="0.15">
      <c r="A3330" s="44">
        <v>32396</v>
      </c>
      <c r="B3330" s="44" t="s">
        <v>1295</v>
      </c>
      <c r="C3330" s="48" t="s">
        <v>3183</v>
      </c>
      <c r="D3330" s="44">
        <v>2004</v>
      </c>
      <c r="E3330" s="48" t="s">
        <v>8809</v>
      </c>
      <c r="F3330" s="44" t="s">
        <v>1297</v>
      </c>
      <c r="G3330" s="61">
        <v>42485</v>
      </c>
    </row>
    <row r="3331" spans="1:7" x14ac:dyDescent="0.15">
      <c r="A3331" s="44">
        <v>32397</v>
      </c>
      <c r="B3331" s="44" t="s">
        <v>1295</v>
      </c>
      <c r="C3331" s="48" t="s">
        <v>3184</v>
      </c>
      <c r="D3331" s="44">
        <v>2001</v>
      </c>
      <c r="E3331" s="48" t="s">
        <v>8845</v>
      </c>
      <c r="F3331" s="44" t="s">
        <v>1291</v>
      </c>
      <c r="G3331" s="61"/>
    </row>
    <row r="3332" spans="1:7" x14ac:dyDescent="0.15">
      <c r="A3332" s="133">
        <v>32398</v>
      </c>
      <c r="B3332" s="133" t="s">
        <v>1296</v>
      </c>
      <c r="C3332" s="134" t="s">
        <v>3185</v>
      </c>
      <c r="D3332" s="133">
        <v>2000</v>
      </c>
      <c r="E3332" s="134" t="s">
        <v>8812</v>
      </c>
      <c r="F3332" s="133" t="s">
        <v>1298</v>
      </c>
    </row>
    <row r="3333" spans="1:7" x14ac:dyDescent="0.15">
      <c r="A3333" s="44">
        <v>32399</v>
      </c>
      <c r="B3333" s="44" t="s">
        <v>1295</v>
      </c>
      <c r="C3333" s="48" t="s">
        <v>1045</v>
      </c>
      <c r="D3333" s="44">
        <v>2003</v>
      </c>
      <c r="E3333" s="48" t="s">
        <v>8698</v>
      </c>
      <c r="F3333" s="44" t="s">
        <v>1298</v>
      </c>
      <c r="G3333" s="61"/>
    </row>
    <row r="3334" spans="1:7" x14ac:dyDescent="0.15">
      <c r="A3334" s="44">
        <v>32400</v>
      </c>
      <c r="B3334" s="44" t="s">
        <v>1296</v>
      </c>
      <c r="C3334" s="48" t="s">
        <v>789</v>
      </c>
      <c r="D3334" s="44">
        <v>2000</v>
      </c>
      <c r="E3334" s="48" t="s">
        <v>8697</v>
      </c>
      <c r="F3334" s="44" t="s">
        <v>1291</v>
      </c>
      <c r="G3334" s="61">
        <v>42435</v>
      </c>
    </row>
    <row r="3335" spans="1:7" x14ac:dyDescent="0.15">
      <c r="A3335" s="44">
        <v>32403</v>
      </c>
      <c r="B3335" s="44" t="s">
        <v>1295</v>
      </c>
      <c r="C3335" s="48" t="s">
        <v>3186</v>
      </c>
      <c r="D3335" s="44">
        <v>2000</v>
      </c>
      <c r="E3335" s="48" t="s">
        <v>11383</v>
      </c>
      <c r="F3335" s="44" t="s">
        <v>1298</v>
      </c>
      <c r="G3335" s="61"/>
    </row>
    <row r="3336" spans="1:7" x14ac:dyDescent="0.15">
      <c r="A3336" s="44">
        <v>32405</v>
      </c>
      <c r="B3336" s="44" t="s">
        <v>1295</v>
      </c>
      <c r="C3336" s="48" t="s">
        <v>3187</v>
      </c>
      <c r="D3336" s="44">
        <v>2002</v>
      </c>
      <c r="E3336" s="48" t="s">
        <v>9173</v>
      </c>
      <c r="F3336" s="44" t="s">
        <v>1296</v>
      </c>
      <c r="G3336" s="61"/>
    </row>
    <row r="3337" spans="1:7" x14ac:dyDescent="0.15">
      <c r="A3337" s="44">
        <v>32406</v>
      </c>
      <c r="B3337" s="44" t="s">
        <v>1295</v>
      </c>
      <c r="C3337" s="48" t="s">
        <v>3188</v>
      </c>
      <c r="D3337" s="44">
        <v>2001</v>
      </c>
      <c r="E3337" s="48" t="s">
        <v>9173</v>
      </c>
      <c r="F3337" s="44" t="s">
        <v>1296</v>
      </c>
      <c r="G3337" s="61"/>
    </row>
    <row r="3338" spans="1:7" x14ac:dyDescent="0.15">
      <c r="A3338" s="44">
        <v>32408</v>
      </c>
      <c r="B3338" s="44" t="s">
        <v>1295</v>
      </c>
      <c r="C3338" s="48" t="s">
        <v>11061</v>
      </c>
      <c r="D3338" s="44">
        <v>1999</v>
      </c>
      <c r="E3338" s="48" t="s">
        <v>9184</v>
      </c>
      <c r="F3338" s="44" t="s">
        <v>1290</v>
      </c>
      <c r="G3338" s="61"/>
    </row>
    <row r="3339" spans="1:7" x14ac:dyDescent="0.15">
      <c r="A3339" s="133">
        <v>32415</v>
      </c>
      <c r="B3339" s="133" t="s">
        <v>1296</v>
      </c>
      <c r="C3339" s="134" t="s">
        <v>845</v>
      </c>
      <c r="D3339" s="133">
        <v>2001</v>
      </c>
      <c r="E3339" s="134" t="s">
        <v>8791</v>
      </c>
      <c r="F3339" s="133" t="s">
        <v>1295</v>
      </c>
      <c r="G3339" s="135">
        <v>42428</v>
      </c>
    </row>
    <row r="3340" spans="1:7" x14ac:dyDescent="0.15">
      <c r="A3340" s="44">
        <v>32416</v>
      </c>
      <c r="B3340" s="44" t="s">
        <v>1296</v>
      </c>
      <c r="C3340" s="48" t="s">
        <v>3190</v>
      </c>
      <c r="D3340" s="44">
        <v>2002</v>
      </c>
      <c r="E3340" s="48" t="s">
        <v>8791</v>
      </c>
      <c r="F3340" s="44" t="s">
        <v>1295</v>
      </c>
      <c r="G3340" s="61"/>
    </row>
    <row r="3341" spans="1:7" x14ac:dyDescent="0.15">
      <c r="A3341" s="44">
        <v>32417</v>
      </c>
      <c r="B3341" s="44" t="s">
        <v>1296</v>
      </c>
      <c r="C3341" s="48" t="s">
        <v>1165</v>
      </c>
      <c r="D3341" s="44">
        <v>2002</v>
      </c>
      <c r="E3341" s="48" t="s">
        <v>8791</v>
      </c>
      <c r="F3341" s="44" t="s">
        <v>1295</v>
      </c>
      <c r="G3341" s="61"/>
    </row>
    <row r="3342" spans="1:7" x14ac:dyDescent="0.15">
      <c r="A3342" s="44">
        <v>32418</v>
      </c>
      <c r="B3342" s="44" t="s">
        <v>1295</v>
      </c>
      <c r="C3342" s="48" t="s">
        <v>3191</v>
      </c>
      <c r="D3342" s="44">
        <v>2002</v>
      </c>
      <c r="E3342" s="48" t="s">
        <v>8791</v>
      </c>
      <c r="F3342" s="44" t="s">
        <v>1295</v>
      </c>
      <c r="G3342" s="61"/>
    </row>
    <row r="3343" spans="1:7" x14ac:dyDescent="0.15">
      <c r="A3343" s="44">
        <v>32419</v>
      </c>
      <c r="B3343" s="44" t="s">
        <v>1295</v>
      </c>
      <c r="C3343" s="48" t="s">
        <v>3192</v>
      </c>
      <c r="D3343" s="44">
        <v>2003</v>
      </c>
      <c r="E3343" s="48" t="s">
        <v>8791</v>
      </c>
      <c r="F3343" s="44" t="s">
        <v>1295</v>
      </c>
      <c r="G3343" s="61"/>
    </row>
    <row r="3344" spans="1:7" x14ac:dyDescent="0.15">
      <c r="A3344" s="44">
        <v>32420</v>
      </c>
      <c r="B3344" s="44" t="s">
        <v>1296</v>
      </c>
      <c r="C3344" s="48" t="s">
        <v>3193</v>
      </c>
      <c r="D3344" s="44">
        <v>2003</v>
      </c>
      <c r="E3344" s="48" t="s">
        <v>9165</v>
      </c>
      <c r="F3344" s="44" t="s">
        <v>1298</v>
      </c>
      <c r="G3344" s="61"/>
    </row>
    <row r="3345" spans="1:7" x14ac:dyDescent="0.15">
      <c r="A3345" s="44">
        <v>32421</v>
      </c>
      <c r="B3345" s="44" t="s">
        <v>1296</v>
      </c>
      <c r="C3345" s="48" t="s">
        <v>3194</v>
      </c>
      <c r="D3345" s="44">
        <v>2002</v>
      </c>
      <c r="E3345" s="48" t="s">
        <v>9165</v>
      </c>
      <c r="F3345" s="44" t="s">
        <v>1298</v>
      </c>
      <c r="G3345" s="61"/>
    </row>
    <row r="3346" spans="1:7" x14ac:dyDescent="0.15">
      <c r="A3346" s="44">
        <v>32422</v>
      </c>
      <c r="B3346" s="44" t="s">
        <v>1295</v>
      </c>
      <c r="C3346" s="48" t="s">
        <v>11062</v>
      </c>
      <c r="D3346" s="44">
        <v>1999</v>
      </c>
      <c r="E3346" s="48" t="s">
        <v>9165</v>
      </c>
      <c r="F3346" s="44" t="s">
        <v>1298</v>
      </c>
      <c r="G3346" s="61"/>
    </row>
    <row r="3347" spans="1:7" x14ac:dyDescent="0.15">
      <c r="A3347" s="44">
        <v>32423</v>
      </c>
      <c r="B3347" s="44" t="s">
        <v>1295</v>
      </c>
      <c r="C3347" s="48" t="s">
        <v>3195</v>
      </c>
      <c r="D3347" s="44">
        <v>2001</v>
      </c>
      <c r="E3347" s="48" t="s">
        <v>9165</v>
      </c>
      <c r="F3347" s="44" t="s">
        <v>1298</v>
      </c>
      <c r="G3347" s="61"/>
    </row>
    <row r="3348" spans="1:7" x14ac:dyDescent="0.15">
      <c r="A3348" s="44">
        <v>32427</v>
      </c>
      <c r="B3348" s="44" t="s">
        <v>1295</v>
      </c>
      <c r="C3348" s="48" t="s">
        <v>11063</v>
      </c>
      <c r="D3348" s="44">
        <v>1999</v>
      </c>
      <c r="E3348" s="48" t="s">
        <v>8757</v>
      </c>
      <c r="F3348" s="44" t="s">
        <v>1295</v>
      </c>
      <c r="G3348" s="61"/>
    </row>
    <row r="3349" spans="1:7" x14ac:dyDescent="0.15">
      <c r="A3349" s="44">
        <v>32429</v>
      </c>
      <c r="B3349" s="44" t="s">
        <v>1295</v>
      </c>
      <c r="C3349" s="48" t="s">
        <v>3196</v>
      </c>
      <c r="D3349" s="44">
        <v>2000</v>
      </c>
      <c r="E3349" s="48" t="s">
        <v>8769</v>
      </c>
      <c r="F3349" s="44" t="s">
        <v>1297</v>
      </c>
      <c r="G3349" s="61"/>
    </row>
    <row r="3350" spans="1:7" x14ac:dyDescent="0.15">
      <c r="A3350" s="44">
        <v>32430</v>
      </c>
      <c r="B3350" s="44" t="s">
        <v>1295</v>
      </c>
      <c r="C3350" s="48" t="s">
        <v>3197</v>
      </c>
      <c r="D3350" s="44">
        <v>2006</v>
      </c>
      <c r="E3350" s="48" t="s">
        <v>8769</v>
      </c>
      <c r="F3350" s="44" t="s">
        <v>1297</v>
      </c>
      <c r="G3350" s="61">
        <v>43100</v>
      </c>
    </row>
    <row r="3351" spans="1:7" x14ac:dyDescent="0.15">
      <c r="A3351" s="44">
        <v>32431</v>
      </c>
      <c r="B3351" s="44" t="s">
        <v>1295</v>
      </c>
      <c r="C3351" s="48" t="s">
        <v>173</v>
      </c>
      <c r="D3351" s="44">
        <v>2002</v>
      </c>
      <c r="E3351" s="48" t="s">
        <v>8809</v>
      </c>
      <c r="F3351" s="44" t="s">
        <v>1297</v>
      </c>
      <c r="G3351" s="61">
        <v>42485</v>
      </c>
    </row>
    <row r="3352" spans="1:7" x14ac:dyDescent="0.15">
      <c r="A3352" s="44">
        <v>32432</v>
      </c>
      <c r="B3352" s="44" t="s">
        <v>1295</v>
      </c>
      <c r="C3352" s="48" t="s">
        <v>193</v>
      </c>
      <c r="D3352" s="44">
        <v>2003</v>
      </c>
      <c r="E3352" s="48" t="s">
        <v>8809</v>
      </c>
      <c r="F3352" s="44" t="s">
        <v>1297</v>
      </c>
      <c r="G3352" s="61"/>
    </row>
    <row r="3353" spans="1:7" x14ac:dyDescent="0.15">
      <c r="A3353" s="44">
        <v>32433</v>
      </c>
      <c r="B3353" s="44" t="s">
        <v>1295</v>
      </c>
      <c r="C3353" s="48" t="s">
        <v>3198</v>
      </c>
      <c r="D3353" s="44">
        <v>2001</v>
      </c>
      <c r="E3353" s="48" t="s">
        <v>8769</v>
      </c>
      <c r="F3353" s="44" t="s">
        <v>1297</v>
      </c>
      <c r="G3353" s="61"/>
    </row>
    <row r="3354" spans="1:7" x14ac:dyDescent="0.15">
      <c r="A3354" s="44">
        <v>32434</v>
      </c>
      <c r="B3354" s="44" t="s">
        <v>1295</v>
      </c>
      <c r="C3354" s="48" t="s">
        <v>3199</v>
      </c>
      <c r="D3354" s="44">
        <v>2006</v>
      </c>
      <c r="E3354" s="48" t="s">
        <v>8769</v>
      </c>
      <c r="F3354" s="44" t="s">
        <v>1297</v>
      </c>
      <c r="G3354" s="61"/>
    </row>
    <row r="3355" spans="1:7" x14ac:dyDescent="0.15">
      <c r="A3355" s="44">
        <v>32435</v>
      </c>
      <c r="B3355" s="44" t="s">
        <v>1295</v>
      </c>
      <c r="C3355" s="48" t="s">
        <v>3200</v>
      </c>
      <c r="D3355" s="44">
        <v>2001</v>
      </c>
      <c r="E3355" s="48" t="s">
        <v>8769</v>
      </c>
      <c r="F3355" s="44" t="s">
        <v>1297</v>
      </c>
      <c r="G3355" s="61"/>
    </row>
    <row r="3356" spans="1:7" x14ac:dyDescent="0.15">
      <c r="A3356" s="44">
        <v>32436</v>
      </c>
      <c r="B3356" s="44" t="s">
        <v>1295</v>
      </c>
      <c r="C3356" s="48" t="s">
        <v>3201</v>
      </c>
      <c r="D3356" s="44">
        <v>2000</v>
      </c>
      <c r="E3356" s="48" t="s">
        <v>8769</v>
      </c>
      <c r="F3356" s="44" t="s">
        <v>1297</v>
      </c>
      <c r="G3356" s="61"/>
    </row>
    <row r="3357" spans="1:7" x14ac:dyDescent="0.15">
      <c r="A3357" s="44">
        <v>32437</v>
      </c>
      <c r="B3357" s="44" t="s">
        <v>1296</v>
      </c>
      <c r="C3357" s="48" t="s">
        <v>3202</v>
      </c>
      <c r="D3357" s="44">
        <v>2002</v>
      </c>
      <c r="E3357" s="48" t="s">
        <v>8809</v>
      </c>
      <c r="F3357" s="44" t="s">
        <v>1297</v>
      </c>
      <c r="G3357" s="61"/>
    </row>
    <row r="3358" spans="1:7" x14ac:dyDescent="0.15">
      <c r="A3358" s="44">
        <v>32438</v>
      </c>
      <c r="B3358" s="44" t="s">
        <v>1296</v>
      </c>
      <c r="C3358" s="48" t="s">
        <v>3203</v>
      </c>
      <c r="D3358" s="44">
        <v>2000</v>
      </c>
      <c r="E3358" s="48" t="s">
        <v>8769</v>
      </c>
      <c r="F3358" s="44" t="s">
        <v>1297</v>
      </c>
      <c r="G3358" s="61"/>
    </row>
    <row r="3359" spans="1:7" x14ac:dyDescent="0.15">
      <c r="A3359" s="44">
        <v>32439</v>
      </c>
      <c r="B3359" s="44" t="s">
        <v>1296</v>
      </c>
      <c r="C3359" s="48" t="s">
        <v>3204</v>
      </c>
      <c r="D3359" s="44">
        <v>2003</v>
      </c>
      <c r="E3359" s="48" t="s">
        <v>8769</v>
      </c>
      <c r="F3359" s="44" t="s">
        <v>1297</v>
      </c>
      <c r="G3359" s="61"/>
    </row>
    <row r="3360" spans="1:7" x14ac:dyDescent="0.15">
      <c r="A3360" s="44">
        <v>32440</v>
      </c>
      <c r="B3360" s="44" t="s">
        <v>1296</v>
      </c>
      <c r="C3360" s="48" t="s">
        <v>3205</v>
      </c>
      <c r="D3360" s="44">
        <v>2004</v>
      </c>
      <c r="E3360" s="48" t="s">
        <v>8769</v>
      </c>
      <c r="F3360" s="44" t="s">
        <v>1297</v>
      </c>
      <c r="G3360" s="61"/>
    </row>
    <row r="3361" spans="1:7" x14ac:dyDescent="0.15">
      <c r="A3361" s="44">
        <v>32441</v>
      </c>
      <c r="B3361" s="44" t="s">
        <v>1296</v>
      </c>
      <c r="C3361" s="48" t="s">
        <v>3206</v>
      </c>
      <c r="D3361" s="44">
        <v>2003</v>
      </c>
      <c r="E3361" s="48" t="s">
        <v>8769</v>
      </c>
      <c r="F3361" s="44" t="s">
        <v>1297</v>
      </c>
      <c r="G3361" s="61"/>
    </row>
    <row r="3362" spans="1:7" x14ac:dyDescent="0.15">
      <c r="A3362" s="44">
        <v>32442</v>
      </c>
      <c r="B3362" s="44" t="s">
        <v>1296</v>
      </c>
      <c r="C3362" s="48" t="s">
        <v>3207</v>
      </c>
      <c r="D3362" s="44">
        <v>2002</v>
      </c>
      <c r="E3362" s="48" t="s">
        <v>8809</v>
      </c>
      <c r="F3362" s="44" t="s">
        <v>1297</v>
      </c>
      <c r="G3362" s="61"/>
    </row>
    <row r="3363" spans="1:7" x14ac:dyDescent="0.15">
      <c r="A3363" s="44">
        <v>32443</v>
      </c>
      <c r="B3363" s="44" t="s">
        <v>1296</v>
      </c>
      <c r="C3363" s="48" t="s">
        <v>3208</v>
      </c>
      <c r="D3363" s="44">
        <v>2004</v>
      </c>
      <c r="E3363" s="48" t="s">
        <v>8769</v>
      </c>
      <c r="F3363" s="44" t="s">
        <v>1297</v>
      </c>
      <c r="G3363" s="61"/>
    </row>
    <row r="3364" spans="1:7" x14ac:dyDescent="0.15">
      <c r="A3364" s="44">
        <v>32444</v>
      </c>
      <c r="B3364" s="44" t="s">
        <v>1296</v>
      </c>
      <c r="C3364" s="48" t="s">
        <v>3209</v>
      </c>
      <c r="D3364" s="44">
        <v>2004</v>
      </c>
      <c r="E3364" s="48" t="s">
        <v>8769</v>
      </c>
      <c r="F3364" s="44" t="s">
        <v>1297</v>
      </c>
      <c r="G3364" s="61"/>
    </row>
    <row r="3365" spans="1:7" x14ac:dyDescent="0.15">
      <c r="A3365" s="44">
        <v>32445</v>
      </c>
      <c r="B3365" s="44" t="s">
        <v>1296</v>
      </c>
      <c r="C3365" s="48" t="s">
        <v>3210</v>
      </c>
      <c r="D3365" s="44">
        <v>2002</v>
      </c>
      <c r="E3365" s="48" t="s">
        <v>8769</v>
      </c>
      <c r="F3365" s="44" t="s">
        <v>1297</v>
      </c>
      <c r="G3365" s="61"/>
    </row>
    <row r="3366" spans="1:7" x14ac:dyDescent="0.15">
      <c r="A3366" s="44">
        <v>32446</v>
      </c>
      <c r="B3366" s="44" t="s">
        <v>1296</v>
      </c>
      <c r="C3366" s="48" t="s">
        <v>3211</v>
      </c>
      <c r="D3366" s="44">
        <v>2002</v>
      </c>
      <c r="E3366" s="48" t="s">
        <v>8769</v>
      </c>
      <c r="F3366" s="44" t="s">
        <v>1297</v>
      </c>
      <c r="G3366" s="61"/>
    </row>
    <row r="3367" spans="1:7" x14ac:dyDescent="0.15">
      <c r="A3367" s="44">
        <v>32447</v>
      </c>
      <c r="B3367" s="44" t="s">
        <v>1296</v>
      </c>
      <c r="C3367" s="48" t="s">
        <v>3212</v>
      </c>
      <c r="D3367" s="44">
        <v>2004</v>
      </c>
      <c r="E3367" s="48" t="s">
        <v>8769</v>
      </c>
      <c r="F3367" s="44" t="s">
        <v>1297</v>
      </c>
      <c r="G3367" s="61"/>
    </row>
    <row r="3368" spans="1:7" x14ac:dyDescent="0.15">
      <c r="A3368" s="44">
        <v>32448</v>
      </c>
      <c r="B3368" s="44" t="s">
        <v>1295</v>
      </c>
      <c r="C3368" s="48" t="s">
        <v>1085</v>
      </c>
      <c r="D3368" s="44">
        <v>1999</v>
      </c>
      <c r="E3368" s="48" t="s">
        <v>8791</v>
      </c>
      <c r="F3368" s="44" t="s">
        <v>1295</v>
      </c>
      <c r="G3368" s="61"/>
    </row>
    <row r="3369" spans="1:7" x14ac:dyDescent="0.15">
      <c r="A3369" s="44">
        <v>32449</v>
      </c>
      <c r="B3369" s="44" t="s">
        <v>1296</v>
      </c>
      <c r="C3369" s="48" t="s">
        <v>11064</v>
      </c>
      <c r="D3369" s="44">
        <v>1999</v>
      </c>
      <c r="E3369" s="48" t="s">
        <v>8877</v>
      </c>
      <c r="F3369" s="44" t="s">
        <v>1299</v>
      </c>
      <c r="G3369" s="61"/>
    </row>
    <row r="3370" spans="1:7" x14ac:dyDescent="0.15">
      <c r="A3370" s="44">
        <v>32450</v>
      </c>
      <c r="B3370" s="44" t="s">
        <v>1296</v>
      </c>
      <c r="C3370" s="48" t="s">
        <v>3213</v>
      </c>
      <c r="D3370" s="44">
        <v>2004</v>
      </c>
      <c r="E3370" s="48" t="s">
        <v>8864</v>
      </c>
      <c r="F3370" s="44" t="s">
        <v>1296</v>
      </c>
      <c r="G3370" s="61"/>
    </row>
    <row r="3371" spans="1:7" x14ac:dyDescent="0.15">
      <c r="A3371" s="44">
        <v>32451</v>
      </c>
      <c r="B3371" s="44" t="s">
        <v>1296</v>
      </c>
      <c r="C3371" s="48" t="s">
        <v>550</v>
      </c>
      <c r="D3371" s="44">
        <v>2002</v>
      </c>
      <c r="E3371" s="48" t="s">
        <v>8719</v>
      </c>
      <c r="F3371" s="44" t="s">
        <v>1294</v>
      </c>
      <c r="G3371" s="61">
        <v>43100</v>
      </c>
    </row>
    <row r="3372" spans="1:7" x14ac:dyDescent="0.15">
      <c r="A3372" s="44">
        <v>32452</v>
      </c>
      <c r="B3372" s="44" t="s">
        <v>1295</v>
      </c>
      <c r="C3372" s="48" t="s">
        <v>1048</v>
      </c>
      <c r="D3372" s="44">
        <v>2001</v>
      </c>
      <c r="E3372" s="48" t="s">
        <v>9826</v>
      </c>
      <c r="F3372" s="44" t="s">
        <v>1298</v>
      </c>
      <c r="G3372" s="61"/>
    </row>
    <row r="3373" spans="1:7" x14ac:dyDescent="0.15">
      <c r="A3373" s="44">
        <v>32454</v>
      </c>
      <c r="B3373" s="44" t="s">
        <v>1296</v>
      </c>
      <c r="C3373" s="48" t="s">
        <v>3214</v>
      </c>
      <c r="D3373" s="44">
        <v>2001</v>
      </c>
      <c r="E3373" s="48" t="s">
        <v>8706</v>
      </c>
      <c r="F3373" s="44" t="s">
        <v>1291</v>
      </c>
      <c r="G3373" s="61"/>
    </row>
    <row r="3374" spans="1:7" x14ac:dyDescent="0.15">
      <c r="A3374" s="44">
        <v>32455</v>
      </c>
      <c r="B3374" s="44" t="s">
        <v>1296</v>
      </c>
      <c r="C3374" s="48" t="s">
        <v>3215</v>
      </c>
      <c r="D3374" s="44">
        <v>2004</v>
      </c>
      <c r="E3374" s="48" t="s">
        <v>9174</v>
      </c>
      <c r="F3374" s="44" t="s">
        <v>1290</v>
      </c>
      <c r="G3374" s="61"/>
    </row>
    <row r="3375" spans="1:7" x14ac:dyDescent="0.15">
      <c r="A3375" s="44">
        <v>32456</v>
      </c>
      <c r="B3375" s="44" t="s">
        <v>1296</v>
      </c>
      <c r="C3375" s="48" t="s">
        <v>578</v>
      </c>
      <c r="D3375" s="44">
        <v>2003</v>
      </c>
      <c r="E3375" s="48" t="s">
        <v>8783</v>
      </c>
      <c r="F3375" s="44" t="s">
        <v>1290</v>
      </c>
      <c r="G3375" s="61">
        <v>43002</v>
      </c>
    </row>
    <row r="3376" spans="1:7" x14ac:dyDescent="0.15">
      <c r="A3376" s="44">
        <v>32457</v>
      </c>
      <c r="B3376" s="44" t="s">
        <v>1296</v>
      </c>
      <c r="C3376" s="48" t="s">
        <v>3216</v>
      </c>
      <c r="D3376" s="44">
        <v>2001</v>
      </c>
      <c r="E3376" s="48" t="s">
        <v>9174</v>
      </c>
      <c r="F3376" s="44" t="s">
        <v>1290</v>
      </c>
      <c r="G3376" s="61"/>
    </row>
    <row r="3377" spans="1:7" x14ac:dyDescent="0.15">
      <c r="A3377" s="44">
        <v>32458</v>
      </c>
      <c r="B3377" s="44" t="s">
        <v>1295</v>
      </c>
      <c r="C3377" s="48" t="s">
        <v>3217</v>
      </c>
      <c r="D3377" s="44">
        <v>2005</v>
      </c>
      <c r="E3377" s="48" t="s">
        <v>9174</v>
      </c>
      <c r="F3377" s="44" t="s">
        <v>1290</v>
      </c>
      <c r="G3377" s="61"/>
    </row>
    <row r="3378" spans="1:7" x14ac:dyDescent="0.15">
      <c r="A3378" s="44">
        <v>32459</v>
      </c>
      <c r="B3378" s="44" t="s">
        <v>1295</v>
      </c>
      <c r="C3378" s="48" t="s">
        <v>11065</v>
      </c>
      <c r="D3378" s="44">
        <v>1999</v>
      </c>
      <c r="E3378" s="48" t="s">
        <v>8765</v>
      </c>
      <c r="F3378" s="44" t="s">
        <v>1294</v>
      </c>
      <c r="G3378" s="61"/>
    </row>
    <row r="3379" spans="1:7" x14ac:dyDescent="0.15">
      <c r="A3379" s="44">
        <v>32460</v>
      </c>
      <c r="B3379" s="44" t="s">
        <v>1296</v>
      </c>
      <c r="C3379" s="48" t="s">
        <v>3218</v>
      </c>
      <c r="D3379" s="44">
        <v>2000</v>
      </c>
      <c r="E3379" s="48" t="s">
        <v>8823</v>
      </c>
      <c r="F3379" s="44" t="s">
        <v>1298</v>
      </c>
      <c r="G3379" s="61"/>
    </row>
    <row r="3380" spans="1:7" x14ac:dyDescent="0.15">
      <c r="A3380" s="44">
        <v>32461</v>
      </c>
      <c r="B3380" s="44" t="s">
        <v>1295</v>
      </c>
      <c r="C3380" s="48" t="s">
        <v>3219</v>
      </c>
      <c r="D3380" s="44">
        <v>2007</v>
      </c>
      <c r="E3380" s="48" t="s">
        <v>8809</v>
      </c>
      <c r="F3380" s="44" t="s">
        <v>1297</v>
      </c>
      <c r="G3380" s="61"/>
    </row>
    <row r="3381" spans="1:7" x14ac:dyDescent="0.15">
      <c r="A3381" s="44">
        <v>32462</v>
      </c>
      <c r="B3381" s="44" t="s">
        <v>1295</v>
      </c>
      <c r="C3381" s="48" t="s">
        <v>3220</v>
      </c>
      <c r="D3381" s="44">
        <v>2005</v>
      </c>
      <c r="E3381" s="48" t="s">
        <v>8809</v>
      </c>
      <c r="F3381" s="44" t="s">
        <v>1297</v>
      </c>
      <c r="G3381" s="61"/>
    </row>
    <row r="3382" spans="1:7" x14ac:dyDescent="0.15">
      <c r="A3382" s="133">
        <v>32463</v>
      </c>
      <c r="B3382" s="133" t="s">
        <v>1295</v>
      </c>
      <c r="C3382" s="134" t="s">
        <v>3221</v>
      </c>
      <c r="D3382" s="133">
        <v>2006</v>
      </c>
      <c r="E3382" s="134" t="s">
        <v>8809</v>
      </c>
      <c r="F3382" s="133" t="s">
        <v>1297</v>
      </c>
    </row>
    <row r="3383" spans="1:7" x14ac:dyDescent="0.15">
      <c r="A3383" s="44">
        <v>32464</v>
      </c>
      <c r="B3383" s="44" t="s">
        <v>1295</v>
      </c>
      <c r="C3383" s="48" t="s">
        <v>3222</v>
      </c>
      <c r="D3383" s="44">
        <v>2006</v>
      </c>
      <c r="E3383" s="48" t="s">
        <v>8809</v>
      </c>
      <c r="F3383" s="44" t="s">
        <v>1297</v>
      </c>
      <c r="G3383" s="61"/>
    </row>
    <row r="3384" spans="1:7" x14ac:dyDescent="0.15">
      <c r="A3384" s="44">
        <v>32465</v>
      </c>
      <c r="B3384" s="44" t="s">
        <v>1295</v>
      </c>
      <c r="C3384" s="48" t="s">
        <v>3223</v>
      </c>
      <c r="D3384" s="44">
        <v>2007</v>
      </c>
      <c r="E3384" s="48" t="s">
        <v>8809</v>
      </c>
      <c r="F3384" s="44" t="s">
        <v>1297</v>
      </c>
      <c r="G3384" s="61"/>
    </row>
    <row r="3385" spans="1:7" x14ac:dyDescent="0.15">
      <c r="A3385" s="44">
        <v>32466</v>
      </c>
      <c r="B3385" s="44" t="s">
        <v>1295</v>
      </c>
      <c r="C3385" s="48" t="s">
        <v>3224</v>
      </c>
      <c r="D3385" s="44">
        <v>2000</v>
      </c>
      <c r="E3385" s="48" t="s">
        <v>8714</v>
      </c>
      <c r="F3385" s="44" t="s">
        <v>1294</v>
      </c>
      <c r="G3385" s="61"/>
    </row>
    <row r="3386" spans="1:7" x14ac:dyDescent="0.15">
      <c r="A3386" s="44">
        <v>32467</v>
      </c>
      <c r="B3386" s="44" t="s">
        <v>1295</v>
      </c>
      <c r="C3386" s="48" t="s">
        <v>3225</v>
      </c>
      <c r="D3386" s="44">
        <v>2001</v>
      </c>
      <c r="E3386" s="48" t="s">
        <v>8714</v>
      </c>
      <c r="F3386" s="44" t="s">
        <v>1294</v>
      </c>
      <c r="G3386" s="61"/>
    </row>
    <row r="3387" spans="1:7" x14ac:dyDescent="0.15">
      <c r="A3387" s="44">
        <v>32468</v>
      </c>
      <c r="B3387" s="44" t="s">
        <v>1295</v>
      </c>
      <c r="C3387" s="48" t="s">
        <v>51</v>
      </c>
      <c r="D3387" s="44">
        <v>2002</v>
      </c>
      <c r="E3387" s="48" t="s">
        <v>8714</v>
      </c>
      <c r="F3387" s="44" t="s">
        <v>1294</v>
      </c>
      <c r="G3387" s="61">
        <v>42861</v>
      </c>
    </row>
    <row r="3388" spans="1:7" x14ac:dyDescent="0.15">
      <c r="A3388" s="44">
        <v>32470</v>
      </c>
      <c r="B3388" s="44" t="s">
        <v>1295</v>
      </c>
      <c r="C3388" s="48" t="s">
        <v>11066</v>
      </c>
      <c r="D3388" s="44">
        <v>1999</v>
      </c>
      <c r="E3388" s="48" t="s">
        <v>8708</v>
      </c>
      <c r="F3388" s="44" t="s">
        <v>1296</v>
      </c>
      <c r="G3388" s="61"/>
    </row>
    <row r="3389" spans="1:7" x14ac:dyDescent="0.15">
      <c r="A3389" s="44">
        <v>32471</v>
      </c>
      <c r="B3389" s="44" t="s">
        <v>1296</v>
      </c>
      <c r="C3389" s="48" t="s">
        <v>812</v>
      </c>
      <c r="D3389" s="44">
        <v>2000</v>
      </c>
      <c r="E3389" s="48" t="s">
        <v>8802</v>
      </c>
      <c r="F3389" s="44" t="s">
        <v>1296</v>
      </c>
      <c r="G3389" s="61"/>
    </row>
    <row r="3390" spans="1:7" x14ac:dyDescent="0.15">
      <c r="A3390" s="44">
        <v>32472</v>
      </c>
      <c r="B3390" s="44" t="s">
        <v>1295</v>
      </c>
      <c r="C3390" s="48" t="s">
        <v>279</v>
      </c>
      <c r="D3390" s="44">
        <v>2000</v>
      </c>
      <c r="E3390" s="48" t="s">
        <v>8749</v>
      </c>
      <c r="F3390" s="44" t="s">
        <v>1291</v>
      </c>
      <c r="G3390" s="61">
        <v>43100</v>
      </c>
    </row>
    <row r="3391" spans="1:7" x14ac:dyDescent="0.15">
      <c r="A3391" s="44">
        <v>32473</v>
      </c>
      <c r="B3391" s="44" t="s">
        <v>1296</v>
      </c>
      <c r="C3391" s="48" t="s">
        <v>821</v>
      </c>
      <c r="D3391" s="44">
        <v>2000</v>
      </c>
      <c r="E3391" s="48" t="s">
        <v>8802</v>
      </c>
      <c r="F3391" s="44" t="s">
        <v>1296</v>
      </c>
      <c r="G3391" s="61"/>
    </row>
    <row r="3392" spans="1:7" x14ac:dyDescent="0.15">
      <c r="A3392" s="44">
        <v>32474</v>
      </c>
      <c r="B3392" s="44" t="s">
        <v>1296</v>
      </c>
      <c r="C3392" s="48" t="s">
        <v>632</v>
      </c>
      <c r="D3392" s="44">
        <v>2003</v>
      </c>
      <c r="E3392" s="48" t="s">
        <v>8791</v>
      </c>
      <c r="F3392" s="44" t="s">
        <v>1295</v>
      </c>
      <c r="G3392" s="61">
        <v>43100</v>
      </c>
    </row>
    <row r="3393" spans="1:7" x14ac:dyDescent="0.15">
      <c r="A3393" s="44">
        <v>32476</v>
      </c>
      <c r="B3393" s="44" t="s">
        <v>1295</v>
      </c>
      <c r="C3393" s="48" t="s">
        <v>3226</v>
      </c>
      <c r="D3393" s="44">
        <v>2004</v>
      </c>
      <c r="E3393" s="48" t="s">
        <v>8704</v>
      </c>
      <c r="F3393" s="44" t="s">
        <v>1292</v>
      </c>
      <c r="G3393" s="61">
        <v>42779</v>
      </c>
    </row>
    <row r="3394" spans="1:7" x14ac:dyDescent="0.15">
      <c r="A3394" s="44">
        <v>32477</v>
      </c>
      <c r="B3394" s="44" t="s">
        <v>1295</v>
      </c>
      <c r="C3394" s="48" t="s">
        <v>3227</v>
      </c>
      <c r="D3394" s="44">
        <v>2004</v>
      </c>
      <c r="E3394" s="48" t="s">
        <v>8704</v>
      </c>
      <c r="F3394" s="44" t="s">
        <v>1292</v>
      </c>
      <c r="G3394" s="61">
        <v>43100</v>
      </c>
    </row>
    <row r="3395" spans="1:7" x14ac:dyDescent="0.15">
      <c r="A3395" s="44">
        <v>32478</v>
      </c>
      <c r="B3395" s="44" t="s">
        <v>1295</v>
      </c>
      <c r="C3395" s="48" t="s">
        <v>3228</v>
      </c>
      <c r="D3395" s="44">
        <v>2004</v>
      </c>
      <c r="E3395" s="48" t="s">
        <v>8864</v>
      </c>
      <c r="F3395" s="44" t="s">
        <v>1296</v>
      </c>
      <c r="G3395" s="61"/>
    </row>
    <row r="3396" spans="1:7" x14ac:dyDescent="0.15">
      <c r="A3396" s="44">
        <v>32480</v>
      </c>
      <c r="B3396" s="44" t="s">
        <v>1295</v>
      </c>
      <c r="C3396" s="48" t="s">
        <v>1335</v>
      </c>
      <c r="D3396" s="44">
        <v>2003</v>
      </c>
      <c r="E3396" s="48" t="s">
        <v>8699</v>
      </c>
      <c r="F3396" s="44" t="s">
        <v>1294</v>
      </c>
      <c r="G3396" s="61">
        <v>43100</v>
      </c>
    </row>
    <row r="3397" spans="1:7" x14ac:dyDescent="0.15">
      <c r="A3397" s="44">
        <v>32481</v>
      </c>
      <c r="B3397" s="44" t="s">
        <v>1295</v>
      </c>
      <c r="C3397" s="48" t="s">
        <v>3229</v>
      </c>
      <c r="D3397" s="44">
        <v>2003</v>
      </c>
      <c r="E3397" s="48" t="s">
        <v>8716</v>
      </c>
      <c r="F3397" s="44" t="s">
        <v>1294</v>
      </c>
      <c r="G3397" s="61">
        <v>43100</v>
      </c>
    </row>
    <row r="3398" spans="1:7" x14ac:dyDescent="0.15">
      <c r="A3398" s="44">
        <v>32482</v>
      </c>
      <c r="B3398" s="44" t="s">
        <v>1295</v>
      </c>
      <c r="C3398" s="48" t="s">
        <v>3230</v>
      </c>
      <c r="D3398" s="44">
        <v>2002</v>
      </c>
      <c r="E3398" s="48" t="s">
        <v>8858</v>
      </c>
      <c r="F3398" s="44" t="s">
        <v>1294</v>
      </c>
      <c r="G3398" s="61"/>
    </row>
    <row r="3399" spans="1:7" x14ac:dyDescent="0.15">
      <c r="A3399" s="44">
        <v>32483</v>
      </c>
      <c r="B3399" s="44" t="s">
        <v>1295</v>
      </c>
      <c r="C3399" s="48" t="s">
        <v>3231</v>
      </c>
      <c r="D3399" s="44">
        <v>2003</v>
      </c>
      <c r="E3399" s="48" t="s">
        <v>8858</v>
      </c>
      <c r="F3399" s="44" t="s">
        <v>1294</v>
      </c>
      <c r="G3399" s="61"/>
    </row>
    <row r="3400" spans="1:7" x14ac:dyDescent="0.15">
      <c r="A3400" s="44">
        <v>32484</v>
      </c>
      <c r="B3400" s="44" t="s">
        <v>1295</v>
      </c>
      <c r="C3400" s="48" t="s">
        <v>3232</v>
      </c>
      <c r="D3400" s="44">
        <v>2004</v>
      </c>
      <c r="E3400" s="48" t="s">
        <v>8716</v>
      </c>
      <c r="F3400" s="44" t="s">
        <v>1294</v>
      </c>
      <c r="G3400" s="61"/>
    </row>
    <row r="3401" spans="1:7" x14ac:dyDescent="0.15">
      <c r="A3401" s="44">
        <v>32486</v>
      </c>
      <c r="B3401" s="44" t="s">
        <v>1296</v>
      </c>
      <c r="C3401" s="48" t="s">
        <v>3233</v>
      </c>
      <c r="D3401" s="44">
        <v>2001</v>
      </c>
      <c r="E3401" s="48" t="s">
        <v>8719</v>
      </c>
      <c r="F3401" s="44" t="s">
        <v>1294</v>
      </c>
      <c r="G3401" s="61"/>
    </row>
    <row r="3402" spans="1:7" x14ac:dyDescent="0.15">
      <c r="A3402" s="44">
        <v>32487</v>
      </c>
      <c r="B3402" s="44" t="s">
        <v>1295</v>
      </c>
      <c r="C3402" s="48" t="s">
        <v>3234</v>
      </c>
      <c r="D3402" s="44">
        <v>2000</v>
      </c>
      <c r="E3402" s="48" t="s">
        <v>8821</v>
      </c>
      <c r="F3402" s="44" t="s">
        <v>1299</v>
      </c>
      <c r="G3402" s="61"/>
    </row>
    <row r="3403" spans="1:7" x14ac:dyDescent="0.15">
      <c r="A3403" s="44">
        <v>32488</v>
      </c>
      <c r="B3403" s="44" t="s">
        <v>1295</v>
      </c>
      <c r="C3403" s="48" t="s">
        <v>170</v>
      </c>
      <c r="D3403" s="44">
        <v>2003</v>
      </c>
      <c r="E3403" s="48" t="s">
        <v>8821</v>
      </c>
      <c r="F3403" s="44" t="s">
        <v>1299</v>
      </c>
      <c r="G3403" s="61"/>
    </row>
    <row r="3404" spans="1:7" x14ac:dyDescent="0.15">
      <c r="A3404" s="44">
        <v>32489</v>
      </c>
      <c r="B3404" s="44" t="s">
        <v>1295</v>
      </c>
      <c r="C3404" s="48" t="s">
        <v>164</v>
      </c>
      <c r="D3404" s="44">
        <v>2003</v>
      </c>
      <c r="E3404" s="48" t="s">
        <v>8821</v>
      </c>
      <c r="F3404" s="44" t="s">
        <v>1299</v>
      </c>
      <c r="G3404" s="61">
        <v>43100</v>
      </c>
    </row>
    <row r="3405" spans="1:7" x14ac:dyDescent="0.15">
      <c r="A3405" s="44">
        <v>32490</v>
      </c>
      <c r="B3405" s="44" t="s">
        <v>1295</v>
      </c>
      <c r="C3405" s="48" t="s">
        <v>157</v>
      </c>
      <c r="D3405" s="44">
        <v>2003</v>
      </c>
      <c r="E3405" s="48" t="s">
        <v>8821</v>
      </c>
      <c r="F3405" s="44" t="s">
        <v>1299</v>
      </c>
      <c r="G3405" s="61">
        <v>42905</v>
      </c>
    </row>
    <row r="3406" spans="1:7" x14ac:dyDescent="0.15">
      <c r="A3406" s="44">
        <v>32491</v>
      </c>
      <c r="B3406" s="44" t="s">
        <v>1296</v>
      </c>
      <c r="C3406" s="48" t="s">
        <v>3235</v>
      </c>
      <c r="D3406" s="44">
        <v>2004</v>
      </c>
      <c r="E3406" s="48" t="s">
        <v>8821</v>
      </c>
      <c r="F3406" s="44" t="s">
        <v>1299</v>
      </c>
      <c r="G3406" s="61"/>
    </row>
    <row r="3407" spans="1:7" x14ac:dyDescent="0.15">
      <c r="A3407" s="44">
        <v>32492</v>
      </c>
      <c r="B3407" s="44" t="s">
        <v>1296</v>
      </c>
      <c r="C3407" s="48" t="s">
        <v>3236</v>
      </c>
      <c r="D3407" s="44">
        <v>2004</v>
      </c>
      <c r="E3407" s="48" t="s">
        <v>8821</v>
      </c>
      <c r="F3407" s="44" t="s">
        <v>1299</v>
      </c>
      <c r="G3407" s="61"/>
    </row>
    <row r="3408" spans="1:7" x14ac:dyDescent="0.15">
      <c r="A3408" s="44">
        <v>32493</v>
      </c>
      <c r="B3408" s="44" t="s">
        <v>1295</v>
      </c>
      <c r="C3408" s="48" t="s">
        <v>3237</v>
      </c>
      <c r="D3408" s="44">
        <v>2001</v>
      </c>
      <c r="E3408" s="48" t="s">
        <v>8821</v>
      </c>
      <c r="F3408" s="44" t="s">
        <v>1299</v>
      </c>
      <c r="G3408" s="61"/>
    </row>
    <row r="3409" spans="1:7" x14ac:dyDescent="0.15">
      <c r="A3409" s="44">
        <v>32494</v>
      </c>
      <c r="B3409" s="44" t="s">
        <v>1295</v>
      </c>
      <c r="C3409" s="48" t="s">
        <v>3238</v>
      </c>
      <c r="D3409" s="44">
        <v>2001</v>
      </c>
      <c r="E3409" s="48" t="s">
        <v>8821</v>
      </c>
      <c r="F3409" s="44" t="s">
        <v>1299</v>
      </c>
      <c r="G3409" s="61"/>
    </row>
    <row r="3410" spans="1:7" x14ac:dyDescent="0.15">
      <c r="A3410" s="44">
        <v>32495</v>
      </c>
      <c r="B3410" s="44" t="s">
        <v>1295</v>
      </c>
      <c r="C3410" s="48" t="s">
        <v>3239</v>
      </c>
      <c r="D3410" s="44">
        <v>2000</v>
      </c>
      <c r="E3410" s="48" t="s">
        <v>8821</v>
      </c>
      <c r="F3410" s="44" t="s">
        <v>1299</v>
      </c>
      <c r="G3410" s="61"/>
    </row>
    <row r="3411" spans="1:7" x14ac:dyDescent="0.15">
      <c r="A3411" s="44">
        <v>32496</v>
      </c>
      <c r="B3411" s="44" t="s">
        <v>1295</v>
      </c>
      <c r="C3411" s="48" t="s">
        <v>3240</v>
      </c>
      <c r="D3411" s="44">
        <v>2005</v>
      </c>
      <c r="E3411" s="48" t="s">
        <v>8733</v>
      </c>
      <c r="F3411" s="44" t="s">
        <v>1297</v>
      </c>
      <c r="G3411" s="61"/>
    </row>
    <row r="3412" spans="1:7" x14ac:dyDescent="0.15">
      <c r="A3412" s="44">
        <v>32497</v>
      </c>
      <c r="B3412" s="44" t="s">
        <v>1295</v>
      </c>
      <c r="C3412" s="48" t="s">
        <v>3241</v>
      </c>
      <c r="D3412" s="44">
        <v>2001</v>
      </c>
      <c r="E3412" s="48" t="s">
        <v>8733</v>
      </c>
      <c r="F3412" s="44" t="s">
        <v>1297</v>
      </c>
      <c r="G3412" s="61"/>
    </row>
    <row r="3413" spans="1:7" x14ac:dyDescent="0.15">
      <c r="A3413" s="44">
        <v>32498</v>
      </c>
      <c r="B3413" s="44" t="s">
        <v>1295</v>
      </c>
      <c r="C3413" s="48" t="s">
        <v>3242</v>
      </c>
      <c r="D3413" s="44">
        <v>2004</v>
      </c>
      <c r="E3413" s="48" t="s">
        <v>8733</v>
      </c>
      <c r="F3413" s="44" t="s">
        <v>1297</v>
      </c>
      <c r="G3413" s="61"/>
    </row>
    <row r="3414" spans="1:7" x14ac:dyDescent="0.15">
      <c r="A3414" s="44">
        <v>32500</v>
      </c>
      <c r="B3414" s="44" t="s">
        <v>1295</v>
      </c>
      <c r="C3414" s="48" t="s">
        <v>3243</v>
      </c>
      <c r="D3414" s="44">
        <v>2004</v>
      </c>
      <c r="E3414" s="48" t="s">
        <v>9174</v>
      </c>
      <c r="F3414" s="44" t="s">
        <v>1290</v>
      </c>
      <c r="G3414" s="61"/>
    </row>
    <row r="3415" spans="1:7" x14ac:dyDescent="0.15">
      <c r="A3415" s="44">
        <v>32501</v>
      </c>
      <c r="B3415" s="44" t="s">
        <v>1295</v>
      </c>
      <c r="C3415" s="48" t="s">
        <v>431</v>
      </c>
      <c r="D3415" s="44">
        <v>2000</v>
      </c>
      <c r="E3415" s="48" t="s">
        <v>8814</v>
      </c>
      <c r="F3415" s="44" t="s">
        <v>1291</v>
      </c>
      <c r="G3415" s="61"/>
    </row>
    <row r="3416" spans="1:7" x14ac:dyDescent="0.15">
      <c r="A3416" s="44">
        <v>32502</v>
      </c>
      <c r="B3416" s="44" t="s">
        <v>1295</v>
      </c>
      <c r="C3416" s="48" t="s">
        <v>3244</v>
      </c>
      <c r="D3416" s="44">
        <v>2000</v>
      </c>
      <c r="E3416" s="48" t="s">
        <v>11380</v>
      </c>
      <c r="F3416" s="44" t="s">
        <v>1298</v>
      </c>
      <c r="G3416" s="61"/>
    </row>
    <row r="3417" spans="1:7" x14ac:dyDescent="0.15">
      <c r="A3417" s="44">
        <v>32503</v>
      </c>
      <c r="B3417" s="44" t="s">
        <v>1295</v>
      </c>
      <c r="C3417" s="48" t="s">
        <v>421</v>
      </c>
      <c r="D3417" s="44">
        <v>2001</v>
      </c>
      <c r="E3417" s="48" t="s">
        <v>8708</v>
      </c>
      <c r="F3417" s="44" t="s">
        <v>1296</v>
      </c>
      <c r="G3417" s="61"/>
    </row>
    <row r="3418" spans="1:7" x14ac:dyDescent="0.15">
      <c r="A3418" s="44">
        <v>32504</v>
      </c>
      <c r="B3418" s="44" t="s">
        <v>1296</v>
      </c>
      <c r="C3418" s="48" t="s">
        <v>641</v>
      </c>
      <c r="D3418" s="44">
        <v>2002</v>
      </c>
      <c r="E3418" s="48" t="s">
        <v>8708</v>
      </c>
      <c r="F3418" s="44" t="s">
        <v>1296</v>
      </c>
      <c r="G3418" s="61"/>
    </row>
    <row r="3419" spans="1:7" x14ac:dyDescent="0.15">
      <c r="A3419" s="44">
        <v>32505</v>
      </c>
      <c r="B3419" s="44" t="s">
        <v>1296</v>
      </c>
      <c r="C3419" s="48" t="s">
        <v>3245</v>
      </c>
      <c r="D3419" s="44">
        <v>2006</v>
      </c>
      <c r="E3419" s="48" t="s">
        <v>9976</v>
      </c>
      <c r="F3419" s="44" t="s">
        <v>1291</v>
      </c>
      <c r="G3419" s="61"/>
    </row>
    <row r="3420" spans="1:7" x14ac:dyDescent="0.15">
      <c r="A3420" s="44">
        <v>32506</v>
      </c>
      <c r="B3420" s="44" t="s">
        <v>1296</v>
      </c>
      <c r="C3420" s="48" t="s">
        <v>3246</v>
      </c>
      <c r="D3420" s="44">
        <v>2005</v>
      </c>
      <c r="E3420" s="48" t="s">
        <v>9976</v>
      </c>
      <c r="F3420" s="44" t="s">
        <v>1291</v>
      </c>
      <c r="G3420" s="61"/>
    </row>
    <row r="3421" spans="1:7" x14ac:dyDescent="0.15">
      <c r="A3421" s="44">
        <v>32507</v>
      </c>
      <c r="B3421" s="44" t="s">
        <v>1296</v>
      </c>
      <c r="C3421" s="48" t="s">
        <v>3247</v>
      </c>
      <c r="D3421" s="44">
        <v>2001</v>
      </c>
      <c r="E3421" s="48" t="s">
        <v>9976</v>
      </c>
      <c r="F3421" s="44" t="s">
        <v>1291</v>
      </c>
      <c r="G3421" s="61"/>
    </row>
    <row r="3422" spans="1:7" x14ac:dyDescent="0.15">
      <c r="A3422" s="44">
        <v>32508</v>
      </c>
      <c r="B3422" s="44" t="s">
        <v>1296</v>
      </c>
      <c r="C3422" s="48" t="s">
        <v>3248</v>
      </c>
      <c r="D3422" s="44">
        <v>2003</v>
      </c>
      <c r="E3422" s="48" t="s">
        <v>9976</v>
      </c>
      <c r="F3422" s="44" t="s">
        <v>1291</v>
      </c>
      <c r="G3422" s="61"/>
    </row>
    <row r="3423" spans="1:7" x14ac:dyDescent="0.15">
      <c r="A3423" s="44">
        <v>32509</v>
      </c>
      <c r="B3423" s="44" t="s">
        <v>1296</v>
      </c>
      <c r="C3423" s="48" t="s">
        <v>3249</v>
      </c>
      <c r="D3423" s="44">
        <v>2000</v>
      </c>
      <c r="E3423" s="48" t="s">
        <v>9976</v>
      </c>
      <c r="F3423" s="44" t="s">
        <v>1291</v>
      </c>
      <c r="G3423" s="61"/>
    </row>
    <row r="3424" spans="1:7" x14ac:dyDescent="0.15">
      <c r="A3424" s="44">
        <v>32511</v>
      </c>
      <c r="B3424" s="44" t="s">
        <v>1295</v>
      </c>
      <c r="C3424" s="48" t="s">
        <v>3250</v>
      </c>
      <c r="D3424" s="44">
        <v>2004</v>
      </c>
      <c r="E3424" s="48" t="s">
        <v>9976</v>
      </c>
      <c r="F3424" s="44" t="s">
        <v>1291</v>
      </c>
      <c r="G3424" s="61"/>
    </row>
    <row r="3425" spans="1:7" x14ac:dyDescent="0.15">
      <c r="A3425" s="44">
        <v>32512</v>
      </c>
      <c r="B3425" s="44" t="s">
        <v>1295</v>
      </c>
      <c r="C3425" s="48" t="s">
        <v>3251</v>
      </c>
      <c r="D3425" s="44">
        <v>2005</v>
      </c>
      <c r="E3425" s="48" t="s">
        <v>9976</v>
      </c>
      <c r="F3425" s="44" t="s">
        <v>1291</v>
      </c>
      <c r="G3425" s="61"/>
    </row>
    <row r="3426" spans="1:7" x14ac:dyDescent="0.15">
      <c r="A3426" s="44">
        <v>32513</v>
      </c>
      <c r="B3426" s="44" t="s">
        <v>1295</v>
      </c>
      <c r="C3426" s="48" t="s">
        <v>3252</v>
      </c>
      <c r="D3426" s="44">
        <v>2004</v>
      </c>
      <c r="E3426" s="48" t="s">
        <v>9976</v>
      </c>
      <c r="F3426" s="44" t="s">
        <v>1291</v>
      </c>
      <c r="G3426" s="61"/>
    </row>
    <row r="3427" spans="1:7" x14ac:dyDescent="0.15">
      <c r="A3427" s="44">
        <v>32514</v>
      </c>
      <c r="B3427" s="44" t="s">
        <v>1295</v>
      </c>
      <c r="C3427" s="48" t="s">
        <v>3253</v>
      </c>
      <c r="D3427" s="44">
        <v>2004</v>
      </c>
      <c r="E3427" s="48" t="s">
        <v>9976</v>
      </c>
      <c r="F3427" s="44" t="s">
        <v>1291</v>
      </c>
      <c r="G3427" s="61"/>
    </row>
    <row r="3428" spans="1:7" x14ac:dyDescent="0.15">
      <c r="A3428" s="44">
        <v>32515</v>
      </c>
      <c r="B3428" s="44" t="s">
        <v>1295</v>
      </c>
      <c r="C3428" s="48" t="s">
        <v>3254</v>
      </c>
      <c r="D3428" s="44">
        <v>2000</v>
      </c>
      <c r="E3428" s="48" t="s">
        <v>9976</v>
      </c>
      <c r="F3428" s="44" t="s">
        <v>1291</v>
      </c>
      <c r="G3428" s="61"/>
    </row>
    <row r="3429" spans="1:7" x14ac:dyDescent="0.15">
      <c r="A3429" s="44">
        <v>32516</v>
      </c>
      <c r="B3429" s="44" t="s">
        <v>1295</v>
      </c>
      <c r="C3429" s="48" t="s">
        <v>3255</v>
      </c>
      <c r="D3429" s="44">
        <v>2005</v>
      </c>
      <c r="E3429" s="48" t="s">
        <v>9976</v>
      </c>
      <c r="F3429" s="44" t="s">
        <v>1291</v>
      </c>
      <c r="G3429" s="61"/>
    </row>
    <row r="3430" spans="1:7" x14ac:dyDescent="0.15">
      <c r="A3430" s="44">
        <v>32517</v>
      </c>
      <c r="B3430" s="44" t="s">
        <v>1295</v>
      </c>
      <c r="C3430" s="48" t="s">
        <v>3256</v>
      </c>
      <c r="D3430" s="44">
        <v>2002</v>
      </c>
      <c r="E3430" s="48" t="s">
        <v>9976</v>
      </c>
      <c r="F3430" s="44" t="s">
        <v>1291</v>
      </c>
      <c r="G3430" s="61"/>
    </row>
    <row r="3431" spans="1:7" x14ac:dyDescent="0.15">
      <c r="A3431" s="44">
        <v>32518</v>
      </c>
      <c r="B3431" s="44" t="s">
        <v>1295</v>
      </c>
      <c r="C3431" s="48" t="s">
        <v>3257</v>
      </c>
      <c r="D3431" s="44">
        <v>2002</v>
      </c>
      <c r="E3431" s="48" t="s">
        <v>9173</v>
      </c>
      <c r="F3431" s="44" t="s">
        <v>1296</v>
      </c>
      <c r="G3431" s="61"/>
    </row>
    <row r="3432" spans="1:7" x14ac:dyDescent="0.15">
      <c r="A3432" s="44">
        <v>32519</v>
      </c>
      <c r="B3432" s="44" t="s">
        <v>1296</v>
      </c>
      <c r="C3432" s="48" t="s">
        <v>3258</v>
      </c>
      <c r="D3432" s="44">
        <v>2004</v>
      </c>
      <c r="E3432" s="48" t="s">
        <v>8748</v>
      </c>
      <c r="F3432" s="44" t="s">
        <v>1296</v>
      </c>
      <c r="G3432" s="61"/>
    </row>
    <row r="3433" spans="1:7" x14ac:dyDescent="0.15">
      <c r="A3433" s="44">
        <v>32520</v>
      </c>
      <c r="B3433" s="44" t="s">
        <v>1296</v>
      </c>
      <c r="C3433" s="48" t="s">
        <v>3259</v>
      </c>
      <c r="D3433" s="44">
        <v>2004</v>
      </c>
      <c r="E3433" s="48" t="s">
        <v>8748</v>
      </c>
      <c r="F3433" s="44" t="s">
        <v>1296</v>
      </c>
      <c r="G3433" s="61">
        <v>43100</v>
      </c>
    </row>
    <row r="3434" spans="1:7" x14ac:dyDescent="0.15">
      <c r="A3434" s="44">
        <v>32521</v>
      </c>
      <c r="B3434" s="44" t="s">
        <v>1296</v>
      </c>
      <c r="C3434" s="48" t="s">
        <v>619</v>
      </c>
      <c r="D3434" s="44">
        <v>2002</v>
      </c>
      <c r="E3434" s="48" t="s">
        <v>8748</v>
      </c>
      <c r="F3434" s="44" t="s">
        <v>1296</v>
      </c>
      <c r="G3434" s="61"/>
    </row>
    <row r="3435" spans="1:7" x14ac:dyDescent="0.15">
      <c r="A3435" s="44">
        <v>32522</v>
      </c>
      <c r="B3435" s="44" t="s">
        <v>1296</v>
      </c>
      <c r="C3435" s="48" t="s">
        <v>3260</v>
      </c>
      <c r="D3435" s="44">
        <v>2002</v>
      </c>
      <c r="E3435" s="48" t="s">
        <v>8748</v>
      </c>
      <c r="F3435" s="44" t="s">
        <v>1296</v>
      </c>
      <c r="G3435" s="61"/>
    </row>
    <row r="3436" spans="1:7" x14ac:dyDescent="0.15">
      <c r="A3436" s="133">
        <v>32523</v>
      </c>
      <c r="B3436" s="133" t="s">
        <v>1296</v>
      </c>
      <c r="C3436" s="134" t="s">
        <v>3261</v>
      </c>
      <c r="D3436" s="133">
        <v>2005</v>
      </c>
      <c r="E3436" s="134" t="s">
        <v>8748</v>
      </c>
      <c r="F3436" s="133" t="s">
        <v>1296</v>
      </c>
    </row>
    <row r="3437" spans="1:7" x14ac:dyDescent="0.15">
      <c r="A3437" s="44">
        <v>32524</v>
      </c>
      <c r="B3437" s="44" t="s">
        <v>1295</v>
      </c>
      <c r="C3437" s="48" t="s">
        <v>27</v>
      </c>
      <c r="D3437" s="44">
        <v>2002</v>
      </c>
      <c r="E3437" s="48" t="s">
        <v>8748</v>
      </c>
      <c r="F3437" s="44" t="s">
        <v>1296</v>
      </c>
      <c r="G3437" s="61"/>
    </row>
    <row r="3438" spans="1:7" x14ac:dyDescent="0.15">
      <c r="A3438" s="44">
        <v>32525</v>
      </c>
      <c r="B3438" s="44" t="s">
        <v>1295</v>
      </c>
      <c r="C3438" s="48" t="s">
        <v>3262</v>
      </c>
      <c r="D3438" s="44">
        <v>2001</v>
      </c>
      <c r="E3438" s="48" t="s">
        <v>8692</v>
      </c>
      <c r="F3438" s="44" t="s">
        <v>1298</v>
      </c>
      <c r="G3438" s="61"/>
    </row>
    <row r="3439" spans="1:7" x14ac:dyDescent="0.15">
      <c r="A3439" s="44">
        <v>32526</v>
      </c>
      <c r="B3439" s="44" t="s">
        <v>1296</v>
      </c>
      <c r="C3439" s="48" t="s">
        <v>3263</v>
      </c>
      <c r="D3439" s="44">
        <v>2001</v>
      </c>
      <c r="E3439" s="48" t="s">
        <v>8803</v>
      </c>
      <c r="F3439" s="44" t="s">
        <v>1296</v>
      </c>
      <c r="G3439" s="61">
        <v>42429</v>
      </c>
    </row>
    <row r="3440" spans="1:7" x14ac:dyDescent="0.15">
      <c r="A3440" s="44">
        <v>32527</v>
      </c>
      <c r="B3440" s="44" t="s">
        <v>1296</v>
      </c>
      <c r="C3440" s="48" t="s">
        <v>3264</v>
      </c>
      <c r="D3440" s="44">
        <v>2003</v>
      </c>
      <c r="E3440" s="48" t="s">
        <v>9158</v>
      </c>
      <c r="F3440" s="44" t="s">
        <v>1298</v>
      </c>
      <c r="G3440" s="61">
        <v>43100</v>
      </c>
    </row>
    <row r="3441" spans="1:7" x14ac:dyDescent="0.15">
      <c r="A3441" s="44">
        <v>32529</v>
      </c>
      <c r="B3441" s="44" t="s">
        <v>1295</v>
      </c>
      <c r="C3441" s="48" t="s">
        <v>3265</v>
      </c>
      <c r="D3441" s="44">
        <v>1999</v>
      </c>
      <c r="E3441" s="48" t="s">
        <v>8714</v>
      </c>
      <c r="F3441" s="44" t="s">
        <v>1294</v>
      </c>
      <c r="G3441" s="61"/>
    </row>
    <row r="3442" spans="1:7" x14ac:dyDescent="0.15">
      <c r="A3442" s="44">
        <v>32531</v>
      </c>
      <c r="B3442" s="44" t="s">
        <v>1296</v>
      </c>
      <c r="C3442" s="48" t="s">
        <v>1469</v>
      </c>
      <c r="D3442" s="44">
        <v>2002</v>
      </c>
      <c r="E3442" s="48" t="s">
        <v>8780</v>
      </c>
      <c r="F3442" s="44" t="s">
        <v>1294</v>
      </c>
      <c r="G3442" s="61"/>
    </row>
    <row r="3443" spans="1:7" x14ac:dyDescent="0.15">
      <c r="A3443" s="44">
        <v>32532</v>
      </c>
      <c r="B3443" s="44" t="s">
        <v>1295</v>
      </c>
      <c r="C3443" s="48" t="s">
        <v>3266</v>
      </c>
      <c r="D3443" s="44">
        <v>2002</v>
      </c>
      <c r="E3443" s="48" t="s">
        <v>8780</v>
      </c>
      <c r="F3443" s="44" t="s">
        <v>1294</v>
      </c>
      <c r="G3443" s="61"/>
    </row>
    <row r="3444" spans="1:7" x14ac:dyDescent="0.15">
      <c r="A3444" s="44">
        <v>32533</v>
      </c>
      <c r="B3444" s="44" t="s">
        <v>1296</v>
      </c>
      <c r="C3444" s="48" t="s">
        <v>3267</v>
      </c>
      <c r="D3444" s="44">
        <v>2002</v>
      </c>
      <c r="E3444" s="48" t="s">
        <v>8729</v>
      </c>
      <c r="F3444" s="44" t="s">
        <v>1298</v>
      </c>
      <c r="G3444" s="61"/>
    </row>
    <row r="3445" spans="1:7" x14ac:dyDescent="0.15">
      <c r="A3445" s="44">
        <v>32534</v>
      </c>
      <c r="B3445" s="44" t="s">
        <v>1296</v>
      </c>
      <c r="C3445" s="48" t="s">
        <v>3268</v>
      </c>
      <c r="D3445" s="44">
        <v>2001</v>
      </c>
      <c r="E3445" s="48" t="s">
        <v>8729</v>
      </c>
      <c r="F3445" s="44" t="s">
        <v>1298</v>
      </c>
      <c r="G3445" s="61"/>
    </row>
    <row r="3446" spans="1:7" x14ac:dyDescent="0.15">
      <c r="A3446" s="44">
        <v>32535</v>
      </c>
      <c r="B3446" s="44" t="s">
        <v>1296</v>
      </c>
      <c r="C3446" s="48" t="s">
        <v>11067</v>
      </c>
      <c r="D3446" s="44">
        <v>1999</v>
      </c>
      <c r="E3446" s="48" t="s">
        <v>8729</v>
      </c>
      <c r="F3446" s="44" t="s">
        <v>1298</v>
      </c>
      <c r="G3446" s="61"/>
    </row>
    <row r="3447" spans="1:7" x14ac:dyDescent="0.15">
      <c r="A3447" s="44">
        <v>32536</v>
      </c>
      <c r="B3447" s="44" t="s">
        <v>1296</v>
      </c>
      <c r="C3447" s="48" t="s">
        <v>3269</v>
      </c>
      <c r="D3447" s="44">
        <v>2004</v>
      </c>
      <c r="E3447" s="48" t="s">
        <v>8729</v>
      </c>
      <c r="F3447" s="44" t="s">
        <v>1298</v>
      </c>
      <c r="G3447" s="61"/>
    </row>
    <row r="3448" spans="1:7" x14ac:dyDescent="0.15">
      <c r="A3448" s="44">
        <v>32537</v>
      </c>
      <c r="B3448" s="44" t="s">
        <v>1296</v>
      </c>
      <c r="C3448" s="48" t="s">
        <v>3270</v>
      </c>
      <c r="D3448" s="44">
        <v>2005</v>
      </c>
      <c r="E3448" s="48" t="s">
        <v>8729</v>
      </c>
      <c r="F3448" s="44" t="s">
        <v>1298</v>
      </c>
      <c r="G3448" s="61">
        <v>43100</v>
      </c>
    </row>
    <row r="3449" spans="1:7" x14ac:dyDescent="0.15">
      <c r="A3449" s="44">
        <v>32538</v>
      </c>
      <c r="B3449" s="44" t="s">
        <v>1295</v>
      </c>
      <c r="C3449" s="48" t="s">
        <v>3271</v>
      </c>
      <c r="D3449" s="44">
        <v>2002</v>
      </c>
      <c r="E3449" s="48" t="s">
        <v>8729</v>
      </c>
      <c r="F3449" s="44" t="s">
        <v>1298</v>
      </c>
      <c r="G3449" s="61"/>
    </row>
    <row r="3450" spans="1:7" x14ac:dyDescent="0.15">
      <c r="A3450" s="44">
        <v>32539</v>
      </c>
      <c r="B3450" s="44" t="s">
        <v>1295</v>
      </c>
      <c r="C3450" s="48" t="s">
        <v>3272</v>
      </c>
      <c r="D3450" s="44">
        <v>2003</v>
      </c>
      <c r="E3450" s="48" t="s">
        <v>8729</v>
      </c>
      <c r="F3450" s="44" t="s">
        <v>1298</v>
      </c>
      <c r="G3450" s="61"/>
    </row>
    <row r="3451" spans="1:7" x14ac:dyDescent="0.15">
      <c r="A3451" s="44">
        <v>32541</v>
      </c>
      <c r="B3451" s="44" t="s">
        <v>1296</v>
      </c>
      <c r="C3451" s="48" t="s">
        <v>3273</v>
      </c>
      <c r="D3451" s="44">
        <v>2005</v>
      </c>
      <c r="E3451" s="48" t="s">
        <v>8729</v>
      </c>
      <c r="F3451" s="44" t="s">
        <v>1298</v>
      </c>
      <c r="G3451" s="61"/>
    </row>
    <row r="3452" spans="1:7" x14ac:dyDescent="0.15">
      <c r="A3452" s="44">
        <v>32542</v>
      </c>
      <c r="B3452" s="44" t="s">
        <v>1296</v>
      </c>
      <c r="C3452" s="48" t="s">
        <v>3274</v>
      </c>
      <c r="D3452" s="44">
        <v>2002</v>
      </c>
      <c r="E3452" s="48" t="s">
        <v>8729</v>
      </c>
      <c r="F3452" s="44" t="s">
        <v>1298</v>
      </c>
      <c r="G3452" s="61"/>
    </row>
    <row r="3453" spans="1:7" x14ac:dyDescent="0.15">
      <c r="A3453" s="44">
        <v>32545</v>
      </c>
      <c r="B3453" s="44" t="s">
        <v>1296</v>
      </c>
      <c r="C3453" s="48" t="s">
        <v>906</v>
      </c>
      <c r="D3453" s="44">
        <v>2001</v>
      </c>
      <c r="E3453" s="48" t="s">
        <v>8801</v>
      </c>
      <c r="F3453" s="44" t="s">
        <v>1296</v>
      </c>
      <c r="G3453" s="61"/>
    </row>
    <row r="3454" spans="1:7" x14ac:dyDescent="0.15">
      <c r="A3454" s="44">
        <v>32546</v>
      </c>
      <c r="B3454" s="44" t="s">
        <v>1296</v>
      </c>
      <c r="C3454" s="48" t="s">
        <v>545</v>
      </c>
      <c r="D3454" s="44">
        <v>2002</v>
      </c>
      <c r="E3454" s="48" t="s">
        <v>8802</v>
      </c>
      <c r="F3454" s="44" t="s">
        <v>1296</v>
      </c>
      <c r="G3454" s="61">
        <v>43100</v>
      </c>
    </row>
    <row r="3455" spans="1:7" x14ac:dyDescent="0.15">
      <c r="A3455" s="44">
        <v>32547</v>
      </c>
      <c r="B3455" s="44" t="s">
        <v>1296</v>
      </c>
      <c r="C3455" s="48" t="s">
        <v>857</v>
      </c>
      <c r="D3455" s="44">
        <v>2001</v>
      </c>
      <c r="E3455" s="48" t="s">
        <v>8708</v>
      </c>
      <c r="F3455" s="44" t="s">
        <v>1296</v>
      </c>
      <c r="G3455" s="61"/>
    </row>
    <row r="3456" spans="1:7" x14ac:dyDescent="0.15">
      <c r="A3456" s="44">
        <v>32548</v>
      </c>
      <c r="B3456" s="44" t="s">
        <v>1296</v>
      </c>
      <c r="C3456" s="48" t="s">
        <v>1117</v>
      </c>
      <c r="D3456" s="44">
        <v>2002</v>
      </c>
      <c r="E3456" s="48" t="s">
        <v>8823</v>
      </c>
      <c r="F3456" s="44" t="s">
        <v>1298</v>
      </c>
      <c r="G3456" s="61">
        <v>43100</v>
      </c>
    </row>
    <row r="3457" spans="1:7" x14ac:dyDescent="0.15">
      <c r="A3457" s="44">
        <v>32549</v>
      </c>
      <c r="B3457" s="44" t="s">
        <v>1295</v>
      </c>
      <c r="C3457" s="48" t="s">
        <v>3275</v>
      </c>
      <c r="D3457" s="44">
        <v>2003</v>
      </c>
      <c r="E3457" s="48" t="s">
        <v>8748</v>
      </c>
      <c r="F3457" s="44" t="s">
        <v>1296</v>
      </c>
      <c r="G3457" s="61"/>
    </row>
    <row r="3458" spans="1:7" x14ac:dyDescent="0.15">
      <c r="A3458" s="44">
        <v>32550</v>
      </c>
      <c r="B3458" s="44" t="s">
        <v>1296</v>
      </c>
      <c r="C3458" s="48" t="s">
        <v>3276</v>
      </c>
      <c r="D3458" s="44">
        <v>2004</v>
      </c>
      <c r="E3458" s="48" t="s">
        <v>8748</v>
      </c>
      <c r="F3458" s="44" t="s">
        <v>1296</v>
      </c>
      <c r="G3458" s="61"/>
    </row>
    <row r="3459" spans="1:7" x14ac:dyDescent="0.15">
      <c r="A3459" s="44">
        <v>32551</v>
      </c>
      <c r="B3459" s="44" t="s">
        <v>1296</v>
      </c>
      <c r="C3459" s="48" t="s">
        <v>3277</v>
      </c>
      <c r="D3459" s="44">
        <v>2000</v>
      </c>
      <c r="E3459" s="48" t="s">
        <v>8748</v>
      </c>
      <c r="F3459" s="44" t="s">
        <v>1296</v>
      </c>
      <c r="G3459" s="61"/>
    </row>
    <row r="3460" spans="1:7" x14ac:dyDescent="0.15">
      <c r="A3460" s="44">
        <v>32552</v>
      </c>
      <c r="B3460" s="44" t="s">
        <v>1295</v>
      </c>
      <c r="C3460" s="48" t="s">
        <v>3278</v>
      </c>
      <c r="D3460" s="44">
        <v>2007</v>
      </c>
      <c r="E3460" s="48" t="s">
        <v>8809</v>
      </c>
      <c r="F3460" s="44" t="s">
        <v>1297</v>
      </c>
      <c r="G3460" s="61"/>
    </row>
    <row r="3461" spans="1:7" x14ac:dyDescent="0.15">
      <c r="A3461" s="44">
        <v>32553</v>
      </c>
      <c r="B3461" s="44" t="s">
        <v>1295</v>
      </c>
      <c r="C3461" s="48" t="s">
        <v>3279</v>
      </c>
      <c r="D3461" s="44">
        <v>2000</v>
      </c>
      <c r="E3461" s="48" t="s">
        <v>8809</v>
      </c>
      <c r="F3461" s="44" t="s">
        <v>1297</v>
      </c>
      <c r="G3461" s="61"/>
    </row>
    <row r="3462" spans="1:7" x14ac:dyDescent="0.15">
      <c r="A3462" s="44">
        <v>32554</v>
      </c>
      <c r="B3462" s="44" t="s">
        <v>1296</v>
      </c>
      <c r="C3462" s="48" t="s">
        <v>3280</v>
      </c>
      <c r="D3462" s="44">
        <v>2001</v>
      </c>
      <c r="E3462" s="48" t="s">
        <v>8800</v>
      </c>
      <c r="F3462" s="44" t="s">
        <v>1293</v>
      </c>
      <c r="G3462" s="61"/>
    </row>
    <row r="3463" spans="1:7" x14ac:dyDescent="0.15">
      <c r="A3463" s="44">
        <v>32555</v>
      </c>
      <c r="B3463" s="44" t="s">
        <v>1296</v>
      </c>
      <c r="C3463" s="48" t="s">
        <v>11068</v>
      </c>
      <c r="D3463" s="44">
        <v>1999</v>
      </c>
      <c r="E3463" s="48" t="s">
        <v>8743</v>
      </c>
      <c r="F3463" s="44" t="s">
        <v>1299</v>
      </c>
      <c r="G3463" s="61"/>
    </row>
    <row r="3464" spans="1:7" x14ac:dyDescent="0.15">
      <c r="A3464" s="44">
        <v>32556</v>
      </c>
      <c r="B3464" s="44" t="s">
        <v>1296</v>
      </c>
      <c r="C3464" s="48" t="s">
        <v>11069</v>
      </c>
      <c r="D3464" s="44">
        <v>1999</v>
      </c>
      <c r="E3464" s="48" t="s">
        <v>8743</v>
      </c>
      <c r="F3464" s="44" t="s">
        <v>1299</v>
      </c>
      <c r="G3464" s="61"/>
    </row>
    <row r="3465" spans="1:7" x14ac:dyDescent="0.15">
      <c r="A3465" s="44">
        <v>32557</v>
      </c>
      <c r="B3465" s="44" t="s">
        <v>1295</v>
      </c>
      <c r="C3465" s="48" t="s">
        <v>3281</v>
      </c>
      <c r="D3465" s="44">
        <v>2002</v>
      </c>
      <c r="E3465" s="48" t="s">
        <v>8743</v>
      </c>
      <c r="F3465" s="44" t="s">
        <v>1299</v>
      </c>
      <c r="G3465" s="61"/>
    </row>
    <row r="3466" spans="1:7" x14ac:dyDescent="0.15">
      <c r="A3466" s="44">
        <v>32558</v>
      </c>
      <c r="B3466" s="44" t="s">
        <v>1295</v>
      </c>
      <c r="C3466" s="48" t="s">
        <v>11070</v>
      </c>
      <c r="D3466" s="44">
        <v>1999</v>
      </c>
      <c r="E3466" s="48" t="s">
        <v>8743</v>
      </c>
      <c r="F3466" s="44" t="s">
        <v>1299</v>
      </c>
      <c r="G3466" s="61"/>
    </row>
    <row r="3467" spans="1:7" x14ac:dyDescent="0.15">
      <c r="A3467" s="44">
        <v>32559</v>
      </c>
      <c r="B3467" s="44" t="s">
        <v>1295</v>
      </c>
      <c r="C3467" s="48" t="s">
        <v>3282</v>
      </c>
      <c r="D3467" s="44">
        <v>2001</v>
      </c>
      <c r="E3467" s="48" t="s">
        <v>8743</v>
      </c>
      <c r="F3467" s="44" t="s">
        <v>1299</v>
      </c>
      <c r="G3467" s="61"/>
    </row>
    <row r="3468" spans="1:7" x14ac:dyDescent="0.15">
      <c r="A3468" s="44">
        <v>32563</v>
      </c>
      <c r="B3468" s="44" t="s">
        <v>1296</v>
      </c>
      <c r="C3468" s="48" t="s">
        <v>3283</v>
      </c>
      <c r="D3468" s="44">
        <v>2002</v>
      </c>
      <c r="E3468" s="48" t="s">
        <v>9174</v>
      </c>
      <c r="F3468" s="44" t="s">
        <v>1290</v>
      </c>
      <c r="G3468" s="61"/>
    </row>
    <row r="3469" spans="1:7" x14ac:dyDescent="0.15">
      <c r="A3469" s="44">
        <v>32564</v>
      </c>
      <c r="B3469" s="44" t="s">
        <v>1296</v>
      </c>
      <c r="C3469" s="48" t="s">
        <v>647</v>
      </c>
      <c r="D3469" s="44">
        <v>2002</v>
      </c>
      <c r="E3469" s="48" t="s">
        <v>8879</v>
      </c>
      <c r="F3469" s="44" t="s">
        <v>1296</v>
      </c>
      <c r="G3469" s="61">
        <v>42645</v>
      </c>
    </row>
    <row r="3470" spans="1:7" x14ac:dyDescent="0.15">
      <c r="A3470" s="44">
        <v>32565</v>
      </c>
      <c r="B3470" s="44" t="s">
        <v>1296</v>
      </c>
      <c r="C3470" s="48" t="s">
        <v>1122</v>
      </c>
      <c r="D3470" s="44">
        <v>2001</v>
      </c>
      <c r="E3470" s="48" t="s">
        <v>8879</v>
      </c>
      <c r="F3470" s="44" t="s">
        <v>1296</v>
      </c>
      <c r="G3470" s="61">
        <v>42574</v>
      </c>
    </row>
    <row r="3471" spans="1:7" x14ac:dyDescent="0.15">
      <c r="A3471" s="44">
        <v>32566</v>
      </c>
      <c r="B3471" s="44" t="s">
        <v>1296</v>
      </c>
      <c r="C3471" s="48" t="s">
        <v>850</v>
      </c>
      <c r="D3471" s="44">
        <v>2001</v>
      </c>
      <c r="E3471" s="48" t="s">
        <v>8714</v>
      </c>
      <c r="F3471" s="44" t="s">
        <v>1294</v>
      </c>
      <c r="G3471" s="61"/>
    </row>
    <row r="3472" spans="1:7" x14ac:dyDescent="0.15">
      <c r="A3472" s="44">
        <v>32567</v>
      </c>
      <c r="B3472" s="44" t="s">
        <v>1295</v>
      </c>
      <c r="C3472" s="48" t="s">
        <v>160</v>
      </c>
      <c r="D3472" s="44">
        <v>2002</v>
      </c>
      <c r="E3472" s="48" t="s">
        <v>8706</v>
      </c>
      <c r="F3472" s="44" t="s">
        <v>1291</v>
      </c>
      <c r="G3472" s="61">
        <v>42428</v>
      </c>
    </row>
    <row r="3473" spans="1:7" x14ac:dyDescent="0.15">
      <c r="A3473" s="44">
        <v>32568</v>
      </c>
      <c r="B3473" s="44" t="s">
        <v>1295</v>
      </c>
      <c r="C3473" s="48" t="s">
        <v>3284</v>
      </c>
      <c r="D3473" s="44">
        <v>2003</v>
      </c>
      <c r="E3473" s="48" t="s">
        <v>8820</v>
      </c>
      <c r="F3473" s="44" t="s">
        <v>1291</v>
      </c>
      <c r="G3473" s="61"/>
    </row>
    <row r="3474" spans="1:7" x14ac:dyDescent="0.15">
      <c r="A3474" s="44">
        <v>32569</v>
      </c>
      <c r="B3474" s="44" t="s">
        <v>1295</v>
      </c>
      <c r="C3474" s="48" t="s">
        <v>3285</v>
      </c>
      <c r="D3474" s="44">
        <v>2001</v>
      </c>
      <c r="E3474" s="48" t="s">
        <v>8820</v>
      </c>
      <c r="F3474" s="44" t="s">
        <v>1291</v>
      </c>
      <c r="G3474" s="61"/>
    </row>
    <row r="3475" spans="1:7" x14ac:dyDescent="0.15">
      <c r="A3475" s="44">
        <v>32570</v>
      </c>
      <c r="B3475" s="44" t="s">
        <v>1296</v>
      </c>
      <c r="C3475" s="48" t="s">
        <v>799</v>
      </c>
      <c r="D3475" s="44">
        <v>2000</v>
      </c>
      <c r="E3475" s="48" t="s">
        <v>8820</v>
      </c>
      <c r="F3475" s="44" t="s">
        <v>1291</v>
      </c>
      <c r="G3475" s="61"/>
    </row>
    <row r="3476" spans="1:7" x14ac:dyDescent="0.15">
      <c r="A3476" s="44">
        <v>32571</v>
      </c>
      <c r="B3476" s="44" t="s">
        <v>1296</v>
      </c>
      <c r="C3476" s="48" t="s">
        <v>3286</v>
      </c>
      <c r="D3476" s="44">
        <v>2003</v>
      </c>
      <c r="E3476" s="48" t="s">
        <v>8820</v>
      </c>
      <c r="F3476" s="44" t="s">
        <v>1291</v>
      </c>
      <c r="G3476" s="61"/>
    </row>
    <row r="3477" spans="1:7" x14ac:dyDescent="0.15">
      <c r="A3477" s="44">
        <v>32573</v>
      </c>
      <c r="B3477" s="44" t="s">
        <v>1295</v>
      </c>
      <c r="C3477" s="48" t="s">
        <v>402</v>
      </c>
      <c r="D3477" s="44">
        <v>2001</v>
      </c>
      <c r="E3477" s="48" t="s">
        <v>8730</v>
      </c>
      <c r="F3477" s="44" t="s">
        <v>1298</v>
      </c>
      <c r="G3477" s="61"/>
    </row>
    <row r="3478" spans="1:7" x14ac:dyDescent="0.15">
      <c r="A3478" s="44">
        <v>32574</v>
      </c>
      <c r="B3478" s="44" t="s">
        <v>1296</v>
      </c>
      <c r="C3478" s="48" t="s">
        <v>3287</v>
      </c>
      <c r="D3478" s="44">
        <v>2005</v>
      </c>
      <c r="E3478" s="48" t="s">
        <v>8748</v>
      </c>
      <c r="F3478" s="44" t="s">
        <v>1296</v>
      </c>
      <c r="G3478" s="61"/>
    </row>
    <row r="3479" spans="1:7" x14ac:dyDescent="0.15">
      <c r="A3479" s="44">
        <v>32575</v>
      </c>
      <c r="B3479" s="44" t="s">
        <v>1296</v>
      </c>
      <c r="C3479" s="48" t="s">
        <v>3288</v>
      </c>
      <c r="D3479" s="44">
        <v>2004</v>
      </c>
      <c r="E3479" s="48" t="s">
        <v>8748</v>
      </c>
      <c r="F3479" s="44" t="s">
        <v>1296</v>
      </c>
      <c r="G3479" s="61"/>
    </row>
    <row r="3480" spans="1:7" x14ac:dyDescent="0.15">
      <c r="A3480" s="44">
        <v>32576</v>
      </c>
      <c r="B3480" s="44" t="s">
        <v>1296</v>
      </c>
      <c r="C3480" s="48" t="s">
        <v>3289</v>
      </c>
      <c r="D3480" s="44">
        <v>2002</v>
      </c>
      <c r="E3480" s="48" t="s">
        <v>8767</v>
      </c>
      <c r="F3480" s="44" t="s">
        <v>1297</v>
      </c>
      <c r="G3480" s="61"/>
    </row>
    <row r="3481" spans="1:7" x14ac:dyDescent="0.15">
      <c r="A3481" s="44">
        <v>32577</v>
      </c>
      <c r="B3481" s="44" t="s">
        <v>1296</v>
      </c>
      <c r="C3481" s="48" t="s">
        <v>3290</v>
      </c>
      <c r="D3481" s="44">
        <v>2002</v>
      </c>
      <c r="E3481" s="48" t="s">
        <v>8767</v>
      </c>
      <c r="F3481" s="44" t="s">
        <v>1297</v>
      </c>
      <c r="G3481" s="61">
        <v>42786</v>
      </c>
    </row>
    <row r="3482" spans="1:7" x14ac:dyDescent="0.15">
      <c r="A3482" s="44">
        <v>32578</v>
      </c>
      <c r="B3482" s="44" t="s">
        <v>1295</v>
      </c>
      <c r="C3482" s="48" t="s">
        <v>1608</v>
      </c>
      <c r="D3482" s="44">
        <v>2005</v>
      </c>
      <c r="E3482" s="48" t="s">
        <v>8767</v>
      </c>
      <c r="F3482" s="44" t="s">
        <v>1297</v>
      </c>
      <c r="G3482" s="61">
        <v>43045</v>
      </c>
    </row>
    <row r="3483" spans="1:7" x14ac:dyDescent="0.15">
      <c r="A3483" s="44">
        <v>32579</v>
      </c>
      <c r="B3483" s="44" t="s">
        <v>1295</v>
      </c>
      <c r="C3483" s="48" t="s">
        <v>3291</v>
      </c>
      <c r="D3483" s="44">
        <v>2006</v>
      </c>
      <c r="E3483" s="48" t="s">
        <v>8767</v>
      </c>
      <c r="F3483" s="44" t="s">
        <v>1297</v>
      </c>
      <c r="G3483" s="61"/>
    </row>
    <row r="3484" spans="1:7" x14ac:dyDescent="0.15">
      <c r="A3484" s="44">
        <v>32580</v>
      </c>
      <c r="B3484" s="44" t="s">
        <v>1295</v>
      </c>
      <c r="C3484" s="48" t="s">
        <v>3292</v>
      </c>
      <c r="D3484" s="44">
        <v>2002</v>
      </c>
      <c r="E3484" s="48" t="s">
        <v>8844</v>
      </c>
      <c r="F3484" s="44" t="s">
        <v>1298</v>
      </c>
      <c r="G3484" s="61"/>
    </row>
    <row r="3485" spans="1:7" x14ac:dyDescent="0.15">
      <c r="A3485" s="44">
        <v>32582</v>
      </c>
      <c r="B3485" s="44" t="s">
        <v>1296</v>
      </c>
      <c r="C3485" s="48" t="s">
        <v>918</v>
      </c>
      <c r="D3485" s="44">
        <v>2001</v>
      </c>
      <c r="E3485" s="48" t="s">
        <v>8844</v>
      </c>
      <c r="F3485" s="44" t="s">
        <v>1298</v>
      </c>
      <c r="G3485" s="61"/>
    </row>
    <row r="3486" spans="1:7" x14ac:dyDescent="0.15">
      <c r="A3486" s="44">
        <v>32583</v>
      </c>
      <c r="B3486" s="44" t="s">
        <v>1296</v>
      </c>
      <c r="C3486" s="48" t="s">
        <v>3293</v>
      </c>
      <c r="D3486" s="44">
        <v>2000</v>
      </c>
      <c r="E3486" s="48" t="s">
        <v>8844</v>
      </c>
      <c r="F3486" s="44" t="s">
        <v>1298</v>
      </c>
      <c r="G3486" s="61"/>
    </row>
    <row r="3487" spans="1:7" x14ac:dyDescent="0.15">
      <c r="A3487" s="44">
        <v>32585</v>
      </c>
      <c r="B3487" s="44" t="s">
        <v>1295</v>
      </c>
      <c r="C3487" s="48" t="s">
        <v>3295</v>
      </c>
      <c r="D3487" s="44">
        <v>2005</v>
      </c>
      <c r="E3487" s="48" t="s">
        <v>8729</v>
      </c>
      <c r="F3487" s="44" t="s">
        <v>1298</v>
      </c>
      <c r="G3487" s="61">
        <v>43100</v>
      </c>
    </row>
    <row r="3488" spans="1:7" x14ac:dyDescent="0.15">
      <c r="A3488" s="44">
        <v>32586</v>
      </c>
      <c r="B3488" s="44" t="s">
        <v>1295</v>
      </c>
      <c r="C3488" s="48" t="s">
        <v>3296</v>
      </c>
      <c r="D3488" s="44">
        <v>2001</v>
      </c>
      <c r="E3488" s="48" t="s">
        <v>8729</v>
      </c>
      <c r="F3488" s="44" t="s">
        <v>1298</v>
      </c>
      <c r="G3488" s="61"/>
    </row>
    <row r="3489" spans="1:7" x14ac:dyDescent="0.15">
      <c r="A3489" s="44">
        <v>32587</v>
      </c>
      <c r="B3489" s="44" t="s">
        <v>1295</v>
      </c>
      <c r="C3489" s="48" t="s">
        <v>3297</v>
      </c>
      <c r="D3489" s="44">
        <v>2005</v>
      </c>
      <c r="E3489" s="48" t="s">
        <v>8729</v>
      </c>
      <c r="F3489" s="44" t="s">
        <v>1298</v>
      </c>
      <c r="G3489" s="61"/>
    </row>
    <row r="3490" spans="1:7" x14ac:dyDescent="0.15">
      <c r="A3490" s="44">
        <v>32588</v>
      </c>
      <c r="B3490" s="44" t="s">
        <v>1296</v>
      </c>
      <c r="C3490" s="48" t="s">
        <v>3298</v>
      </c>
      <c r="D3490" s="44">
        <v>2004</v>
      </c>
      <c r="E3490" s="48" t="s">
        <v>8729</v>
      </c>
      <c r="F3490" s="44" t="s">
        <v>1298</v>
      </c>
      <c r="G3490" s="61">
        <v>43100</v>
      </c>
    </row>
    <row r="3491" spans="1:7" x14ac:dyDescent="0.15">
      <c r="A3491" s="44">
        <v>32589</v>
      </c>
      <c r="B3491" s="44" t="s">
        <v>1295</v>
      </c>
      <c r="C3491" s="48" t="s">
        <v>368</v>
      </c>
      <c r="D3491" s="44">
        <v>2001</v>
      </c>
      <c r="E3491" s="48" t="s">
        <v>8711</v>
      </c>
      <c r="F3491" s="44" t="s">
        <v>1291</v>
      </c>
      <c r="G3491" s="61">
        <v>42834</v>
      </c>
    </row>
    <row r="3492" spans="1:7" x14ac:dyDescent="0.15">
      <c r="A3492" s="44">
        <v>32590</v>
      </c>
      <c r="B3492" s="44" t="s">
        <v>1295</v>
      </c>
      <c r="C3492" s="48" t="s">
        <v>3299</v>
      </c>
      <c r="D3492" s="44">
        <v>2001</v>
      </c>
      <c r="E3492" s="48" t="s">
        <v>8826</v>
      </c>
      <c r="F3492" s="44" t="s">
        <v>1294</v>
      </c>
      <c r="G3492" s="61"/>
    </row>
    <row r="3493" spans="1:7" x14ac:dyDescent="0.15">
      <c r="A3493" s="44">
        <v>32591</v>
      </c>
      <c r="B3493" s="44" t="s">
        <v>1295</v>
      </c>
      <c r="C3493" s="48" t="s">
        <v>3300</v>
      </c>
      <c r="D3493" s="44">
        <v>2002</v>
      </c>
      <c r="E3493" s="48" t="s">
        <v>8707</v>
      </c>
      <c r="F3493" s="44" t="s">
        <v>1290</v>
      </c>
      <c r="G3493" s="61"/>
    </row>
    <row r="3494" spans="1:7" x14ac:dyDescent="0.15">
      <c r="A3494" s="44">
        <v>32592</v>
      </c>
      <c r="B3494" s="44" t="s">
        <v>1295</v>
      </c>
      <c r="C3494" s="48" t="s">
        <v>144</v>
      </c>
      <c r="D3494" s="44">
        <v>2003</v>
      </c>
      <c r="E3494" s="48" t="s">
        <v>8707</v>
      </c>
      <c r="F3494" s="44" t="s">
        <v>1290</v>
      </c>
      <c r="G3494" s="61"/>
    </row>
    <row r="3495" spans="1:7" x14ac:dyDescent="0.15">
      <c r="A3495" s="44">
        <v>32593</v>
      </c>
      <c r="B3495" s="44" t="s">
        <v>1296</v>
      </c>
      <c r="C3495" s="48" t="s">
        <v>3301</v>
      </c>
      <c r="D3495" s="44">
        <v>2002</v>
      </c>
      <c r="E3495" s="48" t="s">
        <v>8707</v>
      </c>
      <c r="F3495" s="44" t="s">
        <v>1290</v>
      </c>
      <c r="G3495" s="61"/>
    </row>
    <row r="3496" spans="1:7" x14ac:dyDescent="0.15">
      <c r="A3496" s="44">
        <v>32594</v>
      </c>
      <c r="B3496" s="44" t="s">
        <v>1296</v>
      </c>
      <c r="C3496" s="48" t="s">
        <v>1104</v>
      </c>
      <c r="D3496" s="44">
        <v>2002</v>
      </c>
      <c r="E3496" s="48" t="s">
        <v>8707</v>
      </c>
      <c r="F3496" s="44" t="s">
        <v>1290</v>
      </c>
      <c r="G3496" s="61">
        <v>43100</v>
      </c>
    </row>
    <row r="3497" spans="1:7" x14ac:dyDescent="0.15">
      <c r="A3497" s="44">
        <v>32595</v>
      </c>
      <c r="B3497" s="44" t="s">
        <v>1296</v>
      </c>
      <c r="C3497" s="48" t="s">
        <v>3302</v>
      </c>
      <c r="D3497" s="44">
        <v>2001</v>
      </c>
      <c r="E3497" s="48" t="s">
        <v>8707</v>
      </c>
      <c r="F3497" s="44" t="s">
        <v>1290</v>
      </c>
      <c r="G3497" s="61"/>
    </row>
    <row r="3498" spans="1:7" x14ac:dyDescent="0.15">
      <c r="A3498" s="44">
        <v>32596</v>
      </c>
      <c r="B3498" s="44" t="s">
        <v>1296</v>
      </c>
      <c r="C3498" s="48" t="s">
        <v>830</v>
      </c>
      <c r="D3498" s="44">
        <v>2001</v>
      </c>
      <c r="E3498" s="48" t="s">
        <v>8707</v>
      </c>
      <c r="F3498" s="44" t="s">
        <v>1290</v>
      </c>
      <c r="G3498" s="61"/>
    </row>
    <row r="3499" spans="1:7" x14ac:dyDescent="0.15">
      <c r="A3499" s="44">
        <v>32597</v>
      </c>
      <c r="B3499" s="44" t="s">
        <v>1296</v>
      </c>
      <c r="C3499" s="48" t="s">
        <v>3303</v>
      </c>
      <c r="D3499" s="44">
        <v>2003</v>
      </c>
      <c r="E3499" s="48" t="s">
        <v>8707</v>
      </c>
      <c r="F3499" s="44" t="s">
        <v>1290</v>
      </c>
      <c r="G3499" s="61"/>
    </row>
    <row r="3500" spans="1:7" x14ac:dyDescent="0.15">
      <c r="A3500" s="44">
        <v>32598</v>
      </c>
      <c r="B3500" s="44" t="s">
        <v>1296</v>
      </c>
      <c r="C3500" s="48" t="s">
        <v>3304</v>
      </c>
      <c r="D3500" s="44">
        <v>2002</v>
      </c>
      <c r="E3500" s="48" t="s">
        <v>8707</v>
      </c>
      <c r="F3500" s="44" t="s">
        <v>1290</v>
      </c>
      <c r="G3500" s="61"/>
    </row>
    <row r="3501" spans="1:7" x14ac:dyDescent="0.15">
      <c r="A3501" s="44">
        <v>32599</v>
      </c>
      <c r="B3501" s="44" t="s">
        <v>1296</v>
      </c>
      <c r="C3501" s="48" t="s">
        <v>1143</v>
      </c>
      <c r="D3501" s="44">
        <v>2002</v>
      </c>
      <c r="E3501" s="48" t="s">
        <v>8707</v>
      </c>
      <c r="F3501" s="44" t="s">
        <v>1290</v>
      </c>
      <c r="G3501" s="61"/>
    </row>
    <row r="3502" spans="1:7" x14ac:dyDescent="0.15">
      <c r="A3502" s="44">
        <v>32600</v>
      </c>
      <c r="B3502" s="44" t="s">
        <v>1296</v>
      </c>
      <c r="C3502" s="48" t="s">
        <v>3305</v>
      </c>
      <c r="D3502" s="44">
        <v>2002</v>
      </c>
      <c r="E3502" s="48" t="s">
        <v>8707</v>
      </c>
      <c r="F3502" s="44" t="s">
        <v>1290</v>
      </c>
      <c r="G3502" s="61"/>
    </row>
    <row r="3503" spans="1:7" x14ac:dyDescent="0.15">
      <c r="A3503" s="44">
        <v>32601</v>
      </c>
      <c r="B3503" s="44" t="s">
        <v>1295</v>
      </c>
      <c r="C3503" s="48" t="s">
        <v>91</v>
      </c>
      <c r="D3503" s="44">
        <v>2002</v>
      </c>
      <c r="E3503" s="48" t="s">
        <v>8743</v>
      </c>
      <c r="F3503" s="44" t="s">
        <v>1299</v>
      </c>
      <c r="G3503" s="61">
        <v>43100</v>
      </c>
    </row>
    <row r="3504" spans="1:7" x14ac:dyDescent="0.15">
      <c r="A3504" s="44">
        <v>32603</v>
      </c>
      <c r="B3504" s="44" t="s">
        <v>1296</v>
      </c>
      <c r="C3504" s="48" t="s">
        <v>3306</v>
      </c>
      <c r="D3504" s="44">
        <v>2002</v>
      </c>
      <c r="E3504" s="48" t="s">
        <v>8761</v>
      </c>
      <c r="F3504" s="44" t="s">
        <v>1292</v>
      </c>
      <c r="G3504" s="61"/>
    </row>
    <row r="3505" spans="1:7" x14ac:dyDescent="0.15">
      <c r="A3505" s="133">
        <v>32604</v>
      </c>
      <c r="B3505" s="133" t="s">
        <v>1295</v>
      </c>
      <c r="C3505" s="134" t="s">
        <v>3307</v>
      </c>
      <c r="D3505" s="133">
        <v>2000</v>
      </c>
      <c r="E3505" s="134" t="s">
        <v>8778</v>
      </c>
      <c r="F3505" s="133" t="s">
        <v>1298</v>
      </c>
    </row>
    <row r="3506" spans="1:7" x14ac:dyDescent="0.15">
      <c r="A3506" s="44">
        <v>32605</v>
      </c>
      <c r="B3506" s="44" t="s">
        <v>1295</v>
      </c>
      <c r="C3506" s="48" t="s">
        <v>9</v>
      </c>
      <c r="D3506" s="44">
        <v>2003</v>
      </c>
      <c r="E3506" s="48" t="s">
        <v>8697</v>
      </c>
      <c r="F3506" s="44" t="s">
        <v>1291</v>
      </c>
      <c r="G3506" s="61">
        <v>42948</v>
      </c>
    </row>
    <row r="3507" spans="1:7" x14ac:dyDescent="0.15">
      <c r="A3507" s="133">
        <v>32606</v>
      </c>
      <c r="B3507" s="133" t="s">
        <v>1295</v>
      </c>
      <c r="C3507" s="134" t="s">
        <v>405</v>
      </c>
      <c r="D3507" s="133">
        <v>2000</v>
      </c>
      <c r="E3507" s="134" t="s">
        <v>8832</v>
      </c>
      <c r="F3507" s="133" t="s">
        <v>1294</v>
      </c>
    </row>
    <row r="3508" spans="1:7" x14ac:dyDescent="0.15">
      <c r="A3508" s="44">
        <v>32607</v>
      </c>
      <c r="B3508" s="44" t="s">
        <v>1295</v>
      </c>
      <c r="C3508" s="48" t="s">
        <v>11071</v>
      </c>
      <c r="D3508" s="44">
        <v>1999</v>
      </c>
      <c r="E3508" s="48" t="s">
        <v>8743</v>
      </c>
      <c r="F3508" s="44" t="s">
        <v>1299</v>
      </c>
      <c r="G3508" s="61"/>
    </row>
    <row r="3509" spans="1:7" x14ac:dyDescent="0.15">
      <c r="A3509" s="44">
        <v>32608</v>
      </c>
      <c r="B3509" s="44" t="s">
        <v>1295</v>
      </c>
      <c r="C3509" s="48" t="s">
        <v>11072</v>
      </c>
      <c r="D3509" s="44">
        <v>1999</v>
      </c>
      <c r="E3509" s="48" t="s">
        <v>8693</v>
      </c>
      <c r="F3509" s="44" t="s">
        <v>1295</v>
      </c>
      <c r="G3509" s="61"/>
    </row>
    <row r="3510" spans="1:7" x14ac:dyDescent="0.15">
      <c r="A3510" s="44">
        <v>32611</v>
      </c>
      <c r="B3510" s="44" t="s">
        <v>1296</v>
      </c>
      <c r="C3510" s="48" t="s">
        <v>3308</v>
      </c>
      <c r="D3510" s="44">
        <v>2003</v>
      </c>
      <c r="E3510" s="48" t="s">
        <v>9187</v>
      </c>
      <c r="F3510" s="44" t="s">
        <v>1297</v>
      </c>
      <c r="G3510" s="61"/>
    </row>
    <row r="3511" spans="1:7" x14ac:dyDescent="0.15">
      <c r="A3511" s="44">
        <v>32612</v>
      </c>
      <c r="B3511" s="44" t="s">
        <v>1296</v>
      </c>
      <c r="C3511" s="48" t="s">
        <v>3309</v>
      </c>
      <c r="D3511" s="44">
        <v>2000</v>
      </c>
      <c r="E3511" s="48" t="s">
        <v>9187</v>
      </c>
      <c r="F3511" s="44" t="s">
        <v>1297</v>
      </c>
      <c r="G3511" s="61"/>
    </row>
    <row r="3512" spans="1:7" x14ac:dyDescent="0.15">
      <c r="A3512" s="44">
        <v>32613</v>
      </c>
      <c r="B3512" s="44" t="s">
        <v>1296</v>
      </c>
      <c r="C3512" s="48" t="s">
        <v>3310</v>
      </c>
      <c r="D3512" s="44">
        <v>1999</v>
      </c>
      <c r="E3512" s="48" t="s">
        <v>9187</v>
      </c>
      <c r="F3512" s="44" t="s">
        <v>1297</v>
      </c>
      <c r="G3512" s="61"/>
    </row>
    <row r="3513" spans="1:7" x14ac:dyDescent="0.15">
      <c r="A3513" s="44">
        <v>32614</v>
      </c>
      <c r="B3513" s="44" t="s">
        <v>1296</v>
      </c>
      <c r="C3513" s="48" t="s">
        <v>11073</v>
      </c>
      <c r="D3513" s="44">
        <v>1999</v>
      </c>
      <c r="E3513" s="48" t="s">
        <v>9187</v>
      </c>
      <c r="F3513" s="44" t="s">
        <v>1297</v>
      </c>
      <c r="G3513" s="61"/>
    </row>
    <row r="3514" spans="1:7" x14ac:dyDescent="0.15">
      <c r="A3514" s="44">
        <v>32615</v>
      </c>
      <c r="B3514" s="44" t="s">
        <v>1296</v>
      </c>
      <c r="C3514" s="48" t="s">
        <v>3311</v>
      </c>
      <c r="D3514" s="44">
        <v>2000</v>
      </c>
      <c r="E3514" s="48" t="s">
        <v>8707</v>
      </c>
      <c r="F3514" s="44" t="s">
        <v>1290</v>
      </c>
      <c r="G3514" s="61"/>
    </row>
    <row r="3515" spans="1:7" x14ac:dyDescent="0.15">
      <c r="A3515" s="44">
        <v>32616</v>
      </c>
      <c r="B3515" s="44" t="s">
        <v>1296</v>
      </c>
      <c r="C3515" s="48" t="s">
        <v>3312</v>
      </c>
      <c r="D3515" s="44">
        <v>2003</v>
      </c>
      <c r="E3515" s="48" t="s">
        <v>8707</v>
      </c>
      <c r="F3515" s="44" t="s">
        <v>1290</v>
      </c>
      <c r="G3515" s="61"/>
    </row>
    <row r="3516" spans="1:7" x14ac:dyDescent="0.15">
      <c r="A3516" s="44">
        <v>32617</v>
      </c>
      <c r="B3516" s="44" t="s">
        <v>1295</v>
      </c>
      <c r="C3516" s="48" t="s">
        <v>11074</v>
      </c>
      <c r="D3516" s="44">
        <v>1999</v>
      </c>
      <c r="E3516" s="48" t="s">
        <v>8707</v>
      </c>
      <c r="F3516" s="44" t="s">
        <v>1290</v>
      </c>
      <c r="G3516" s="61"/>
    </row>
    <row r="3517" spans="1:7" x14ac:dyDescent="0.15">
      <c r="A3517" s="44">
        <v>32618</v>
      </c>
      <c r="B3517" s="44" t="s">
        <v>1295</v>
      </c>
      <c r="C3517" s="48" t="s">
        <v>3313</v>
      </c>
      <c r="D3517" s="44">
        <v>2002</v>
      </c>
      <c r="E3517" s="48" t="s">
        <v>8707</v>
      </c>
      <c r="F3517" s="44" t="s">
        <v>1290</v>
      </c>
      <c r="G3517" s="61"/>
    </row>
    <row r="3518" spans="1:7" x14ac:dyDescent="0.15">
      <c r="A3518" s="44">
        <v>32619</v>
      </c>
      <c r="B3518" s="44" t="s">
        <v>1295</v>
      </c>
      <c r="C3518" s="48" t="s">
        <v>3314</v>
      </c>
      <c r="D3518" s="44">
        <v>2002</v>
      </c>
      <c r="E3518" s="48" t="s">
        <v>8707</v>
      </c>
      <c r="F3518" s="44" t="s">
        <v>1290</v>
      </c>
      <c r="G3518" s="61"/>
    </row>
    <row r="3519" spans="1:7" x14ac:dyDescent="0.15">
      <c r="A3519" s="44">
        <v>32620</v>
      </c>
      <c r="B3519" s="44" t="s">
        <v>1295</v>
      </c>
      <c r="C3519" s="48" t="s">
        <v>34</v>
      </c>
      <c r="D3519" s="44">
        <v>2002</v>
      </c>
      <c r="E3519" s="48" t="s">
        <v>8707</v>
      </c>
      <c r="F3519" s="44" t="s">
        <v>1290</v>
      </c>
      <c r="G3519" s="61">
        <v>42457</v>
      </c>
    </row>
    <row r="3520" spans="1:7" x14ac:dyDescent="0.15">
      <c r="A3520" s="44">
        <v>32621</v>
      </c>
      <c r="B3520" s="44" t="s">
        <v>1295</v>
      </c>
      <c r="C3520" s="48" t="s">
        <v>3315</v>
      </c>
      <c r="D3520" s="44">
        <v>2000</v>
      </c>
      <c r="E3520" s="48" t="s">
        <v>9173</v>
      </c>
      <c r="F3520" s="44" t="s">
        <v>1296</v>
      </c>
      <c r="G3520" s="61"/>
    </row>
    <row r="3521" spans="1:7" x14ac:dyDescent="0.15">
      <c r="A3521" s="44">
        <v>32622</v>
      </c>
      <c r="B3521" s="44" t="s">
        <v>1296</v>
      </c>
      <c r="C3521" s="48" t="s">
        <v>3316</v>
      </c>
      <c r="D3521" s="44">
        <v>1999</v>
      </c>
      <c r="E3521" s="48" t="s">
        <v>11381</v>
      </c>
      <c r="F3521" s="44" t="s">
        <v>1298</v>
      </c>
      <c r="G3521" s="61"/>
    </row>
    <row r="3522" spans="1:7" x14ac:dyDescent="0.15">
      <c r="A3522" s="44">
        <v>32623</v>
      </c>
      <c r="B3522" s="44" t="s">
        <v>1295</v>
      </c>
      <c r="C3522" s="48" t="s">
        <v>25</v>
      </c>
      <c r="D3522" s="44">
        <v>2002</v>
      </c>
      <c r="E3522" s="48" t="s">
        <v>8802</v>
      </c>
      <c r="F3522" s="44" t="s">
        <v>1296</v>
      </c>
      <c r="G3522" s="61">
        <v>42925</v>
      </c>
    </row>
    <row r="3523" spans="1:7" x14ac:dyDescent="0.15">
      <c r="A3523" s="44">
        <v>32625</v>
      </c>
      <c r="B3523" s="44" t="s">
        <v>1296</v>
      </c>
      <c r="C3523" s="48" t="s">
        <v>614</v>
      </c>
      <c r="D3523" s="44">
        <v>2003</v>
      </c>
      <c r="E3523" s="48" t="s">
        <v>8702</v>
      </c>
      <c r="F3523" s="44" t="s">
        <v>1299</v>
      </c>
      <c r="G3523" s="61">
        <v>43100</v>
      </c>
    </row>
    <row r="3524" spans="1:7" x14ac:dyDescent="0.15">
      <c r="A3524" s="44">
        <v>32626</v>
      </c>
      <c r="B3524" s="44" t="s">
        <v>1295</v>
      </c>
      <c r="C3524" s="48" t="s">
        <v>3317</v>
      </c>
      <c r="D3524" s="44">
        <v>2000</v>
      </c>
      <c r="E3524" s="48" t="s">
        <v>9084</v>
      </c>
      <c r="F3524" s="44" t="s">
        <v>1297</v>
      </c>
      <c r="G3524" s="61"/>
    </row>
    <row r="3525" spans="1:7" x14ac:dyDescent="0.15">
      <c r="A3525" s="44">
        <v>32627</v>
      </c>
      <c r="B3525" s="44" t="s">
        <v>1295</v>
      </c>
      <c r="C3525" s="48" t="s">
        <v>3318</v>
      </c>
      <c r="D3525" s="44">
        <v>2000</v>
      </c>
      <c r="E3525" s="48" t="s">
        <v>9084</v>
      </c>
      <c r="F3525" s="44" t="s">
        <v>1297</v>
      </c>
      <c r="G3525" s="61"/>
    </row>
    <row r="3526" spans="1:7" x14ac:dyDescent="0.15">
      <c r="A3526" s="133">
        <v>32628</v>
      </c>
      <c r="B3526" s="133" t="s">
        <v>1295</v>
      </c>
      <c r="C3526" s="134" t="s">
        <v>1240</v>
      </c>
      <c r="D3526" s="133">
        <v>2002</v>
      </c>
      <c r="E3526" s="134" t="s">
        <v>9084</v>
      </c>
      <c r="F3526" s="133" t="s">
        <v>1297</v>
      </c>
    </row>
    <row r="3527" spans="1:7" x14ac:dyDescent="0.15">
      <c r="A3527" s="44">
        <v>32629</v>
      </c>
      <c r="B3527" s="44" t="s">
        <v>1295</v>
      </c>
      <c r="C3527" s="48" t="s">
        <v>1027</v>
      </c>
      <c r="D3527" s="44">
        <v>2002</v>
      </c>
      <c r="E3527" s="48" t="s">
        <v>9084</v>
      </c>
      <c r="F3527" s="44" t="s">
        <v>1297</v>
      </c>
      <c r="G3527" s="61"/>
    </row>
    <row r="3528" spans="1:7" x14ac:dyDescent="0.15">
      <c r="A3528" s="44">
        <v>32630</v>
      </c>
      <c r="B3528" s="44" t="s">
        <v>1295</v>
      </c>
      <c r="C3528" s="48" t="s">
        <v>1074</v>
      </c>
      <c r="D3528" s="44">
        <v>2000</v>
      </c>
      <c r="E3528" s="48" t="s">
        <v>9084</v>
      </c>
      <c r="F3528" s="44" t="s">
        <v>1297</v>
      </c>
      <c r="G3528" s="61"/>
    </row>
    <row r="3529" spans="1:7" x14ac:dyDescent="0.15">
      <c r="A3529" s="44">
        <v>32632</v>
      </c>
      <c r="B3529" s="44" t="s">
        <v>1296</v>
      </c>
      <c r="C3529" s="48" t="s">
        <v>3319</v>
      </c>
      <c r="D3529" s="44">
        <v>2002</v>
      </c>
      <c r="E3529" s="48" t="s">
        <v>8859</v>
      </c>
      <c r="F3529" s="44" t="s">
        <v>1295</v>
      </c>
      <c r="G3529" s="61"/>
    </row>
    <row r="3530" spans="1:7" x14ac:dyDescent="0.15">
      <c r="A3530" s="44">
        <v>32633</v>
      </c>
      <c r="B3530" s="44" t="s">
        <v>1295</v>
      </c>
      <c r="C3530" s="48" t="s">
        <v>2956</v>
      </c>
      <c r="D3530" s="44">
        <v>2002</v>
      </c>
      <c r="E3530" s="48" t="s">
        <v>8696</v>
      </c>
      <c r="F3530" s="44" t="s">
        <v>1291</v>
      </c>
      <c r="G3530" s="61"/>
    </row>
    <row r="3531" spans="1:7" x14ac:dyDescent="0.15">
      <c r="A3531" s="44">
        <v>32635</v>
      </c>
      <c r="B3531" s="44" t="s">
        <v>1296</v>
      </c>
      <c r="C3531" s="48" t="s">
        <v>3320</v>
      </c>
      <c r="D3531" s="44">
        <v>2004</v>
      </c>
      <c r="E3531" s="48" t="s">
        <v>8853</v>
      </c>
      <c r="F3531" s="44" t="s">
        <v>1290</v>
      </c>
      <c r="G3531" s="61"/>
    </row>
    <row r="3532" spans="1:7" x14ac:dyDescent="0.15">
      <c r="A3532" s="44">
        <v>32636</v>
      </c>
      <c r="B3532" s="44" t="s">
        <v>1296</v>
      </c>
      <c r="C3532" s="48" t="s">
        <v>3321</v>
      </c>
      <c r="D3532" s="44">
        <v>2002</v>
      </c>
      <c r="E3532" s="48" t="s">
        <v>8853</v>
      </c>
      <c r="F3532" s="44" t="s">
        <v>1290</v>
      </c>
      <c r="G3532" s="61"/>
    </row>
    <row r="3533" spans="1:7" x14ac:dyDescent="0.15">
      <c r="A3533" s="133">
        <v>32637</v>
      </c>
      <c r="B3533" s="133" t="s">
        <v>1296</v>
      </c>
      <c r="C3533" s="134" t="s">
        <v>3322</v>
      </c>
      <c r="D3533" s="133">
        <v>2003</v>
      </c>
      <c r="E3533" s="134" t="s">
        <v>8853</v>
      </c>
      <c r="F3533" s="133" t="s">
        <v>1290</v>
      </c>
    </row>
    <row r="3534" spans="1:7" x14ac:dyDescent="0.15">
      <c r="A3534" s="44">
        <v>32638</v>
      </c>
      <c r="B3534" s="44" t="s">
        <v>1295</v>
      </c>
      <c r="C3534" s="48" t="s">
        <v>3323</v>
      </c>
      <c r="D3534" s="44">
        <v>2005</v>
      </c>
      <c r="E3534" s="48" t="s">
        <v>8853</v>
      </c>
      <c r="F3534" s="44" t="s">
        <v>1290</v>
      </c>
      <c r="G3534" s="61"/>
    </row>
    <row r="3535" spans="1:7" x14ac:dyDescent="0.15">
      <c r="A3535" s="44">
        <v>32639</v>
      </c>
      <c r="B3535" s="44" t="s">
        <v>1295</v>
      </c>
      <c r="C3535" s="48" t="s">
        <v>3324</v>
      </c>
      <c r="D3535" s="44">
        <v>2000</v>
      </c>
      <c r="E3535" s="48" t="s">
        <v>8809</v>
      </c>
      <c r="F3535" s="44" t="s">
        <v>1297</v>
      </c>
      <c r="G3535" s="61"/>
    </row>
    <row r="3536" spans="1:7" x14ac:dyDescent="0.15">
      <c r="A3536" s="44">
        <v>32640</v>
      </c>
      <c r="B3536" s="44" t="s">
        <v>1296</v>
      </c>
      <c r="C3536" s="48" t="s">
        <v>3325</v>
      </c>
      <c r="D3536" s="44">
        <v>2004</v>
      </c>
      <c r="E3536" s="48" t="s">
        <v>9187</v>
      </c>
      <c r="F3536" s="44" t="s">
        <v>1297</v>
      </c>
      <c r="G3536" s="61"/>
    </row>
    <row r="3537" spans="1:7" x14ac:dyDescent="0.15">
      <c r="A3537" s="44">
        <v>32641</v>
      </c>
      <c r="B3537" s="44" t="s">
        <v>1296</v>
      </c>
      <c r="C3537" s="48" t="s">
        <v>3326</v>
      </c>
      <c r="D3537" s="44">
        <v>2004</v>
      </c>
      <c r="E3537" s="48" t="s">
        <v>9187</v>
      </c>
      <c r="F3537" s="44" t="s">
        <v>1297</v>
      </c>
      <c r="G3537" s="61"/>
    </row>
    <row r="3538" spans="1:7" x14ac:dyDescent="0.15">
      <c r="A3538" s="44">
        <v>32642</v>
      </c>
      <c r="B3538" s="44" t="s">
        <v>1296</v>
      </c>
      <c r="C3538" s="48" t="s">
        <v>3327</v>
      </c>
      <c r="D3538" s="44">
        <v>2000</v>
      </c>
      <c r="E3538" s="48" t="s">
        <v>9187</v>
      </c>
      <c r="F3538" s="44" t="s">
        <v>1297</v>
      </c>
      <c r="G3538" s="61"/>
    </row>
    <row r="3539" spans="1:7" x14ac:dyDescent="0.15">
      <c r="A3539" s="44">
        <v>32643</v>
      </c>
      <c r="B3539" s="44" t="s">
        <v>1295</v>
      </c>
      <c r="C3539" s="48" t="s">
        <v>3328</v>
      </c>
      <c r="D3539" s="44">
        <v>2001</v>
      </c>
      <c r="E3539" s="48" t="s">
        <v>9187</v>
      </c>
      <c r="F3539" s="44" t="s">
        <v>1297</v>
      </c>
      <c r="G3539" s="61"/>
    </row>
    <row r="3540" spans="1:7" x14ac:dyDescent="0.15">
      <c r="A3540" s="44">
        <v>32644</v>
      </c>
      <c r="B3540" s="44" t="s">
        <v>1295</v>
      </c>
      <c r="C3540" s="48" t="s">
        <v>3329</v>
      </c>
      <c r="D3540" s="44">
        <v>2005</v>
      </c>
      <c r="E3540" s="48" t="s">
        <v>9187</v>
      </c>
      <c r="F3540" s="44" t="s">
        <v>1297</v>
      </c>
      <c r="G3540" s="61"/>
    </row>
    <row r="3541" spans="1:7" x14ac:dyDescent="0.15">
      <c r="A3541" s="44">
        <v>32645</v>
      </c>
      <c r="B3541" s="44" t="s">
        <v>1295</v>
      </c>
      <c r="C3541" s="48" t="s">
        <v>3330</v>
      </c>
      <c r="D3541" s="44">
        <v>2002</v>
      </c>
      <c r="E3541" s="48" t="s">
        <v>9187</v>
      </c>
      <c r="F3541" s="44" t="s">
        <v>1297</v>
      </c>
      <c r="G3541" s="61"/>
    </row>
    <row r="3542" spans="1:7" x14ac:dyDescent="0.15">
      <c r="A3542" s="44">
        <v>32646</v>
      </c>
      <c r="B3542" s="44" t="s">
        <v>1295</v>
      </c>
      <c r="C3542" s="48" t="s">
        <v>2584</v>
      </c>
      <c r="D3542" s="44">
        <v>2004</v>
      </c>
      <c r="E3542" s="48" t="s">
        <v>8786</v>
      </c>
      <c r="F3542" s="44" t="s">
        <v>1297</v>
      </c>
      <c r="G3542" s="61">
        <v>43045</v>
      </c>
    </row>
    <row r="3543" spans="1:7" x14ac:dyDescent="0.15">
      <c r="A3543" s="44">
        <v>32648</v>
      </c>
      <c r="B3543" s="44" t="s">
        <v>1296</v>
      </c>
      <c r="C3543" s="48" t="s">
        <v>11075</v>
      </c>
      <c r="D3543" s="44">
        <v>1999</v>
      </c>
      <c r="E3543" s="48" t="s">
        <v>9977</v>
      </c>
      <c r="F3543" s="44" t="s">
        <v>1298</v>
      </c>
      <c r="G3543" s="61"/>
    </row>
    <row r="3544" spans="1:7" x14ac:dyDescent="0.15">
      <c r="A3544" s="44">
        <v>32649</v>
      </c>
      <c r="B3544" s="44" t="s">
        <v>1296</v>
      </c>
      <c r="C3544" s="48" t="s">
        <v>3331</v>
      </c>
      <c r="D3544" s="44">
        <v>2004</v>
      </c>
      <c r="E3544" s="48" t="s">
        <v>9977</v>
      </c>
      <c r="F3544" s="44" t="s">
        <v>1298</v>
      </c>
      <c r="G3544" s="61"/>
    </row>
    <row r="3545" spans="1:7" x14ac:dyDescent="0.15">
      <c r="A3545" s="44">
        <v>32650</v>
      </c>
      <c r="B3545" s="44" t="s">
        <v>1296</v>
      </c>
      <c r="C3545" s="48" t="s">
        <v>11076</v>
      </c>
      <c r="D3545" s="44">
        <v>1999</v>
      </c>
      <c r="E3545" s="48" t="s">
        <v>9977</v>
      </c>
      <c r="F3545" s="44" t="s">
        <v>1298</v>
      </c>
      <c r="G3545" s="61"/>
    </row>
    <row r="3546" spans="1:7" x14ac:dyDescent="0.15">
      <c r="A3546" s="44">
        <v>32651</v>
      </c>
      <c r="B3546" s="44" t="s">
        <v>1296</v>
      </c>
      <c r="C3546" s="48" t="s">
        <v>11077</v>
      </c>
      <c r="D3546" s="44">
        <v>1999</v>
      </c>
      <c r="E3546" s="48" t="s">
        <v>9977</v>
      </c>
      <c r="F3546" s="44" t="s">
        <v>1298</v>
      </c>
      <c r="G3546" s="61"/>
    </row>
    <row r="3547" spans="1:7" x14ac:dyDescent="0.15">
      <c r="A3547" s="44">
        <v>32652</v>
      </c>
      <c r="B3547" s="44" t="s">
        <v>1296</v>
      </c>
      <c r="C3547" s="48" t="s">
        <v>3332</v>
      </c>
      <c r="D3547" s="44">
        <v>2002</v>
      </c>
      <c r="E3547" s="48" t="s">
        <v>9977</v>
      </c>
      <c r="F3547" s="44" t="s">
        <v>1298</v>
      </c>
      <c r="G3547" s="61"/>
    </row>
    <row r="3548" spans="1:7" x14ac:dyDescent="0.15">
      <c r="A3548" s="44">
        <v>32653</v>
      </c>
      <c r="B3548" s="44" t="s">
        <v>1295</v>
      </c>
      <c r="C3548" s="48" t="s">
        <v>3333</v>
      </c>
      <c r="D3548" s="44">
        <v>2002</v>
      </c>
      <c r="E3548" s="48" t="s">
        <v>9977</v>
      </c>
      <c r="F3548" s="44" t="s">
        <v>1298</v>
      </c>
      <c r="G3548" s="61"/>
    </row>
    <row r="3549" spans="1:7" x14ac:dyDescent="0.15">
      <c r="A3549" s="44">
        <v>32654</v>
      </c>
      <c r="B3549" s="44" t="s">
        <v>1295</v>
      </c>
      <c r="C3549" s="48" t="s">
        <v>307</v>
      </c>
      <c r="D3549" s="44">
        <v>2001</v>
      </c>
      <c r="E3549" s="48" t="s">
        <v>8714</v>
      </c>
      <c r="F3549" s="44" t="s">
        <v>1294</v>
      </c>
      <c r="G3549" s="61"/>
    </row>
    <row r="3550" spans="1:7" x14ac:dyDescent="0.15">
      <c r="A3550" s="44">
        <v>32655</v>
      </c>
      <c r="B3550" s="44" t="s">
        <v>1295</v>
      </c>
      <c r="C3550" s="48" t="s">
        <v>1205</v>
      </c>
      <c r="D3550" s="44">
        <v>2003</v>
      </c>
      <c r="E3550" s="48" t="s">
        <v>8714</v>
      </c>
      <c r="F3550" s="44" t="s">
        <v>1294</v>
      </c>
      <c r="G3550" s="61"/>
    </row>
    <row r="3551" spans="1:7" x14ac:dyDescent="0.15">
      <c r="A3551" s="44">
        <v>32656</v>
      </c>
      <c r="B3551" s="44" t="s">
        <v>1296</v>
      </c>
      <c r="C3551" s="48" t="s">
        <v>858</v>
      </c>
      <c r="D3551" s="44">
        <v>2001</v>
      </c>
      <c r="E3551" s="48" t="s">
        <v>8864</v>
      </c>
      <c r="F3551" s="44" t="s">
        <v>1296</v>
      </c>
      <c r="G3551" s="61"/>
    </row>
    <row r="3552" spans="1:7" x14ac:dyDescent="0.15">
      <c r="A3552" s="44">
        <v>32657</v>
      </c>
      <c r="B3552" s="44" t="s">
        <v>1295</v>
      </c>
      <c r="C3552" s="48" t="s">
        <v>3334</v>
      </c>
      <c r="D3552" s="44">
        <v>2001</v>
      </c>
      <c r="E3552" s="48" t="s">
        <v>8791</v>
      </c>
      <c r="F3552" s="44" t="s">
        <v>1295</v>
      </c>
      <c r="G3552" s="61"/>
    </row>
    <row r="3553" spans="1:7" x14ac:dyDescent="0.15">
      <c r="A3553" s="44">
        <v>32658</v>
      </c>
      <c r="B3553" s="44" t="s">
        <v>1295</v>
      </c>
      <c r="C3553" s="48" t="s">
        <v>3335</v>
      </c>
      <c r="D3553" s="44">
        <v>2002</v>
      </c>
      <c r="E3553" s="48" t="s">
        <v>8820</v>
      </c>
      <c r="F3553" s="44" t="s">
        <v>1291</v>
      </c>
      <c r="G3553" s="61"/>
    </row>
    <row r="3554" spans="1:7" x14ac:dyDescent="0.15">
      <c r="A3554" s="44">
        <v>32659</v>
      </c>
      <c r="B3554" s="44" t="s">
        <v>1295</v>
      </c>
      <c r="C3554" s="48" t="s">
        <v>83</v>
      </c>
      <c r="D3554" s="44">
        <v>2003</v>
      </c>
      <c r="E3554" s="48" t="s">
        <v>8709</v>
      </c>
      <c r="F3554" s="44" t="s">
        <v>1294</v>
      </c>
      <c r="G3554" s="61">
        <v>42925</v>
      </c>
    </row>
    <row r="3555" spans="1:7" x14ac:dyDescent="0.15">
      <c r="A3555" s="44">
        <v>32660</v>
      </c>
      <c r="B3555" s="44" t="s">
        <v>1295</v>
      </c>
      <c r="C3555" s="48" t="s">
        <v>5736</v>
      </c>
      <c r="D3555" s="44">
        <v>2003</v>
      </c>
      <c r="E3555" s="48" t="s">
        <v>8696</v>
      </c>
      <c r="F3555" s="44" t="s">
        <v>1291</v>
      </c>
      <c r="G3555" s="61">
        <v>43002</v>
      </c>
    </row>
    <row r="3556" spans="1:7" x14ac:dyDescent="0.15">
      <c r="A3556" s="44">
        <v>32661</v>
      </c>
      <c r="B3556" s="44" t="s">
        <v>1295</v>
      </c>
      <c r="C3556" s="48" t="s">
        <v>3336</v>
      </c>
      <c r="D3556" s="44">
        <v>2004</v>
      </c>
      <c r="E3556" s="48" t="s">
        <v>8823</v>
      </c>
      <c r="F3556" s="44" t="s">
        <v>1298</v>
      </c>
      <c r="G3556" s="61"/>
    </row>
    <row r="3557" spans="1:7" x14ac:dyDescent="0.15">
      <c r="A3557" s="44">
        <v>32662</v>
      </c>
      <c r="B3557" s="44" t="s">
        <v>1296</v>
      </c>
      <c r="C3557" s="48" t="s">
        <v>570</v>
      </c>
      <c r="D3557" s="44">
        <v>2002</v>
      </c>
      <c r="E3557" s="48" t="s">
        <v>8709</v>
      </c>
      <c r="F3557" s="44" t="s">
        <v>1294</v>
      </c>
      <c r="G3557" s="61">
        <v>43100</v>
      </c>
    </row>
    <row r="3558" spans="1:7" x14ac:dyDescent="0.15">
      <c r="A3558" s="44">
        <v>32663</v>
      </c>
      <c r="B3558" s="44" t="s">
        <v>1296</v>
      </c>
      <c r="C3558" s="48" t="s">
        <v>548</v>
      </c>
      <c r="D3558" s="44">
        <v>2002</v>
      </c>
      <c r="E3558" s="48" t="s">
        <v>8709</v>
      </c>
      <c r="F3558" s="44" t="s">
        <v>1294</v>
      </c>
      <c r="G3558" s="61">
        <v>43100</v>
      </c>
    </row>
    <row r="3559" spans="1:7" x14ac:dyDescent="0.15">
      <c r="A3559" s="44">
        <v>32664</v>
      </c>
      <c r="B3559" s="44" t="s">
        <v>1295</v>
      </c>
      <c r="C3559" s="48" t="s">
        <v>3337</v>
      </c>
      <c r="D3559" s="44">
        <v>2005</v>
      </c>
      <c r="E3559" s="48" t="s">
        <v>8738</v>
      </c>
      <c r="F3559" s="44" t="s">
        <v>1293</v>
      </c>
      <c r="G3559" s="61"/>
    </row>
    <row r="3560" spans="1:7" x14ac:dyDescent="0.15">
      <c r="A3560" s="44">
        <v>32665</v>
      </c>
      <c r="B3560" s="44" t="s">
        <v>1296</v>
      </c>
      <c r="C3560" s="48" t="s">
        <v>3338</v>
      </c>
      <c r="D3560" s="44">
        <v>2001</v>
      </c>
      <c r="E3560" s="48" t="s">
        <v>8738</v>
      </c>
      <c r="F3560" s="44" t="s">
        <v>1293</v>
      </c>
      <c r="G3560" s="61"/>
    </row>
    <row r="3561" spans="1:7" x14ac:dyDescent="0.15">
      <c r="A3561" s="44">
        <v>32666</v>
      </c>
      <c r="B3561" s="44" t="s">
        <v>1296</v>
      </c>
      <c r="C3561" s="48" t="s">
        <v>3339</v>
      </c>
      <c r="D3561" s="44">
        <v>2001</v>
      </c>
      <c r="E3561" s="48" t="s">
        <v>8738</v>
      </c>
      <c r="F3561" s="44" t="s">
        <v>1293</v>
      </c>
      <c r="G3561" s="61"/>
    </row>
    <row r="3562" spans="1:7" x14ac:dyDescent="0.15">
      <c r="A3562" s="44">
        <v>32667</v>
      </c>
      <c r="B3562" s="44" t="s">
        <v>1296</v>
      </c>
      <c r="C3562" s="48" t="s">
        <v>692</v>
      </c>
      <c r="D3562" s="44">
        <v>2004</v>
      </c>
      <c r="E3562" s="48" t="s">
        <v>8738</v>
      </c>
      <c r="F3562" s="44" t="s">
        <v>1293</v>
      </c>
      <c r="G3562" s="61"/>
    </row>
    <row r="3563" spans="1:7" x14ac:dyDescent="0.15">
      <c r="A3563" s="44">
        <v>32668</v>
      </c>
      <c r="B3563" s="44" t="s">
        <v>1295</v>
      </c>
      <c r="C3563" s="48" t="s">
        <v>11078</v>
      </c>
      <c r="D3563" s="44">
        <v>1999</v>
      </c>
      <c r="E3563" s="48" t="s">
        <v>8729</v>
      </c>
      <c r="F3563" s="44" t="s">
        <v>1298</v>
      </c>
      <c r="G3563" s="61"/>
    </row>
    <row r="3564" spans="1:7" x14ac:dyDescent="0.15">
      <c r="A3564" s="44">
        <v>32669</v>
      </c>
      <c r="B3564" s="44" t="s">
        <v>1295</v>
      </c>
      <c r="C3564" s="48" t="s">
        <v>1060</v>
      </c>
      <c r="D3564" s="44">
        <v>2001</v>
      </c>
      <c r="E3564" s="48" t="s">
        <v>8729</v>
      </c>
      <c r="F3564" s="44" t="s">
        <v>1298</v>
      </c>
      <c r="G3564" s="61">
        <v>42819</v>
      </c>
    </row>
    <row r="3565" spans="1:7" x14ac:dyDescent="0.15">
      <c r="A3565" s="44">
        <v>32670</v>
      </c>
      <c r="B3565" s="44" t="s">
        <v>1295</v>
      </c>
      <c r="C3565" s="48" t="s">
        <v>1071</v>
      </c>
      <c r="D3565" s="44">
        <v>2001</v>
      </c>
      <c r="E3565" s="48" t="s">
        <v>8729</v>
      </c>
      <c r="F3565" s="44" t="s">
        <v>1298</v>
      </c>
      <c r="G3565" s="61"/>
    </row>
    <row r="3566" spans="1:7" x14ac:dyDescent="0.15">
      <c r="A3566" s="44">
        <v>32671</v>
      </c>
      <c r="B3566" s="44" t="s">
        <v>1296</v>
      </c>
      <c r="C3566" s="48" t="s">
        <v>3340</v>
      </c>
      <c r="D3566" s="44">
        <v>2002</v>
      </c>
      <c r="E3566" s="48" t="s">
        <v>8729</v>
      </c>
      <c r="F3566" s="44" t="s">
        <v>1298</v>
      </c>
      <c r="G3566" s="61"/>
    </row>
    <row r="3567" spans="1:7" x14ac:dyDescent="0.15">
      <c r="A3567" s="44">
        <v>32672</v>
      </c>
      <c r="B3567" s="44" t="s">
        <v>1296</v>
      </c>
      <c r="C3567" s="48" t="s">
        <v>3341</v>
      </c>
      <c r="D3567" s="44">
        <v>2006</v>
      </c>
      <c r="E3567" s="48" t="s">
        <v>8729</v>
      </c>
      <c r="F3567" s="44" t="s">
        <v>1298</v>
      </c>
      <c r="G3567" s="61"/>
    </row>
    <row r="3568" spans="1:7" x14ac:dyDescent="0.15">
      <c r="A3568" s="44">
        <v>32674</v>
      </c>
      <c r="B3568" s="44" t="s">
        <v>1295</v>
      </c>
      <c r="C3568" s="48" t="s">
        <v>3342</v>
      </c>
      <c r="D3568" s="44">
        <v>2004</v>
      </c>
      <c r="E3568" s="48" t="s">
        <v>8729</v>
      </c>
      <c r="F3568" s="44" t="s">
        <v>1298</v>
      </c>
      <c r="G3568" s="61"/>
    </row>
    <row r="3569" spans="1:7" x14ac:dyDescent="0.15">
      <c r="A3569" s="44">
        <v>32675</v>
      </c>
      <c r="B3569" s="44" t="s">
        <v>1295</v>
      </c>
      <c r="C3569" s="48" t="s">
        <v>3343</v>
      </c>
      <c r="D3569" s="44">
        <v>2003</v>
      </c>
      <c r="E3569" s="48" t="s">
        <v>8729</v>
      </c>
      <c r="F3569" s="44" t="s">
        <v>1298</v>
      </c>
      <c r="G3569" s="61"/>
    </row>
    <row r="3570" spans="1:7" x14ac:dyDescent="0.15">
      <c r="A3570" s="44">
        <v>32676</v>
      </c>
      <c r="B3570" s="44" t="s">
        <v>1295</v>
      </c>
      <c r="C3570" s="48" t="s">
        <v>174</v>
      </c>
      <c r="D3570" s="44">
        <v>2002</v>
      </c>
      <c r="E3570" s="48" t="s">
        <v>8752</v>
      </c>
      <c r="F3570" s="44" t="s">
        <v>1290</v>
      </c>
      <c r="G3570" s="61"/>
    </row>
    <row r="3571" spans="1:7" x14ac:dyDescent="0.15">
      <c r="A3571" s="44">
        <v>32677</v>
      </c>
      <c r="B3571" s="44" t="s">
        <v>1295</v>
      </c>
      <c r="C3571" s="48" t="s">
        <v>3344</v>
      </c>
      <c r="D3571" s="44">
        <v>2000</v>
      </c>
      <c r="E3571" s="48" t="s">
        <v>8752</v>
      </c>
      <c r="F3571" s="44" t="s">
        <v>1290</v>
      </c>
      <c r="G3571" s="61"/>
    </row>
    <row r="3572" spans="1:7" x14ac:dyDescent="0.15">
      <c r="A3572" s="44">
        <v>32678</v>
      </c>
      <c r="B3572" s="44" t="s">
        <v>1295</v>
      </c>
      <c r="C3572" s="48" t="s">
        <v>3345</v>
      </c>
      <c r="D3572" s="44">
        <v>2003</v>
      </c>
      <c r="E3572" s="48" t="s">
        <v>8714</v>
      </c>
      <c r="F3572" s="44" t="s">
        <v>1294</v>
      </c>
      <c r="G3572" s="61"/>
    </row>
    <row r="3573" spans="1:7" x14ac:dyDescent="0.15">
      <c r="A3573" s="44">
        <v>32679</v>
      </c>
      <c r="B3573" s="44" t="s">
        <v>1295</v>
      </c>
      <c r="C3573" s="48" t="s">
        <v>3346</v>
      </c>
      <c r="D3573" s="44">
        <v>2002</v>
      </c>
      <c r="E3573" s="48" t="s">
        <v>8714</v>
      </c>
      <c r="F3573" s="44" t="s">
        <v>1294</v>
      </c>
      <c r="G3573" s="61"/>
    </row>
    <row r="3574" spans="1:7" x14ac:dyDescent="0.15">
      <c r="A3574" s="44">
        <v>32680</v>
      </c>
      <c r="B3574" s="44" t="s">
        <v>1295</v>
      </c>
      <c r="C3574" s="48" t="s">
        <v>158</v>
      </c>
      <c r="D3574" s="44">
        <v>2003</v>
      </c>
      <c r="E3574" s="48" t="s">
        <v>8714</v>
      </c>
      <c r="F3574" s="44" t="s">
        <v>1294</v>
      </c>
      <c r="G3574" s="61">
        <v>43035</v>
      </c>
    </row>
    <row r="3575" spans="1:7" x14ac:dyDescent="0.15">
      <c r="A3575" s="44">
        <v>32682</v>
      </c>
      <c r="B3575" s="44" t="s">
        <v>1296</v>
      </c>
      <c r="C3575" s="48" t="s">
        <v>3347</v>
      </c>
      <c r="D3575" s="44">
        <v>2002</v>
      </c>
      <c r="E3575" s="48" t="s">
        <v>8714</v>
      </c>
      <c r="F3575" s="44" t="s">
        <v>1294</v>
      </c>
      <c r="G3575" s="61"/>
    </row>
    <row r="3576" spans="1:7" x14ac:dyDescent="0.15">
      <c r="A3576" s="44">
        <v>32683</v>
      </c>
      <c r="B3576" s="44" t="s">
        <v>1296</v>
      </c>
      <c r="C3576" s="48" t="s">
        <v>608</v>
      </c>
      <c r="D3576" s="44">
        <v>2002</v>
      </c>
      <c r="E3576" s="48" t="s">
        <v>8709</v>
      </c>
      <c r="F3576" s="44" t="s">
        <v>1294</v>
      </c>
      <c r="G3576" s="61"/>
    </row>
    <row r="3577" spans="1:7" x14ac:dyDescent="0.15">
      <c r="A3577" s="44">
        <v>32684</v>
      </c>
      <c r="B3577" s="44" t="s">
        <v>1296</v>
      </c>
      <c r="C3577" s="48" t="s">
        <v>3348</v>
      </c>
      <c r="D3577" s="44">
        <v>2002</v>
      </c>
      <c r="E3577" s="48" t="s">
        <v>9977</v>
      </c>
      <c r="F3577" s="44" t="s">
        <v>1298</v>
      </c>
      <c r="G3577" s="61"/>
    </row>
    <row r="3578" spans="1:7" x14ac:dyDescent="0.15">
      <c r="A3578" s="44">
        <v>32685</v>
      </c>
      <c r="B3578" s="44" t="s">
        <v>1296</v>
      </c>
      <c r="C3578" s="48" t="s">
        <v>11079</v>
      </c>
      <c r="D3578" s="44">
        <v>1999</v>
      </c>
      <c r="E3578" s="48" t="s">
        <v>9977</v>
      </c>
      <c r="F3578" s="44" t="s">
        <v>1298</v>
      </c>
      <c r="G3578" s="61"/>
    </row>
    <row r="3579" spans="1:7" x14ac:dyDescent="0.15">
      <c r="A3579" s="44">
        <v>32686</v>
      </c>
      <c r="B3579" s="44" t="s">
        <v>1296</v>
      </c>
      <c r="C3579" s="48" t="s">
        <v>3349</v>
      </c>
      <c r="D3579" s="44">
        <v>2001</v>
      </c>
      <c r="E3579" s="48" t="s">
        <v>9977</v>
      </c>
      <c r="F3579" s="44" t="s">
        <v>1298</v>
      </c>
      <c r="G3579" s="61"/>
    </row>
    <row r="3580" spans="1:7" x14ac:dyDescent="0.15">
      <c r="A3580" s="44">
        <v>32687</v>
      </c>
      <c r="B3580" s="44" t="s">
        <v>1296</v>
      </c>
      <c r="C3580" s="48" t="s">
        <v>11080</v>
      </c>
      <c r="D3580" s="44">
        <v>1999</v>
      </c>
      <c r="E3580" s="48" t="s">
        <v>9977</v>
      </c>
      <c r="F3580" s="44" t="s">
        <v>1298</v>
      </c>
      <c r="G3580" s="61"/>
    </row>
    <row r="3581" spans="1:7" x14ac:dyDescent="0.15">
      <c r="A3581" s="44">
        <v>32688</v>
      </c>
      <c r="B3581" s="44" t="s">
        <v>1295</v>
      </c>
      <c r="C3581" s="48" t="s">
        <v>3350</v>
      </c>
      <c r="D3581" s="44">
        <v>1999</v>
      </c>
      <c r="E3581" s="48" t="s">
        <v>9977</v>
      </c>
      <c r="F3581" s="44" t="s">
        <v>1298</v>
      </c>
      <c r="G3581" s="61"/>
    </row>
    <row r="3582" spans="1:7" x14ac:dyDescent="0.15">
      <c r="A3582" s="44">
        <v>32689</v>
      </c>
      <c r="B3582" s="44" t="s">
        <v>1295</v>
      </c>
      <c r="C3582" s="48" t="s">
        <v>11081</v>
      </c>
      <c r="D3582" s="44">
        <v>1999</v>
      </c>
      <c r="E3582" s="48" t="s">
        <v>9977</v>
      </c>
      <c r="F3582" s="44" t="s">
        <v>1298</v>
      </c>
      <c r="G3582" s="61"/>
    </row>
    <row r="3583" spans="1:7" x14ac:dyDescent="0.15">
      <c r="A3583" s="44">
        <v>32690</v>
      </c>
      <c r="B3583" s="44" t="s">
        <v>1295</v>
      </c>
      <c r="C3583" s="48" t="s">
        <v>3351</v>
      </c>
      <c r="D3583" s="44">
        <v>2001</v>
      </c>
      <c r="E3583" s="48" t="s">
        <v>9977</v>
      </c>
      <c r="F3583" s="44" t="s">
        <v>1298</v>
      </c>
      <c r="G3583" s="61"/>
    </row>
    <row r="3584" spans="1:7" x14ac:dyDescent="0.15">
      <c r="A3584" s="44">
        <v>32691</v>
      </c>
      <c r="B3584" s="44" t="s">
        <v>1295</v>
      </c>
      <c r="C3584" s="48" t="s">
        <v>3352</v>
      </c>
      <c r="D3584" s="44">
        <v>2000</v>
      </c>
      <c r="E3584" s="48" t="s">
        <v>9977</v>
      </c>
      <c r="F3584" s="44" t="s">
        <v>1298</v>
      </c>
      <c r="G3584" s="61"/>
    </row>
    <row r="3585" spans="1:7" x14ac:dyDescent="0.15">
      <c r="A3585" s="44">
        <v>32695</v>
      </c>
      <c r="B3585" s="44" t="s">
        <v>1295</v>
      </c>
      <c r="C3585" s="48" t="s">
        <v>3353</v>
      </c>
      <c r="D3585" s="44">
        <v>2002</v>
      </c>
      <c r="E3585" s="48" t="s">
        <v>8714</v>
      </c>
      <c r="F3585" s="44" t="s">
        <v>1294</v>
      </c>
      <c r="G3585" s="61"/>
    </row>
    <row r="3586" spans="1:7" x14ac:dyDescent="0.15">
      <c r="A3586" s="133">
        <v>32696</v>
      </c>
      <c r="B3586" s="133" t="s">
        <v>1295</v>
      </c>
      <c r="C3586" s="134" t="s">
        <v>11082</v>
      </c>
      <c r="D3586" s="133">
        <v>1999</v>
      </c>
      <c r="E3586" s="134" t="s">
        <v>8731</v>
      </c>
      <c r="F3586" s="133" t="s">
        <v>1293</v>
      </c>
    </row>
    <row r="3587" spans="1:7" x14ac:dyDescent="0.15">
      <c r="A3587" s="44">
        <v>32697</v>
      </c>
      <c r="B3587" s="44" t="s">
        <v>1295</v>
      </c>
      <c r="C3587" s="48" t="s">
        <v>11083</v>
      </c>
      <c r="D3587" s="44">
        <v>1999</v>
      </c>
      <c r="E3587" s="48" t="s">
        <v>8731</v>
      </c>
      <c r="F3587" s="44" t="s">
        <v>1293</v>
      </c>
      <c r="G3587" s="61"/>
    </row>
    <row r="3588" spans="1:7" x14ac:dyDescent="0.15">
      <c r="A3588" s="133">
        <v>32698</v>
      </c>
      <c r="B3588" s="133" t="s">
        <v>1296</v>
      </c>
      <c r="C3588" s="134" t="s">
        <v>3354</v>
      </c>
      <c r="D3588" s="133">
        <v>2000</v>
      </c>
      <c r="E3588" s="134" t="s">
        <v>8726</v>
      </c>
      <c r="F3588" s="133" t="s">
        <v>1292</v>
      </c>
    </row>
    <row r="3589" spans="1:7" x14ac:dyDescent="0.15">
      <c r="A3589" s="44">
        <v>32700</v>
      </c>
      <c r="B3589" s="44" t="s">
        <v>1295</v>
      </c>
      <c r="C3589" s="48" t="s">
        <v>436</v>
      </c>
      <c r="D3589" s="44">
        <v>2000</v>
      </c>
      <c r="E3589" s="48" t="s">
        <v>8756</v>
      </c>
      <c r="F3589" s="44" t="s">
        <v>1296</v>
      </c>
      <c r="G3589" s="61"/>
    </row>
    <row r="3590" spans="1:7" x14ac:dyDescent="0.15">
      <c r="A3590" s="44">
        <v>32702</v>
      </c>
      <c r="B3590" s="44" t="s">
        <v>1295</v>
      </c>
      <c r="C3590" s="48" t="s">
        <v>3355</v>
      </c>
      <c r="D3590" s="44">
        <v>2000</v>
      </c>
      <c r="E3590" s="48" t="s">
        <v>8836</v>
      </c>
      <c r="F3590" s="44" t="s">
        <v>1296</v>
      </c>
      <c r="G3590" s="61">
        <v>42676</v>
      </c>
    </row>
    <row r="3591" spans="1:7" x14ac:dyDescent="0.15">
      <c r="A3591" s="44">
        <v>32703</v>
      </c>
      <c r="B3591" s="44" t="s">
        <v>1295</v>
      </c>
      <c r="C3591" s="48" t="s">
        <v>3356</v>
      </c>
      <c r="D3591" s="44">
        <v>2001</v>
      </c>
      <c r="E3591" s="48" t="s">
        <v>8798</v>
      </c>
      <c r="F3591" s="44" t="s">
        <v>1299</v>
      </c>
      <c r="G3591" s="61"/>
    </row>
    <row r="3592" spans="1:7" x14ac:dyDescent="0.15">
      <c r="A3592" s="44">
        <v>32704</v>
      </c>
      <c r="B3592" s="44" t="s">
        <v>1295</v>
      </c>
      <c r="C3592" s="48" t="s">
        <v>460</v>
      </c>
      <c r="D3592" s="44">
        <v>2001</v>
      </c>
      <c r="E3592" s="48" t="s">
        <v>8798</v>
      </c>
      <c r="F3592" s="44" t="s">
        <v>1299</v>
      </c>
      <c r="G3592" s="61"/>
    </row>
    <row r="3593" spans="1:7" x14ac:dyDescent="0.15">
      <c r="A3593" s="44">
        <v>32705</v>
      </c>
      <c r="B3593" s="44" t="s">
        <v>1295</v>
      </c>
      <c r="C3593" s="48" t="s">
        <v>3357</v>
      </c>
      <c r="D3593" s="44">
        <v>2000</v>
      </c>
      <c r="E3593" s="48" t="s">
        <v>8798</v>
      </c>
      <c r="F3593" s="44" t="s">
        <v>1299</v>
      </c>
      <c r="G3593" s="61"/>
    </row>
    <row r="3594" spans="1:7" x14ac:dyDescent="0.15">
      <c r="A3594" s="44">
        <v>32706</v>
      </c>
      <c r="B3594" s="44" t="s">
        <v>1296</v>
      </c>
      <c r="C3594" s="48" t="s">
        <v>560</v>
      </c>
      <c r="D3594" s="44">
        <v>2002</v>
      </c>
      <c r="E3594" s="48" t="s">
        <v>8709</v>
      </c>
      <c r="F3594" s="44" t="s">
        <v>1294</v>
      </c>
      <c r="G3594" s="61">
        <v>42819</v>
      </c>
    </row>
    <row r="3595" spans="1:7" x14ac:dyDescent="0.15">
      <c r="A3595" s="44">
        <v>32708</v>
      </c>
      <c r="B3595" s="44" t="s">
        <v>1295</v>
      </c>
      <c r="C3595" s="48" t="s">
        <v>3358</v>
      </c>
      <c r="D3595" s="44">
        <v>2004</v>
      </c>
      <c r="E3595" s="48" t="s">
        <v>8898</v>
      </c>
      <c r="F3595" s="44" t="s">
        <v>1291</v>
      </c>
      <c r="G3595" s="61"/>
    </row>
    <row r="3596" spans="1:7" x14ac:dyDescent="0.15">
      <c r="A3596" s="44">
        <v>32709</v>
      </c>
      <c r="B3596" s="44" t="s">
        <v>1295</v>
      </c>
      <c r="C3596" s="48" t="s">
        <v>355</v>
      </c>
      <c r="D3596" s="44">
        <v>2000</v>
      </c>
      <c r="E3596" s="48" t="s">
        <v>8732</v>
      </c>
      <c r="F3596" s="44" t="s">
        <v>1292</v>
      </c>
      <c r="G3596" s="61">
        <v>42701</v>
      </c>
    </row>
    <row r="3597" spans="1:7" x14ac:dyDescent="0.15">
      <c r="A3597" s="44">
        <v>32710</v>
      </c>
      <c r="B3597" s="44" t="s">
        <v>1296</v>
      </c>
      <c r="C3597" s="48" t="s">
        <v>806</v>
      </c>
      <c r="D3597" s="44">
        <v>2000</v>
      </c>
      <c r="E3597" s="48" t="s">
        <v>8732</v>
      </c>
      <c r="F3597" s="44" t="s">
        <v>1292</v>
      </c>
      <c r="G3597" s="61"/>
    </row>
    <row r="3598" spans="1:7" x14ac:dyDescent="0.15">
      <c r="A3598" s="44">
        <v>32711</v>
      </c>
      <c r="B3598" s="44" t="s">
        <v>1296</v>
      </c>
      <c r="C3598" s="48" t="s">
        <v>3359</v>
      </c>
      <c r="D3598" s="44">
        <v>2008</v>
      </c>
      <c r="E3598" s="48" t="s">
        <v>8737</v>
      </c>
      <c r="F3598" s="44" t="s">
        <v>1293</v>
      </c>
      <c r="G3598" s="61">
        <v>43100</v>
      </c>
    </row>
    <row r="3599" spans="1:7" x14ac:dyDescent="0.15">
      <c r="A3599" s="44">
        <v>32712</v>
      </c>
      <c r="B3599" s="44" t="s">
        <v>1295</v>
      </c>
      <c r="C3599" s="48" t="s">
        <v>95</v>
      </c>
      <c r="D3599" s="44">
        <v>2002</v>
      </c>
      <c r="E3599" s="48" t="s">
        <v>8702</v>
      </c>
      <c r="F3599" s="44" t="s">
        <v>1299</v>
      </c>
      <c r="G3599" s="61">
        <v>42841</v>
      </c>
    </row>
    <row r="3600" spans="1:7" x14ac:dyDescent="0.15">
      <c r="A3600" s="44">
        <v>32713</v>
      </c>
      <c r="B3600" s="44" t="s">
        <v>1295</v>
      </c>
      <c r="C3600" s="48" t="s">
        <v>1206</v>
      </c>
      <c r="D3600" s="44">
        <v>2001</v>
      </c>
      <c r="E3600" s="48" t="s">
        <v>8702</v>
      </c>
      <c r="F3600" s="44" t="s">
        <v>1299</v>
      </c>
      <c r="G3600" s="61"/>
    </row>
    <row r="3601" spans="1:7" x14ac:dyDescent="0.15">
      <c r="A3601" s="44">
        <v>32714</v>
      </c>
      <c r="B3601" s="44" t="s">
        <v>1295</v>
      </c>
      <c r="C3601" s="48" t="s">
        <v>94</v>
      </c>
      <c r="D3601" s="44">
        <v>2002</v>
      </c>
      <c r="E3601" s="48" t="s">
        <v>8703</v>
      </c>
      <c r="F3601" s="44" t="s">
        <v>1294</v>
      </c>
      <c r="G3601" s="61">
        <v>42948</v>
      </c>
    </row>
    <row r="3602" spans="1:7" x14ac:dyDescent="0.15">
      <c r="A3602" s="44">
        <v>32715</v>
      </c>
      <c r="B3602" s="44" t="s">
        <v>1295</v>
      </c>
      <c r="C3602" s="48" t="s">
        <v>3360</v>
      </c>
      <c r="D3602" s="44">
        <v>2001</v>
      </c>
      <c r="E3602" s="48" t="s">
        <v>8709</v>
      </c>
      <c r="F3602" s="44" t="s">
        <v>1294</v>
      </c>
      <c r="G3602" s="61"/>
    </row>
    <row r="3603" spans="1:7" x14ac:dyDescent="0.15">
      <c r="A3603" s="44">
        <v>32716</v>
      </c>
      <c r="B3603" s="44" t="s">
        <v>1295</v>
      </c>
      <c r="C3603" s="48" t="s">
        <v>3361</v>
      </c>
      <c r="D3603" s="44">
        <v>2000</v>
      </c>
      <c r="E3603" s="48" t="s">
        <v>8703</v>
      </c>
      <c r="F3603" s="44" t="s">
        <v>1294</v>
      </c>
      <c r="G3603" s="61"/>
    </row>
    <row r="3604" spans="1:7" x14ac:dyDescent="0.15">
      <c r="A3604" s="44">
        <v>32717</v>
      </c>
      <c r="B3604" s="44" t="s">
        <v>1296</v>
      </c>
      <c r="C3604" s="48" t="s">
        <v>3362</v>
      </c>
      <c r="D3604" s="44">
        <v>2003</v>
      </c>
      <c r="E3604" s="48" t="s">
        <v>9187</v>
      </c>
      <c r="F3604" s="44" t="s">
        <v>1297</v>
      </c>
      <c r="G3604" s="61">
        <v>42541</v>
      </c>
    </row>
    <row r="3605" spans="1:7" x14ac:dyDescent="0.15">
      <c r="A3605" s="133">
        <v>32718</v>
      </c>
      <c r="B3605" s="133" t="s">
        <v>1296</v>
      </c>
      <c r="C3605" s="134" t="s">
        <v>3363</v>
      </c>
      <c r="D3605" s="133">
        <v>2000</v>
      </c>
      <c r="E3605" s="134" t="s">
        <v>9187</v>
      </c>
      <c r="F3605" s="133" t="s">
        <v>1297</v>
      </c>
    </row>
    <row r="3606" spans="1:7" x14ac:dyDescent="0.15">
      <c r="A3606" s="44">
        <v>32719</v>
      </c>
      <c r="B3606" s="44" t="s">
        <v>1296</v>
      </c>
      <c r="C3606" s="48" t="s">
        <v>725</v>
      </c>
      <c r="D3606" s="44">
        <v>2000</v>
      </c>
      <c r="E3606" s="48" t="s">
        <v>8816</v>
      </c>
      <c r="F3606" s="44" t="s">
        <v>1296</v>
      </c>
      <c r="G3606" s="61">
        <v>42583</v>
      </c>
    </row>
    <row r="3607" spans="1:7" x14ac:dyDescent="0.15">
      <c r="A3607" s="44">
        <v>32720</v>
      </c>
      <c r="B3607" s="44" t="s">
        <v>1296</v>
      </c>
      <c r="C3607" s="48" t="s">
        <v>3364</v>
      </c>
      <c r="D3607" s="44">
        <v>2001</v>
      </c>
      <c r="E3607" s="48" t="s">
        <v>8836</v>
      </c>
      <c r="F3607" s="44" t="s">
        <v>1296</v>
      </c>
      <c r="G3607" s="61">
        <v>42456</v>
      </c>
    </row>
    <row r="3608" spans="1:7" x14ac:dyDescent="0.15">
      <c r="A3608" s="44">
        <v>32722</v>
      </c>
      <c r="B3608" s="44" t="s">
        <v>1296</v>
      </c>
      <c r="C3608" s="48" t="s">
        <v>11084</v>
      </c>
      <c r="D3608" s="44">
        <v>1999</v>
      </c>
      <c r="E3608" s="48" t="s">
        <v>8714</v>
      </c>
      <c r="F3608" s="44" t="s">
        <v>1294</v>
      </c>
      <c r="G3608" s="61"/>
    </row>
    <row r="3609" spans="1:7" x14ac:dyDescent="0.15">
      <c r="A3609" s="44">
        <v>32723</v>
      </c>
      <c r="B3609" s="44" t="s">
        <v>1296</v>
      </c>
      <c r="C3609" s="48" t="s">
        <v>3365</v>
      </c>
      <c r="D3609" s="44">
        <v>2002</v>
      </c>
      <c r="E3609" s="48" t="s">
        <v>8749</v>
      </c>
      <c r="F3609" s="44" t="s">
        <v>1291</v>
      </c>
      <c r="G3609" s="61"/>
    </row>
    <row r="3610" spans="1:7" x14ac:dyDescent="0.15">
      <c r="A3610" s="44">
        <v>32724</v>
      </c>
      <c r="B3610" s="44" t="s">
        <v>1296</v>
      </c>
      <c r="C3610" s="48" t="s">
        <v>3366</v>
      </c>
      <c r="D3610" s="44">
        <v>2001</v>
      </c>
      <c r="E3610" s="48" t="s">
        <v>9163</v>
      </c>
      <c r="F3610" s="44" t="s">
        <v>1298</v>
      </c>
      <c r="G3610" s="61"/>
    </row>
    <row r="3611" spans="1:7" x14ac:dyDescent="0.15">
      <c r="A3611" s="44">
        <v>32726</v>
      </c>
      <c r="B3611" s="44" t="s">
        <v>1296</v>
      </c>
      <c r="C3611" s="48" t="s">
        <v>623</v>
      </c>
      <c r="D3611" s="44">
        <v>2002</v>
      </c>
      <c r="E3611" s="48" t="s">
        <v>8738</v>
      </c>
      <c r="F3611" s="44" t="s">
        <v>1293</v>
      </c>
      <c r="G3611" s="61"/>
    </row>
    <row r="3612" spans="1:7" x14ac:dyDescent="0.15">
      <c r="A3612" s="44">
        <v>32728</v>
      </c>
      <c r="B3612" s="44" t="s">
        <v>1295</v>
      </c>
      <c r="C3612" s="48" t="s">
        <v>3367</v>
      </c>
      <c r="D3612" s="44">
        <v>2000</v>
      </c>
      <c r="E3612" s="48" t="s">
        <v>8743</v>
      </c>
      <c r="F3612" s="44" t="s">
        <v>1299</v>
      </c>
      <c r="G3612" s="61"/>
    </row>
    <row r="3613" spans="1:7" x14ac:dyDescent="0.15">
      <c r="A3613" s="44">
        <v>32729</v>
      </c>
      <c r="B3613" s="44" t="s">
        <v>1295</v>
      </c>
      <c r="C3613" s="48" t="s">
        <v>101</v>
      </c>
      <c r="D3613" s="44">
        <v>2002</v>
      </c>
      <c r="E3613" s="48" t="s">
        <v>8743</v>
      </c>
      <c r="F3613" s="44" t="s">
        <v>1299</v>
      </c>
      <c r="G3613" s="61"/>
    </row>
    <row r="3614" spans="1:7" x14ac:dyDescent="0.15">
      <c r="A3614" s="44">
        <v>32731</v>
      </c>
      <c r="B3614" s="44" t="s">
        <v>1295</v>
      </c>
      <c r="C3614" s="48" t="s">
        <v>3368</v>
      </c>
      <c r="D3614" s="44">
        <v>2002</v>
      </c>
      <c r="E3614" s="48" t="s">
        <v>8743</v>
      </c>
      <c r="F3614" s="44" t="s">
        <v>1299</v>
      </c>
      <c r="G3614" s="61"/>
    </row>
    <row r="3615" spans="1:7" x14ac:dyDescent="0.15">
      <c r="A3615" s="44">
        <v>32732</v>
      </c>
      <c r="B3615" s="44" t="s">
        <v>1296</v>
      </c>
      <c r="C3615" s="48" t="s">
        <v>854</v>
      </c>
      <c r="D3615" s="44">
        <v>2001</v>
      </c>
      <c r="E3615" s="48" t="s">
        <v>8802</v>
      </c>
      <c r="F3615" s="44" t="s">
        <v>1296</v>
      </c>
      <c r="G3615" s="61">
        <v>43023</v>
      </c>
    </row>
    <row r="3616" spans="1:7" x14ac:dyDescent="0.15">
      <c r="A3616" s="44">
        <v>32735</v>
      </c>
      <c r="B3616" s="44" t="s">
        <v>1296</v>
      </c>
      <c r="C3616" s="48" t="s">
        <v>11085</v>
      </c>
      <c r="D3616" s="44">
        <v>1999</v>
      </c>
      <c r="E3616" s="48" t="s">
        <v>8858</v>
      </c>
      <c r="F3616" s="44" t="s">
        <v>1294</v>
      </c>
      <c r="G3616" s="61"/>
    </row>
    <row r="3617" spans="1:7" x14ac:dyDescent="0.15">
      <c r="A3617" s="44">
        <v>32736</v>
      </c>
      <c r="B3617" s="44" t="s">
        <v>1295</v>
      </c>
      <c r="C3617" s="48" t="s">
        <v>11086</v>
      </c>
      <c r="D3617" s="44">
        <v>1999</v>
      </c>
      <c r="E3617" s="48" t="s">
        <v>8765</v>
      </c>
      <c r="F3617" s="44" t="s">
        <v>1294</v>
      </c>
      <c r="G3617" s="61"/>
    </row>
    <row r="3618" spans="1:7" x14ac:dyDescent="0.15">
      <c r="A3618" s="44">
        <v>32737</v>
      </c>
      <c r="B3618" s="44" t="s">
        <v>1295</v>
      </c>
      <c r="C3618" s="48" t="s">
        <v>130</v>
      </c>
      <c r="D3618" s="44">
        <v>2002</v>
      </c>
      <c r="E3618" s="48" t="s">
        <v>8714</v>
      </c>
      <c r="F3618" s="44" t="s">
        <v>1294</v>
      </c>
      <c r="G3618" s="61"/>
    </row>
    <row r="3619" spans="1:7" x14ac:dyDescent="0.15">
      <c r="A3619" s="44">
        <v>32738</v>
      </c>
      <c r="B3619" s="44" t="s">
        <v>1296</v>
      </c>
      <c r="C3619" s="48" t="s">
        <v>1137</v>
      </c>
      <c r="D3619" s="44">
        <v>2003</v>
      </c>
      <c r="E3619" s="48" t="s">
        <v>9084</v>
      </c>
      <c r="F3619" s="44" t="s">
        <v>1297</v>
      </c>
      <c r="G3619" s="61"/>
    </row>
    <row r="3620" spans="1:7" x14ac:dyDescent="0.15">
      <c r="A3620" s="44">
        <v>32739</v>
      </c>
      <c r="B3620" s="44" t="s">
        <v>1295</v>
      </c>
      <c r="C3620" s="48" t="s">
        <v>1369</v>
      </c>
      <c r="D3620" s="44">
        <v>2000</v>
      </c>
      <c r="E3620" s="48" t="s">
        <v>8714</v>
      </c>
      <c r="F3620" s="44" t="s">
        <v>1294</v>
      </c>
      <c r="G3620" s="61"/>
    </row>
    <row r="3621" spans="1:7" x14ac:dyDescent="0.15">
      <c r="A3621" s="44">
        <v>32742</v>
      </c>
      <c r="B3621" s="44" t="s">
        <v>1296</v>
      </c>
      <c r="C3621" s="48" t="s">
        <v>591</v>
      </c>
      <c r="D3621" s="44">
        <v>2003</v>
      </c>
      <c r="E3621" s="48" t="s">
        <v>8709</v>
      </c>
      <c r="F3621" s="44" t="s">
        <v>1294</v>
      </c>
      <c r="G3621" s="61">
        <v>43100</v>
      </c>
    </row>
    <row r="3622" spans="1:7" x14ac:dyDescent="0.15">
      <c r="A3622" s="44">
        <v>32743</v>
      </c>
      <c r="B3622" s="44" t="s">
        <v>1295</v>
      </c>
      <c r="C3622" s="48" t="s">
        <v>478</v>
      </c>
      <c r="D3622" s="44">
        <v>2000</v>
      </c>
      <c r="E3622" s="48" t="s">
        <v>8699</v>
      </c>
      <c r="F3622" s="44" t="s">
        <v>1294</v>
      </c>
      <c r="G3622" s="61">
        <v>42846</v>
      </c>
    </row>
    <row r="3623" spans="1:7" x14ac:dyDescent="0.15">
      <c r="A3623" s="44">
        <v>32745</v>
      </c>
      <c r="B3623" s="44" t="s">
        <v>1295</v>
      </c>
      <c r="C3623" s="48" t="s">
        <v>3369</v>
      </c>
      <c r="D3623" s="44">
        <v>2001</v>
      </c>
      <c r="E3623" s="48" t="s">
        <v>8715</v>
      </c>
      <c r="F3623" s="44" t="s">
        <v>1299</v>
      </c>
      <c r="G3623" s="61"/>
    </row>
    <row r="3624" spans="1:7" x14ac:dyDescent="0.15">
      <c r="A3624" s="44">
        <v>32746</v>
      </c>
      <c r="B3624" s="44" t="s">
        <v>1296</v>
      </c>
      <c r="C3624" s="48" t="s">
        <v>768</v>
      </c>
      <c r="D3624" s="44">
        <v>2001</v>
      </c>
      <c r="E3624" s="48" t="s">
        <v>8715</v>
      </c>
      <c r="F3624" s="44" t="s">
        <v>1299</v>
      </c>
      <c r="G3624" s="61">
        <v>42925</v>
      </c>
    </row>
    <row r="3625" spans="1:7" x14ac:dyDescent="0.15">
      <c r="A3625" s="44">
        <v>32747</v>
      </c>
      <c r="B3625" s="44" t="s">
        <v>1296</v>
      </c>
      <c r="C3625" s="48" t="s">
        <v>3370</v>
      </c>
      <c r="D3625" s="44">
        <v>2001</v>
      </c>
      <c r="E3625" s="48" t="s">
        <v>9187</v>
      </c>
      <c r="F3625" s="44" t="s">
        <v>1297</v>
      </c>
      <c r="G3625" s="61"/>
    </row>
    <row r="3626" spans="1:7" x14ac:dyDescent="0.15">
      <c r="A3626" s="44">
        <v>32748</v>
      </c>
      <c r="B3626" s="44" t="s">
        <v>1296</v>
      </c>
      <c r="C3626" s="48" t="s">
        <v>11087</v>
      </c>
      <c r="D3626" s="44">
        <v>1999</v>
      </c>
      <c r="E3626" s="48" t="s">
        <v>9187</v>
      </c>
      <c r="F3626" s="44" t="s">
        <v>1297</v>
      </c>
      <c r="G3626" s="61"/>
    </row>
    <row r="3627" spans="1:7" x14ac:dyDescent="0.15">
      <c r="A3627" s="44">
        <v>32749</v>
      </c>
      <c r="B3627" s="44" t="s">
        <v>1296</v>
      </c>
      <c r="C3627" s="48" t="s">
        <v>3371</v>
      </c>
      <c r="D3627" s="44">
        <v>2004</v>
      </c>
      <c r="E3627" s="48" t="s">
        <v>9187</v>
      </c>
      <c r="F3627" s="44" t="s">
        <v>1297</v>
      </c>
      <c r="G3627" s="61"/>
    </row>
    <row r="3628" spans="1:7" x14ac:dyDescent="0.15">
      <c r="A3628" s="44">
        <v>32750</v>
      </c>
      <c r="B3628" s="44" t="s">
        <v>1295</v>
      </c>
      <c r="C3628" s="48" t="s">
        <v>3372</v>
      </c>
      <c r="D3628" s="44">
        <v>2000</v>
      </c>
      <c r="E3628" s="48" t="s">
        <v>8707</v>
      </c>
      <c r="F3628" s="44" t="s">
        <v>1290</v>
      </c>
      <c r="G3628" s="61"/>
    </row>
    <row r="3629" spans="1:7" x14ac:dyDescent="0.15">
      <c r="A3629" s="44">
        <v>32752</v>
      </c>
      <c r="B3629" s="44" t="s">
        <v>1295</v>
      </c>
      <c r="C3629" s="48" t="s">
        <v>3373</v>
      </c>
      <c r="D3629" s="44">
        <v>2000</v>
      </c>
      <c r="E3629" s="48" t="s">
        <v>8823</v>
      </c>
      <c r="F3629" s="44" t="s">
        <v>1298</v>
      </c>
      <c r="G3629" s="61"/>
    </row>
    <row r="3630" spans="1:7" x14ac:dyDescent="0.15">
      <c r="A3630" s="44">
        <v>32754</v>
      </c>
      <c r="B3630" s="44" t="s">
        <v>1295</v>
      </c>
      <c r="C3630" s="48" t="s">
        <v>3374</v>
      </c>
      <c r="D3630" s="44">
        <v>2000</v>
      </c>
      <c r="E3630" s="48" t="s">
        <v>8743</v>
      </c>
      <c r="F3630" s="44" t="s">
        <v>1299</v>
      </c>
      <c r="G3630" s="61"/>
    </row>
    <row r="3631" spans="1:7" x14ac:dyDescent="0.15">
      <c r="A3631" s="44">
        <v>32755</v>
      </c>
      <c r="B3631" s="44" t="s">
        <v>1296</v>
      </c>
      <c r="C3631" s="48" t="s">
        <v>3375</v>
      </c>
      <c r="D3631" s="44">
        <v>2002</v>
      </c>
      <c r="E3631" s="48" t="s">
        <v>8767</v>
      </c>
      <c r="F3631" s="44" t="s">
        <v>1297</v>
      </c>
      <c r="G3631" s="61"/>
    </row>
    <row r="3632" spans="1:7" x14ac:dyDescent="0.15">
      <c r="A3632" s="44">
        <v>32756</v>
      </c>
      <c r="B3632" s="44" t="s">
        <v>1296</v>
      </c>
      <c r="C3632" s="48" t="s">
        <v>11088</v>
      </c>
      <c r="D3632" s="44">
        <v>1999</v>
      </c>
      <c r="E3632" s="48" t="s">
        <v>8767</v>
      </c>
      <c r="F3632" s="44" t="s">
        <v>1297</v>
      </c>
      <c r="G3632" s="61"/>
    </row>
    <row r="3633" spans="1:7" x14ac:dyDescent="0.15">
      <c r="A3633" s="44">
        <v>32757</v>
      </c>
      <c r="B3633" s="44" t="s">
        <v>1296</v>
      </c>
      <c r="C3633" s="48" t="s">
        <v>1187</v>
      </c>
      <c r="D3633" s="44">
        <v>2000</v>
      </c>
      <c r="E3633" s="48" t="s">
        <v>8767</v>
      </c>
      <c r="F3633" s="44" t="s">
        <v>1297</v>
      </c>
      <c r="G3633" s="61"/>
    </row>
    <row r="3634" spans="1:7" x14ac:dyDescent="0.15">
      <c r="A3634" s="44">
        <v>32758</v>
      </c>
      <c r="B3634" s="44" t="s">
        <v>1296</v>
      </c>
      <c r="C3634" s="48" t="s">
        <v>3376</v>
      </c>
      <c r="D3634" s="44">
        <v>2002</v>
      </c>
      <c r="E3634" s="48" t="s">
        <v>8767</v>
      </c>
      <c r="F3634" s="44" t="s">
        <v>1297</v>
      </c>
      <c r="G3634" s="61"/>
    </row>
    <row r="3635" spans="1:7" x14ac:dyDescent="0.15">
      <c r="A3635" s="44">
        <v>32759</v>
      </c>
      <c r="B3635" s="44" t="s">
        <v>1295</v>
      </c>
      <c r="C3635" s="48" t="s">
        <v>175</v>
      </c>
      <c r="D3635" s="44">
        <v>2002</v>
      </c>
      <c r="E3635" s="48" t="s">
        <v>8767</v>
      </c>
      <c r="F3635" s="44" t="s">
        <v>1297</v>
      </c>
      <c r="G3635" s="61"/>
    </row>
    <row r="3636" spans="1:7" x14ac:dyDescent="0.15">
      <c r="A3636" s="44">
        <v>32760</v>
      </c>
      <c r="B3636" s="44" t="s">
        <v>1295</v>
      </c>
      <c r="C3636" s="48" t="s">
        <v>3377</v>
      </c>
      <c r="D3636" s="44">
        <v>2000</v>
      </c>
      <c r="E3636" s="48" t="s">
        <v>8731</v>
      </c>
      <c r="F3636" s="44" t="s">
        <v>1293</v>
      </c>
      <c r="G3636" s="61"/>
    </row>
    <row r="3637" spans="1:7" x14ac:dyDescent="0.15">
      <c r="A3637" s="133">
        <v>32761</v>
      </c>
      <c r="B3637" s="133" t="s">
        <v>1295</v>
      </c>
      <c r="C3637" s="134" t="s">
        <v>287</v>
      </c>
      <c r="D3637" s="133">
        <v>2000</v>
      </c>
      <c r="E3637" s="134" t="s">
        <v>8711</v>
      </c>
      <c r="F3637" s="133" t="s">
        <v>1291</v>
      </c>
      <c r="G3637" s="135">
        <v>43100</v>
      </c>
    </row>
    <row r="3638" spans="1:7" x14ac:dyDescent="0.15">
      <c r="A3638" s="44">
        <v>32762</v>
      </c>
      <c r="B3638" s="44" t="s">
        <v>1295</v>
      </c>
      <c r="C3638" s="48" t="s">
        <v>3378</v>
      </c>
      <c r="D3638" s="44">
        <v>2000</v>
      </c>
      <c r="E3638" s="48" t="s">
        <v>9163</v>
      </c>
      <c r="F3638" s="44" t="s">
        <v>1298</v>
      </c>
      <c r="G3638" s="61"/>
    </row>
    <row r="3639" spans="1:7" x14ac:dyDescent="0.15">
      <c r="A3639" s="44">
        <v>32763</v>
      </c>
      <c r="B3639" s="44" t="s">
        <v>1295</v>
      </c>
      <c r="C3639" s="48" t="s">
        <v>1392</v>
      </c>
      <c r="D3639" s="44">
        <v>2003</v>
      </c>
      <c r="E3639" s="48" t="s">
        <v>9163</v>
      </c>
      <c r="F3639" s="44" t="s">
        <v>1298</v>
      </c>
      <c r="G3639" s="61"/>
    </row>
    <row r="3640" spans="1:7" x14ac:dyDescent="0.15">
      <c r="A3640" s="133">
        <v>32764</v>
      </c>
      <c r="B3640" s="133" t="s">
        <v>1296</v>
      </c>
      <c r="C3640" s="134" t="s">
        <v>3379</v>
      </c>
      <c r="D3640" s="133">
        <v>2003</v>
      </c>
      <c r="E3640" s="134" t="s">
        <v>9163</v>
      </c>
      <c r="F3640" s="133" t="s">
        <v>1298</v>
      </c>
    </row>
    <row r="3641" spans="1:7" x14ac:dyDescent="0.15">
      <c r="A3641" s="44">
        <v>32765</v>
      </c>
      <c r="B3641" s="44" t="s">
        <v>1296</v>
      </c>
      <c r="C3641" s="48" t="s">
        <v>3380</v>
      </c>
      <c r="D3641" s="44">
        <v>2001</v>
      </c>
      <c r="E3641" s="48" t="s">
        <v>8708</v>
      </c>
      <c r="F3641" s="44" t="s">
        <v>1296</v>
      </c>
      <c r="G3641" s="61">
        <v>42792</v>
      </c>
    </row>
    <row r="3642" spans="1:7" x14ac:dyDescent="0.15">
      <c r="A3642" s="133">
        <v>32766</v>
      </c>
      <c r="B3642" s="133" t="s">
        <v>1295</v>
      </c>
      <c r="C3642" s="134" t="s">
        <v>975</v>
      </c>
      <c r="D3642" s="133">
        <v>2003</v>
      </c>
      <c r="E3642" s="134" t="s">
        <v>8708</v>
      </c>
      <c r="F3642" s="133" t="s">
        <v>1296</v>
      </c>
      <c r="G3642" s="135">
        <v>43100</v>
      </c>
    </row>
    <row r="3643" spans="1:7" x14ac:dyDescent="0.15">
      <c r="A3643" s="44">
        <v>32767</v>
      </c>
      <c r="B3643" s="44" t="s">
        <v>1295</v>
      </c>
      <c r="C3643" s="48" t="s">
        <v>3381</v>
      </c>
      <c r="D3643" s="44">
        <v>2000</v>
      </c>
      <c r="E3643" s="48" t="s">
        <v>8714</v>
      </c>
      <c r="F3643" s="44" t="s">
        <v>1294</v>
      </c>
      <c r="G3643" s="61"/>
    </row>
    <row r="3644" spans="1:7" x14ac:dyDescent="0.15">
      <c r="A3644" s="44">
        <v>32768</v>
      </c>
      <c r="B3644" s="44" t="s">
        <v>1295</v>
      </c>
      <c r="C3644" s="48" t="s">
        <v>11089</v>
      </c>
      <c r="D3644" s="44">
        <v>1999</v>
      </c>
      <c r="E3644" s="48" t="s">
        <v>8697</v>
      </c>
      <c r="F3644" s="44" t="s">
        <v>1291</v>
      </c>
      <c r="G3644" s="61">
        <v>42908</v>
      </c>
    </row>
    <row r="3645" spans="1:7" x14ac:dyDescent="0.15">
      <c r="A3645" s="44">
        <v>32769</v>
      </c>
      <c r="B3645" s="44" t="s">
        <v>1295</v>
      </c>
      <c r="C3645" s="48" t="s">
        <v>7284</v>
      </c>
      <c r="D3645" s="44">
        <v>2002</v>
      </c>
      <c r="E3645" s="48" t="s">
        <v>8715</v>
      </c>
      <c r="F3645" s="44" t="s">
        <v>1299</v>
      </c>
      <c r="G3645" s="61">
        <v>42540</v>
      </c>
    </row>
    <row r="3646" spans="1:7" x14ac:dyDescent="0.15">
      <c r="A3646" s="44">
        <v>32770</v>
      </c>
      <c r="B3646" s="44" t="s">
        <v>1296</v>
      </c>
      <c r="C3646" s="48" t="s">
        <v>3382</v>
      </c>
      <c r="D3646" s="44">
        <v>2004</v>
      </c>
      <c r="E3646" s="48" t="s">
        <v>8762</v>
      </c>
      <c r="F3646" s="44" t="s">
        <v>1291</v>
      </c>
      <c r="G3646" s="61">
        <v>43100</v>
      </c>
    </row>
    <row r="3647" spans="1:7" x14ac:dyDescent="0.15">
      <c r="A3647" s="44">
        <v>32771</v>
      </c>
      <c r="B3647" s="44" t="s">
        <v>1296</v>
      </c>
      <c r="C3647" s="48" t="s">
        <v>3383</v>
      </c>
      <c r="D3647" s="44">
        <v>2001</v>
      </c>
      <c r="E3647" s="48" t="s">
        <v>8732</v>
      </c>
      <c r="F3647" s="44" t="s">
        <v>1292</v>
      </c>
      <c r="G3647" s="61"/>
    </row>
    <row r="3648" spans="1:7" x14ac:dyDescent="0.15">
      <c r="A3648" s="44">
        <v>32772</v>
      </c>
      <c r="B3648" s="44" t="s">
        <v>1296</v>
      </c>
      <c r="C3648" s="48" t="s">
        <v>849</v>
      </c>
      <c r="D3648" s="44">
        <v>2001</v>
      </c>
      <c r="E3648" s="48" t="s">
        <v>8732</v>
      </c>
      <c r="F3648" s="44" t="s">
        <v>1292</v>
      </c>
      <c r="G3648" s="61"/>
    </row>
    <row r="3649" spans="1:7" x14ac:dyDescent="0.15">
      <c r="A3649" s="44">
        <v>32773</v>
      </c>
      <c r="B3649" s="44" t="s">
        <v>1295</v>
      </c>
      <c r="C3649" s="48" t="s">
        <v>331</v>
      </c>
      <c r="D3649" s="44">
        <v>2000</v>
      </c>
      <c r="E3649" s="48" t="s">
        <v>8747</v>
      </c>
      <c r="F3649" s="44" t="s">
        <v>1299</v>
      </c>
      <c r="G3649" s="61"/>
    </row>
    <row r="3650" spans="1:7" x14ac:dyDescent="0.15">
      <c r="A3650" s="44">
        <v>32776</v>
      </c>
      <c r="B3650" s="44" t="s">
        <v>1296</v>
      </c>
      <c r="C3650" s="48" t="s">
        <v>3384</v>
      </c>
      <c r="D3650" s="44">
        <v>2001</v>
      </c>
      <c r="E3650" s="48" t="s">
        <v>9977</v>
      </c>
      <c r="F3650" s="44" t="s">
        <v>1298</v>
      </c>
      <c r="G3650" s="61"/>
    </row>
    <row r="3651" spans="1:7" x14ac:dyDescent="0.15">
      <c r="A3651" s="44">
        <v>32777</v>
      </c>
      <c r="B3651" s="44" t="s">
        <v>1296</v>
      </c>
      <c r="C3651" s="48" t="s">
        <v>3385</v>
      </c>
      <c r="D3651" s="44">
        <v>2003</v>
      </c>
      <c r="E3651" s="48" t="s">
        <v>9977</v>
      </c>
      <c r="F3651" s="44" t="s">
        <v>1298</v>
      </c>
      <c r="G3651" s="61"/>
    </row>
    <row r="3652" spans="1:7" x14ac:dyDescent="0.15">
      <c r="A3652" s="133">
        <v>32778</v>
      </c>
      <c r="B3652" s="133" t="s">
        <v>1296</v>
      </c>
      <c r="C3652" s="134" t="s">
        <v>11090</v>
      </c>
      <c r="D3652" s="133">
        <v>1999</v>
      </c>
      <c r="E3652" s="134" t="s">
        <v>9977</v>
      </c>
      <c r="F3652" s="133" t="s">
        <v>1298</v>
      </c>
    </row>
    <row r="3653" spans="1:7" x14ac:dyDescent="0.15">
      <c r="A3653" s="44">
        <v>32780</v>
      </c>
      <c r="B3653" s="44" t="s">
        <v>1295</v>
      </c>
      <c r="C3653" s="48" t="s">
        <v>3386</v>
      </c>
      <c r="D3653" s="44">
        <v>2001</v>
      </c>
      <c r="E3653" s="48" t="s">
        <v>9977</v>
      </c>
      <c r="F3653" s="44" t="s">
        <v>1298</v>
      </c>
      <c r="G3653" s="61"/>
    </row>
    <row r="3654" spans="1:7" x14ac:dyDescent="0.15">
      <c r="A3654" s="44">
        <v>32781</v>
      </c>
      <c r="B3654" s="44" t="s">
        <v>1295</v>
      </c>
      <c r="C3654" s="48" t="s">
        <v>3387</v>
      </c>
      <c r="D3654" s="44">
        <v>2001</v>
      </c>
      <c r="E3654" s="48" t="s">
        <v>8778</v>
      </c>
      <c r="F3654" s="44" t="s">
        <v>1298</v>
      </c>
      <c r="G3654" s="61">
        <v>42688</v>
      </c>
    </row>
    <row r="3655" spans="1:7" x14ac:dyDescent="0.15">
      <c r="A3655" s="44">
        <v>32782</v>
      </c>
      <c r="B3655" s="44" t="s">
        <v>1295</v>
      </c>
      <c r="C3655" s="48" t="s">
        <v>84</v>
      </c>
      <c r="D3655" s="44">
        <v>2002</v>
      </c>
      <c r="E3655" s="48" t="s">
        <v>8703</v>
      </c>
      <c r="F3655" s="44" t="s">
        <v>1294</v>
      </c>
      <c r="G3655" s="61">
        <v>42574</v>
      </c>
    </row>
    <row r="3656" spans="1:7" x14ac:dyDescent="0.15">
      <c r="A3656" s="44">
        <v>32783</v>
      </c>
      <c r="B3656" s="44" t="s">
        <v>1296</v>
      </c>
      <c r="C3656" s="48" t="s">
        <v>3388</v>
      </c>
      <c r="D3656" s="44">
        <v>2003</v>
      </c>
      <c r="E3656" s="48" t="s">
        <v>8703</v>
      </c>
      <c r="F3656" s="44" t="s">
        <v>1294</v>
      </c>
      <c r="G3656" s="61">
        <v>43100</v>
      </c>
    </row>
    <row r="3657" spans="1:7" x14ac:dyDescent="0.15">
      <c r="A3657" s="44">
        <v>32784</v>
      </c>
      <c r="B3657" s="44" t="s">
        <v>1295</v>
      </c>
      <c r="C3657" s="48" t="s">
        <v>3389</v>
      </c>
      <c r="D3657" s="44">
        <v>2002</v>
      </c>
      <c r="E3657" s="48" t="s">
        <v>8709</v>
      </c>
      <c r="F3657" s="44" t="s">
        <v>1294</v>
      </c>
      <c r="G3657" s="61"/>
    </row>
    <row r="3658" spans="1:7" x14ac:dyDescent="0.15">
      <c r="A3658" s="44">
        <v>32786</v>
      </c>
      <c r="B3658" s="44" t="s">
        <v>1296</v>
      </c>
      <c r="C3658" s="48" t="s">
        <v>3390</v>
      </c>
      <c r="D3658" s="44">
        <v>2002</v>
      </c>
      <c r="E3658" s="48" t="s">
        <v>8707</v>
      </c>
      <c r="F3658" s="44" t="s">
        <v>1290</v>
      </c>
      <c r="G3658" s="61"/>
    </row>
    <row r="3659" spans="1:7" x14ac:dyDescent="0.15">
      <c r="A3659" s="44">
        <v>32787</v>
      </c>
      <c r="B3659" s="44" t="s">
        <v>1296</v>
      </c>
      <c r="C3659" s="48" t="s">
        <v>3391</v>
      </c>
      <c r="D3659" s="44">
        <v>2001</v>
      </c>
      <c r="E3659" s="48" t="s">
        <v>9187</v>
      </c>
      <c r="F3659" s="44" t="s">
        <v>1297</v>
      </c>
      <c r="G3659" s="61"/>
    </row>
    <row r="3660" spans="1:7" x14ac:dyDescent="0.15">
      <c r="A3660" s="44">
        <v>32790</v>
      </c>
      <c r="B3660" s="44" t="s">
        <v>1296</v>
      </c>
      <c r="C3660" s="48" t="s">
        <v>1253</v>
      </c>
      <c r="D3660" s="44">
        <v>2003</v>
      </c>
      <c r="E3660" s="48" t="s">
        <v>8727</v>
      </c>
      <c r="F3660" s="44" t="s">
        <v>1293</v>
      </c>
      <c r="G3660" s="61"/>
    </row>
    <row r="3661" spans="1:7" x14ac:dyDescent="0.15">
      <c r="A3661" s="44">
        <v>32791</v>
      </c>
      <c r="B3661" s="44" t="s">
        <v>1295</v>
      </c>
      <c r="C3661" s="48" t="s">
        <v>3392</v>
      </c>
      <c r="D3661" s="44">
        <v>2003</v>
      </c>
      <c r="E3661" s="48" t="s">
        <v>8727</v>
      </c>
      <c r="F3661" s="44" t="s">
        <v>1293</v>
      </c>
      <c r="G3661" s="61"/>
    </row>
    <row r="3662" spans="1:7" x14ac:dyDescent="0.15">
      <c r="A3662" s="44">
        <v>32792</v>
      </c>
      <c r="B3662" s="44" t="s">
        <v>1295</v>
      </c>
      <c r="C3662" s="48" t="s">
        <v>3393</v>
      </c>
      <c r="D3662" s="44">
        <v>2002</v>
      </c>
      <c r="E3662" s="48" t="s">
        <v>8727</v>
      </c>
      <c r="F3662" s="44" t="s">
        <v>1293</v>
      </c>
      <c r="G3662" s="61"/>
    </row>
    <row r="3663" spans="1:7" x14ac:dyDescent="0.15">
      <c r="A3663" s="44">
        <v>32793</v>
      </c>
      <c r="B3663" s="44" t="s">
        <v>1295</v>
      </c>
      <c r="C3663" s="48" t="s">
        <v>3394</v>
      </c>
      <c r="D3663" s="44">
        <v>2002</v>
      </c>
      <c r="E3663" s="48" t="s">
        <v>8727</v>
      </c>
      <c r="F3663" s="44" t="s">
        <v>1293</v>
      </c>
      <c r="G3663" s="61"/>
    </row>
    <row r="3664" spans="1:7" x14ac:dyDescent="0.15">
      <c r="A3664" s="44">
        <v>32794</v>
      </c>
      <c r="B3664" s="44" t="s">
        <v>1295</v>
      </c>
      <c r="C3664" s="48" t="s">
        <v>3395</v>
      </c>
      <c r="D3664" s="44">
        <v>2003</v>
      </c>
      <c r="E3664" s="48" t="s">
        <v>8727</v>
      </c>
      <c r="F3664" s="44" t="s">
        <v>1293</v>
      </c>
      <c r="G3664" s="61"/>
    </row>
    <row r="3665" spans="1:7" x14ac:dyDescent="0.15">
      <c r="A3665" s="44">
        <v>32796</v>
      </c>
      <c r="B3665" s="44" t="s">
        <v>1296</v>
      </c>
      <c r="C3665" s="48" t="s">
        <v>1136</v>
      </c>
      <c r="D3665" s="44">
        <v>2003</v>
      </c>
      <c r="E3665" s="48" t="s">
        <v>8745</v>
      </c>
      <c r="F3665" s="44" t="s">
        <v>1293</v>
      </c>
      <c r="G3665" s="61"/>
    </row>
    <row r="3666" spans="1:7" x14ac:dyDescent="0.15">
      <c r="A3666" s="44">
        <v>32797</v>
      </c>
      <c r="B3666" s="44" t="s">
        <v>1296</v>
      </c>
      <c r="C3666" s="48" t="s">
        <v>914</v>
      </c>
      <c r="D3666" s="44">
        <v>2001</v>
      </c>
      <c r="E3666" s="48" t="s">
        <v>8745</v>
      </c>
      <c r="F3666" s="44" t="s">
        <v>1293</v>
      </c>
      <c r="G3666" s="61">
        <v>43044</v>
      </c>
    </row>
    <row r="3667" spans="1:7" x14ac:dyDescent="0.15">
      <c r="A3667" s="44">
        <v>32798</v>
      </c>
      <c r="B3667" s="44" t="s">
        <v>1296</v>
      </c>
      <c r="C3667" s="48" t="s">
        <v>674</v>
      </c>
      <c r="D3667" s="44">
        <v>2003</v>
      </c>
      <c r="E3667" s="48" t="s">
        <v>8745</v>
      </c>
      <c r="F3667" s="44" t="s">
        <v>1293</v>
      </c>
      <c r="G3667" s="61">
        <v>42896</v>
      </c>
    </row>
    <row r="3668" spans="1:7" x14ac:dyDescent="0.15">
      <c r="A3668" s="44">
        <v>32799</v>
      </c>
      <c r="B3668" s="44" t="s">
        <v>1296</v>
      </c>
      <c r="C3668" s="48" t="s">
        <v>3396</v>
      </c>
      <c r="D3668" s="44">
        <v>2005</v>
      </c>
      <c r="E3668" s="48" t="s">
        <v>8745</v>
      </c>
      <c r="F3668" s="44" t="s">
        <v>1293</v>
      </c>
      <c r="G3668" s="61">
        <v>43100</v>
      </c>
    </row>
    <row r="3669" spans="1:7" x14ac:dyDescent="0.15">
      <c r="A3669" s="44">
        <v>32800</v>
      </c>
      <c r="B3669" s="44" t="s">
        <v>1296</v>
      </c>
      <c r="C3669" s="48" t="s">
        <v>3397</v>
      </c>
      <c r="D3669" s="44">
        <v>2005</v>
      </c>
      <c r="E3669" s="48" t="s">
        <v>8745</v>
      </c>
      <c r="F3669" s="44" t="s">
        <v>1293</v>
      </c>
      <c r="G3669" s="61"/>
    </row>
    <row r="3670" spans="1:7" x14ac:dyDescent="0.15">
      <c r="A3670" s="44">
        <v>32801</v>
      </c>
      <c r="B3670" s="44" t="s">
        <v>1295</v>
      </c>
      <c r="C3670" s="48" t="s">
        <v>8300</v>
      </c>
      <c r="D3670" s="44">
        <v>2002</v>
      </c>
      <c r="E3670" s="48" t="s">
        <v>8745</v>
      </c>
      <c r="F3670" s="44" t="s">
        <v>1293</v>
      </c>
      <c r="G3670" s="61"/>
    </row>
    <row r="3671" spans="1:7" x14ac:dyDescent="0.15">
      <c r="A3671" s="44">
        <v>32802</v>
      </c>
      <c r="B3671" s="44" t="s">
        <v>1295</v>
      </c>
      <c r="C3671" s="48" t="s">
        <v>3398</v>
      </c>
      <c r="D3671" s="44">
        <v>2003</v>
      </c>
      <c r="E3671" s="48" t="s">
        <v>8745</v>
      </c>
      <c r="F3671" s="44" t="s">
        <v>1293</v>
      </c>
      <c r="G3671" s="61">
        <v>42540</v>
      </c>
    </row>
    <row r="3672" spans="1:7" x14ac:dyDescent="0.15">
      <c r="A3672" s="44">
        <v>32803</v>
      </c>
      <c r="B3672" s="44" t="s">
        <v>1295</v>
      </c>
      <c r="C3672" s="48" t="s">
        <v>165</v>
      </c>
      <c r="D3672" s="44">
        <v>2002</v>
      </c>
      <c r="E3672" s="48" t="s">
        <v>8745</v>
      </c>
      <c r="F3672" s="44" t="s">
        <v>1293</v>
      </c>
      <c r="G3672" s="61">
        <v>42871</v>
      </c>
    </row>
    <row r="3673" spans="1:7" x14ac:dyDescent="0.15">
      <c r="A3673" s="44">
        <v>32804</v>
      </c>
      <c r="B3673" s="44" t="s">
        <v>1295</v>
      </c>
      <c r="C3673" s="48" t="s">
        <v>169</v>
      </c>
      <c r="D3673" s="44">
        <v>2002</v>
      </c>
      <c r="E3673" s="48" t="s">
        <v>8745</v>
      </c>
      <c r="F3673" s="44" t="s">
        <v>1293</v>
      </c>
      <c r="G3673" s="61">
        <v>43100</v>
      </c>
    </row>
    <row r="3674" spans="1:7" x14ac:dyDescent="0.15">
      <c r="A3674" s="44">
        <v>32805</v>
      </c>
      <c r="B3674" s="44" t="s">
        <v>1295</v>
      </c>
      <c r="C3674" s="48" t="s">
        <v>3399</v>
      </c>
      <c r="D3674" s="44">
        <v>2002</v>
      </c>
      <c r="E3674" s="48" t="s">
        <v>8745</v>
      </c>
      <c r="F3674" s="44" t="s">
        <v>1293</v>
      </c>
      <c r="G3674" s="61"/>
    </row>
    <row r="3675" spans="1:7" x14ac:dyDescent="0.15">
      <c r="A3675" s="44">
        <v>32806</v>
      </c>
      <c r="B3675" s="44" t="s">
        <v>1296</v>
      </c>
      <c r="C3675" s="48" t="s">
        <v>634</v>
      </c>
      <c r="D3675" s="44">
        <v>2002</v>
      </c>
      <c r="E3675" s="48" t="s">
        <v>8696</v>
      </c>
      <c r="F3675" s="44" t="s">
        <v>1291</v>
      </c>
      <c r="G3675" s="61"/>
    </row>
    <row r="3676" spans="1:7" x14ac:dyDescent="0.15">
      <c r="A3676" s="44">
        <v>32807</v>
      </c>
      <c r="B3676" s="44" t="s">
        <v>1296</v>
      </c>
      <c r="C3676" s="48" t="s">
        <v>855</v>
      </c>
      <c r="D3676" s="44">
        <v>2001</v>
      </c>
      <c r="E3676" s="48" t="s">
        <v>8696</v>
      </c>
      <c r="F3676" s="44" t="s">
        <v>1291</v>
      </c>
      <c r="G3676" s="61"/>
    </row>
    <row r="3677" spans="1:7" x14ac:dyDescent="0.15">
      <c r="A3677" s="44">
        <v>32808</v>
      </c>
      <c r="B3677" s="44" t="s">
        <v>1296</v>
      </c>
      <c r="C3677" s="48" t="s">
        <v>3400</v>
      </c>
      <c r="D3677" s="44">
        <v>2000</v>
      </c>
      <c r="E3677" s="48" t="s">
        <v>9163</v>
      </c>
      <c r="F3677" s="44" t="s">
        <v>1298</v>
      </c>
      <c r="G3677" s="61"/>
    </row>
    <row r="3678" spans="1:7" x14ac:dyDescent="0.15">
      <c r="A3678" s="44">
        <v>32809</v>
      </c>
      <c r="B3678" s="44" t="s">
        <v>1295</v>
      </c>
      <c r="C3678" s="48" t="s">
        <v>3401</v>
      </c>
      <c r="D3678" s="44">
        <v>2004</v>
      </c>
      <c r="E3678" s="48" t="s">
        <v>8864</v>
      </c>
      <c r="F3678" s="44" t="s">
        <v>1296</v>
      </c>
      <c r="G3678" s="61"/>
    </row>
    <row r="3679" spans="1:7" x14ac:dyDescent="0.15">
      <c r="A3679" s="44">
        <v>32810</v>
      </c>
      <c r="B3679" s="44" t="s">
        <v>1295</v>
      </c>
      <c r="C3679" s="48" t="s">
        <v>3402</v>
      </c>
      <c r="D3679" s="44">
        <v>2002</v>
      </c>
      <c r="E3679" s="48" t="s">
        <v>9173</v>
      </c>
      <c r="F3679" s="44" t="s">
        <v>1296</v>
      </c>
      <c r="G3679" s="61"/>
    </row>
    <row r="3680" spans="1:7" x14ac:dyDescent="0.15">
      <c r="A3680" s="44">
        <v>32812</v>
      </c>
      <c r="B3680" s="44" t="s">
        <v>1295</v>
      </c>
      <c r="C3680" s="48" t="s">
        <v>3403</v>
      </c>
      <c r="D3680" s="44">
        <v>2000</v>
      </c>
      <c r="E3680" s="48" t="s">
        <v>8750</v>
      </c>
      <c r="F3680" s="44" t="s">
        <v>1290</v>
      </c>
      <c r="G3680" s="61">
        <v>42779</v>
      </c>
    </row>
    <row r="3681" spans="1:7" x14ac:dyDescent="0.15">
      <c r="A3681" s="44">
        <v>32814</v>
      </c>
      <c r="B3681" s="44" t="s">
        <v>1295</v>
      </c>
      <c r="C3681" s="48" t="s">
        <v>3404</v>
      </c>
      <c r="D3681" s="44">
        <v>2000</v>
      </c>
      <c r="E3681" s="48" t="s">
        <v>8788</v>
      </c>
      <c r="F3681" s="44" t="s">
        <v>1291</v>
      </c>
      <c r="G3681" s="61"/>
    </row>
    <row r="3682" spans="1:7" x14ac:dyDescent="0.15">
      <c r="A3682" s="44">
        <v>32817</v>
      </c>
      <c r="B3682" s="44" t="s">
        <v>1296</v>
      </c>
      <c r="C3682" s="48" t="s">
        <v>3405</v>
      </c>
      <c r="D3682" s="44">
        <v>2004</v>
      </c>
      <c r="E3682" s="48" t="s">
        <v>8710</v>
      </c>
      <c r="F3682" s="44" t="s">
        <v>1299</v>
      </c>
      <c r="G3682" s="61"/>
    </row>
    <row r="3683" spans="1:7" x14ac:dyDescent="0.15">
      <c r="A3683" s="44">
        <v>32818</v>
      </c>
      <c r="B3683" s="44" t="s">
        <v>1296</v>
      </c>
      <c r="C3683" s="48" t="s">
        <v>3406</v>
      </c>
      <c r="D3683" s="44">
        <v>2000</v>
      </c>
      <c r="E3683" s="48" t="s">
        <v>8710</v>
      </c>
      <c r="F3683" s="44" t="s">
        <v>1299</v>
      </c>
      <c r="G3683" s="61"/>
    </row>
    <row r="3684" spans="1:7" x14ac:dyDescent="0.15">
      <c r="A3684" s="44">
        <v>32819</v>
      </c>
      <c r="B3684" s="44" t="s">
        <v>1295</v>
      </c>
      <c r="C3684" s="48" t="s">
        <v>3407</v>
      </c>
      <c r="D3684" s="44">
        <v>2002</v>
      </c>
      <c r="E3684" s="48" t="s">
        <v>8710</v>
      </c>
      <c r="F3684" s="44" t="s">
        <v>1299</v>
      </c>
      <c r="G3684" s="61"/>
    </row>
    <row r="3685" spans="1:7" x14ac:dyDescent="0.15">
      <c r="A3685" s="44">
        <v>32820</v>
      </c>
      <c r="B3685" s="44" t="s">
        <v>1295</v>
      </c>
      <c r="C3685" s="48" t="s">
        <v>3408</v>
      </c>
      <c r="D3685" s="44">
        <v>2001</v>
      </c>
      <c r="E3685" s="48" t="s">
        <v>8710</v>
      </c>
      <c r="F3685" s="44" t="s">
        <v>1299</v>
      </c>
      <c r="G3685" s="61"/>
    </row>
    <row r="3686" spans="1:7" x14ac:dyDescent="0.15">
      <c r="A3686" s="44">
        <v>32821</v>
      </c>
      <c r="B3686" s="44" t="s">
        <v>1295</v>
      </c>
      <c r="C3686" s="48" t="s">
        <v>88</v>
      </c>
      <c r="D3686" s="44">
        <v>2002</v>
      </c>
      <c r="E3686" s="48" t="s">
        <v>8710</v>
      </c>
      <c r="F3686" s="44" t="s">
        <v>1299</v>
      </c>
      <c r="G3686" s="61">
        <v>42694</v>
      </c>
    </row>
    <row r="3687" spans="1:7" x14ac:dyDescent="0.15">
      <c r="A3687" s="44">
        <v>32822</v>
      </c>
      <c r="B3687" s="44" t="s">
        <v>1296</v>
      </c>
      <c r="C3687" s="48" t="s">
        <v>11091</v>
      </c>
      <c r="D3687" s="44">
        <v>1999</v>
      </c>
      <c r="E3687" s="48" t="s">
        <v>8801</v>
      </c>
      <c r="F3687" s="44" t="s">
        <v>1296</v>
      </c>
      <c r="G3687" s="61"/>
    </row>
    <row r="3688" spans="1:7" x14ac:dyDescent="0.15">
      <c r="A3688" s="44">
        <v>32823</v>
      </c>
      <c r="B3688" s="44" t="s">
        <v>1296</v>
      </c>
      <c r="C3688" s="48" t="s">
        <v>598</v>
      </c>
      <c r="D3688" s="44">
        <v>2002</v>
      </c>
      <c r="E3688" s="48" t="s">
        <v>8801</v>
      </c>
      <c r="F3688" s="44" t="s">
        <v>1296</v>
      </c>
      <c r="G3688" s="61"/>
    </row>
    <row r="3689" spans="1:7" x14ac:dyDescent="0.15">
      <c r="A3689" s="44">
        <v>32824</v>
      </c>
      <c r="B3689" s="44" t="s">
        <v>1296</v>
      </c>
      <c r="C3689" s="48" t="s">
        <v>3409</v>
      </c>
      <c r="D3689" s="44">
        <v>2001</v>
      </c>
      <c r="E3689" s="48" t="s">
        <v>8801</v>
      </c>
      <c r="F3689" s="44" t="s">
        <v>1296</v>
      </c>
      <c r="G3689" s="61"/>
    </row>
    <row r="3690" spans="1:7" x14ac:dyDescent="0.15">
      <c r="A3690" s="44">
        <v>32825</v>
      </c>
      <c r="B3690" s="44" t="s">
        <v>1295</v>
      </c>
      <c r="C3690" s="48" t="s">
        <v>183</v>
      </c>
      <c r="D3690" s="44">
        <v>2002</v>
      </c>
      <c r="E3690" s="48" t="s">
        <v>8801</v>
      </c>
      <c r="F3690" s="44" t="s">
        <v>1296</v>
      </c>
      <c r="G3690" s="61"/>
    </row>
    <row r="3691" spans="1:7" x14ac:dyDescent="0.15">
      <c r="A3691" s="44">
        <v>32826</v>
      </c>
      <c r="B3691" s="44" t="s">
        <v>1295</v>
      </c>
      <c r="C3691" s="48" t="s">
        <v>995</v>
      </c>
      <c r="D3691" s="44">
        <v>2003</v>
      </c>
      <c r="E3691" s="48" t="s">
        <v>8801</v>
      </c>
      <c r="F3691" s="44" t="s">
        <v>1296</v>
      </c>
      <c r="G3691" s="61">
        <v>42792</v>
      </c>
    </row>
    <row r="3692" spans="1:7" x14ac:dyDescent="0.15">
      <c r="A3692" s="44">
        <v>32828</v>
      </c>
      <c r="B3692" s="44" t="s">
        <v>1295</v>
      </c>
      <c r="C3692" s="48" t="s">
        <v>3410</v>
      </c>
      <c r="D3692" s="44">
        <v>2000</v>
      </c>
      <c r="E3692" s="48" t="s">
        <v>8801</v>
      </c>
      <c r="F3692" s="44" t="s">
        <v>1296</v>
      </c>
      <c r="G3692" s="61"/>
    </row>
    <row r="3693" spans="1:7" x14ac:dyDescent="0.15">
      <c r="A3693" s="44">
        <v>32829</v>
      </c>
      <c r="B3693" s="44" t="s">
        <v>1296</v>
      </c>
      <c r="C3693" s="48" t="s">
        <v>3411</v>
      </c>
      <c r="D3693" s="44">
        <v>2000</v>
      </c>
      <c r="E3693" s="48" t="s">
        <v>8801</v>
      </c>
      <c r="F3693" s="44" t="s">
        <v>1296</v>
      </c>
      <c r="G3693" s="61"/>
    </row>
    <row r="3694" spans="1:7" x14ac:dyDescent="0.15">
      <c r="A3694" s="44">
        <v>32830</v>
      </c>
      <c r="B3694" s="44" t="s">
        <v>1295</v>
      </c>
      <c r="C3694" s="48" t="s">
        <v>133</v>
      </c>
      <c r="D3694" s="44">
        <v>2002</v>
      </c>
      <c r="E3694" s="48" t="s">
        <v>8821</v>
      </c>
      <c r="F3694" s="44" t="s">
        <v>1299</v>
      </c>
      <c r="G3694" s="61"/>
    </row>
    <row r="3695" spans="1:7" x14ac:dyDescent="0.15">
      <c r="A3695" s="44">
        <v>32831</v>
      </c>
      <c r="B3695" s="44" t="s">
        <v>1296</v>
      </c>
      <c r="C3695" s="48" t="s">
        <v>3412</v>
      </c>
      <c r="D3695" s="44">
        <v>2000</v>
      </c>
      <c r="E3695" s="48" t="s">
        <v>8821</v>
      </c>
      <c r="F3695" s="44" t="s">
        <v>1299</v>
      </c>
      <c r="G3695" s="61"/>
    </row>
    <row r="3696" spans="1:7" x14ac:dyDescent="0.15">
      <c r="A3696" s="44">
        <v>32833</v>
      </c>
      <c r="B3696" s="44" t="s">
        <v>1295</v>
      </c>
      <c r="C3696" s="48" t="s">
        <v>3413</v>
      </c>
      <c r="D3696" s="44">
        <v>2000</v>
      </c>
      <c r="E3696" s="48" t="s">
        <v>8819</v>
      </c>
      <c r="F3696" s="44" t="s">
        <v>1299</v>
      </c>
      <c r="G3696" s="61"/>
    </row>
    <row r="3697" spans="1:7" x14ac:dyDescent="0.15">
      <c r="A3697" s="44">
        <v>32834</v>
      </c>
      <c r="B3697" s="44" t="s">
        <v>1296</v>
      </c>
      <c r="C3697" s="48" t="s">
        <v>558</v>
      </c>
      <c r="D3697" s="44">
        <v>1999</v>
      </c>
      <c r="E3697" s="48" t="s">
        <v>8702</v>
      </c>
      <c r="F3697" s="44" t="s">
        <v>1299</v>
      </c>
      <c r="G3697" s="61"/>
    </row>
    <row r="3698" spans="1:7" x14ac:dyDescent="0.15">
      <c r="A3698" s="44">
        <v>32835</v>
      </c>
      <c r="B3698" s="44" t="s">
        <v>1296</v>
      </c>
      <c r="C3698" s="48" t="s">
        <v>3414</v>
      </c>
      <c r="D3698" s="44">
        <v>2000</v>
      </c>
      <c r="E3698" s="48" t="s">
        <v>8710</v>
      </c>
      <c r="F3698" s="44" t="s">
        <v>1299</v>
      </c>
      <c r="G3698" s="61"/>
    </row>
    <row r="3699" spans="1:7" x14ac:dyDescent="0.15">
      <c r="A3699" s="44">
        <v>32836</v>
      </c>
      <c r="B3699" s="44" t="s">
        <v>1295</v>
      </c>
      <c r="C3699" s="48" t="s">
        <v>2203</v>
      </c>
      <c r="D3699" s="44">
        <v>2003</v>
      </c>
      <c r="E3699" s="48" t="s">
        <v>8710</v>
      </c>
      <c r="F3699" s="44" t="s">
        <v>1299</v>
      </c>
      <c r="G3699" s="61">
        <v>42841</v>
      </c>
    </row>
    <row r="3700" spans="1:7" x14ac:dyDescent="0.15">
      <c r="A3700" s="44">
        <v>32837</v>
      </c>
      <c r="B3700" s="44" t="s">
        <v>1295</v>
      </c>
      <c r="C3700" s="48" t="s">
        <v>3415</v>
      </c>
      <c r="D3700" s="44">
        <v>2002</v>
      </c>
      <c r="E3700" s="48" t="s">
        <v>8710</v>
      </c>
      <c r="F3700" s="44" t="s">
        <v>1299</v>
      </c>
      <c r="G3700" s="61"/>
    </row>
    <row r="3701" spans="1:7" x14ac:dyDescent="0.15">
      <c r="A3701" s="44">
        <v>32838</v>
      </c>
      <c r="B3701" s="44" t="s">
        <v>1295</v>
      </c>
      <c r="C3701" s="48" t="s">
        <v>457</v>
      </c>
      <c r="D3701" s="44">
        <v>2001</v>
      </c>
      <c r="E3701" s="48" t="s">
        <v>8704</v>
      </c>
      <c r="F3701" s="44" t="s">
        <v>1292</v>
      </c>
      <c r="G3701" s="61"/>
    </row>
    <row r="3702" spans="1:7" x14ac:dyDescent="0.15">
      <c r="A3702" s="44">
        <v>32839</v>
      </c>
      <c r="B3702" s="44" t="s">
        <v>1295</v>
      </c>
      <c r="C3702" s="48" t="s">
        <v>3416</v>
      </c>
      <c r="D3702" s="44">
        <v>2002</v>
      </c>
      <c r="E3702" s="48" t="s">
        <v>8816</v>
      </c>
      <c r="F3702" s="44" t="s">
        <v>1296</v>
      </c>
      <c r="G3702" s="61"/>
    </row>
    <row r="3703" spans="1:7" x14ac:dyDescent="0.15">
      <c r="A3703" s="133">
        <v>32840</v>
      </c>
      <c r="B3703" s="133" t="s">
        <v>1295</v>
      </c>
      <c r="C3703" s="134" t="s">
        <v>1059</v>
      </c>
      <c r="D3703" s="133">
        <v>2000</v>
      </c>
      <c r="E3703" s="134" t="s">
        <v>8704</v>
      </c>
      <c r="F3703" s="133" t="s">
        <v>1292</v>
      </c>
      <c r="G3703" s="135">
        <v>42925</v>
      </c>
    </row>
    <row r="3704" spans="1:7" x14ac:dyDescent="0.15">
      <c r="A3704" s="133">
        <v>32841</v>
      </c>
      <c r="B3704" s="133" t="s">
        <v>1296</v>
      </c>
      <c r="C3704" s="134" t="s">
        <v>5514</v>
      </c>
      <c r="D3704" s="133">
        <v>2004</v>
      </c>
      <c r="E3704" s="134" t="s">
        <v>8758</v>
      </c>
      <c r="F3704" s="133" t="s">
        <v>1292</v>
      </c>
      <c r="G3704" s="135">
        <v>43100</v>
      </c>
    </row>
    <row r="3705" spans="1:7" x14ac:dyDescent="0.15">
      <c r="A3705" s="44">
        <v>32845</v>
      </c>
      <c r="B3705" s="44" t="s">
        <v>1295</v>
      </c>
      <c r="C3705" s="48" t="s">
        <v>3417</v>
      </c>
      <c r="D3705" s="44">
        <v>2000</v>
      </c>
      <c r="E3705" s="48" t="s">
        <v>8700</v>
      </c>
      <c r="F3705" s="44" t="s">
        <v>1297</v>
      </c>
      <c r="G3705" s="61"/>
    </row>
    <row r="3706" spans="1:7" x14ac:dyDescent="0.15">
      <c r="A3706" s="44">
        <v>32846</v>
      </c>
      <c r="B3706" s="44" t="s">
        <v>1296</v>
      </c>
      <c r="C3706" s="48" t="s">
        <v>3418</v>
      </c>
      <c r="D3706" s="44">
        <v>2002</v>
      </c>
      <c r="E3706" s="48" t="s">
        <v>8700</v>
      </c>
      <c r="F3706" s="44" t="s">
        <v>1297</v>
      </c>
      <c r="G3706" s="61"/>
    </row>
    <row r="3707" spans="1:7" x14ac:dyDescent="0.15">
      <c r="A3707" s="44">
        <v>32847</v>
      </c>
      <c r="B3707" s="44" t="s">
        <v>1295</v>
      </c>
      <c r="C3707" s="48" t="s">
        <v>3419</v>
      </c>
      <c r="D3707" s="44">
        <v>2005</v>
      </c>
      <c r="E3707" s="48" t="s">
        <v>9184</v>
      </c>
      <c r="F3707" s="44" t="s">
        <v>1290</v>
      </c>
      <c r="G3707" s="61"/>
    </row>
    <row r="3708" spans="1:7" x14ac:dyDescent="0.15">
      <c r="A3708" s="44">
        <v>32848</v>
      </c>
      <c r="B3708" s="44" t="s">
        <v>1296</v>
      </c>
      <c r="C3708" s="48" t="s">
        <v>3420</v>
      </c>
      <c r="D3708" s="44">
        <v>2004</v>
      </c>
      <c r="E3708" s="48" t="s">
        <v>9184</v>
      </c>
      <c r="F3708" s="44" t="s">
        <v>1290</v>
      </c>
      <c r="G3708" s="61"/>
    </row>
    <row r="3709" spans="1:7" x14ac:dyDescent="0.15">
      <c r="A3709" s="44">
        <v>32849</v>
      </c>
      <c r="B3709" s="44" t="s">
        <v>1296</v>
      </c>
      <c r="C3709" s="48" t="s">
        <v>11092</v>
      </c>
      <c r="D3709" s="44">
        <v>1999</v>
      </c>
      <c r="E3709" s="48" t="s">
        <v>8704</v>
      </c>
      <c r="F3709" s="44" t="s">
        <v>1292</v>
      </c>
      <c r="G3709" s="61"/>
    </row>
    <row r="3710" spans="1:7" x14ac:dyDescent="0.15">
      <c r="A3710" s="44">
        <v>32851</v>
      </c>
      <c r="B3710" s="44" t="s">
        <v>1296</v>
      </c>
      <c r="C3710" s="48" t="s">
        <v>831</v>
      </c>
      <c r="D3710" s="44">
        <v>2001</v>
      </c>
      <c r="E3710" s="48" t="s">
        <v>8714</v>
      </c>
      <c r="F3710" s="44" t="s">
        <v>1294</v>
      </c>
      <c r="G3710" s="61">
        <v>43100</v>
      </c>
    </row>
    <row r="3711" spans="1:7" x14ac:dyDescent="0.15">
      <c r="A3711" s="44">
        <v>32853</v>
      </c>
      <c r="B3711" s="44" t="s">
        <v>1295</v>
      </c>
      <c r="C3711" s="48" t="s">
        <v>1221</v>
      </c>
      <c r="D3711" s="44">
        <v>2003</v>
      </c>
      <c r="E3711" s="48" t="s">
        <v>8711</v>
      </c>
      <c r="F3711" s="44" t="s">
        <v>1291</v>
      </c>
      <c r="G3711" s="61">
        <v>42456</v>
      </c>
    </row>
    <row r="3712" spans="1:7" x14ac:dyDescent="0.15">
      <c r="A3712" s="44">
        <v>32855</v>
      </c>
      <c r="B3712" s="44" t="s">
        <v>1296</v>
      </c>
      <c r="C3712" s="48" t="s">
        <v>3421</v>
      </c>
      <c r="D3712" s="44">
        <v>2001</v>
      </c>
      <c r="E3712" s="48" t="s">
        <v>8822</v>
      </c>
      <c r="F3712" s="44" t="s">
        <v>1295</v>
      </c>
      <c r="G3712" s="61"/>
    </row>
    <row r="3713" spans="1:7" x14ac:dyDescent="0.15">
      <c r="A3713" s="44">
        <v>32856</v>
      </c>
      <c r="B3713" s="44" t="s">
        <v>1296</v>
      </c>
      <c r="C3713" s="48" t="s">
        <v>1159</v>
      </c>
      <c r="D3713" s="44">
        <v>2003</v>
      </c>
      <c r="E3713" s="48" t="s">
        <v>8793</v>
      </c>
      <c r="F3713" s="44" t="s">
        <v>1298</v>
      </c>
      <c r="G3713" s="61"/>
    </row>
    <row r="3714" spans="1:7" x14ac:dyDescent="0.15">
      <c r="A3714" s="44">
        <v>32857</v>
      </c>
      <c r="B3714" s="44" t="s">
        <v>1296</v>
      </c>
      <c r="C3714" s="48" t="s">
        <v>908</v>
      </c>
      <c r="D3714" s="44">
        <v>2001</v>
      </c>
      <c r="E3714" s="48" t="s">
        <v>8793</v>
      </c>
      <c r="F3714" s="44" t="s">
        <v>1298</v>
      </c>
      <c r="G3714" s="61">
        <v>42623</v>
      </c>
    </row>
    <row r="3715" spans="1:7" x14ac:dyDescent="0.15">
      <c r="A3715" s="44">
        <v>32858</v>
      </c>
      <c r="B3715" s="44" t="s">
        <v>1296</v>
      </c>
      <c r="C3715" s="48" t="s">
        <v>3422</v>
      </c>
      <c r="D3715" s="44">
        <v>2001</v>
      </c>
      <c r="E3715" s="48" t="s">
        <v>8780</v>
      </c>
      <c r="F3715" s="44" t="s">
        <v>1294</v>
      </c>
      <c r="G3715" s="61"/>
    </row>
    <row r="3716" spans="1:7" x14ac:dyDescent="0.15">
      <c r="A3716" s="44">
        <v>32859</v>
      </c>
      <c r="B3716" s="44" t="s">
        <v>1296</v>
      </c>
      <c r="C3716" s="48" t="s">
        <v>6677</v>
      </c>
      <c r="D3716" s="44">
        <v>2002</v>
      </c>
      <c r="E3716" s="48" t="s">
        <v>8709</v>
      </c>
      <c r="F3716" s="44" t="s">
        <v>1294</v>
      </c>
      <c r="G3716" s="61"/>
    </row>
    <row r="3717" spans="1:7" x14ac:dyDescent="0.15">
      <c r="A3717" s="44">
        <v>32860</v>
      </c>
      <c r="B3717" s="44" t="s">
        <v>1296</v>
      </c>
      <c r="C3717" s="48" t="s">
        <v>571</v>
      </c>
      <c r="D3717" s="44">
        <v>2002</v>
      </c>
      <c r="E3717" s="48" t="s">
        <v>8703</v>
      </c>
      <c r="F3717" s="44" t="s">
        <v>1294</v>
      </c>
      <c r="G3717" s="61">
        <v>43100</v>
      </c>
    </row>
    <row r="3718" spans="1:7" x14ac:dyDescent="0.15">
      <c r="A3718" s="44">
        <v>32861</v>
      </c>
      <c r="B3718" s="44" t="s">
        <v>1295</v>
      </c>
      <c r="C3718" s="48" t="s">
        <v>3423</v>
      </c>
      <c r="D3718" s="44">
        <v>2000</v>
      </c>
      <c r="E3718" s="48" t="s">
        <v>8792</v>
      </c>
      <c r="F3718" s="44" t="s">
        <v>1290</v>
      </c>
      <c r="G3718" s="61"/>
    </row>
    <row r="3719" spans="1:7" x14ac:dyDescent="0.15">
      <c r="A3719" s="133">
        <v>32862</v>
      </c>
      <c r="B3719" s="133" t="s">
        <v>1295</v>
      </c>
      <c r="C3719" s="134" t="s">
        <v>3424</v>
      </c>
      <c r="D3719" s="133">
        <v>2000</v>
      </c>
      <c r="E3719" s="134" t="s">
        <v>8792</v>
      </c>
      <c r="F3719" s="133" t="s">
        <v>1290</v>
      </c>
    </row>
    <row r="3720" spans="1:7" x14ac:dyDescent="0.15">
      <c r="A3720" s="44">
        <v>32863</v>
      </c>
      <c r="B3720" s="44" t="s">
        <v>1295</v>
      </c>
      <c r="C3720" s="48" t="s">
        <v>3425</v>
      </c>
      <c r="D3720" s="44">
        <v>1999</v>
      </c>
      <c r="E3720" s="48" t="s">
        <v>8792</v>
      </c>
      <c r="F3720" s="44" t="s">
        <v>1290</v>
      </c>
      <c r="G3720" s="61"/>
    </row>
    <row r="3721" spans="1:7" x14ac:dyDescent="0.15">
      <c r="A3721" s="44">
        <v>32864</v>
      </c>
      <c r="B3721" s="44" t="s">
        <v>1295</v>
      </c>
      <c r="C3721" s="48" t="s">
        <v>3426</v>
      </c>
      <c r="D3721" s="44">
        <v>2002</v>
      </c>
      <c r="E3721" s="48" t="s">
        <v>8735</v>
      </c>
      <c r="F3721" s="44" t="s">
        <v>1295</v>
      </c>
      <c r="G3721" s="61">
        <v>43100</v>
      </c>
    </row>
    <row r="3722" spans="1:7" x14ac:dyDescent="0.15">
      <c r="A3722" s="44">
        <v>32869</v>
      </c>
      <c r="B3722" s="44" t="s">
        <v>1295</v>
      </c>
      <c r="C3722" s="48" t="s">
        <v>1480</v>
      </c>
      <c r="D3722" s="44">
        <v>2000</v>
      </c>
      <c r="E3722" s="48" t="s">
        <v>8784</v>
      </c>
      <c r="F3722" s="44" t="s">
        <v>1290</v>
      </c>
      <c r="G3722" s="61"/>
    </row>
    <row r="3723" spans="1:7" x14ac:dyDescent="0.15">
      <c r="A3723" s="44">
        <v>32870</v>
      </c>
      <c r="B3723" s="44" t="s">
        <v>1296</v>
      </c>
      <c r="C3723" s="48" t="s">
        <v>3427</v>
      </c>
      <c r="D3723" s="44">
        <v>2001</v>
      </c>
      <c r="E3723" s="48" t="s">
        <v>8812</v>
      </c>
      <c r="F3723" s="44" t="s">
        <v>1298</v>
      </c>
      <c r="G3723" s="61"/>
    </row>
    <row r="3724" spans="1:7" x14ac:dyDescent="0.15">
      <c r="A3724" s="44">
        <v>32871</v>
      </c>
      <c r="B3724" s="44" t="s">
        <v>1295</v>
      </c>
      <c r="C3724" s="48" t="s">
        <v>3428</v>
      </c>
      <c r="D3724" s="44">
        <v>2001</v>
      </c>
      <c r="E3724" s="48" t="s">
        <v>8812</v>
      </c>
      <c r="F3724" s="44" t="s">
        <v>1298</v>
      </c>
      <c r="G3724" s="61"/>
    </row>
    <row r="3725" spans="1:7" x14ac:dyDescent="0.15">
      <c r="A3725" s="44">
        <v>32872</v>
      </c>
      <c r="B3725" s="44" t="s">
        <v>1295</v>
      </c>
      <c r="C3725" s="48" t="s">
        <v>3429</v>
      </c>
      <c r="D3725" s="44">
        <v>2001</v>
      </c>
      <c r="E3725" s="48" t="s">
        <v>8735</v>
      </c>
      <c r="F3725" s="44" t="s">
        <v>1295</v>
      </c>
      <c r="G3725" s="61"/>
    </row>
    <row r="3726" spans="1:7" x14ac:dyDescent="0.15">
      <c r="A3726" s="44">
        <v>32873</v>
      </c>
      <c r="B3726" s="44" t="s">
        <v>1296</v>
      </c>
      <c r="C3726" s="48" t="s">
        <v>1850</v>
      </c>
      <c r="D3726" s="44">
        <v>2004</v>
      </c>
      <c r="E3726" s="48" t="s">
        <v>8735</v>
      </c>
      <c r="F3726" s="44" t="s">
        <v>1295</v>
      </c>
      <c r="G3726" s="61"/>
    </row>
    <row r="3727" spans="1:7" x14ac:dyDescent="0.15">
      <c r="A3727" s="44">
        <v>32874</v>
      </c>
      <c r="B3727" s="44" t="s">
        <v>1295</v>
      </c>
      <c r="C3727" s="48" t="s">
        <v>11093</v>
      </c>
      <c r="D3727" s="44">
        <v>1999</v>
      </c>
      <c r="E3727" s="48" t="s">
        <v>8735</v>
      </c>
      <c r="F3727" s="44" t="s">
        <v>1295</v>
      </c>
      <c r="G3727" s="61"/>
    </row>
    <row r="3728" spans="1:7" x14ac:dyDescent="0.15">
      <c r="A3728" s="44">
        <v>32875</v>
      </c>
      <c r="B3728" s="44" t="s">
        <v>1296</v>
      </c>
      <c r="C3728" s="48" t="s">
        <v>3430</v>
      </c>
      <c r="D3728" s="44">
        <v>2002</v>
      </c>
      <c r="E3728" s="48" t="s">
        <v>8765</v>
      </c>
      <c r="F3728" s="44" t="s">
        <v>1294</v>
      </c>
      <c r="G3728" s="61"/>
    </row>
    <row r="3729" spans="1:7" x14ac:dyDescent="0.15">
      <c r="A3729" s="44">
        <v>32877</v>
      </c>
      <c r="B3729" s="44" t="s">
        <v>1295</v>
      </c>
      <c r="C3729" s="48" t="s">
        <v>341</v>
      </c>
      <c r="D3729" s="44">
        <v>2000</v>
      </c>
      <c r="E3729" s="48" t="s">
        <v>8789</v>
      </c>
      <c r="F3729" s="44" t="s">
        <v>1297</v>
      </c>
      <c r="G3729" s="61">
        <v>42786</v>
      </c>
    </row>
    <row r="3730" spans="1:7" x14ac:dyDescent="0.15">
      <c r="A3730" s="44">
        <v>32878</v>
      </c>
      <c r="B3730" s="44" t="s">
        <v>1296</v>
      </c>
      <c r="C3730" s="48" t="s">
        <v>625</v>
      </c>
      <c r="D3730" s="44">
        <v>2002</v>
      </c>
      <c r="E3730" s="48" t="s">
        <v>8780</v>
      </c>
      <c r="F3730" s="44" t="s">
        <v>1294</v>
      </c>
      <c r="G3730" s="61">
        <v>42946</v>
      </c>
    </row>
    <row r="3731" spans="1:7" x14ac:dyDescent="0.15">
      <c r="A3731" s="44">
        <v>32879</v>
      </c>
      <c r="B3731" s="44" t="s">
        <v>1296</v>
      </c>
      <c r="C3731" s="48" t="s">
        <v>1173</v>
      </c>
      <c r="D3731" s="44">
        <v>2003</v>
      </c>
      <c r="E3731" s="48" t="s">
        <v>8754</v>
      </c>
      <c r="F3731" s="44" t="s">
        <v>1293</v>
      </c>
      <c r="G3731" s="61">
        <v>43100</v>
      </c>
    </row>
    <row r="3732" spans="1:7" x14ac:dyDescent="0.15">
      <c r="A3732" s="44">
        <v>32881</v>
      </c>
      <c r="B3732" s="44" t="s">
        <v>1296</v>
      </c>
      <c r="C3732" s="48" t="s">
        <v>3431</v>
      </c>
      <c r="D3732" s="44">
        <v>2002</v>
      </c>
      <c r="E3732" s="48" t="s">
        <v>8754</v>
      </c>
      <c r="F3732" s="44" t="s">
        <v>1293</v>
      </c>
      <c r="G3732" s="61"/>
    </row>
    <row r="3733" spans="1:7" x14ac:dyDescent="0.15">
      <c r="A3733" s="44">
        <v>32883</v>
      </c>
      <c r="B3733" s="44" t="s">
        <v>1296</v>
      </c>
      <c r="C3733" s="48" t="s">
        <v>549</v>
      </c>
      <c r="D3733" s="44">
        <v>2002</v>
      </c>
      <c r="E3733" s="48" t="s">
        <v>8877</v>
      </c>
      <c r="F3733" s="44" t="s">
        <v>1299</v>
      </c>
      <c r="G3733" s="61"/>
    </row>
    <row r="3734" spans="1:7" x14ac:dyDescent="0.15">
      <c r="A3734" s="44">
        <v>32884</v>
      </c>
      <c r="B3734" s="44" t="s">
        <v>1295</v>
      </c>
      <c r="C3734" s="48" t="s">
        <v>3432</v>
      </c>
      <c r="D3734" s="44">
        <v>2000</v>
      </c>
      <c r="E3734" s="48" t="s">
        <v>8727</v>
      </c>
      <c r="F3734" s="44" t="s">
        <v>1293</v>
      </c>
      <c r="G3734" s="61"/>
    </row>
    <row r="3735" spans="1:7" x14ac:dyDescent="0.15">
      <c r="A3735" s="44">
        <v>32885</v>
      </c>
      <c r="B3735" s="44" t="s">
        <v>1295</v>
      </c>
      <c r="C3735" s="48" t="s">
        <v>3433</v>
      </c>
      <c r="D3735" s="44">
        <v>2002</v>
      </c>
      <c r="E3735" s="48" t="s">
        <v>8727</v>
      </c>
      <c r="F3735" s="44" t="s">
        <v>1293</v>
      </c>
      <c r="G3735" s="61"/>
    </row>
    <row r="3736" spans="1:7" x14ac:dyDescent="0.15">
      <c r="A3736" s="44">
        <v>32886</v>
      </c>
      <c r="B3736" s="44" t="s">
        <v>1295</v>
      </c>
      <c r="C3736" s="48" t="s">
        <v>3434</v>
      </c>
      <c r="D3736" s="44">
        <v>2004</v>
      </c>
      <c r="E3736" s="48" t="s">
        <v>8786</v>
      </c>
      <c r="F3736" s="44" t="s">
        <v>1297</v>
      </c>
      <c r="G3736" s="61"/>
    </row>
    <row r="3737" spans="1:7" x14ac:dyDescent="0.15">
      <c r="A3737" s="44">
        <v>32887</v>
      </c>
      <c r="B3737" s="44" t="s">
        <v>1295</v>
      </c>
      <c r="C3737" s="48" t="s">
        <v>3435</v>
      </c>
      <c r="D3737" s="44">
        <v>2003</v>
      </c>
      <c r="E3737" s="48" t="s">
        <v>8786</v>
      </c>
      <c r="F3737" s="44" t="s">
        <v>1297</v>
      </c>
      <c r="G3737" s="61">
        <v>42786</v>
      </c>
    </row>
    <row r="3738" spans="1:7" x14ac:dyDescent="0.15">
      <c r="A3738" s="44">
        <v>32888</v>
      </c>
      <c r="B3738" s="44" t="s">
        <v>1296</v>
      </c>
      <c r="C3738" s="48" t="s">
        <v>3436</v>
      </c>
      <c r="D3738" s="44">
        <v>2003</v>
      </c>
      <c r="E3738" s="48" t="s">
        <v>9173</v>
      </c>
      <c r="F3738" s="44" t="s">
        <v>1296</v>
      </c>
      <c r="G3738" s="61"/>
    </row>
    <row r="3739" spans="1:7" x14ac:dyDescent="0.15">
      <c r="A3739" s="44">
        <v>32889</v>
      </c>
      <c r="B3739" s="44" t="s">
        <v>1296</v>
      </c>
      <c r="C3739" s="48" t="s">
        <v>3437</v>
      </c>
      <c r="D3739" s="44">
        <v>2003</v>
      </c>
      <c r="E3739" s="48" t="s">
        <v>9173</v>
      </c>
      <c r="F3739" s="44" t="s">
        <v>1296</v>
      </c>
      <c r="G3739" s="61"/>
    </row>
    <row r="3740" spans="1:7" x14ac:dyDescent="0.15">
      <c r="A3740" s="44">
        <v>32890</v>
      </c>
      <c r="B3740" s="44" t="s">
        <v>1295</v>
      </c>
      <c r="C3740" s="48" t="s">
        <v>1311</v>
      </c>
      <c r="D3740" s="44">
        <v>2004</v>
      </c>
      <c r="E3740" s="48" t="s">
        <v>8743</v>
      </c>
      <c r="F3740" s="44" t="s">
        <v>1299</v>
      </c>
      <c r="G3740" s="61">
        <v>43100</v>
      </c>
    </row>
    <row r="3741" spans="1:7" x14ac:dyDescent="0.15">
      <c r="A3741" s="44">
        <v>32897</v>
      </c>
      <c r="B3741" s="44" t="s">
        <v>1296</v>
      </c>
      <c r="C3741" s="48" t="s">
        <v>11094</v>
      </c>
      <c r="D3741" s="44">
        <v>1999</v>
      </c>
      <c r="E3741" s="48" t="s">
        <v>8822</v>
      </c>
      <c r="F3741" s="44" t="s">
        <v>1295</v>
      </c>
      <c r="G3741" s="61"/>
    </row>
    <row r="3742" spans="1:7" x14ac:dyDescent="0.15">
      <c r="A3742" s="44">
        <v>32898</v>
      </c>
      <c r="B3742" s="44" t="s">
        <v>1295</v>
      </c>
      <c r="C3742" s="48" t="s">
        <v>333</v>
      </c>
      <c r="D3742" s="44">
        <v>2001</v>
      </c>
      <c r="E3742" s="48" t="s">
        <v>9178</v>
      </c>
      <c r="F3742" s="44" t="s">
        <v>1291</v>
      </c>
      <c r="G3742" s="61"/>
    </row>
    <row r="3743" spans="1:7" x14ac:dyDescent="0.15">
      <c r="A3743" s="44">
        <v>32899</v>
      </c>
      <c r="B3743" s="44" t="s">
        <v>1296</v>
      </c>
      <c r="C3743" s="48" t="s">
        <v>749</v>
      </c>
      <c r="D3743" s="44">
        <v>2001</v>
      </c>
      <c r="E3743" s="48" t="s">
        <v>8689</v>
      </c>
      <c r="F3743" s="44" t="s">
        <v>1290</v>
      </c>
      <c r="G3743" s="61">
        <v>43100</v>
      </c>
    </row>
    <row r="3744" spans="1:7" x14ac:dyDescent="0.15">
      <c r="A3744" s="44">
        <v>32900</v>
      </c>
      <c r="B3744" s="44" t="s">
        <v>1295</v>
      </c>
      <c r="C3744" s="48" t="s">
        <v>3438</v>
      </c>
      <c r="D3744" s="44">
        <v>2004</v>
      </c>
      <c r="E3744" s="48" t="s">
        <v>8695</v>
      </c>
      <c r="F3744" s="44" t="s">
        <v>1290</v>
      </c>
      <c r="G3744" s="61">
        <v>42896</v>
      </c>
    </row>
    <row r="3745" spans="1:7" x14ac:dyDescent="0.15">
      <c r="A3745" s="44">
        <v>32901</v>
      </c>
      <c r="B3745" s="44" t="s">
        <v>1295</v>
      </c>
      <c r="C3745" s="48" t="s">
        <v>182</v>
      </c>
      <c r="D3745" s="44">
        <v>2003</v>
      </c>
      <c r="E3745" s="48" t="s">
        <v>8695</v>
      </c>
      <c r="F3745" s="44" t="s">
        <v>1290</v>
      </c>
      <c r="G3745" s="61">
        <v>43100</v>
      </c>
    </row>
    <row r="3746" spans="1:7" x14ac:dyDescent="0.15">
      <c r="A3746" s="44">
        <v>32902</v>
      </c>
      <c r="B3746" s="44" t="s">
        <v>1295</v>
      </c>
      <c r="C3746" s="48" t="s">
        <v>3439</v>
      </c>
      <c r="D3746" s="44">
        <v>2002</v>
      </c>
      <c r="E3746" s="48" t="s">
        <v>8784</v>
      </c>
      <c r="F3746" s="44" t="s">
        <v>1290</v>
      </c>
      <c r="G3746" s="61"/>
    </row>
    <row r="3747" spans="1:7" x14ac:dyDescent="0.15">
      <c r="A3747" s="44">
        <v>32903</v>
      </c>
      <c r="B3747" s="44" t="s">
        <v>1295</v>
      </c>
      <c r="C3747" s="48" t="s">
        <v>3440</v>
      </c>
      <c r="D3747" s="44">
        <v>2002</v>
      </c>
      <c r="E3747" s="48" t="s">
        <v>8695</v>
      </c>
      <c r="F3747" s="44" t="s">
        <v>1290</v>
      </c>
      <c r="G3747" s="61"/>
    </row>
    <row r="3748" spans="1:7" x14ac:dyDescent="0.15">
      <c r="A3748" s="44">
        <v>32904</v>
      </c>
      <c r="B3748" s="44" t="s">
        <v>1296</v>
      </c>
      <c r="C3748" s="48" t="s">
        <v>898</v>
      </c>
      <c r="D3748" s="44">
        <v>2001</v>
      </c>
      <c r="E3748" s="48" t="s">
        <v>8717</v>
      </c>
      <c r="F3748" s="44" t="s">
        <v>1299</v>
      </c>
      <c r="G3748" s="61"/>
    </row>
    <row r="3749" spans="1:7" x14ac:dyDescent="0.15">
      <c r="A3749" s="44">
        <v>32905</v>
      </c>
      <c r="B3749" s="44" t="s">
        <v>1295</v>
      </c>
      <c r="C3749" s="48" t="s">
        <v>437</v>
      </c>
      <c r="D3749" s="44">
        <v>2000</v>
      </c>
      <c r="E3749" s="48" t="s">
        <v>8717</v>
      </c>
      <c r="F3749" s="44" t="s">
        <v>1299</v>
      </c>
      <c r="G3749" s="61"/>
    </row>
    <row r="3750" spans="1:7" x14ac:dyDescent="0.15">
      <c r="A3750" s="44">
        <v>32907</v>
      </c>
      <c r="B3750" s="44" t="s">
        <v>1296</v>
      </c>
      <c r="C3750" s="48" t="s">
        <v>3441</v>
      </c>
      <c r="D3750" s="44">
        <v>2002</v>
      </c>
      <c r="E3750" s="48" t="s">
        <v>8722</v>
      </c>
      <c r="F3750" s="44" t="s">
        <v>1296</v>
      </c>
      <c r="G3750" s="61"/>
    </row>
    <row r="3751" spans="1:7" x14ac:dyDescent="0.15">
      <c r="A3751" s="44">
        <v>32908</v>
      </c>
      <c r="B3751" s="44" t="s">
        <v>1295</v>
      </c>
      <c r="C3751" s="48" t="s">
        <v>3442</v>
      </c>
      <c r="D3751" s="44">
        <v>2000</v>
      </c>
      <c r="E3751" s="48" t="s">
        <v>8729</v>
      </c>
      <c r="F3751" s="44" t="s">
        <v>1298</v>
      </c>
      <c r="G3751" s="61"/>
    </row>
    <row r="3752" spans="1:7" x14ac:dyDescent="0.15">
      <c r="A3752" s="44">
        <v>32909</v>
      </c>
      <c r="B3752" s="44" t="s">
        <v>1295</v>
      </c>
      <c r="C3752" s="48" t="s">
        <v>3443</v>
      </c>
      <c r="D3752" s="44">
        <v>2005</v>
      </c>
      <c r="E3752" s="48" t="s">
        <v>8729</v>
      </c>
      <c r="F3752" s="44" t="s">
        <v>1298</v>
      </c>
      <c r="G3752" s="61"/>
    </row>
    <row r="3753" spans="1:7" x14ac:dyDescent="0.15">
      <c r="A3753" s="44">
        <v>32910</v>
      </c>
      <c r="B3753" s="44" t="s">
        <v>1296</v>
      </c>
      <c r="C3753" s="48" t="s">
        <v>3444</v>
      </c>
      <c r="D3753" s="44">
        <v>2001</v>
      </c>
      <c r="E3753" s="48" t="s">
        <v>8729</v>
      </c>
      <c r="F3753" s="44" t="s">
        <v>1298</v>
      </c>
      <c r="G3753" s="61"/>
    </row>
    <row r="3754" spans="1:7" x14ac:dyDescent="0.15">
      <c r="A3754" s="44">
        <v>32911</v>
      </c>
      <c r="B3754" s="44" t="s">
        <v>1295</v>
      </c>
      <c r="C3754" s="48" t="s">
        <v>3445</v>
      </c>
      <c r="D3754" s="44">
        <v>2002</v>
      </c>
      <c r="E3754" s="48" t="s">
        <v>8695</v>
      </c>
      <c r="F3754" s="44" t="s">
        <v>1290</v>
      </c>
      <c r="G3754" s="61"/>
    </row>
    <row r="3755" spans="1:7" x14ac:dyDescent="0.15">
      <c r="A3755" s="44">
        <v>32912</v>
      </c>
      <c r="B3755" s="44" t="s">
        <v>1296</v>
      </c>
      <c r="C3755" s="48" t="s">
        <v>3446</v>
      </c>
      <c r="D3755" s="44">
        <v>2001</v>
      </c>
      <c r="E3755" s="48" t="s">
        <v>8695</v>
      </c>
      <c r="F3755" s="44" t="s">
        <v>1290</v>
      </c>
      <c r="G3755" s="61"/>
    </row>
    <row r="3756" spans="1:7" x14ac:dyDescent="0.15">
      <c r="A3756" s="44">
        <v>32913</v>
      </c>
      <c r="B3756" s="44" t="s">
        <v>1296</v>
      </c>
      <c r="C3756" s="48" t="s">
        <v>8301</v>
      </c>
      <c r="D3756" s="44">
        <v>2001</v>
      </c>
      <c r="E3756" s="48" t="s">
        <v>8695</v>
      </c>
      <c r="F3756" s="44" t="s">
        <v>1290</v>
      </c>
      <c r="G3756" s="61"/>
    </row>
    <row r="3757" spans="1:7" x14ac:dyDescent="0.15">
      <c r="A3757" s="44">
        <v>32914</v>
      </c>
      <c r="B3757" s="44" t="s">
        <v>1295</v>
      </c>
      <c r="C3757" s="48" t="s">
        <v>3447</v>
      </c>
      <c r="D3757" s="44">
        <v>2003</v>
      </c>
      <c r="E3757" s="48" t="s">
        <v>8695</v>
      </c>
      <c r="F3757" s="44" t="s">
        <v>1290</v>
      </c>
      <c r="G3757" s="61"/>
    </row>
    <row r="3758" spans="1:7" x14ac:dyDescent="0.15">
      <c r="A3758" s="44">
        <v>32915</v>
      </c>
      <c r="B3758" s="44" t="s">
        <v>1296</v>
      </c>
      <c r="C3758" s="48" t="s">
        <v>3448</v>
      </c>
      <c r="D3758" s="44">
        <v>2002</v>
      </c>
      <c r="E3758" s="48" t="s">
        <v>8845</v>
      </c>
      <c r="F3758" s="44" t="s">
        <v>1291</v>
      </c>
      <c r="G3758" s="61"/>
    </row>
    <row r="3759" spans="1:7" x14ac:dyDescent="0.15">
      <c r="A3759" s="44">
        <v>32917</v>
      </c>
      <c r="B3759" s="44" t="s">
        <v>1295</v>
      </c>
      <c r="C3759" s="48" t="s">
        <v>103</v>
      </c>
      <c r="D3759" s="44">
        <v>2003</v>
      </c>
      <c r="E3759" s="48" t="s">
        <v>8743</v>
      </c>
      <c r="F3759" s="44" t="s">
        <v>1299</v>
      </c>
      <c r="G3759" s="61">
        <v>42996</v>
      </c>
    </row>
    <row r="3760" spans="1:7" x14ac:dyDescent="0.15">
      <c r="A3760" s="44">
        <v>32918</v>
      </c>
      <c r="B3760" s="44" t="s">
        <v>1295</v>
      </c>
      <c r="C3760" s="48" t="s">
        <v>11095</v>
      </c>
      <c r="D3760" s="44">
        <v>1999</v>
      </c>
      <c r="E3760" s="48" t="s">
        <v>8812</v>
      </c>
      <c r="F3760" s="44" t="s">
        <v>1298</v>
      </c>
      <c r="G3760" s="61"/>
    </row>
    <row r="3761" spans="1:7" x14ac:dyDescent="0.15">
      <c r="A3761" s="44">
        <v>32919</v>
      </c>
      <c r="B3761" s="44" t="s">
        <v>1296</v>
      </c>
      <c r="C3761" s="48" t="s">
        <v>3449</v>
      </c>
      <c r="D3761" s="44">
        <v>2000</v>
      </c>
      <c r="E3761" s="48" t="s">
        <v>8812</v>
      </c>
      <c r="F3761" s="44" t="s">
        <v>1298</v>
      </c>
      <c r="G3761" s="61"/>
    </row>
    <row r="3762" spans="1:7" x14ac:dyDescent="0.15">
      <c r="A3762" s="44">
        <v>32920</v>
      </c>
      <c r="B3762" s="44" t="s">
        <v>1295</v>
      </c>
      <c r="C3762" s="48" t="s">
        <v>378</v>
      </c>
      <c r="D3762" s="44">
        <v>2001</v>
      </c>
      <c r="E3762" s="48" t="s">
        <v>8812</v>
      </c>
      <c r="F3762" s="44" t="s">
        <v>1298</v>
      </c>
      <c r="G3762" s="61">
        <v>42779</v>
      </c>
    </row>
    <row r="3763" spans="1:7" x14ac:dyDescent="0.15">
      <c r="A3763" s="44">
        <v>32921</v>
      </c>
      <c r="B3763" s="44" t="s">
        <v>1296</v>
      </c>
      <c r="C3763" s="48" t="s">
        <v>11096</v>
      </c>
      <c r="D3763" s="44">
        <v>1999</v>
      </c>
      <c r="E3763" s="48" t="s">
        <v>8812</v>
      </c>
      <c r="F3763" s="44" t="s">
        <v>1298</v>
      </c>
      <c r="G3763" s="61"/>
    </row>
    <row r="3764" spans="1:7" x14ac:dyDescent="0.15">
      <c r="A3764" s="44">
        <v>32922</v>
      </c>
      <c r="B3764" s="44" t="s">
        <v>1295</v>
      </c>
      <c r="C3764" s="48" t="s">
        <v>3450</v>
      </c>
      <c r="D3764" s="44">
        <v>2004</v>
      </c>
      <c r="E3764" s="48" t="s">
        <v>8711</v>
      </c>
      <c r="F3764" s="44" t="s">
        <v>1291</v>
      </c>
      <c r="G3764" s="61"/>
    </row>
    <row r="3765" spans="1:7" x14ac:dyDescent="0.15">
      <c r="A3765" s="44">
        <v>32923</v>
      </c>
      <c r="B3765" s="44" t="s">
        <v>1296</v>
      </c>
      <c r="C3765" s="48" t="s">
        <v>3451</v>
      </c>
      <c r="D3765" s="44">
        <v>2001</v>
      </c>
      <c r="E3765" s="48" t="s">
        <v>8765</v>
      </c>
      <c r="F3765" s="44" t="s">
        <v>1294</v>
      </c>
      <c r="G3765" s="61"/>
    </row>
    <row r="3766" spans="1:7" x14ac:dyDescent="0.15">
      <c r="A3766" s="44">
        <v>32924</v>
      </c>
      <c r="B3766" s="44" t="s">
        <v>1295</v>
      </c>
      <c r="C3766" s="48" t="s">
        <v>3452</v>
      </c>
      <c r="D3766" s="44">
        <v>2002</v>
      </c>
      <c r="E3766" s="48" t="s">
        <v>8786</v>
      </c>
      <c r="F3766" s="44" t="s">
        <v>1297</v>
      </c>
      <c r="G3766" s="61"/>
    </row>
    <row r="3767" spans="1:7" x14ac:dyDescent="0.15">
      <c r="A3767" s="44">
        <v>32925</v>
      </c>
      <c r="B3767" s="44" t="s">
        <v>1296</v>
      </c>
      <c r="C3767" s="48" t="s">
        <v>3453</v>
      </c>
      <c r="D3767" s="44">
        <v>2000</v>
      </c>
      <c r="E3767" s="48" t="s">
        <v>8822</v>
      </c>
      <c r="F3767" s="44" t="s">
        <v>1295</v>
      </c>
      <c r="G3767" s="61"/>
    </row>
    <row r="3768" spans="1:7" x14ac:dyDescent="0.15">
      <c r="A3768" s="44">
        <v>32926</v>
      </c>
      <c r="B3768" s="44" t="s">
        <v>1295</v>
      </c>
      <c r="C3768" s="48" t="s">
        <v>3454</v>
      </c>
      <c r="D3768" s="44">
        <v>2002</v>
      </c>
      <c r="E3768" s="48" t="s">
        <v>8856</v>
      </c>
      <c r="F3768" s="44" t="s">
        <v>1290</v>
      </c>
      <c r="G3768" s="61"/>
    </row>
    <row r="3769" spans="1:7" x14ac:dyDescent="0.15">
      <c r="A3769" s="44">
        <v>32927</v>
      </c>
      <c r="B3769" s="44" t="s">
        <v>1296</v>
      </c>
      <c r="C3769" s="48" t="s">
        <v>8302</v>
      </c>
      <c r="D3769" s="44">
        <v>2003</v>
      </c>
      <c r="E3769" s="48" t="s">
        <v>8737</v>
      </c>
      <c r="F3769" s="44" t="s">
        <v>1293</v>
      </c>
      <c r="G3769" s="61"/>
    </row>
    <row r="3770" spans="1:7" x14ac:dyDescent="0.15">
      <c r="A3770" s="44">
        <v>32928</v>
      </c>
      <c r="B3770" s="44" t="s">
        <v>1296</v>
      </c>
      <c r="C3770" s="48" t="s">
        <v>1151</v>
      </c>
      <c r="D3770" s="44">
        <v>2003</v>
      </c>
      <c r="E3770" s="48" t="s">
        <v>8704</v>
      </c>
      <c r="F3770" s="44" t="s">
        <v>1292</v>
      </c>
      <c r="G3770" s="61">
        <v>43100</v>
      </c>
    </row>
    <row r="3771" spans="1:7" x14ac:dyDescent="0.15">
      <c r="A3771" s="44">
        <v>32929</v>
      </c>
      <c r="B3771" s="44" t="s">
        <v>1295</v>
      </c>
      <c r="C3771" s="48" t="s">
        <v>1077</v>
      </c>
      <c r="D3771" s="44">
        <v>2002</v>
      </c>
      <c r="E3771" s="48" t="s">
        <v>8726</v>
      </c>
      <c r="F3771" s="44" t="s">
        <v>1292</v>
      </c>
      <c r="G3771" s="61"/>
    </row>
    <row r="3772" spans="1:7" x14ac:dyDescent="0.15">
      <c r="A3772" s="44">
        <v>32930</v>
      </c>
      <c r="B3772" s="44" t="s">
        <v>1296</v>
      </c>
      <c r="C3772" s="48" t="s">
        <v>3455</v>
      </c>
      <c r="D3772" s="44">
        <v>2002</v>
      </c>
      <c r="E3772" s="48" t="s">
        <v>8726</v>
      </c>
      <c r="F3772" s="44" t="s">
        <v>1292</v>
      </c>
      <c r="G3772" s="61"/>
    </row>
    <row r="3773" spans="1:7" x14ac:dyDescent="0.15">
      <c r="A3773" s="44">
        <v>32931</v>
      </c>
      <c r="B3773" s="44" t="s">
        <v>1295</v>
      </c>
      <c r="C3773" s="48" t="s">
        <v>197</v>
      </c>
      <c r="D3773" s="44">
        <v>2003</v>
      </c>
      <c r="E3773" s="48" t="s">
        <v>8726</v>
      </c>
      <c r="F3773" s="44" t="s">
        <v>1292</v>
      </c>
      <c r="G3773" s="61">
        <v>42428</v>
      </c>
    </row>
    <row r="3774" spans="1:7" x14ac:dyDescent="0.15">
      <c r="A3774" s="44">
        <v>32932</v>
      </c>
      <c r="B3774" s="44" t="s">
        <v>1296</v>
      </c>
      <c r="C3774" s="48" t="s">
        <v>1156</v>
      </c>
      <c r="D3774" s="44">
        <v>2003</v>
      </c>
      <c r="E3774" s="48" t="s">
        <v>8726</v>
      </c>
      <c r="F3774" s="44" t="s">
        <v>1292</v>
      </c>
      <c r="G3774" s="61">
        <v>43100</v>
      </c>
    </row>
    <row r="3775" spans="1:7" x14ac:dyDescent="0.15">
      <c r="A3775" s="44">
        <v>32933</v>
      </c>
      <c r="B3775" s="44" t="s">
        <v>1295</v>
      </c>
      <c r="C3775" s="48" t="s">
        <v>3456</v>
      </c>
      <c r="D3775" s="44">
        <v>1999</v>
      </c>
      <c r="E3775" s="48" t="s">
        <v>8754</v>
      </c>
      <c r="F3775" s="44" t="s">
        <v>1293</v>
      </c>
      <c r="G3775" s="61"/>
    </row>
    <row r="3776" spans="1:7" x14ac:dyDescent="0.15">
      <c r="A3776" s="44">
        <v>32934</v>
      </c>
      <c r="B3776" s="44" t="s">
        <v>1296</v>
      </c>
      <c r="C3776" s="48" t="s">
        <v>3457</v>
      </c>
      <c r="D3776" s="44">
        <v>2000</v>
      </c>
      <c r="E3776" s="48" t="s">
        <v>8754</v>
      </c>
      <c r="F3776" s="44" t="s">
        <v>1293</v>
      </c>
      <c r="G3776" s="61"/>
    </row>
    <row r="3777" spans="1:7" x14ac:dyDescent="0.15">
      <c r="A3777" s="44">
        <v>32937</v>
      </c>
      <c r="B3777" s="44" t="s">
        <v>1295</v>
      </c>
      <c r="C3777" s="48" t="s">
        <v>11097</v>
      </c>
      <c r="D3777" s="44">
        <v>1999</v>
      </c>
      <c r="E3777" s="48" t="s">
        <v>8754</v>
      </c>
      <c r="F3777" s="44" t="s">
        <v>1293</v>
      </c>
      <c r="G3777" s="61"/>
    </row>
    <row r="3778" spans="1:7" x14ac:dyDescent="0.15">
      <c r="A3778" s="44">
        <v>32938</v>
      </c>
      <c r="B3778" s="44" t="s">
        <v>1295</v>
      </c>
      <c r="C3778" s="48" t="s">
        <v>3458</v>
      </c>
      <c r="D3778" s="44">
        <v>2002</v>
      </c>
      <c r="E3778" s="48" t="s">
        <v>8754</v>
      </c>
      <c r="F3778" s="44" t="s">
        <v>1293</v>
      </c>
      <c r="G3778" s="61"/>
    </row>
    <row r="3779" spans="1:7" x14ac:dyDescent="0.15">
      <c r="A3779" s="44">
        <v>32939</v>
      </c>
      <c r="B3779" s="44" t="s">
        <v>1295</v>
      </c>
      <c r="C3779" s="48" t="s">
        <v>11098</v>
      </c>
      <c r="D3779" s="44">
        <v>1999</v>
      </c>
      <c r="E3779" s="48" t="s">
        <v>8754</v>
      </c>
      <c r="F3779" s="44" t="s">
        <v>1293</v>
      </c>
      <c r="G3779" s="61"/>
    </row>
    <row r="3780" spans="1:7" x14ac:dyDescent="0.15">
      <c r="A3780" s="133">
        <v>32940</v>
      </c>
      <c r="B3780" s="133" t="s">
        <v>1295</v>
      </c>
      <c r="C3780" s="134" t="s">
        <v>11099</v>
      </c>
      <c r="D3780" s="133">
        <v>1999</v>
      </c>
      <c r="E3780" s="134" t="s">
        <v>8754</v>
      </c>
      <c r="F3780" s="133" t="s">
        <v>1293</v>
      </c>
    </row>
    <row r="3781" spans="1:7" x14ac:dyDescent="0.15">
      <c r="A3781" s="133">
        <v>32941</v>
      </c>
      <c r="B3781" s="133" t="s">
        <v>1296</v>
      </c>
      <c r="C3781" s="134" t="s">
        <v>11100</v>
      </c>
      <c r="D3781" s="133">
        <v>1999</v>
      </c>
      <c r="E3781" s="134" t="s">
        <v>8836</v>
      </c>
      <c r="F3781" s="133" t="s">
        <v>1296</v>
      </c>
    </row>
    <row r="3782" spans="1:7" x14ac:dyDescent="0.15">
      <c r="A3782" s="44">
        <v>32943</v>
      </c>
      <c r="B3782" s="44" t="s">
        <v>1295</v>
      </c>
      <c r="C3782" s="48" t="s">
        <v>3459</v>
      </c>
      <c r="D3782" s="44">
        <v>2003</v>
      </c>
      <c r="E3782" s="48" t="s">
        <v>8738</v>
      </c>
      <c r="F3782" s="44" t="s">
        <v>1293</v>
      </c>
      <c r="G3782" s="61"/>
    </row>
    <row r="3783" spans="1:7" x14ac:dyDescent="0.15">
      <c r="A3783" s="44">
        <v>32944</v>
      </c>
      <c r="B3783" s="44" t="s">
        <v>1295</v>
      </c>
      <c r="C3783" s="48" t="s">
        <v>3460</v>
      </c>
      <c r="D3783" s="44">
        <v>2003</v>
      </c>
      <c r="E3783" s="48" t="s">
        <v>8738</v>
      </c>
      <c r="F3783" s="44" t="s">
        <v>1293</v>
      </c>
      <c r="G3783" s="61"/>
    </row>
    <row r="3784" spans="1:7" x14ac:dyDescent="0.15">
      <c r="A3784" s="44">
        <v>32945</v>
      </c>
      <c r="B3784" s="44" t="s">
        <v>1296</v>
      </c>
      <c r="C3784" s="48" t="s">
        <v>3461</v>
      </c>
      <c r="D3784" s="44">
        <v>2001</v>
      </c>
      <c r="E3784" s="48" t="s">
        <v>8738</v>
      </c>
      <c r="F3784" s="44" t="s">
        <v>1293</v>
      </c>
      <c r="G3784" s="61"/>
    </row>
    <row r="3785" spans="1:7" x14ac:dyDescent="0.15">
      <c r="A3785" s="44">
        <v>32946</v>
      </c>
      <c r="B3785" s="44" t="s">
        <v>1296</v>
      </c>
      <c r="C3785" s="48" t="s">
        <v>567</v>
      </c>
      <c r="D3785" s="44">
        <v>2002</v>
      </c>
      <c r="E3785" s="48" t="s">
        <v>8786</v>
      </c>
      <c r="F3785" s="44" t="s">
        <v>1297</v>
      </c>
      <c r="G3785" s="61">
        <v>42786</v>
      </c>
    </row>
    <row r="3786" spans="1:7" x14ac:dyDescent="0.15">
      <c r="A3786" s="44">
        <v>32947</v>
      </c>
      <c r="B3786" s="44" t="s">
        <v>1296</v>
      </c>
      <c r="C3786" s="48" t="s">
        <v>1124</v>
      </c>
      <c r="D3786" s="44">
        <v>2003</v>
      </c>
      <c r="E3786" s="48" t="s">
        <v>8757</v>
      </c>
      <c r="F3786" s="44" t="s">
        <v>1295</v>
      </c>
      <c r="G3786" s="61"/>
    </row>
    <row r="3787" spans="1:7" x14ac:dyDescent="0.15">
      <c r="A3787" s="44">
        <v>32948</v>
      </c>
      <c r="B3787" s="44" t="s">
        <v>1295</v>
      </c>
      <c r="C3787" s="48" t="s">
        <v>424</v>
      </c>
      <c r="D3787" s="44">
        <v>2000</v>
      </c>
      <c r="E3787" s="48" t="s">
        <v>8791</v>
      </c>
      <c r="F3787" s="44" t="s">
        <v>1295</v>
      </c>
      <c r="G3787" s="61"/>
    </row>
    <row r="3788" spans="1:7" x14ac:dyDescent="0.15">
      <c r="A3788" s="44">
        <v>32950</v>
      </c>
      <c r="B3788" s="44" t="s">
        <v>1295</v>
      </c>
      <c r="C3788" s="48" t="s">
        <v>11101</v>
      </c>
      <c r="D3788" s="44">
        <v>1999</v>
      </c>
      <c r="E3788" s="48" t="s">
        <v>8898</v>
      </c>
      <c r="F3788" s="44" t="s">
        <v>1291</v>
      </c>
      <c r="G3788" s="61"/>
    </row>
    <row r="3789" spans="1:7" x14ac:dyDescent="0.15">
      <c r="A3789" s="44">
        <v>32951</v>
      </c>
      <c r="B3789" s="44" t="s">
        <v>1296</v>
      </c>
      <c r="C3789" s="48" t="s">
        <v>615</v>
      </c>
      <c r="D3789" s="44">
        <v>2003</v>
      </c>
      <c r="E3789" s="48" t="s">
        <v>8785</v>
      </c>
      <c r="F3789" s="44" t="s">
        <v>1297</v>
      </c>
      <c r="G3789" s="61"/>
    </row>
    <row r="3790" spans="1:7" x14ac:dyDescent="0.15">
      <c r="A3790" s="44">
        <v>32952</v>
      </c>
      <c r="B3790" s="44" t="s">
        <v>1295</v>
      </c>
      <c r="C3790" s="48" t="s">
        <v>66</v>
      </c>
      <c r="D3790" s="44">
        <v>2002</v>
      </c>
      <c r="E3790" s="48" t="s">
        <v>8850</v>
      </c>
      <c r="F3790" s="44" t="s">
        <v>1297</v>
      </c>
      <c r="G3790" s="61">
        <v>43100</v>
      </c>
    </row>
    <row r="3791" spans="1:7" x14ac:dyDescent="0.15">
      <c r="A3791" s="44">
        <v>32953</v>
      </c>
      <c r="B3791" s="44" t="s">
        <v>1296</v>
      </c>
      <c r="C3791" s="48" t="s">
        <v>3462</v>
      </c>
      <c r="D3791" s="44">
        <v>2003</v>
      </c>
      <c r="E3791" s="48" t="s">
        <v>8785</v>
      </c>
      <c r="F3791" s="44" t="s">
        <v>1297</v>
      </c>
      <c r="G3791" s="61"/>
    </row>
    <row r="3792" spans="1:7" x14ac:dyDescent="0.15">
      <c r="A3792" s="44">
        <v>32954</v>
      </c>
      <c r="B3792" s="44" t="s">
        <v>1295</v>
      </c>
      <c r="C3792" s="48" t="s">
        <v>3463</v>
      </c>
      <c r="D3792" s="44">
        <v>2003</v>
      </c>
      <c r="E3792" s="48" t="s">
        <v>9170</v>
      </c>
      <c r="F3792" s="44" t="s">
        <v>1291</v>
      </c>
      <c r="G3792" s="61"/>
    </row>
    <row r="3793" spans="1:7" x14ac:dyDescent="0.15">
      <c r="A3793" s="44">
        <v>32955</v>
      </c>
      <c r="B3793" s="44" t="s">
        <v>1295</v>
      </c>
      <c r="C3793" s="48" t="s">
        <v>3464</v>
      </c>
      <c r="D3793" s="44">
        <v>2004</v>
      </c>
      <c r="E3793" s="48" t="s">
        <v>8785</v>
      </c>
      <c r="F3793" s="44" t="s">
        <v>1297</v>
      </c>
      <c r="G3793" s="61"/>
    </row>
    <row r="3794" spans="1:7" x14ac:dyDescent="0.15">
      <c r="A3794" s="44">
        <v>32956</v>
      </c>
      <c r="B3794" s="44" t="s">
        <v>1295</v>
      </c>
      <c r="C3794" s="48" t="s">
        <v>3465</v>
      </c>
      <c r="D3794" s="44">
        <v>2000</v>
      </c>
      <c r="E3794" s="48" t="s">
        <v>8785</v>
      </c>
      <c r="F3794" s="44" t="s">
        <v>1297</v>
      </c>
      <c r="G3794" s="61"/>
    </row>
    <row r="3795" spans="1:7" x14ac:dyDescent="0.15">
      <c r="A3795" s="44">
        <v>32957</v>
      </c>
      <c r="B3795" s="44" t="s">
        <v>1295</v>
      </c>
      <c r="C3795" s="48" t="s">
        <v>3466</v>
      </c>
      <c r="D3795" s="44">
        <v>2001</v>
      </c>
      <c r="E3795" s="48" t="s">
        <v>8785</v>
      </c>
      <c r="F3795" s="44" t="s">
        <v>1297</v>
      </c>
      <c r="G3795" s="61"/>
    </row>
    <row r="3796" spans="1:7" x14ac:dyDescent="0.15">
      <c r="A3796" s="44">
        <v>32958</v>
      </c>
      <c r="B3796" s="44" t="s">
        <v>1296</v>
      </c>
      <c r="C3796" s="48" t="s">
        <v>3467</v>
      </c>
      <c r="D3796" s="44">
        <v>2000</v>
      </c>
      <c r="E3796" s="48" t="s">
        <v>8785</v>
      </c>
      <c r="F3796" s="44" t="s">
        <v>1297</v>
      </c>
      <c r="G3796" s="61"/>
    </row>
    <row r="3797" spans="1:7" x14ac:dyDescent="0.15">
      <c r="A3797" s="44">
        <v>32959</v>
      </c>
      <c r="B3797" s="44" t="s">
        <v>1295</v>
      </c>
      <c r="C3797" s="48" t="s">
        <v>3468</v>
      </c>
      <c r="D3797" s="44">
        <v>2004</v>
      </c>
      <c r="E3797" s="48" t="s">
        <v>8785</v>
      </c>
      <c r="F3797" s="44" t="s">
        <v>1297</v>
      </c>
      <c r="G3797" s="61"/>
    </row>
    <row r="3798" spans="1:7" x14ac:dyDescent="0.15">
      <c r="A3798" s="44">
        <v>32960</v>
      </c>
      <c r="B3798" s="44" t="s">
        <v>1295</v>
      </c>
      <c r="C3798" s="48" t="s">
        <v>3469</v>
      </c>
      <c r="D3798" s="44">
        <v>2005</v>
      </c>
      <c r="E3798" s="48" t="s">
        <v>8785</v>
      </c>
      <c r="F3798" s="44" t="s">
        <v>1297</v>
      </c>
      <c r="G3798" s="61"/>
    </row>
    <row r="3799" spans="1:7" x14ac:dyDescent="0.15">
      <c r="A3799" s="44">
        <v>32961</v>
      </c>
      <c r="B3799" s="44" t="s">
        <v>1296</v>
      </c>
      <c r="C3799" s="48" t="s">
        <v>3470</v>
      </c>
      <c r="D3799" s="44">
        <v>2005</v>
      </c>
      <c r="E3799" s="48" t="s">
        <v>8785</v>
      </c>
      <c r="F3799" s="44" t="s">
        <v>1297</v>
      </c>
      <c r="G3799" s="61"/>
    </row>
    <row r="3800" spans="1:7" x14ac:dyDescent="0.15">
      <c r="A3800" s="44">
        <v>32962</v>
      </c>
      <c r="B3800" s="44" t="s">
        <v>1296</v>
      </c>
      <c r="C3800" s="48" t="s">
        <v>3471</v>
      </c>
      <c r="D3800" s="44">
        <v>2005</v>
      </c>
      <c r="E3800" s="48" t="s">
        <v>8785</v>
      </c>
      <c r="F3800" s="44" t="s">
        <v>1297</v>
      </c>
      <c r="G3800" s="61"/>
    </row>
    <row r="3801" spans="1:7" x14ac:dyDescent="0.15">
      <c r="A3801" s="133">
        <v>32963</v>
      </c>
      <c r="B3801" s="133" t="s">
        <v>1295</v>
      </c>
      <c r="C3801" s="134" t="s">
        <v>1017</v>
      </c>
      <c r="D3801" s="133">
        <v>2003</v>
      </c>
      <c r="E3801" s="134" t="s">
        <v>8785</v>
      </c>
      <c r="F3801" s="133" t="s">
        <v>1297</v>
      </c>
      <c r="G3801" s="135">
        <v>42485</v>
      </c>
    </row>
    <row r="3802" spans="1:7" x14ac:dyDescent="0.15">
      <c r="A3802" s="44">
        <v>32964</v>
      </c>
      <c r="B3802" s="44" t="s">
        <v>1295</v>
      </c>
      <c r="C3802" s="48" t="s">
        <v>1366</v>
      </c>
      <c r="D3802" s="44">
        <v>2004</v>
      </c>
      <c r="E3802" s="48" t="s">
        <v>8785</v>
      </c>
      <c r="F3802" s="44" t="s">
        <v>1297</v>
      </c>
      <c r="G3802" s="61">
        <v>43100</v>
      </c>
    </row>
    <row r="3803" spans="1:7" x14ac:dyDescent="0.15">
      <c r="A3803" s="44">
        <v>32965</v>
      </c>
      <c r="B3803" s="44" t="s">
        <v>1296</v>
      </c>
      <c r="C3803" s="48" t="s">
        <v>3472</v>
      </c>
      <c r="D3803" s="44">
        <v>2005</v>
      </c>
      <c r="E3803" s="48" t="s">
        <v>8715</v>
      </c>
      <c r="F3803" s="44" t="s">
        <v>1299</v>
      </c>
      <c r="G3803" s="61"/>
    </row>
    <row r="3804" spans="1:7" x14ac:dyDescent="0.15">
      <c r="A3804" s="44">
        <v>32966</v>
      </c>
      <c r="B3804" s="44" t="s">
        <v>1296</v>
      </c>
      <c r="C3804" s="48" t="s">
        <v>3473</v>
      </c>
      <c r="D3804" s="44">
        <v>2003</v>
      </c>
      <c r="E3804" s="48" t="s">
        <v>8715</v>
      </c>
      <c r="F3804" s="44" t="s">
        <v>1299</v>
      </c>
      <c r="G3804" s="61"/>
    </row>
    <row r="3805" spans="1:7" x14ac:dyDescent="0.15">
      <c r="A3805" s="44">
        <v>32967</v>
      </c>
      <c r="B3805" s="44" t="s">
        <v>1295</v>
      </c>
      <c r="C3805" s="48" t="s">
        <v>3474</v>
      </c>
      <c r="D3805" s="44">
        <v>2005</v>
      </c>
      <c r="E3805" s="48" t="s">
        <v>8715</v>
      </c>
      <c r="F3805" s="44" t="s">
        <v>1299</v>
      </c>
      <c r="G3805" s="61"/>
    </row>
    <row r="3806" spans="1:7" x14ac:dyDescent="0.15">
      <c r="A3806" s="44">
        <v>32968</v>
      </c>
      <c r="B3806" s="44" t="s">
        <v>1295</v>
      </c>
      <c r="C3806" s="48" t="s">
        <v>3475</v>
      </c>
      <c r="D3806" s="44">
        <v>2001</v>
      </c>
      <c r="E3806" s="48" t="s">
        <v>8715</v>
      </c>
      <c r="F3806" s="44" t="s">
        <v>1299</v>
      </c>
      <c r="G3806" s="61"/>
    </row>
    <row r="3807" spans="1:7" x14ac:dyDescent="0.15">
      <c r="A3807" s="44">
        <v>32969</v>
      </c>
      <c r="B3807" s="44" t="s">
        <v>1296</v>
      </c>
      <c r="C3807" s="48" t="s">
        <v>3476</v>
      </c>
      <c r="D3807" s="44">
        <v>2006</v>
      </c>
      <c r="E3807" s="48" t="s">
        <v>8715</v>
      </c>
      <c r="F3807" s="44" t="s">
        <v>1299</v>
      </c>
      <c r="G3807" s="61">
        <v>43100</v>
      </c>
    </row>
    <row r="3808" spans="1:7" x14ac:dyDescent="0.15">
      <c r="A3808" s="44">
        <v>32970</v>
      </c>
      <c r="B3808" s="44" t="s">
        <v>1295</v>
      </c>
      <c r="C3808" s="48" t="s">
        <v>3477</v>
      </c>
      <c r="D3808" s="44">
        <v>2004</v>
      </c>
      <c r="E3808" s="48" t="s">
        <v>8715</v>
      </c>
      <c r="F3808" s="44" t="s">
        <v>1299</v>
      </c>
      <c r="G3808" s="61">
        <v>42674</v>
      </c>
    </row>
    <row r="3809" spans="1:7" x14ac:dyDescent="0.15">
      <c r="A3809" s="44">
        <v>32971</v>
      </c>
      <c r="B3809" s="44" t="s">
        <v>1296</v>
      </c>
      <c r="C3809" s="48" t="s">
        <v>3478</v>
      </c>
      <c r="D3809" s="44">
        <v>2003</v>
      </c>
      <c r="E3809" s="48" t="s">
        <v>8715</v>
      </c>
      <c r="F3809" s="44" t="s">
        <v>1299</v>
      </c>
      <c r="G3809" s="61"/>
    </row>
    <row r="3810" spans="1:7" x14ac:dyDescent="0.15">
      <c r="A3810" s="44">
        <v>32972</v>
      </c>
      <c r="B3810" s="44" t="s">
        <v>1295</v>
      </c>
      <c r="C3810" s="48" t="s">
        <v>3479</v>
      </c>
      <c r="D3810" s="44">
        <v>2005</v>
      </c>
      <c r="E3810" s="48" t="s">
        <v>8715</v>
      </c>
      <c r="F3810" s="44" t="s">
        <v>1299</v>
      </c>
      <c r="G3810" s="61"/>
    </row>
    <row r="3811" spans="1:7" x14ac:dyDescent="0.15">
      <c r="A3811" s="44">
        <v>32973</v>
      </c>
      <c r="B3811" s="44" t="s">
        <v>1295</v>
      </c>
      <c r="C3811" s="48" t="s">
        <v>5434</v>
      </c>
      <c r="D3811" s="44">
        <v>2003</v>
      </c>
      <c r="E3811" s="48" t="s">
        <v>8715</v>
      </c>
      <c r="F3811" s="44" t="s">
        <v>1299</v>
      </c>
      <c r="G3811" s="61"/>
    </row>
    <row r="3812" spans="1:7" x14ac:dyDescent="0.15">
      <c r="A3812" s="44">
        <v>32974</v>
      </c>
      <c r="B3812" s="44" t="s">
        <v>1296</v>
      </c>
      <c r="C3812" s="48" t="s">
        <v>3480</v>
      </c>
      <c r="D3812" s="44">
        <v>2002</v>
      </c>
      <c r="E3812" s="48" t="s">
        <v>8715</v>
      </c>
      <c r="F3812" s="44" t="s">
        <v>1299</v>
      </c>
      <c r="G3812" s="61"/>
    </row>
    <row r="3813" spans="1:7" x14ac:dyDescent="0.15">
      <c r="A3813" s="133">
        <v>32975</v>
      </c>
      <c r="B3813" s="133" t="s">
        <v>1296</v>
      </c>
      <c r="C3813" s="134" t="s">
        <v>3481</v>
      </c>
      <c r="D3813" s="133">
        <v>2004</v>
      </c>
      <c r="E3813" s="134" t="s">
        <v>8715</v>
      </c>
      <c r="F3813" s="133" t="s">
        <v>1299</v>
      </c>
    </row>
    <row r="3814" spans="1:7" x14ac:dyDescent="0.15">
      <c r="A3814" s="44">
        <v>32976</v>
      </c>
      <c r="B3814" s="44" t="s">
        <v>1296</v>
      </c>
      <c r="C3814" s="48" t="s">
        <v>3482</v>
      </c>
      <c r="D3814" s="44">
        <v>2005</v>
      </c>
      <c r="E3814" s="48" t="s">
        <v>8715</v>
      </c>
      <c r="F3814" s="44" t="s">
        <v>1299</v>
      </c>
      <c r="G3814" s="61"/>
    </row>
    <row r="3815" spans="1:7" x14ac:dyDescent="0.15">
      <c r="A3815" s="44">
        <v>32977</v>
      </c>
      <c r="B3815" s="44" t="s">
        <v>1296</v>
      </c>
      <c r="C3815" s="48" t="s">
        <v>3483</v>
      </c>
      <c r="D3815" s="44">
        <v>2003</v>
      </c>
      <c r="E3815" s="48" t="s">
        <v>8715</v>
      </c>
      <c r="F3815" s="44" t="s">
        <v>1299</v>
      </c>
      <c r="G3815" s="61"/>
    </row>
    <row r="3816" spans="1:7" x14ac:dyDescent="0.15">
      <c r="A3816" s="133">
        <v>32978</v>
      </c>
      <c r="B3816" s="133" t="s">
        <v>1296</v>
      </c>
      <c r="C3816" s="134" t="s">
        <v>5247</v>
      </c>
      <c r="D3816" s="133">
        <v>2004</v>
      </c>
      <c r="E3816" s="134" t="s">
        <v>8715</v>
      </c>
      <c r="F3816" s="133" t="s">
        <v>1299</v>
      </c>
      <c r="G3816" s="135">
        <v>42996</v>
      </c>
    </row>
    <row r="3817" spans="1:7" x14ac:dyDescent="0.15">
      <c r="A3817" s="44">
        <v>32979</v>
      </c>
      <c r="B3817" s="44" t="s">
        <v>1296</v>
      </c>
      <c r="C3817" s="48" t="s">
        <v>3484</v>
      </c>
      <c r="D3817" s="44">
        <v>2004</v>
      </c>
      <c r="E3817" s="48" t="s">
        <v>8715</v>
      </c>
      <c r="F3817" s="44" t="s">
        <v>1299</v>
      </c>
      <c r="G3817" s="61"/>
    </row>
    <row r="3818" spans="1:7" x14ac:dyDescent="0.15">
      <c r="A3818" s="44">
        <v>32980</v>
      </c>
      <c r="B3818" s="44" t="s">
        <v>1296</v>
      </c>
      <c r="C3818" s="48" t="s">
        <v>3485</v>
      </c>
      <c r="D3818" s="44">
        <v>2002</v>
      </c>
      <c r="E3818" s="48" t="s">
        <v>8715</v>
      </c>
      <c r="F3818" s="44" t="s">
        <v>1299</v>
      </c>
      <c r="G3818" s="61"/>
    </row>
    <row r="3819" spans="1:7" x14ac:dyDescent="0.15">
      <c r="A3819" s="44">
        <v>32981</v>
      </c>
      <c r="B3819" s="44" t="s">
        <v>1296</v>
      </c>
      <c r="C3819" s="48" t="s">
        <v>5241</v>
      </c>
      <c r="D3819" s="44">
        <v>2002</v>
      </c>
      <c r="E3819" s="48" t="s">
        <v>8715</v>
      </c>
      <c r="F3819" s="44" t="s">
        <v>1299</v>
      </c>
      <c r="G3819" s="61"/>
    </row>
    <row r="3820" spans="1:7" x14ac:dyDescent="0.15">
      <c r="A3820" s="44">
        <v>32982</v>
      </c>
      <c r="B3820" s="44" t="s">
        <v>1296</v>
      </c>
      <c r="C3820" s="48" t="s">
        <v>3486</v>
      </c>
      <c r="D3820" s="44">
        <v>2002</v>
      </c>
      <c r="E3820" s="48" t="s">
        <v>8715</v>
      </c>
      <c r="F3820" s="44" t="s">
        <v>1299</v>
      </c>
      <c r="G3820" s="61"/>
    </row>
    <row r="3821" spans="1:7" x14ac:dyDescent="0.15">
      <c r="A3821" s="44">
        <v>32983</v>
      </c>
      <c r="B3821" s="44" t="s">
        <v>1296</v>
      </c>
      <c r="C3821" s="48" t="s">
        <v>3487</v>
      </c>
      <c r="D3821" s="44">
        <v>2005</v>
      </c>
      <c r="E3821" s="48" t="s">
        <v>8715</v>
      </c>
      <c r="F3821" s="44" t="s">
        <v>1299</v>
      </c>
      <c r="G3821" s="61">
        <v>42674</v>
      </c>
    </row>
    <row r="3822" spans="1:7" x14ac:dyDescent="0.15">
      <c r="A3822" s="44">
        <v>32984</v>
      </c>
      <c r="B3822" s="44" t="s">
        <v>1295</v>
      </c>
      <c r="C3822" s="48" t="s">
        <v>3488</v>
      </c>
      <c r="D3822" s="44">
        <v>2003</v>
      </c>
      <c r="E3822" s="48" t="s">
        <v>8715</v>
      </c>
      <c r="F3822" s="44" t="s">
        <v>1299</v>
      </c>
      <c r="G3822" s="61"/>
    </row>
    <row r="3823" spans="1:7" x14ac:dyDescent="0.15">
      <c r="A3823" s="44">
        <v>32985</v>
      </c>
      <c r="B3823" s="44" t="s">
        <v>1295</v>
      </c>
      <c r="C3823" s="48" t="s">
        <v>3489</v>
      </c>
      <c r="D3823" s="44">
        <v>2005</v>
      </c>
      <c r="E3823" s="48" t="s">
        <v>8715</v>
      </c>
      <c r="F3823" s="44" t="s">
        <v>1299</v>
      </c>
      <c r="G3823" s="61">
        <v>43100</v>
      </c>
    </row>
    <row r="3824" spans="1:7" x14ac:dyDescent="0.15">
      <c r="A3824" s="44">
        <v>32986</v>
      </c>
      <c r="B3824" s="44" t="s">
        <v>1296</v>
      </c>
      <c r="C3824" s="48" t="s">
        <v>3490</v>
      </c>
      <c r="D3824" s="44">
        <v>2003</v>
      </c>
      <c r="E3824" s="48" t="s">
        <v>8715</v>
      </c>
      <c r="F3824" s="44" t="s">
        <v>1299</v>
      </c>
      <c r="G3824" s="61"/>
    </row>
    <row r="3825" spans="1:7" x14ac:dyDescent="0.15">
      <c r="A3825" s="44">
        <v>32987</v>
      </c>
      <c r="B3825" s="44" t="s">
        <v>1296</v>
      </c>
      <c r="C3825" s="48" t="s">
        <v>3491</v>
      </c>
      <c r="D3825" s="44">
        <v>2005</v>
      </c>
      <c r="E3825" s="48" t="s">
        <v>8715</v>
      </c>
      <c r="F3825" s="44" t="s">
        <v>1299</v>
      </c>
      <c r="G3825" s="61"/>
    </row>
    <row r="3826" spans="1:7" x14ac:dyDescent="0.15">
      <c r="A3826" s="44">
        <v>32988</v>
      </c>
      <c r="B3826" s="44" t="s">
        <v>1296</v>
      </c>
      <c r="C3826" s="48" t="s">
        <v>3492</v>
      </c>
      <c r="D3826" s="44">
        <v>2004</v>
      </c>
      <c r="E3826" s="48" t="s">
        <v>8715</v>
      </c>
      <c r="F3826" s="44" t="s">
        <v>1299</v>
      </c>
      <c r="G3826" s="61"/>
    </row>
    <row r="3827" spans="1:7" x14ac:dyDescent="0.15">
      <c r="A3827" s="44">
        <v>32989</v>
      </c>
      <c r="B3827" s="44" t="s">
        <v>1296</v>
      </c>
      <c r="C3827" s="48" t="s">
        <v>3493</v>
      </c>
      <c r="D3827" s="44">
        <v>2006</v>
      </c>
      <c r="E3827" s="48" t="s">
        <v>8715</v>
      </c>
      <c r="F3827" s="44" t="s">
        <v>1299</v>
      </c>
      <c r="G3827" s="61"/>
    </row>
    <row r="3828" spans="1:7" x14ac:dyDescent="0.15">
      <c r="A3828" s="44">
        <v>32990</v>
      </c>
      <c r="B3828" s="44" t="s">
        <v>1295</v>
      </c>
      <c r="C3828" s="48" t="s">
        <v>3494</v>
      </c>
      <c r="D3828" s="44">
        <v>2004</v>
      </c>
      <c r="E3828" s="48" t="s">
        <v>8715</v>
      </c>
      <c r="F3828" s="44" t="s">
        <v>1299</v>
      </c>
      <c r="G3828" s="61"/>
    </row>
    <row r="3829" spans="1:7" x14ac:dyDescent="0.15">
      <c r="A3829" s="44">
        <v>32991</v>
      </c>
      <c r="B3829" s="44" t="s">
        <v>1295</v>
      </c>
      <c r="C3829" s="48" t="s">
        <v>3495</v>
      </c>
      <c r="D3829" s="44">
        <v>2006</v>
      </c>
      <c r="E3829" s="48" t="s">
        <v>8715</v>
      </c>
      <c r="F3829" s="44" t="s">
        <v>1299</v>
      </c>
      <c r="G3829" s="61"/>
    </row>
    <row r="3830" spans="1:7" x14ac:dyDescent="0.15">
      <c r="A3830" s="44">
        <v>32992</v>
      </c>
      <c r="B3830" s="44" t="s">
        <v>1296</v>
      </c>
      <c r="C3830" s="48" t="s">
        <v>3496</v>
      </c>
      <c r="D3830" s="44">
        <v>2002</v>
      </c>
      <c r="E3830" s="48" t="s">
        <v>8715</v>
      </c>
      <c r="F3830" s="44" t="s">
        <v>1299</v>
      </c>
      <c r="G3830" s="61"/>
    </row>
    <row r="3831" spans="1:7" x14ac:dyDescent="0.15">
      <c r="A3831" s="133">
        <v>32993</v>
      </c>
      <c r="B3831" s="133" t="s">
        <v>1295</v>
      </c>
      <c r="C3831" s="134" t="s">
        <v>3497</v>
      </c>
      <c r="D3831" s="133">
        <v>2001</v>
      </c>
      <c r="E3831" s="134" t="s">
        <v>8715</v>
      </c>
      <c r="F3831" s="133" t="s">
        <v>1299</v>
      </c>
    </row>
    <row r="3832" spans="1:7" x14ac:dyDescent="0.15">
      <c r="A3832" s="44">
        <v>32994</v>
      </c>
      <c r="B3832" s="44" t="s">
        <v>1296</v>
      </c>
      <c r="C3832" s="48" t="s">
        <v>3498</v>
      </c>
      <c r="D3832" s="44">
        <v>2003</v>
      </c>
      <c r="E3832" s="48" t="s">
        <v>8715</v>
      </c>
      <c r="F3832" s="44" t="s">
        <v>1299</v>
      </c>
      <c r="G3832" s="61"/>
    </row>
    <row r="3833" spans="1:7" x14ac:dyDescent="0.15">
      <c r="A3833" s="44">
        <v>32995</v>
      </c>
      <c r="B3833" s="44" t="s">
        <v>1296</v>
      </c>
      <c r="C3833" s="48" t="s">
        <v>3499</v>
      </c>
      <c r="D3833" s="44">
        <v>2002</v>
      </c>
      <c r="E3833" s="48" t="s">
        <v>8715</v>
      </c>
      <c r="F3833" s="44" t="s">
        <v>1299</v>
      </c>
      <c r="G3833" s="61"/>
    </row>
    <row r="3834" spans="1:7" x14ac:dyDescent="0.15">
      <c r="A3834" s="44">
        <v>32996</v>
      </c>
      <c r="B3834" s="44" t="s">
        <v>1295</v>
      </c>
      <c r="C3834" s="48" t="s">
        <v>3500</v>
      </c>
      <c r="D3834" s="44">
        <v>2005</v>
      </c>
      <c r="E3834" s="48" t="s">
        <v>8715</v>
      </c>
      <c r="F3834" s="44" t="s">
        <v>1299</v>
      </c>
      <c r="G3834" s="61"/>
    </row>
    <row r="3835" spans="1:7" x14ac:dyDescent="0.15">
      <c r="A3835" s="44">
        <v>32997</v>
      </c>
      <c r="B3835" s="44" t="s">
        <v>1296</v>
      </c>
      <c r="C3835" s="48" t="s">
        <v>3501</v>
      </c>
      <c r="D3835" s="44">
        <v>2006</v>
      </c>
      <c r="E3835" s="48" t="s">
        <v>8715</v>
      </c>
      <c r="F3835" s="44" t="s">
        <v>1299</v>
      </c>
      <c r="G3835" s="61"/>
    </row>
    <row r="3836" spans="1:7" x14ac:dyDescent="0.15">
      <c r="A3836" s="44">
        <v>32998</v>
      </c>
      <c r="B3836" s="44" t="s">
        <v>1295</v>
      </c>
      <c r="C3836" s="48" t="s">
        <v>3502</v>
      </c>
      <c r="D3836" s="44">
        <v>2005</v>
      </c>
      <c r="E3836" s="48" t="s">
        <v>9174</v>
      </c>
      <c r="F3836" s="44" t="s">
        <v>1290</v>
      </c>
      <c r="G3836" s="61"/>
    </row>
    <row r="3837" spans="1:7" x14ac:dyDescent="0.15">
      <c r="A3837" s="44">
        <v>32999</v>
      </c>
      <c r="B3837" s="44" t="s">
        <v>1295</v>
      </c>
      <c r="C3837" s="48" t="s">
        <v>3503</v>
      </c>
      <c r="D3837" s="44">
        <v>2003</v>
      </c>
      <c r="E3837" s="48" t="s">
        <v>9174</v>
      </c>
      <c r="F3837" s="44" t="s">
        <v>1290</v>
      </c>
      <c r="G3837" s="61"/>
    </row>
    <row r="3838" spans="1:7" x14ac:dyDescent="0.15">
      <c r="A3838" s="44">
        <v>33000</v>
      </c>
      <c r="B3838" s="44" t="s">
        <v>1296</v>
      </c>
      <c r="C3838" s="48" t="s">
        <v>3504</v>
      </c>
      <c r="D3838" s="44">
        <v>2005</v>
      </c>
      <c r="E3838" s="48" t="s">
        <v>8704</v>
      </c>
      <c r="F3838" s="44" t="s">
        <v>1292</v>
      </c>
      <c r="G3838" s="61"/>
    </row>
    <row r="3839" spans="1:7" x14ac:dyDescent="0.15">
      <c r="A3839" s="44">
        <v>33001</v>
      </c>
      <c r="B3839" s="44" t="s">
        <v>1296</v>
      </c>
      <c r="C3839" s="48" t="s">
        <v>1155</v>
      </c>
      <c r="D3839" s="44">
        <v>2002</v>
      </c>
      <c r="E3839" s="48" t="s">
        <v>8788</v>
      </c>
      <c r="F3839" s="44" t="s">
        <v>1291</v>
      </c>
      <c r="G3839" s="61"/>
    </row>
    <row r="3840" spans="1:7" x14ac:dyDescent="0.15">
      <c r="A3840" s="44">
        <v>33002</v>
      </c>
      <c r="B3840" s="44" t="s">
        <v>1295</v>
      </c>
      <c r="C3840" s="48" t="s">
        <v>11102</v>
      </c>
      <c r="D3840" s="44">
        <v>1999</v>
      </c>
      <c r="E3840" s="48" t="s">
        <v>8694</v>
      </c>
      <c r="F3840" s="44" t="s">
        <v>1291</v>
      </c>
      <c r="G3840" s="61"/>
    </row>
    <row r="3841" spans="1:7" x14ac:dyDescent="0.15">
      <c r="A3841" s="44">
        <v>33003</v>
      </c>
      <c r="B3841" s="44" t="s">
        <v>1296</v>
      </c>
      <c r="C3841" s="48" t="s">
        <v>3505</v>
      </c>
      <c r="D3841" s="44">
        <v>2000</v>
      </c>
      <c r="E3841" s="48" t="s">
        <v>8694</v>
      </c>
      <c r="F3841" s="44" t="s">
        <v>1291</v>
      </c>
      <c r="G3841" s="61"/>
    </row>
    <row r="3842" spans="1:7" x14ac:dyDescent="0.15">
      <c r="A3842" s="44">
        <v>33004</v>
      </c>
      <c r="B3842" s="44" t="s">
        <v>1295</v>
      </c>
      <c r="C3842" s="48" t="s">
        <v>3506</v>
      </c>
      <c r="D3842" s="44">
        <v>2000</v>
      </c>
      <c r="E3842" s="48" t="s">
        <v>8879</v>
      </c>
      <c r="F3842" s="44" t="s">
        <v>1296</v>
      </c>
      <c r="G3842" s="61"/>
    </row>
    <row r="3843" spans="1:7" x14ac:dyDescent="0.15">
      <c r="A3843" s="44">
        <v>33005</v>
      </c>
      <c r="B3843" s="44" t="s">
        <v>1295</v>
      </c>
      <c r="C3843" s="48" t="s">
        <v>3507</v>
      </c>
      <c r="D3843" s="44">
        <v>2001</v>
      </c>
      <c r="E3843" s="48" t="s">
        <v>8801</v>
      </c>
      <c r="F3843" s="44" t="s">
        <v>1296</v>
      </c>
      <c r="G3843" s="61"/>
    </row>
    <row r="3844" spans="1:7" x14ac:dyDescent="0.15">
      <c r="A3844" s="44">
        <v>33006</v>
      </c>
      <c r="B3844" s="44" t="s">
        <v>1295</v>
      </c>
      <c r="C3844" s="48" t="s">
        <v>1226</v>
      </c>
      <c r="D3844" s="44">
        <v>2003</v>
      </c>
      <c r="E3844" s="48" t="s">
        <v>8801</v>
      </c>
      <c r="F3844" s="44" t="s">
        <v>1296</v>
      </c>
      <c r="G3844" s="61">
        <v>42550</v>
      </c>
    </row>
    <row r="3845" spans="1:7" x14ac:dyDescent="0.15">
      <c r="A3845" s="133">
        <v>33007</v>
      </c>
      <c r="B3845" s="133" t="s">
        <v>1295</v>
      </c>
      <c r="C3845" s="134" t="s">
        <v>3508</v>
      </c>
      <c r="D3845" s="133">
        <v>2004</v>
      </c>
      <c r="E3845" s="134" t="s">
        <v>8708</v>
      </c>
      <c r="F3845" s="133" t="s">
        <v>1296</v>
      </c>
      <c r="G3845" s="135">
        <v>42948</v>
      </c>
    </row>
    <row r="3846" spans="1:7" x14ac:dyDescent="0.15">
      <c r="A3846" s="44">
        <v>33008</v>
      </c>
      <c r="B3846" s="44" t="s">
        <v>1295</v>
      </c>
      <c r="C3846" s="48" t="s">
        <v>180</v>
      </c>
      <c r="D3846" s="44">
        <v>2002</v>
      </c>
      <c r="E3846" s="48" t="s">
        <v>8705</v>
      </c>
      <c r="F3846" s="44" t="s">
        <v>1291</v>
      </c>
      <c r="G3846" s="61"/>
    </row>
    <row r="3847" spans="1:7" x14ac:dyDescent="0.15">
      <c r="A3847" s="44">
        <v>33009</v>
      </c>
      <c r="B3847" s="44" t="s">
        <v>1295</v>
      </c>
      <c r="C3847" s="48" t="s">
        <v>3509</v>
      </c>
      <c r="D3847" s="44">
        <v>2004</v>
      </c>
      <c r="E3847" s="48" t="s">
        <v>8705</v>
      </c>
      <c r="F3847" s="44" t="s">
        <v>1291</v>
      </c>
      <c r="G3847" s="61"/>
    </row>
    <row r="3848" spans="1:7" x14ac:dyDescent="0.15">
      <c r="A3848" s="44">
        <v>33010</v>
      </c>
      <c r="B3848" s="44" t="s">
        <v>1295</v>
      </c>
      <c r="C3848" s="48" t="s">
        <v>3510</v>
      </c>
      <c r="D3848" s="44">
        <v>2001</v>
      </c>
      <c r="E3848" s="48" t="s">
        <v>8771</v>
      </c>
      <c r="F3848" s="44" t="s">
        <v>1298</v>
      </c>
      <c r="G3848" s="61"/>
    </row>
    <row r="3849" spans="1:7" x14ac:dyDescent="0.15">
      <c r="A3849" s="44">
        <v>33011</v>
      </c>
      <c r="B3849" s="44" t="s">
        <v>1296</v>
      </c>
      <c r="C3849" s="48" t="s">
        <v>3511</v>
      </c>
      <c r="D3849" s="44">
        <v>2003</v>
      </c>
      <c r="E3849" s="48" t="s">
        <v>8771</v>
      </c>
      <c r="F3849" s="44" t="s">
        <v>1298</v>
      </c>
      <c r="G3849" s="61"/>
    </row>
    <row r="3850" spans="1:7" x14ac:dyDescent="0.15">
      <c r="A3850" s="44">
        <v>33012</v>
      </c>
      <c r="B3850" s="44" t="s">
        <v>1296</v>
      </c>
      <c r="C3850" s="48" t="s">
        <v>3512</v>
      </c>
      <c r="D3850" s="44">
        <v>2003</v>
      </c>
      <c r="E3850" s="48" t="s">
        <v>8771</v>
      </c>
      <c r="F3850" s="44" t="s">
        <v>1298</v>
      </c>
      <c r="G3850" s="61"/>
    </row>
    <row r="3851" spans="1:7" x14ac:dyDescent="0.15">
      <c r="A3851" s="44">
        <v>33013</v>
      </c>
      <c r="B3851" s="44" t="s">
        <v>1296</v>
      </c>
      <c r="C3851" s="48" t="s">
        <v>3513</v>
      </c>
      <c r="D3851" s="44">
        <v>2004</v>
      </c>
      <c r="E3851" s="48" t="s">
        <v>8771</v>
      </c>
      <c r="F3851" s="44" t="s">
        <v>1298</v>
      </c>
      <c r="G3851" s="61"/>
    </row>
    <row r="3852" spans="1:7" x14ac:dyDescent="0.15">
      <c r="A3852" s="44">
        <v>33014</v>
      </c>
      <c r="B3852" s="44" t="s">
        <v>1295</v>
      </c>
      <c r="C3852" s="48" t="s">
        <v>3514</v>
      </c>
      <c r="D3852" s="44">
        <v>2005</v>
      </c>
      <c r="E3852" s="48" t="s">
        <v>8771</v>
      </c>
      <c r="F3852" s="44" t="s">
        <v>1298</v>
      </c>
      <c r="G3852" s="61"/>
    </row>
    <row r="3853" spans="1:7" x14ac:dyDescent="0.15">
      <c r="A3853" s="44">
        <v>33015</v>
      </c>
      <c r="B3853" s="44" t="s">
        <v>1295</v>
      </c>
      <c r="C3853" s="48" t="s">
        <v>3515</v>
      </c>
      <c r="D3853" s="44">
        <v>2006</v>
      </c>
      <c r="E3853" s="48" t="s">
        <v>8771</v>
      </c>
      <c r="F3853" s="44" t="s">
        <v>1298</v>
      </c>
      <c r="G3853" s="61"/>
    </row>
    <row r="3854" spans="1:7" x14ac:dyDescent="0.15">
      <c r="A3854" s="44">
        <v>33016</v>
      </c>
      <c r="B3854" s="44" t="s">
        <v>1295</v>
      </c>
      <c r="C3854" s="48" t="s">
        <v>3516</v>
      </c>
      <c r="D3854" s="44">
        <v>2005</v>
      </c>
      <c r="E3854" s="48" t="s">
        <v>8771</v>
      </c>
      <c r="F3854" s="44" t="s">
        <v>1298</v>
      </c>
      <c r="G3854" s="61">
        <v>43100</v>
      </c>
    </row>
    <row r="3855" spans="1:7" x14ac:dyDescent="0.15">
      <c r="A3855" s="44">
        <v>33017</v>
      </c>
      <c r="B3855" s="44" t="s">
        <v>1295</v>
      </c>
      <c r="C3855" s="48" t="s">
        <v>3517</v>
      </c>
      <c r="D3855" s="44">
        <v>2005</v>
      </c>
      <c r="E3855" s="48" t="s">
        <v>8771</v>
      </c>
      <c r="F3855" s="44" t="s">
        <v>1298</v>
      </c>
      <c r="G3855" s="61"/>
    </row>
    <row r="3856" spans="1:7" x14ac:dyDescent="0.15">
      <c r="A3856" s="44">
        <v>33018</v>
      </c>
      <c r="B3856" s="44" t="s">
        <v>1295</v>
      </c>
      <c r="C3856" s="48" t="s">
        <v>11103</v>
      </c>
      <c r="D3856" s="44">
        <v>1999</v>
      </c>
      <c r="E3856" s="48" t="s">
        <v>8771</v>
      </c>
      <c r="F3856" s="44" t="s">
        <v>1298</v>
      </c>
      <c r="G3856" s="61"/>
    </row>
    <row r="3857" spans="1:7" x14ac:dyDescent="0.15">
      <c r="A3857" s="44">
        <v>33020</v>
      </c>
      <c r="B3857" s="44" t="s">
        <v>1295</v>
      </c>
      <c r="C3857" s="48" t="s">
        <v>3518</v>
      </c>
      <c r="D3857" s="44">
        <v>2005</v>
      </c>
      <c r="E3857" s="48" t="s">
        <v>8771</v>
      </c>
      <c r="F3857" s="44" t="s">
        <v>1298</v>
      </c>
      <c r="G3857" s="61"/>
    </row>
    <row r="3858" spans="1:7" x14ac:dyDescent="0.15">
      <c r="A3858" s="44">
        <v>33021</v>
      </c>
      <c r="B3858" s="44" t="s">
        <v>1296</v>
      </c>
      <c r="C3858" s="48" t="s">
        <v>3519</v>
      </c>
      <c r="D3858" s="44">
        <v>2004</v>
      </c>
      <c r="E3858" s="48" t="s">
        <v>8771</v>
      </c>
      <c r="F3858" s="44" t="s">
        <v>1298</v>
      </c>
      <c r="G3858" s="61"/>
    </row>
    <row r="3859" spans="1:7" x14ac:dyDescent="0.15">
      <c r="A3859" s="44">
        <v>33022</v>
      </c>
      <c r="B3859" s="44" t="s">
        <v>1295</v>
      </c>
      <c r="C3859" s="48" t="s">
        <v>3520</v>
      </c>
      <c r="D3859" s="44">
        <v>2000</v>
      </c>
      <c r="E3859" s="48" t="s">
        <v>8771</v>
      </c>
      <c r="F3859" s="44" t="s">
        <v>1298</v>
      </c>
      <c r="G3859" s="61"/>
    </row>
    <row r="3860" spans="1:7" x14ac:dyDescent="0.15">
      <c r="A3860" s="44">
        <v>33023</v>
      </c>
      <c r="B3860" s="44" t="s">
        <v>1296</v>
      </c>
      <c r="C3860" s="48" t="s">
        <v>3521</v>
      </c>
      <c r="D3860" s="44">
        <v>2005</v>
      </c>
      <c r="E3860" s="48" t="s">
        <v>8771</v>
      </c>
      <c r="F3860" s="44" t="s">
        <v>1298</v>
      </c>
      <c r="G3860" s="61"/>
    </row>
    <row r="3861" spans="1:7" x14ac:dyDescent="0.15">
      <c r="A3861" s="44">
        <v>33024</v>
      </c>
      <c r="B3861" s="44" t="s">
        <v>1295</v>
      </c>
      <c r="C3861" s="48" t="s">
        <v>3522</v>
      </c>
      <c r="D3861" s="44">
        <v>2002</v>
      </c>
      <c r="E3861" s="48" t="s">
        <v>8771</v>
      </c>
      <c r="F3861" s="44" t="s">
        <v>1298</v>
      </c>
      <c r="G3861" s="61"/>
    </row>
    <row r="3862" spans="1:7" x14ac:dyDescent="0.15">
      <c r="A3862" s="44">
        <v>33025</v>
      </c>
      <c r="B3862" s="44" t="s">
        <v>1296</v>
      </c>
      <c r="C3862" s="48" t="s">
        <v>5737</v>
      </c>
      <c r="D3862" s="44">
        <v>2002</v>
      </c>
      <c r="E3862" s="48" t="s">
        <v>8771</v>
      </c>
      <c r="F3862" s="44" t="s">
        <v>1298</v>
      </c>
      <c r="G3862" s="61"/>
    </row>
    <row r="3863" spans="1:7" x14ac:dyDescent="0.15">
      <c r="A3863" s="44">
        <v>33026</v>
      </c>
      <c r="B3863" s="44" t="s">
        <v>1295</v>
      </c>
      <c r="C3863" s="48" t="s">
        <v>3523</v>
      </c>
      <c r="D3863" s="44">
        <v>2006</v>
      </c>
      <c r="E3863" s="48" t="s">
        <v>8771</v>
      </c>
      <c r="F3863" s="44" t="s">
        <v>1298</v>
      </c>
      <c r="G3863" s="61"/>
    </row>
    <row r="3864" spans="1:7" x14ac:dyDescent="0.15">
      <c r="A3864" s="44">
        <v>33027</v>
      </c>
      <c r="B3864" s="44" t="s">
        <v>1295</v>
      </c>
      <c r="C3864" s="48" t="s">
        <v>3524</v>
      </c>
      <c r="D3864" s="44">
        <v>2003</v>
      </c>
      <c r="E3864" s="48" t="s">
        <v>8771</v>
      </c>
      <c r="F3864" s="44" t="s">
        <v>1298</v>
      </c>
      <c r="G3864" s="61"/>
    </row>
    <row r="3865" spans="1:7" x14ac:dyDescent="0.15">
      <c r="A3865" s="44">
        <v>33028</v>
      </c>
      <c r="B3865" s="44" t="s">
        <v>1295</v>
      </c>
      <c r="C3865" s="48" t="s">
        <v>1028</v>
      </c>
      <c r="D3865" s="44">
        <v>2002</v>
      </c>
      <c r="E3865" s="48" t="s">
        <v>11381</v>
      </c>
      <c r="F3865" s="44" t="s">
        <v>1298</v>
      </c>
      <c r="G3865" s="61"/>
    </row>
    <row r="3866" spans="1:7" x14ac:dyDescent="0.15">
      <c r="A3866" s="44">
        <v>33029</v>
      </c>
      <c r="B3866" s="44" t="s">
        <v>1296</v>
      </c>
      <c r="C3866" s="48" t="s">
        <v>3525</v>
      </c>
      <c r="D3866" s="44">
        <v>2006</v>
      </c>
      <c r="E3866" s="48" t="s">
        <v>8771</v>
      </c>
      <c r="F3866" s="44" t="s">
        <v>1298</v>
      </c>
      <c r="G3866" s="61"/>
    </row>
    <row r="3867" spans="1:7" x14ac:dyDescent="0.15">
      <c r="A3867" s="44">
        <v>33030</v>
      </c>
      <c r="B3867" s="44" t="s">
        <v>1296</v>
      </c>
      <c r="C3867" s="48" t="s">
        <v>3526</v>
      </c>
      <c r="D3867" s="44">
        <v>2002</v>
      </c>
      <c r="E3867" s="48" t="s">
        <v>8771</v>
      </c>
      <c r="F3867" s="44" t="s">
        <v>1298</v>
      </c>
      <c r="G3867" s="61"/>
    </row>
    <row r="3868" spans="1:7" x14ac:dyDescent="0.15">
      <c r="A3868" s="44">
        <v>33031</v>
      </c>
      <c r="B3868" s="44" t="s">
        <v>1296</v>
      </c>
      <c r="C3868" s="48" t="s">
        <v>3527</v>
      </c>
      <c r="D3868" s="44">
        <v>2001</v>
      </c>
      <c r="E3868" s="48" t="s">
        <v>8771</v>
      </c>
      <c r="F3868" s="44" t="s">
        <v>1298</v>
      </c>
      <c r="G3868" s="61"/>
    </row>
    <row r="3869" spans="1:7" x14ac:dyDescent="0.15">
      <c r="A3869" s="44">
        <v>33032</v>
      </c>
      <c r="B3869" s="44" t="s">
        <v>1296</v>
      </c>
      <c r="C3869" s="48" t="s">
        <v>3528</v>
      </c>
      <c r="D3869" s="44">
        <v>2004</v>
      </c>
      <c r="E3869" s="48" t="s">
        <v>8771</v>
      </c>
      <c r="F3869" s="44" t="s">
        <v>1298</v>
      </c>
      <c r="G3869" s="61"/>
    </row>
    <row r="3870" spans="1:7" x14ac:dyDescent="0.15">
      <c r="A3870" s="44">
        <v>33033</v>
      </c>
      <c r="B3870" s="44" t="s">
        <v>1295</v>
      </c>
      <c r="C3870" s="48" t="s">
        <v>3529</v>
      </c>
      <c r="D3870" s="44">
        <v>2000</v>
      </c>
      <c r="E3870" s="48" t="s">
        <v>8771</v>
      </c>
      <c r="F3870" s="44" t="s">
        <v>1298</v>
      </c>
      <c r="G3870" s="61"/>
    </row>
    <row r="3871" spans="1:7" x14ac:dyDescent="0.15">
      <c r="A3871" s="44">
        <v>33034</v>
      </c>
      <c r="B3871" s="44" t="s">
        <v>1296</v>
      </c>
      <c r="C3871" s="48" t="s">
        <v>3530</v>
      </c>
      <c r="D3871" s="44">
        <v>2002</v>
      </c>
      <c r="E3871" s="48" t="s">
        <v>8771</v>
      </c>
      <c r="F3871" s="44" t="s">
        <v>1298</v>
      </c>
      <c r="G3871" s="61"/>
    </row>
    <row r="3872" spans="1:7" x14ac:dyDescent="0.15">
      <c r="A3872" s="44">
        <v>33035</v>
      </c>
      <c r="B3872" s="44" t="s">
        <v>1295</v>
      </c>
      <c r="C3872" s="48" t="s">
        <v>3531</v>
      </c>
      <c r="D3872" s="44">
        <v>2006</v>
      </c>
      <c r="E3872" s="48" t="s">
        <v>8771</v>
      </c>
      <c r="F3872" s="44" t="s">
        <v>1298</v>
      </c>
      <c r="G3872" s="61"/>
    </row>
    <row r="3873" spans="1:7" x14ac:dyDescent="0.15">
      <c r="A3873" s="44">
        <v>33036</v>
      </c>
      <c r="B3873" s="44" t="s">
        <v>1295</v>
      </c>
      <c r="C3873" s="48" t="s">
        <v>3532</v>
      </c>
      <c r="D3873" s="44">
        <v>2005</v>
      </c>
      <c r="E3873" s="48" t="s">
        <v>8771</v>
      </c>
      <c r="F3873" s="44" t="s">
        <v>1298</v>
      </c>
      <c r="G3873" s="61"/>
    </row>
    <row r="3874" spans="1:7" x14ac:dyDescent="0.15">
      <c r="A3874" s="44">
        <v>33037</v>
      </c>
      <c r="B3874" s="44" t="s">
        <v>1296</v>
      </c>
      <c r="C3874" s="48" t="s">
        <v>3533</v>
      </c>
      <c r="D3874" s="44">
        <v>2002</v>
      </c>
      <c r="E3874" s="48" t="s">
        <v>8771</v>
      </c>
      <c r="F3874" s="44" t="s">
        <v>1298</v>
      </c>
      <c r="G3874" s="61"/>
    </row>
    <row r="3875" spans="1:7" x14ac:dyDescent="0.15">
      <c r="A3875" s="44">
        <v>33038</v>
      </c>
      <c r="B3875" s="44" t="s">
        <v>1295</v>
      </c>
      <c r="C3875" s="48" t="s">
        <v>3107</v>
      </c>
      <c r="D3875" s="44">
        <v>2000</v>
      </c>
      <c r="E3875" s="48" t="s">
        <v>8771</v>
      </c>
      <c r="F3875" s="44" t="s">
        <v>1298</v>
      </c>
      <c r="G3875" s="61"/>
    </row>
    <row r="3876" spans="1:7" x14ac:dyDescent="0.15">
      <c r="A3876" s="44">
        <v>33039</v>
      </c>
      <c r="B3876" s="44" t="s">
        <v>1295</v>
      </c>
      <c r="C3876" s="48" t="s">
        <v>3534</v>
      </c>
      <c r="D3876" s="44">
        <v>2002</v>
      </c>
      <c r="E3876" s="48" t="s">
        <v>8771</v>
      </c>
      <c r="F3876" s="44" t="s">
        <v>1298</v>
      </c>
      <c r="G3876" s="61"/>
    </row>
    <row r="3877" spans="1:7" x14ac:dyDescent="0.15">
      <c r="A3877" s="44">
        <v>33040</v>
      </c>
      <c r="B3877" s="44" t="s">
        <v>1295</v>
      </c>
      <c r="C3877" s="48" t="s">
        <v>320</v>
      </c>
      <c r="D3877" s="44">
        <v>2001</v>
      </c>
      <c r="E3877" s="48" t="s">
        <v>8841</v>
      </c>
      <c r="F3877" s="44" t="s">
        <v>1293</v>
      </c>
      <c r="G3877" s="61"/>
    </row>
    <row r="3878" spans="1:7" x14ac:dyDescent="0.15">
      <c r="A3878" s="44">
        <v>33041</v>
      </c>
      <c r="B3878" s="44" t="s">
        <v>1296</v>
      </c>
      <c r="C3878" s="48" t="s">
        <v>3535</v>
      </c>
      <c r="D3878" s="44">
        <v>2000</v>
      </c>
      <c r="E3878" s="48" t="s">
        <v>8841</v>
      </c>
      <c r="F3878" s="44" t="s">
        <v>1293</v>
      </c>
      <c r="G3878" s="61"/>
    </row>
    <row r="3879" spans="1:7" x14ac:dyDescent="0.15">
      <c r="A3879" s="44">
        <v>33042</v>
      </c>
      <c r="B3879" s="44" t="s">
        <v>1295</v>
      </c>
      <c r="C3879" s="48" t="s">
        <v>1054</v>
      </c>
      <c r="D3879" s="44">
        <v>2000</v>
      </c>
      <c r="E3879" s="48" t="s">
        <v>8841</v>
      </c>
      <c r="F3879" s="44" t="s">
        <v>1293</v>
      </c>
      <c r="G3879" s="61"/>
    </row>
    <row r="3880" spans="1:7" x14ac:dyDescent="0.15">
      <c r="A3880" s="44">
        <v>33043</v>
      </c>
      <c r="B3880" s="44" t="s">
        <v>1295</v>
      </c>
      <c r="C3880" s="48" t="s">
        <v>3536</v>
      </c>
      <c r="D3880" s="44">
        <v>2006</v>
      </c>
      <c r="E3880" s="48" t="s">
        <v>8701</v>
      </c>
      <c r="F3880" s="44" t="s">
        <v>1293</v>
      </c>
      <c r="G3880" s="61"/>
    </row>
    <row r="3881" spans="1:7" x14ac:dyDescent="0.15">
      <c r="A3881" s="44">
        <v>33044</v>
      </c>
      <c r="B3881" s="44" t="s">
        <v>1295</v>
      </c>
      <c r="C3881" s="48" t="s">
        <v>3537</v>
      </c>
      <c r="D3881" s="44">
        <v>2007</v>
      </c>
      <c r="E3881" s="48" t="s">
        <v>8701</v>
      </c>
      <c r="F3881" s="44" t="s">
        <v>1293</v>
      </c>
      <c r="G3881" s="61"/>
    </row>
    <row r="3882" spans="1:7" x14ac:dyDescent="0.15">
      <c r="A3882" s="44">
        <v>33045</v>
      </c>
      <c r="B3882" s="44" t="s">
        <v>1296</v>
      </c>
      <c r="C3882" s="48" t="s">
        <v>3538</v>
      </c>
      <c r="D3882" s="44">
        <v>2007</v>
      </c>
      <c r="E3882" s="48" t="s">
        <v>8701</v>
      </c>
      <c r="F3882" s="44" t="s">
        <v>1293</v>
      </c>
      <c r="G3882" s="61"/>
    </row>
    <row r="3883" spans="1:7" x14ac:dyDescent="0.15">
      <c r="A3883" s="44">
        <v>33046</v>
      </c>
      <c r="B3883" s="44" t="s">
        <v>1296</v>
      </c>
      <c r="C3883" s="48" t="s">
        <v>6122</v>
      </c>
      <c r="D3883" s="44">
        <v>2004</v>
      </c>
      <c r="E3883" s="48" t="s">
        <v>8701</v>
      </c>
      <c r="F3883" s="44" t="s">
        <v>1293</v>
      </c>
      <c r="G3883" s="61">
        <v>43100</v>
      </c>
    </row>
    <row r="3884" spans="1:7" x14ac:dyDescent="0.15">
      <c r="A3884" s="44">
        <v>33047</v>
      </c>
      <c r="B3884" s="44" t="s">
        <v>1295</v>
      </c>
      <c r="C3884" s="48" t="s">
        <v>3092</v>
      </c>
      <c r="D3884" s="44">
        <v>2004</v>
      </c>
      <c r="E3884" s="48" t="s">
        <v>8701</v>
      </c>
      <c r="F3884" s="44" t="s">
        <v>1293</v>
      </c>
      <c r="G3884" s="61"/>
    </row>
    <row r="3885" spans="1:7" x14ac:dyDescent="0.15">
      <c r="A3885" s="44">
        <v>33048</v>
      </c>
      <c r="B3885" s="44" t="s">
        <v>1295</v>
      </c>
      <c r="C3885" s="48" t="s">
        <v>3539</v>
      </c>
      <c r="D3885" s="44">
        <v>2004</v>
      </c>
      <c r="E3885" s="48" t="s">
        <v>8701</v>
      </c>
      <c r="F3885" s="44" t="s">
        <v>1293</v>
      </c>
      <c r="G3885" s="61"/>
    </row>
    <row r="3886" spans="1:7" x14ac:dyDescent="0.15">
      <c r="A3886" s="44">
        <v>33049</v>
      </c>
      <c r="B3886" s="44" t="s">
        <v>1296</v>
      </c>
      <c r="C3886" s="48" t="s">
        <v>3540</v>
      </c>
      <c r="D3886" s="44">
        <v>2000</v>
      </c>
      <c r="E3886" s="48" t="s">
        <v>8701</v>
      </c>
      <c r="F3886" s="44" t="s">
        <v>1293</v>
      </c>
      <c r="G3886" s="61"/>
    </row>
    <row r="3887" spans="1:7" x14ac:dyDescent="0.15">
      <c r="A3887" s="44">
        <v>33050</v>
      </c>
      <c r="B3887" s="44" t="s">
        <v>1296</v>
      </c>
      <c r="C3887" s="48" t="s">
        <v>3541</v>
      </c>
      <c r="D3887" s="44">
        <v>2003</v>
      </c>
      <c r="E3887" s="48" t="s">
        <v>8701</v>
      </c>
      <c r="F3887" s="44" t="s">
        <v>1293</v>
      </c>
      <c r="G3887" s="61"/>
    </row>
    <row r="3888" spans="1:7" x14ac:dyDescent="0.15">
      <c r="A3888" s="44">
        <v>33051</v>
      </c>
      <c r="B3888" s="44" t="s">
        <v>1296</v>
      </c>
      <c r="C3888" s="48" t="s">
        <v>3542</v>
      </c>
      <c r="D3888" s="44">
        <v>2003</v>
      </c>
      <c r="E3888" s="48" t="s">
        <v>8794</v>
      </c>
      <c r="F3888" s="44" t="s">
        <v>1293</v>
      </c>
      <c r="G3888" s="61"/>
    </row>
    <row r="3889" spans="1:7" x14ac:dyDescent="0.15">
      <c r="A3889" s="44">
        <v>33054</v>
      </c>
      <c r="B3889" s="44" t="s">
        <v>1295</v>
      </c>
      <c r="C3889" s="48" t="s">
        <v>3543</v>
      </c>
      <c r="D3889" s="44">
        <v>2006</v>
      </c>
      <c r="E3889" s="48" t="s">
        <v>8794</v>
      </c>
      <c r="F3889" s="44" t="s">
        <v>1293</v>
      </c>
      <c r="G3889" s="61">
        <v>43100</v>
      </c>
    </row>
    <row r="3890" spans="1:7" x14ac:dyDescent="0.15">
      <c r="A3890" s="44">
        <v>33055</v>
      </c>
      <c r="B3890" s="44" t="s">
        <v>1295</v>
      </c>
      <c r="C3890" s="48" t="s">
        <v>3544</v>
      </c>
      <c r="D3890" s="44">
        <v>2005</v>
      </c>
      <c r="E3890" s="48" t="s">
        <v>8794</v>
      </c>
      <c r="F3890" s="44" t="s">
        <v>1293</v>
      </c>
      <c r="G3890" s="61">
        <v>42819</v>
      </c>
    </row>
    <row r="3891" spans="1:7" x14ac:dyDescent="0.15">
      <c r="A3891" s="44">
        <v>33057</v>
      </c>
      <c r="B3891" s="44" t="s">
        <v>1296</v>
      </c>
      <c r="C3891" s="48" t="s">
        <v>3545</v>
      </c>
      <c r="D3891" s="44">
        <v>2004</v>
      </c>
      <c r="E3891" s="48" t="s">
        <v>8794</v>
      </c>
      <c r="F3891" s="44" t="s">
        <v>1293</v>
      </c>
      <c r="G3891" s="61">
        <v>42819</v>
      </c>
    </row>
    <row r="3892" spans="1:7" x14ac:dyDescent="0.15">
      <c r="A3892" s="44">
        <v>33058</v>
      </c>
      <c r="B3892" s="44" t="s">
        <v>1296</v>
      </c>
      <c r="C3892" s="48" t="s">
        <v>1183</v>
      </c>
      <c r="D3892" s="44">
        <v>2000</v>
      </c>
      <c r="E3892" s="48" t="s">
        <v>8794</v>
      </c>
      <c r="F3892" s="44" t="s">
        <v>1293</v>
      </c>
      <c r="G3892" s="61"/>
    </row>
    <row r="3893" spans="1:7" x14ac:dyDescent="0.15">
      <c r="A3893" s="44">
        <v>33059</v>
      </c>
      <c r="B3893" s="44" t="s">
        <v>1296</v>
      </c>
      <c r="C3893" s="48" t="s">
        <v>3546</v>
      </c>
      <c r="D3893" s="44">
        <v>2005</v>
      </c>
      <c r="E3893" s="48" t="s">
        <v>8794</v>
      </c>
      <c r="F3893" s="44" t="s">
        <v>1293</v>
      </c>
      <c r="G3893" s="61">
        <v>43100</v>
      </c>
    </row>
    <row r="3894" spans="1:7" x14ac:dyDescent="0.15">
      <c r="A3894" s="44">
        <v>33061</v>
      </c>
      <c r="B3894" s="44" t="s">
        <v>1296</v>
      </c>
      <c r="C3894" s="48" t="s">
        <v>11104</v>
      </c>
      <c r="D3894" s="44">
        <v>1999</v>
      </c>
      <c r="E3894" s="48" t="s">
        <v>8794</v>
      </c>
      <c r="F3894" s="44" t="s">
        <v>1293</v>
      </c>
      <c r="G3894" s="61"/>
    </row>
    <row r="3895" spans="1:7" x14ac:dyDescent="0.15">
      <c r="A3895" s="44">
        <v>33062</v>
      </c>
      <c r="B3895" s="44" t="s">
        <v>1296</v>
      </c>
      <c r="C3895" s="48" t="s">
        <v>3547</v>
      </c>
      <c r="D3895" s="44">
        <v>2004</v>
      </c>
      <c r="E3895" s="48" t="s">
        <v>8794</v>
      </c>
      <c r="F3895" s="44" t="s">
        <v>1293</v>
      </c>
      <c r="G3895" s="61"/>
    </row>
    <row r="3896" spans="1:7" x14ac:dyDescent="0.15">
      <c r="A3896" s="44">
        <v>33063</v>
      </c>
      <c r="B3896" s="44" t="s">
        <v>1296</v>
      </c>
      <c r="C3896" s="48" t="s">
        <v>3548</v>
      </c>
      <c r="D3896" s="44">
        <v>2003</v>
      </c>
      <c r="E3896" s="48" t="s">
        <v>8794</v>
      </c>
      <c r="F3896" s="44" t="s">
        <v>1293</v>
      </c>
      <c r="G3896" s="61"/>
    </row>
    <row r="3897" spans="1:7" x14ac:dyDescent="0.15">
      <c r="A3897" s="44">
        <v>33064</v>
      </c>
      <c r="B3897" s="44" t="s">
        <v>1295</v>
      </c>
      <c r="C3897" s="48" t="s">
        <v>3549</v>
      </c>
      <c r="D3897" s="44">
        <v>1999</v>
      </c>
      <c r="E3897" s="48" t="s">
        <v>8794</v>
      </c>
      <c r="F3897" s="44" t="s">
        <v>1293</v>
      </c>
      <c r="G3897" s="61"/>
    </row>
    <row r="3898" spans="1:7" x14ac:dyDescent="0.15">
      <c r="A3898" s="44">
        <v>33065</v>
      </c>
      <c r="B3898" s="44" t="s">
        <v>1296</v>
      </c>
      <c r="C3898" s="48" t="s">
        <v>3550</v>
      </c>
      <c r="D3898" s="44">
        <v>2003</v>
      </c>
      <c r="E3898" s="48" t="s">
        <v>8794</v>
      </c>
      <c r="F3898" s="44" t="s">
        <v>1293</v>
      </c>
      <c r="G3898" s="61"/>
    </row>
    <row r="3899" spans="1:7" x14ac:dyDescent="0.15">
      <c r="A3899" s="133">
        <v>33066</v>
      </c>
      <c r="B3899" s="133" t="s">
        <v>1296</v>
      </c>
      <c r="C3899" s="134" t="s">
        <v>3551</v>
      </c>
      <c r="D3899" s="133">
        <v>2001</v>
      </c>
      <c r="E3899" s="134" t="s">
        <v>8794</v>
      </c>
      <c r="F3899" s="133" t="s">
        <v>1293</v>
      </c>
    </row>
    <row r="3900" spans="1:7" x14ac:dyDescent="0.15">
      <c r="A3900" s="44">
        <v>33067</v>
      </c>
      <c r="B3900" s="44" t="s">
        <v>1296</v>
      </c>
      <c r="C3900" s="48" t="s">
        <v>3552</v>
      </c>
      <c r="D3900" s="44">
        <v>2003</v>
      </c>
      <c r="E3900" s="48" t="s">
        <v>8794</v>
      </c>
      <c r="F3900" s="44" t="s">
        <v>1293</v>
      </c>
      <c r="G3900" s="61"/>
    </row>
    <row r="3901" spans="1:7" x14ac:dyDescent="0.15">
      <c r="A3901" s="44">
        <v>33069</v>
      </c>
      <c r="B3901" s="44" t="s">
        <v>1295</v>
      </c>
      <c r="C3901" s="48" t="s">
        <v>1302</v>
      </c>
      <c r="D3901" s="44">
        <v>2003</v>
      </c>
      <c r="E3901" s="48" t="s">
        <v>8713</v>
      </c>
      <c r="F3901" s="44" t="s">
        <v>1297</v>
      </c>
      <c r="G3901" s="61">
        <v>42786</v>
      </c>
    </row>
    <row r="3902" spans="1:7" x14ac:dyDescent="0.15">
      <c r="A3902" s="44">
        <v>33070</v>
      </c>
      <c r="B3902" s="44" t="s">
        <v>1296</v>
      </c>
      <c r="C3902" s="48" t="s">
        <v>3553</v>
      </c>
      <c r="D3902" s="44">
        <v>2001</v>
      </c>
      <c r="E3902" s="48" t="s">
        <v>8713</v>
      </c>
      <c r="F3902" s="44" t="s">
        <v>1297</v>
      </c>
      <c r="G3902" s="61"/>
    </row>
    <row r="3903" spans="1:7" x14ac:dyDescent="0.15">
      <c r="A3903" s="44">
        <v>33071</v>
      </c>
      <c r="B3903" s="44" t="s">
        <v>1295</v>
      </c>
      <c r="C3903" s="48" t="s">
        <v>3554</v>
      </c>
      <c r="D3903" s="44">
        <v>2003</v>
      </c>
      <c r="E3903" s="48" t="s">
        <v>8713</v>
      </c>
      <c r="F3903" s="44" t="s">
        <v>1297</v>
      </c>
      <c r="G3903" s="61"/>
    </row>
    <row r="3904" spans="1:7" x14ac:dyDescent="0.15">
      <c r="A3904" s="44">
        <v>33072</v>
      </c>
      <c r="B3904" s="44" t="s">
        <v>1296</v>
      </c>
      <c r="C3904" s="48" t="s">
        <v>1236</v>
      </c>
      <c r="D3904" s="44">
        <v>2003</v>
      </c>
      <c r="E3904" s="48" t="s">
        <v>8713</v>
      </c>
      <c r="F3904" s="44" t="s">
        <v>1297</v>
      </c>
      <c r="G3904" s="61">
        <v>42485</v>
      </c>
    </row>
    <row r="3905" spans="1:7" x14ac:dyDescent="0.15">
      <c r="A3905" s="44">
        <v>33073</v>
      </c>
      <c r="B3905" s="44" t="s">
        <v>1296</v>
      </c>
      <c r="C3905" s="48" t="s">
        <v>3555</v>
      </c>
      <c r="D3905" s="44">
        <v>2002</v>
      </c>
      <c r="E3905" s="48" t="s">
        <v>8713</v>
      </c>
      <c r="F3905" s="44" t="s">
        <v>1297</v>
      </c>
      <c r="G3905" s="61"/>
    </row>
    <row r="3906" spans="1:7" x14ac:dyDescent="0.15">
      <c r="A3906" s="44">
        <v>33074</v>
      </c>
      <c r="B3906" s="44" t="s">
        <v>1296</v>
      </c>
      <c r="C3906" s="48" t="s">
        <v>1361</v>
      </c>
      <c r="D3906" s="44">
        <v>2004</v>
      </c>
      <c r="E3906" s="48" t="s">
        <v>8713</v>
      </c>
      <c r="F3906" s="44" t="s">
        <v>1297</v>
      </c>
      <c r="G3906" s="61"/>
    </row>
    <row r="3907" spans="1:7" x14ac:dyDescent="0.15">
      <c r="A3907" s="44">
        <v>33075</v>
      </c>
      <c r="B3907" s="44" t="s">
        <v>1295</v>
      </c>
      <c r="C3907" s="48" t="s">
        <v>3556</v>
      </c>
      <c r="D3907" s="44">
        <v>2002</v>
      </c>
      <c r="E3907" s="48" t="s">
        <v>8713</v>
      </c>
      <c r="F3907" s="44" t="s">
        <v>1297</v>
      </c>
      <c r="G3907" s="61"/>
    </row>
    <row r="3908" spans="1:7" x14ac:dyDescent="0.15">
      <c r="A3908" s="133">
        <v>33076</v>
      </c>
      <c r="B3908" s="133" t="s">
        <v>1295</v>
      </c>
      <c r="C3908" s="134" t="s">
        <v>1005</v>
      </c>
      <c r="D3908" s="133">
        <v>2003</v>
      </c>
      <c r="E3908" s="134" t="s">
        <v>8713</v>
      </c>
      <c r="F3908" s="133" t="s">
        <v>1297</v>
      </c>
      <c r="G3908" s="135">
        <v>43100</v>
      </c>
    </row>
    <row r="3909" spans="1:7" x14ac:dyDescent="0.15">
      <c r="A3909" s="44">
        <v>33077</v>
      </c>
      <c r="B3909" s="44" t="s">
        <v>1296</v>
      </c>
      <c r="C3909" s="48" t="s">
        <v>1269</v>
      </c>
      <c r="D3909" s="44">
        <v>2003</v>
      </c>
      <c r="E3909" s="48" t="s">
        <v>8713</v>
      </c>
      <c r="F3909" s="44" t="s">
        <v>1297</v>
      </c>
      <c r="G3909" s="61"/>
    </row>
    <row r="3910" spans="1:7" x14ac:dyDescent="0.15">
      <c r="A3910" s="44">
        <v>33078</v>
      </c>
      <c r="B3910" s="44" t="s">
        <v>1296</v>
      </c>
      <c r="C3910" s="48" t="s">
        <v>3557</v>
      </c>
      <c r="D3910" s="44">
        <v>2002</v>
      </c>
      <c r="E3910" s="48" t="s">
        <v>8713</v>
      </c>
      <c r="F3910" s="44" t="s">
        <v>1297</v>
      </c>
      <c r="G3910" s="61"/>
    </row>
    <row r="3911" spans="1:7" x14ac:dyDescent="0.15">
      <c r="A3911" s="44">
        <v>33079</v>
      </c>
      <c r="B3911" s="44" t="s">
        <v>1296</v>
      </c>
      <c r="C3911" s="48" t="s">
        <v>3558</v>
      </c>
      <c r="D3911" s="44">
        <v>2005</v>
      </c>
      <c r="E3911" s="48" t="s">
        <v>8713</v>
      </c>
      <c r="F3911" s="44" t="s">
        <v>1297</v>
      </c>
      <c r="G3911" s="61">
        <v>42948</v>
      </c>
    </row>
    <row r="3912" spans="1:7" x14ac:dyDescent="0.15">
      <c r="A3912" s="44">
        <v>33080</v>
      </c>
      <c r="B3912" s="44" t="s">
        <v>1296</v>
      </c>
      <c r="C3912" s="48" t="s">
        <v>575</v>
      </c>
      <c r="D3912" s="44">
        <v>2002</v>
      </c>
      <c r="E3912" s="48" t="s">
        <v>8809</v>
      </c>
      <c r="F3912" s="44" t="s">
        <v>1297</v>
      </c>
      <c r="G3912" s="61">
        <v>43100</v>
      </c>
    </row>
    <row r="3913" spans="1:7" x14ac:dyDescent="0.15">
      <c r="A3913" s="44">
        <v>33081</v>
      </c>
      <c r="B3913" s="44" t="s">
        <v>1295</v>
      </c>
      <c r="C3913" s="48" t="s">
        <v>1317</v>
      </c>
      <c r="D3913" s="44">
        <v>2004</v>
      </c>
      <c r="E3913" s="48" t="s">
        <v>8713</v>
      </c>
      <c r="F3913" s="44" t="s">
        <v>1297</v>
      </c>
      <c r="G3913" s="61">
        <v>43100</v>
      </c>
    </row>
    <row r="3914" spans="1:7" x14ac:dyDescent="0.15">
      <c r="A3914" s="44">
        <v>33082</v>
      </c>
      <c r="B3914" s="44" t="s">
        <v>1295</v>
      </c>
      <c r="C3914" s="48" t="s">
        <v>982</v>
      </c>
      <c r="D3914" s="44">
        <v>2003</v>
      </c>
      <c r="E3914" s="48" t="s">
        <v>8713</v>
      </c>
      <c r="F3914" s="44" t="s">
        <v>1297</v>
      </c>
      <c r="G3914" s="61">
        <v>42485</v>
      </c>
    </row>
    <row r="3915" spans="1:7" x14ac:dyDescent="0.15">
      <c r="A3915" s="133">
        <v>33083</v>
      </c>
      <c r="B3915" s="133" t="s">
        <v>1295</v>
      </c>
      <c r="C3915" s="134" t="s">
        <v>3559</v>
      </c>
      <c r="D3915" s="133">
        <v>2004</v>
      </c>
      <c r="E3915" s="134" t="s">
        <v>8713</v>
      </c>
      <c r="F3915" s="133" t="s">
        <v>1297</v>
      </c>
    </row>
    <row r="3916" spans="1:7" x14ac:dyDescent="0.15">
      <c r="A3916" s="44">
        <v>33084</v>
      </c>
      <c r="B3916" s="44" t="s">
        <v>1296</v>
      </c>
      <c r="C3916" s="48" t="s">
        <v>1218</v>
      </c>
      <c r="D3916" s="44">
        <v>2004</v>
      </c>
      <c r="E3916" s="48" t="s">
        <v>8713</v>
      </c>
      <c r="F3916" s="44" t="s">
        <v>1297</v>
      </c>
      <c r="G3916" s="61">
        <v>42485</v>
      </c>
    </row>
    <row r="3917" spans="1:7" x14ac:dyDescent="0.15">
      <c r="A3917" s="44">
        <v>33085</v>
      </c>
      <c r="B3917" s="44" t="s">
        <v>1295</v>
      </c>
      <c r="C3917" s="48" t="s">
        <v>3560</v>
      </c>
      <c r="D3917" s="44">
        <v>2002</v>
      </c>
      <c r="E3917" s="48" t="s">
        <v>8713</v>
      </c>
      <c r="F3917" s="44" t="s">
        <v>1297</v>
      </c>
      <c r="G3917" s="61"/>
    </row>
    <row r="3918" spans="1:7" x14ac:dyDescent="0.15">
      <c r="A3918" s="44">
        <v>33087</v>
      </c>
      <c r="B3918" s="44" t="s">
        <v>1296</v>
      </c>
      <c r="C3918" s="48" t="s">
        <v>3561</v>
      </c>
      <c r="D3918" s="44">
        <v>2000</v>
      </c>
      <c r="E3918" s="48" t="s">
        <v>8761</v>
      </c>
      <c r="F3918" s="44" t="s">
        <v>1292</v>
      </c>
      <c r="G3918" s="61"/>
    </row>
    <row r="3919" spans="1:7" x14ac:dyDescent="0.15">
      <c r="A3919" s="44">
        <v>33088</v>
      </c>
      <c r="B3919" s="44" t="s">
        <v>1296</v>
      </c>
      <c r="C3919" s="48" t="s">
        <v>574</v>
      </c>
      <c r="D3919" s="44">
        <v>2003</v>
      </c>
      <c r="E3919" s="48" t="s">
        <v>8761</v>
      </c>
      <c r="F3919" s="44" t="s">
        <v>1292</v>
      </c>
      <c r="G3919" s="61">
        <v>43100</v>
      </c>
    </row>
    <row r="3920" spans="1:7" x14ac:dyDescent="0.15">
      <c r="A3920" s="44">
        <v>33089</v>
      </c>
      <c r="B3920" s="44" t="s">
        <v>1296</v>
      </c>
      <c r="C3920" s="48" t="s">
        <v>565</v>
      </c>
      <c r="D3920" s="44">
        <v>2002</v>
      </c>
      <c r="E3920" s="48" t="s">
        <v>8706</v>
      </c>
      <c r="F3920" s="44" t="s">
        <v>1291</v>
      </c>
      <c r="G3920" s="61">
        <v>43100</v>
      </c>
    </row>
    <row r="3921" spans="1:7" x14ac:dyDescent="0.15">
      <c r="A3921" s="44">
        <v>33090</v>
      </c>
      <c r="B3921" s="44" t="s">
        <v>1295</v>
      </c>
      <c r="C3921" s="48" t="s">
        <v>3562</v>
      </c>
      <c r="D3921" s="44">
        <v>2002</v>
      </c>
      <c r="E3921" s="48" t="s">
        <v>8719</v>
      </c>
      <c r="F3921" s="44" t="s">
        <v>1294</v>
      </c>
      <c r="G3921" s="61"/>
    </row>
    <row r="3922" spans="1:7" x14ac:dyDescent="0.15">
      <c r="A3922" s="44">
        <v>33091</v>
      </c>
      <c r="B3922" s="44" t="s">
        <v>1295</v>
      </c>
      <c r="C3922" s="48" t="s">
        <v>1274</v>
      </c>
      <c r="D3922" s="44">
        <v>2004</v>
      </c>
      <c r="E3922" s="48" t="s">
        <v>8719</v>
      </c>
      <c r="F3922" s="44" t="s">
        <v>1294</v>
      </c>
      <c r="G3922" s="61">
        <v>42925</v>
      </c>
    </row>
    <row r="3923" spans="1:7" x14ac:dyDescent="0.15">
      <c r="A3923" s="44">
        <v>33092</v>
      </c>
      <c r="B3923" s="44" t="s">
        <v>1296</v>
      </c>
      <c r="C3923" s="48" t="s">
        <v>569</v>
      </c>
      <c r="D3923" s="44">
        <v>2002</v>
      </c>
      <c r="E3923" s="48" t="s">
        <v>8825</v>
      </c>
      <c r="F3923" s="44" t="s">
        <v>1292</v>
      </c>
      <c r="G3923" s="61">
        <v>42806</v>
      </c>
    </row>
    <row r="3924" spans="1:7" x14ac:dyDescent="0.15">
      <c r="A3924" s="44">
        <v>33093</v>
      </c>
      <c r="B3924" s="44" t="s">
        <v>1295</v>
      </c>
      <c r="C3924" s="48" t="s">
        <v>3563</v>
      </c>
      <c r="D3924" s="44">
        <v>2005</v>
      </c>
      <c r="E3924" s="48" t="s">
        <v>8735</v>
      </c>
      <c r="F3924" s="44" t="s">
        <v>1295</v>
      </c>
      <c r="G3924" s="61"/>
    </row>
    <row r="3925" spans="1:7" x14ac:dyDescent="0.15">
      <c r="A3925" s="133">
        <v>33094</v>
      </c>
      <c r="B3925" s="133" t="s">
        <v>1295</v>
      </c>
      <c r="C3925" s="134" t="s">
        <v>3564</v>
      </c>
      <c r="D3925" s="133">
        <v>2003</v>
      </c>
      <c r="E3925" s="134" t="s">
        <v>8735</v>
      </c>
      <c r="F3925" s="133" t="s">
        <v>1295</v>
      </c>
    </row>
    <row r="3926" spans="1:7" x14ac:dyDescent="0.15">
      <c r="A3926" s="44">
        <v>33097</v>
      </c>
      <c r="B3926" s="44" t="s">
        <v>1296</v>
      </c>
      <c r="C3926" s="48" t="s">
        <v>3566</v>
      </c>
      <c r="D3926" s="44">
        <v>2000</v>
      </c>
      <c r="E3926" s="48" t="s">
        <v>8802</v>
      </c>
      <c r="F3926" s="44" t="s">
        <v>1296</v>
      </c>
      <c r="G3926" s="61"/>
    </row>
    <row r="3927" spans="1:7" x14ac:dyDescent="0.15">
      <c r="A3927" s="44">
        <v>33098</v>
      </c>
      <c r="B3927" s="44" t="s">
        <v>1295</v>
      </c>
      <c r="C3927" s="48" t="s">
        <v>11105</v>
      </c>
      <c r="D3927" s="44">
        <v>1999</v>
      </c>
      <c r="E3927" s="48" t="s">
        <v>8780</v>
      </c>
      <c r="F3927" s="44" t="s">
        <v>1294</v>
      </c>
      <c r="G3927" s="61"/>
    </row>
    <row r="3928" spans="1:7" x14ac:dyDescent="0.15">
      <c r="A3928" s="44">
        <v>33099</v>
      </c>
      <c r="B3928" s="44" t="s">
        <v>1296</v>
      </c>
      <c r="C3928" s="48" t="s">
        <v>3567</v>
      </c>
      <c r="D3928" s="44">
        <v>2001</v>
      </c>
      <c r="E3928" s="48" t="s">
        <v>8780</v>
      </c>
      <c r="F3928" s="44" t="s">
        <v>1294</v>
      </c>
      <c r="G3928" s="61"/>
    </row>
    <row r="3929" spans="1:7" x14ac:dyDescent="0.15">
      <c r="A3929" s="44">
        <v>33100</v>
      </c>
      <c r="B3929" s="44" t="s">
        <v>1295</v>
      </c>
      <c r="C3929" s="48" t="s">
        <v>3568</v>
      </c>
      <c r="D3929" s="44">
        <v>2001</v>
      </c>
      <c r="E3929" s="48" t="s">
        <v>9193</v>
      </c>
      <c r="F3929" s="44" t="s">
        <v>1298</v>
      </c>
      <c r="G3929" s="61"/>
    </row>
    <row r="3930" spans="1:7" x14ac:dyDescent="0.15">
      <c r="A3930" s="44">
        <v>33102</v>
      </c>
      <c r="B3930" s="44" t="s">
        <v>1296</v>
      </c>
      <c r="C3930" s="48" t="s">
        <v>3569</v>
      </c>
      <c r="D3930" s="44">
        <v>2000</v>
      </c>
      <c r="E3930" s="48" t="s">
        <v>8728</v>
      </c>
      <c r="F3930" s="44" t="s">
        <v>1295</v>
      </c>
      <c r="G3930" s="61"/>
    </row>
    <row r="3931" spans="1:7" x14ac:dyDescent="0.15">
      <c r="A3931" s="44">
        <v>33103</v>
      </c>
      <c r="B3931" s="44" t="s">
        <v>1296</v>
      </c>
      <c r="C3931" s="48" t="s">
        <v>3570</v>
      </c>
      <c r="D3931" s="44">
        <v>2004</v>
      </c>
      <c r="E3931" s="48" t="s">
        <v>8728</v>
      </c>
      <c r="F3931" s="44" t="s">
        <v>1295</v>
      </c>
      <c r="G3931" s="61"/>
    </row>
    <row r="3932" spans="1:7" x14ac:dyDescent="0.15">
      <c r="A3932" s="44">
        <v>33104</v>
      </c>
      <c r="B3932" s="44" t="s">
        <v>1295</v>
      </c>
      <c r="C3932" s="48" t="s">
        <v>1038</v>
      </c>
      <c r="D3932" s="44">
        <v>2003</v>
      </c>
      <c r="E3932" s="48" t="s">
        <v>8728</v>
      </c>
      <c r="F3932" s="44" t="s">
        <v>1295</v>
      </c>
      <c r="G3932" s="61"/>
    </row>
    <row r="3933" spans="1:7" x14ac:dyDescent="0.15">
      <c r="A3933" s="44">
        <v>33105</v>
      </c>
      <c r="B3933" s="44" t="s">
        <v>1296</v>
      </c>
      <c r="C3933" s="48" t="s">
        <v>3571</v>
      </c>
      <c r="D3933" s="44">
        <v>2003</v>
      </c>
      <c r="E3933" s="48" t="s">
        <v>8728</v>
      </c>
      <c r="F3933" s="44" t="s">
        <v>1295</v>
      </c>
      <c r="G3933" s="61"/>
    </row>
    <row r="3934" spans="1:7" x14ac:dyDescent="0.15">
      <c r="A3934" s="44">
        <v>33106</v>
      </c>
      <c r="B3934" s="44" t="s">
        <v>1296</v>
      </c>
      <c r="C3934" s="48" t="s">
        <v>1161</v>
      </c>
      <c r="D3934" s="44">
        <v>2003</v>
      </c>
      <c r="E3934" s="48" t="s">
        <v>8728</v>
      </c>
      <c r="F3934" s="44" t="s">
        <v>1295</v>
      </c>
      <c r="G3934" s="61"/>
    </row>
    <row r="3935" spans="1:7" x14ac:dyDescent="0.15">
      <c r="A3935" s="44">
        <v>33107</v>
      </c>
      <c r="B3935" s="44" t="s">
        <v>1295</v>
      </c>
      <c r="C3935" s="48" t="s">
        <v>162</v>
      </c>
      <c r="D3935" s="44">
        <v>2003</v>
      </c>
      <c r="E3935" s="48" t="s">
        <v>8757</v>
      </c>
      <c r="F3935" s="44" t="s">
        <v>1295</v>
      </c>
      <c r="G3935" s="61">
        <v>42841</v>
      </c>
    </row>
    <row r="3936" spans="1:7" x14ac:dyDescent="0.15">
      <c r="A3936" s="44">
        <v>33108</v>
      </c>
      <c r="B3936" s="44" t="s">
        <v>1295</v>
      </c>
      <c r="C3936" s="48" t="s">
        <v>3572</v>
      </c>
      <c r="D3936" s="44">
        <v>2002</v>
      </c>
      <c r="E3936" s="48" t="s">
        <v>8743</v>
      </c>
      <c r="F3936" s="44" t="s">
        <v>1299</v>
      </c>
      <c r="G3936" s="61"/>
    </row>
    <row r="3937" spans="1:7" x14ac:dyDescent="0.15">
      <c r="A3937" s="44">
        <v>33109</v>
      </c>
      <c r="B3937" s="44" t="s">
        <v>1295</v>
      </c>
      <c r="C3937" s="48" t="s">
        <v>11106</v>
      </c>
      <c r="D3937" s="44">
        <v>1999</v>
      </c>
      <c r="E3937" s="48" t="s">
        <v>8823</v>
      </c>
      <c r="F3937" s="44" t="s">
        <v>1298</v>
      </c>
      <c r="G3937" s="61"/>
    </row>
    <row r="3938" spans="1:7" x14ac:dyDescent="0.15">
      <c r="A3938" s="44">
        <v>33110</v>
      </c>
      <c r="B3938" s="44" t="s">
        <v>1296</v>
      </c>
      <c r="C3938" s="48" t="s">
        <v>568</v>
      </c>
      <c r="D3938" s="44">
        <v>2002</v>
      </c>
      <c r="E3938" s="48" t="s">
        <v>8816</v>
      </c>
      <c r="F3938" s="44" t="s">
        <v>1296</v>
      </c>
      <c r="G3938" s="61"/>
    </row>
    <row r="3939" spans="1:7" x14ac:dyDescent="0.15">
      <c r="A3939" s="44">
        <v>33111</v>
      </c>
      <c r="B3939" s="44" t="s">
        <v>1296</v>
      </c>
      <c r="C3939" s="48" t="s">
        <v>3573</v>
      </c>
      <c r="D3939" s="44">
        <v>2005</v>
      </c>
      <c r="E3939" s="48" t="s">
        <v>9187</v>
      </c>
      <c r="F3939" s="44" t="s">
        <v>1297</v>
      </c>
      <c r="G3939" s="61"/>
    </row>
    <row r="3940" spans="1:7" x14ac:dyDescent="0.15">
      <c r="A3940" s="44">
        <v>33112</v>
      </c>
      <c r="B3940" s="44" t="s">
        <v>1295</v>
      </c>
      <c r="C3940" s="48" t="s">
        <v>3574</v>
      </c>
      <c r="D3940" s="44">
        <v>2003</v>
      </c>
      <c r="E3940" s="48" t="s">
        <v>9187</v>
      </c>
      <c r="F3940" s="44" t="s">
        <v>1297</v>
      </c>
      <c r="G3940" s="61"/>
    </row>
    <row r="3941" spans="1:7" x14ac:dyDescent="0.15">
      <c r="A3941" s="44">
        <v>33113</v>
      </c>
      <c r="B3941" s="44" t="s">
        <v>1296</v>
      </c>
      <c r="C3941" s="48" t="s">
        <v>3575</v>
      </c>
      <c r="D3941" s="44">
        <v>2000</v>
      </c>
      <c r="E3941" s="48" t="s">
        <v>9187</v>
      </c>
      <c r="F3941" s="44" t="s">
        <v>1297</v>
      </c>
      <c r="G3941" s="61"/>
    </row>
    <row r="3942" spans="1:7" x14ac:dyDescent="0.15">
      <c r="A3942" s="44">
        <v>33118</v>
      </c>
      <c r="B3942" s="44" t="s">
        <v>1296</v>
      </c>
      <c r="C3942" s="48" t="s">
        <v>3576</v>
      </c>
      <c r="D3942" s="44">
        <v>2001</v>
      </c>
      <c r="E3942" s="48" t="s">
        <v>8769</v>
      </c>
      <c r="F3942" s="44" t="s">
        <v>1297</v>
      </c>
      <c r="G3942" s="61"/>
    </row>
    <row r="3943" spans="1:7" x14ac:dyDescent="0.15">
      <c r="A3943" s="44">
        <v>33119</v>
      </c>
      <c r="B3943" s="44" t="s">
        <v>1295</v>
      </c>
      <c r="C3943" s="48" t="s">
        <v>3577</v>
      </c>
      <c r="D3943" s="44">
        <v>2002</v>
      </c>
      <c r="E3943" s="48" t="s">
        <v>8769</v>
      </c>
      <c r="F3943" s="44" t="s">
        <v>1297</v>
      </c>
      <c r="G3943" s="61"/>
    </row>
    <row r="3944" spans="1:7" x14ac:dyDescent="0.15">
      <c r="A3944" s="44">
        <v>33120</v>
      </c>
      <c r="B3944" s="44" t="s">
        <v>1296</v>
      </c>
      <c r="C3944" s="48" t="s">
        <v>3578</v>
      </c>
      <c r="D3944" s="44">
        <v>2001</v>
      </c>
      <c r="E3944" s="48" t="s">
        <v>8769</v>
      </c>
      <c r="F3944" s="44" t="s">
        <v>1297</v>
      </c>
      <c r="G3944" s="61"/>
    </row>
    <row r="3945" spans="1:7" x14ac:dyDescent="0.15">
      <c r="A3945" s="44">
        <v>33121</v>
      </c>
      <c r="B3945" s="44" t="s">
        <v>1296</v>
      </c>
      <c r="C3945" s="48" t="s">
        <v>671</v>
      </c>
      <c r="D3945" s="44">
        <v>2002</v>
      </c>
      <c r="E3945" s="48" t="s">
        <v>8769</v>
      </c>
      <c r="F3945" s="44" t="s">
        <v>1297</v>
      </c>
      <c r="G3945" s="61"/>
    </row>
    <row r="3946" spans="1:7" x14ac:dyDescent="0.15">
      <c r="A3946" s="44">
        <v>33122</v>
      </c>
      <c r="B3946" s="44" t="s">
        <v>1295</v>
      </c>
      <c r="C3946" s="48" t="s">
        <v>3579</v>
      </c>
      <c r="D3946" s="44">
        <v>2006</v>
      </c>
      <c r="E3946" s="48" t="s">
        <v>8769</v>
      </c>
      <c r="F3946" s="44" t="s">
        <v>1297</v>
      </c>
      <c r="G3946" s="61">
        <v>42876</v>
      </c>
    </row>
    <row r="3947" spans="1:7" x14ac:dyDescent="0.15">
      <c r="A3947" s="133">
        <v>33123</v>
      </c>
      <c r="B3947" s="133" t="s">
        <v>1295</v>
      </c>
      <c r="C3947" s="134" t="s">
        <v>3580</v>
      </c>
      <c r="D3947" s="133">
        <v>2004</v>
      </c>
      <c r="E3947" s="134" t="s">
        <v>8769</v>
      </c>
      <c r="F3947" s="133" t="s">
        <v>1297</v>
      </c>
    </row>
    <row r="3948" spans="1:7" x14ac:dyDescent="0.15">
      <c r="A3948" s="44">
        <v>33124</v>
      </c>
      <c r="B3948" s="44" t="s">
        <v>1296</v>
      </c>
      <c r="C3948" s="48" t="s">
        <v>3581</v>
      </c>
      <c r="D3948" s="44">
        <v>2001</v>
      </c>
      <c r="E3948" s="48" t="s">
        <v>8769</v>
      </c>
      <c r="F3948" s="44" t="s">
        <v>1297</v>
      </c>
      <c r="G3948" s="61"/>
    </row>
    <row r="3949" spans="1:7" x14ac:dyDescent="0.15">
      <c r="A3949" s="44">
        <v>33125</v>
      </c>
      <c r="B3949" s="44" t="s">
        <v>1295</v>
      </c>
      <c r="C3949" s="48" t="s">
        <v>3582</v>
      </c>
      <c r="D3949" s="44">
        <v>2001</v>
      </c>
      <c r="E3949" s="48" t="s">
        <v>8809</v>
      </c>
      <c r="F3949" s="44" t="s">
        <v>1297</v>
      </c>
      <c r="G3949" s="61"/>
    </row>
    <row r="3950" spans="1:7" x14ac:dyDescent="0.15">
      <c r="A3950" s="44">
        <v>33126</v>
      </c>
      <c r="B3950" s="44" t="s">
        <v>1296</v>
      </c>
      <c r="C3950" s="48" t="s">
        <v>3583</v>
      </c>
      <c r="D3950" s="44">
        <v>2004</v>
      </c>
      <c r="E3950" s="48" t="s">
        <v>8769</v>
      </c>
      <c r="F3950" s="44" t="s">
        <v>1297</v>
      </c>
      <c r="G3950" s="61">
        <v>42948</v>
      </c>
    </row>
    <row r="3951" spans="1:7" x14ac:dyDescent="0.15">
      <c r="A3951" s="44">
        <v>33127</v>
      </c>
      <c r="B3951" s="44" t="s">
        <v>1296</v>
      </c>
      <c r="C3951" s="48" t="s">
        <v>3584</v>
      </c>
      <c r="D3951" s="44">
        <v>2006</v>
      </c>
      <c r="E3951" s="48" t="s">
        <v>8769</v>
      </c>
      <c r="F3951" s="44" t="s">
        <v>1297</v>
      </c>
      <c r="G3951" s="61"/>
    </row>
    <row r="3952" spans="1:7" x14ac:dyDescent="0.15">
      <c r="A3952" s="44">
        <v>33128</v>
      </c>
      <c r="B3952" s="44" t="s">
        <v>1295</v>
      </c>
      <c r="C3952" s="48" t="s">
        <v>3585</v>
      </c>
      <c r="D3952" s="44">
        <v>2005</v>
      </c>
      <c r="E3952" s="48" t="s">
        <v>8769</v>
      </c>
      <c r="F3952" s="44" t="s">
        <v>1297</v>
      </c>
      <c r="G3952" s="61"/>
    </row>
    <row r="3953" spans="1:7" x14ac:dyDescent="0.15">
      <c r="A3953" s="44">
        <v>33129</v>
      </c>
      <c r="B3953" s="44" t="s">
        <v>1295</v>
      </c>
      <c r="C3953" s="48" t="s">
        <v>3586</v>
      </c>
      <c r="D3953" s="44">
        <v>2004</v>
      </c>
      <c r="E3953" s="48" t="s">
        <v>8769</v>
      </c>
      <c r="F3953" s="44" t="s">
        <v>1297</v>
      </c>
      <c r="G3953" s="61"/>
    </row>
    <row r="3954" spans="1:7" x14ac:dyDescent="0.15">
      <c r="A3954" s="44">
        <v>33130</v>
      </c>
      <c r="B3954" s="44" t="s">
        <v>1296</v>
      </c>
      <c r="C3954" s="48" t="s">
        <v>3587</v>
      </c>
      <c r="D3954" s="44">
        <v>2000</v>
      </c>
      <c r="E3954" s="48" t="s">
        <v>8769</v>
      </c>
      <c r="F3954" s="44" t="s">
        <v>1297</v>
      </c>
      <c r="G3954" s="61"/>
    </row>
    <row r="3955" spans="1:7" x14ac:dyDescent="0.15">
      <c r="A3955" s="44">
        <v>33131</v>
      </c>
      <c r="B3955" s="44" t="s">
        <v>1295</v>
      </c>
      <c r="C3955" s="48" t="s">
        <v>8031</v>
      </c>
      <c r="D3955" s="44">
        <v>2002</v>
      </c>
      <c r="E3955" s="48" t="s">
        <v>8769</v>
      </c>
      <c r="F3955" s="44" t="s">
        <v>1297</v>
      </c>
      <c r="G3955" s="61">
        <v>42786</v>
      </c>
    </row>
    <row r="3956" spans="1:7" x14ac:dyDescent="0.15">
      <c r="A3956" s="44">
        <v>33132</v>
      </c>
      <c r="B3956" s="44" t="s">
        <v>1295</v>
      </c>
      <c r="C3956" s="48" t="s">
        <v>3588</v>
      </c>
      <c r="D3956" s="44">
        <v>2005</v>
      </c>
      <c r="E3956" s="48" t="s">
        <v>8769</v>
      </c>
      <c r="F3956" s="44" t="s">
        <v>1297</v>
      </c>
      <c r="G3956" s="61"/>
    </row>
    <row r="3957" spans="1:7" x14ac:dyDescent="0.15">
      <c r="A3957" s="44">
        <v>33133</v>
      </c>
      <c r="B3957" s="44" t="s">
        <v>1295</v>
      </c>
      <c r="C3957" s="48" t="s">
        <v>3589</v>
      </c>
      <c r="D3957" s="44">
        <v>2006</v>
      </c>
      <c r="E3957" s="48" t="s">
        <v>8769</v>
      </c>
      <c r="F3957" s="44" t="s">
        <v>1297</v>
      </c>
      <c r="G3957" s="61"/>
    </row>
    <row r="3958" spans="1:7" x14ac:dyDescent="0.15">
      <c r="A3958" s="44">
        <v>33134</v>
      </c>
      <c r="B3958" s="44" t="s">
        <v>1295</v>
      </c>
      <c r="C3958" s="48" t="s">
        <v>81</v>
      </c>
      <c r="D3958" s="44">
        <v>2003</v>
      </c>
      <c r="E3958" s="48" t="s">
        <v>8819</v>
      </c>
      <c r="F3958" s="44" t="s">
        <v>1299</v>
      </c>
      <c r="G3958" s="61">
        <v>42674</v>
      </c>
    </row>
    <row r="3959" spans="1:7" x14ac:dyDescent="0.15">
      <c r="A3959" s="44">
        <v>33135</v>
      </c>
      <c r="B3959" s="44" t="s">
        <v>1295</v>
      </c>
      <c r="C3959" s="48" t="s">
        <v>3590</v>
      </c>
      <c r="D3959" s="44">
        <v>2001</v>
      </c>
      <c r="E3959" s="48" t="s">
        <v>8819</v>
      </c>
      <c r="F3959" s="44" t="s">
        <v>1299</v>
      </c>
      <c r="G3959" s="61">
        <v>42859</v>
      </c>
    </row>
    <row r="3960" spans="1:7" x14ac:dyDescent="0.15">
      <c r="A3960" s="133">
        <v>33136</v>
      </c>
      <c r="B3960" s="133" t="s">
        <v>1295</v>
      </c>
      <c r="C3960" s="134" t="s">
        <v>3591</v>
      </c>
      <c r="D3960" s="133">
        <v>2004</v>
      </c>
      <c r="E3960" s="134" t="s">
        <v>8819</v>
      </c>
      <c r="F3960" s="133" t="s">
        <v>1299</v>
      </c>
    </row>
    <row r="3961" spans="1:7" x14ac:dyDescent="0.15">
      <c r="A3961" s="44">
        <v>33137</v>
      </c>
      <c r="B3961" s="44" t="s">
        <v>1296</v>
      </c>
      <c r="C3961" s="48" t="s">
        <v>3592</v>
      </c>
      <c r="D3961" s="44">
        <v>2000</v>
      </c>
      <c r="E3961" s="48" t="s">
        <v>8819</v>
      </c>
      <c r="F3961" s="44" t="s">
        <v>1299</v>
      </c>
      <c r="G3961" s="61"/>
    </row>
    <row r="3962" spans="1:7" x14ac:dyDescent="0.15">
      <c r="A3962" s="44">
        <v>33138</v>
      </c>
      <c r="B3962" s="44" t="s">
        <v>1296</v>
      </c>
      <c r="C3962" s="48" t="s">
        <v>3593</v>
      </c>
      <c r="D3962" s="44">
        <v>2006</v>
      </c>
      <c r="E3962" s="48" t="s">
        <v>8819</v>
      </c>
      <c r="F3962" s="44" t="s">
        <v>1299</v>
      </c>
      <c r="G3962" s="61">
        <v>42996</v>
      </c>
    </row>
    <row r="3963" spans="1:7" x14ac:dyDescent="0.15">
      <c r="A3963" s="44">
        <v>33139</v>
      </c>
      <c r="B3963" s="44" t="s">
        <v>1295</v>
      </c>
      <c r="C3963" s="48" t="s">
        <v>3594</v>
      </c>
      <c r="D3963" s="44">
        <v>2001</v>
      </c>
      <c r="E3963" s="48" t="s">
        <v>8717</v>
      </c>
      <c r="F3963" s="44" t="s">
        <v>1299</v>
      </c>
      <c r="G3963" s="61"/>
    </row>
    <row r="3964" spans="1:7" x14ac:dyDescent="0.15">
      <c r="A3964" s="44">
        <v>33140</v>
      </c>
      <c r="B3964" s="44" t="s">
        <v>1295</v>
      </c>
      <c r="C3964" s="48" t="s">
        <v>3595</v>
      </c>
      <c r="D3964" s="44">
        <v>2004</v>
      </c>
      <c r="E3964" s="48" t="s">
        <v>8717</v>
      </c>
      <c r="F3964" s="44" t="s">
        <v>1299</v>
      </c>
      <c r="G3964" s="61"/>
    </row>
    <row r="3965" spans="1:7" x14ac:dyDescent="0.15">
      <c r="A3965" s="44">
        <v>33141</v>
      </c>
      <c r="B3965" s="44" t="s">
        <v>1296</v>
      </c>
      <c r="C3965" s="48" t="s">
        <v>3596</v>
      </c>
      <c r="D3965" s="44">
        <v>2001</v>
      </c>
      <c r="E3965" s="48" t="s">
        <v>8717</v>
      </c>
      <c r="F3965" s="44" t="s">
        <v>1299</v>
      </c>
      <c r="G3965" s="61"/>
    </row>
    <row r="3966" spans="1:7" x14ac:dyDescent="0.15">
      <c r="A3966" s="44">
        <v>33142</v>
      </c>
      <c r="B3966" s="44" t="s">
        <v>1296</v>
      </c>
      <c r="C3966" s="48" t="s">
        <v>3597</v>
      </c>
      <c r="D3966" s="44">
        <v>2001</v>
      </c>
      <c r="E3966" s="48" t="s">
        <v>8812</v>
      </c>
      <c r="F3966" s="44" t="s">
        <v>1298</v>
      </c>
      <c r="G3966" s="61"/>
    </row>
    <row r="3967" spans="1:7" x14ac:dyDescent="0.15">
      <c r="A3967" s="44">
        <v>33143</v>
      </c>
      <c r="B3967" s="44" t="s">
        <v>1295</v>
      </c>
      <c r="C3967" s="48" t="s">
        <v>11107</v>
      </c>
      <c r="D3967" s="44">
        <v>1999</v>
      </c>
      <c r="E3967" s="48" t="s">
        <v>8812</v>
      </c>
      <c r="F3967" s="44" t="s">
        <v>1298</v>
      </c>
      <c r="G3967" s="61"/>
    </row>
    <row r="3968" spans="1:7" x14ac:dyDescent="0.15">
      <c r="A3968" s="44">
        <v>33144</v>
      </c>
      <c r="B3968" s="44" t="s">
        <v>1296</v>
      </c>
      <c r="C3968" s="48" t="s">
        <v>3598</v>
      </c>
      <c r="D3968" s="44">
        <v>2005</v>
      </c>
      <c r="E3968" s="48" t="s">
        <v>8701</v>
      </c>
      <c r="F3968" s="44" t="s">
        <v>1293</v>
      </c>
      <c r="G3968" s="61"/>
    </row>
    <row r="3969" spans="1:7" x14ac:dyDescent="0.15">
      <c r="A3969" s="44">
        <v>33145</v>
      </c>
      <c r="B3969" s="44" t="s">
        <v>1295</v>
      </c>
      <c r="C3969" s="48" t="s">
        <v>3599</v>
      </c>
      <c r="D3969" s="44">
        <v>2003</v>
      </c>
      <c r="E3969" s="48" t="s">
        <v>8701</v>
      </c>
      <c r="F3969" s="44" t="s">
        <v>1293</v>
      </c>
      <c r="G3969" s="61"/>
    </row>
    <row r="3970" spans="1:7" x14ac:dyDescent="0.15">
      <c r="A3970" s="44">
        <v>33146</v>
      </c>
      <c r="B3970" s="44" t="s">
        <v>1296</v>
      </c>
      <c r="C3970" s="48" t="s">
        <v>3600</v>
      </c>
      <c r="D3970" s="44">
        <v>2000</v>
      </c>
      <c r="E3970" s="48" t="s">
        <v>8701</v>
      </c>
      <c r="F3970" s="44" t="s">
        <v>1293</v>
      </c>
      <c r="G3970" s="61"/>
    </row>
    <row r="3971" spans="1:7" x14ac:dyDescent="0.15">
      <c r="A3971" s="44">
        <v>33147</v>
      </c>
      <c r="B3971" s="44" t="s">
        <v>1296</v>
      </c>
      <c r="C3971" s="48" t="s">
        <v>3601</v>
      </c>
      <c r="D3971" s="44">
        <v>2003</v>
      </c>
      <c r="E3971" s="48" t="s">
        <v>8701</v>
      </c>
      <c r="F3971" s="44" t="s">
        <v>1293</v>
      </c>
      <c r="G3971" s="61"/>
    </row>
    <row r="3972" spans="1:7" x14ac:dyDescent="0.15">
      <c r="A3972" s="44">
        <v>33148</v>
      </c>
      <c r="B3972" s="44" t="s">
        <v>1296</v>
      </c>
      <c r="C3972" s="48" t="s">
        <v>8303</v>
      </c>
      <c r="D3972" s="44">
        <v>2001</v>
      </c>
      <c r="E3972" s="48" t="s">
        <v>8701</v>
      </c>
      <c r="F3972" s="44" t="s">
        <v>1293</v>
      </c>
      <c r="G3972" s="61"/>
    </row>
    <row r="3973" spans="1:7" x14ac:dyDescent="0.15">
      <c r="A3973" s="44">
        <v>33149</v>
      </c>
      <c r="B3973" s="44" t="s">
        <v>1296</v>
      </c>
      <c r="C3973" s="48" t="s">
        <v>3602</v>
      </c>
      <c r="D3973" s="44">
        <v>2000</v>
      </c>
      <c r="E3973" s="48" t="s">
        <v>8701</v>
      </c>
      <c r="F3973" s="44" t="s">
        <v>1293</v>
      </c>
      <c r="G3973" s="61"/>
    </row>
    <row r="3974" spans="1:7" x14ac:dyDescent="0.15">
      <c r="A3974" s="44">
        <v>33150</v>
      </c>
      <c r="B3974" s="44" t="s">
        <v>1296</v>
      </c>
      <c r="C3974" s="48" t="s">
        <v>3603</v>
      </c>
      <c r="D3974" s="44">
        <v>2004</v>
      </c>
      <c r="E3974" s="48" t="s">
        <v>8701</v>
      </c>
      <c r="F3974" s="44" t="s">
        <v>1293</v>
      </c>
      <c r="G3974" s="61"/>
    </row>
    <row r="3975" spans="1:7" x14ac:dyDescent="0.15">
      <c r="A3975" s="44">
        <v>33151</v>
      </c>
      <c r="B3975" s="44" t="s">
        <v>1296</v>
      </c>
      <c r="C3975" s="48" t="s">
        <v>3604</v>
      </c>
      <c r="D3975" s="44">
        <v>2002</v>
      </c>
      <c r="E3975" s="48" t="s">
        <v>8701</v>
      </c>
      <c r="F3975" s="44" t="s">
        <v>1293</v>
      </c>
      <c r="G3975" s="61"/>
    </row>
    <row r="3976" spans="1:7" x14ac:dyDescent="0.15">
      <c r="A3976" s="44">
        <v>33152</v>
      </c>
      <c r="B3976" s="44" t="s">
        <v>1295</v>
      </c>
      <c r="C3976" s="48" t="s">
        <v>3605</v>
      </c>
      <c r="D3976" s="44">
        <v>2006</v>
      </c>
      <c r="E3976" s="48" t="s">
        <v>8701</v>
      </c>
      <c r="F3976" s="44" t="s">
        <v>1293</v>
      </c>
      <c r="G3976" s="61"/>
    </row>
    <row r="3977" spans="1:7" x14ac:dyDescent="0.15">
      <c r="A3977" s="44">
        <v>33153</v>
      </c>
      <c r="B3977" s="44" t="s">
        <v>1296</v>
      </c>
      <c r="C3977" s="48" t="s">
        <v>3606</v>
      </c>
      <c r="D3977" s="44">
        <v>2000</v>
      </c>
      <c r="E3977" s="48" t="s">
        <v>8701</v>
      </c>
      <c r="F3977" s="44" t="s">
        <v>1293</v>
      </c>
      <c r="G3977" s="61"/>
    </row>
    <row r="3978" spans="1:7" x14ac:dyDescent="0.15">
      <c r="A3978" s="44">
        <v>33156</v>
      </c>
      <c r="B3978" s="44" t="s">
        <v>1296</v>
      </c>
      <c r="C3978" s="48" t="s">
        <v>3607</v>
      </c>
      <c r="D3978" s="44">
        <v>2000</v>
      </c>
      <c r="E3978" s="48" t="s">
        <v>8812</v>
      </c>
      <c r="F3978" s="44" t="s">
        <v>1298</v>
      </c>
      <c r="G3978" s="61"/>
    </row>
    <row r="3979" spans="1:7" x14ac:dyDescent="0.15">
      <c r="A3979" s="44">
        <v>33157</v>
      </c>
      <c r="B3979" s="44" t="s">
        <v>1296</v>
      </c>
      <c r="C3979" s="48" t="s">
        <v>1182</v>
      </c>
      <c r="D3979" s="44">
        <v>2000</v>
      </c>
      <c r="E3979" s="48" t="s">
        <v>8819</v>
      </c>
      <c r="F3979" s="44" t="s">
        <v>1299</v>
      </c>
      <c r="G3979" s="61"/>
    </row>
    <row r="3980" spans="1:7" x14ac:dyDescent="0.15">
      <c r="A3980" s="44">
        <v>33158</v>
      </c>
      <c r="B3980" s="44" t="s">
        <v>1296</v>
      </c>
      <c r="C3980" s="48" t="s">
        <v>546</v>
      </c>
      <c r="D3980" s="44">
        <v>2002</v>
      </c>
      <c r="E3980" s="48" t="s">
        <v>8819</v>
      </c>
      <c r="F3980" s="44" t="s">
        <v>1299</v>
      </c>
      <c r="G3980" s="61">
        <v>43100</v>
      </c>
    </row>
    <row r="3981" spans="1:7" x14ac:dyDescent="0.15">
      <c r="A3981" s="44">
        <v>33159</v>
      </c>
      <c r="B3981" s="44" t="s">
        <v>1296</v>
      </c>
      <c r="C3981" s="48" t="s">
        <v>1241</v>
      </c>
      <c r="D3981" s="44">
        <v>2003</v>
      </c>
      <c r="E3981" s="48" t="s">
        <v>8717</v>
      </c>
      <c r="F3981" s="44" t="s">
        <v>1299</v>
      </c>
      <c r="G3981" s="61"/>
    </row>
    <row r="3982" spans="1:7" x14ac:dyDescent="0.15">
      <c r="A3982" s="44">
        <v>33160</v>
      </c>
      <c r="B3982" s="44" t="s">
        <v>1295</v>
      </c>
      <c r="C3982" s="48" t="s">
        <v>465</v>
      </c>
      <c r="D3982" s="44">
        <v>2001</v>
      </c>
      <c r="E3982" s="48" t="s">
        <v>8717</v>
      </c>
      <c r="F3982" s="44" t="s">
        <v>1299</v>
      </c>
      <c r="G3982" s="61">
        <v>42870</v>
      </c>
    </row>
    <row r="3983" spans="1:7" x14ac:dyDescent="0.15">
      <c r="A3983" s="44">
        <v>33161</v>
      </c>
      <c r="B3983" s="44" t="s">
        <v>1295</v>
      </c>
      <c r="C3983" s="48" t="s">
        <v>3608</v>
      </c>
      <c r="D3983" s="44">
        <v>2002</v>
      </c>
      <c r="E3983" s="48" t="s">
        <v>8735</v>
      </c>
      <c r="F3983" s="44" t="s">
        <v>1295</v>
      </c>
      <c r="G3983" s="61"/>
    </row>
    <row r="3984" spans="1:7" x14ac:dyDescent="0.15">
      <c r="A3984" s="44">
        <v>33162</v>
      </c>
      <c r="B3984" s="44" t="s">
        <v>1295</v>
      </c>
      <c r="C3984" s="48" t="s">
        <v>1019</v>
      </c>
      <c r="D3984" s="44">
        <v>2003</v>
      </c>
      <c r="E3984" s="48" t="s">
        <v>11380</v>
      </c>
      <c r="F3984" s="44" t="s">
        <v>1298</v>
      </c>
      <c r="G3984" s="61">
        <v>43100</v>
      </c>
    </row>
    <row r="3985" spans="1:7" x14ac:dyDescent="0.15">
      <c r="A3985" s="44">
        <v>33163</v>
      </c>
      <c r="B3985" s="44" t="s">
        <v>1296</v>
      </c>
      <c r="C3985" s="48" t="s">
        <v>3609</v>
      </c>
      <c r="D3985" s="44">
        <v>2002</v>
      </c>
      <c r="E3985" s="48" t="s">
        <v>8704</v>
      </c>
      <c r="F3985" s="44" t="s">
        <v>1292</v>
      </c>
      <c r="G3985" s="61">
        <v>43100</v>
      </c>
    </row>
    <row r="3986" spans="1:7" x14ac:dyDescent="0.15">
      <c r="A3986" s="44">
        <v>33164</v>
      </c>
      <c r="B3986" s="44" t="s">
        <v>1296</v>
      </c>
      <c r="C3986" s="48" t="s">
        <v>3610</v>
      </c>
      <c r="D3986" s="44">
        <v>2002</v>
      </c>
      <c r="E3986" s="48" t="s">
        <v>8704</v>
      </c>
      <c r="F3986" s="44" t="s">
        <v>1292</v>
      </c>
      <c r="G3986" s="61"/>
    </row>
    <row r="3987" spans="1:7" x14ac:dyDescent="0.15">
      <c r="A3987" s="44">
        <v>33165</v>
      </c>
      <c r="B3987" s="44" t="s">
        <v>1295</v>
      </c>
      <c r="C3987" s="48" t="s">
        <v>3611</v>
      </c>
      <c r="D3987" s="44">
        <v>2004</v>
      </c>
      <c r="E3987" s="48" t="s">
        <v>8704</v>
      </c>
      <c r="F3987" s="44" t="s">
        <v>1292</v>
      </c>
      <c r="G3987" s="61"/>
    </row>
    <row r="3988" spans="1:7" x14ac:dyDescent="0.15">
      <c r="A3988" s="44">
        <v>33166</v>
      </c>
      <c r="B3988" s="44" t="s">
        <v>1295</v>
      </c>
      <c r="C3988" s="48" t="s">
        <v>3612</v>
      </c>
      <c r="D3988" s="44">
        <v>2004</v>
      </c>
      <c r="E3988" s="48" t="s">
        <v>8704</v>
      </c>
      <c r="F3988" s="44" t="s">
        <v>1292</v>
      </c>
      <c r="G3988" s="61"/>
    </row>
    <row r="3989" spans="1:7" x14ac:dyDescent="0.15">
      <c r="A3989" s="44">
        <v>33167</v>
      </c>
      <c r="B3989" s="44" t="s">
        <v>1295</v>
      </c>
      <c r="C3989" s="48" t="s">
        <v>3613</v>
      </c>
      <c r="D3989" s="44">
        <v>2002</v>
      </c>
      <c r="E3989" s="48" t="s">
        <v>8704</v>
      </c>
      <c r="F3989" s="44" t="s">
        <v>1292</v>
      </c>
      <c r="G3989" s="61"/>
    </row>
    <row r="3990" spans="1:7" x14ac:dyDescent="0.15">
      <c r="A3990" s="44">
        <v>33169</v>
      </c>
      <c r="B3990" s="44" t="s">
        <v>1296</v>
      </c>
      <c r="C3990" s="48" t="s">
        <v>3614</v>
      </c>
      <c r="D3990" s="44">
        <v>2004</v>
      </c>
      <c r="E3990" s="48" t="s">
        <v>8769</v>
      </c>
      <c r="F3990" s="44" t="s">
        <v>1297</v>
      </c>
      <c r="G3990" s="61"/>
    </row>
    <row r="3991" spans="1:7" x14ac:dyDescent="0.15">
      <c r="A3991" s="44">
        <v>33170</v>
      </c>
      <c r="B3991" s="44" t="s">
        <v>1296</v>
      </c>
      <c r="C3991" s="48" t="s">
        <v>3615</v>
      </c>
      <c r="D3991" s="44">
        <v>2002</v>
      </c>
      <c r="E3991" s="48" t="s">
        <v>8769</v>
      </c>
      <c r="F3991" s="44" t="s">
        <v>1297</v>
      </c>
      <c r="G3991" s="61"/>
    </row>
    <row r="3992" spans="1:7" x14ac:dyDescent="0.15">
      <c r="A3992" s="44">
        <v>33171</v>
      </c>
      <c r="B3992" s="44" t="s">
        <v>1296</v>
      </c>
      <c r="C3992" s="48" t="s">
        <v>11108</v>
      </c>
      <c r="D3992" s="44">
        <v>1999</v>
      </c>
      <c r="E3992" s="48" t="s">
        <v>8717</v>
      </c>
      <c r="F3992" s="44" t="s">
        <v>1299</v>
      </c>
      <c r="G3992" s="61"/>
    </row>
    <row r="3993" spans="1:7" x14ac:dyDescent="0.15">
      <c r="A3993" s="44">
        <v>33172</v>
      </c>
      <c r="B3993" s="44" t="s">
        <v>1296</v>
      </c>
      <c r="C3993" s="48" t="s">
        <v>3616</v>
      </c>
      <c r="D3993" s="44">
        <v>2002</v>
      </c>
      <c r="E3993" s="48" t="s">
        <v>8822</v>
      </c>
      <c r="F3993" s="44" t="s">
        <v>1295</v>
      </c>
      <c r="G3993" s="61"/>
    </row>
    <row r="3994" spans="1:7" x14ac:dyDescent="0.15">
      <c r="A3994" s="44">
        <v>33173</v>
      </c>
      <c r="B3994" s="44" t="s">
        <v>1295</v>
      </c>
      <c r="C3994" s="48" t="s">
        <v>3617</v>
      </c>
      <c r="D3994" s="44">
        <v>2002</v>
      </c>
      <c r="E3994" s="48" t="s">
        <v>8822</v>
      </c>
      <c r="F3994" s="44" t="s">
        <v>1295</v>
      </c>
      <c r="G3994" s="61"/>
    </row>
    <row r="3995" spans="1:7" x14ac:dyDescent="0.15">
      <c r="A3995" s="44">
        <v>33174</v>
      </c>
      <c r="B3995" s="44" t="s">
        <v>1296</v>
      </c>
      <c r="C3995" s="48" t="s">
        <v>11109</v>
      </c>
      <c r="D3995" s="44">
        <v>1999</v>
      </c>
      <c r="E3995" s="48" t="s">
        <v>8822</v>
      </c>
      <c r="F3995" s="44" t="s">
        <v>1295</v>
      </c>
      <c r="G3995" s="61"/>
    </row>
    <row r="3996" spans="1:7" x14ac:dyDescent="0.15">
      <c r="A3996" s="133">
        <v>33176</v>
      </c>
      <c r="B3996" s="133" t="s">
        <v>1296</v>
      </c>
      <c r="C3996" s="134" t="s">
        <v>3618</v>
      </c>
      <c r="D3996" s="133">
        <v>2002</v>
      </c>
      <c r="E3996" s="134" t="s">
        <v>8713</v>
      </c>
      <c r="F3996" s="133" t="s">
        <v>1297</v>
      </c>
    </row>
    <row r="3997" spans="1:7" x14ac:dyDescent="0.15">
      <c r="A3997" s="44">
        <v>33177</v>
      </c>
      <c r="B3997" s="44" t="s">
        <v>1296</v>
      </c>
      <c r="C3997" s="48" t="s">
        <v>577</v>
      </c>
      <c r="D3997" s="44">
        <v>2002</v>
      </c>
      <c r="E3997" s="48" t="s">
        <v>8826</v>
      </c>
      <c r="F3997" s="44" t="s">
        <v>1294</v>
      </c>
      <c r="G3997" s="61">
        <v>43100</v>
      </c>
    </row>
    <row r="3998" spans="1:7" x14ac:dyDescent="0.15">
      <c r="A3998" s="44">
        <v>33178</v>
      </c>
      <c r="B3998" s="44" t="s">
        <v>1295</v>
      </c>
      <c r="C3998" s="48" t="s">
        <v>3619</v>
      </c>
      <c r="D3998" s="44">
        <v>2003</v>
      </c>
      <c r="E3998" s="48" t="s">
        <v>8796</v>
      </c>
      <c r="F3998" s="44" t="s">
        <v>1295</v>
      </c>
      <c r="G3998" s="61"/>
    </row>
    <row r="3999" spans="1:7" x14ac:dyDescent="0.15">
      <c r="A3999" s="44">
        <v>33179</v>
      </c>
      <c r="B3999" s="44" t="s">
        <v>1295</v>
      </c>
      <c r="C3999" s="48" t="s">
        <v>3620</v>
      </c>
      <c r="D3999" s="44">
        <v>2005</v>
      </c>
      <c r="E3999" s="48" t="s">
        <v>8796</v>
      </c>
      <c r="F3999" s="44" t="s">
        <v>1295</v>
      </c>
      <c r="G3999" s="61"/>
    </row>
    <row r="4000" spans="1:7" x14ac:dyDescent="0.15">
      <c r="A4000" s="44">
        <v>33180</v>
      </c>
      <c r="B4000" s="44" t="s">
        <v>1295</v>
      </c>
      <c r="C4000" s="48" t="s">
        <v>3621</v>
      </c>
      <c r="D4000" s="44">
        <v>2003</v>
      </c>
      <c r="E4000" s="48" t="s">
        <v>8796</v>
      </c>
      <c r="F4000" s="44" t="s">
        <v>1295</v>
      </c>
      <c r="G4000" s="61"/>
    </row>
    <row r="4001" spans="1:7" x14ac:dyDescent="0.15">
      <c r="A4001" s="44">
        <v>33181</v>
      </c>
      <c r="B4001" s="44" t="s">
        <v>1295</v>
      </c>
      <c r="C4001" s="48" t="s">
        <v>3622</v>
      </c>
      <c r="D4001" s="44">
        <v>2003</v>
      </c>
      <c r="E4001" s="48" t="s">
        <v>8704</v>
      </c>
      <c r="F4001" s="44" t="s">
        <v>1292</v>
      </c>
      <c r="G4001" s="61"/>
    </row>
    <row r="4002" spans="1:7" x14ac:dyDescent="0.15">
      <c r="A4002" s="44">
        <v>33182</v>
      </c>
      <c r="B4002" s="44" t="s">
        <v>1296</v>
      </c>
      <c r="C4002" s="48" t="s">
        <v>3623</v>
      </c>
      <c r="D4002" s="44">
        <v>2004</v>
      </c>
      <c r="E4002" s="48" t="s">
        <v>8704</v>
      </c>
      <c r="F4002" s="44" t="s">
        <v>1292</v>
      </c>
      <c r="G4002" s="61"/>
    </row>
    <row r="4003" spans="1:7" x14ac:dyDescent="0.15">
      <c r="A4003" s="44">
        <v>33183</v>
      </c>
      <c r="B4003" s="44" t="s">
        <v>1296</v>
      </c>
      <c r="C4003" s="48" t="s">
        <v>3624</v>
      </c>
      <c r="D4003" s="44">
        <v>2003</v>
      </c>
      <c r="E4003" s="48" t="s">
        <v>8695</v>
      </c>
      <c r="F4003" s="44" t="s">
        <v>1290</v>
      </c>
      <c r="G4003" s="61"/>
    </row>
    <row r="4004" spans="1:7" x14ac:dyDescent="0.15">
      <c r="A4004" s="44">
        <v>33185</v>
      </c>
      <c r="B4004" s="44" t="s">
        <v>1296</v>
      </c>
      <c r="C4004" s="48" t="s">
        <v>3625</v>
      </c>
      <c r="D4004" s="44">
        <v>2000</v>
      </c>
      <c r="E4004" s="48" t="s">
        <v>8695</v>
      </c>
      <c r="F4004" s="44" t="s">
        <v>1290</v>
      </c>
      <c r="G4004" s="61"/>
    </row>
    <row r="4005" spans="1:7" x14ac:dyDescent="0.15">
      <c r="A4005" s="44">
        <v>33186</v>
      </c>
      <c r="B4005" s="44" t="s">
        <v>1296</v>
      </c>
      <c r="C4005" s="48" t="s">
        <v>3626</v>
      </c>
      <c r="D4005" s="44">
        <v>2000</v>
      </c>
      <c r="E4005" s="48" t="s">
        <v>8717</v>
      </c>
      <c r="F4005" s="44" t="s">
        <v>1299</v>
      </c>
      <c r="G4005" s="61"/>
    </row>
    <row r="4006" spans="1:7" x14ac:dyDescent="0.15">
      <c r="A4006" s="44">
        <v>33187</v>
      </c>
      <c r="B4006" s="44" t="s">
        <v>1296</v>
      </c>
      <c r="C4006" s="48" t="s">
        <v>829</v>
      </c>
      <c r="D4006" s="44">
        <v>2001</v>
      </c>
      <c r="E4006" s="48" t="s">
        <v>8699</v>
      </c>
      <c r="F4006" s="44" t="s">
        <v>1294</v>
      </c>
      <c r="G4006" s="61">
        <v>43100</v>
      </c>
    </row>
    <row r="4007" spans="1:7" x14ac:dyDescent="0.15">
      <c r="A4007" s="44">
        <v>33188</v>
      </c>
      <c r="B4007" s="44" t="s">
        <v>1295</v>
      </c>
      <c r="C4007" s="48" t="s">
        <v>187</v>
      </c>
      <c r="D4007" s="44">
        <v>2003</v>
      </c>
      <c r="E4007" s="48" t="s">
        <v>8707</v>
      </c>
      <c r="F4007" s="44" t="s">
        <v>1290</v>
      </c>
      <c r="G4007" s="61">
        <v>42819</v>
      </c>
    </row>
    <row r="4008" spans="1:7" x14ac:dyDescent="0.15">
      <c r="A4008" s="133">
        <v>33189</v>
      </c>
      <c r="B4008" s="133" t="s">
        <v>1296</v>
      </c>
      <c r="C4008" s="134" t="s">
        <v>1192</v>
      </c>
      <c r="D4008" s="133">
        <v>2004</v>
      </c>
      <c r="E4008" s="134" t="s">
        <v>8707</v>
      </c>
      <c r="F4008" s="133" t="s">
        <v>1290</v>
      </c>
      <c r="G4008" s="135">
        <v>43100</v>
      </c>
    </row>
    <row r="4009" spans="1:7" x14ac:dyDescent="0.15">
      <c r="A4009" s="44">
        <v>33190</v>
      </c>
      <c r="B4009" s="44" t="s">
        <v>1295</v>
      </c>
      <c r="C4009" s="48" t="s">
        <v>973</v>
      </c>
      <c r="D4009" s="44">
        <v>2003</v>
      </c>
      <c r="E4009" s="48" t="s">
        <v>8813</v>
      </c>
      <c r="F4009" s="44" t="s">
        <v>1290</v>
      </c>
      <c r="G4009" s="61">
        <v>43100</v>
      </c>
    </row>
    <row r="4010" spans="1:7" x14ac:dyDescent="0.15">
      <c r="A4010" s="44">
        <v>33191</v>
      </c>
      <c r="B4010" s="44" t="s">
        <v>1295</v>
      </c>
      <c r="C4010" s="48" t="s">
        <v>992</v>
      </c>
      <c r="D4010" s="44">
        <v>2003</v>
      </c>
      <c r="E4010" s="48" t="s">
        <v>8713</v>
      </c>
      <c r="F4010" s="44" t="s">
        <v>1297</v>
      </c>
      <c r="G4010" s="61"/>
    </row>
    <row r="4011" spans="1:7" x14ac:dyDescent="0.15">
      <c r="A4011" s="44">
        <v>33192</v>
      </c>
      <c r="B4011" s="44" t="s">
        <v>1296</v>
      </c>
      <c r="C4011" s="48" t="s">
        <v>3627</v>
      </c>
      <c r="D4011" s="44">
        <v>2003</v>
      </c>
      <c r="E4011" s="48" t="s">
        <v>8806</v>
      </c>
      <c r="F4011" s="44" t="s">
        <v>1293</v>
      </c>
      <c r="G4011" s="61">
        <v>43100</v>
      </c>
    </row>
    <row r="4012" spans="1:7" x14ac:dyDescent="0.15">
      <c r="A4012" s="44">
        <v>33194</v>
      </c>
      <c r="B4012" s="44" t="s">
        <v>1296</v>
      </c>
      <c r="C4012" s="48" t="s">
        <v>1210</v>
      </c>
      <c r="D4012" s="44">
        <v>2004</v>
      </c>
      <c r="E4012" s="48" t="s">
        <v>8717</v>
      </c>
      <c r="F4012" s="44" t="s">
        <v>1299</v>
      </c>
      <c r="G4012" s="61">
        <v>43002</v>
      </c>
    </row>
    <row r="4013" spans="1:7" x14ac:dyDescent="0.15">
      <c r="A4013" s="44">
        <v>33195</v>
      </c>
      <c r="B4013" s="44" t="s">
        <v>1296</v>
      </c>
      <c r="C4013" s="48" t="s">
        <v>1088</v>
      </c>
      <c r="D4013" s="44">
        <v>2004</v>
      </c>
      <c r="E4013" s="48" t="s">
        <v>8707</v>
      </c>
      <c r="F4013" s="44" t="s">
        <v>1290</v>
      </c>
      <c r="G4013" s="61">
        <v>43100</v>
      </c>
    </row>
    <row r="4014" spans="1:7" x14ac:dyDescent="0.15">
      <c r="A4014" s="44">
        <v>33196</v>
      </c>
      <c r="B4014" s="44" t="s">
        <v>1295</v>
      </c>
      <c r="C4014" s="48" t="s">
        <v>359</v>
      </c>
      <c r="D4014" s="44">
        <v>2001</v>
      </c>
      <c r="E4014" s="48" t="s">
        <v>8819</v>
      </c>
      <c r="F4014" s="44" t="s">
        <v>1299</v>
      </c>
      <c r="G4014" s="61">
        <v>42541</v>
      </c>
    </row>
    <row r="4015" spans="1:7" x14ac:dyDescent="0.15">
      <c r="A4015" s="44">
        <v>33197</v>
      </c>
      <c r="B4015" s="44" t="s">
        <v>1295</v>
      </c>
      <c r="C4015" s="48" t="s">
        <v>3628</v>
      </c>
      <c r="D4015" s="44">
        <v>2000</v>
      </c>
      <c r="E4015" s="48" t="s">
        <v>8780</v>
      </c>
      <c r="F4015" s="44" t="s">
        <v>1294</v>
      </c>
      <c r="G4015" s="61"/>
    </row>
    <row r="4016" spans="1:7" x14ac:dyDescent="0.15">
      <c r="A4016" s="44">
        <v>33198</v>
      </c>
      <c r="B4016" s="44" t="s">
        <v>1295</v>
      </c>
      <c r="C4016" s="48" t="s">
        <v>3629</v>
      </c>
      <c r="D4016" s="44">
        <v>2005</v>
      </c>
      <c r="E4016" s="48" t="s">
        <v>8745</v>
      </c>
      <c r="F4016" s="44" t="s">
        <v>1293</v>
      </c>
      <c r="G4016" s="61">
        <v>42871</v>
      </c>
    </row>
    <row r="4017" spans="1:7" x14ac:dyDescent="0.15">
      <c r="A4017" s="44">
        <v>33199</v>
      </c>
      <c r="B4017" s="44" t="s">
        <v>1296</v>
      </c>
      <c r="C4017" s="48" t="s">
        <v>3630</v>
      </c>
      <c r="D4017" s="44">
        <v>2003</v>
      </c>
      <c r="E4017" s="48" t="s">
        <v>8745</v>
      </c>
      <c r="F4017" s="44" t="s">
        <v>1293</v>
      </c>
      <c r="G4017" s="61"/>
    </row>
    <row r="4018" spans="1:7" x14ac:dyDescent="0.15">
      <c r="A4018" s="44">
        <v>33200</v>
      </c>
      <c r="B4018" s="44" t="s">
        <v>1295</v>
      </c>
      <c r="C4018" s="48" t="s">
        <v>3631</v>
      </c>
      <c r="D4018" s="44">
        <v>2003</v>
      </c>
      <c r="E4018" s="48" t="s">
        <v>9187</v>
      </c>
      <c r="F4018" s="44" t="s">
        <v>1297</v>
      </c>
      <c r="G4018" s="61"/>
    </row>
    <row r="4019" spans="1:7" x14ac:dyDescent="0.15">
      <c r="A4019" s="44">
        <v>33201</v>
      </c>
      <c r="B4019" s="44" t="s">
        <v>1295</v>
      </c>
      <c r="C4019" s="48" t="s">
        <v>3632</v>
      </c>
      <c r="D4019" s="44">
        <v>2002</v>
      </c>
      <c r="E4019" s="48" t="s">
        <v>9187</v>
      </c>
      <c r="F4019" s="44" t="s">
        <v>1297</v>
      </c>
      <c r="G4019" s="61"/>
    </row>
    <row r="4020" spans="1:7" x14ac:dyDescent="0.15">
      <c r="A4020" s="44">
        <v>33202</v>
      </c>
      <c r="B4020" s="44" t="s">
        <v>1295</v>
      </c>
      <c r="C4020" s="48" t="s">
        <v>3633</v>
      </c>
      <c r="D4020" s="44">
        <v>2004</v>
      </c>
      <c r="E4020" s="48" t="s">
        <v>9977</v>
      </c>
      <c r="F4020" s="44" t="s">
        <v>1298</v>
      </c>
      <c r="G4020" s="61">
        <v>43100</v>
      </c>
    </row>
    <row r="4021" spans="1:7" x14ac:dyDescent="0.15">
      <c r="A4021" s="44">
        <v>33203</v>
      </c>
      <c r="B4021" s="44" t="s">
        <v>1295</v>
      </c>
      <c r="C4021" s="48" t="s">
        <v>3634</v>
      </c>
      <c r="D4021" s="44">
        <v>2003</v>
      </c>
      <c r="E4021" s="48" t="s">
        <v>9977</v>
      </c>
      <c r="F4021" s="44" t="s">
        <v>1298</v>
      </c>
      <c r="G4021" s="61"/>
    </row>
    <row r="4022" spans="1:7" x14ac:dyDescent="0.15">
      <c r="A4022" s="44">
        <v>33204</v>
      </c>
      <c r="B4022" s="44" t="s">
        <v>1296</v>
      </c>
      <c r="C4022" s="48" t="s">
        <v>1131</v>
      </c>
      <c r="D4022" s="44">
        <v>2001</v>
      </c>
      <c r="E4022" s="48" t="s">
        <v>9977</v>
      </c>
      <c r="F4022" s="44" t="s">
        <v>1298</v>
      </c>
      <c r="G4022" s="61"/>
    </row>
    <row r="4023" spans="1:7" x14ac:dyDescent="0.15">
      <c r="A4023" s="44">
        <v>33205</v>
      </c>
      <c r="B4023" s="44" t="s">
        <v>1296</v>
      </c>
      <c r="C4023" s="48" t="s">
        <v>11110</v>
      </c>
      <c r="D4023" s="44">
        <v>1999</v>
      </c>
      <c r="E4023" s="48" t="s">
        <v>8736</v>
      </c>
      <c r="F4023" s="44" t="s">
        <v>1295</v>
      </c>
      <c r="G4023" s="61">
        <v>42645</v>
      </c>
    </row>
    <row r="4024" spans="1:7" x14ac:dyDescent="0.15">
      <c r="A4024" s="44">
        <v>33206</v>
      </c>
      <c r="B4024" s="44" t="s">
        <v>1295</v>
      </c>
      <c r="C4024" s="48" t="s">
        <v>3635</v>
      </c>
      <c r="D4024" s="44">
        <v>2001</v>
      </c>
      <c r="E4024" s="48" t="s">
        <v>9187</v>
      </c>
      <c r="F4024" s="44" t="s">
        <v>1297</v>
      </c>
      <c r="G4024" s="61"/>
    </row>
    <row r="4025" spans="1:7" x14ac:dyDescent="0.15">
      <c r="A4025" s="44">
        <v>33208</v>
      </c>
      <c r="B4025" s="44" t="s">
        <v>1296</v>
      </c>
      <c r="C4025" s="48" t="s">
        <v>862</v>
      </c>
      <c r="D4025" s="44">
        <v>2001</v>
      </c>
      <c r="E4025" s="48" t="s">
        <v>8717</v>
      </c>
      <c r="F4025" s="44" t="s">
        <v>1299</v>
      </c>
      <c r="G4025" s="61">
        <v>42694</v>
      </c>
    </row>
    <row r="4026" spans="1:7" x14ac:dyDescent="0.15">
      <c r="A4026" s="44">
        <v>33209</v>
      </c>
      <c r="B4026" s="44" t="s">
        <v>1296</v>
      </c>
      <c r="C4026" s="48" t="s">
        <v>3636</v>
      </c>
      <c r="D4026" s="44">
        <v>2000</v>
      </c>
      <c r="E4026" s="48" t="s">
        <v>8717</v>
      </c>
      <c r="F4026" s="44" t="s">
        <v>1299</v>
      </c>
      <c r="G4026" s="61"/>
    </row>
    <row r="4027" spans="1:7" x14ac:dyDescent="0.15">
      <c r="A4027" s="44">
        <v>33210</v>
      </c>
      <c r="B4027" s="44" t="s">
        <v>1296</v>
      </c>
      <c r="C4027" s="48" t="s">
        <v>3637</v>
      </c>
      <c r="D4027" s="44">
        <v>2000</v>
      </c>
      <c r="E4027" s="48" t="s">
        <v>8841</v>
      </c>
      <c r="F4027" s="44" t="s">
        <v>1293</v>
      </c>
      <c r="G4027" s="61"/>
    </row>
    <row r="4028" spans="1:7" x14ac:dyDescent="0.15">
      <c r="A4028" s="44">
        <v>33211</v>
      </c>
      <c r="B4028" s="44" t="s">
        <v>1295</v>
      </c>
      <c r="C4028" s="48" t="s">
        <v>8304</v>
      </c>
      <c r="D4028" s="44">
        <v>2001</v>
      </c>
      <c r="E4028" s="48" t="s">
        <v>8841</v>
      </c>
      <c r="F4028" s="44" t="s">
        <v>1293</v>
      </c>
      <c r="G4028" s="61"/>
    </row>
    <row r="4029" spans="1:7" x14ac:dyDescent="0.15">
      <c r="A4029" s="44">
        <v>33212</v>
      </c>
      <c r="B4029" s="44" t="s">
        <v>1296</v>
      </c>
      <c r="C4029" s="48" t="s">
        <v>11111</v>
      </c>
      <c r="D4029" s="44">
        <v>1999</v>
      </c>
      <c r="E4029" s="48" t="s">
        <v>8841</v>
      </c>
      <c r="F4029" s="44" t="s">
        <v>1293</v>
      </c>
      <c r="G4029" s="61"/>
    </row>
    <row r="4030" spans="1:7" x14ac:dyDescent="0.15">
      <c r="A4030" s="44">
        <v>33218</v>
      </c>
      <c r="B4030" s="44" t="s">
        <v>1296</v>
      </c>
      <c r="C4030" s="48" t="s">
        <v>3638</v>
      </c>
      <c r="D4030" s="44">
        <v>2001</v>
      </c>
      <c r="E4030" s="48" t="s">
        <v>8841</v>
      </c>
      <c r="F4030" s="44" t="s">
        <v>1293</v>
      </c>
      <c r="G4030" s="61"/>
    </row>
    <row r="4031" spans="1:7" x14ac:dyDescent="0.15">
      <c r="A4031" s="44">
        <v>33225</v>
      </c>
      <c r="B4031" s="44" t="s">
        <v>1295</v>
      </c>
      <c r="C4031" s="48" t="s">
        <v>3639</v>
      </c>
      <c r="D4031" s="44">
        <v>2001</v>
      </c>
      <c r="E4031" s="48" t="s">
        <v>8841</v>
      </c>
      <c r="F4031" s="44" t="s">
        <v>1293</v>
      </c>
      <c r="G4031" s="61"/>
    </row>
    <row r="4032" spans="1:7" x14ac:dyDescent="0.15">
      <c r="A4032" s="44">
        <v>33227</v>
      </c>
      <c r="B4032" s="44" t="s">
        <v>1295</v>
      </c>
      <c r="C4032" s="48" t="s">
        <v>3640</v>
      </c>
      <c r="D4032" s="44">
        <v>2001</v>
      </c>
      <c r="E4032" s="48" t="s">
        <v>8841</v>
      </c>
      <c r="F4032" s="44" t="s">
        <v>1293</v>
      </c>
      <c r="G4032" s="61"/>
    </row>
    <row r="4033" spans="1:7" x14ac:dyDescent="0.15">
      <c r="A4033" s="44">
        <v>33229</v>
      </c>
      <c r="B4033" s="44" t="s">
        <v>1295</v>
      </c>
      <c r="C4033" s="48" t="s">
        <v>3641</v>
      </c>
      <c r="D4033" s="44">
        <v>2002</v>
      </c>
      <c r="E4033" s="48" t="s">
        <v>9197</v>
      </c>
      <c r="F4033" s="44" t="s">
        <v>1298</v>
      </c>
      <c r="G4033" s="61"/>
    </row>
    <row r="4034" spans="1:7" x14ac:dyDescent="0.15">
      <c r="A4034" s="44">
        <v>33230</v>
      </c>
      <c r="B4034" s="44" t="s">
        <v>1295</v>
      </c>
      <c r="C4034" s="48" t="s">
        <v>11112</v>
      </c>
      <c r="D4034" s="44">
        <v>1999</v>
      </c>
      <c r="E4034" s="48" t="s">
        <v>9197</v>
      </c>
      <c r="F4034" s="44" t="s">
        <v>1298</v>
      </c>
      <c r="G4034" s="61"/>
    </row>
    <row r="4035" spans="1:7" x14ac:dyDescent="0.15">
      <c r="A4035" s="44">
        <v>33232</v>
      </c>
      <c r="B4035" s="44" t="s">
        <v>1296</v>
      </c>
      <c r="C4035" s="48" t="s">
        <v>3643</v>
      </c>
      <c r="D4035" s="44">
        <v>1999</v>
      </c>
      <c r="E4035" s="48" t="s">
        <v>9197</v>
      </c>
      <c r="F4035" s="44" t="s">
        <v>1298</v>
      </c>
      <c r="G4035" s="61"/>
    </row>
    <row r="4036" spans="1:7" x14ac:dyDescent="0.15">
      <c r="A4036" s="44">
        <v>33233</v>
      </c>
      <c r="B4036" s="44" t="s">
        <v>1296</v>
      </c>
      <c r="C4036" s="48" t="s">
        <v>3644</v>
      </c>
      <c r="D4036" s="44">
        <v>1999</v>
      </c>
      <c r="E4036" s="48" t="s">
        <v>9197</v>
      </c>
      <c r="F4036" s="44" t="s">
        <v>1298</v>
      </c>
      <c r="G4036" s="61"/>
    </row>
    <row r="4037" spans="1:7" x14ac:dyDescent="0.15">
      <c r="A4037" s="44">
        <v>33234</v>
      </c>
      <c r="B4037" s="44" t="s">
        <v>1296</v>
      </c>
      <c r="C4037" s="48" t="s">
        <v>11113</v>
      </c>
      <c r="D4037" s="44">
        <v>1999</v>
      </c>
      <c r="E4037" s="48" t="s">
        <v>9197</v>
      </c>
      <c r="F4037" s="44" t="s">
        <v>1298</v>
      </c>
      <c r="G4037" s="61"/>
    </row>
    <row r="4038" spans="1:7" x14ac:dyDescent="0.15">
      <c r="A4038" s="44">
        <v>33237</v>
      </c>
      <c r="B4038" s="44" t="s">
        <v>1296</v>
      </c>
      <c r="C4038" s="48" t="s">
        <v>11114</v>
      </c>
      <c r="D4038" s="44">
        <v>1999</v>
      </c>
      <c r="E4038" s="48" t="s">
        <v>9197</v>
      </c>
      <c r="F4038" s="44" t="s">
        <v>1298</v>
      </c>
      <c r="G4038" s="61"/>
    </row>
    <row r="4039" spans="1:7" x14ac:dyDescent="0.15">
      <c r="A4039" s="44">
        <v>33238</v>
      </c>
      <c r="B4039" s="44" t="s">
        <v>1295</v>
      </c>
      <c r="C4039" s="48" t="s">
        <v>3645</v>
      </c>
      <c r="D4039" s="44">
        <v>2003</v>
      </c>
      <c r="E4039" s="48" t="s">
        <v>9197</v>
      </c>
      <c r="F4039" s="44" t="s">
        <v>1298</v>
      </c>
      <c r="G4039" s="61"/>
    </row>
    <row r="4040" spans="1:7" x14ac:dyDescent="0.15">
      <c r="A4040" s="44">
        <v>33245</v>
      </c>
      <c r="B4040" s="44" t="s">
        <v>1296</v>
      </c>
      <c r="C4040" s="48" t="s">
        <v>3646</v>
      </c>
      <c r="D4040" s="44">
        <v>2003</v>
      </c>
      <c r="E4040" s="48" t="s">
        <v>9197</v>
      </c>
      <c r="F4040" s="44" t="s">
        <v>1298</v>
      </c>
      <c r="G4040" s="61"/>
    </row>
    <row r="4041" spans="1:7" x14ac:dyDescent="0.15">
      <c r="A4041" s="44">
        <v>33247</v>
      </c>
      <c r="B4041" s="44" t="s">
        <v>1296</v>
      </c>
      <c r="C4041" s="48" t="s">
        <v>1647</v>
      </c>
      <c r="D4041" s="44">
        <v>2001</v>
      </c>
      <c r="E4041" s="48" t="s">
        <v>9197</v>
      </c>
      <c r="F4041" s="44" t="s">
        <v>1298</v>
      </c>
      <c r="G4041" s="61"/>
    </row>
    <row r="4042" spans="1:7" x14ac:dyDescent="0.15">
      <c r="A4042" s="133">
        <v>33254</v>
      </c>
      <c r="B4042" s="133" t="s">
        <v>1296</v>
      </c>
      <c r="C4042" s="134" t="s">
        <v>3647</v>
      </c>
      <c r="D4042" s="133">
        <v>2000</v>
      </c>
      <c r="E4042" s="134" t="s">
        <v>8810</v>
      </c>
      <c r="F4042" s="133" t="s">
        <v>1293</v>
      </c>
    </row>
    <row r="4043" spans="1:7" x14ac:dyDescent="0.15">
      <c r="A4043" s="44">
        <v>33260</v>
      </c>
      <c r="B4043" s="44" t="s">
        <v>1295</v>
      </c>
      <c r="C4043" s="48" t="s">
        <v>3648</v>
      </c>
      <c r="D4043" s="44">
        <v>2000</v>
      </c>
      <c r="E4043" s="48" t="s">
        <v>8810</v>
      </c>
      <c r="F4043" s="44" t="s">
        <v>1293</v>
      </c>
      <c r="G4043" s="61"/>
    </row>
    <row r="4044" spans="1:7" x14ac:dyDescent="0.15">
      <c r="A4044" s="44">
        <v>33261</v>
      </c>
      <c r="B4044" s="44" t="s">
        <v>1296</v>
      </c>
      <c r="C4044" s="48" t="s">
        <v>3649</v>
      </c>
      <c r="D4044" s="44">
        <v>2000</v>
      </c>
      <c r="E4044" s="48" t="s">
        <v>8810</v>
      </c>
      <c r="F4044" s="44" t="s">
        <v>1293</v>
      </c>
      <c r="G4044" s="61"/>
    </row>
    <row r="4045" spans="1:7" x14ac:dyDescent="0.15">
      <c r="A4045" s="44">
        <v>33262</v>
      </c>
      <c r="B4045" s="44" t="s">
        <v>1296</v>
      </c>
      <c r="C4045" s="48" t="s">
        <v>3650</v>
      </c>
      <c r="D4045" s="44">
        <v>2001</v>
      </c>
      <c r="E4045" s="48" t="s">
        <v>8810</v>
      </c>
      <c r="F4045" s="44" t="s">
        <v>1293</v>
      </c>
      <c r="G4045" s="61"/>
    </row>
    <row r="4046" spans="1:7" x14ac:dyDescent="0.15">
      <c r="A4046" s="44">
        <v>33263</v>
      </c>
      <c r="B4046" s="44" t="s">
        <v>1295</v>
      </c>
      <c r="C4046" s="48" t="s">
        <v>3651</v>
      </c>
      <c r="D4046" s="44">
        <v>2001</v>
      </c>
      <c r="E4046" s="48" t="s">
        <v>8810</v>
      </c>
      <c r="F4046" s="44" t="s">
        <v>1293</v>
      </c>
      <c r="G4046" s="61"/>
    </row>
    <row r="4047" spans="1:7" x14ac:dyDescent="0.15">
      <c r="A4047" s="44">
        <v>33264</v>
      </c>
      <c r="B4047" s="44" t="s">
        <v>1295</v>
      </c>
      <c r="C4047" s="48" t="s">
        <v>3652</v>
      </c>
      <c r="D4047" s="44">
        <v>2000</v>
      </c>
      <c r="E4047" s="48" t="s">
        <v>8810</v>
      </c>
      <c r="F4047" s="44" t="s">
        <v>1293</v>
      </c>
      <c r="G4047" s="61"/>
    </row>
    <row r="4048" spans="1:7" x14ac:dyDescent="0.15">
      <c r="A4048" s="44">
        <v>33266</v>
      </c>
      <c r="B4048" s="44" t="s">
        <v>1296</v>
      </c>
      <c r="C4048" s="48" t="s">
        <v>11115</v>
      </c>
      <c r="D4048" s="44">
        <v>1999</v>
      </c>
      <c r="E4048" s="48" t="s">
        <v>8810</v>
      </c>
      <c r="F4048" s="44" t="s">
        <v>1293</v>
      </c>
      <c r="G4048" s="61"/>
    </row>
    <row r="4049" spans="1:7" x14ac:dyDescent="0.15">
      <c r="A4049" s="44">
        <v>33268</v>
      </c>
      <c r="B4049" s="44" t="s">
        <v>1295</v>
      </c>
      <c r="C4049" s="48" t="s">
        <v>238</v>
      </c>
      <c r="D4049" s="44">
        <v>2001</v>
      </c>
      <c r="E4049" s="48" t="s">
        <v>8810</v>
      </c>
      <c r="F4049" s="44" t="s">
        <v>1293</v>
      </c>
      <c r="G4049" s="61"/>
    </row>
    <row r="4050" spans="1:7" x14ac:dyDescent="0.15">
      <c r="A4050" s="44">
        <v>33269</v>
      </c>
      <c r="B4050" s="44" t="s">
        <v>1295</v>
      </c>
      <c r="C4050" s="48" t="s">
        <v>3653</v>
      </c>
      <c r="D4050" s="44">
        <v>2001</v>
      </c>
      <c r="E4050" s="48" t="s">
        <v>8810</v>
      </c>
      <c r="F4050" s="44" t="s">
        <v>1293</v>
      </c>
      <c r="G4050" s="61"/>
    </row>
    <row r="4051" spans="1:7" x14ac:dyDescent="0.15">
      <c r="A4051" s="44">
        <v>33271</v>
      </c>
      <c r="B4051" s="44" t="s">
        <v>1295</v>
      </c>
      <c r="C4051" s="48" t="s">
        <v>524</v>
      </c>
      <c r="D4051" s="44">
        <v>1999</v>
      </c>
      <c r="E4051" s="48" t="s">
        <v>8697</v>
      </c>
      <c r="F4051" s="44" t="s">
        <v>1291</v>
      </c>
      <c r="G4051" s="61">
        <v>42428</v>
      </c>
    </row>
    <row r="4052" spans="1:7" x14ac:dyDescent="0.15">
      <c r="A4052" s="44">
        <v>33273</v>
      </c>
      <c r="B4052" s="44" t="s">
        <v>1296</v>
      </c>
      <c r="C4052" s="48" t="s">
        <v>3654</v>
      </c>
      <c r="D4052" s="44">
        <v>2002</v>
      </c>
      <c r="E4052" s="48" t="s">
        <v>8735</v>
      </c>
      <c r="F4052" s="44" t="s">
        <v>1295</v>
      </c>
      <c r="G4052" s="61"/>
    </row>
    <row r="4053" spans="1:7" x14ac:dyDescent="0.15">
      <c r="A4053" s="44">
        <v>33274</v>
      </c>
      <c r="B4053" s="44" t="s">
        <v>1296</v>
      </c>
      <c r="C4053" s="48" t="s">
        <v>658</v>
      </c>
      <c r="D4053" s="44">
        <v>2002</v>
      </c>
      <c r="E4053" s="48" t="s">
        <v>8874</v>
      </c>
      <c r="F4053" s="44" t="s">
        <v>1297</v>
      </c>
      <c r="G4053" s="61">
        <v>42658</v>
      </c>
    </row>
    <row r="4054" spans="1:7" x14ac:dyDescent="0.15">
      <c r="A4054" s="44">
        <v>33275</v>
      </c>
      <c r="B4054" s="44" t="s">
        <v>1296</v>
      </c>
      <c r="C4054" s="48" t="s">
        <v>3655</v>
      </c>
      <c r="D4054" s="44">
        <v>2002</v>
      </c>
      <c r="E4054" s="48" t="s">
        <v>8874</v>
      </c>
      <c r="F4054" s="44" t="s">
        <v>1297</v>
      </c>
      <c r="G4054" s="61">
        <v>42485</v>
      </c>
    </row>
    <row r="4055" spans="1:7" x14ac:dyDescent="0.15">
      <c r="A4055" s="44">
        <v>33276</v>
      </c>
      <c r="B4055" s="44" t="s">
        <v>1296</v>
      </c>
      <c r="C4055" s="48" t="s">
        <v>1138</v>
      </c>
      <c r="D4055" s="44">
        <v>2002</v>
      </c>
      <c r="E4055" s="48" t="s">
        <v>8874</v>
      </c>
      <c r="F4055" s="44" t="s">
        <v>1297</v>
      </c>
      <c r="G4055" s="61">
        <v>42485</v>
      </c>
    </row>
    <row r="4056" spans="1:7" x14ac:dyDescent="0.15">
      <c r="A4056" s="133">
        <v>33277</v>
      </c>
      <c r="B4056" s="133" t="s">
        <v>1296</v>
      </c>
      <c r="C4056" s="134" t="s">
        <v>3656</v>
      </c>
      <c r="D4056" s="133">
        <v>2001</v>
      </c>
      <c r="E4056" s="134" t="s">
        <v>8874</v>
      </c>
      <c r="F4056" s="133" t="s">
        <v>1297</v>
      </c>
    </row>
    <row r="4057" spans="1:7" x14ac:dyDescent="0.15">
      <c r="A4057" s="44">
        <v>33278</v>
      </c>
      <c r="B4057" s="44" t="s">
        <v>1296</v>
      </c>
      <c r="C4057" s="48" t="s">
        <v>3657</v>
      </c>
      <c r="D4057" s="44">
        <v>2002</v>
      </c>
      <c r="E4057" s="48" t="s">
        <v>8874</v>
      </c>
      <c r="F4057" s="44" t="s">
        <v>1297</v>
      </c>
      <c r="G4057" s="61"/>
    </row>
    <row r="4058" spans="1:7" x14ac:dyDescent="0.15">
      <c r="A4058" s="44">
        <v>33279</v>
      </c>
      <c r="B4058" s="44" t="s">
        <v>1296</v>
      </c>
      <c r="C4058" s="48" t="s">
        <v>642</v>
      </c>
      <c r="D4058" s="44">
        <v>2002</v>
      </c>
      <c r="E4058" s="48" t="s">
        <v>8874</v>
      </c>
      <c r="F4058" s="44" t="s">
        <v>1297</v>
      </c>
      <c r="G4058" s="61"/>
    </row>
    <row r="4059" spans="1:7" x14ac:dyDescent="0.15">
      <c r="A4059" s="44">
        <v>33280</v>
      </c>
      <c r="B4059" s="44" t="s">
        <v>1296</v>
      </c>
      <c r="C4059" s="48" t="s">
        <v>678</v>
      </c>
      <c r="D4059" s="44">
        <v>2002</v>
      </c>
      <c r="E4059" s="48" t="s">
        <v>8827</v>
      </c>
      <c r="F4059" s="44" t="s">
        <v>1293</v>
      </c>
      <c r="G4059" s="61"/>
    </row>
    <row r="4060" spans="1:7" x14ac:dyDescent="0.15">
      <c r="A4060" s="44">
        <v>33281</v>
      </c>
      <c r="B4060" s="44" t="s">
        <v>1295</v>
      </c>
      <c r="C4060" s="48" t="s">
        <v>3658</v>
      </c>
      <c r="D4060" s="44">
        <v>1999</v>
      </c>
      <c r="E4060" s="48" t="s">
        <v>8706</v>
      </c>
      <c r="F4060" s="44" t="s">
        <v>1291</v>
      </c>
      <c r="G4060" s="61"/>
    </row>
    <row r="4061" spans="1:7" x14ac:dyDescent="0.15">
      <c r="A4061" s="44">
        <v>33282</v>
      </c>
      <c r="B4061" s="44" t="s">
        <v>1296</v>
      </c>
      <c r="C4061" s="48" t="s">
        <v>3659</v>
      </c>
      <c r="D4061" s="44">
        <v>2002</v>
      </c>
      <c r="E4061" s="48" t="s">
        <v>8733</v>
      </c>
      <c r="F4061" s="44" t="s">
        <v>1297</v>
      </c>
      <c r="G4061" s="61"/>
    </row>
    <row r="4062" spans="1:7" x14ac:dyDescent="0.15">
      <c r="A4062" s="44">
        <v>33283</v>
      </c>
      <c r="B4062" s="44" t="s">
        <v>1296</v>
      </c>
      <c r="C4062" s="48" t="s">
        <v>3660</v>
      </c>
      <c r="D4062" s="44">
        <v>2000</v>
      </c>
      <c r="E4062" s="48" t="s">
        <v>8793</v>
      </c>
      <c r="F4062" s="44" t="s">
        <v>1298</v>
      </c>
      <c r="G4062" s="61"/>
    </row>
    <row r="4063" spans="1:7" x14ac:dyDescent="0.15">
      <c r="A4063" s="44">
        <v>33284</v>
      </c>
      <c r="B4063" s="44" t="s">
        <v>1295</v>
      </c>
      <c r="C4063" s="48" t="s">
        <v>3661</v>
      </c>
      <c r="D4063" s="44">
        <v>2003</v>
      </c>
      <c r="E4063" s="48" t="s">
        <v>8793</v>
      </c>
      <c r="F4063" s="44" t="s">
        <v>1298</v>
      </c>
      <c r="G4063" s="61"/>
    </row>
    <row r="4064" spans="1:7" x14ac:dyDescent="0.15">
      <c r="A4064" s="44">
        <v>33286</v>
      </c>
      <c r="B4064" s="44" t="s">
        <v>1295</v>
      </c>
      <c r="C4064" s="48" t="s">
        <v>3662</v>
      </c>
      <c r="D4064" s="44">
        <v>2001</v>
      </c>
      <c r="E4064" s="48" t="s">
        <v>8757</v>
      </c>
      <c r="F4064" s="44" t="s">
        <v>1295</v>
      </c>
      <c r="G4064" s="61"/>
    </row>
    <row r="4065" spans="1:7" x14ac:dyDescent="0.15">
      <c r="A4065" s="44">
        <v>33287</v>
      </c>
      <c r="B4065" s="44" t="s">
        <v>1295</v>
      </c>
      <c r="C4065" s="48" t="s">
        <v>3663</v>
      </c>
      <c r="D4065" s="44">
        <v>2000</v>
      </c>
      <c r="E4065" s="48" t="s">
        <v>8757</v>
      </c>
      <c r="F4065" s="44" t="s">
        <v>1295</v>
      </c>
      <c r="G4065" s="61"/>
    </row>
    <row r="4066" spans="1:7" x14ac:dyDescent="0.15">
      <c r="A4066" s="44">
        <v>33288</v>
      </c>
      <c r="B4066" s="44" t="s">
        <v>1296</v>
      </c>
      <c r="C4066" s="48" t="s">
        <v>3664</v>
      </c>
      <c r="D4066" s="44">
        <v>2000</v>
      </c>
      <c r="E4066" s="48" t="s">
        <v>8757</v>
      </c>
      <c r="F4066" s="44" t="s">
        <v>1295</v>
      </c>
      <c r="G4066" s="61"/>
    </row>
    <row r="4067" spans="1:7" x14ac:dyDescent="0.15">
      <c r="A4067" s="44">
        <v>33289</v>
      </c>
      <c r="B4067" s="44" t="s">
        <v>1295</v>
      </c>
      <c r="C4067" s="48" t="s">
        <v>64</v>
      </c>
      <c r="D4067" s="44">
        <v>2002</v>
      </c>
      <c r="E4067" s="48" t="s">
        <v>8757</v>
      </c>
      <c r="F4067" s="44" t="s">
        <v>1295</v>
      </c>
      <c r="G4067" s="61"/>
    </row>
    <row r="4068" spans="1:7" x14ac:dyDescent="0.15">
      <c r="A4068" s="44">
        <v>33290</v>
      </c>
      <c r="B4068" s="44" t="s">
        <v>1295</v>
      </c>
      <c r="C4068" s="48" t="s">
        <v>369</v>
      </c>
      <c r="D4068" s="44">
        <v>2000</v>
      </c>
      <c r="E4068" s="48" t="s">
        <v>8757</v>
      </c>
      <c r="F4068" s="44" t="s">
        <v>1295</v>
      </c>
      <c r="G4068" s="61">
        <v>43100</v>
      </c>
    </row>
    <row r="4069" spans="1:7" x14ac:dyDescent="0.15">
      <c r="A4069" s="44">
        <v>33291</v>
      </c>
      <c r="B4069" s="44" t="s">
        <v>1295</v>
      </c>
      <c r="C4069" s="48" t="s">
        <v>3665</v>
      </c>
      <c r="D4069" s="44">
        <v>2001</v>
      </c>
      <c r="E4069" s="48" t="s">
        <v>8798</v>
      </c>
      <c r="F4069" s="44" t="s">
        <v>1299</v>
      </c>
      <c r="G4069" s="61"/>
    </row>
    <row r="4070" spans="1:7" x14ac:dyDescent="0.15">
      <c r="A4070" s="44">
        <v>33292</v>
      </c>
      <c r="B4070" s="44" t="s">
        <v>1295</v>
      </c>
      <c r="C4070" s="48" t="s">
        <v>1020</v>
      </c>
      <c r="D4070" s="44">
        <v>2003</v>
      </c>
      <c r="E4070" s="48" t="s">
        <v>8786</v>
      </c>
      <c r="F4070" s="44" t="s">
        <v>1297</v>
      </c>
      <c r="G4070" s="61"/>
    </row>
    <row r="4071" spans="1:7" x14ac:dyDescent="0.15">
      <c r="A4071" s="44">
        <v>33293</v>
      </c>
      <c r="B4071" s="44" t="s">
        <v>1296</v>
      </c>
      <c r="C4071" s="48" t="s">
        <v>3666</v>
      </c>
      <c r="D4071" s="44">
        <v>2005</v>
      </c>
      <c r="E4071" s="48" t="s">
        <v>8704</v>
      </c>
      <c r="F4071" s="44" t="s">
        <v>1292</v>
      </c>
      <c r="G4071" s="61"/>
    </row>
    <row r="4072" spans="1:7" x14ac:dyDescent="0.15">
      <c r="A4072" s="44">
        <v>33294</v>
      </c>
      <c r="B4072" s="44" t="s">
        <v>1296</v>
      </c>
      <c r="C4072" s="48" t="s">
        <v>3667</v>
      </c>
      <c r="D4072" s="44">
        <v>2003</v>
      </c>
      <c r="E4072" s="48" t="s">
        <v>8704</v>
      </c>
      <c r="F4072" s="44" t="s">
        <v>1292</v>
      </c>
      <c r="G4072" s="61"/>
    </row>
    <row r="4073" spans="1:7" x14ac:dyDescent="0.15">
      <c r="A4073" s="44">
        <v>33295</v>
      </c>
      <c r="B4073" s="44" t="s">
        <v>1295</v>
      </c>
      <c r="C4073" s="48" t="s">
        <v>3668</v>
      </c>
      <c r="D4073" s="44">
        <v>2005</v>
      </c>
      <c r="E4073" s="48" t="s">
        <v>8726</v>
      </c>
      <c r="F4073" s="44" t="s">
        <v>1292</v>
      </c>
      <c r="G4073" s="61">
        <v>43100</v>
      </c>
    </row>
    <row r="4074" spans="1:7" x14ac:dyDescent="0.15">
      <c r="A4074" s="44">
        <v>33296</v>
      </c>
      <c r="B4074" s="44" t="s">
        <v>1295</v>
      </c>
      <c r="C4074" s="48" t="s">
        <v>3669</v>
      </c>
      <c r="D4074" s="44">
        <v>2003</v>
      </c>
      <c r="E4074" s="48" t="s">
        <v>8704</v>
      </c>
      <c r="F4074" s="44" t="s">
        <v>1292</v>
      </c>
      <c r="G4074" s="61"/>
    </row>
    <row r="4075" spans="1:7" x14ac:dyDescent="0.15">
      <c r="A4075" s="44">
        <v>33297</v>
      </c>
      <c r="B4075" s="44" t="s">
        <v>1296</v>
      </c>
      <c r="C4075" s="48" t="s">
        <v>3670</v>
      </c>
      <c r="D4075" s="44">
        <v>2002</v>
      </c>
      <c r="E4075" s="48" t="s">
        <v>8704</v>
      </c>
      <c r="F4075" s="44" t="s">
        <v>1292</v>
      </c>
      <c r="G4075" s="61"/>
    </row>
    <row r="4076" spans="1:7" x14ac:dyDescent="0.15">
      <c r="A4076" s="44">
        <v>33298</v>
      </c>
      <c r="B4076" s="44" t="s">
        <v>1296</v>
      </c>
      <c r="C4076" s="48" t="s">
        <v>3671</v>
      </c>
      <c r="D4076" s="44">
        <v>2002</v>
      </c>
      <c r="E4076" s="48" t="s">
        <v>8704</v>
      </c>
      <c r="F4076" s="44" t="s">
        <v>1292</v>
      </c>
      <c r="G4076" s="61"/>
    </row>
    <row r="4077" spans="1:7" x14ac:dyDescent="0.15">
      <c r="A4077" s="44">
        <v>33299</v>
      </c>
      <c r="B4077" s="44" t="s">
        <v>1296</v>
      </c>
      <c r="C4077" s="48" t="s">
        <v>3672</v>
      </c>
      <c r="D4077" s="44">
        <v>2004</v>
      </c>
      <c r="E4077" s="48" t="s">
        <v>8786</v>
      </c>
      <c r="F4077" s="44" t="s">
        <v>1297</v>
      </c>
      <c r="G4077" s="61"/>
    </row>
    <row r="4078" spans="1:7" x14ac:dyDescent="0.15">
      <c r="A4078" s="44">
        <v>33300</v>
      </c>
      <c r="B4078" s="44" t="s">
        <v>1295</v>
      </c>
      <c r="C4078" s="48" t="s">
        <v>388</v>
      </c>
      <c r="D4078" s="44">
        <v>2001</v>
      </c>
      <c r="E4078" s="48" t="s">
        <v>8717</v>
      </c>
      <c r="F4078" s="44" t="s">
        <v>1299</v>
      </c>
      <c r="G4078" s="61"/>
    </row>
    <row r="4079" spans="1:7" x14ac:dyDescent="0.15">
      <c r="A4079" s="44">
        <v>33301</v>
      </c>
      <c r="B4079" s="44" t="s">
        <v>1296</v>
      </c>
      <c r="C4079" s="48" t="s">
        <v>3673</v>
      </c>
      <c r="D4079" s="44">
        <v>2003</v>
      </c>
      <c r="E4079" s="48" t="s">
        <v>8819</v>
      </c>
      <c r="F4079" s="44" t="s">
        <v>1299</v>
      </c>
      <c r="G4079" s="61"/>
    </row>
    <row r="4080" spans="1:7" x14ac:dyDescent="0.15">
      <c r="A4080" s="44">
        <v>33302</v>
      </c>
      <c r="B4080" s="44" t="s">
        <v>1295</v>
      </c>
      <c r="C4080" s="48" t="s">
        <v>98</v>
      </c>
      <c r="D4080" s="44">
        <v>2003</v>
      </c>
      <c r="E4080" s="48" t="s">
        <v>8819</v>
      </c>
      <c r="F4080" s="44" t="s">
        <v>1299</v>
      </c>
      <c r="G4080" s="61"/>
    </row>
    <row r="4081" spans="1:7" x14ac:dyDescent="0.15">
      <c r="A4081" s="44">
        <v>33303</v>
      </c>
      <c r="B4081" s="44" t="s">
        <v>1295</v>
      </c>
      <c r="C4081" s="48" t="s">
        <v>3674</v>
      </c>
      <c r="D4081" s="44">
        <v>2005</v>
      </c>
      <c r="E4081" s="48" t="s">
        <v>8819</v>
      </c>
      <c r="F4081" s="44" t="s">
        <v>1299</v>
      </c>
      <c r="G4081" s="61"/>
    </row>
    <row r="4082" spans="1:7" x14ac:dyDescent="0.15">
      <c r="A4082" s="44">
        <v>33304</v>
      </c>
      <c r="B4082" s="44" t="s">
        <v>1296</v>
      </c>
      <c r="C4082" s="48" t="s">
        <v>3675</v>
      </c>
      <c r="D4082" s="44">
        <v>2003</v>
      </c>
      <c r="E4082" s="48" t="s">
        <v>8858</v>
      </c>
      <c r="F4082" s="44" t="s">
        <v>1294</v>
      </c>
      <c r="G4082" s="61"/>
    </row>
    <row r="4083" spans="1:7" x14ac:dyDescent="0.15">
      <c r="A4083" s="44">
        <v>33305</v>
      </c>
      <c r="B4083" s="44" t="s">
        <v>1296</v>
      </c>
      <c r="C4083" s="48" t="s">
        <v>3676</v>
      </c>
      <c r="D4083" s="44">
        <v>2000</v>
      </c>
      <c r="E4083" s="48" t="s">
        <v>8814</v>
      </c>
      <c r="F4083" s="44" t="s">
        <v>1291</v>
      </c>
      <c r="G4083" s="61"/>
    </row>
    <row r="4084" spans="1:7" x14ac:dyDescent="0.15">
      <c r="A4084" s="44">
        <v>33306</v>
      </c>
      <c r="B4084" s="44" t="s">
        <v>1296</v>
      </c>
      <c r="C4084" s="48" t="s">
        <v>3677</v>
      </c>
      <c r="D4084" s="44">
        <v>2000</v>
      </c>
      <c r="E4084" s="48" t="s">
        <v>8836</v>
      </c>
      <c r="F4084" s="44" t="s">
        <v>1296</v>
      </c>
      <c r="G4084" s="61"/>
    </row>
    <row r="4085" spans="1:7" x14ac:dyDescent="0.15">
      <c r="A4085" s="44">
        <v>33309</v>
      </c>
      <c r="B4085" s="44" t="s">
        <v>1295</v>
      </c>
      <c r="C4085" s="48" t="s">
        <v>5738</v>
      </c>
      <c r="D4085" s="44">
        <v>2003</v>
      </c>
      <c r="E4085" s="48" t="s">
        <v>8719</v>
      </c>
      <c r="F4085" s="44" t="s">
        <v>1294</v>
      </c>
      <c r="G4085" s="61"/>
    </row>
    <row r="4086" spans="1:7" x14ac:dyDescent="0.15">
      <c r="A4086" s="44">
        <v>33310</v>
      </c>
      <c r="B4086" s="44" t="s">
        <v>1296</v>
      </c>
      <c r="C4086" s="48" t="s">
        <v>5264</v>
      </c>
      <c r="D4086" s="44">
        <v>2002</v>
      </c>
      <c r="E4086" s="48" t="s">
        <v>8709</v>
      </c>
      <c r="F4086" s="44" t="s">
        <v>1294</v>
      </c>
      <c r="G4086" s="61">
        <v>43100</v>
      </c>
    </row>
    <row r="4087" spans="1:7" x14ac:dyDescent="0.15">
      <c r="A4087" s="44">
        <v>33311</v>
      </c>
      <c r="B4087" s="44" t="s">
        <v>1295</v>
      </c>
      <c r="C4087" s="48" t="s">
        <v>3678</v>
      </c>
      <c r="D4087" s="44">
        <v>1999</v>
      </c>
      <c r="E4087" s="48" t="s">
        <v>8836</v>
      </c>
      <c r="F4087" s="44" t="s">
        <v>1296</v>
      </c>
      <c r="G4087" s="61"/>
    </row>
    <row r="4088" spans="1:7" x14ac:dyDescent="0.15">
      <c r="A4088" s="44">
        <v>33314</v>
      </c>
      <c r="B4088" s="44" t="s">
        <v>1296</v>
      </c>
      <c r="C4088" s="48" t="s">
        <v>563</v>
      </c>
      <c r="D4088" s="44">
        <v>2003</v>
      </c>
      <c r="E4088" s="48" t="s">
        <v>8716</v>
      </c>
      <c r="F4088" s="44" t="s">
        <v>1294</v>
      </c>
      <c r="G4088" s="61">
        <v>43100</v>
      </c>
    </row>
    <row r="4089" spans="1:7" x14ac:dyDescent="0.15">
      <c r="A4089" s="44">
        <v>33315</v>
      </c>
      <c r="B4089" s="44" t="s">
        <v>1296</v>
      </c>
      <c r="C4089" s="48" t="s">
        <v>3679</v>
      </c>
      <c r="D4089" s="44">
        <v>2002</v>
      </c>
      <c r="E4089" s="48" t="s">
        <v>8836</v>
      </c>
      <c r="F4089" s="44" t="s">
        <v>1296</v>
      </c>
      <c r="G4089" s="61"/>
    </row>
    <row r="4090" spans="1:7" x14ac:dyDescent="0.15">
      <c r="A4090" s="44">
        <v>33316</v>
      </c>
      <c r="B4090" s="44" t="s">
        <v>1295</v>
      </c>
      <c r="C4090" s="48" t="s">
        <v>3680</v>
      </c>
      <c r="D4090" s="44">
        <v>2002</v>
      </c>
      <c r="E4090" s="48" t="s">
        <v>8836</v>
      </c>
      <c r="F4090" s="44" t="s">
        <v>1296</v>
      </c>
      <c r="G4090" s="61"/>
    </row>
    <row r="4091" spans="1:7" x14ac:dyDescent="0.15">
      <c r="A4091" s="44">
        <v>33318</v>
      </c>
      <c r="B4091" s="44" t="s">
        <v>1295</v>
      </c>
      <c r="C4091" s="48" t="s">
        <v>3681</v>
      </c>
      <c r="D4091" s="44">
        <v>2001</v>
      </c>
      <c r="E4091" s="48" t="s">
        <v>8836</v>
      </c>
      <c r="F4091" s="44" t="s">
        <v>1296</v>
      </c>
      <c r="G4091" s="61">
        <v>42676</v>
      </c>
    </row>
    <row r="4092" spans="1:7" x14ac:dyDescent="0.15">
      <c r="A4092" s="44">
        <v>33320</v>
      </c>
      <c r="B4092" s="44" t="s">
        <v>1295</v>
      </c>
      <c r="C4092" s="48" t="s">
        <v>3682</v>
      </c>
      <c r="D4092" s="44">
        <v>2000</v>
      </c>
      <c r="E4092" s="48" t="s">
        <v>8836</v>
      </c>
      <c r="F4092" s="44" t="s">
        <v>1296</v>
      </c>
      <c r="G4092" s="61"/>
    </row>
    <row r="4093" spans="1:7" x14ac:dyDescent="0.15">
      <c r="A4093" s="44">
        <v>33321</v>
      </c>
      <c r="B4093" s="44" t="s">
        <v>1295</v>
      </c>
      <c r="C4093" s="48" t="s">
        <v>11116</v>
      </c>
      <c r="D4093" s="44">
        <v>1999</v>
      </c>
      <c r="E4093" s="48" t="s">
        <v>8847</v>
      </c>
      <c r="F4093" s="44" t="s">
        <v>1291</v>
      </c>
      <c r="G4093" s="61"/>
    </row>
    <row r="4094" spans="1:7" x14ac:dyDescent="0.15">
      <c r="A4094" s="44">
        <v>33322</v>
      </c>
      <c r="B4094" s="44" t="s">
        <v>1296</v>
      </c>
      <c r="C4094" s="48" t="s">
        <v>686</v>
      </c>
      <c r="D4094" s="44">
        <v>2002</v>
      </c>
      <c r="E4094" s="48" t="s">
        <v>8772</v>
      </c>
      <c r="F4094" s="44" t="s">
        <v>1294</v>
      </c>
      <c r="G4094" s="61"/>
    </row>
    <row r="4095" spans="1:7" x14ac:dyDescent="0.15">
      <c r="A4095" s="44">
        <v>33323</v>
      </c>
      <c r="B4095" s="44" t="s">
        <v>1295</v>
      </c>
      <c r="C4095" s="48" t="s">
        <v>3683</v>
      </c>
      <c r="D4095" s="44">
        <v>2004</v>
      </c>
      <c r="E4095" s="48" t="s">
        <v>8715</v>
      </c>
      <c r="F4095" s="44" t="s">
        <v>1299</v>
      </c>
      <c r="G4095" s="61"/>
    </row>
    <row r="4096" spans="1:7" x14ac:dyDescent="0.15">
      <c r="A4096" s="44">
        <v>33324</v>
      </c>
      <c r="B4096" s="44" t="s">
        <v>1295</v>
      </c>
      <c r="C4096" s="48" t="s">
        <v>3684</v>
      </c>
      <c r="D4096" s="44">
        <v>2002</v>
      </c>
      <c r="E4096" s="48" t="s">
        <v>8715</v>
      </c>
      <c r="F4096" s="44" t="s">
        <v>1299</v>
      </c>
      <c r="G4096" s="61">
        <v>43059</v>
      </c>
    </row>
    <row r="4097" spans="1:7" x14ac:dyDescent="0.15">
      <c r="A4097" s="44">
        <v>33325</v>
      </c>
      <c r="B4097" s="44" t="s">
        <v>1295</v>
      </c>
      <c r="C4097" s="48" t="s">
        <v>58</v>
      </c>
      <c r="D4097" s="44">
        <v>2002</v>
      </c>
      <c r="E4097" s="48" t="s">
        <v>8791</v>
      </c>
      <c r="F4097" s="44" t="s">
        <v>1295</v>
      </c>
      <c r="G4097" s="61">
        <v>42442</v>
      </c>
    </row>
    <row r="4098" spans="1:7" x14ac:dyDescent="0.15">
      <c r="A4098" s="44">
        <v>33326</v>
      </c>
      <c r="B4098" s="44" t="s">
        <v>1296</v>
      </c>
      <c r="C4098" s="48" t="s">
        <v>3685</v>
      </c>
      <c r="D4098" s="44">
        <v>2002</v>
      </c>
      <c r="E4098" s="48" t="s">
        <v>8715</v>
      </c>
      <c r="F4098" s="44" t="s">
        <v>1299</v>
      </c>
      <c r="G4098" s="61"/>
    </row>
    <row r="4099" spans="1:7" x14ac:dyDescent="0.15">
      <c r="A4099" s="44">
        <v>33327</v>
      </c>
      <c r="B4099" s="44" t="s">
        <v>1295</v>
      </c>
      <c r="C4099" s="48" t="s">
        <v>1011</v>
      </c>
      <c r="D4099" s="44">
        <v>2004</v>
      </c>
      <c r="E4099" s="48" t="s">
        <v>8715</v>
      </c>
      <c r="F4099" s="44" t="s">
        <v>1299</v>
      </c>
      <c r="G4099" s="61"/>
    </row>
    <row r="4100" spans="1:7" x14ac:dyDescent="0.15">
      <c r="A4100" s="44">
        <v>33328</v>
      </c>
      <c r="B4100" s="44" t="s">
        <v>1296</v>
      </c>
      <c r="C4100" s="48" t="s">
        <v>3686</v>
      </c>
      <c r="D4100" s="44">
        <v>2001</v>
      </c>
      <c r="E4100" s="48" t="s">
        <v>8715</v>
      </c>
      <c r="F4100" s="44" t="s">
        <v>1299</v>
      </c>
      <c r="G4100" s="61"/>
    </row>
    <row r="4101" spans="1:7" x14ac:dyDescent="0.15">
      <c r="A4101" s="44">
        <v>33329</v>
      </c>
      <c r="B4101" s="44" t="s">
        <v>1296</v>
      </c>
      <c r="C4101" s="48" t="s">
        <v>3687</v>
      </c>
      <c r="D4101" s="44">
        <v>2006</v>
      </c>
      <c r="E4101" s="48" t="s">
        <v>8715</v>
      </c>
      <c r="F4101" s="44" t="s">
        <v>1299</v>
      </c>
      <c r="G4101" s="61"/>
    </row>
    <row r="4102" spans="1:7" x14ac:dyDescent="0.15">
      <c r="A4102" s="44">
        <v>33330</v>
      </c>
      <c r="B4102" s="44" t="s">
        <v>1296</v>
      </c>
      <c r="C4102" s="48" t="s">
        <v>1168</v>
      </c>
      <c r="D4102" s="44">
        <v>2002</v>
      </c>
      <c r="E4102" s="48" t="s">
        <v>8772</v>
      </c>
      <c r="F4102" s="44" t="s">
        <v>1294</v>
      </c>
      <c r="G4102" s="61"/>
    </row>
    <row r="4103" spans="1:7" x14ac:dyDescent="0.15">
      <c r="A4103" s="44">
        <v>33331</v>
      </c>
      <c r="B4103" s="44" t="s">
        <v>1296</v>
      </c>
      <c r="C4103" s="48" t="s">
        <v>8305</v>
      </c>
      <c r="D4103" s="44">
        <v>2003</v>
      </c>
      <c r="E4103" s="48" t="s">
        <v>8691</v>
      </c>
      <c r="F4103" s="44" t="s">
        <v>1296</v>
      </c>
      <c r="G4103" s="61">
        <v>42948</v>
      </c>
    </row>
    <row r="4104" spans="1:7" x14ac:dyDescent="0.15">
      <c r="A4104" s="44">
        <v>33333</v>
      </c>
      <c r="B4104" s="44" t="s">
        <v>1296</v>
      </c>
      <c r="C4104" s="48" t="s">
        <v>1374</v>
      </c>
      <c r="D4104" s="44">
        <v>2001</v>
      </c>
      <c r="E4104" s="48" t="s">
        <v>8777</v>
      </c>
      <c r="F4104" s="44" t="s">
        <v>1298</v>
      </c>
      <c r="G4104" s="61"/>
    </row>
    <row r="4105" spans="1:7" x14ac:dyDescent="0.15">
      <c r="A4105" s="44">
        <v>33334</v>
      </c>
      <c r="B4105" s="44" t="s">
        <v>1296</v>
      </c>
      <c r="C4105" s="48" t="s">
        <v>3688</v>
      </c>
      <c r="D4105" s="44">
        <v>2000</v>
      </c>
      <c r="E4105" s="48" t="s">
        <v>8777</v>
      </c>
      <c r="F4105" s="44" t="s">
        <v>1298</v>
      </c>
      <c r="G4105" s="61"/>
    </row>
    <row r="4106" spans="1:7" x14ac:dyDescent="0.15">
      <c r="A4106" s="44">
        <v>33335</v>
      </c>
      <c r="B4106" s="44" t="s">
        <v>1295</v>
      </c>
      <c r="C4106" s="48" t="s">
        <v>3689</v>
      </c>
      <c r="D4106" s="44">
        <v>2002</v>
      </c>
      <c r="E4106" s="48" t="s">
        <v>8777</v>
      </c>
      <c r="F4106" s="44" t="s">
        <v>1298</v>
      </c>
      <c r="G4106" s="61"/>
    </row>
    <row r="4107" spans="1:7" x14ac:dyDescent="0.15">
      <c r="A4107" s="44">
        <v>33338</v>
      </c>
      <c r="B4107" s="44" t="s">
        <v>1296</v>
      </c>
      <c r="C4107" s="48" t="s">
        <v>894</v>
      </c>
      <c r="D4107" s="44">
        <v>2001</v>
      </c>
      <c r="E4107" s="48" t="s">
        <v>8821</v>
      </c>
      <c r="F4107" s="44" t="s">
        <v>1299</v>
      </c>
      <c r="G4107" s="61"/>
    </row>
    <row r="4108" spans="1:7" x14ac:dyDescent="0.15">
      <c r="A4108" s="44">
        <v>33339</v>
      </c>
      <c r="B4108" s="44" t="s">
        <v>1295</v>
      </c>
      <c r="C4108" s="48" t="s">
        <v>348</v>
      </c>
      <c r="D4108" s="44">
        <v>2000</v>
      </c>
      <c r="E4108" s="48" t="s">
        <v>8781</v>
      </c>
      <c r="F4108" s="44" t="s">
        <v>1295</v>
      </c>
      <c r="G4108" s="61"/>
    </row>
    <row r="4109" spans="1:7" x14ac:dyDescent="0.15">
      <c r="A4109" s="44">
        <v>33340</v>
      </c>
      <c r="B4109" s="44" t="s">
        <v>1296</v>
      </c>
      <c r="C4109" s="48" t="s">
        <v>3690</v>
      </c>
      <c r="D4109" s="44">
        <v>2003</v>
      </c>
      <c r="E4109" s="48" t="s">
        <v>8772</v>
      </c>
      <c r="F4109" s="44" t="s">
        <v>1294</v>
      </c>
      <c r="G4109" s="61"/>
    </row>
    <row r="4110" spans="1:7" x14ac:dyDescent="0.15">
      <c r="A4110" s="44">
        <v>33341</v>
      </c>
      <c r="B4110" s="44" t="s">
        <v>1296</v>
      </c>
      <c r="C4110" s="48" t="s">
        <v>3691</v>
      </c>
      <c r="D4110" s="44">
        <v>2000</v>
      </c>
      <c r="E4110" s="48" t="s">
        <v>8879</v>
      </c>
      <c r="F4110" s="44" t="s">
        <v>1296</v>
      </c>
      <c r="G4110" s="61"/>
    </row>
    <row r="4111" spans="1:7" x14ac:dyDescent="0.15">
      <c r="A4111" s="44">
        <v>33342</v>
      </c>
      <c r="B4111" s="44" t="s">
        <v>1296</v>
      </c>
      <c r="C4111" s="48" t="s">
        <v>10072</v>
      </c>
      <c r="D4111" s="44">
        <v>2001</v>
      </c>
      <c r="E4111" s="48" t="s">
        <v>8702</v>
      </c>
      <c r="F4111" s="44" t="s">
        <v>1299</v>
      </c>
      <c r="G4111" s="61">
        <v>43100</v>
      </c>
    </row>
    <row r="4112" spans="1:7" x14ac:dyDescent="0.15">
      <c r="A4112" s="44">
        <v>33343</v>
      </c>
      <c r="B4112" s="44" t="s">
        <v>1296</v>
      </c>
      <c r="C4112" s="48" t="s">
        <v>1107</v>
      </c>
      <c r="D4112" s="44">
        <v>2003</v>
      </c>
      <c r="E4112" s="48" t="s">
        <v>8702</v>
      </c>
      <c r="F4112" s="44" t="s">
        <v>1299</v>
      </c>
      <c r="G4112" s="61">
        <v>42841</v>
      </c>
    </row>
    <row r="4113" spans="1:7" x14ac:dyDescent="0.15">
      <c r="A4113" s="44">
        <v>33344</v>
      </c>
      <c r="B4113" s="44" t="s">
        <v>1295</v>
      </c>
      <c r="C4113" s="48" t="s">
        <v>3692</v>
      </c>
      <c r="D4113" s="44">
        <v>2003</v>
      </c>
      <c r="E4113" s="48" t="s">
        <v>8738</v>
      </c>
      <c r="F4113" s="44" t="s">
        <v>1293</v>
      </c>
      <c r="G4113" s="61"/>
    </row>
    <row r="4114" spans="1:7" x14ac:dyDescent="0.15">
      <c r="A4114" s="44">
        <v>33345</v>
      </c>
      <c r="B4114" s="44" t="s">
        <v>1295</v>
      </c>
      <c r="C4114" s="48" t="s">
        <v>3693</v>
      </c>
      <c r="D4114" s="44">
        <v>2003</v>
      </c>
      <c r="E4114" s="48" t="s">
        <v>11383</v>
      </c>
      <c r="F4114" s="44" t="s">
        <v>1298</v>
      </c>
      <c r="G4114" s="61">
        <v>43017</v>
      </c>
    </row>
    <row r="4115" spans="1:7" x14ac:dyDescent="0.15">
      <c r="A4115" s="44">
        <v>33346</v>
      </c>
      <c r="B4115" s="44" t="s">
        <v>1296</v>
      </c>
      <c r="C4115" s="48" t="s">
        <v>3694</v>
      </c>
      <c r="D4115" s="44">
        <v>2002</v>
      </c>
      <c r="E4115" s="48" t="s">
        <v>9165</v>
      </c>
      <c r="F4115" s="44" t="s">
        <v>1298</v>
      </c>
      <c r="G4115" s="61"/>
    </row>
    <row r="4116" spans="1:7" x14ac:dyDescent="0.15">
      <c r="A4116" s="44">
        <v>33347</v>
      </c>
      <c r="B4116" s="44" t="s">
        <v>1295</v>
      </c>
      <c r="C4116" s="48" t="s">
        <v>3695</v>
      </c>
      <c r="D4116" s="44">
        <v>2004</v>
      </c>
      <c r="E4116" s="48" t="s">
        <v>9165</v>
      </c>
      <c r="F4116" s="44" t="s">
        <v>1298</v>
      </c>
      <c r="G4116" s="61"/>
    </row>
    <row r="4117" spans="1:7" x14ac:dyDescent="0.15">
      <c r="A4117" s="44">
        <v>33348</v>
      </c>
      <c r="B4117" s="44" t="s">
        <v>1295</v>
      </c>
      <c r="C4117" s="48" t="s">
        <v>11117</v>
      </c>
      <c r="D4117" s="44">
        <v>1999</v>
      </c>
      <c r="E4117" s="48" t="s">
        <v>9165</v>
      </c>
      <c r="F4117" s="44" t="s">
        <v>1298</v>
      </c>
      <c r="G4117" s="61"/>
    </row>
    <row r="4118" spans="1:7" x14ac:dyDescent="0.15">
      <c r="A4118" s="44">
        <v>33349</v>
      </c>
      <c r="B4118" s="44" t="s">
        <v>1295</v>
      </c>
      <c r="C4118" s="48" t="s">
        <v>3696</v>
      </c>
      <c r="D4118" s="44">
        <v>2007</v>
      </c>
      <c r="E4118" s="48" t="s">
        <v>8740</v>
      </c>
      <c r="F4118" s="44" t="s">
        <v>1297</v>
      </c>
      <c r="G4118" s="61"/>
    </row>
    <row r="4119" spans="1:7" x14ac:dyDescent="0.15">
      <c r="A4119" s="44">
        <v>33350</v>
      </c>
      <c r="B4119" s="44" t="s">
        <v>1295</v>
      </c>
      <c r="C4119" s="48" t="s">
        <v>3697</v>
      </c>
      <c r="D4119" s="44">
        <v>2006</v>
      </c>
      <c r="E4119" s="48" t="s">
        <v>8740</v>
      </c>
      <c r="F4119" s="44" t="s">
        <v>1297</v>
      </c>
      <c r="G4119" s="61">
        <v>42512</v>
      </c>
    </row>
    <row r="4120" spans="1:7" x14ac:dyDescent="0.15">
      <c r="A4120" s="44">
        <v>33351</v>
      </c>
      <c r="B4120" s="44" t="s">
        <v>1296</v>
      </c>
      <c r="C4120" s="48" t="s">
        <v>3698</v>
      </c>
      <c r="D4120" s="44">
        <v>2004</v>
      </c>
      <c r="E4120" s="48" t="s">
        <v>8740</v>
      </c>
      <c r="F4120" s="44" t="s">
        <v>1297</v>
      </c>
      <c r="G4120" s="61">
        <v>42551</v>
      </c>
    </row>
    <row r="4121" spans="1:7" x14ac:dyDescent="0.15">
      <c r="A4121" s="44">
        <v>33352</v>
      </c>
      <c r="B4121" s="44" t="s">
        <v>1295</v>
      </c>
      <c r="C4121" s="48" t="s">
        <v>1247</v>
      </c>
      <c r="D4121" s="44">
        <v>2004</v>
      </c>
      <c r="E4121" s="48" t="s">
        <v>8740</v>
      </c>
      <c r="F4121" s="44" t="s">
        <v>1297</v>
      </c>
      <c r="G4121" s="61">
        <v>42863</v>
      </c>
    </row>
    <row r="4122" spans="1:7" x14ac:dyDescent="0.15">
      <c r="A4122" s="44">
        <v>33353</v>
      </c>
      <c r="B4122" s="44" t="s">
        <v>1296</v>
      </c>
      <c r="C4122" s="48" t="s">
        <v>3699</v>
      </c>
      <c r="D4122" s="44">
        <v>2002</v>
      </c>
      <c r="E4122" s="48" t="s">
        <v>8740</v>
      </c>
      <c r="F4122" s="44" t="s">
        <v>1297</v>
      </c>
      <c r="G4122" s="61"/>
    </row>
    <row r="4123" spans="1:7" x14ac:dyDescent="0.15">
      <c r="A4123" s="44">
        <v>33354</v>
      </c>
      <c r="B4123" s="44" t="s">
        <v>1296</v>
      </c>
      <c r="C4123" s="48" t="s">
        <v>3700</v>
      </c>
      <c r="D4123" s="44">
        <v>2000</v>
      </c>
      <c r="E4123" s="48" t="s">
        <v>8740</v>
      </c>
      <c r="F4123" s="44" t="s">
        <v>1297</v>
      </c>
      <c r="G4123" s="61"/>
    </row>
    <row r="4124" spans="1:7" x14ac:dyDescent="0.15">
      <c r="A4124" s="44">
        <v>33355</v>
      </c>
      <c r="B4124" s="44" t="s">
        <v>1296</v>
      </c>
      <c r="C4124" s="48" t="s">
        <v>3701</v>
      </c>
      <c r="D4124" s="44">
        <v>2004</v>
      </c>
      <c r="E4124" s="48" t="s">
        <v>8740</v>
      </c>
      <c r="F4124" s="44" t="s">
        <v>1297</v>
      </c>
      <c r="G4124" s="61">
        <v>43100</v>
      </c>
    </row>
    <row r="4125" spans="1:7" x14ac:dyDescent="0.15">
      <c r="A4125" s="44">
        <v>33356</v>
      </c>
      <c r="B4125" s="44" t="s">
        <v>1295</v>
      </c>
      <c r="C4125" s="48" t="s">
        <v>3702</v>
      </c>
      <c r="D4125" s="44">
        <v>2000</v>
      </c>
      <c r="E4125" s="48" t="s">
        <v>8800</v>
      </c>
      <c r="F4125" s="44" t="s">
        <v>1293</v>
      </c>
      <c r="G4125" s="61"/>
    </row>
    <row r="4126" spans="1:7" x14ac:dyDescent="0.15">
      <c r="A4126" s="44">
        <v>33358</v>
      </c>
      <c r="B4126" s="44" t="s">
        <v>1296</v>
      </c>
      <c r="C4126" s="48" t="s">
        <v>3703</v>
      </c>
      <c r="D4126" s="44">
        <v>2003</v>
      </c>
      <c r="E4126" s="48" t="s">
        <v>8793</v>
      </c>
      <c r="F4126" s="44" t="s">
        <v>1298</v>
      </c>
      <c r="G4126" s="61"/>
    </row>
    <row r="4127" spans="1:7" x14ac:dyDescent="0.15">
      <c r="A4127" s="44">
        <v>33359</v>
      </c>
      <c r="B4127" s="44" t="s">
        <v>1296</v>
      </c>
      <c r="C4127" s="48" t="s">
        <v>920</v>
      </c>
      <c r="D4127" s="44">
        <v>2001</v>
      </c>
      <c r="E4127" s="48" t="s">
        <v>8780</v>
      </c>
      <c r="F4127" s="44" t="s">
        <v>1294</v>
      </c>
      <c r="G4127" s="61"/>
    </row>
    <row r="4128" spans="1:7" x14ac:dyDescent="0.15">
      <c r="A4128" s="44">
        <v>33360</v>
      </c>
      <c r="B4128" s="44" t="s">
        <v>1295</v>
      </c>
      <c r="C4128" s="48" t="s">
        <v>3704</v>
      </c>
      <c r="D4128" s="44">
        <v>2002</v>
      </c>
      <c r="E4128" s="48" t="s">
        <v>8713</v>
      </c>
      <c r="F4128" s="44" t="s">
        <v>1297</v>
      </c>
      <c r="G4128" s="61"/>
    </row>
    <row r="4129" spans="1:7" x14ac:dyDescent="0.15">
      <c r="A4129" s="44">
        <v>33361</v>
      </c>
      <c r="B4129" s="44" t="s">
        <v>1295</v>
      </c>
      <c r="C4129" s="48" t="s">
        <v>994</v>
      </c>
      <c r="D4129" s="44">
        <v>2003</v>
      </c>
      <c r="E4129" s="48" t="s">
        <v>8713</v>
      </c>
      <c r="F4129" s="44" t="s">
        <v>1297</v>
      </c>
      <c r="G4129" s="61">
        <v>43100</v>
      </c>
    </row>
    <row r="4130" spans="1:7" x14ac:dyDescent="0.15">
      <c r="A4130" s="44">
        <v>33362</v>
      </c>
      <c r="B4130" s="44" t="s">
        <v>1295</v>
      </c>
      <c r="C4130" s="48" t="s">
        <v>135</v>
      </c>
      <c r="D4130" s="44">
        <v>2003</v>
      </c>
      <c r="E4130" s="48" t="s">
        <v>8877</v>
      </c>
      <c r="F4130" s="44" t="s">
        <v>1299</v>
      </c>
      <c r="G4130" s="61">
        <v>42485</v>
      </c>
    </row>
    <row r="4131" spans="1:7" x14ac:dyDescent="0.15">
      <c r="A4131" s="44">
        <v>33363</v>
      </c>
      <c r="B4131" s="44" t="s">
        <v>1296</v>
      </c>
      <c r="C4131" s="48" t="s">
        <v>3705</v>
      </c>
      <c r="D4131" s="44">
        <v>2000</v>
      </c>
      <c r="E4131" s="48" t="s">
        <v>8743</v>
      </c>
      <c r="F4131" s="44" t="s">
        <v>1299</v>
      </c>
      <c r="G4131" s="61"/>
    </row>
    <row r="4132" spans="1:7" x14ac:dyDescent="0.15">
      <c r="A4132" s="44">
        <v>33365</v>
      </c>
      <c r="B4132" s="44" t="s">
        <v>1296</v>
      </c>
      <c r="C4132" s="48" t="s">
        <v>3706</v>
      </c>
      <c r="D4132" s="44">
        <v>2001</v>
      </c>
      <c r="E4132" s="48" t="s">
        <v>8719</v>
      </c>
      <c r="F4132" s="44" t="s">
        <v>1294</v>
      </c>
      <c r="G4132" s="61"/>
    </row>
    <row r="4133" spans="1:7" x14ac:dyDescent="0.15">
      <c r="A4133" s="44">
        <v>33367</v>
      </c>
      <c r="B4133" s="44" t="s">
        <v>1296</v>
      </c>
      <c r="C4133" s="48" t="s">
        <v>613</v>
      </c>
      <c r="D4133" s="44">
        <v>2002</v>
      </c>
      <c r="E4133" s="48" t="s">
        <v>8817</v>
      </c>
      <c r="F4133" s="44" t="s">
        <v>1291</v>
      </c>
      <c r="G4133" s="61">
        <v>43100</v>
      </c>
    </row>
    <row r="4134" spans="1:7" x14ac:dyDescent="0.15">
      <c r="A4134" s="44">
        <v>33369</v>
      </c>
      <c r="B4134" s="44" t="s">
        <v>1295</v>
      </c>
      <c r="C4134" s="48" t="s">
        <v>3707</v>
      </c>
      <c r="D4134" s="44">
        <v>2001</v>
      </c>
      <c r="E4134" s="48" t="s">
        <v>8815</v>
      </c>
      <c r="F4134" s="44" t="s">
        <v>1290</v>
      </c>
      <c r="G4134" s="61"/>
    </row>
    <row r="4135" spans="1:7" x14ac:dyDescent="0.15">
      <c r="A4135" s="44">
        <v>33370</v>
      </c>
      <c r="B4135" s="44" t="s">
        <v>1295</v>
      </c>
      <c r="C4135" s="48" t="s">
        <v>468</v>
      </c>
      <c r="D4135" s="44">
        <v>2001</v>
      </c>
      <c r="E4135" s="48" t="s">
        <v>8689</v>
      </c>
      <c r="F4135" s="44" t="s">
        <v>1290</v>
      </c>
      <c r="G4135" s="61"/>
    </row>
    <row r="4136" spans="1:7" x14ac:dyDescent="0.15">
      <c r="A4136" s="44">
        <v>33371</v>
      </c>
      <c r="B4136" s="44" t="s">
        <v>1295</v>
      </c>
      <c r="C4136" s="48" t="s">
        <v>3708</v>
      </c>
      <c r="D4136" s="44">
        <v>2001</v>
      </c>
      <c r="E4136" s="48" t="s">
        <v>8815</v>
      </c>
      <c r="F4136" s="44" t="s">
        <v>1290</v>
      </c>
      <c r="G4136" s="61"/>
    </row>
    <row r="4137" spans="1:7" x14ac:dyDescent="0.15">
      <c r="A4137" s="44">
        <v>33373</v>
      </c>
      <c r="B4137" s="44" t="s">
        <v>1295</v>
      </c>
      <c r="C4137" s="48" t="s">
        <v>3709</v>
      </c>
      <c r="D4137" s="44">
        <v>2003</v>
      </c>
      <c r="E4137" s="48" t="s">
        <v>8704</v>
      </c>
      <c r="F4137" s="44" t="s">
        <v>1292</v>
      </c>
      <c r="G4137" s="61"/>
    </row>
    <row r="4138" spans="1:7" x14ac:dyDescent="0.15">
      <c r="A4138" s="44">
        <v>33375</v>
      </c>
      <c r="B4138" s="44" t="s">
        <v>1295</v>
      </c>
      <c r="C4138" s="48" t="s">
        <v>3710</v>
      </c>
      <c r="D4138" s="44">
        <v>2001</v>
      </c>
      <c r="E4138" s="48" t="s">
        <v>8783</v>
      </c>
      <c r="F4138" s="44" t="s">
        <v>1290</v>
      </c>
      <c r="G4138" s="61"/>
    </row>
    <row r="4139" spans="1:7" x14ac:dyDescent="0.15">
      <c r="A4139" s="44">
        <v>33376</v>
      </c>
      <c r="B4139" s="44" t="s">
        <v>1295</v>
      </c>
      <c r="C4139" s="48" t="s">
        <v>3711</v>
      </c>
      <c r="D4139" s="44">
        <v>2001</v>
      </c>
      <c r="E4139" s="48" t="s">
        <v>8783</v>
      </c>
      <c r="F4139" s="44" t="s">
        <v>1290</v>
      </c>
      <c r="G4139" s="61"/>
    </row>
    <row r="4140" spans="1:7" x14ac:dyDescent="0.15">
      <c r="A4140" s="44">
        <v>33379</v>
      </c>
      <c r="B4140" s="44" t="s">
        <v>1295</v>
      </c>
      <c r="C4140" s="48" t="s">
        <v>966</v>
      </c>
      <c r="D4140" s="44">
        <v>2003</v>
      </c>
      <c r="E4140" s="48" t="s">
        <v>8712</v>
      </c>
      <c r="F4140" s="44" t="s">
        <v>1291</v>
      </c>
      <c r="G4140" s="61">
        <v>43100</v>
      </c>
    </row>
    <row r="4141" spans="1:7" x14ac:dyDescent="0.15">
      <c r="A4141" s="44">
        <v>33380</v>
      </c>
      <c r="B4141" s="44" t="s">
        <v>1296</v>
      </c>
      <c r="C4141" s="48" t="s">
        <v>3712</v>
      </c>
      <c r="D4141" s="44">
        <v>2002</v>
      </c>
      <c r="E4141" s="48" t="s">
        <v>8711</v>
      </c>
      <c r="F4141" s="44" t="s">
        <v>1291</v>
      </c>
      <c r="G4141" s="61"/>
    </row>
    <row r="4142" spans="1:7" x14ac:dyDescent="0.15">
      <c r="A4142" s="44">
        <v>33381</v>
      </c>
      <c r="B4142" s="44" t="s">
        <v>1295</v>
      </c>
      <c r="C4142" s="48" t="s">
        <v>3713</v>
      </c>
      <c r="D4142" s="44">
        <v>2003</v>
      </c>
      <c r="E4142" s="48" t="s">
        <v>8772</v>
      </c>
      <c r="F4142" s="44" t="s">
        <v>1294</v>
      </c>
      <c r="G4142" s="61"/>
    </row>
    <row r="4143" spans="1:7" x14ac:dyDescent="0.15">
      <c r="A4143" s="44">
        <v>33382</v>
      </c>
      <c r="B4143" s="44" t="s">
        <v>1296</v>
      </c>
      <c r="C4143" s="48" t="s">
        <v>587</v>
      </c>
      <c r="D4143" s="44">
        <v>2002</v>
      </c>
      <c r="E4143" s="48" t="s">
        <v>8703</v>
      </c>
      <c r="F4143" s="44" t="s">
        <v>1294</v>
      </c>
      <c r="G4143" s="61">
        <v>42574</v>
      </c>
    </row>
    <row r="4144" spans="1:7" x14ac:dyDescent="0.15">
      <c r="A4144" s="44">
        <v>33383</v>
      </c>
      <c r="B4144" s="44" t="s">
        <v>1296</v>
      </c>
      <c r="C4144" s="48" t="s">
        <v>640</v>
      </c>
      <c r="D4144" s="44">
        <v>2003</v>
      </c>
      <c r="E4144" s="48" t="s">
        <v>8822</v>
      </c>
      <c r="F4144" s="44" t="s">
        <v>1295</v>
      </c>
      <c r="G4144" s="61">
        <v>42694</v>
      </c>
    </row>
    <row r="4145" spans="1:7" x14ac:dyDescent="0.15">
      <c r="A4145" s="44">
        <v>33384</v>
      </c>
      <c r="B4145" s="44" t="s">
        <v>1296</v>
      </c>
      <c r="C4145" s="48" t="s">
        <v>3714</v>
      </c>
      <c r="D4145" s="44">
        <v>2002</v>
      </c>
      <c r="E4145" s="48" t="s">
        <v>8736</v>
      </c>
      <c r="F4145" s="44" t="s">
        <v>1295</v>
      </c>
      <c r="G4145" s="61"/>
    </row>
    <row r="4146" spans="1:7" x14ac:dyDescent="0.15">
      <c r="A4146" s="44">
        <v>33385</v>
      </c>
      <c r="B4146" s="44" t="s">
        <v>1296</v>
      </c>
      <c r="C4146" s="48" t="s">
        <v>1346</v>
      </c>
      <c r="D4146" s="44">
        <v>2004</v>
      </c>
      <c r="E4146" s="48" t="s">
        <v>8828</v>
      </c>
      <c r="F4146" s="44" t="s">
        <v>1294</v>
      </c>
      <c r="G4146" s="61">
        <v>43100</v>
      </c>
    </row>
    <row r="4147" spans="1:7" x14ac:dyDescent="0.15">
      <c r="A4147" s="44">
        <v>33386</v>
      </c>
      <c r="B4147" s="44" t="s">
        <v>1295</v>
      </c>
      <c r="C4147" s="48" t="s">
        <v>3715</v>
      </c>
      <c r="D4147" s="44">
        <v>2005</v>
      </c>
      <c r="E4147" s="48" t="s">
        <v>8794</v>
      </c>
      <c r="F4147" s="44" t="s">
        <v>1293</v>
      </c>
      <c r="G4147" s="61"/>
    </row>
    <row r="4148" spans="1:7" x14ac:dyDescent="0.15">
      <c r="A4148" s="44">
        <v>33388</v>
      </c>
      <c r="B4148" s="44" t="s">
        <v>1295</v>
      </c>
      <c r="C4148" s="48" t="s">
        <v>3716</v>
      </c>
      <c r="D4148" s="44">
        <v>2002</v>
      </c>
      <c r="E4148" s="48" t="s">
        <v>8794</v>
      </c>
      <c r="F4148" s="44" t="s">
        <v>1293</v>
      </c>
      <c r="G4148" s="61"/>
    </row>
    <row r="4149" spans="1:7" x14ac:dyDescent="0.15">
      <c r="A4149" s="44">
        <v>33390</v>
      </c>
      <c r="B4149" s="44" t="s">
        <v>1295</v>
      </c>
      <c r="C4149" s="48" t="s">
        <v>11118</v>
      </c>
      <c r="D4149" s="44">
        <v>1999</v>
      </c>
      <c r="E4149" s="48" t="s">
        <v>8697</v>
      </c>
      <c r="F4149" s="44" t="s">
        <v>1291</v>
      </c>
      <c r="G4149" s="61"/>
    </row>
    <row r="4150" spans="1:7" x14ac:dyDescent="0.15">
      <c r="A4150" s="44">
        <v>33391</v>
      </c>
      <c r="B4150" s="44" t="s">
        <v>1295</v>
      </c>
      <c r="C4150" s="48" t="s">
        <v>3717</v>
      </c>
      <c r="D4150" s="44">
        <v>2001</v>
      </c>
      <c r="E4150" s="48" t="s">
        <v>8727</v>
      </c>
      <c r="F4150" s="44" t="s">
        <v>1293</v>
      </c>
      <c r="G4150" s="61"/>
    </row>
    <row r="4151" spans="1:7" x14ac:dyDescent="0.15">
      <c r="A4151" s="44">
        <v>33392</v>
      </c>
      <c r="B4151" s="44" t="s">
        <v>1295</v>
      </c>
      <c r="C4151" s="48" t="s">
        <v>11119</v>
      </c>
      <c r="D4151" s="44">
        <v>1999</v>
      </c>
      <c r="E4151" s="48" t="s">
        <v>8727</v>
      </c>
      <c r="F4151" s="44" t="s">
        <v>1293</v>
      </c>
      <c r="G4151" s="61"/>
    </row>
    <row r="4152" spans="1:7" x14ac:dyDescent="0.15">
      <c r="A4152" s="44">
        <v>33393</v>
      </c>
      <c r="B4152" s="44" t="s">
        <v>1295</v>
      </c>
      <c r="C4152" s="48" t="s">
        <v>195</v>
      </c>
      <c r="D4152" s="44">
        <v>2002</v>
      </c>
      <c r="E4152" s="48" t="s">
        <v>8727</v>
      </c>
      <c r="F4152" s="44" t="s">
        <v>1293</v>
      </c>
      <c r="G4152" s="61"/>
    </row>
    <row r="4153" spans="1:7" x14ac:dyDescent="0.15">
      <c r="A4153" s="44">
        <v>33394</v>
      </c>
      <c r="B4153" s="44" t="s">
        <v>1295</v>
      </c>
      <c r="C4153" s="48" t="s">
        <v>3718</v>
      </c>
      <c r="D4153" s="44">
        <v>2002</v>
      </c>
      <c r="E4153" s="48" t="s">
        <v>8704</v>
      </c>
      <c r="F4153" s="44" t="s">
        <v>1292</v>
      </c>
      <c r="G4153" s="61"/>
    </row>
    <row r="4154" spans="1:7" x14ac:dyDescent="0.15">
      <c r="A4154" s="44">
        <v>33395</v>
      </c>
      <c r="B4154" s="44" t="s">
        <v>1296</v>
      </c>
      <c r="C4154" s="48" t="s">
        <v>3719</v>
      </c>
      <c r="D4154" s="44">
        <v>2004</v>
      </c>
      <c r="E4154" s="48" t="s">
        <v>8704</v>
      </c>
      <c r="F4154" s="44" t="s">
        <v>1292</v>
      </c>
      <c r="G4154" s="61"/>
    </row>
    <row r="4155" spans="1:7" x14ac:dyDescent="0.15">
      <c r="A4155" s="44">
        <v>33396</v>
      </c>
      <c r="B4155" s="44" t="s">
        <v>1295</v>
      </c>
      <c r="C4155" s="48" t="s">
        <v>3720</v>
      </c>
      <c r="D4155" s="44">
        <v>2006</v>
      </c>
      <c r="E4155" s="48" t="s">
        <v>8704</v>
      </c>
      <c r="F4155" s="44" t="s">
        <v>1292</v>
      </c>
      <c r="G4155" s="61">
        <v>43100</v>
      </c>
    </row>
    <row r="4156" spans="1:7" x14ac:dyDescent="0.15">
      <c r="A4156" s="44">
        <v>33397</v>
      </c>
      <c r="B4156" s="44" t="s">
        <v>1296</v>
      </c>
      <c r="C4156" s="48" t="s">
        <v>3721</v>
      </c>
      <c r="D4156" s="44">
        <v>2004</v>
      </c>
      <c r="E4156" s="48" t="s">
        <v>8704</v>
      </c>
      <c r="F4156" s="44" t="s">
        <v>1292</v>
      </c>
      <c r="G4156" s="61"/>
    </row>
    <row r="4157" spans="1:7" x14ac:dyDescent="0.15">
      <c r="A4157" s="44">
        <v>33398</v>
      </c>
      <c r="B4157" s="44" t="s">
        <v>1296</v>
      </c>
      <c r="C4157" s="48" t="s">
        <v>1078</v>
      </c>
      <c r="D4157" s="44">
        <v>2004</v>
      </c>
      <c r="E4157" s="48" t="s">
        <v>8704</v>
      </c>
      <c r="F4157" s="44" t="s">
        <v>1292</v>
      </c>
      <c r="G4157" s="61"/>
    </row>
    <row r="4158" spans="1:7" x14ac:dyDescent="0.15">
      <c r="A4158" s="44">
        <v>33399</v>
      </c>
      <c r="B4158" s="44" t="s">
        <v>1296</v>
      </c>
      <c r="C4158" s="48" t="s">
        <v>3722</v>
      </c>
      <c r="D4158" s="44">
        <v>2004</v>
      </c>
      <c r="E4158" s="48" t="s">
        <v>8704</v>
      </c>
      <c r="F4158" s="44" t="s">
        <v>1292</v>
      </c>
      <c r="G4158" s="61"/>
    </row>
    <row r="4159" spans="1:7" x14ac:dyDescent="0.15">
      <c r="A4159" s="44">
        <v>33401</v>
      </c>
      <c r="B4159" s="44" t="s">
        <v>1295</v>
      </c>
      <c r="C4159" s="48" t="s">
        <v>420</v>
      </c>
      <c r="D4159" s="44">
        <v>2000</v>
      </c>
      <c r="E4159" s="48" t="s">
        <v>8696</v>
      </c>
      <c r="F4159" s="44" t="s">
        <v>1291</v>
      </c>
      <c r="G4159" s="61"/>
    </row>
    <row r="4160" spans="1:7" x14ac:dyDescent="0.15">
      <c r="A4160" s="44">
        <v>33402</v>
      </c>
      <c r="B4160" s="44" t="s">
        <v>1296</v>
      </c>
      <c r="C4160" s="48" t="s">
        <v>3723</v>
      </c>
      <c r="D4160" s="44">
        <v>2000</v>
      </c>
      <c r="E4160" s="48" t="s">
        <v>8702</v>
      </c>
      <c r="F4160" s="44" t="s">
        <v>1299</v>
      </c>
      <c r="G4160" s="61"/>
    </row>
    <row r="4161" spans="1:7" x14ac:dyDescent="0.15">
      <c r="A4161" s="44">
        <v>33404</v>
      </c>
      <c r="B4161" s="44" t="s">
        <v>1295</v>
      </c>
      <c r="C4161" s="48" t="s">
        <v>3724</v>
      </c>
      <c r="D4161" s="44">
        <v>2004</v>
      </c>
      <c r="E4161" s="48" t="s">
        <v>8738</v>
      </c>
      <c r="F4161" s="44" t="s">
        <v>1293</v>
      </c>
      <c r="G4161" s="61"/>
    </row>
    <row r="4162" spans="1:7" x14ac:dyDescent="0.15">
      <c r="A4162" s="44">
        <v>33405</v>
      </c>
      <c r="B4162" s="44" t="s">
        <v>1295</v>
      </c>
      <c r="C4162" s="48" t="s">
        <v>3725</v>
      </c>
      <c r="D4162" s="44">
        <v>2004</v>
      </c>
      <c r="E4162" s="48" t="s">
        <v>8865</v>
      </c>
      <c r="F4162" s="44" t="s">
        <v>1297</v>
      </c>
      <c r="G4162" s="61"/>
    </row>
    <row r="4163" spans="1:7" x14ac:dyDescent="0.15">
      <c r="A4163" s="44">
        <v>33406</v>
      </c>
      <c r="B4163" s="44" t="s">
        <v>1296</v>
      </c>
      <c r="C4163" s="48" t="s">
        <v>859</v>
      </c>
      <c r="D4163" s="44">
        <v>2001</v>
      </c>
      <c r="E4163" s="48" t="s">
        <v>8702</v>
      </c>
      <c r="F4163" s="44" t="s">
        <v>1299</v>
      </c>
      <c r="G4163" s="61"/>
    </row>
    <row r="4164" spans="1:7" x14ac:dyDescent="0.15">
      <c r="A4164" s="44">
        <v>33407</v>
      </c>
      <c r="B4164" s="44" t="s">
        <v>1296</v>
      </c>
      <c r="C4164" s="48" t="s">
        <v>3726</v>
      </c>
      <c r="D4164" s="44">
        <v>2002</v>
      </c>
      <c r="E4164" s="48" t="s">
        <v>8710</v>
      </c>
      <c r="F4164" s="44" t="s">
        <v>1299</v>
      </c>
      <c r="G4164" s="61"/>
    </row>
    <row r="4165" spans="1:7" x14ac:dyDescent="0.15">
      <c r="A4165" s="44">
        <v>33408</v>
      </c>
      <c r="B4165" s="44" t="s">
        <v>1296</v>
      </c>
      <c r="C4165" s="48" t="s">
        <v>588</v>
      </c>
      <c r="D4165" s="44">
        <v>2002</v>
      </c>
      <c r="E4165" s="48" t="s">
        <v>8702</v>
      </c>
      <c r="F4165" s="44" t="s">
        <v>1299</v>
      </c>
      <c r="G4165" s="61">
        <v>42996</v>
      </c>
    </row>
    <row r="4166" spans="1:7" x14ac:dyDescent="0.15">
      <c r="A4166" s="44">
        <v>33409</v>
      </c>
      <c r="B4166" s="44" t="s">
        <v>1296</v>
      </c>
      <c r="C4166" s="48" t="s">
        <v>596</v>
      </c>
      <c r="D4166" s="44">
        <v>2002</v>
      </c>
      <c r="E4166" s="48" t="s">
        <v>8702</v>
      </c>
      <c r="F4166" s="44" t="s">
        <v>1299</v>
      </c>
      <c r="G4166" s="61">
        <v>43100</v>
      </c>
    </row>
    <row r="4167" spans="1:7" x14ac:dyDescent="0.15">
      <c r="A4167" s="44">
        <v>33410</v>
      </c>
      <c r="B4167" s="44" t="s">
        <v>1296</v>
      </c>
      <c r="C4167" s="48" t="s">
        <v>3727</v>
      </c>
      <c r="D4167" s="44">
        <v>2001</v>
      </c>
      <c r="E4167" s="48" t="s">
        <v>8702</v>
      </c>
      <c r="F4167" s="44" t="s">
        <v>1299</v>
      </c>
      <c r="G4167" s="61"/>
    </row>
    <row r="4168" spans="1:7" x14ac:dyDescent="0.15">
      <c r="A4168" s="44">
        <v>33411</v>
      </c>
      <c r="B4168" s="44" t="s">
        <v>1296</v>
      </c>
      <c r="C4168" s="48" t="s">
        <v>10073</v>
      </c>
      <c r="D4168" s="44">
        <v>2001</v>
      </c>
      <c r="E4168" s="48" t="s">
        <v>8702</v>
      </c>
      <c r="F4168" s="44" t="s">
        <v>1299</v>
      </c>
      <c r="G4168" s="61">
        <v>42694</v>
      </c>
    </row>
    <row r="4169" spans="1:7" x14ac:dyDescent="0.15">
      <c r="A4169" s="44">
        <v>33412</v>
      </c>
      <c r="B4169" s="44" t="s">
        <v>1295</v>
      </c>
      <c r="C4169" s="48" t="s">
        <v>3728</v>
      </c>
      <c r="D4169" s="44">
        <v>2004</v>
      </c>
      <c r="E4169" s="48" t="s">
        <v>8702</v>
      </c>
      <c r="F4169" s="44" t="s">
        <v>1299</v>
      </c>
      <c r="G4169" s="61"/>
    </row>
    <row r="4170" spans="1:7" x14ac:dyDescent="0.15">
      <c r="A4170" s="44">
        <v>33413</v>
      </c>
      <c r="B4170" s="44" t="s">
        <v>1295</v>
      </c>
      <c r="C4170" s="48" t="s">
        <v>3729</v>
      </c>
      <c r="D4170" s="44">
        <v>2003</v>
      </c>
      <c r="E4170" s="48" t="s">
        <v>8738</v>
      </c>
      <c r="F4170" s="44" t="s">
        <v>1293</v>
      </c>
      <c r="G4170" s="61"/>
    </row>
    <row r="4171" spans="1:7" x14ac:dyDescent="0.15">
      <c r="A4171" s="44">
        <v>33414</v>
      </c>
      <c r="B4171" s="44" t="s">
        <v>1295</v>
      </c>
      <c r="C4171" s="48" t="s">
        <v>3730</v>
      </c>
      <c r="D4171" s="44">
        <v>2003</v>
      </c>
      <c r="E4171" s="48" t="s">
        <v>8740</v>
      </c>
      <c r="F4171" s="44" t="s">
        <v>1297</v>
      </c>
      <c r="G4171" s="61"/>
    </row>
    <row r="4172" spans="1:7" x14ac:dyDescent="0.15">
      <c r="A4172" s="44">
        <v>33415</v>
      </c>
      <c r="B4172" s="44" t="s">
        <v>1296</v>
      </c>
      <c r="C4172" s="48" t="s">
        <v>3731</v>
      </c>
      <c r="D4172" s="44">
        <v>2001</v>
      </c>
      <c r="E4172" s="48" t="s">
        <v>8740</v>
      </c>
      <c r="F4172" s="44" t="s">
        <v>1297</v>
      </c>
      <c r="G4172" s="61"/>
    </row>
    <row r="4173" spans="1:7" x14ac:dyDescent="0.15">
      <c r="A4173" s="44">
        <v>33416</v>
      </c>
      <c r="B4173" s="44" t="s">
        <v>1295</v>
      </c>
      <c r="C4173" s="48" t="s">
        <v>3732</v>
      </c>
      <c r="D4173" s="44">
        <v>2007</v>
      </c>
      <c r="E4173" s="48" t="s">
        <v>8737</v>
      </c>
      <c r="F4173" s="44" t="s">
        <v>1293</v>
      </c>
      <c r="G4173" s="61"/>
    </row>
    <row r="4174" spans="1:7" x14ac:dyDescent="0.15">
      <c r="A4174" s="44">
        <v>33417</v>
      </c>
      <c r="B4174" s="44" t="s">
        <v>1295</v>
      </c>
      <c r="C4174" s="48" t="s">
        <v>3733</v>
      </c>
      <c r="D4174" s="44">
        <v>2004</v>
      </c>
      <c r="E4174" s="48" t="s">
        <v>8783</v>
      </c>
      <c r="F4174" s="44" t="s">
        <v>1290</v>
      </c>
      <c r="G4174" s="61"/>
    </row>
    <row r="4175" spans="1:7" x14ac:dyDescent="0.15">
      <c r="A4175" s="44">
        <v>33418</v>
      </c>
      <c r="B4175" s="44" t="s">
        <v>1295</v>
      </c>
      <c r="C4175" s="48" t="s">
        <v>3734</v>
      </c>
      <c r="D4175" s="44">
        <v>2005</v>
      </c>
      <c r="E4175" s="48" t="s">
        <v>8783</v>
      </c>
      <c r="F4175" s="44" t="s">
        <v>1290</v>
      </c>
      <c r="G4175" s="61"/>
    </row>
    <row r="4176" spans="1:7" x14ac:dyDescent="0.15">
      <c r="A4176" s="44">
        <v>33419</v>
      </c>
      <c r="B4176" s="44" t="s">
        <v>1296</v>
      </c>
      <c r="C4176" s="48" t="s">
        <v>3735</v>
      </c>
      <c r="D4176" s="44">
        <v>2003</v>
      </c>
      <c r="E4176" s="48" t="s">
        <v>8783</v>
      </c>
      <c r="F4176" s="44" t="s">
        <v>1290</v>
      </c>
      <c r="G4176" s="61"/>
    </row>
    <row r="4177" spans="1:7" x14ac:dyDescent="0.15">
      <c r="A4177" s="44">
        <v>33420</v>
      </c>
      <c r="B4177" s="44" t="s">
        <v>1295</v>
      </c>
      <c r="C4177" s="48" t="s">
        <v>3736</v>
      </c>
      <c r="D4177" s="44">
        <v>2002</v>
      </c>
      <c r="E4177" s="48" t="s">
        <v>8783</v>
      </c>
      <c r="F4177" s="44" t="s">
        <v>1290</v>
      </c>
      <c r="G4177" s="61"/>
    </row>
    <row r="4178" spans="1:7" x14ac:dyDescent="0.15">
      <c r="A4178" s="44">
        <v>33421</v>
      </c>
      <c r="B4178" s="44" t="s">
        <v>1296</v>
      </c>
      <c r="C4178" s="48" t="s">
        <v>3737</v>
      </c>
      <c r="D4178" s="44">
        <v>2002</v>
      </c>
      <c r="E4178" s="48" t="s">
        <v>8783</v>
      </c>
      <c r="F4178" s="44" t="s">
        <v>1290</v>
      </c>
      <c r="G4178" s="61"/>
    </row>
    <row r="4179" spans="1:7" x14ac:dyDescent="0.15">
      <c r="A4179" s="44">
        <v>33422</v>
      </c>
      <c r="B4179" s="44" t="s">
        <v>1296</v>
      </c>
      <c r="C4179" s="48" t="s">
        <v>3738</v>
      </c>
      <c r="D4179" s="44">
        <v>2002</v>
      </c>
      <c r="E4179" s="48" t="s">
        <v>8783</v>
      </c>
      <c r="F4179" s="44" t="s">
        <v>1290</v>
      </c>
      <c r="G4179" s="61"/>
    </row>
    <row r="4180" spans="1:7" x14ac:dyDescent="0.15">
      <c r="A4180" s="44">
        <v>33423</v>
      </c>
      <c r="B4180" s="44" t="s">
        <v>1296</v>
      </c>
      <c r="C4180" s="48" t="s">
        <v>3739</v>
      </c>
      <c r="D4180" s="44">
        <v>2003</v>
      </c>
      <c r="E4180" s="48" t="s">
        <v>8783</v>
      </c>
      <c r="F4180" s="44" t="s">
        <v>1290</v>
      </c>
      <c r="G4180" s="61"/>
    </row>
    <row r="4181" spans="1:7" x14ac:dyDescent="0.15">
      <c r="A4181" s="44">
        <v>33424</v>
      </c>
      <c r="B4181" s="44" t="s">
        <v>1295</v>
      </c>
      <c r="C4181" s="48" t="s">
        <v>3740</v>
      </c>
      <c r="D4181" s="44">
        <v>2006</v>
      </c>
      <c r="E4181" s="48" t="s">
        <v>8783</v>
      </c>
      <c r="F4181" s="44" t="s">
        <v>1290</v>
      </c>
      <c r="G4181" s="61"/>
    </row>
    <row r="4182" spans="1:7" x14ac:dyDescent="0.15">
      <c r="A4182" s="44">
        <v>33425</v>
      </c>
      <c r="B4182" s="44" t="s">
        <v>1295</v>
      </c>
      <c r="C4182" s="48" t="s">
        <v>3741</v>
      </c>
      <c r="D4182" s="44">
        <v>2005</v>
      </c>
      <c r="E4182" s="48" t="s">
        <v>8783</v>
      </c>
      <c r="F4182" s="44" t="s">
        <v>1290</v>
      </c>
      <c r="G4182" s="61"/>
    </row>
    <row r="4183" spans="1:7" x14ac:dyDescent="0.15">
      <c r="A4183" s="44">
        <v>33426</v>
      </c>
      <c r="B4183" s="44" t="s">
        <v>1296</v>
      </c>
      <c r="C4183" s="48" t="s">
        <v>3742</v>
      </c>
      <c r="D4183" s="44">
        <v>2005</v>
      </c>
      <c r="E4183" s="48" t="s">
        <v>8783</v>
      </c>
      <c r="F4183" s="44" t="s">
        <v>1290</v>
      </c>
      <c r="G4183" s="61"/>
    </row>
    <row r="4184" spans="1:7" x14ac:dyDescent="0.15">
      <c r="A4184" s="44">
        <v>33428</v>
      </c>
      <c r="B4184" s="44" t="s">
        <v>1296</v>
      </c>
      <c r="C4184" s="48" t="s">
        <v>3743</v>
      </c>
      <c r="D4184" s="44">
        <v>2001</v>
      </c>
      <c r="E4184" s="48" t="s">
        <v>8783</v>
      </c>
      <c r="F4184" s="44" t="s">
        <v>1290</v>
      </c>
      <c r="G4184" s="61"/>
    </row>
    <row r="4185" spans="1:7" x14ac:dyDescent="0.15">
      <c r="A4185" s="44">
        <v>33429</v>
      </c>
      <c r="B4185" s="44" t="s">
        <v>1296</v>
      </c>
      <c r="C4185" s="48" t="s">
        <v>3744</v>
      </c>
      <c r="D4185" s="44">
        <v>2007</v>
      </c>
      <c r="E4185" s="48" t="s">
        <v>8701</v>
      </c>
      <c r="F4185" s="44" t="s">
        <v>1293</v>
      </c>
      <c r="G4185" s="61"/>
    </row>
    <row r="4186" spans="1:7" x14ac:dyDescent="0.15">
      <c r="A4186" s="44">
        <v>33430</v>
      </c>
      <c r="B4186" s="44" t="s">
        <v>1295</v>
      </c>
      <c r="C4186" s="48" t="s">
        <v>3745</v>
      </c>
      <c r="D4186" s="44">
        <v>2004</v>
      </c>
      <c r="E4186" s="48" t="s">
        <v>8701</v>
      </c>
      <c r="F4186" s="44" t="s">
        <v>1293</v>
      </c>
      <c r="G4186" s="61">
        <v>43100</v>
      </c>
    </row>
    <row r="4187" spans="1:7" x14ac:dyDescent="0.15">
      <c r="A4187" s="44">
        <v>33431</v>
      </c>
      <c r="B4187" s="44" t="s">
        <v>1296</v>
      </c>
      <c r="C4187" s="48" t="s">
        <v>846</v>
      </c>
      <c r="D4187" s="44">
        <v>2001</v>
      </c>
      <c r="E4187" s="48" t="s">
        <v>8702</v>
      </c>
      <c r="F4187" s="44" t="s">
        <v>1299</v>
      </c>
      <c r="G4187" s="61">
        <v>42457</v>
      </c>
    </row>
    <row r="4188" spans="1:7" x14ac:dyDescent="0.15">
      <c r="A4188" s="44">
        <v>33432</v>
      </c>
      <c r="B4188" s="44" t="s">
        <v>1295</v>
      </c>
      <c r="C4188" s="48" t="s">
        <v>3746</v>
      </c>
      <c r="D4188" s="44">
        <v>2004</v>
      </c>
      <c r="E4188" s="48" t="s">
        <v>8740</v>
      </c>
      <c r="F4188" s="44" t="s">
        <v>1297</v>
      </c>
      <c r="G4188" s="61"/>
    </row>
    <row r="4189" spans="1:7" x14ac:dyDescent="0.15">
      <c r="A4189" s="44">
        <v>33433</v>
      </c>
      <c r="B4189" s="44" t="s">
        <v>1296</v>
      </c>
      <c r="C4189" s="48" t="s">
        <v>3747</v>
      </c>
      <c r="D4189" s="44">
        <v>2006</v>
      </c>
      <c r="E4189" s="48" t="s">
        <v>8740</v>
      </c>
      <c r="F4189" s="44" t="s">
        <v>1297</v>
      </c>
      <c r="G4189" s="61"/>
    </row>
    <row r="4190" spans="1:7" x14ac:dyDescent="0.15">
      <c r="A4190" s="44">
        <v>33435</v>
      </c>
      <c r="B4190" s="44" t="s">
        <v>1296</v>
      </c>
      <c r="C4190" s="48" t="s">
        <v>11120</v>
      </c>
      <c r="D4190" s="44">
        <v>1999</v>
      </c>
      <c r="E4190" s="48" t="s">
        <v>8713</v>
      </c>
      <c r="F4190" s="44" t="s">
        <v>1297</v>
      </c>
      <c r="G4190" s="61"/>
    </row>
    <row r="4191" spans="1:7" x14ac:dyDescent="0.15">
      <c r="A4191" s="44">
        <v>33436</v>
      </c>
      <c r="B4191" s="44" t="s">
        <v>1296</v>
      </c>
      <c r="C4191" s="48" t="s">
        <v>3748</v>
      </c>
      <c r="D4191" s="44">
        <v>2001</v>
      </c>
      <c r="E4191" s="48" t="s">
        <v>9173</v>
      </c>
      <c r="F4191" s="44" t="s">
        <v>1296</v>
      </c>
      <c r="G4191" s="61"/>
    </row>
    <row r="4192" spans="1:7" x14ac:dyDescent="0.15">
      <c r="A4192" s="44">
        <v>33437</v>
      </c>
      <c r="B4192" s="44" t="s">
        <v>1296</v>
      </c>
      <c r="C4192" s="48" t="s">
        <v>572</v>
      </c>
      <c r="D4192" s="44">
        <v>2003</v>
      </c>
      <c r="E4192" s="48" t="s">
        <v>8711</v>
      </c>
      <c r="F4192" s="44" t="s">
        <v>1291</v>
      </c>
      <c r="G4192" s="61">
        <v>42806</v>
      </c>
    </row>
    <row r="4193" spans="1:7" x14ac:dyDescent="0.15">
      <c r="A4193" s="44">
        <v>33444</v>
      </c>
      <c r="B4193" s="44" t="s">
        <v>1296</v>
      </c>
      <c r="C4193" s="48" t="s">
        <v>3749</v>
      </c>
      <c r="D4193" s="44">
        <v>2005</v>
      </c>
      <c r="E4193" s="48" t="s">
        <v>8693</v>
      </c>
      <c r="F4193" s="44" t="s">
        <v>1295</v>
      </c>
      <c r="G4193" s="61"/>
    </row>
    <row r="4194" spans="1:7" x14ac:dyDescent="0.15">
      <c r="A4194" s="44">
        <v>33445</v>
      </c>
      <c r="B4194" s="44" t="s">
        <v>1295</v>
      </c>
      <c r="C4194" s="48" t="s">
        <v>3750</v>
      </c>
      <c r="D4194" s="44">
        <v>2002</v>
      </c>
      <c r="E4194" s="48" t="s">
        <v>8693</v>
      </c>
      <c r="F4194" s="44" t="s">
        <v>1295</v>
      </c>
      <c r="G4194" s="61"/>
    </row>
    <row r="4195" spans="1:7" x14ac:dyDescent="0.15">
      <c r="A4195" s="44">
        <v>33446</v>
      </c>
      <c r="B4195" s="44" t="s">
        <v>1295</v>
      </c>
      <c r="C4195" s="48" t="s">
        <v>3751</v>
      </c>
      <c r="D4195" s="44">
        <v>2000</v>
      </c>
      <c r="E4195" s="48" t="s">
        <v>8793</v>
      </c>
      <c r="F4195" s="44" t="s">
        <v>1298</v>
      </c>
      <c r="G4195" s="61"/>
    </row>
    <row r="4196" spans="1:7" x14ac:dyDescent="0.15">
      <c r="A4196" s="44">
        <v>33447</v>
      </c>
      <c r="B4196" s="44" t="s">
        <v>1296</v>
      </c>
      <c r="C4196" s="48" t="s">
        <v>817</v>
      </c>
      <c r="D4196" s="44">
        <v>2000</v>
      </c>
      <c r="E4196" s="48" t="s">
        <v>8848</v>
      </c>
      <c r="F4196" s="44" t="s">
        <v>1296</v>
      </c>
      <c r="G4196" s="61">
        <v>42583</v>
      </c>
    </row>
    <row r="4197" spans="1:7" x14ac:dyDescent="0.15">
      <c r="A4197" s="44">
        <v>33448</v>
      </c>
      <c r="B4197" s="44" t="s">
        <v>1296</v>
      </c>
      <c r="C4197" s="48" t="s">
        <v>3752</v>
      </c>
      <c r="D4197" s="44">
        <v>2002</v>
      </c>
      <c r="E4197" s="48" t="s">
        <v>8722</v>
      </c>
      <c r="F4197" s="44" t="s">
        <v>1296</v>
      </c>
      <c r="G4197" s="61"/>
    </row>
    <row r="4198" spans="1:7" x14ac:dyDescent="0.15">
      <c r="A4198" s="44">
        <v>33449</v>
      </c>
      <c r="B4198" s="44" t="s">
        <v>1295</v>
      </c>
      <c r="C4198" s="48" t="s">
        <v>361</v>
      </c>
      <c r="D4198" s="44">
        <v>2001</v>
      </c>
      <c r="E4198" s="48" t="s">
        <v>8734</v>
      </c>
      <c r="F4198" s="44" t="s">
        <v>1297</v>
      </c>
      <c r="G4198" s="61">
        <v>42919</v>
      </c>
    </row>
    <row r="4199" spans="1:7" x14ac:dyDescent="0.15">
      <c r="A4199" s="44">
        <v>33450</v>
      </c>
      <c r="B4199" s="44" t="s">
        <v>1295</v>
      </c>
      <c r="C4199" s="48" t="s">
        <v>3753</v>
      </c>
      <c r="D4199" s="44">
        <v>2005</v>
      </c>
      <c r="E4199" s="48" t="s">
        <v>8734</v>
      </c>
      <c r="F4199" s="44" t="s">
        <v>1297</v>
      </c>
      <c r="G4199" s="61">
        <v>43100</v>
      </c>
    </row>
    <row r="4200" spans="1:7" x14ac:dyDescent="0.15">
      <c r="A4200" s="44">
        <v>33451</v>
      </c>
      <c r="B4200" s="44" t="s">
        <v>1295</v>
      </c>
      <c r="C4200" s="48" t="s">
        <v>3754</v>
      </c>
      <c r="D4200" s="44">
        <v>2002</v>
      </c>
      <c r="E4200" s="48" t="s">
        <v>8734</v>
      </c>
      <c r="F4200" s="44" t="s">
        <v>1297</v>
      </c>
      <c r="G4200" s="61">
        <v>42569</v>
      </c>
    </row>
    <row r="4201" spans="1:7" x14ac:dyDescent="0.15">
      <c r="A4201" s="44">
        <v>33452</v>
      </c>
      <c r="B4201" s="44" t="s">
        <v>1295</v>
      </c>
      <c r="C4201" s="48" t="s">
        <v>3755</v>
      </c>
      <c r="D4201" s="44">
        <v>2006</v>
      </c>
      <c r="E4201" s="48" t="s">
        <v>8734</v>
      </c>
      <c r="F4201" s="44" t="s">
        <v>1297</v>
      </c>
      <c r="G4201" s="61">
        <v>43100</v>
      </c>
    </row>
    <row r="4202" spans="1:7" x14ac:dyDescent="0.15">
      <c r="A4202" s="44">
        <v>33454</v>
      </c>
      <c r="B4202" s="44" t="s">
        <v>1296</v>
      </c>
      <c r="C4202" s="48" t="s">
        <v>3756</v>
      </c>
      <c r="D4202" s="44">
        <v>2005</v>
      </c>
      <c r="E4202" s="48" t="s">
        <v>8737</v>
      </c>
      <c r="F4202" s="44" t="s">
        <v>1293</v>
      </c>
      <c r="G4202" s="61"/>
    </row>
    <row r="4203" spans="1:7" x14ac:dyDescent="0.15">
      <c r="A4203" s="44">
        <v>33455</v>
      </c>
      <c r="B4203" s="44" t="s">
        <v>1296</v>
      </c>
      <c r="C4203" s="48" t="s">
        <v>3757</v>
      </c>
      <c r="D4203" s="44">
        <v>2003</v>
      </c>
      <c r="E4203" s="48" t="s">
        <v>8737</v>
      </c>
      <c r="F4203" s="44" t="s">
        <v>1293</v>
      </c>
      <c r="G4203" s="61"/>
    </row>
    <row r="4204" spans="1:7" x14ac:dyDescent="0.15">
      <c r="A4204" s="44">
        <v>33456</v>
      </c>
      <c r="B4204" s="44" t="s">
        <v>1296</v>
      </c>
      <c r="C4204" s="48" t="s">
        <v>670</v>
      </c>
      <c r="D4204" s="44">
        <v>2002</v>
      </c>
      <c r="E4204" s="48" t="s">
        <v>8691</v>
      </c>
      <c r="F4204" s="44" t="s">
        <v>1296</v>
      </c>
      <c r="G4204" s="61">
        <v>42792</v>
      </c>
    </row>
    <row r="4205" spans="1:7" x14ac:dyDescent="0.15">
      <c r="A4205" s="44">
        <v>33457</v>
      </c>
      <c r="B4205" s="44" t="s">
        <v>1295</v>
      </c>
      <c r="C4205" s="48" t="s">
        <v>3758</v>
      </c>
      <c r="D4205" s="44">
        <v>2002</v>
      </c>
      <c r="E4205" s="48" t="s">
        <v>8796</v>
      </c>
      <c r="F4205" s="44" t="s">
        <v>1295</v>
      </c>
      <c r="G4205" s="61"/>
    </row>
    <row r="4206" spans="1:7" x14ac:dyDescent="0.15">
      <c r="A4206" s="44">
        <v>33458</v>
      </c>
      <c r="B4206" s="44" t="s">
        <v>1296</v>
      </c>
      <c r="C4206" s="48" t="s">
        <v>3759</v>
      </c>
      <c r="D4206" s="44">
        <v>2002</v>
      </c>
      <c r="E4206" s="48" t="s">
        <v>8724</v>
      </c>
      <c r="F4206" s="44" t="s">
        <v>1293</v>
      </c>
      <c r="G4206" s="61"/>
    </row>
    <row r="4207" spans="1:7" x14ac:dyDescent="0.15">
      <c r="A4207" s="44">
        <v>33460</v>
      </c>
      <c r="B4207" s="44" t="s">
        <v>1295</v>
      </c>
      <c r="C4207" s="48" t="s">
        <v>3760</v>
      </c>
      <c r="D4207" s="44">
        <v>2001</v>
      </c>
      <c r="E4207" s="48" t="s">
        <v>8821</v>
      </c>
      <c r="F4207" s="44" t="s">
        <v>1299</v>
      </c>
      <c r="G4207" s="61"/>
    </row>
    <row r="4208" spans="1:7" x14ac:dyDescent="0.15">
      <c r="A4208" s="44">
        <v>33461</v>
      </c>
      <c r="B4208" s="44" t="s">
        <v>1296</v>
      </c>
      <c r="C4208" s="48" t="s">
        <v>3761</v>
      </c>
      <c r="D4208" s="44">
        <v>2004</v>
      </c>
      <c r="E4208" s="48" t="s">
        <v>8758</v>
      </c>
      <c r="F4208" s="44" t="s">
        <v>1292</v>
      </c>
      <c r="G4208" s="61"/>
    </row>
    <row r="4209" spans="1:7" x14ac:dyDescent="0.15">
      <c r="A4209" s="44">
        <v>33462</v>
      </c>
      <c r="B4209" s="44" t="s">
        <v>1296</v>
      </c>
      <c r="C4209" s="48" t="s">
        <v>3762</v>
      </c>
      <c r="D4209" s="44">
        <v>2004</v>
      </c>
      <c r="E4209" s="48" t="s">
        <v>8758</v>
      </c>
      <c r="F4209" s="44" t="s">
        <v>1292</v>
      </c>
      <c r="G4209" s="61"/>
    </row>
    <row r="4210" spans="1:7" x14ac:dyDescent="0.15">
      <c r="A4210" s="44">
        <v>33463</v>
      </c>
      <c r="B4210" s="44" t="s">
        <v>1295</v>
      </c>
      <c r="C4210" s="48" t="s">
        <v>3763</v>
      </c>
      <c r="D4210" s="44">
        <v>2000</v>
      </c>
      <c r="E4210" s="48" t="s">
        <v>8758</v>
      </c>
      <c r="F4210" s="44" t="s">
        <v>1292</v>
      </c>
      <c r="G4210" s="61"/>
    </row>
    <row r="4211" spans="1:7" x14ac:dyDescent="0.15">
      <c r="A4211" s="44">
        <v>33464</v>
      </c>
      <c r="B4211" s="44" t="s">
        <v>1295</v>
      </c>
      <c r="C4211" s="48" t="s">
        <v>3764</v>
      </c>
      <c r="D4211" s="44">
        <v>2001</v>
      </c>
      <c r="E4211" s="48" t="s">
        <v>8758</v>
      </c>
      <c r="F4211" s="44" t="s">
        <v>1292</v>
      </c>
      <c r="G4211" s="61"/>
    </row>
    <row r="4212" spans="1:7" x14ac:dyDescent="0.15">
      <c r="A4212" s="44">
        <v>33465</v>
      </c>
      <c r="B4212" s="44" t="s">
        <v>1296</v>
      </c>
      <c r="C4212" s="48" t="s">
        <v>3765</v>
      </c>
      <c r="D4212" s="44">
        <v>2002</v>
      </c>
      <c r="E4212" s="48" t="s">
        <v>8758</v>
      </c>
      <c r="F4212" s="44" t="s">
        <v>1292</v>
      </c>
      <c r="G4212" s="61"/>
    </row>
    <row r="4213" spans="1:7" x14ac:dyDescent="0.15">
      <c r="A4213" s="44">
        <v>33466</v>
      </c>
      <c r="B4213" s="44" t="s">
        <v>1296</v>
      </c>
      <c r="C4213" s="48" t="s">
        <v>3766</v>
      </c>
      <c r="D4213" s="44">
        <v>2002</v>
      </c>
      <c r="E4213" s="48" t="s">
        <v>8758</v>
      </c>
      <c r="F4213" s="44" t="s">
        <v>1292</v>
      </c>
      <c r="G4213" s="61"/>
    </row>
    <row r="4214" spans="1:7" x14ac:dyDescent="0.15">
      <c r="A4214" s="44">
        <v>33467</v>
      </c>
      <c r="B4214" s="44" t="s">
        <v>1296</v>
      </c>
      <c r="C4214" s="48" t="s">
        <v>3767</v>
      </c>
      <c r="D4214" s="44">
        <v>2002</v>
      </c>
      <c r="E4214" s="48" t="s">
        <v>8758</v>
      </c>
      <c r="F4214" s="44" t="s">
        <v>1292</v>
      </c>
      <c r="G4214" s="61"/>
    </row>
    <row r="4215" spans="1:7" x14ac:dyDescent="0.15">
      <c r="A4215" s="44">
        <v>33469</v>
      </c>
      <c r="B4215" s="44" t="s">
        <v>1295</v>
      </c>
      <c r="C4215" s="48" t="s">
        <v>377</v>
      </c>
      <c r="D4215" s="44">
        <v>2001</v>
      </c>
      <c r="E4215" s="48" t="s">
        <v>8851</v>
      </c>
      <c r="F4215" s="44" t="s">
        <v>1291</v>
      </c>
      <c r="G4215" s="61">
        <v>42771</v>
      </c>
    </row>
    <row r="4216" spans="1:7" x14ac:dyDescent="0.15">
      <c r="A4216" s="44">
        <v>33470</v>
      </c>
      <c r="B4216" s="44" t="s">
        <v>1296</v>
      </c>
      <c r="C4216" s="48" t="s">
        <v>11121</v>
      </c>
      <c r="D4216" s="44">
        <v>1999</v>
      </c>
      <c r="E4216" s="48" t="s">
        <v>8737</v>
      </c>
      <c r="F4216" s="44" t="s">
        <v>1293</v>
      </c>
      <c r="G4216" s="61"/>
    </row>
    <row r="4217" spans="1:7" x14ac:dyDescent="0.15">
      <c r="A4217" s="44">
        <v>33471</v>
      </c>
      <c r="B4217" s="44" t="s">
        <v>1295</v>
      </c>
      <c r="C4217" s="48" t="s">
        <v>1379</v>
      </c>
      <c r="D4217" s="44">
        <v>2003</v>
      </c>
      <c r="E4217" s="48" t="s">
        <v>8772</v>
      </c>
      <c r="F4217" s="44" t="s">
        <v>1294</v>
      </c>
      <c r="G4217" s="61"/>
    </row>
    <row r="4218" spans="1:7" x14ac:dyDescent="0.15">
      <c r="A4218" s="44">
        <v>33472</v>
      </c>
      <c r="B4218" s="44" t="s">
        <v>1295</v>
      </c>
      <c r="C4218" s="48" t="s">
        <v>6123</v>
      </c>
      <c r="D4218" s="44">
        <v>2002</v>
      </c>
      <c r="E4218" s="48" t="s">
        <v>8776</v>
      </c>
      <c r="F4218" s="44" t="s">
        <v>1295</v>
      </c>
      <c r="G4218" s="61">
        <v>43100</v>
      </c>
    </row>
    <row r="4219" spans="1:7" x14ac:dyDescent="0.15">
      <c r="A4219" s="44">
        <v>33474</v>
      </c>
      <c r="B4219" s="44" t="s">
        <v>1295</v>
      </c>
      <c r="C4219" s="48" t="s">
        <v>11122</v>
      </c>
      <c r="D4219" s="44">
        <v>1999</v>
      </c>
      <c r="E4219" s="48" t="s">
        <v>8776</v>
      </c>
      <c r="F4219" s="44" t="s">
        <v>1295</v>
      </c>
      <c r="G4219" s="61"/>
    </row>
    <row r="4220" spans="1:7" x14ac:dyDescent="0.15">
      <c r="A4220" s="44">
        <v>33475</v>
      </c>
      <c r="B4220" s="44" t="s">
        <v>1295</v>
      </c>
      <c r="C4220" s="48" t="s">
        <v>11123</v>
      </c>
      <c r="D4220" s="44">
        <v>1999</v>
      </c>
      <c r="E4220" s="48" t="s">
        <v>8776</v>
      </c>
      <c r="F4220" s="44" t="s">
        <v>1295</v>
      </c>
      <c r="G4220" s="61"/>
    </row>
    <row r="4221" spans="1:7" x14ac:dyDescent="0.15">
      <c r="A4221" s="44">
        <v>33476</v>
      </c>
      <c r="B4221" s="44" t="s">
        <v>1296</v>
      </c>
      <c r="C4221" s="48" t="s">
        <v>11124</v>
      </c>
      <c r="D4221" s="44">
        <v>1999</v>
      </c>
      <c r="E4221" s="48" t="s">
        <v>8776</v>
      </c>
      <c r="F4221" s="44" t="s">
        <v>1295</v>
      </c>
      <c r="G4221" s="61"/>
    </row>
    <row r="4222" spans="1:7" x14ac:dyDescent="0.15">
      <c r="A4222" s="44">
        <v>33479</v>
      </c>
      <c r="B4222" s="44" t="s">
        <v>1296</v>
      </c>
      <c r="C4222" s="48" t="s">
        <v>1255</v>
      </c>
      <c r="D4222" s="44">
        <v>2003</v>
      </c>
      <c r="E4222" s="48" t="s">
        <v>8848</v>
      </c>
      <c r="F4222" s="44" t="s">
        <v>1296</v>
      </c>
      <c r="G4222" s="61"/>
    </row>
    <row r="4223" spans="1:7" x14ac:dyDescent="0.15">
      <c r="A4223" s="44">
        <v>33480</v>
      </c>
      <c r="B4223" s="44" t="s">
        <v>1295</v>
      </c>
      <c r="C4223" s="48" t="s">
        <v>11125</v>
      </c>
      <c r="D4223" s="44">
        <v>1999</v>
      </c>
      <c r="E4223" s="48" t="s">
        <v>8848</v>
      </c>
      <c r="F4223" s="44" t="s">
        <v>1296</v>
      </c>
      <c r="G4223" s="61"/>
    </row>
    <row r="4224" spans="1:7" x14ac:dyDescent="0.15">
      <c r="A4224" s="133">
        <v>33481</v>
      </c>
      <c r="B4224" s="133" t="s">
        <v>1296</v>
      </c>
      <c r="C4224" s="134" t="s">
        <v>3768</v>
      </c>
      <c r="D4224" s="133">
        <v>2002</v>
      </c>
      <c r="E4224" s="134" t="s">
        <v>8763</v>
      </c>
      <c r="F4224" s="133" t="s">
        <v>1299</v>
      </c>
    </row>
    <row r="4225" spans="1:7" x14ac:dyDescent="0.15">
      <c r="A4225" s="133">
        <v>33482</v>
      </c>
      <c r="B4225" s="133" t="s">
        <v>1295</v>
      </c>
      <c r="C4225" s="134" t="s">
        <v>1409</v>
      </c>
      <c r="D4225" s="133">
        <v>2004</v>
      </c>
      <c r="E4225" s="134" t="s">
        <v>8763</v>
      </c>
      <c r="F4225" s="133" t="s">
        <v>1299</v>
      </c>
      <c r="G4225" s="135">
        <v>42786</v>
      </c>
    </row>
    <row r="4226" spans="1:7" x14ac:dyDescent="0.15">
      <c r="A4226" s="44">
        <v>33483</v>
      </c>
      <c r="B4226" s="44" t="s">
        <v>1296</v>
      </c>
      <c r="C4226" s="48" t="s">
        <v>3769</v>
      </c>
      <c r="D4226" s="44">
        <v>2001</v>
      </c>
      <c r="E4226" s="48" t="s">
        <v>8877</v>
      </c>
      <c r="F4226" s="44" t="s">
        <v>1299</v>
      </c>
      <c r="G4226" s="61"/>
    </row>
    <row r="4227" spans="1:7" x14ac:dyDescent="0.15">
      <c r="A4227" s="44">
        <v>33484</v>
      </c>
      <c r="B4227" s="44" t="s">
        <v>1296</v>
      </c>
      <c r="C4227" s="48" t="s">
        <v>649</v>
      </c>
      <c r="D4227" s="44">
        <v>2003</v>
      </c>
      <c r="E4227" s="48" t="s">
        <v>8763</v>
      </c>
      <c r="F4227" s="44" t="s">
        <v>1299</v>
      </c>
      <c r="G4227" s="61">
        <v>43100</v>
      </c>
    </row>
    <row r="4228" spans="1:7" x14ac:dyDescent="0.15">
      <c r="A4228" s="44">
        <v>33485</v>
      </c>
      <c r="B4228" s="44" t="s">
        <v>1295</v>
      </c>
      <c r="C4228" s="48" t="s">
        <v>11126</v>
      </c>
      <c r="D4228" s="44">
        <v>1999</v>
      </c>
      <c r="E4228" s="48" t="s">
        <v>8705</v>
      </c>
      <c r="F4228" s="44" t="s">
        <v>1291</v>
      </c>
      <c r="G4228" s="61"/>
    </row>
    <row r="4229" spans="1:7" x14ac:dyDescent="0.15">
      <c r="A4229" s="133">
        <v>33488</v>
      </c>
      <c r="B4229" s="133" t="s">
        <v>1296</v>
      </c>
      <c r="C4229" s="134" t="s">
        <v>3770</v>
      </c>
      <c r="D4229" s="133">
        <v>2000</v>
      </c>
      <c r="E4229" s="134" t="s">
        <v>9173</v>
      </c>
      <c r="F4229" s="133" t="s">
        <v>1296</v>
      </c>
    </row>
    <row r="4230" spans="1:7" x14ac:dyDescent="0.15">
      <c r="A4230" s="44">
        <v>33489</v>
      </c>
      <c r="B4230" s="44" t="s">
        <v>1296</v>
      </c>
      <c r="C4230" s="48" t="s">
        <v>3771</v>
      </c>
      <c r="D4230" s="44">
        <v>2002</v>
      </c>
      <c r="E4230" s="48" t="s">
        <v>9173</v>
      </c>
      <c r="F4230" s="44" t="s">
        <v>1296</v>
      </c>
      <c r="G4230" s="61"/>
    </row>
    <row r="4231" spans="1:7" x14ac:dyDescent="0.15">
      <c r="A4231" s="44">
        <v>33491</v>
      </c>
      <c r="B4231" s="44" t="s">
        <v>1295</v>
      </c>
      <c r="C4231" s="48" t="s">
        <v>3772</v>
      </c>
      <c r="D4231" s="44">
        <v>2002</v>
      </c>
      <c r="E4231" s="48" t="s">
        <v>9173</v>
      </c>
      <c r="F4231" s="44" t="s">
        <v>1296</v>
      </c>
      <c r="G4231" s="61"/>
    </row>
    <row r="4232" spans="1:7" x14ac:dyDescent="0.15">
      <c r="A4232" s="44">
        <v>33492</v>
      </c>
      <c r="B4232" s="44" t="s">
        <v>1295</v>
      </c>
      <c r="C4232" s="48" t="s">
        <v>3773</v>
      </c>
      <c r="D4232" s="44">
        <v>2000</v>
      </c>
      <c r="E4232" s="48" t="s">
        <v>8780</v>
      </c>
      <c r="F4232" s="44" t="s">
        <v>1294</v>
      </c>
      <c r="G4232" s="61"/>
    </row>
    <row r="4233" spans="1:7" x14ac:dyDescent="0.15">
      <c r="A4233" s="44">
        <v>33493</v>
      </c>
      <c r="B4233" s="44" t="s">
        <v>1295</v>
      </c>
      <c r="C4233" s="48" t="s">
        <v>3774</v>
      </c>
      <c r="D4233" s="44">
        <v>2002</v>
      </c>
      <c r="E4233" s="48" t="s">
        <v>8738</v>
      </c>
      <c r="F4233" s="44" t="s">
        <v>1293</v>
      </c>
      <c r="G4233" s="61"/>
    </row>
    <row r="4234" spans="1:7" x14ac:dyDescent="0.15">
      <c r="A4234" s="44">
        <v>33494</v>
      </c>
      <c r="B4234" s="44" t="s">
        <v>1296</v>
      </c>
      <c r="C4234" s="48" t="s">
        <v>3775</v>
      </c>
      <c r="D4234" s="44">
        <v>2001</v>
      </c>
      <c r="E4234" s="48" t="s">
        <v>8738</v>
      </c>
      <c r="F4234" s="44" t="s">
        <v>1293</v>
      </c>
      <c r="G4234" s="61"/>
    </row>
    <row r="4235" spans="1:7" x14ac:dyDescent="0.15">
      <c r="A4235" s="44">
        <v>33495</v>
      </c>
      <c r="B4235" s="44" t="s">
        <v>1295</v>
      </c>
      <c r="C4235" s="48" t="s">
        <v>3776</v>
      </c>
      <c r="D4235" s="44">
        <v>2000</v>
      </c>
      <c r="E4235" s="48" t="s">
        <v>8780</v>
      </c>
      <c r="F4235" s="44" t="s">
        <v>1294</v>
      </c>
      <c r="G4235" s="61"/>
    </row>
    <row r="4236" spans="1:7" x14ac:dyDescent="0.15">
      <c r="A4236" s="44">
        <v>33496</v>
      </c>
      <c r="B4236" s="44" t="s">
        <v>1296</v>
      </c>
      <c r="C4236" s="48" t="s">
        <v>3777</v>
      </c>
      <c r="D4236" s="44">
        <v>2002</v>
      </c>
      <c r="E4236" s="48" t="s">
        <v>8734</v>
      </c>
      <c r="F4236" s="44" t="s">
        <v>1297</v>
      </c>
      <c r="G4236" s="61"/>
    </row>
    <row r="4237" spans="1:7" x14ac:dyDescent="0.15">
      <c r="A4237" s="44">
        <v>33498</v>
      </c>
      <c r="B4237" s="44" t="s">
        <v>1296</v>
      </c>
      <c r="C4237" s="48" t="s">
        <v>860</v>
      </c>
      <c r="D4237" s="44">
        <v>2001</v>
      </c>
      <c r="E4237" s="48" t="s">
        <v>8817</v>
      </c>
      <c r="F4237" s="44" t="s">
        <v>1291</v>
      </c>
      <c r="G4237" s="61"/>
    </row>
    <row r="4238" spans="1:7" x14ac:dyDescent="0.15">
      <c r="A4238" s="44">
        <v>33499</v>
      </c>
      <c r="B4238" s="44" t="s">
        <v>1295</v>
      </c>
      <c r="C4238" s="48" t="s">
        <v>46</v>
      </c>
      <c r="D4238" s="44">
        <v>2003</v>
      </c>
      <c r="E4238" s="48" t="s">
        <v>8743</v>
      </c>
      <c r="F4238" s="44" t="s">
        <v>1299</v>
      </c>
      <c r="G4238" s="61">
        <v>43100</v>
      </c>
    </row>
    <row r="4239" spans="1:7" x14ac:dyDescent="0.15">
      <c r="A4239" s="44">
        <v>33502</v>
      </c>
      <c r="B4239" s="44" t="s">
        <v>1296</v>
      </c>
      <c r="C4239" s="48" t="s">
        <v>891</v>
      </c>
      <c r="D4239" s="44">
        <v>2000</v>
      </c>
      <c r="E4239" s="48" t="s">
        <v>8816</v>
      </c>
      <c r="F4239" s="44" t="s">
        <v>1296</v>
      </c>
      <c r="G4239" s="61">
        <v>42806</v>
      </c>
    </row>
    <row r="4240" spans="1:7" x14ac:dyDescent="0.15">
      <c r="A4240" s="44">
        <v>33503</v>
      </c>
      <c r="B4240" s="44" t="s">
        <v>1295</v>
      </c>
      <c r="C4240" s="48" t="s">
        <v>139</v>
      </c>
      <c r="D4240" s="44">
        <v>2002</v>
      </c>
      <c r="E4240" s="48" t="s">
        <v>8728</v>
      </c>
      <c r="F4240" s="44" t="s">
        <v>1295</v>
      </c>
      <c r="G4240" s="61"/>
    </row>
    <row r="4241" spans="1:7" x14ac:dyDescent="0.15">
      <c r="A4241" s="44">
        <v>33504</v>
      </c>
      <c r="B4241" s="44" t="s">
        <v>1295</v>
      </c>
      <c r="C4241" s="48" t="s">
        <v>11127</v>
      </c>
      <c r="D4241" s="44">
        <v>1999</v>
      </c>
      <c r="E4241" s="48" t="s">
        <v>9173</v>
      </c>
      <c r="F4241" s="44" t="s">
        <v>1296</v>
      </c>
      <c r="G4241" s="61"/>
    </row>
    <row r="4242" spans="1:7" x14ac:dyDescent="0.15">
      <c r="A4242" s="44">
        <v>33505</v>
      </c>
      <c r="B4242" s="44" t="s">
        <v>1296</v>
      </c>
      <c r="C4242" s="48" t="s">
        <v>773</v>
      </c>
      <c r="D4242" s="44">
        <v>2001</v>
      </c>
      <c r="E4242" s="48" t="s">
        <v>8689</v>
      </c>
      <c r="F4242" s="44" t="s">
        <v>1290</v>
      </c>
      <c r="G4242" s="61"/>
    </row>
    <row r="4243" spans="1:7" x14ac:dyDescent="0.15">
      <c r="A4243" s="44">
        <v>33507</v>
      </c>
      <c r="B4243" s="44" t="s">
        <v>1296</v>
      </c>
      <c r="C4243" s="48" t="s">
        <v>3778</v>
      </c>
      <c r="D4243" s="44">
        <v>2001</v>
      </c>
      <c r="E4243" s="48" t="s">
        <v>8735</v>
      </c>
      <c r="F4243" s="44" t="s">
        <v>1295</v>
      </c>
      <c r="G4243" s="61"/>
    </row>
    <row r="4244" spans="1:7" x14ac:dyDescent="0.15">
      <c r="A4244" s="44">
        <v>33508</v>
      </c>
      <c r="B4244" s="44" t="s">
        <v>1295</v>
      </c>
      <c r="C4244" s="48" t="s">
        <v>439</v>
      </c>
      <c r="D4244" s="44">
        <v>2000</v>
      </c>
      <c r="E4244" s="48" t="s">
        <v>9976</v>
      </c>
      <c r="F4244" s="44" t="s">
        <v>1291</v>
      </c>
      <c r="G4244" s="61">
        <v>42583</v>
      </c>
    </row>
    <row r="4245" spans="1:7" x14ac:dyDescent="0.15">
      <c r="A4245" s="44">
        <v>33509</v>
      </c>
      <c r="B4245" s="44" t="s">
        <v>1295</v>
      </c>
      <c r="C4245" s="48" t="s">
        <v>3779</v>
      </c>
      <c r="D4245" s="44">
        <v>2001</v>
      </c>
      <c r="E4245" s="48" t="s">
        <v>9976</v>
      </c>
      <c r="F4245" s="44" t="s">
        <v>1291</v>
      </c>
      <c r="G4245" s="61"/>
    </row>
    <row r="4246" spans="1:7" x14ac:dyDescent="0.15">
      <c r="A4246" s="44">
        <v>33511</v>
      </c>
      <c r="B4246" s="44" t="s">
        <v>1296</v>
      </c>
      <c r="C4246" s="48" t="s">
        <v>11128</v>
      </c>
      <c r="D4246" s="44">
        <v>1999</v>
      </c>
      <c r="E4246" s="48" t="s">
        <v>8833</v>
      </c>
      <c r="F4246" s="44" t="s">
        <v>1298</v>
      </c>
      <c r="G4246" s="61"/>
    </row>
    <row r="4247" spans="1:7" x14ac:dyDescent="0.15">
      <c r="A4247" s="44">
        <v>33517</v>
      </c>
      <c r="B4247" s="44" t="s">
        <v>1296</v>
      </c>
      <c r="C4247" s="48" t="s">
        <v>11129</v>
      </c>
      <c r="D4247" s="44">
        <v>1999</v>
      </c>
      <c r="E4247" s="48" t="s">
        <v>8810</v>
      </c>
      <c r="F4247" s="44" t="s">
        <v>1293</v>
      </c>
      <c r="G4247" s="61"/>
    </row>
    <row r="4248" spans="1:7" x14ac:dyDescent="0.15">
      <c r="A4248" s="44">
        <v>33518</v>
      </c>
      <c r="B4248" s="44" t="s">
        <v>1296</v>
      </c>
      <c r="C4248" s="48" t="s">
        <v>882</v>
      </c>
      <c r="D4248" s="44">
        <v>2000</v>
      </c>
      <c r="E4248" s="48" t="s">
        <v>8810</v>
      </c>
      <c r="F4248" s="44" t="s">
        <v>1293</v>
      </c>
      <c r="G4248" s="61"/>
    </row>
    <row r="4249" spans="1:7" x14ac:dyDescent="0.15">
      <c r="A4249" s="44">
        <v>33519</v>
      </c>
      <c r="B4249" s="44" t="s">
        <v>1296</v>
      </c>
      <c r="C4249" s="48" t="s">
        <v>8306</v>
      </c>
      <c r="D4249" s="44">
        <v>2004</v>
      </c>
      <c r="E4249" s="48" t="s">
        <v>9976</v>
      </c>
      <c r="F4249" s="44" t="s">
        <v>1291</v>
      </c>
      <c r="G4249" s="61"/>
    </row>
    <row r="4250" spans="1:7" x14ac:dyDescent="0.15">
      <c r="A4250" s="44">
        <v>33520</v>
      </c>
      <c r="B4250" s="44" t="s">
        <v>1296</v>
      </c>
      <c r="C4250" s="48" t="s">
        <v>3780</v>
      </c>
      <c r="D4250" s="44">
        <v>2001</v>
      </c>
      <c r="E4250" s="48" t="s">
        <v>8733</v>
      </c>
      <c r="F4250" s="44" t="s">
        <v>1297</v>
      </c>
      <c r="G4250" s="61"/>
    </row>
    <row r="4251" spans="1:7" x14ac:dyDescent="0.15">
      <c r="A4251" s="44">
        <v>33521</v>
      </c>
      <c r="B4251" s="44" t="s">
        <v>1296</v>
      </c>
      <c r="C4251" s="48" t="s">
        <v>3781</v>
      </c>
      <c r="D4251" s="44">
        <v>2004</v>
      </c>
      <c r="E4251" s="48" t="s">
        <v>8791</v>
      </c>
      <c r="F4251" s="44" t="s">
        <v>1295</v>
      </c>
      <c r="G4251" s="61">
        <v>42645</v>
      </c>
    </row>
    <row r="4252" spans="1:7" x14ac:dyDescent="0.15">
      <c r="A4252" s="44">
        <v>33522</v>
      </c>
      <c r="B4252" s="44" t="s">
        <v>1295</v>
      </c>
      <c r="C4252" s="48" t="s">
        <v>3782</v>
      </c>
      <c r="D4252" s="44">
        <v>2004</v>
      </c>
      <c r="E4252" s="48" t="s">
        <v>8805</v>
      </c>
      <c r="F4252" s="44" t="s">
        <v>1298</v>
      </c>
      <c r="G4252" s="61"/>
    </row>
    <row r="4253" spans="1:7" x14ac:dyDescent="0.15">
      <c r="A4253" s="44">
        <v>33523</v>
      </c>
      <c r="B4253" s="44" t="s">
        <v>1295</v>
      </c>
      <c r="C4253" s="48" t="s">
        <v>384</v>
      </c>
      <c r="D4253" s="44">
        <v>2000</v>
      </c>
      <c r="E4253" s="48" t="s">
        <v>8805</v>
      </c>
      <c r="F4253" s="44" t="s">
        <v>1298</v>
      </c>
      <c r="G4253" s="61"/>
    </row>
    <row r="4254" spans="1:7" x14ac:dyDescent="0.15">
      <c r="A4254" s="44">
        <v>33524</v>
      </c>
      <c r="B4254" s="44" t="s">
        <v>1296</v>
      </c>
      <c r="C4254" s="48" t="s">
        <v>644</v>
      </c>
      <c r="D4254" s="44">
        <v>2002</v>
      </c>
      <c r="E4254" s="48" t="s">
        <v>9163</v>
      </c>
      <c r="F4254" s="44" t="s">
        <v>1298</v>
      </c>
      <c r="G4254" s="61"/>
    </row>
    <row r="4255" spans="1:7" x14ac:dyDescent="0.15">
      <c r="A4255" s="44">
        <v>33525</v>
      </c>
      <c r="B4255" s="44" t="s">
        <v>1296</v>
      </c>
      <c r="C4255" s="48" t="s">
        <v>583</v>
      </c>
      <c r="D4255" s="44">
        <v>2003</v>
      </c>
      <c r="E4255" s="48" t="s">
        <v>8709</v>
      </c>
      <c r="F4255" s="44" t="s">
        <v>1294</v>
      </c>
      <c r="G4255" s="61">
        <v>42552</v>
      </c>
    </row>
    <row r="4256" spans="1:7" x14ac:dyDescent="0.15">
      <c r="A4256" s="44">
        <v>33526</v>
      </c>
      <c r="B4256" s="44" t="s">
        <v>1295</v>
      </c>
      <c r="C4256" s="48" t="s">
        <v>3783</v>
      </c>
      <c r="D4256" s="44">
        <v>2001</v>
      </c>
      <c r="E4256" s="48" t="s">
        <v>8726</v>
      </c>
      <c r="F4256" s="44" t="s">
        <v>1292</v>
      </c>
      <c r="G4256" s="61"/>
    </row>
    <row r="4257" spans="1:7" x14ac:dyDescent="0.15">
      <c r="A4257" s="44">
        <v>33527</v>
      </c>
      <c r="B4257" s="44" t="s">
        <v>1296</v>
      </c>
      <c r="C4257" s="48" t="s">
        <v>3784</v>
      </c>
      <c r="D4257" s="44">
        <v>2003</v>
      </c>
      <c r="E4257" s="48" t="s">
        <v>8875</v>
      </c>
      <c r="F4257" s="44" t="s">
        <v>1292</v>
      </c>
      <c r="G4257" s="61"/>
    </row>
    <row r="4258" spans="1:7" x14ac:dyDescent="0.15">
      <c r="A4258" s="44">
        <v>33529</v>
      </c>
      <c r="B4258" s="44" t="s">
        <v>1295</v>
      </c>
      <c r="C4258" s="48" t="s">
        <v>11130</v>
      </c>
      <c r="D4258" s="44">
        <v>1999</v>
      </c>
      <c r="E4258" s="48" t="s">
        <v>8704</v>
      </c>
      <c r="F4258" s="44" t="s">
        <v>1292</v>
      </c>
      <c r="G4258" s="61"/>
    </row>
    <row r="4259" spans="1:7" x14ac:dyDescent="0.15">
      <c r="A4259" s="44">
        <v>33530</v>
      </c>
      <c r="B4259" s="44" t="s">
        <v>1295</v>
      </c>
      <c r="C4259" s="48" t="s">
        <v>11131</v>
      </c>
      <c r="D4259" s="44">
        <v>1999</v>
      </c>
      <c r="E4259" s="48" t="s">
        <v>8704</v>
      </c>
      <c r="F4259" s="44" t="s">
        <v>1292</v>
      </c>
      <c r="G4259" s="61">
        <v>42428</v>
      </c>
    </row>
    <row r="4260" spans="1:7" x14ac:dyDescent="0.15">
      <c r="A4260" s="44">
        <v>33531</v>
      </c>
      <c r="B4260" s="44" t="s">
        <v>1295</v>
      </c>
      <c r="C4260" s="48" t="s">
        <v>56</v>
      </c>
      <c r="D4260" s="44">
        <v>2003</v>
      </c>
      <c r="E4260" s="48" t="s">
        <v>8731</v>
      </c>
      <c r="F4260" s="44" t="s">
        <v>1293</v>
      </c>
      <c r="G4260" s="61">
        <v>42946</v>
      </c>
    </row>
    <row r="4261" spans="1:7" x14ac:dyDescent="0.15">
      <c r="A4261" s="44">
        <v>33532</v>
      </c>
      <c r="B4261" s="44" t="s">
        <v>1296</v>
      </c>
      <c r="C4261" s="48" t="s">
        <v>3785</v>
      </c>
      <c r="D4261" s="44">
        <v>2002</v>
      </c>
      <c r="E4261" s="48" t="s">
        <v>8744</v>
      </c>
      <c r="F4261" s="44" t="s">
        <v>1290</v>
      </c>
      <c r="G4261" s="61"/>
    </row>
    <row r="4262" spans="1:7" x14ac:dyDescent="0.15">
      <c r="A4262" s="44">
        <v>33533</v>
      </c>
      <c r="B4262" s="44" t="s">
        <v>1296</v>
      </c>
      <c r="C4262" s="48" t="s">
        <v>3786</v>
      </c>
      <c r="D4262" s="44">
        <v>2003</v>
      </c>
      <c r="E4262" s="48" t="s">
        <v>8744</v>
      </c>
      <c r="F4262" s="44" t="s">
        <v>1290</v>
      </c>
      <c r="G4262" s="61"/>
    </row>
    <row r="4263" spans="1:7" x14ac:dyDescent="0.15">
      <c r="A4263" s="44">
        <v>33534</v>
      </c>
      <c r="B4263" s="44" t="s">
        <v>1296</v>
      </c>
      <c r="C4263" s="48" t="s">
        <v>3787</v>
      </c>
      <c r="D4263" s="44">
        <v>2000</v>
      </c>
      <c r="E4263" s="48" t="s">
        <v>8706</v>
      </c>
      <c r="F4263" s="44" t="s">
        <v>1291</v>
      </c>
      <c r="G4263" s="61"/>
    </row>
    <row r="4264" spans="1:7" x14ac:dyDescent="0.15">
      <c r="A4264" s="44">
        <v>33535</v>
      </c>
      <c r="B4264" s="44" t="s">
        <v>1296</v>
      </c>
      <c r="C4264" s="48" t="s">
        <v>3788</v>
      </c>
      <c r="D4264" s="44">
        <v>2002</v>
      </c>
      <c r="E4264" s="48" t="s">
        <v>8694</v>
      </c>
      <c r="F4264" s="44" t="s">
        <v>1291</v>
      </c>
      <c r="G4264" s="61"/>
    </row>
    <row r="4265" spans="1:7" x14ac:dyDescent="0.15">
      <c r="A4265" s="44">
        <v>33538</v>
      </c>
      <c r="B4265" s="44" t="s">
        <v>1296</v>
      </c>
      <c r="C4265" s="48" t="s">
        <v>3789</v>
      </c>
      <c r="D4265" s="44">
        <v>2003</v>
      </c>
      <c r="E4265" s="48" t="s">
        <v>8694</v>
      </c>
      <c r="F4265" s="44" t="s">
        <v>1291</v>
      </c>
      <c r="G4265" s="61"/>
    </row>
    <row r="4266" spans="1:7" x14ac:dyDescent="0.15">
      <c r="A4266" s="44">
        <v>33539</v>
      </c>
      <c r="B4266" s="44" t="s">
        <v>1296</v>
      </c>
      <c r="C4266" s="48" t="s">
        <v>3790</v>
      </c>
      <c r="D4266" s="44">
        <v>2000</v>
      </c>
      <c r="E4266" s="48" t="s">
        <v>8694</v>
      </c>
      <c r="F4266" s="44" t="s">
        <v>1291</v>
      </c>
      <c r="G4266" s="61"/>
    </row>
    <row r="4267" spans="1:7" x14ac:dyDescent="0.15">
      <c r="A4267" s="44">
        <v>33540</v>
      </c>
      <c r="B4267" s="44" t="s">
        <v>1296</v>
      </c>
      <c r="C4267" s="48" t="s">
        <v>3791</v>
      </c>
      <c r="D4267" s="44">
        <v>2000</v>
      </c>
      <c r="E4267" s="48" t="s">
        <v>8694</v>
      </c>
      <c r="F4267" s="44" t="s">
        <v>1291</v>
      </c>
      <c r="G4267" s="61"/>
    </row>
    <row r="4268" spans="1:7" x14ac:dyDescent="0.15">
      <c r="A4268" s="44">
        <v>33541</v>
      </c>
      <c r="B4268" s="44" t="s">
        <v>1295</v>
      </c>
      <c r="C4268" s="48" t="s">
        <v>3792</v>
      </c>
      <c r="D4268" s="44">
        <v>2000</v>
      </c>
      <c r="E4268" s="48" t="s">
        <v>8743</v>
      </c>
      <c r="F4268" s="44" t="s">
        <v>1299</v>
      </c>
      <c r="G4268" s="61"/>
    </row>
    <row r="4269" spans="1:7" x14ac:dyDescent="0.15">
      <c r="A4269" s="44">
        <v>33542</v>
      </c>
      <c r="B4269" s="44" t="s">
        <v>1296</v>
      </c>
      <c r="C4269" s="48" t="s">
        <v>888</v>
      </c>
      <c r="D4269" s="44">
        <v>2001</v>
      </c>
      <c r="E4269" s="48" t="s">
        <v>8694</v>
      </c>
      <c r="F4269" s="44" t="s">
        <v>1291</v>
      </c>
      <c r="G4269" s="61"/>
    </row>
    <row r="4270" spans="1:7" x14ac:dyDescent="0.15">
      <c r="A4270" s="44">
        <v>33544</v>
      </c>
      <c r="B4270" s="44" t="s">
        <v>1295</v>
      </c>
      <c r="C4270" s="48" t="s">
        <v>3793</v>
      </c>
      <c r="D4270" s="44">
        <v>2003</v>
      </c>
      <c r="E4270" s="48" t="s">
        <v>8706</v>
      </c>
      <c r="F4270" s="44" t="s">
        <v>1291</v>
      </c>
      <c r="G4270" s="61"/>
    </row>
    <row r="4271" spans="1:7" x14ac:dyDescent="0.15">
      <c r="A4271" s="44">
        <v>33545</v>
      </c>
      <c r="B4271" s="44" t="s">
        <v>1295</v>
      </c>
      <c r="C4271" s="48" t="s">
        <v>3794</v>
      </c>
      <c r="D4271" s="44">
        <v>2004</v>
      </c>
      <c r="E4271" s="48" t="s">
        <v>8711</v>
      </c>
      <c r="F4271" s="44" t="s">
        <v>1291</v>
      </c>
      <c r="G4271" s="61">
        <v>43002</v>
      </c>
    </row>
    <row r="4272" spans="1:7" x14ac:dyDescent="0.15">
      <c r="A4272" s="44">
        <v>33546</v>
      </c>
      <c r="B4272" s="44" t="s">
        <v>1295</v>
      </c>
      <c r="C4272" s="48" t="s">
        <v>37</v>
      </c>
      <c r="D4272" s="44">
        <v>2002</v>
      </c>
      <c r="E4272" s="48" t="s">
        <v>8797</v>
      </c>
      <c r="F4272" s="44" t="s">
        <v>1298</v>
      </c>
      <c r="G4272" s="61">
        <v>43035</v>
      </c>
    </row>
    <row r="4273" spans="1:7" x14ac:dyDescent="0.15">
      <c r="A4273" s="44">
        <v>33552</v>
      </c>
      <c r="B4273" s="44" t="s">
        <v>1296</v>
      </c>
      <c r="C4273" s="48" t="s">
        <v>3795</v>
      </c>
      <c r="D4273" s="44">
        <v>2001</v>
      </c>
      <c r="E4273" s="48" t="s">
        <v>8773</v>
      </c>
      <c r="F4273" s="44" t="s">
        <v>1293</v>
      </c>
      <c r="G4273" s="61"/>
    </row>
    <row r="4274" spans="1:7" x14ac:dyDescent="0.15">
      <c r="A4274" s="44">
        <v>33553</v>
      </c>
      <c r="B4274" s="44" t="s">
        <v>1296</v>
      </c>
      <c r="C4274" s="48" t="s">
        <v>3796</v>
      </c>
      <c r="D4274" s="44">
        <v>2001</v>
      </c>
      <c r="E4274" s="48" t="s">
        <v>8773</v>
      </c>
      <c r="F4274" s="44" t="s">
        <v>1293</v>
      </c>
      <c r="G4274" s="61"/>
    </row>
    <row r="4275" spans="1:7" x14ac:dyDescent="0.15">
      <c r="A4275" s="44">
        <v>33554</v>
      </c>
      <c r="B4275" s="44" t="s">
        <v>1296</v>
      </c>
      <c r="C4275" s="48" t="s">
        <v>3797</v>
      </c>
      <c r="D4275" s="44">
        <v>2001</v>
      </c>
      <c r="E4275" s="48" t="s">
        <v>8773</v>
      </c>
      <c r="F4275" s="44" t="s">
        <v>1293</v>
      </c>
      <c r="G4275" s="61"/>
    </row>
    <row r="4276" spans="1:7" x14ac:dyDescent="0.15">
      <c r="A4276" s="44">
        <v>33555</v>
      </c>
      <c r="B4276" s="44" t="s">
        <v>1296</v>
      </c>
      <c r="C4276" s="48" t="s">
        <v>3798</v>
      </c>
      <c r="D4276" s="44">
        <v>2001</v>
      </c>
      <c r="E4276" s="48" t="s">
        <v>8773</v>
      </c>
      <c r="F4276" s="44" t="s">
        <v>1293</v>
      </c>
      <c r="G4276" s="61"/>
    </row>
    <row r="4277" spans="1:7" x14ac:dyDescent="0.15">
      <c r="A4277" s="44">
        <v>33556</v>
      </c>
      <c r="B4277" s="44" t="s">
        <v>1296</v>
      </c>
      <c r="C4277" s="48" t="s">
        <v>3799</v>
      </c>
      <c r="D4277" s="44">
        <v>2001</v>
      </c>
      <c r="E4277" s="48" t="s">
        <v>8773</v>
      </c>
      <c r="F4277" s="44" t="s">
        <v>1293</v>
      </c>
      <c r="G4277" s="61"/>
    </row>
    <row r="4278" spans="1:7" x14ac:dyDescent="0.15">
      <c r="A4278" s="44">
        <v>33557</v>
      </c>
      <c r="B4278" s="44" t="s">
        <v>1296</v>
      </c>
      <c r="C4278" s="48" t="s">
        <v>3800</v>
      </c>
      <c r="D4278" s="44">
        <v>2000</v>
      </c>
      <c r="E4278" s="48" t="s">
        <v>8773</v>
      </c>
      <c r="F4278" s="44" t="s">
        <v>1293</v>
      </c>
      <c r="G4278" s="61"/>
    </row>
    <row r="4279" spans="1:7" x14ac:dyDescent="0.15">
      <c r="A4279" s="44">
        <v>33558</v>
      </c>
      <c r="B4279" s="44" t="s">
        <v>1295</v>
      </c>
      <c r="C4279" s="48" t="s">
        <v>121</v>
      </c>
      <c r="D4279" s="44">
        <v>2003</v>
      </c>
      <c r="E4279" s="48" t="s">
        <v>8811</v>
      </c>
      <c r="F4279" s="44" t="s">
        <v>1295</v>
      </c>
      <c r="G4279" s="61">
        <v>42475</v>
      </c>
    </row>
    <row r="4280" spans="1:7" x14ac:dyDescent="0.15">
      <c r="A4280" s="44">
        <v>33559</v>
      </c>
      <c r="B4280" s="44" t="s">
        <v>1295</v>
      </c>
      <c r="C4280" s="48" t="s">
        <v>8307</v>
      </c>
      <c r="D4280" s="44">
        <v>2000</v>
      </c>
      <c r="E4280" s="48" t="s">
        <v>8810</v>
      </c>
      <c r="F4280" s="44" t="s">
        <v>1293</v>
      </c>
      <c r="G4280" s="61"/>
    </row>
    <row r="4281" spans="1:7" x14ac:dyDescent="0.15">
      <c r="A4281" s="44">
        <v>33560</v>
      </c>
      <c r="B4281" s="44" t="s">
        <v>1296</v>
      </c>
      <c r="C4281" s="48" t="s">
        <v>809</v>
      </c>
      <c r="D4281" s="44">
        <v>2001</v>
      </c>
      <c r="E4281" s="48" t="s">
        <v>8810</v>
      </c>
      <c r="F4281" s="44" t="s">
        <v>1293</v>
      </c>
      <c r="G4281" s="61">
        <v>43100</v>
      </c>
    </row>
    <row r="4282" spans="1:7" x14ac:dyDescent="0.15">
      <c r="A4282" s="44">
        <v>33561</v>
      </c>
      <c r="B4282" s="44" t="s">
        <v>1296</v>
      </c>
      <c r="C4282" s="48" t="s">
        <v>3801</v>
      </c>
      <c r="D4282" s="44">
        <v>2001</v>
      </c>
      <c r="E4282" s="48" t="s">
        <v>8810</v>
      </c>
      <c r="F4282" s="44" t="s">
        <v>1293</v>
      </c>
      <c r="G4282" s="61"/>
    </row>
    <row r="4283" spans="1:7" x14ac:dyDescent="0.15">
      <c r="A4283" s="44">
        <v>33563</v>
      </c>
      <c r="B4283" s="44" t="s">
        <v>1295</v>
      </c>
      <c r="C4283" s="48" t="s">
        <v>3802</v>
      </c>
      <c r="D4283" s="44">
        <v>2002</v>
      </c>
      <c r="E4283" s="48" t="s">
        <v>8832</v>
      </c>
      <c r="F4283" s="44" t="s">
        <v>1294</v>
      </c>
      <c r="G4283" s="61"/>
    </row>
    <row r="4284" spans="1:7" x14ac:dyDescent="0.15">
      <c r="A4284" s="44">
        <v>33564</v>
      </c>
      <c r="B4284" s="44" t="s">
        <v>1295</v>
      </c>
      <c r="C4284" s="48" t="s">
        <v>3803</v>
      </c>
      <c r="D4284" s="44">
        <v>2001</v>
      </c>
      <c r="E4284" s="48" t="s">
        <v>9191</v>
      </c>
      <c r="F4284" s="44" t="s">
        <v>1293</v>
      </c>
      <c r="G4284" s="61"/>
    </row>
    <row r="4285" spans="1:7" x14ac:dyDescent="0.15">
      <c r="A4285" s="44">
        <v>33565</v>
      </c>
      <c r="B4285" s="44" t="s">
        <v>1295</v>
      </c>
      <c r="C4285" s="48" t="s">
        <v>965</v>
      </c>
      <c r="D4285" s="44">
        <v>2002</v>
      </c>
      <c r="E4285" s="48" t="s">
        <v>8802</v>
      </c>
      <c r="F4285" s="44" t="s">
        <v>1296</v>
      </c>
      <c r="G4285" s="61"/>
    </row>
    <row r="4286" spans="1:7" x14ac:dyDescent="0.15">
      <c r="A4286" s="44">
        <v>33566</v>
      </c>
      <c r="B4286" s="44" t="s">
        <v>1296</v>
      </c>
      <c r="C4286" s="48" t="s">
        <v>3804</v>
      </c>
      <c r="D4286" s="44">
        <v>2000</v>
      </c>
      <c r="E4286" s="48" t="s">
        <v>8737</v>
      </c>
      <c r="F4286" s="44" t="s">
        <v>1293</v>
      </c>
      <c r="G4286" s="61"/>
    </row>
    <row r="4287" spans="1:7" x14ac:dyDescent="0.15">
      <c r="A4287" s="44">
        <v>33568</v>
      </c>
      <c r="B4287" s="44" t="s">
        <v>1295</v>
      </c>
      <c r="C4287" s="48" t="s">
        <v>3805</v>
      </c>
      <c r="D4287" s="44">
        <v>2005</v>
      </c>
      <c r="E4287" s="48" t="s">
        <v>8859</v>
      </c>
      <c r="F4287" s="44" t="s">
        <v>1295</v>
      </c>
      <c r="G4287" s="61"/>
    </row>
    <row r="4288" spans="1:7" x14ac:dyDescent="0.15">
      <c r="A4288" s="44">
        <v>33569</v>
      </c>
      <c r="B4288" s="44" t="s">
        <v>1295</v>
      </c>
      <c r="C4288" s="48" t="s">
        <v>3806</v>
      </c>
      <c r="D4288" s="44">
        <v>2004</v>
      </c>
      <c r="E4288" s="48" t="s">
        <v>8859</v>
      </c>
      <c r="F4288" s="44" t="s">
        <v>1295</v>
      </c>
      <c r="G4288" s="61"/>
    </row>
    <row r="4289" spans="1:7" x14ac:dyDescent="0.15">
      <c r="A4289" s="44">
        <v>33570</v>
      </c>
      <c r="B4289" s="44" t="s">
        <v>1296</v>
      </c>
      <c r="C4289" s="48" t="s">
        <v>3807</v>
      </c>
      <c r="D4289" s="44">
        <v>2004</v>
      </c>
      <c r="E4289" s="48" t="s">
        <v>8859</v>
      </c>
      <c r="F4289" s="44" t="s">
        <v>1295</v>
      </c>
      <c r="G4289" s="61"/>
    </row>
    <row r="4290" spans="1:7" x14ac:dyDescent="0.15">
      <c r="A4290" s="44">
        <v>33574</v>
      </c>
      <c r="B4290" s="44" t="s">
        <v>1295</v>
      </c>
      <c r="C4290" s="48" t="s">
        <v>3808</v>
      </c>
      <c r="D4290" s="44">
        <v>2005</v>
      </c>
      <c r="E4290" s="48" t="s">
        <v>8693</v>
      </c>
      <c r="F4290" s="44" t="s">
        <v>1295</v>
      </c>
      <c r="G4290" s="61"/>
    </row>
    <row r="4291" spans="1:7" x14ac:dyDescent="0.15">
      <c r="A4291" s="44">
        <v>33575</v>
      </c>
      <c r="B4291" s="44" t="s">
        <v>1296</v>
      </c>
      <c r="C4291" s="48" t="s">
        <v>3809</v>
      </c>
      <c r="D4291" s="44">
        <v>2003</v>
      </c>
      <c r="E4291" s="48" t="s">
        <v>8693</v>
      </c>
      <c r="F4291" s="44" t="s">
        <v>1295</v>
      </c>
      <c r="G4291" s="61"/>
    </row>
    <row r="4292" spans="1:7" x14ac:dyDescent="0.15">
      <c r="A4292" s="44">
        <v>33576</v>
      </c>
      <c r="B4292" s="44" t="s">
        <v>1296</v>
      </c>
      <c r="C4292" s="48" t="s">
        <v>5739</v>
      </c>
      <c r="D4292" s="44">
        <v>2005</v>
      </c>
      <c r="E4292" s="48" t="s">
        <v>8693</v>
      </c>
      <c r="F4292" s="44" t="s">
        <v>1295</v>
      </c>
      <c r="G4292" s="61"/>
    </row>
    <row r="4293" spans="1:7" x14ac:dyDescent="0.15">
      <c r="A4293" s="44">
        <v>33577</v>
      </c>
      <c r="B4293" s="44" t="s">
        <v>1296</v>
      </c>
      <c r="C4293" s="48" t="s">
        <v>3810</v>
      </c>
      <c r="D4293" s="44">
        <v>2003</v>
      </c>
      <c r="E4293" s="48" t="s">
        <v>8693</v>
      </c>
      <c r="F4293" s="44" t="s">
        <v>1295</v>
      </c>
      <c r="G4293" s="61"/>
    </row>
    <row r="4294" spans="1:7" x14ac:dyDescent="0.15">
      <c r="A4294" s="44">
        <v>33578</v>
      </c>
      <c r="B4294" s="44" t="s">
        <v>1296</v>
      </c>
      <c r="C4294" s="48" t="s">
        <v>3811</v>
      </c>
      <c r="D4294" s="44">
        <v>2006</v>
      </c>
      <c r="E4294" s="48" t="s">
        <v>8693</v>
      </c>
      <c r="F4294" s="44" t="s">
        <v>1295</v>
      </c>
      <c r="G4294" s="61"/>
    </row>
    <row r="4295" spans="1:7" x14ac:dyDescent="0.15">
      <c r="A4295" s="44">
        <v>33581</v>
      </c>
      <c r="B4295" s="44" t="s">
        <v>1296</v>
      </c>
      <c r="C4295" s="48" t="s">
        <v>585</v>
      </c>
      <c r="D4295" s="44">
        <v>2002</v>
      </c>
      <c r="E4295" s="48" t="s">
        <v>8821</v>
      </c>
      <c r="F4295" s="44" t="s">
        <v>1299</v>
      </c>
      <c r="G4295" s="61"/>
    </row>
    <row r="4296" spans="1:7" x14ac:dyDescent="0.15">
      <c r="A4296" s="44">
        <v>33582</v>
      </c>
      <c r="B4296" s="44" t="s">
        <v>1296</v>
      </c>
      <c r="C4296" s="48" t="s">
        <v>3812</v>
      </c>
      <c r="D4296" s="44">
        <v>2002</v>
      </c>
      <c r="E4296" s="48" t="s">
        <v>8821</v>
      </c>
      <c r="F4296" s="44" t="s">
        <v>1299</v>
      </c>
      <c r="G4296" s="61"/>
    </row>
    <row r="4297" spans="1:7" x14ac:dyDescent="0.15">
      <c r="A4297" s="44">
        <v>33583</v>
      </c>
      <c r="B4297" s="44" t="s">
        <v>1295</v>
      </c>
      <c r="C4297" s="48" t="s">
        <v>3813</v>
      </c>
      <c r="D4297" s="44">
        <v>2001</v>
      </c>
      <c r="E4297" s="48" t="s">
        <v>8821</v>
      </c>
      <c r="F4297" s="44" t="s">
        <v>1299</v>
      </c>
      <c r="G4297" s="61"/>
    </row>
    <row r="4298" spans="1:7" x14ac:dyDescent="0.15">
      <c r="A4298" s="44">
        <v>33584</v>
      </c>
      <c r="B4298" s="44" t="s">
        <v>1295</v>
      </c>
      <c r="C4298" s="48" t="s">
        <v>11132</v>
      </c>
      <c r="D4298" s="44">
        <v>1999</v>
      </c>
      <c r="E4298" s="48" t="s">
        <v>8694</v>
      </c>
      <c r="F4298" s="44" t="s">
        <v>1291</v>
      </c>
      <c r="G4298" s="61"/>
    </row>
    <row r="4299" spans="1:7" x14ac:dyDescent="0.15">
      <c r="A4299" s="44">
        <v>33585</v>
      </c>
      <c r="B4299" s="44" t="s">
        <v>1296</v>
      </c>
      <c r="C4299" s="48" t="s">
        <v>828</v>
      </c>
      <c r="D4299" s="44">
        <v>2001</v>
      </c>
      <c r="E4299" s="48" t="s">
        <v>8775</v>
      </c>
      <c r="F4299" s="44" t="s">
        <v>1290</v>
      </c>
      <c r="G4299" s="61"/>
    </row>
    <row r="4300" spans="1:7" x14ac:dyDescent="0.15">
      <c r="A4300" s="44">
        <v>33588</v>
      </c>
      <c r="B4300" s="44" t="s">
        <v>1295</v>
      </c>
      <c r="C4300" s="48" t="s">
        <v>3814</v>
      </c>
      <c r="D4300" s="44">
        <v>2005</v>
      </c>
      <c r="E4300" s="48" t="s">
        <v>8879</v>
      </c>
      <c r="F4300" s="44" t="s">
        <v>1296</v>
      </c>
      <c r="G4300" s="61"/>
    </row>
    <row r="4301" spans="1:7" x14ac:dyDescent="0.15">
      <c r="A4301" s="44">
        <v>33589</v>
      </c>
      <c r="B4301" s="44" t="s">
        <v>1295</v>
      </c>
      <c r="C4301" s="48" t="s">
        <v>3815</v>
      </c>
      <c r="D4301" s="44">
        <v>2004</v>
      </c>
      <c r="E4301" s="48" t="s">
        <v>8879</v>
      </c>
      <c r="F4301" s="44" t="s">
        <v>1296</v>
      </c>
      <c r="G4301" s="61"/>
    </row>
    <row r="4302" spans="1:7" x14ac:dyDescent="0.15">
      <c r="A4302" s="44">
        <v>33590</v>
      </c>
      <c r="B4302" s="44" t="s">
        <v>1295</v>
      </c>
      <c r="C4302" s="48" t="s">
        <v>3816</v>
      </c>
      <c r="D4302" s="44">
        <v>2001</v>
      </c>
      <c r="E4302" s="48" t="s">
        <v>8879</v>
      </c>
      <c r="F4302" s="44" t="s">
        <v>1296</v>
      </c>
      <c r="G4302" s="61"/>
    </row>
    <row r="4303" spans="1:7" x14ac:dyDescent="0.15">
      <c r="A4303" s="44">
        <v>33591</v>
      </c>
      <c r="B4303" s="44" t="s">
        <v>1295</v>
      </c>
      <c r="C4303" s="48" t="s">
        <v>3817</v>
      </c>
      <c r="D4303" s="44">
        <v>2003</v>
      </c>
      <c r="E4303" s="48" t="s">
        <v>8879</v>
      </c>
      <c r="F4303" s="44" t="s">
        <v>1296</v>
      </c>
      <c r="G4303" s="61">
        <v>42429</v>
      </c>
    </row>
    <row r="4304" spans="1:7" x14ac:dyDescent="0.15">
      <c r="A4304" s="44">
        <v>33592</v>
      </c>
      <c r="B4304" s="44" t="s">
        <v>1296</v>
      </c>
      <c r="C4304" s="48" t="s">
        <v>3818</v>
      </c>
      <c r="D4304" s="44">
        <v>2005</v>
      </c>
      <c r="E4304" s="48" t="s">
        <v>8879</v>
      </c>
      <c r="F4304" s="44" t="s">
        <v>1296</v>
      </c>
      <c r="G4304" s="61">
        <v>42645</v>
      </c>
    </row>
    <row r="4305" spans="1:7" x14ac:dyDescent="0.15">
      <c r="A4305" s="44">
        <v>33593</v>
      </c>
      <c r="B4305" s="44" t="s">
        <v>1296</v>
      </c>
      <c r="C4305" s="48" t="s">
        <v>3819</v>
      </c>
      <c r="D4305" s="44">
        <v>2004</v>
      </c>
      <c r="E4305" s="48" t="s">
        <v>8879</v>
      </c>
      <c r="F4305" s="44" t="s">
        <v>1296</v>
      </c>
      <c r="G4305" s="61"/>
    </row>
    <row r="4306" spans="1:7" x14ac:dyDescent="0.15">
      <c r="A4306" s="44">
        <v>33595</v>
      </c>
      <c r="B4306" s="44" t="s">
        <v>1295</v>
      </c>
      <c r="C4306" s="48" t="s">
        <v>11133</v>
      </c>
      <c r="D4306" s="44">
        <v>1999</v>
      </c>
      <c r="E4306" s="48" t="s">
        <v>8805</v>
      </c>
      <c r="F4306" s="44" t="s">
        <v>1298</v>
      </c>
      <c r="G4306" s="61"/>
    </row>
    <row r="4307" spans="1:7" x14ac:dyDescent="0.15">
      <c r="A4307" s="44">
        <v>33597</v>
      </c>
      <c r="B4307" s="44" t="s">
        <v>1295</v>
      </c>
      <c r="C4307" s="48" t="s">
        <v>413</v>
      </c>
      <c r="D4307" s="44">
        <v>2001</v>
      </c>
      <c r="E4307" s="48" t="s">
        <v>8805</v>
      </c>
      <c r="F4307" s="44" t="s">
        <v>1298</v>
      </c>
      <c r="G4307" s="61"/>
    </row>
    <row r="4308" spans="1:7" x14ac:dyDescent="0.15">
      <c r="A4308" s="44">
        <v>33599</v>
      </c>
      <c r="B4308" s="44" t="s">
        <v>1295</v>
      </c>
      <c r="C4308" s="48" t="s">
        <v>3820</v>
      </c>
      <c r="D4308" s="44">
        <v>2000</v>
      </c>
      <c r="E4308" s="48" t="s">
        <v>8805</v>
      </c>
      <c r="F4308" s="44" t="s">
        <v>1298</v>
      </c>
      <c r="G4308" s="61"/>
    </row>
    <row r="4309" spans="1:7" x14ac:dyDescent="0.15">
      <c r="A4309" s="44">
        <v>33600</v>
      </c>
      <c r="B4309" s="44" t="s">
        <v>1296</v>
      </c>
      <c r="C4309" s="48" t="s">
        <v>3821</v>
      </c>
      <c r="D4309" s="44">
        <v>2003</v>
      </c>
      <c r="E4309" s="48" t="s">
        <v>8760</v>
      </c>
      <c r="F4309" s="44" t="s">
        <v>1297</v>
      </c>
      <c r="G4309" s="61"/>
    </row>
    <row r="4310" spans="1:7" x14ac:dyDescent="0.15">
      <c r="A4310" s="44">
        <v>33601</v>
      </c>
      <c r="B4310" s="44" t="s">
        <v>1295</v>
      </c>
      <c r="C4310" s="48" t="s">
        <v>3822</v>
      </c>
      <c r="D4310" s="44">
        <v>2002</v>
      </c>
      <c r="E4310" s="48" t="s">
        <v>8760</v>
      </c>
      <c r="F4310" s="44" t="s">
        <v>1297</v>
      </c>
      <c r="G4310" s="61"/>
    </row>
    <row r="4311" spans="1:7" x14ac:dyDescent="0.15">
      <c r="A4311" s="44">
        <v>33602</v>
      </c>
      <c r="B4311" s="44" t="s">
        <v>1295</v>
      </c>
      <c r="C4311" s="48" t="s">
        <v>7431</v>
      </c>
      <c r="D4311" s="44">
        <v>2002</v>
      </c>
      <c r="E4311" s="48" t="s">
        <v>8797</v>
      </c>
      <c r="F4311" s="44" t="s">
        <v>1298</v>
      </c>
      <c r="G4311" s="61"/>
    </row>
    <row r="4312" spans="1:7" x14ac:dyDescent="0.15">
      <c r="A4312" s="44">
        <v>33603</v>
      </c>
      <c r="B4312" s="44" t="s">
        <v>1295</v>
      </c>
      <c r="C4312" s="48" t="s">
        <v>3823</v>
      </c>
      <c r="D4312" s="44">
        <v>2000</v>
      </c>
      <c r="E4312" s="48" t="s">
        <v>8714</v>
      </c>
      <c r="F4312" s="44" t="s">
        <v>1294</v>
      </c>
      <c r="G4312" s="61"/>
    </row>
    <row r="4313" spans="1:7" x14ac:dyDescent="0.15">
      <c r="A4313" s="44">
        <v>33605</v>
      </c>
      <c r="B4313" s="44" t="s">
        <v>1295</v>
      </c>
      <c r="C4313" s="48" t="s">
        <v>3824</v>
      </c>
      <c r="D4313" s="44">
        <v>2002</v>
      </c>
      <c r="E4313" s="48" t="s">
        <v>8877</v>
      </c>
      <c r="F4313" s="44" t="s">
        <v>1299</v>
      </c>
      <c r="G4313" s="61"/>
    </row>
    <row r="4314" spans="1:7" x14ac:dyDescent="0.15">
      <c r="A4314" s="44">
        <v>33606</v>
      </c>
      <c r="B4314" s="44" t="s">
        <v>1295</v>
      </c>
      <c r="C4314" s="48" t="s">
        <v>113</v>
      </c>
      <c r="D4314" s="44">
        <v>2002</v>
      </c>
      <c r="E4314" s="48" t="s">
        <v>8802</v>
      </c>
      <c r="F4314" s="44" t="s">
        <v>1296</v>
      </c>
      <c r="G4314" s="61"/>
    </row>
    <row r="4315" spans="1:7" x14ac:dyDescent="0.15">
      <c r="A4315" s="44">
        <v>33607</v>
      </c>
      <c r="B4315" s="44" t="s">
        <v>1295</v>
      </c>
      <c r="C4315" s="48" t="s">
        <v>3825</v>
      </c>
      <c r="D4315" s="44">
        <v>2000</v>
      </c>
      <c r="E4315" s="48" t="s">
        <v>8722</v>
      </c>
      <c r="F4315" s="44" t="s">
        <v>1296</v>
      </c>
      <c r="G4315" s="61"/>
    </row>
    <row r="4316" spans="1:7" x14ac:dyDescent="0.15">
      <c r="A4316" s="44">
        <v>33612</v>
      </c>
      <c r="B4316" s="44" t="s">
        <v>1296</v>
      </c>
      <c r="C4316" s="48" t="s">
        <v>3826</v>
      </c>
      <c r="D4316" s="44">
        <v>2005</v>
      </c>
      <c r="E4316" s="48" t="s">
        <v>8836</v>
      </c>
      <c r="F4316" s="44" t="s">
        <v>1296</v>
      </c>
      <c r="G4316" s="61"/>
    </row>
    <row r="4317" spans="1:7" x14ac:dyDescent="0.15">
      <c r="A4317" s="44">
        <v>33613</v>
      </c>
      <c r="B4317" s="44" t="s">
        <v>1296</v>
      </c>
      <c r="C4317" s="48" t="s">
        <v>3827</v>
      </c>
      <c r="D4317" s="44">
        <v>2006</v>
      </c>
      <c r="E4317" s="48" t="s">
        <v>8836</v>
      </c>
      <c r="F4317" s="44" t="s">
        <v>1296</v>
      </c>
      <c r="G4317" s="61"/>
    </row>
    <row r="4318" spans="1:7" x14ac:dyDescent="0.15">
      <c r="A4318" s="44">
        <v>33614</v>
      </c>
      <c r="B4318" s="44" t="s">
        <v>1295</v>
      </c>
      <c r="C4318" s="48" t="s">
        <v>3828</v>
      </c>
      <c r="D4318" s="44">
        <v>2005</v>
      </c>
      <c r="E4318" s="48" t="s">
        <v>8836</v>
      </c>
      <c r="F4318" s="44" t="s">
        <v>1296</v>
      </c>
      <c r="G4318" s="61"/>
    </row>
    <row r="4319" spans="1:7" x14ac:dyDescent="0.15">
      <c r="A4319" s="44">
        <v>33615</v>
      </c>
      <c r="B4319" s="44" t="s">
        <v>1295</v>
      </c>
      <c r="C4319" s="48" t="s">
        <v>3829</v>
      </c>
      <c r="D4319" s="44">
        <v>2001</v>
      </c>
      <c r="E4319" s="48" t="s">
        <v>8836</v>
      </c>
      <c r="F4319" s="44" t="s">
        <v>1296</v>
      </c>
      <c r="G4319" s="61">
        <v>42456</v>
      </c>
    </row>
    <row r="4320" spans="1:7" x14ac:dyDescent="0.15">
      <c r="A4320" s="44">
        <v>33616</v>
      </c>
      <c r="B4320" s="44" t="s">
        <v>1295</v>
      </c>
      <c r="C4320" s="48" t="s">
        <v>3830</v>
      </c>
      <c r="D4320" s="44">
        <v>2007</v>
      </c>
      <c r="E4320" s="48" t="s">
        <v>8836</v>
      </c>
      <c r="F4320" s="44" t="s">
        <v>1296</v>
      </c>
      <c r="G4320" s="61"/>
    </row>
    <row r="4321" spans="1:7" x14ac:dyDescent="0.15">
      <c r="A4321" s="44">
        <v>33617</v>
      </c>
      <c r="B4321" s="44" t="s">
        <v>1296</v>
      </c>
      <c r="C4321" s="48" t="s">
        <v>5740</v>
      </c>
      <c r="D4321" s="44">
        <v>2006</v>
      </c>
      <c r="E4321" s="48" t="s">
        <v>8836</v>
      </c>
      <c r="F4321" s="44" t="s">
        <v>1296</v>
      </c>
      <c r="G4321" s="61">
        <v>43100</v>
      </c>
    </row>
    <row r="4322" spans="1:7" x14ac:dyDescent="0.15">
      <c r="A4322" s="44">
        <v>33618</v>
      </c>
      <c r="B4322" s="44" t="s">
        <v>1295</v>
      </c>
      <c r="C4322" s="48" t="s">
        <v>3831</v>
      </c>
      <c r="D4322" s="44">
        <v>2005</v>
      </c>
      <c r="E4322" s="48" t="s">
        <v>8836</v>
      </c>
      <c r="F4322" s="44" t="s">
        <v>1296</v>
      </c>
      <c r="G4322" s="61"/>
    </row>
    <row r="4323" spans="1:7" x14ac:dyDescent="0.15">
      <c r="A4323" s="44">
        <v>33619</v>
      </c>
      <c r="B4323" s="44" t="s">
        <v>1296</v>
      </c>
      <c r="C4323" s="48" t="s">
        <v>3832</v>
      </c>
      <c r="D4323" s="44">
        <v>2002</v>
      </c>
      <c r="E4323" s="48" t="s">
        <v>8836</v>
      </c>
      <c r="F4323" s="44" t="s">
        <v>1296</v>
      </c>
      <c r="G4323" s="61">
        <v>43100</v>
      </c>
    </row>
    <row r="4324" spans="1:7" x14ac:dyDescent="0.15">
      <c r="A4324" s="44">
        <v>33621</v>
      </c>
      <c r="B4324" s="44" t="s">
        <v>1296</v>
      </c>
      <c r="C4324" s="48" t="s">
        <v>6124</v>
      </c>
      <c r="D4324" s="44">
        <v>2004</v>
      </c>
      <c r="E4324" s="48" t="s">
        <v>8754</v>
      </c>
      <c r="F4324" s="44" t="s">
        <v>1293</v>
      </c>
      <c r="G4324" s="61"/>
    </row>
    <row r="4325" spans="1:7" x14ac:dyDescent="0.15">
      <c r="A4325" s="44">
        <v>33622</v>
      </c>
      <c r="B4325" s="44" t="s">
        <v>1295</v>
      </c>
      <c r="C4325" s="48" t="s">
        <v>74</v>
      </c>
      <c r="D4325" s="44">
        <v>2002</v>
      </c>
      <c r="E4325" s="48" t="s">
        <v>8761</v>
      </c>
      <c r="F4325" s="44" t="s">
        <v>1292</v>
      </c>
      <c r="G4325" s="61">
        <v>42428</v>
      </c>
    </row>
    <row r="4326" spans="1:7" x14ac:dyDescent="0.15">
      <c r="A4326" s="44">
        <v>33623</v>
      </c>
      <c r="B4326" s="44" t="s">
        <v>1296</v>
      </c>
      <c r="C4326" s="48" t="s">
        <v>11134</v>
      </c>
      <c r="D4326" s="44">
        <v>1999</v>
      </c>
      <c r="E4326" s="48" t="s">
        <v>8773</v>
      </c>
      <c r="F4326" s="44" t="s">
        <v>1293</v>
      </c>
      <c r="G4326" s="61"/>
    </row>
    <row r="4327" spans="1:7" x14ac:dyDescent="0.15">
      <c r="A4327" s="44">
        <v>33624</v>
      </c>
      <c r="B4327" s="44" t="s">
        <v>1295</v>
      </c>
      <c r="C4327" s="48" t="s">
        <v>3833</v>
      </c>
      <c r="D4327" s="44">
        <v>2003</v>
      </c>
      <c r="E4327" s="48" t="s">
        <v>9463</v>
      </c>
      <c r="F4327" s="44" t="s">
        <v>1296</v>
      </c>
      <c r="G4327" s="61">
        <v>43023</v>
      </c>
    </row>
    <row r="4328" spans="1:7" x14ac:dyDescent="0.15">
      <c r="A4328" s="44">
        <v>33625</v>
      </c>
      <c r="B4328" s="44" t="s">
        <v>1295</v>
      </c>
      <c r="C4328" s="48" t="s">
        <v>447</v>
      </c>
      <c r="D4328" s="44">
        <v>2001</v>
      </c>
      <c r="E4328" s="48" t="s">
        <v>9463</v>
      </c>
      <c r="F4328" s="44" t="s">
        <v>1296</v>
      </c>
      <c r="G4328" s="61"/>
    </row>
    <row r="4329" spans="1:7" x14ac:dyDescent="0.15">
      <c r="A4329" s="44">
        <v>33627</v>
      </c>
      <c r="B4329" s="44" t="s">
        <v>1296</v>
      </c>
      <c r="C4329" s="48" t="s">
        <v>1354</v>
      </c>
      <c r="D4329" s="44">
        <v>2004</v>
      </c>
      <c r="E4329" s="48" t="s">
        <v>8864</v>
      </c>
      <c r="F4329" s="44" t="s">
        <v>1296</v>
      </c>
      <c r="G4329" s="61">
        <v>42925</v>
      </c>
    </row>
    <row r="4330" spans="1:7" x14ac:dyDescent="0.15">
      <c r="A4330" s="44">
        <v>33628</v>
      </c>
      <c r="B4330" s="44" t="s">
        <v>1295</v>
      </c>
      <c r="C4330" s="48" t="s">
        <v>3834</v>
      </c>
      <c r="D4330" s="44">
        <v>2005</v>
      </c>
      <c r="E4330" s="48" t="s">
        <v>8864</v>
      </c>
      <c r="F4330" s="44" t="s">
        <v>1296</v>
      </c>
      <c r="G4330" s="61"/>
    </row>
    <row r="4331" spans="1:7" x14ac:dyDescent="0.15">
      <c r="A4331" s="44">
        <v>33629</v>
      </c>
      <c r="B4331" s="44" t="s">
        <v>1296</v>
      </c>
      <c r="C4331" s="48" t="s">
        <v>836</v>
      </c>
      <c r="D4331" s="44">
        <v>2000</v>
      </c>
      <c r="E4331" s="48" t="s">
        <v>8864</v>
      </c>
      <c r="F4331" s="44" t="s">
        <v>1296</v>
      </c>
      <c r="G4331" s="61"/>
    </row>
    <row r="4332" spans="1:7" x14ac:dyDescent="0.15">
      <c r="A4332" s="44">
        <v>33630</v>
      </c>
      <c r="B4332" s="44" t="s">
        <v>1296</v>
      </c>
      <c r="C4332" s="48" t="s">
        <v>3835</v>
      </c>
      <c r="D4332" s="44">
        <v>2000</v>
      </c>
      <c r="E4332" s="48" t="s">
        <v>8864</v>
      </c>
      <c r="F4332" s="44" t="s">
        <v>1296</v>
      </c>
      <c r="G4332" s="61"/>
    </row>
    <row r="4333" spans="1:7" x14ac:dyDescent="0.15">
      <c r="A4333" s="44">
        <v>33631</v>
      </c>
      <c r="B4333" s="44" t="s">
        <v>1296</v>
      </c>
      <c r="C4333" s="48" t="s">
        <v>3836</v>
      </c>
      <c r="D4333" s="44">
        <v>2003</v>
      </c>
      <c r="E4333" s="48" t="s">
        <v>8864</v>
      </c>
      <c r="F4333" s="44" t="s">
        <v>1296</v>
      </c>
      <c r="G4333" s="61"/>
    </row>
    <row r="4334" spans="1:7" x14ac:dyDescent="0.15">
      <c r="A4334" s="44">
        <v>33632</v>
      </c>
      <c r="B4334" s="44" t="s">
        <v>1295</v>
      </c>
      <c r="C4334" s="48" t="s">
        <v>3837</v>
      </c>
      <c r="D4334" s="44">
        <v>2003</v>
      </c>
      <c r="E4334" s="48" t="s">
        <v>8859</v>
      </c>
      <c r="F4334" s="44" t="s">
        <v>1295</v>
      </c>
      <c r="G4334" s="61"/>
    </row>
    <row r="4335" spans="1:7" x14ac:dyDescent="0.15">
      <c r="A4335" s="44">
        <v>33633</v>
      </c>
      <c r="B4335" s="44" t="s">
        <v>1295</v>
      </c>
      <c r="C4335" s="48" t="s">
        <v>3838</v>
      </c>
      <c r="D4335" s="44">
        <v>2007</v>
      </c>
      <c r="E4335" s="48" t="s">
        <v>8859</v>
      </c>
      <c r="F4335" s="44" t="s">
        <v>1295</v>
      </c>
      <c r="G4335" s="61"/>
    </row>
    <row r="4336" spans="1:7" x14ac:dyDescent="0.15">
      <c r="A4336" s="44">
        <v>33634</v>
      </c>
      <c r="B4336" s="44" t="s">
        <v>1295</v>
      </c>
      <c r="C4336" s="48" t="s">
        <v>3839</v>
      </c>
      <c r="D4336" s="44">
        <v>2004</v>
      </c>
      <c r="E4336" s="48" t="s">
        <v>8859</v>
      </c>
      <c r="F4336" s="44" t="s">
        <v>1295</v>
      </c>
      <c r="G4336" s="61"/>
    </row>
    <row r="4337" spans="1:7" x14ac:dyDescent="0.15">
      <c r="A4337" s="44">
        <v>33635</v>
      </c>
      <c r="B4337" s="44" t="s">
        <v>1296</v>
      </c>
      <c r="C4337" s="48" t="s">
        <v>3840</v>
      </c>
      <c r="D4337" s="44">
        <v>2006</v>
      </c>
      <c r="E4337" s="48" t="s">
        <v>8859</v>
      </c>
      <c r="F4337" s="44" t="s">
        <v>1295</v>
      </c>
      <c r="G4337" s="61"/>
    </row>
    <row r="4338" spans="1:7" x14ac:dyDescent="0.15">
      <c r="A4338" s="133">
        <v>33636</v>
      </c>
      <c r="B4338" s="133" t="s">
        <v>1296</v>
      </c>
      <c r="C4338" s="134" t="s">
        <v>3841</v>
      </c>
      <c r="D4338" s="133">
        <v>2003</v>
      </c>
      <c r="E4338" s="134" t="s">
        <v>8768</v>
      </c>
      <c r="F4338" s="133" t="s">
        <v>1292</v>
      </c>
    </row>
    <row r="4339" spans="1:7" x14ac:dyDescent="0.15">
      <c r="A4339" s="133">
        <v>33637</v>
      </c>
      <c r="B4339" s="133" t="s">
        <v>1295</v>
      </c>
      <c r="C4339" s="134" t="s">
        <v>3842</v>
      </c>
      <c r="D4339" s="133">
        <v>2002</v>
      </c>
      <c r="E4339" s="134" t="s">
        <v>8768</v>
      </c>
      <c r="F4339" s="133" t="s">
        <v>1292</v>
      </c>
    </row>
    <row r="4340" spans="1:7" x14ac:dyDescent="0.15">
      <c r="A4340" s="44">
        <v>33638</v>
      </c>
      <c r="B4340" s="44" t="s">
        <v>1296</v>
      </c>
      <c r="C4340" s="48" t="s">
        <v>3843</v>
      </c>
      <c r="D4340" s="44">
        <v>2006</v>
      </c>
      <c r="E4340" s="48" t="s">
        <v>8768</v>
      </c>
      <c r="F4340" s="44" t="s">
        <v>1292</v>
      </c>
      <c r="G4340" s="61"/>
    </row>
    <row r="4341" spans="1:7" x14ac:dyDescent="0.15">
      <c r="A4341" s="44">
        <v>33639</v>
      </c>
      <c r="B4341" s="44" t="s">
        <v>1296</v>
      </c>
      <c r="C4341" s="48" t="s">
        <v>3844</v>
      </c>
      <c r="D4341" s="44">
        <v>2003</v>
      </c>
      <c r="E4341" s="48" t="s">
        <v>8768</v>
      </c>
      <c r="F4341" s="44" t="s">
        <v>1292</v>
      </c>
      <c r="G4341" s="61"/>
    </row>
    <row r="4342" spans="1:7" x14ac:dyDescent="0.15">
      <c r="A4342" s="44">
        <v>33640</v>
      </c>
      <c r="B4342" s="44" t="s">
        <v>1296</v>
      </c>
      <c r="C4342" s="48" t="s">
        <v>3845</v>
      </c>
      <c r="D4342" s="44">
        <v>2005</v>
      </c>
      <c r="E4342" s="48" t="s">
        <v>8768</v>
      </c>
      <c r="F4342" s="44" t="s">
        <v>1292</v>
      </c>
      <c r="G4342" s="61">
        <v>43059</v>
      </c>
    </row>
    <row r="4343" spans="1:7" x14ac:dyDescent="0.15">
      <c r="A4343" s="44">
        <v>33641</v>
      </c>
      <c r="B4343" s="44" t="s">
        <v>1296</v>
      </c>
      <c r="C4343" s="48" t="s">
        <v>3846</v>
      </c>
      <c r="D4343" s="44">
        <v>2005</v>
      </c>
      <c r="E4343" s="48" t="s">
        <v>8768</v>
      </c>
      <c r="F4343" s="44" t="s">
        <v>1292</v>
      </c>
      <c r="G4343" s="61"/>
    </row>
    <row r="4344" spans="1:7" x14ac:dyDescent="0.15">
      <c r="A4344" s="44">
        <v>33642</v>
      </c>
      <c r="B4344" s="44" t="s">
        <v>1295</v>
      </c>
      <c r="C4344" s="48" t="s">
        <v>3847</v>
      </c>
      <c r="D4344" s="44">
        <v>2006</v>
      </c>
      <c r="E4344" s="48" t="s">
        <v>8768</v>
      </c>
      <c r="F4344" s="44" t="s">
        <v>1292</v>
      </c>
      <c r="G4344" s="61"/>
    </row>
    <row r="4345" spans="1:7" x14ac:dyDescent="0.15">
      <c r="A4345" s="44">
        <v>33643</v>
      </c>
      <c r="B4345" s="44" t="s">
        <v>1295</v>
      </c>
      <c r="C4345" s="48" t="s">
        <v>3848</v>
      </c>
      <c r="D4345" s="44">
        <v>2003</v>
      </c>
      <c r="E4345" s="48" t="s">
        <v>8768</v>
      </c>
      <c r="F4345" s="44" t="s">
        <v>1292</v>
      </c>
      <c r="G4345" s="61"/>
    </row>
    <row r="4346" spans="1:7" x14ac:dyDescent="0.15">
      <c r="A4346" s="44">
        <v>33644</v>
      </c>
      <c r="B4346" s="44" t="s">
        <v>1296</v>
      </c>
      <c r="C4346" s="48" t="s">
        <v>3849</v>
      </c>
      <c r="D4346" s="44">
        <v>2004</v>
      </c>
      <c r="E4346" s="48" t="s">
        <v>8768</v>
      </c>
      <c r="F4346" s="44" t="s">
        <v>1292</v>
      </c>
      <c r="G4346" s="61"/>
    </row>
    <row r="4347" spans="1:7" x14ac:dyDescent="0.15">
      <c r="A4347" s="44">
        <v>33645</v>
      </c>
      <c r="B4347" s="44" t="s">
        <v>1296</v>
      </c>
      <c r="C4347" s="48" t="s">
        <v>3850</v>
      </c>
      <c r="D4347" s="44">
        <v>2006</v>
      </c>
      <c r="E4347" s="48" t="s">
        <v>8693</v>
      </c>
      <c r="F4347" s="44" t="s">
        <v>1295</v>
      </c>
      <c r="G4347" s="61">
        <v>43100</v>
      </c>
    </row>
    <row r="4348" spans="1:7" x14ac:dyDescent="0.15">
      <c r="A4348" s="133">
        <v>33646</v>
      </c>
      <c r="B4348" s="133" t="s">
        <v>1296</v>
      </c>
      <c r="C4348" s="134" t="s">
        <v>3851</v>
      </c>
      <c r="D4348" s="133">
        <v>2001</v>
      </c>
      <c r="E4348" s="134" t="s">
        <v>8737</v>
      </c>
      <c r="F4348" s="133" t="s">
        <v>1293</v>
      </c>
    </row>
    <row r="4349" spans="1:7" x14ac:dyDescent="0.15">
      <c r="A4349" s="44">
        <v>33648</v>
      </c>
      <c r="B4349" s="44" t="s">
        <v>1296</v>
      </c>
      <c r="C4349" s="48" t="s">
        <v>602</v>
      </c>
      <c r="D4349" s="44">
        <v>2002</v>
      </c>
      <c r="E4349" s="48" t="s">
        <v>8708</v>
      </c>
      <c r="F4349" s="44" t="s">
        <v>1296</v>
      </c>
      <c r="G4349" s="61">
        <v>42429</v>
      </c>
    </row>
    <row r="4350" spans="1:7" x14ac:dyDescent="0.15">
      <c r="A4350" s="44">
        <v>33649</v>
      </c>
      <c r="B4350" s="44" t="s">
        <v>1295</v>
      </c>
      <c r="C4350" s="48" t="s">
        <v>3852</v>
      </c>
      <c r="D4350" s="44">
        <v>2000</v>
      </c>
      <c r="E4350" s="48" t="s">
        <v>8763</v>
      </c>
      <c r="F4350" s="44" t="s">
        <v>1299</v>
      </c>
      <c r="G4350" s="61"/>
    </row>
    <row r="4351" spans="1:7" x14ac:dyDescent="0.15">
      <c r="A4351" s="44">
        <v>33650</v>
      </c>
      <c r="B4351" s="44" t="s">
        <v>1296</v>
      </c>
      <c r="C4351" s="48" t="s">
        <v>3853</v>
      </c>
      <c r="D4351" s="44">
        <v>2003</v>
      </c>
      <c r="E4351" s="48" t="s">
        <v>8763</v>
      </c>
      <c r="F4351" s="44" t="s">
        <v>1299</v>
      </c>
      <c r="G4351" s="61"/>
    </row>
    <row r="4352" spans="1:7" x14ac:dyDescent="0.15">
      <c r="A4352" s="44">
        <v>33651</v>
      </c>
      <c r="B4352" s="44" t="s">
        <v>1295</v>
      </c>
      <c r="C4352" s="48" t="s">
        <v>1377</v>
      </c>
      <c r="D4352" s="44">
        <v>2004</v>
      </c>
      <c r="E4352" s="48" t="s">
        <v>8711</v>
      </c>
      <c r="F4352" s="44" t="s">
        <v>1291</v>
      </c>
      <c r="G4352" s="61">
        <v>43100</v>
      </c>
    </row>
    <row r="4353" spans="1:7" x14ac:dyDescent="0.15">
      <c r="A4353" s="44">
        <v>33652</v>
      </c>
      <c r="B4353" s="44" t="s">
        <v>1295</v>
      </c>
      <c r="C4353" s="48" t="s">
        <v>3854</v>
      </c>
      <c r="D4353" s="44">
        <v>2004</v>
      </c>
      <c r="E4353" s="48" t="s">
        <v>8711</v>
      </c>
      <c r="F4353" s="44" t="s">
        <v>1291</v>
      </c>
      <c r="G4353" s="61">
        <v>43100</v>
      </c>
    </row>
    <row r="4354" spans="1:7" x14ac:dyDescent="0.15">
      <c r="A4354" s="44">
        <v>33653</v>
      </c>
      <c r="B4354" s="44" t="s">
        <v>1296</v>
      </c>
      <c r="C4354" s="48" t="s">
        <v>11135</v>
      </c>
      <c r="D4354" s="44">
        <v>1999</v>
      </c>
      <c r="E4354" s="48" t="s">
        <v>8711</v>
      </c>
      <c r="F4354" s="44" t="s">
        <v>1291</v>
      </c>
      <c r="G4354" s="61"/>
    </row>
    <row r="4355" spans="1:7" x14ac:dyDescent="0.15">
      <c r="A4355" s="44">
        <v>33654</v>
      </c>
      <c r="B4355" s="44" t="s">
        <v>1295</v>
      </c>
      <c r="C4355" s="48" t="s">
        <v>3855</v>
      </c>
      <c r="D4355" s="44">
        <v>2000</v>
      </c>
      <c r="E4355" s="48" t="s">
        <v>8716</v>
      </c>
      <c r="F4355" s="44" t="s">
        <v>1294</v>
      </c>
      <c r="G4355" s="61"/>
    </row>
    <row r="4356" spans="1:7" x14ac:dyDescent="0.15">
      <c r="A4356" s="44">
        <v>33655</v>
      </c>
      <c r="B4356" s="44" t="s">
        <v>1296</v>
      </c>
      <c r="C4356" s="48" t="s">
        <v>676</v>
      </c>
      <c r="D4356" s="44">
        <v>2002</v>
      </c>
      <c r="E4356" s="48" t="s">
        <v>8716</v>
      </c>
      <c r="F4356" s="44" t="s">
        <v>1294</v>
      </c>
      <c r="G4356" s="61"/>
    </row>
    <row r="4357" spans="1:7" x14ac:dyDescent="0.15">
      <c r="A4357" s="44">
        <v>33656</v>
      </c>
      <c r="B4357" s="44" t="s">
        <v>1295</v>
      </c>
      <c r="C4357" s="48" t="s">
        <v>3856</v>
      </c>
      <c r="D4357" s="44">
        <v>2004</v>
      </c>
      <c r="E4357" s="48" t="s">
        <v>8716</v>
      </c>
      <c r="F4357" s="44" t="s">
        <v>1294</v>
      </c>
      <c r="G4357" s="61"/>
    </row>
    <row r="4358" spans="1:7" x14ac:dyDescent="0.15">
      <c r="A4358" s="44">
        <v>33657</v>
      </c>
      <c r="B4358" s="44" t="s">
        <v>1295</v>
      </c>
      <c r="C4358" s="48" t="s">
        <v>3857</v>
      </c>
      <c r="D4358" s="44">
        <v>2002</v>
      </c>
      <c r="E4358" s="48" t="s">
        <v>8716</v>
      </c>
      <c r="F4358" s="44" t="s">
        <v>1294</v>
      </c>
      <c r="G4358" s="61"/>
    </row>
    <row r="4359" spans="1:7" x14ac:dyDescent="0.15">
      <c r="A4359" s="44">
        <v>33658</v>
      </c>
      <c r="B4359" s="44" t="s">
        <v>1296</v>
      </c>
      <c r="C4359" s="48" t="s">
        <v>3858</v>
      </c>
      <c r="D4359" s="44">
        <v>2008</v>
      </c>
      <c r="E4359" s="48" t="s">
        <v>8864</v>
      </c>
      <c r="F4359" s="44" t="s">
        <v>1296</v>
      </c>
      <c r="G4359" s="61"/>
    </row>
    <row r="4360" spans="1:7" x14ac:dyDescent="0.15">
      <c r="A4360" s="44">
        <v>33659</v>
      </c>
      <c r="B4360" s="44" t="s">
        <v>1295</v>
      </c>
      <c r="C4360" s="48" t="s">
        <v>150</v>
      </c>
      <c r="D4360" s="44">
        <v>2003</v>
      </c>
      <c r="E4360" s="48" t="s">
        <v>8802</v>
      </c>
      <c r="F4360" s="44" t="s">
        <v>1296</v>
      </c>
      <c r="G4360" s="61">
        <v>42925</v>
      </c>
    </row>
    <row r="4361" spans="1:7" x14ac:dyDescent="0.15">
      <c r="A4361" s="44">
        <v>33660</v>
      </c>
      <c r="B4361" s="44" t="s">
        <v>1295</v>
      </c>
      <c r="C4361" s="48" t="s">
        <v>96</v>
      </c>
      <c r="D4361" s="44">
        <v>2002</v>
      </c>
      <c r="E4361" s="48" t="s">
        <v>8864</v>
      </c>
      <c r="F4361" s="44" t="s">
        <v>1296</v>
      </c>
      <c r="G4361" s="61"/>
    </row>
    <row r="4362" spans="1:7" x14ac:dyDescent="0.15">
      <c r="A4362" s="44">
        <v>33661</v>
      </c>
      <c r="B4362" s="44" t="s">
        <v>1296</v>
      </c>
      <c r="C4362" s="48" t="s">
        <v>3859</v>
      </c>
      <c r="D4362" s="44">
        <v>2002</v>
      </c>
      <c r="E4362" s="48" t="s">
        <v>8864</v>
      </c>
      <c r="F4362" s="44" t="s">
        <v>1296</v>
      </c>
      <c r="G4362" s="61"/>
    </row>
    <row r="4363" spans="1:7" x14ac:dyDescent="0.15">
      <c r="A4363" s="44">
        <v>33663</v>
      </c>
      <c r="B4363" s="44" t="s">
        <v>1295</v>
      </c>
      <c r="C4363" s="48" t="s">
        <v>3860</v>
      </c>
      <c r="D4363" s="44">
        <v>2005</v>
      </c>
      <c r="E4363" s="48" t="s">
        <v>8733</v>
      </c>
      <c r="F4363" s="44" t="s">
        <v>1297</v>
      </c>
      <c r="G4363" s="61"/>
    </row>
    <row r="4364" spans="1:7" x14ac:dyDescent="0.15">
      <c r="A4364" s="44">
        <v>33664</v>
      </c>
      <c r="B4364" s="44" t="s">
        <v>1296</v>
      </c>
      <c r="C4364" s="48" t="s">
        <v>3861</v>
      </c>
      <c r="D4364" s="44">
        <v>2004</v>
      </c>
      <c r="E4364" s="48" t="s">
        <v>8733</v>
      </c>
      <c r="F4364" s="44" t="s">
        <v>1297</v>
      </c>
      <c r="G4364" s="61"/>
    </row>
    <row r="4365" spans="1:7" x14ac:dyDescent="0.15">
      <c r="A4365" s="133">
        <v>33667</v>
      </c>
      <c r="B4365" s="133" t="s">
        <v>1295</v>
      </c>
      <c r="C4365" s="134" t="s">
        <v>3862</v>
      </c>
      <c r="D4365" s="133">
        <v>2001</v>
      </c>
      <c r="E4365" s="134" t="s">
        <v>8733</v>
      </c>
      <c r="F4365" s="133" t="s">
        <v>1297</v>
      </c>
      <c r="G4365" s="135">
        <v>42646</v>
      </c>
    </row>
    <row r="4366" spans="1:7" x14ac:dyDescent="0.15">
      <c r="A4366" s="133">
        <v>33668</v>
      </c>
      <c r="B4366" s="133" t="s">
        <v>1296</v>
      </c>
      <c r="C4366" s="134" t="s">
        <v>3863</v>
      </c>
      <c r="D4366" s="133">
        <v>2004</v>
      </c>
      <c r="E4366" s="134" t="s">
        <v>8733</v>
      </c>
      <c r="F4366" s="133" t="s">
        <v>1297</v>
      </c>
      <c r="G4366" s="135">
        <v>43045</v>
      </c>
    </row>
    <row r="4367" spans="1:7" x14ac:dyDescent="0.15">
      <c r="A4367" s="44">
        <v>33669</v>
      </c>
      <c r="B4367" s="44" t="s">
        <v>1296</v>
      </c>
      <c r="C4367" s="48" t="s">
        <v>3864</v>
      </c>
      <c r="D4367" s="44">
        <v>2003</v>
      </c>
      <c r="E4367" s="48" t="s">
        <v>8733</v>
      </c>
      <c r="F4367" s="44" t="s">
        <v>1297</v>
      </c>
      <c r="G4367" s="61"/>
    </row>
    <row r="4368" spans="1:7" x14ac:dyDescent="0.15">
      <c r="A4368" s="44">
        <v>33670</v>
      </c>
      <c r="B4368" s="44" t="s">
        <v>1296</v>
      </c>
      <c r="C4368" s="48" t="s">
        <v>3865</v>
      </c>
      <c r="D4368" s="44">
        <v>2005</v>
      </c>
      <c r="E4368" s="48" t="s">
        <v>8733</v>
      </c>
      <c r="F4368" s="44" t="s">
        <v>1297</v>
      </c>
      <c r="G4368" s="61"/>
    </row>
    <row r="4369" spans="1:7" x14ac:dyDescent="0.15">
      <c r="A4369" s="44">
        <v>33671</v>
      </c>
      <c r="B4369" s="44" t="s">
        <v>1296</v>
      </c>
      <c r="C4369" s="48" t="s">
        <v>3866</v>
      </c>
      <c r="D4369" s="44">
        <v>2004</v>
      </c>
      <c r="E4369" s="48" t="s">
        <v>8733</v>
      </c>
      <c r="F4369" s="44" t="s">
        <v>1297</v>
      </c>
      <c r="G4369" s="61">
        <v>42674</v>
      </c>
    </row>
    <row r="4370" spans="1:7" x14ac:dyDescent="0.15">
      <c r="A4370" s="44">
        <v>33672</v>
      </c>
      <c r="B4370" s="44" t="s">
        <v>1296</v>
      </c>
      <c r="C4370" s="48" t="s">
        <v>3867</v>
      </c>
      <c r="D4370" s="44">
        <v>2007</v>
      </c>
      <c r="E4370" s="48" t="s">
        <v>8733</v>
      </c>
      <c r="F4370" s="44" t="s">
        <v>1297</v>
      </c>
      <c r="G4370" s="61"/>
    </row>
    <row r="4371" spans="1:7" x14ac:dyDescent="0.15">
      <c r="A4371" s="44">
        <v>33673</v>
      </c>
      <c r="B4371" s="44" t="s">
        <v>1295</v>
      </c>
      <c r="C4371" s="48" t="s">
        <v>3868</v>
      </c>
      <c r="D4371" s="44">
        <v>2008</v>
      </c>
      <c r="E4371" s="48" t="s">
        <v>8733</v>
      </c>
      <c r="F4371" s="44" t="s">
        <v>1297</v>
      </c>
      <c r="G4371" s="61"/>
    </row>
    <row r="4372" spans="1:7" x14ac:dyDescent="0.15">
      <c r="A4372" s="44">
        <v>33674</v>
      </c>
      <c r="B4372" s="44" t="s">
        <v>1295</v>
      </c>
      <c r="C4372" s="48" t="s">
        <v>3869</v>
      </c>
      <c r="D4372" s="44">
        <v>2006</v>
      </c>
      <c r="E4372" s="48" t="s">
        <v>8836</v>
      </c>
      <c r="F4372" s="44" t="s">
        <v>1296</v>
      </c>
      <c r="G4372" s="61"/>
    </row>
    <row r="4373" spans="1:7" x14ac:dyDescent="0.15">
      <c r="A4373" s="44">
        <v>33675</v>
      </c>
      <c r="B4373" s="44" t="s">
        <v>1296</v>
      </c>
      <c r="C4373" s="48" t="s">
        <v>3870</v>
      </c>
      <c r="D4373" s="44">
        <v>2001</v>
      </c>
      <c r="E4373" s="48" t="s">
        <v>8836</v>
      </c>
      <c r="F4373" s="44" t="s">
        <v>1296</v>
      </c>
      <c r="G4373" s="61"/>
    </row>
    <row r="4374" spans="1:7" x14ac:dyDescent="0.15">
      <c r="A4374" s="44">
        <v>33676</v>
      </c>
      <c r="B4374" s="44" t="s">
        <v>1295</v>
      </c>
      <c r="C4374" s="48" t="s">
        <v>3871</v>
      </c>
      <c r="D4374" s="44">
        <v>2003</v>
      </c>
      <c r="E4374" s="48" t="s">
        <v>8836</v>
      </c>
      <c r="F4374" s="44" t="s">
        <v>1296</v>
      </c>
      <c r="G4374" s="61">
        <v>43100</v>
      </c>
    </row>
    <row r="4375" spans="1:7" x14ac:dyDescent="0.15">
      <c r="A4375" s="44">
        <v>33677</v>
      </c>
      <c r="B4375" s="44" t="s">
        <v>1295</v>
      </c>
      <c r="C4375" s="48" t="s">
        <v>3872</v>
      </c>
      <c r="D4375" s="44">
        <v>2002</v>
      </c>
      <c r="E4375" s="48" t="s">
        <v>8836</v>
      </c>
      <c r="F4375" s="44" t="s">
        <v>1296</v>
      </c>
      <c r="G4375" s="61"/>
    </row>
    <row r="4376" spans="1:7" x14ac:dyDescent="0.15">
      <c r="A4376" s="44">
        <v>33678</v>
      </c>
      <c r="B4376" s="44" t="s">
        <v>1295</v>
      </c>
      <c r="C4376" s="48" t="s">
        <v>3873</v>
      </c>
      <c r="D4376" s="44">
        <v>2005</v>
      </c>
      <c r="E4376" s="48" t="s">
        <v>8733</v>
      </c>
      <c r="F4376" s="44" t="s">
        <v>1297</v>
      </c>
      <c r="G4376" s="61">
        <v>42661</v>
      </c>
    </row>
    <row r="4377" spans="1:7" x14ac:dyDescent="0.15">
      <c r="A4377" s="44">
        <v>33681</v>
      </c>
      <c r="B4377" s="44" t="s">
        <v>1296</v>
      </c>
      <c r="C4377" s="48" t="s">
        <v>661</v>
      </c>
      <c r="D4377" s="44">
        <v>2002</v>
      </c>
      <c r="E4377" s="48" t="s">
        <v>8717</v>
      </c>
      <c r="F4377" s="44" t="s">
        <v>1299</v>
      </c>
      <c r="G4377" s="61">
        <v>43100</v>
      </c>
    </row>
    <row r="4378" spans="1:7" x14ac:dyDescent="0.15">
      <c r="A4378" s="44">
        <v>33682</v>
      </c>
      <c r="B4378" s="44" t="s">
        <v>1296</v>
      </c>
      <c r="C4378" s="48" t="s">
        <v>3874</v>
      </c>
      <c r="D4378" s="44">
        <v>2005</v>
      </c>
      <c r="E4378" s="48" t="s">
        <v>8717</v>
      </c>
      <c r="F4378" s="44" t="s">
        <v>1299</v>
      </c>
      <c r="G4378" s="61">
        <v>42870</v>
      </c>
    </row>
    <row r="4379" spans="1:7" x14ac:dyDescent="0.15">
      <c r="A4379" s="44">
        <v>33683</v>
      </c>
      <c r="B4379" s="44" t="s">
        <v>1296</v>
      </c>
      <c r="C4379" s="48" t="s">
        <v>3875</v>
      </c>
      <c r="D4379" s="44">
        <v>2003</v>
      </c>
      <c r="E4379" s="48" t="s">
        <v>8717</v>
      </c>
      <c r="F4379" s="44" t="s">
        <v>1299</v>
      </c>
      <c r="G4379" s="61">
        <v>43100</v>
      </c>
    </row>
    <row r="4380" spans="1:7" x14ac:dyDescent="0.15">
      <c r="A4380" s="44">
        <v>33684</v>
      </c>
      <c r="B4380" s="44" t="s">
        <v>1296</v>
      </c>
      <c r="C4380" s="48" t="s">
        <v>3876</v>
      </c>
      <c r="D4380" s="44">
        <v>2003</v>
      </c>
      <c r="E4380" s="48" t="s">
        <v>8717</v>
      </c>
      <c r="F4380" s="44" t="s">
        <v>1299</v>
      </c>
      <c r="G4380" s="61">
        <v>43100</v>
      </c>
    </row>
    <row r="4381" spans="1:7" x14ac:dyDescent="0.15">
      <c r="A4381" s="44">
        <v>33685</v>
      </c>
      <c r="B4381" s="44" t="s">
        <v>1295</v>
      </c>
      <c r="C4381" s="48" t="s">
        <v>3877</v>
      </c>
      <c r="D4381" s="44">
        <v>2005</v>
      </c>
      <c r="E4381" s="48" t="s">
        <v>8717</v>
      </c>
      <c r="F4381" s="44" t="s">
        <v>1299</v>
      </c>
      <c r="G4381" s="61"/>
    </row>
    <row r="4382" spans="1:7" x14ac:dyDescent="0.15">
      <c r="A4382" s="44">
        <v>33686</v>
      </c>
      <c r="B4382" s="44" t="s">
        <v>1295</v>
      </c>
      <c r="C4382" s="48" t="s">
        <v>3878</v>
      </c>
      <c r="D4382" s="44">
        <v>2003</v>
      </c>
      <c r="E4382" s="48" t="s">
        <v>8717</v>
      </c>
      <c r="F4382" s="44" t="s">
        <v>1299</v>
      </c>
      <c r="G4382" s="61">
        <v>43100</v>
      </c>
    </row>
    <row r="4383" spans="1:7" x14ac:dyDescent="0.15">
      <c r="A4383" s="44">
        <v>33687</v>
      </c>
      <c r="B4383" s="44" t="s">
        <v>1295</v>
      </c>
      <c r="C4383" s="48" t="s">
        <v>3879</v>
      </c>
      <c r="D4383" s="44">
        <v>2005</v>
      </c>
      <c r="E4383" s="48" t="s">
        <v>8717</v>
      </c>
      <c r="F4383" s="44" t="s">
        <v>1299</v>
      </c>
      <c r="G4383" s="61"/>
    </row>
    <row r="4384" spans="1:7" x14ac:dyDescent="0.15">
      <c r="A4384" s="44">
        <v>33688</v>
      </c>
      <c r="B4384" s="44" t="s">
        <v>1295</v>
      </c>
      <c r="C4384" s="48" t="s">
        <v>3880</v>
      </c>
      <c r="D4384" s="44">
        <v>2005</v>
      </c>
      <c r="E4384" s="48" t="s">
        <v>8717</v>
      </c>
      <c r="F4384" s="44" t="s">
        <v>1299</v>
      </c>
      <c r="G4384" s="61">
        <v>42870</v>
      </c>
    </row>
    <row r="4385" spans="1:7" x14ac:dyDescent="0.15">
      <c r="A4385" s="44">
        <v>33689</v>
      </c>
      <c r="B4385" s="44" t="s">
        <v>1295</v>
      </c>
      <c r="C4385" s="48" t="s">
        <v>3881</v>
      </c>
      <c r="D4385" s="44">
        <v>2002</v>
      </c>
      <c r="E4385" s="48" t="s">
        <v>8717</v>
      </c>
      <c r="F4385" s="44" t="s">
        <v>1299</v>
      </c>
      <c r="G4385" s="61">
        <v>42694</v>
      </c>
    </row>
    <row r="4386" spans="1:7" x14ac:dyDescent="0.15">
      <c r="A4386" s="44">
        <v>33690</v>
      </c>
      <c r="B4386" s="44" t="s">
        <v>1296</v>
      </c>
      <c r="C4386" s="48" t="s">
        <v>3882</v>
      </c>
      <c r="D4386" s="44">
        <v>2000</v>
      </c>
      <c r="E4386" s="48" t="s">
        <v>8780</v>
      </c>
      <c r="F4386" s="44" t="s">
        <v>1294</v>
      </c>
      <c r="G4386" s="61"/>
    </row>
    <row r="4387" spans="1:7" x14ac:dyDescent="0.15">
      <c r="A4387" s="44">
        <v>33691</v>
      </c>
      <c r="B4387" s="44" t="s">
        <v>1295</v>
      </c>
      <c r="C4387" s="48" t="s">
        <v>3883</v>
      </c>
      <c r="D4387" s="44">
        <v>2004</v>
      </c>
      <c r="E4387" s="48" t="s">
        <v>8780</v>
      </c>
      <c r="F4387" s="44" t="s">
        <v>1294</v>
      </c>
      <c r="G4387" s="61"/>
    </row>
    <row r="4388" spans="1:7" x14ac:dyDescent="0.15">
      <c r="A4388" s="44">
        <v>33692</v>
      </c>
      <c r="B4388" s="44" t="s">
        <v>1296</v>
      </c>
      <c r="C4388" s="48" t="s">
        <v>11136</v>
      </c>
      <c r="D4388" s="44">
        <v>1999</v>
      </c>
      <c r="E4388" s="48" t="s">
        <v>8714</v>
      </c>
      <c r="F4388" s="44" t="s">
        <v>1294</v>
      </c>
      <c r="G4388" s="61">
        <v>42792</v>
      </c>
    </row>
    <row r="4389" spans="1:7" x14ac:dyDescent="0.15">
      <c r="A4389" s="44">
        <v>33693</v>
      </c>
      <c r="B4389" s="44" t="s">
        <v>1295</v>
      </c>
      <c r="C4389" s="48" t="s">
        <v>3884</v>
      </c>
      <c r="D4389" s="44">
        <v>2002</v>
      </c>
      <c r="E4389" s="48" t="s">
        <v>8823</v>
      </c>
      <c r="F4389" s="44" t="s">
        <v>1298</v>
      </c>
      <c r="G4389" s="61"/>
    </row>
    <row r="4390" spans="1:7" x14ac:dyDescent="0.15">
      <c r="A4390" s="44">
        <v>33694</v>
      </c>
      <c r="B4390" s="44" t="s">
        <v>1296</v>
      </c>
      <c r="C4390" s="48" t="s">
        <v>604</v>
      </c>
      <c r="D4390" s="44">
        <v>2002</v>
      </c>
      <c r="E4390" s="48" t="s">
        <v>8823</v>
      </c>
      <c r="F4390" s="44" t="s">
        <v>1298</v>
      </c>
      <c r="G4390" s="61">
        <v>43100</v>
      </c>
    </row>
    <row r="4391" spans="1:7" x14ac:dyDescent="0.15">
      <c r="A4391" s="44">
        <v>33695</v>
      </c>
      <c r="B4391" s="44" t="s">
        <v>1295</v>
      </c>
      <c r="C4391" s="48" t="s">
        <v>3885</v>
      </c>
      <c r="D4391" s="44">
        <v>2003</v>
      </c>
      <c r="E4391" s="48" t="s">
        <v>8744</v>
      </c>
      <c r="F4391" s="44" t="s">
        <v>1290</v>
      </c>
      <c r="G4391" s="61"/>
    </row>
    <row r="4392" spans="1:7" x14ac:dyDescent="0.15">
      <c r="A4392" s="44">
        <v>33696</v>
      </c>
      <c r="B4392" s="44" t="s">
        <v>1296</v>
      </c>
      <c r="C4392" s="48" t="s">
        <v>3886</v>
      </c>
      <c r="D4392" s="44">
        <v>2005</v>
      </c>
      <c r="E4392" s="48" t="s">
        <v>8717</v>
      </c>
      <c r="F4392" s="44" t="s">
        <v>1299</v>
      </c>
      <c r="G4392" s="61"/>
    </row>
    <row r="4393" spans="1:7" x14ac:dyDescent="0.15">
      <c r="A4393" s="44">
        <v>33697</v>
      </c>
      <c r="B4393" s="44" t="s">
        <v>1295</v>
      </c>
      <c r="C4393" s="48" t="s">
        <v>3887</v>
      </c>
      <c r="D4393" s="44">
        <v>2004</v>
      </c>
      <c r="E4393" s="48" t="s">
        <v>8748</v>
      </c>
      <c r="F4393" s="44" t="s">
        <v>1296</v>
      </c>
      <c r="G4393" s="61"/>
    </row>
    <row r="4394" spans="1:7" x14ac:dyDescent="0.15">
      <c r="A4394" s="44">
        <v>33698</v>
      </c>
      <c r="B4394" s="44" t="s">
        <v>1295</v>
      </c>
      <c r="C4394" s="48" t="s">
        <v>3888</v>
      </c>
      <c r="D4394" s="44">
        <v>2006</v>
      </c>
      <c r="E4394" s="48" t="s">
        <v>8748</v>
      </c>
      <c r="F4394" s="44" t="s">
        <v>1296</v>
      </c>
      <c r="G4394" s="61">
        <v>42661</v>
      </c>
    </row>
    <row r="4395" spans="1:7" x14ac:dyDescent="0.15">
      <c r="A4395" s="44">
        <v>33699</v>
      </c>
      <c r="B4395" s="44" t="s">
        <v>1295</v>
      </c>
      <c r="C4395" s="48" t="s">
        <v>3889</v>
      </c>
      <c r="D4395" s="44">
        <v>2005</v>
      </c>
      <c r="E4395" s="48" t="s">
        <v>8748</v>
      </c>
      <c r="F4395" s="44" t="s">
        <v>1296</v>
      </c>
      <c r="G4395" s="61"/>
    </row>
    <row r="4396" spans="1:7" x14ac:dyDescent="0.15">
      <c r="A4396" s="44">
        <v>33700</v>
      </c>
      <c r="B4396" s="44" t="s">
        <v>1295</v>
      </c>
      <c r="C4396" s="48" t="s">
        <v>10074</v>
      </c>
      <c r="D4396" s="44">
        <v>2005</v>
      </c>
      <c r="E4396" s="48" t="s">
        <v>8748</v>
      </c>
      <c r="F4396" s="44" t="s">
        <v>1296</v>
      </c>
      <c r="G4396" s="61"/>
    </row>
    <row r="4397" spans="1:7" x14ac:dyDescent="0.15">
      <c r="A4397" s="44">
        <v>33701</v>
      </c>
      <c r="B4397" s="44" t="s">
        <v>1295</v>
      </c>
      <c r="C4397" s="48" t="s">
        <v>125</v>
      </c>
      <c r="D4397" s="44">
        <v>2002</v>
      </c>
      <c r="E4397" s="48" t="s">
        <v>8780</v>
      </c>
      <c r="F4397" s="44" t="s">
        <v>1294</v>
      </c>
      <c r="G4397" s="61">
        <v>43100</v>
      </c>
    </row>
    <row r="4398" spans="1:7" x14ac:dyDescent="0.15">
      <c r="A4398" s="44">
        <v>33702</v>
      </c>
      <c r="B4398" s="44" t="s">
        <v>1296</v>
      </c>
      <c r="C4398" s="48" t="s">
        <v>870</v>
      </c>
      <c r="D4398" s="44">
        <v>2001</v>
      </c>
      <c r="E4398" s="48" t="s">
        <v>8780</v>
      </c>
      <c r="F4398" s="44" t="s">
        <v>1294</v>
      </c>
      <c r="G4398" s="61"/>
    </row>
    <row r="4399" spans="1:7" x14ac:dyDescent="0.15">
      <c r="A4399" s="44">
        <v>33703</v>
      </c>
      <c r="B4399" s="44" t="s">
        <v>1296</v>
      </c>
      <c r="C4399" s="48" t="s">
        <v>3890</v>
      </c>
      <c r="D4399" s="44">
        <v>2001</v>
      </c>
      <c r="E4399" s="48" t="s">
        <v>8780</v>
      </c>
      <c r="F4399" s="44" t="s">
        <v>1294</v>
      </c>
      <c r="G4399" s="61"/>
    </row>
    <row r="4400" spans="1:7" x14ac:dyDescent="0.15">
      <c r="A4400" s="44">
        <v>33704</v>
      </c>
      <c r="B4400" s="44" t="s">
        <v>1296</v>
      </c>
      <c r="C4400" s="48" t="s">
        <v>3891</v>
      </c>
      <c r="D4400" s="44">
        <v>2002</v>
      </c>
      <c r="E4400" s="48" t="s">
        <v>11384</v>
      </c>
      <c r="F4400" s="44" t="s">
        <v>1298</v>
      </c>
      <c r="G4400" s="61"/>
    </row>
    <row r="4401" spans="1:7" x14ac:dyDescent="0.15">
      <c r="A4401" s="44">
        <v>33705</v>
      </c>
      <c r="B4401" s="44" t="s">
        <v>1295</v>
      </c>
      <c r="C4401" s="48" t="s">
        <v>442</v>
      </c>
      <c r="D4401" s="44">
        <v>2001</v>
      </c>
      <c r="E4401" s="48" t="s">
        <v>8700</v>
      </c>
      <c r="F4401" s="44" t="s">
        <v>1297</v>
      </c>
      <c r="G4401" s="61"/>
    </row>
    <row r="4402" spans="1:7" x14ac:dyDescent="0.15">
      <c r="A4402" s="44">
        <v>33707</v>
      </c>
      <c r="B4402" s="44" t="s">
        <v>1296</v>
      </c>
      <c r="C4402" s="48" t="s">
        <v>8018</v>
      </c>
      <c r="D4402" s="44">
        <v>2001</v>
      </c>
      <c r="E4402" s="48" t="s">
        <v>8775</v>
      </c>
      <c r="F4402" s="44" t="s">
        <v>1290</v>
      </c>
      <c r="G4402" s="61">
        <v>42849</v>
      </c>
    </row>
    <row r="4403" spans="1:7" x14ac:dyDescent="0.15">
      <c r="A4403" s="44">
        <v>33708</v>
      </c>
      <c r="B4403" s="44" t="s">
        <v>1296</v>
      </c>
      <c r="C4403" s="48" t="s">
        <v>823</v>
      </c>
      <c r="D4403" s="44">
        <v>2001</v>
      </c>
      <c r="E4403" s="48" t="s">
        <v>8775</v>
      </c>
      <c r="F4403" s="44" t="s">
        <v>1290</v>
      </c>
      <c r="G4403" s="61">
        <v>42646</v>
      </c>
    </row>
    <row r="4404" spans="1:7" x14ac:dyDescent="0.15">
      <c r="A4404" s="44">
        <v>33709</v>
      </c>
      <c r="B4404" s="44" t="s">
        <v>1295</v>
      </c>
      <c r="C4404" s="48" t="s">
        <v>3892</v>
      </c>
      <c r="D4404" s="44">
        <v>2002</v>
      </c>
      <c r="E4404" s="48" t="s">
        <v>8775</v>
      </c>
      <c r="F4404" s="44" t="s">
        <v>1290</v>
      </c>
      <c r="G4404" s="61"/>
    </row>
    <row r="4405" spans="1:7" x14ac:dyDescent="0.15">
      <c r="A4405" s="44">
        <v>33710</v>
      </c>
      <c r="B4405" s="44" t="s">
        <v>1295</v>
      </c>
      <c r="C4405" s="48" t="s">
        <v>3893</v>
      </c>
      <c r="D4405" s="44">
        <v>2000</v>
      </c>
      <c r="E4405" s="48" t="s">
        <v>9976</v>
      </c>
      <c r="F4405" s="44" t="s">
        <v>1291</v>
      </c>
      <c r="G4405" s="61"/>
    </row>
    <row r="4406" spans="1:7" x14ac:dyDescent="0.15">
      <c r="A4406" s="44">
        <v>33711</v>
      </c>
      <c r="B4406" s="44" t="s">
        <v>1295</v>
      </c>
      <c r="C4406" s="48" t="s">
        <v>3894</v>
      </c>
      <c r="D4406" s="44">
        <v>2003</v>
      </c>
      <c r="E4406" s="48" t="s">
        <v>9976</v>
      </c>
      <c r="F4406" s="44" t="s">
        <v>1291</v>
      </c>
      <c r="G4406" s="61"/>
    </row>
    <row r="4407" spans="1:7" x14ac:dyDescent="0.15">
      <c r="A4407" s="44">
        <v>33712</v>
      </c>
      <c r="B4407" s="44" t="s">
        <v>1296</v>
      </c>
      <c r="C4407" s="48" t="s">
        <v>3895</v>
      </c>
      <c r="D4407" s="44">
        <v>2005</v>
      </c>
      <c r="E4407" s="48" t="s">
        <v>9976</v>
      </c>
      <c r="F4407" s="44" t="s">
        <v>1291</v>
      </c>
      <c r="G4407" s="61"/>
    </row>
    <row r="4408" spans="1:7" x14ac:dyDescent="0.15">
      <c r="A4408" s="44">
        <v>33716</v>
      </c>
      <c r="B4408" s="44" t="s">
        <v>1295</v>
      </c>
      <c r="C4408" s="48" t="s">
        <v>488</v>
      </c>
      <c r="D4408" s="44">
        <v>2001</v>
      </c>
      <c r="E4408" s="48" t="s">
        <v>8832</v>
      </c>
      <c r="F4408" s="44" t="s">
        <v>1294</v>
      </c>
      <c r="G4408" s="61"/>
    </row>
    <row r="4409" spans="1:7" x14ac:dyDescent="0.15">
      <c r="A4409" s="44">
        <v>33717</v>
      </c>
      <c r="B4409" s="44" t="s">
        <v>1295</v>
      </c>
      <c r="C4409" s="48" t="s">
        <v>3896</v>
      </c>
      <c r="D4409" s="44">
        <v>2002</v>
      </c>
      <c r="E4409" s="48" t="s">
        <v>8879</v>
      </c>
      <c r="F4409" s="44" t="s">
        <v>1296</v>
      </c>
      <c r="G4409" s="61"/>
    </row>
    <row r="4410" spans="1:7" x14ac:dyDescent="0.15">
      <c r="A4410" s="44">
        <v>33718</v>
      </c>
      <c r="B4410" s="44" t="s">
        <v>1295</v>
      </c>
      <c r="C4410" s="48" t="s">
        <v>3897</v>
      </c>
      <c r="D4410" s="44">
        <v>2001</v>
      </c>
      <c r="E4410" s="48" t="s">
        <v>8879</v>
      </c>
      <c r="F4410" s="44" t="s">
        <v>1296</v>
      </c>
      <c r="G4410" s="61"/>
    </row>
    <row r="4411" spans="1:7" x14ac:dyDescent="0.15">
      <c r="A4411" s="44">
        <v>33719</v>
      </c>
      <c r="B4411" s="44" t="s">
        <v>1296</v>
      </c>
      <c r="C4411" s="48" t="s">
        <v>3898</v>
      </c>
      <c r="D4411" s="44">
        <v>2001</v>
      </c>
      <c r="E4411" s="48" t="s">
        <v>8879</v>
      </c>
      <c r="F4411" s="44" t="s">
        <v>1296</v>
      </c>
      <c r="G4411" s="61"/>
    </row>
    <row r="4412" spans="1:7" x14ac:dyDescent="0.15">
      <c r="A4412" s="44">
        <v>33721</v>
      </c>
      <c r="B4412" s="44" t="s">
        <v>1295</v>
      </c>
      <c r="C4412" s="48" t="s">
        <v>3899</v>
      </c>
      <c r="D4412" s="44">
        <v>2005</v>
      </c>
      <c r="E4412" s="48" t="s">
        <v>8745</v>
      </c>
      <c r="F4412" s="44" t="s">
        <v>1293</v>
      </c>
      <c r="G4412" s="61"/>
    </row>
    <row r="4413" spans="1:7" x14ac:dyDescent="0.15">
      <c r="A4413" s="44">
        <v>33724</v>
      </c>
      <c r="B4413" s="44" t="s">
        <v>1295</v>
      </c>
      <c r="C4413" s="48" t="s">
        <v>3900</v>
      </c>
      <c r="D4413" s="44">
        <v>2003</v>
      </c>
      <c r="E4413" s="48" t="s">
        <v>8836</v>
      </c>
      <c r="F4413" s="44" t="s">
        <v>1296</v>
      </c>
      <c r="G4413" s="61"/>
    </row>
    <row r="4414" spans="1:7" x14ac:dyDescent="0.15">
      <c r="A4414" s="44">
        <v>33725</v>
      </c>
      <c r="B4414" s="44" t="s">
        <v>1295</v>
      </c>
      <c r="C4414" s="48" t="s">
        <v>3901</v>
      </c>
      <c r="D4414" s="44">
        <v>2003</v>
      </c>
      <c r="E4414" s="48" t="s">
        <v>9173</v>
      </c>
      <c r="F4414" s="44" t="s">
        <v>1296</v>
      </c>
      <c r="G4414" s="61"/>
    </row>
    <row r="4415" spans="1:7" x14ac:dyDescent="0.15">
      <c r="A4415" s="44">
        <v>33726</v>
      </c>
      <c r="B4415" s="44" t="s">
        <v>1296</v>
      </c>
      <c r="C4415" s="48" t="s">
        <v>3902</v>
      </c>
      <c r="D4415" s="44">
        <v>2004</v>
      </c>
      <c r="E4415" s="48" t="s">
        <v>9173</v>
      </c>
      <c r="F4415" s="44" t="s">
        <v>1296</v>
      </c>
      <c r="G4415" s="61"/>
    </row>
    <row r="4416" spans="1:7" x14ac:dyDescent="0.15">
      <c r="A4416" s="44">
        <v>33727</v>
      </c>
      <c r="B4416" s="44" t="s">
        <v>1295</v>
      </c>
      <c r="C4416" s="48" t="s">
        <v>3903</v>
      </c>
      <c r="D4416" s="44">
        <v>2004</v>
      </c>
      <c r="E4416" s="48" t="s">
        <v>9167</v>
      </c>
      <c r="F4416" s="44" t="s">
        <v>1294</v>
      </c>
      <c r="G4416" s="61"/>
    </row>
    <row r="4417" spans="1:7" x14ac:dyDescent="0.15">
      <c r="A4417" s="44">
        <v>33728</v>
      </c>
      <c r="B4417" s="44" t="s">
        <v>1295</v>
      </c>
      <c r="C4417" s="48" t="s">
        <v>3904</v>
      </c>
      <c r="D4417" s="44">
        <v>2001</v>
      </c>
      <c r="E4417" s="48" t="s">
        <v>8848</v>
      </c>
      <c r="F4417" s="44" t="s">
        <v>1296</v>
      </c>
      <c r="G4417" s="61"/>
    </row>
    <row r="4418" spans="1:7" x14ac:dyDescent="0.15">
      <c r="A4418" s="44">
        <v>33729</v>
      </c>
      <c r="B4418" s="44" t="s">
        <v>1296</v>
      </c>
      <c r="C4418" s="48" t="s">
        <v>3905</v>
      </c>
      <c r="D4418" s="44">
        <v>2002</v>
      </c>
      <c r="E4418" s="48" t="s">
        <v>8848</v>
      </c>
      <c r="F4418" s="44" t="s">
        <v>1296</v>
      </c>
      <c r="G4418" s="61"/>
    </row>
    <row r="4419" spans="1:7" x14ac:dyDescent="0.15">
      <c r="A4419" s="44">
        <v>33730</v>
      </c>
      <c r="B4419" s="44" t="s">
        <v>1295</v>
      </c>
      <c r="C4419" s="48" t="s">
        <v>3906</v>
      </c>
      <c r="D4419" s="44">
        <v>2000</v>
      </c>
      <c r="E4419" s="48" t="s">
        <v>8848</v>
      </c>
      <c r="F4419" s="44" t="s">
        <v>1296</v>
      </c>
      <c r="G4419" s="61"/>
    </row>
    <row r="4420" spans="1:7" x14ac:dyDescent="0.15">
      <c r="A4420" s="44">
        <v>33731</v>
      </c>
      <c r="B4420" s="44" t="s">
        <v>1295</v>
      </c>
      <c r="C4420" s="48" t="s">
        <v>3907</v>
      </c>
      <c r="D4420" s="44">
        <v>2000</v>
      </c>
      <c r="E4420" s="48" t="s">
        <v>8848</v>
      </c>
      <c r="F4420" s="44" t="s">
        <v>1296</v>
      </c>
      <c r="G4420" s="61"/>
    </row>
    <row r="4421" spans="1:7" x14ac:dyDescent="0.15">
      <c r="A4421" s="44">
        <v>33732</v>
      </c>
      <c r="B4421" s="44" t="s">
        <v>1296</v>
      </c>
      <c r="C4421" s="48" t="s">
        <v>3908</v>
      </c>
      <c r="D4421" s="44">
        <v>2003</v>
      </c>
      <c r="E4421" s="48" t="s">
        <v>8848</v>
      </c>
      <c r="F4421" s="44" t="s">
        <v>1296</v>
      </c>
      <c r="G4421" s="61"/>
    </row>
    <row r="4422" spans="1:7" x14ac:dyDescent="0.15">
      <c r="A4422" s="44">
        <v>33733</v>
      </c>
      <c r="B4422" s="44" t="s">
        <v>1295</v>
      </c>
      <c r="C4422" s="48" t="s">
        <v>11137</v>
      </c>
      <c r="D4422" s="44">
        <v>1999</v>
      </c>
      <c r="E4422" s="48" t="s">
        <v>8848</v>
      </c>
      <c r="F4422" s="44" t="s">
        <v>1296</v>
      </c>
      <c r="G4422" s="61">
        <v>42645</v>
      </c>
    </row>
    <row r="4423" spans="1:7" x14ac:dyDescent="0.15">
      <c r="A4423" s="44">
        <v>33734</v>
      </c>
      <c r="B4423" s="44" t="s">
        <v>1296</v>
      </c>
      <c r="C4423" s="48" t="s">
        <v>3909</v>
      </c>
      <c r="D4423" s="44">
        <v>2006</v>
      </c>
      <c r="E4423" s="48" t="s">
        <v>8848</v>
      </c>
      <c r="F4423" s="44" t="s">
        <v>1296</v>
      </c>
      <c r="G4423" s="61"/>
    </row>
    <row r="4424" spans="1:7" x14ac:dyDescent="0.15">
      <c r="A4424" s="44">
        <v>33741</v>
      </c>
      <c r="B4424" s="44" t="s">
        <v>1296</v>
      </c>
      <c r="C4424" s="48" t="s">
        <v>3910</v>
      </c>
      <c r="D4424" s="44">
        <v>2002</v>
      </c>
      <c r="E4424" s="48" t="s">
        <v>8864</v>
      </c>
      <c r="F4424" s="44" t="s">
        <v>1296</v>
      </c>
      <c r="G4424" s="61"/>
    </row>
    <row r="4425" spans="1:7" x14ac:dyDescent="0.15">
      <c r="A4425" s="44">
        <v>33743</v>
      </c>
      <c r="B4425" s="44" t="s">
        <v>1296</v>
      </c>
      <c r="C4425" s="48" t="s">
        <v>3911</v>
      </c>
      <c r="D4425" s="44">
        <v>2001</v>
      </c>
      <c r="E4425" s="48" t="s">
        <v>8864</v>
      </c>
      <c r="F4425" s="44" t="s">
        <v>1296</v>
      </c>
      <c r="G4425" s="61"/>
    </row>
    <row r="4426" spans="1:7" x14ac:dyDescent="0.15">
      <c r="A4426" s="44">
        <v>33744</v>
      </c>
      <c r="B4426" s="44" t="s">
        <v>1296</v>
      </c>
      <c r="C4426" s="48" t="s">
        <v>3912</v>
      </c>
      <c r="D4426" s="44">
        <v>2003</v>
      </c>
      <c r="E4426" s="48" t="s">
        <v>8730</v>
      </c>
      <c r="F4426" s="44" t="s">
        <v>1298</v>
      </c>
      <c r="G4426" s="61"/>
    </row>
    <row r="4427" spans="1:7" x14ac:dyDescent="0.15">
      <c r="A4427" s="44">
        <v>33745</v>
      </c>
      <c r="B4427" s="44" t="s">
        <v>1295</v>
      </c>
      <c r="C4427" s="48" t="s">
        <v>3913</v>
      </c>
      <c r="D4427" s="44">
        <v>2003</v>
      </c>
      <c r="E4427" s="48" t="s">
        <v>8730</v>
      </c>
      <c r="F4427" s="44" t="s">
        <v>1298</v>
      </c>
      <c r="G4427" s="61"/>
    </row>
    <row r="4428" spans="1:7" x14ac:dyDescent="0.15">
      <c r="A4428" s="44">
        <v>33746</v>
      </c>
      <c r="B4428" s="44" t="s">
        <v>1295</v>
      </c>
      <c r="C4428" s="48" t="s">
        <v>408</v>
      </c>
      <c r="D4428" s="44">
        <v>2000</v>
      </c>
      <c r="E4428" s="48" t="s">
        <v>8730</v>
      </c>
      <c r="F4428" s="44" t="s">
        <v>1298</v>
      </c>
      <c r="G4428" s="61"/>
    </row>
    <row r="4429" spans="1:7" x14ac:dyDescent="0.15">
      <c r="A4429" s="44">
        <v>33747</v>
      </c>
      <c r="B4429" s="44" t="s">
        <v>1296</v>
      </c>
      <c r="C4429" s="48" t="s">
        <v>675</v>
      </c>
      <c r="D4429" s="44">
        <v>2003</v>
      </c>
      <c r="E4429" s="48" t="s">
        <v>8730</v>
      </c>
      <c r="F4429" s="44" t="s">
        <v>1298</v>
      </c>
      <c r="G4429" s="61">
        <v>43100</v>
      </c>
    </row>
    <row r="4430" spans="1:7" x14ac:dyDescent="0.15">
      <c r="A4430" s="44">
        <v>33749</v>
      </c>
      <c r="B4430" s="44" t="s">
        <v>1295</v>
      </c>
      <c r="C4430" s="48" t="s">
        <v>3914</v>
      </c>
      <c r="D4430" s="44">
        <v>2000</v>
      </c>
      <c r="E4430" s="48" t="s">
        <v>9170</v>
      </c>
      <c r="F4430" s="44" t="s">
        <v>1291</v>
      </c>
      <c r="G4430" s="61"/>
    </row>
    <row r="4431" spans="1:7" x14ac:dyDescent="0.15">
      <c r="A4431" s="44">
        <v>33750</v>
      </c>
      <c r="B4431" s="44" t="s">
        <v>1295</v>
      </c>
      <c r="C4431" s="48" t="s">
        <v>11138</v>
      </c>
      <c r="D4431" s="44">
        <v>1999</v>
      </c>
      <c r="E4431" s="48" t="s">
        <v>8839</v>
      </c>
      <c r="F4431" s="44" t="s">
        <v>1297</v>
      </c>
      <c r="G4431" s="61"/>
    </row>
    <row r="4432" spans="1:7" x14ac:dyDescent="0.15">
      <c r="A4432" s="44">
        <v>33753</v>
      </c>
      <c r="B4432" s="44" t="s">
        <v>1295</v>
      </c>
      <c r="C4432" s="48" t="s">
        <v>3915</v>
      </c>
      <c r="D4432" s="44">
        <v>2000</v>
      </c>
      <c r="E4432" s="48" t="s">
        <v>8839</v>
      </c>
      <c r="F4432" s="44" t="s">
        <v>1297</v>
      </c>
      <c r="G4432" s="61">
        <v>42786</v>
      </c>
    </row>
    <row r="4433" spans="1:7" x14ac:dyDescent="0.15">
      <c r="A4433" s="44">
        <v>33757</v>
      </c>
      <c r="B4433" s="44" t="s">
        <v>1296</v>
      </c>
      <c r="C4433" s="48" t="s">
        <v>879</v>
      </c>
      <c r="D4433" s="44">
        <v>2000</v>
      </c>
      <c r="E4433" s="48" t="s">
        <v>8839</v>
      </c>
      <c r="F4433" s="44" t="s">
        <v>1297</v>
      </c>
      <c r="G4433" s="61"/>
    </row>
    <row r="4434" spans="1:7" x14ac:dyDescent="0.15">
      <c r="A4434" s="44">
        <v>33758</v>
      </c>
      <c r="B4434" s="44" t="s">
        <v>1295</v>
      </c>
      <c r="C4434" s="48" t="s">
        <v>153</v>
      </c>
      <c r="D4434" s="44">
        <v>2002</v>
      </c>
      <c r="E4434" s="48" t="s">
        <v>8839</v>
      </c>
      <c r="F4434" s="44" t="s">
        <v>1297</v>
      </c>
      <c r="G4434" s="61">
        <v>43100</v>
      </c>
    </row>
    <row r="4435" spans="1:7" x14ac:dyDescent="0.15">
      <c r="A4435" s="44">
        <v>33759</v>
      </c>
      <c r="B4435" s="44" t="s">
        <v>1296</v>
      </c>
      <c r="C4435" s="48" t="s">
        <v>609</v>
      </c>
      <c r="D4435" s="44">
        <v>2002</v>
      </c>
      <c r="E4435" s="48" t="s">
        <v>8839</v>
      </c>
      <c r="F4435" s="44" t="s">
        <v>1297</v>
      </c>
      <c r="G4435" s="61">
        <v>43100</v>
      </c>
    </row>
    <row r="4436" spans="1:7" x14ac:dyDescent="0.15">
      <c r="A4436" s="44">
        <v>33764</v>
      </c>
      <c r="B4436" s="44" t="s">
        <v>1295</v>
      </c>
      <c r="C4436" s="48" t="s">
        <v>3916</v>
      </c>
      <c r="D4436" s="44">
        <v>2001</v>
      </c>
      <c r="E4436" s="48" t="s">
        <v>8839</v>
      </c>
      <c r="F4436" s="44" t="s">
        <v>1297</v>
      </c>
      <c r="G4436" s="61"/>
    </row>
    <row r="4437" spans="1:7" x14ac:dyDescent="0.15">
      <c r="A4437" s="44">
        <v>33766</v>
      </c>
      <c r="B4437" s="44" t="s">
        <v>1295</v>
      </c>
      <c r="C4437" s="48" t="s">
        <v>3917</v>
      </c>
      <c r="D4437" s="44">
        <v>2002</v>
      </c>
      <c r="E4437" s="48" t="s">
        <v>8839</v>
      </c>
      <c r="F4437" s="44" t="s">
        <v>1297</v>
      </c>
      <c r="G4437" s="61"/>
    </row>
    <row r="4438" spans="1:7" x14ac:dyDescent="0.15">
      <c r="A4438" s="44">
        <v>33767</v>
      </c>
      <c r="B4438" s="44" t="s">
        <v>1295</v>
      </c>
      <c r="C4438" s="48" t="s">
        <v>154</v>
      </c>
      <c r="D4438" s="44">
        <v>2002</v>
      </c>
      <c r="E4438" s="48" t="s">
        <v>8839</v>
      </c>
      <c r="F4438" s="44" t="s">
        <v>1297</v>
      </c>
      <c r="G4438" s="61">
        <v>43100</v>
      </c>
    </row>
    <row r="4439" spans="1:7" x14ac:dyDescent="0.15">
      <c r="A4439" s="44">
        <v>33769</v>
      </c>
      <c r="B4439" s="44" t="s">
        <v>1295</v>
      </c>
      <c r="C4439" s="48" t="s">
        <v>3918</v>
      </c>
      <c r="D4439" s="44">
        <v>2002</v>
      </c>
      <c r="E4439" s="48" t="s">
        <v>8790</v>
      </c>
      <c r="F4439" s="44" t="s">
        <v>1298</v>
      </c>
      <c r="G4439" s="61"/>
    </row>
    <row r="4440" spans="1:7" x14ac:dyDescent="0.15">
      <c r="A4440" s="44">
        <v>33770</v>
      </c>
      <c r="B4440" s="44" t="s">
        <v>1295</v>
      </c>
      <c r="C4440" s="48" t="s">
        <v>3919</v>
      </c>
      <c r="D4440" s="44">
        <v>2004</v>
      </c>
      <c r="E4440" s="48" t="s">
        <v>8790</v>
      </c>
      <c r="F4440" s="44" t="s">
        <v>1298</v>
      </c>
      <c r="G4440" s="61"/>
    </row>
    <row r="4441" spans="1:7" x14ac:dyDescent="0.15">
      <c r="A4441" s="44">
        <v>33771</v>
      </c>
      <c r="B4441" s="44" t="s">
        <v>1296</v>
      </c>
      <c r="C4441" s="48" t="s">
        <v>1134</v>
      </c>
      <c r="D4441" s="44">
        <v>2003</v>
      </c>
      <c r="E4441" s="48" t="s">
        <v>8790</v>
      </c>
      <c r="F4441" s="44" t="s">
        <v>1298</v>
      </c>
      <c r="G4441" s="61"/>
    </row>
    <row r="4442" spans="1:7" x14ac:dyDescent="0.15">
      <c r="A4442" s="44">
        <v>33772</v>
      </c>
      <c r="B4442" s="44" t="s">
        <v>1296</v>
      </c>
      <c r="C4442" s="48" t="s">
        <v>1090</v>
      </c>
      <c r="D4442" s="44">
        <v>2003</v>
      </c>
      <c r="E4442" s="48" t="s">
        <v>8790</v>
      </c>
      <c r="F4442" s="44" t="s">
        <v>1298</v>
      </c>
      <c r="G4442" s="61">
        <v>42624</v>
      </c>
    </row>
    <row r="4443" spans="1:7" x14ac:dyDescent="0.15">
      <c r="A4443" s="44">
        <v>33773</v>
      </c>
      <c r="B4443" s="44" t="s">
        <v>1296</v>
      </c>
      <c r="C4443" s="48" t="s">
        <v>1102</v>
      </c>
      <c r="D4443" s="44">
        <v>2004</v>
      </c>
      <c r="E4443" s="48" t="s">
        <v>8790</v>
      </c>
      <c r="F4443" s="44" t="s">
        <v>1298</v>
      </c>
      <c r="G4443" s="61">
        <v>43059</v>
      </c>
    </row>
    <row r="4444" spans="1:7" x14ac:dyDescent="0.15">
      <c r="A4444" s="44">
        <v>33774</v>
      </c>
      <c r="B4444" s="44" t="s">
        <v>1296</v>
      </c>
      <c r="C4444" s="48" t="s">
        <v>3920</v>
      </c>
      <c r="D4444" s="44">
        <v>2003</v>
      </c>
      <c r="E4444" s="48" t="s">
        <v>8790</v>
      </c>
      <c r="F4444" s="44" t="s">
        <v>1298</v>
      </c>
      <c r="G4444" s="61"/>
    </row>
    <row r="4445" spans="1:7" x14ac:dyDescent="0.15">
      <c r="A4445" s="44">
        <v>33775</v>
      </c>
      <c r="B4445" s="44" t="s">
        <v>1296</v>
      </c>
      <c r="C4445" s="48" t="s">
        <v>1091</v>
      </c>
      <c r="D4445" s="44">
        <v>2003</v>
      </c>
      <c r="E4445" s="48" t="s">
        <v>8790</v>
      </c>
      <c r="F4445" s="44" t="s">
        <v>1298</v>
      </c>
      <c r="G4445" s="61"/>
    </row>
    <row r="4446" spans="1:7" x14ac:dyDescent="0.15">
      <c r="A4446" s="44">
        <v>33776</v>
      </c>
      <c r="B4446" s="44" t="s">
        <v>1295</v>
      </c>
      <c r="C4446" s="48" t="s">
        <v>1039</v>
      </c>
      <c r="D4446" s="44">
        <v>2003</v>
      </c>
      <c r="E4446" s="48" t="s">
        <v>8790</v>
      </c>
      <c r="F4446" s="44" t="s">
        <v>1298</v>
      </c>
      <c r="G4446" s="61">
        <v>42624</v>
      </c>
    </row>
    <row r="4447" spans="1:7" x14ac:dyDescent="0.15">
      <c r="A4447" s="44">
        <v>33777</v>
      </c>
      <c r="B4447" s="44" t="s">
        <v>1296</v>
      </c>
      <c r="C4447" s="48" t="s">
        <v>677</v>
      </c>
      <c r="D4447" s="44">
        <v>2003</v>
      </c>
      <c r="E4447" s="48" t="s">
        <v>8790</v>
      </c>
      <c r="F4447" s="44" t="s">
        <v>1298</v>
      </c>
      <c r="G4447" s="61">
        <v>42996</v>
      </c>
    </row>
    <row r="4448" spans="1:7" x14ac:dyDescent="0.15">
      <c r="A4448" s="44">
        <v>33778</v>
      </c>
      <c r="B4448" s="44" t="s">
        <v>1295</v>
      </c>
      <c r="C4448" s="48" t="s">
        <v>1239</v>
      </c>
      <c r="D4448" s="44">
        <v>2004</v>
      </c>
      <c r="E4448" s="48" t="s">
        <v>8790</v>
      </c>
      <c r="F4448" s="44" t="s">
        <v>1298</v>
      </c>
      <c r="G4448" s="61">
        <v>43100</v>
      </c>
    </row>
    <row r="4449" spans="1:7" x14ac:dyDescent="0.15">
      <c r="A4449" s="44">
        <v>33779</v>
      </c>
      <c r="B4449" s="44" t="s">
        <v>1295</v>
      </c>
      <c r="C4449" s="48" t="s">
        <v>1040</v>
      </c>
      <c r="D4449" s="44">
        <v>2003</v>
      </c>
      <c r="E4449" s="48" t="s">
        <v>8790</v>
      </c>
      <c r="F4449" s="44" t="s">
        <v>1298</v>
      </c>
      <c r="G4449" s="61"/>
    </row>
    <row r="4450" spans="1:7" x14ac:dyDescent="0.15">
      <c r="A4450" s="44">
        <v>33780</v>
      </c>
      <c r="B4450" s="44" t="s">
        <v>1295</v>
      </c>
      <c r="C4450" s="48" t="s">
        <v>1217</v>
      </c>
      <c r="D4450" s="44">
        <v>2004</v>
      </c>
      <c r="E4450" s="48" t="s">
        <v>8790</v>
      </c>
      <c r="F4450" s="44" t="s">
        <v>1298</v>
      </c>
      <c r="G4450" s="61">
        <v>43100</v>
      </c>
    </row>
    <row r="4451" spans="1:7" x14ac:dyDescent="0.15">
      <c r="A4451" s="44">
        <v>33782</v>
      </c>
      <c r="B4451" s="44" t="s">
        <v>1295</v>
      </c>
      <c r="C4451" s="48" t="s">
        <v>185</v>
      </c>
      <c r="D4451" s="44">
        <v>2002</v>
      </c>
      <c r="E4451" s="48" t="s">
        <v>8790</v>
      </c>
      <c r="F4451" s="44" t="s">
        <v>1298</v>
      </c>
      <c r="G4451" s="61"/>
    </row>
    <row r="4452" spans="1:7" x14ac:dyDescent="0.15">
      <c r="A4452" s="44">
        <v>33783</v>
      </c>
      <c r="B4452" s="44" t="s">
        <v>1296</v>
      </c>
      <c r="C4452" s="48" t="s">
        <v>1167</v>
      </c>
      <c r="D4452" s="44">
        <v>2003</v>
      </c>
      <c r="E4452" s="48" t="s">
        <v>8790</v>
      </c>
      <c r="F4452" s="44" t="s">
        <v>1298</v>
      </c>
      <c r="G4452" s="61"/>
    </row>
    <row r="4453" spans="1:7" x14ac:dyDescent="0.15">
      <c r="A4453" s="44">
        <v>33784</v>
      </c>
      <c r="B4453" s="44" t="s">
        <v>1296</v>
      </c>
      <c r="C4453" s="48" t="s">
        <v>3921</v>
      </c>
      <c r="D4453" s="44">
        <v>2004</v>
      </c>
      <c r="E4453" s="48" t="s">
        <v>8790</v>
      </c>
      <c r="F4453" s="44" t="s">
        <v>1298</v>
      </c>
      <c r="G4453" s="61"/>
    </row>
    <row r="4454" spans="1:7" x14ac:dyDescent="0.15">
      <c r="A4454" s="44">
        <v>33785</v>
      </c>
      <c r="B4454" s="44" t="s">
        <v>1296</v>
      </c>
      <c r="C4454" s="48" t="s">
        <v>3922</v>
      </c>
      <c r="D4454" s="44">
        <v>2006</v>
      </c>
      <c r="E4454" s="48" t="s">
        <v>8790</v>
      </c>
      <c r="F4454" s="44" t="s">
        <v>1298</v>
      </c>
      <c r="G4454" s="61">
        <v>43100</v>
      </c>
    </row>
    <row r="4455" spans="1:7" x14ac:dyDescent="0.15">
      <c r="A4455" s="44">
        <v>33786</v>
      </c>
      <c r="B4455" s="44" t="s">
        <v>1296</v>
      </c>
      <c r="C4455" s="48" t="s">
        <v>3923</v>
      </c>
      <c r="D4455" s="44">
        <v>2004</v>
      </c>
      <c r="E4455" s="48" t="s">
        <v>8790</v>
      </c>
      <c r="F4455" s="44" t="s">
        <v>1298</v>
      </c>
      <c r="G4455" s="61">
        <v>43100</v>
      </c>
    </row>
    <row r="4456" spans="1:7" x14ac:dyDescent="0.15">
      <c r="A4456" s="44">
        <v>33787</v>
      </c>
      <c r="B4456" s="44" t="s">
        <v>1296</v>
      </c>
      <c r="C4456" s="48" t="s">
        <v>1154</v>
      </c>
      <c r="D4456" s="44">
        <v>2003</v>
      </c>
      <c r="E4456" s="48" t="s">
        <v>8790</v>
      </c>
      <c r="F4456" s="44" t="s">
        <v>1298</v>
      </c>
      <c r="G4456" s="61"/>
    </row>
    <row r="4457" spans="1:7" x14ac:dyDescent="0.15">
      <c r="A4457" s="44">
        <v>33788</v>
      </c>
      <c r="B4457" s="44" t="s">
        <v>1296</v>
      </c>
      <c r="C4457" s="48" t="s">
        <v>1194</v>
      </c>
      <c r="D4457" s="44">
        <v>2003</v>
      </c>
      <c r="E4457" s="48" t="s">
        <v>8790</v>
      </c>
      <c r="F4457" s="44" t="s">
        <v>1298</v>
      </c>
      <c r="G4457" s="61"/>
    </row>
    <row r="4458" spans="1:7" x14ac:dyDescent="0.15">
      <c r="A4458" s="44">
        <v>33789</v>
      </c>
      <c r="B4458" s="44" t="s">
        <v>1295</v>
      </c>
      <c r="C4458" s="48" t="s">
        <v>3899</v>
      </c>
      <c r="D4458" s="44">
        <v>2003</v>
      </c>
      <c r="E4458" s="48" t="s">
        <v>8717</v>
      </c>
      <c r="F4458" s="44" t="s">
        <v>1299</v>
      </c>
      <c r="G4458" s="61"/>
    </row>
    <row r="4459" spans="1:7" x14ac:dyDescent="0.15">
      <c r="A4459" s="133">
        <v>33790</v>
      </c>
      <c r="B4459" s="133" t="s">
        <v>1295</v>
      </c>
      <c r="C4459" s="134" t="s">
        <v>36</v>
      </c>
      <c r="D4459" s="133">
        <v>2002</v>
      </c>
      <c r="E4459" s="134" t="s">
        <v>9826</v>
      </c>
      <c r="F4459" s="133" t="s">
        <v>1298</v>
      </c>
      <c r="G4459" s="135">
        <v>43035</v>
      </c>
    </row>
    <row r="4460" spans="1:7" x14ac:dyDescent="0.15">
      <c r="A4460" s="44">
        <v>33791</v>
      </c>
      <c r="B4460" s="44" t="s">
        <v>1296</v>
      </c>
      <c r="C4460" s="48" t="s">
        <v>3924</v>
      </c>
      <c r="D4460" s="44">
        <v>2001</v>
      </c>
      <c r="E4460" s="48" t="s">
        <v>8836</v>
      </c>
      <c r="F4460" s="44" t="s">
        <v>1296</v>
      </c>
      <c r="G4460" s="61"/>
    </row>
    <row r="4461" spans="1:7" x14ac:dyDescent="0.15">
      <c r="A4461" s="44">
        <v>33792</v>
      </c>
      <c r="B4461" s="44" t="s">
        <v>1296</v>
      </c>
      <c r="C4461" s="48" t="s">
        <v>3925</v>
      </c>
      <c r="D4461" s="44">
        <v>2002</v>
      </c>
      <c r="E4461" s="48" t="s">
        <v>8836</v>
      </c>
      <c r="F4461" s="44" t="s">
        <v>1296</v>
      </c>
      <c r="G4461" s="61"/>
    </row>
    <row r="4462" spans="1:7" x14ac:dyDescent="0.15">
      <c r="A4462" s="44">
        <v>33793</v>
      </c>
      <c r="B4462" s="44" t="s">
        <v>1295</v>
      </c>
      <c r="C4462" s="48" t="s">
        <v>3926</v>
      </c>
      <c r="D4462" s="44">
        <v>2006</v>
      </c>
      <c r="E4462" s="48" t="s">
        <v>8836</v>
      </c>
      <c r="F4462" s="44" t="s">
        <v>1296</v>
      </c>
      <c r="G4462" s="61"/>
    </row>
    <row r="4463" spans="1:7" x14ac:dyDescent="0.15">
      <c r="A4463" s="44">
        <v>33796</v>
      </c>
      <c r="B4463" s="44" t="s">
        <v>1295</v>
      </c>
      <c r="C4463" s="48" t="s">
        <v>371</v>
      </c>
      <c r="D4463" s="44">
        <v>2000</v>
      </c>
      <c r="E4463" s="48" t="s">
        <v>8709</v>
      </c>
      <c r="F4463" s="44" t="s">
        <v>1294</v>
      </c>
      <c r="G4463" s="61"/>
    </row>
    <row r="4464" spans="1:7" x14ac:dyDescent="0.15">
      <c r="A4464" s="44">
        <v>33797</v>
      </c>
      <c r="B4464" s="44" t="s">
        <v>1295</v>
      </c>
      <c r="C4464" s="48" t="s">
        <v>418</v>
      </c>
      <c r="D4464" s="44">
        <v>2001</v>
      </c>
      <c r="E4464" s="48" t="s">
        <v>8719</v>
      </c>
      <c r="F4464" s="44" t="s">
        <v>1294</v>
      </c>
      <c r="G4464" s="61"/>
    </row>
    <row r="4465" spans="1:7" x14ac:dyDescent="0.15">
      <c r="A4465" s="44">
        <v>33798</v>
      </c>
      <c r="B4465" s="44" t="s">
        <v>1296</v>
      </c>
      <c r="C4465" s="48" t="s">
        <v>802</v>
      </c>
      <c r="D4465" s="44">
        <v>2001</v>
      </c>
      <c r="E4465" s="48" t="s">
        <v>8820</v>
      </c>
      <c r="F4465" s="44" t="s">
        <v>1291</v>
      </c>
      <c r="G4465" s="61">
        <v>43100</v>
      </c>
    </row>
    <row r="4466" spans="1:7" x14ac:dyDescent="0.15">
      <c r="A4466" s="44">
        <v>33799</v>
      </c>
      <c r="B4466" s="44" t="s">
        <v>1296</v>
      </c>
      <c r="C4466" s="48" t="s">
        <v>1100</v>
      </c>
      <c r="D4466" s="44">
        <v>2004</v>
      </c>
      <c r="E4466" s="48" t="s">
        <v>8691</v>
      </c>
      <c r="F4466" s="44" t="s">
        <v>1296</v>
      </c>
      <c r="G4466" s="61">
        <v>43002</v>
      </c>
    </row>
    <row r="4467" spans="1:7" x14ac:dyDescent="0.15">
      <c r="A4467" s="44">
        <v>33800</v>
      </c>
      <c r="B4467" s="44" t="s">
        <v>1295</v>
      </c>
      <c r="C4467" s="48" t="s">
        <v>3927</v>
      </c>
      <c r="D4467" s="44">
        <v>2003</v>
      </c>
      <c r="E4467" s="48" t="s">
        <v>8704</v>
      </c>
      <c r="F4467" s="44" t="s">
        <v>1292</v>
      </c>
      <c r="G4467" s="61"/>
    </row>
    <row r="4468" spans="1:7" x14ac:dyDescent="0.15">
      <c r="A4468" s="44">
        <v>33802</v>
      </c>
      <c r="B4468" s="44" t="s">
        <v>1295</v>
      </c>
      <c r="C4468" s="48" t="s">
        <v>441</v>
      </c>
      <c r="D4468" s="44">
        <v>2000</v>
      </c>
      <c r="E4468" s="48" t="s">
        <v>8790</v>
      </c>
      <c r="F4468" s="44" t="s">
        <v>1298</v>
      </c>
      <c r="G4468" s="61"/>
    </row>
    <row r="4469" spans="1:7" x14ac:dyDescent="0.15">
      <c r="A4469" s="44">
        <v>33803</v>
      </c>
      <c r="B4469" s="44" t="s">
        <v>1296</v>
      </c>
      <c r="C4469" s="48" t="s">
        <v>900</v>
      </c>
      <c r="D4469" s="44">
        <v>2001</v>
      </c>
      <c r="E4469" s="48" t="s">
        <v>8790</v>
      </c>
      <c r="F4469" s="44" t="s">
        <v>1298</v>
      </c>
      <c r="G4469" s="61"/>
    </row>
    <row r="4470" spans="1:7" x14ac:dyDescent="0.15">
      <c r="A4470" s="133">
        <v>33805</v>
      </c>
      <c r="B4470" s="133" t="s">
        <v>1296</v>
      </c>
      <c r="C4470" s="134" t="s">
        <v>3928</v>
      </c>
      <c r="D4470" s="133">
        <v>2000</v>
      </c>
      <c r="E4470" s="134" t="s">
        <v>8790</v>
      </c>
      <c r="F4470" s="133" t="s">
        <v>1298</v>
      </c>
    </row>
    <row r="4471" spans="1:7" x14ac:dyDescent="0.15">
      <c r="A4471" s="44">
        <v>33806</v>
      </c>
      <c r="B4471" s="44" t="s">
        <v>1295</v>
      </c>
      <c r="C4471" s="48" t="s">
        <v>3929</v>
      </c>
      <c r="D4471" s="44">
        <v>2001</v>
      </c>
      <c r="E4471" s="48" t="s">
        <v>8790</v>
      </c>
      <c r="F4471" s="44" t="s">
        <v>1298</v>
      </c>
      <c r="G4471" s="61"/>
    </row>
    <row r="4472" spans="1:7" x14ac:dyDescent="0.15">
      <c r="A4472" s="44">
        <v>33807</v>
      </c>
      <c r="B4472" s="44" t="s">
        <v>1295</v>
      </c>
      <c r="C4472" s="48" t="s">
        <v>3930</v>
      </c>
      <c r="D4472" s="44">
        <v>2001</v>
      </c>
      <c r="E4472" s="48" t="s">
        <v>8790</v>
      </c>
      <c r="F4472" s="44" t="s">
        <v>1298</v>
      </c>
      <c r="G4472" s="61"/>
    </row>
    <row r="4473" spans="1:7" x14ac:dyDescent="0.15">
      <c r="A4473" s="44">
        <v>33808</v>
      </c>
      <c r="B4473" s="44" t="s">
        <v>1296</v>
      </c>
      <c r="C4473" s="48" t="s">
        <v>3931</v>
      </c>
      <c r="D4473" s="44">
        <v>2002</v>
      </c>
      <c r="E4473" s="48" t="s">
        <v>8790</v>
      </c>
      <c r="F4473" s="44" t="s">
        <v>1298</v>
      </c>
      <c r="G4473" s="61"/>
    </row>
    <row r="4474" spans="1:7" x14ac:dyDescent="0.15">
      <c r="A4474" s="44">
        <v>33811</v>
      </c>
      <c r="B4474" s="44" t="s">
        <v>1295</v>
      </c>
      <c r="C4474" s="48" t="s">
        <v>11139</v>
      </c>
      <c r="D4474" s="44">
        <v>1999</v>
      </c>
      <c r="E4474" s="48" t="s">
        <v>8837</v>
      </c>
      <c r="F4474" s="44" t="s">
        <v>1291</v>
      </c>
      <c r="G4474" s="61"/>
    </row>
    <row r="4475" spans="1:7" x14ac:dyDescent="0.15">
      <c r="A4475" s="44">
        <v>33817</v>
      </c>
      <c r="B4475" s="44" t="s">
        <v>1295</v>
      </c>
      <c r="C4475" s="48" t="s">
        <v>3932</v>
      </c>
      <c r="D4475" s="44">
        <v>2001</v>
      </c>
      <c r="E4475" s="48" t="s">
        <v>8837</v>
      </c>
      <c r="F4475" s="44" t="s">
        <v>1291</v>
      </c>
      <c r="G4475" s="61"/>
    </row>
    <row r="4476" spans="1:7" x14ac:dyDescent="0.15">
      <c r="A4476" s="44">
        <v>33831</v>
      </c>
      <c r="B4476" s="44" t="s">
        <v>1295</v>
      </c>
      <c r="C4476" s="48" t="s">
        <v>1334</v>
      </c>
      <c r="D4476" s="44">
        <v>2004</v>
      </c>
      <c r="E4476" s="48" t="s">
        <v>8772</v>
      </c>
      <c r="F4476" s="44" t="s">
        <v>1294</v>
      </c>
      <c r="G4476" s="61">
        <v>43030</v>
      </c>
    </row>
    <row r="4477" spans="1:7" x14ac:dyDescent="0.15">
      <c r="A4477" s="44">
        <v>33832</v>
      </c>
      <c r="B4477" s="44" t="s">
        <v>1296</v>
      </c>
      <c r="C4477" s="48" t="s">
        <v>3933</v>
      </c>
      <c r="D4477" s="44">
        <v>2006</v>
      </c>
      <c r="E4477" s="48" t="s">
        <v>8768</v>
      </c>
      <c r="F4477" s="44" t="s">
        <v>1292</v>
      </c>
      <c r="G4477" s="61"/>
    </row>
    <row r="4478" spans="1:7" x14ac:dyDescent="0.15">
      <c r="A4478" s="44">
        <v>33833</v>
      </c>
      <c r="B4478" s="44" t="s">
        <v>1295</v>
      </c>
      <c r="C4478" s="48" t="s">
        <v>3934</v>
      </c>
      <c r="D4478" s="44">
        <v>2003</v>
      </c>
      <c r="E4478" s="48" t="s">
        <v>8768</v>
      </c>
      <c r="F4478" s="44" t="s">
        <v>1292</v>
      </c>
      <c r="G4478" s="61"/>
    </row>
    <row r="4479" spans="1:7" x14ac:dyDescent="0.15">
      <c r="A4479" s="44">
        <v>33834</v>
      </c>
      <c r="B4479" s="44" t="s">
        <v>1295</v>
      </c>
      <c r="C4479" s="48" t="s">
        <v>3935</v>
      </c>
      <c r="D4479" s="44">
        <v>2004</v>
      </c>
      <c r="E4479" s="48" t="s">
        <v>8768</v>
      </c>
      <c r="F4479" s="44" t="s">
        <v>1292</v>
      </c>
      <c r="G4479" s="61"/>
    </row>
    <row r="4480" spans="1:7" x14ac:dyDescent="0.15">
      <c r="A4480" s="44">
        <v>33835</v>
      </c>
      <c r="B4480" s="44" t="s">
        <v>1295</v>
      </c>
      <c r="C4480" s="48" t="s">
        <v>3936</v>
      </c>
      <c r="D4480" s="44">
        <v>2005</v>
      </c>
      <c r="E4480" s="48" t="s">
        <v>8768</v>
      </c>
      <c r="F4480" s="44" t="s">
        <v>1292</v>
      </c>
      <c r="G4480" s="61">
        <v>43100</v>
      </c>
    </row>
    <row r="4481" spans="1:7" x14ac:dyDescent="0.15">
      <c r="A4481" s="44">
        <v>33836</v>
      </c>
      <c r="B4481" s="44" t="s">
        <v>1296</v>
      </c>
      <c r="C4481" s="48" t="s">
        <v>3937</v>
      </c>
      <c r="D4481" s="44">
        <v>2002</v>
      </c>
      <c r="E4481" s="48" t="s">
        <v>8768</v>
      </c>
      <c r="F4481" s="44" t="s">
        <v>1292</v>
      </c>
      <c r="G4481" s="61"/>
    </row>
    <row r="4482" spans="1:7" x14ac:dyDescent="0.15">
      <c r="A4482" s="44">
        <v>33837</v>
      </c>
      <c r="B4482" s="44" t="s">
        <v>1295</v>
      </c>
      <c r="C4482" s="48" t="s">
        <v>3938</v>
      </c>
      <c r="D4482" s="44">
        <v>2002</v>
      </c>
      <c r="E4482" s="48" t="s">
        <v>8768</v>
      </c>
      <c r="F4482" s="44" t="s">
        <v>1292</v>
      </c>
      <c r="G4482" s="61"/>
    </row>
    <row r="4483" spans="1:7" x14ac:dyDescent="0.15">
      <c r="A4483" s="44">
        <v>33838</v>
      </c>
      <c r="B4483" s="44" t="s">
        <v>1295</v>
      </c>
      <c r="C4483" s="48" t="s">
        <v>3939</v>
      </c>
      <c r="D4483" s="44">
        <v>2004</v>
      </c>
      <c r="E4483" s="48" t="s">
        <v>8768</v>
      </c>
      <c r="F4483" s="44" t="s">
        <v>1292</v>
      </c>
      <c r="G4483" s="61">
        <v>42435</v>
      </c>
    </row>
    <row r="4484" spans="1:7" x14ac:dyDescent="0.15">
      <c r="A4484" s="44">
        <v>33839</v>
      </c>
      <c r="B4484" s="44" t="s">
        <v>1295</v>
      </c>
      <c r="C4484" s="48" t="s">
        <v>3940</v>
      </c>
      <c r="D4484" s="44">
        <v>2003</v>
      </c>
      <c r="E4484" s="48" t="s">
        <v>8768</v>
      </c>
      <c r="F4484" s="44" t="s">
        <v>1292</v>
      </c>
      <c r="G4484" s="61"/>
    </row>
    <row r="4485" spans="1:7" x14ac:dyDescent="0.15">
      <c r="A4485" s="44">
        <v>33840</v>
      </c>
      <c r="B4485" s="44" t="s">
        <v>1296</v>
      </c>
      <c r="C4485" s="48" t="s">
        <v>3941</v>
      </c>
      <c r="D4485" s="44">
        <v>2004</v>
      </c>
      <c r="E4485" s="48" t="s">
        <v>8768</v>
      </c>
      <c r="F4485" s="44" t="s">
        <v>1292</v>
      </c>
      <c r="G4485" s="61"/>
    </row>
    <row r="4486" spans="1:7" x14ac:dyDescent="0.15">
      <c r="A4486" s="44">
        <v>33841</v>
      </c>
      <c r="B4486" s="44" t="s">
        <v>1295</v>
      </c>
      <c r="C4486" s="48" t="s">
        <v>3942</v>
      </c>
      <c r="D4486" s="44">
        <v>2003</v>
      </c>
      <c r="E4486" s="48" t="s">
        <v>8768</v>
      </c>
      <c r="F4486" s="44" t="s">
        <v>1292</v>
      </c>
      <c r="G4486" s="61"/>
    </row>
    <row r="4487" spans="1:7" x14ac:dyDescent="0.15">
      <c r="A4487" s="44">
        <v>33842</v>
      </c>
      <c r="B4487" s="44" t="s">
        <v>1295</v>
      </c>
      <c r="C4487" s="48" t="s">
        <v>105</v>
      </c>
      <c r="D4487" s="44">
        <v>2002</v>
      </c>
      <c r="E4487" s="48" t="s">
        <v>8780</v>
      </c>
      <c r="F4487" s="44" t="s">
        <v>1294</v>
      </c>
      <c r="G4487" s="61">
        <v>43100</v>
      </c>
    </row>
    <row r="4488" spans="1:7" x14ac:dyDescent="0.15">
      <c r="A4488" s="44">
        <v>33843</v>
      </c>
      <c r="B4488" s="44" t="s">
        <v>1296</v>
      </c>
      <c r="C4488" s="48" t="s">
        <v>3943</v>
      </c>
      <c r="D4488" s="44">
        <v>2004</v>
      </c>
      <c r="E4488" s="48" t="s">
        <v>8802</v>
      </c>
      <c r="F4488" s="44" t="s">
        <v>1296</v>
      </c>
      <c r="G4488" s="61">
        <v>42925</v>
      </c>
    </row>
    <row r="4489" spans="1:7" x14ac:dyDescent="0.15">
      <c r="A4489" s="44">
        <v>33844</v>
      </c>
      <c r="B4489" s="44" t="s">
        <v>1295</v>
      </c>
      <c r="C4489" s="48" t="s">
        <v>967</v>
      </c>
      <c r="D4489" s="44">
        <v>2003</v>
      </c>
      <c r="E4489" s="48" t="s">
        <v>8698</v>
      </c>
      <c r="F4489" s="44" t="s">
        <v>1298</v>
      </c>
      <c r="G4489" s="61">
        <v>42896</v>
      </c>
    </row>
    <row r="4490" spans="1:7" x14ac:dyDescent="0.15">
      <c r="A4490" s="44">
        <v>33847</v>
      </c>
      <c r="B4490" s="44" t="s">
        <v>1295</v>
      </c>
      <c r="C4490" s="48" t="s">
        <v>3944</v>
      </c>
      <c r="D4490" s="44">
        <v>2002</v>
      </c>
      <c r="E4490" s="48" t="s">
        <v>8715</v>
      </c>
      <c r="F4490" s="44" t="s">
        <v>1299</v>
      </c>
      <c r="G4490" s="61"/>
    </row>
    <row r="4491" spans="1:7" x14ac:dyDescent="0.15">
      <c r="A4491" s="44">
        <v>33848</v>
      </c>
      <c r="B4491" s="44" t="s">
        <v>1295</v>
      </c>
      <c r="C4491" s="48" t="s">
        <v>3945</v>
      </c>
      <c r="D4491" s="44">
        <v>2001</v>
      </c>
      <c r="E4491" s="48" t="s">
        <v>8715</v>
      </c>
      <c r="F4491" s="44" t="s">
        <v>1299</v>
      </c>
      <c r="G4491" s="61"/>
    </row>
    <row r="4492" spans="1:7" x14ac:dyDescent="0.15">
      <c r="A4492" s="44">
        <v>33849</v>
      </c>
      <c r="B4492" s="44" t="s">
        <v>1295</v>
      </c>
      <c r="C4492" s="48" t="s">
        <v>466</v>
      </c>
      <c r="D4492" s="44">
        <v>2001</v>
      </c>
      <c r="E4492" s="48" t="s">
        <v>8749</v>
      </c>
      <c r="F4492" s="44" t="s">
        <v>1291</v>
      </c>
      <c r="G4492" s="61">
        <v>43100</v>
      </c>
    </row>
    <row r="4493" spans="1:7" x14ac:dyDescent="0.15">
      <c r="A4493" s="44">
        <v>33850</v>
      </c>
      <c r="B4493" s="44" t="s">
        <v>1295</v>
      </c>
      <c r="C4493" s="48" t="s">
        <v>11140</v>
      </c>
      <c r="D4493" s="44">
        <v>1999</v>
      </c>
      <c r="E4493" s="48" t="s">
        <v>8749</v>
      </c>
      <c r="F4493" s="44" t="s">
        <v>1291</v>
      </c>
      <c r="G4493" s="61"/>
    </row>
    <row r="4494" spans="1:7" x14ac:dyDescent="0.15">
      <c r="A4494" s="44">
        <v>33853</v>
      </c>
      <c r="B4494" s="44" t="s">
        <v>1296</v>
      </c>
      <c r="C4494" s="48" t="s">
        <v>3946</v>
      </c>
      <c r="D4494" s="44">
        <v>2004</v>
      </c>
      <c r="E4494" s="48" t="s">
        <v>8836</v>
      </c>
      <c r="F4494" s="44" t="s">
        <v>1296</v>
      </c>
      <c r="G4494" s="61"/>
    </row>
    <row r="4495" spans="1:7" x14ac:dyDescent="0.15">
      <c r="A4495" s="44">
        <v>33854</v>
      </c>
      <c r="B4495" s="44" t="s">
        <v>1295</v>
      </c>
      <c r="C4495" s="48" t="s">
        <v>3947</v>
      </c>
      <c r="D4495" s="44">
        <v>2001</v>
      </c>
      <c r="E4495" s="48" t="s">
        <v>8836</v>
      </c>
      <c r="F4495" s="44" t="s">
        <v>1296</v>
      </c>
      <c r="G4495" s="61"/>
    </row>
    <row r="4496" spans="1:7" x14ac:dyDescent="0.15">
      <c r="A4496" s="44">
        <v>33855</v>
      </c>
      <c r="B4496" s="44" t="s">
        <v>1296</v>
      </c>
      <c r="C4496" s="48" t="s">
        <v>3948</v>
      </c>
      <c r="D4496" s="44">
        <v>2000</v>
      </c>
      <c r="E4496" s="48" t="s">
        <v>8691</v>
      </c>
      <c r="F4496" s="44" t="s">
        <v>1296</v>
      </c>
      <c r="G4496" s="61"/>
    </row>
    <row r="4497" spans="1:7" x14ac:dyDescent="0.15">
      <c r="A4497" s="44">
        <v>33856</v>
      </c>
      <c r="B4497" s="44" t="s">
        <v>1295</v>
      </c>
      <c r="C4497" s="48" t="s">
        <v>3949</v>
      </c>
      <c r="D4497" s="44">
        <v>2004</v>
      </c>
      <c r="E4497" s="48" t="s">
        <v>8748</v>
      </c>
      <c r="F4497" s="44" t="s">
        <v>1296</v>
      </c>
      <c r="G4497" s="61"/>
    </row>
    <row r="4498" spans="1:7" x14ac:dyDescent="0.15">
      <c r="A4498" s="44">
        <v>33857</v>
      </c>
      <c r="B4498" s="44" t="s">
        <v>1295</v>
      </c>
      <c r="C4498" s="48" t="s">
        <v>3950</v>
      </c>
      <c r="D4498" s="44">
        <v>2004</v>
      </c>
      <c r="E4498" s="48" t="s">
        <v>8699</v>
      </c>
      <c r="F4498" s="44" t="s">
        <v>1294</v>
      </c>
      <c r="G4498" s="61">
        <v>43100</v>
      </c>
    </row>
    <row r="4499" spans="1:7" x14ac:dyDescent="0.15">
      <c r="A4499" s="44">
        <v>33862</v>
      </c>
      <c r="B4499" s="44" t="s">
        <v>1295</v>
      </c>
      <c r="C4499" s="48" t="s">
        <v>3951</v>
      </c>
      <c r="D4499" s="44">
        <v>2000</v>
      </c>
      <c r="E4499" s="48" t="s">
        <v>8694</v>
      </c>
      <c r="F4499" s="44" t="s">
        <v>1291</v>
      </c>
      <c r="G4499" s="61"/>
    </row>
    <row r="4500" spans="1:7" x14ac:dyDescent="0.15">
      <c r="A4500" s="44">
        <v>33863</v>
      </c>
      <c r="B4500" s="44" t="s">
        <v>1295</v>
      </c>
      <c r="C4500" s="48" t="s">
        <v>184</v>
      </c>
      <c r="D4500" s="44">
        <v>2002</v>
      </c>
      <c r="E4500" s="48" t="s">
        <v>8765</v>
      </c>
      <c r="F4500" s="44" t="s">
        <v>1294</v>
      </c>
      <c r="G4500" s="61">
        <v>43100</v>
      </c>
    </row>
    <row r="4501" spans="1:7" x14ac:dyDescent="0.15">
      <c r="A4501" s="44">
        <v>33864</v>
      </c>
      <c r="B4501" s="44" t="s">
        <v>1295</v>
      </c>
      <c r="C4501" s="48" t="s">
        <v>203</v>
      </c>
      <c r="D4501" s="44">
        <v>2002</v>
      </c>
      <c r="E4501" s="48" t="s">
        <v>9463</v>
      </c>
      <c r="F4501" s="44" t="s">
        <v>1296</v>
      </c>
      <c r="G4501" s="61">
        <v>43100</v>
      </c>
    </row>
    <row r="4502" spans="1:7" x14ac:dyDescent="0.15">
      <c r="A4502" s="44">
        <v>33865</v>
      </c>
      <c r="B4502" s="44" t="s">
        <v>1295</v>
      </c>
      <c r="C4502" s="48" t="s">
        <v>3952</v>
      </c>
      <c r="D4502" s="44">
        <v>2000</v>
      </c>
      <c r="E4502" s="48" t="s">
        <v>9977</v>
      </c>
      <c r="F4502" s="44" t="s">
        <v>1298</v>
      </c>
      <c r="G4502" s="61"/>
    </row>
    <row r="4503" spans="1:7" x14ac:dyDescent="0.15">
      <c r="A4503" s="44">
        <v>33866</v>
      </c>
      <c r="B4503" s="44" t="s">
        <v>1295</v>
      </c>
      <c r="C4503" s="48" t="s">
        <v>3953</v>
      </c>
      <c r="D4503" s="44">
        <v>2001</v>
      </c>
      <c r="E4503" s="48" t="s">
        <v>9977</v>
      </c>
      <c r="F4503" s="44" t="s">
        <v>1298</v>
      </c>
      <c r="G4503" s="61"/>
    </row>
    <row r="4504" spans="1:7" x14ac:dyDescent="0.15">
      <c r="A4504" s="44">
        <v>33867</v>
      </c>
      <c r="B4504" s="44" t="s">
        <v>1295</v>
      </c>
      <c r="C4504" s="48" t="s">
        <v>390</v>
      </c>
      <c r="D4504" s="44">
        <v>2001</v>
      </c>
      <c r="E4504" s="48" t="s">
        <v>8730</v>
      </c>
      <c r="F4504" s="44" t="s">
        <v>1298</v>
      </c>
      <c r="G4504" s="61"/>
    </row>
    <row r="4505" spans="1:7" x14ac:dyDescent="0.15">
      <c r="A4505" s="44">
        <v>33869</v>
      </c>
      <c r="B4505" s="44" t="s">
        <v>1295</v>
      </c>
      <c r="C4505" s="48" t="s">
        <v>11141</v>
      </c>
      <c r="D4505" s="44">
        <v>1999</v>
      </c>
      <c r="E4505" s="48" t="s">
        <v>8708</v>
      </c>
      <c r="F4505" s="44" t="s">
        <v>1296</v>
      </c>
      <c r="G4505" s="61">
        <v>42429</v>
      </c>
    </row>
    <row r="4506" spans="1:7" x14ac:dyDescent="0.15">
      <c r="A4506" s="44">
        <v>33870</v>
      </c>
      <c r="B4506" s="44" t="s">
        <v>1295</v>
      </c>
      <c r="C4506" s="48" t="s">
        <v>112</v>
      </c>
      <c r="D4506" s="44">
        <v>2002</v>
      </c>
      <c r="E4506" s="48" t="s">
        <v>8780</v>
      </c>
      <c r="F4506" s="44" t="s">
        <v>1294</v>
      </c>
      <c r="G4506" s="61">
        <v>43100</v>
      </c>
    </row>
    <row r="4507" spans="1:7" x14ac:dyDescent="0.15">
      <c r="A4507" s="44">
        <v>33872</v>
      </c>
      <c r="B4507" s="44" t="s">
        <v>1295</v>
      </c>
      <c r="C4507" s="48" t="s">
        <v>11142</v>
      </c>
      <c r="D4507" s="44">
        <v>1999</v>
      </c>
      <c r="E4507" s="48" t="s">
        <v>8761</v>
      </c>
      <c r="F4507" s="44" t="s">
        <v>1292</v>
      </c>
      <c r="G4507" s="61"/>
    </row>
    <row r="4508" spans="1:7" x14ac:dyDescent="0.15">
      <c r="A4508" s="44">
        <v>33873</v>
      </c>
      <c r="B4508" s="44" t="s">
        <v>1295</v>
      </c>
      <c r="C4508" s="48" t="s">
        <v>980</v>
      </c>
      <c r="D4508" s="44">
        <v>2002</v>
      </c>
      <c r="E4508" s="48" t="s">
        <v>8761</v>
      </c>
      <c r="F4508" s="44" t="s">
        <v>1292</v>
      </c>
      <c r="G4508" s="61"/>
    </row>
    <row r="4509" spans="1:7" x14ac:dyDescent="0.15">
      <c r="A4509" s="44">
        <v>33874</v>
      </c>
      <c r="B4509" s="44" t="s">
        <v>1296</v>
      </c>
      <c r="C4509" s="48" t="s">
        <v>6125</v>
      </c>
      <c r="D4509" s="44">
        <v>2002</v>
      </c>
      <c r="E4509" s="48" t="s">
        <v>8716</v>
      </c>
      <c r="F4509" s="44" t="s">
        <v>1294</v>
      </c>
      <c r="G4509" s="61">
        <v>43100</v>
      </c>
    </row>
    <row r="4510" spans="1:7" x14ac:dyDescent="0.15">
      <c r="A4510" s="44">
        <v>33875</v>
      </c>
      <c r="B4510" s="44" t="s">
        <v>1296</v>
      </c>
      <c r="C4510" s="48" t="s">
        <v>1363</v>
      </c>
      <c r="D4510" s="44">
        <v>2003</v>
      </c>
      <c r="E4510" s="48" t="s">
        <v>8716</v>
      </c>
      <c r="F4510" s="44" t="s">
        <v>1294</v>
      </c>
      <c r="G4510" s="61">
        <v>42860</v>
      </c>
    </row>
    <row r="4511" spans="1:7" x14ac:dyDescent="0.15">
      <c r="A4511" s="44">
        <v>33877</v>
      </c>
      <c r="B4511" s="44" t="s">
        <v>1295</v>
      </c>
      <c r="C4511" s="48" t="s">
        <v>161</v>
      </c>
      <c r="D4511" s="44">
        <v>2002</v>
      </c>
      <c r="E4511" s="48" t="s">
        <v>8697</v>
      </c>
      <c r="F4511" s="44" t="s">
        <v>1291</v>
      </c>
      <c r="G4511" s="61"/>
    </row>
    <row r="4512" spans="1:7" x14ac:dyDescent="0.15">
      <c r="A4512" s="44">
        <v>33878</v>
      </c>
      <c r="B4512" s="44" t="s">
        <v>1296</v>
      </c>
      <c r="C4512" s="48" t="s">
        <v>3954</v>
      </c>
      <c r="D4512" s="44">
        <v>2001</v>
      </c>
      <c r="E4512" s="48" t="s">
        <v>8774</v>
      </c>
      <c r="F4512" s="44" t="s">
        <v>1296</v>
      </c>
      <c r="G4512" s="61"/>
    </row>
    <row r="4513" spans="1:7" x14ac:dyDescent="0.15">
      <c r="A4513" s="44">
        <v>33879</v>
      </c>
      <c r="B4513" s="44" t="s">
        <v>1295</v>
      </c>
      <c r="C4513" s="48" t="s">
        <v>3955</v>
      </c>
      <c r="D4513" s="44">
        <v>2001</v>
      </c>
      <c r="E4513" s="48" t="s">
        <v>8774</v>
      </c>
      <c r="F4513" s="44" t="s">
        <v>1296</v>
      </c>
      <c r="G4513" s="61"/>
    </row>
    <row r="4514" spans="1:7" x14ac:dyDescent="0.15">
      <c r="A4514" s="44">
        <v>33880</v>
      </c>
      <c r="B4514" s="44" t="s">
        <v>1296</v>
      </c>
      <c r="C4514" s="48" t="s">
        <v>907</v>
      </c>
      <c r="D4514" s="44">
        <v>2001</v>
      </c>
      <c r="E4514" s="48" t="s">
        <v>8774</v>
      </c>
      <c r="F4514" s="44" t="s">
        <v>1296</v>
      </c>
      <c r="G4514" s="61"/>
    </row>
    <row r="4515" spans="1:7" x14ac:dyDescent="0.15">
      <c r="A4515" s="44">
        <v>33881</v>
      </c>
      <c r="B4515" s="44" t="s">
        <v>1295</v>
      </c>
      <c r="C4515" s="48" t="s">
        <v>3956</v>
      </c>
      <c r="D4515" s="44">
        <v>2001</v>
      </c>
      <c r="E4515" s="48" t="s">
        <v>8803</v>
      </c>
      <c r="F4515" s="44" t="s">
        <v>1296</v>
      </c>
      <c r="G4515" s="61">
        <v>42429</v>
      </c>
    </row>
    <row r="4516" spans="1:7" x14ac:dyDescent="0.15">
      <c r="A4516" s="44">
        <v>33884</v>
      </c>
      <c r="B4516" s="44" t="s">
        <v>1295</v>
      </c>
      <c r="C4516" s="48" t="s">
        <v>3957</v>
      </c>
      <c r="D4516" s="44">
        <v>2000</v>
      </c>
      <c r="E4516" s="48" t="s">
        <v>8802</v>
      </c>
      <c r="F4516" s="44" t="s">
        <v>1296</v>
      </c>
      <c r="G4516" s="61"/>
    </row>
    <row r="4517" spans="1:7" x14ac:dyDescent="0.15">
      <c r="A4517" s="44">
        <v>33885</v>
      </c>
      <c r="B4517" s="44" t="s">
        <v>1296</v>
      </c>
      <c r="C4517" s="48" t="s">
        <v>3958</v>
      </c>
      <c r="D4517" s="44">
        <v>2002</v>
      </c>
      <c r="E4517" s="48" t="s">
        <v>8717</v>
      </c>
      <c r="F4517" s="44" t="s">
        <v>1299</v>
      </c>
      <c r="G4517" s="61"/>
    </row>
    <row r="4518" spans="1:7" x14ac:dyDescent="0.15">
      <c r="A4518" s="44">
        <v>33886</v>
      </c>
      <c r="B4518" s="44" t="s">
        <v>1296</v>
      </c>
      <c r="C4518" s="48" t="s">
        <v>11143</v>
      </c>
      <c r="D4518" s="44">
        <v>1999</v>
      </c>
      <c r="E4518" s="48" t="s">
        <v>9977</v>
      </c>
      <c r="F4518" s="44" t="s">
        <v>1298</v>
      </c>
      <c r="G4518" s="61"/>
    </row>
    <row r="4519" spans="1:7" x14ac:dyDescent="0.15">
      <c r="A4519" s="44">
        <v>33887</v>
      </c>
      <c r="B4519" s="44" t="s">
        <v>1296</v>
      </c>
      <c r="C4519" s="48" t="s">
        <v>3959</v>
      </c>
      <c r="D4519" s="44">
        <v>1999</v>
      </c>
      <c r="E4519" s="48" t="s">
        <v>8876</v>
      </c>
      <c r="F4519" s="44" t="s">
        <v>1297</v>
      </c>
      <c r="G4519" s="61"/>
    </row>
    <row r="4520" spans="1:7" x14ac:dyDescent="0.15">
      <c r="A4520" s="44">
        <v>33888</v>
      </c>
      <c r="B4520" s="44" t="s">
        <v>1296</v>
      </c>
      <c r="C4520" s="48" t="s">
        <v>3960</v>
      </c>
      <c r="D4520" s="44">
        <v>2000</v>
      </c>
      <c r="E4520" s="48" t="s">
        <v>8876</v>
      </c>
      <c r="F4520" s="44" t="s">
        <v>1297</v>
      </c>
      <c r="G4520" s="61"/>
    </row>
    <row r="4521" spans="1:7" x14ac:dyDescent="0.15">
      <c r="A4521" s="44">
        <v>33889</v>
      </c>
      <c r="B4521" s="44" t="s">
        <v>1295</v>
      </c>
      <c r="C4521" s="48" t="s">
        <v>412</v>
      </c>
      <c r="D4521" s="44">
        <v>2000</v>
      </c>
      <c r="E4521" s="48" t="s">
        <v>8827</v>
      </c>
      <c r="F4521" s="44" t="s">
        <v>1293</v>
      </c>
      <c r="G4521" s="61"/>
    </row>
    <row r="4522" spans="1:7" x14ac:dyDescent="0.15">
      <c r="A4522" s="44">
        <v>33890</v>
      </c>
      <c r="B4522" s="44" t="s">
        <v>1296</v>
      </c>
      <c r="C4522" s="48" t="s">
        <v>1157</v>
      </c>
      <c r="D4522" s="44">
        <v>2003</v>
      </c>
      <c r="E4522" s="48" t="s">
        <v>8827</v>
      </c>
      <c r="F4522" s="44" t="s">
        <v>1293</v>
      </c>
      <c r="G4522" s="61"/>
    </row>
    <row r="4523" spans="1:7" x14ac:dyDescent="0.15">
      <c r="A4523" s="44">
        <v>33891</v>
      </c>
      <c r="B4523" s="44" t="s">
        <v>1296</v>
      </c>
      <c r="C4523" s="48" t="s">
        <v>3961</v>
      </c>
      <c r="D4523" s="44">
        <v>2000</v>
      </c>
      <c r="E4523" s="48" t="s">
        <v>8767</v>
      </c>
      <c r="F4523" s="44" t="s">
        <v>1297</v>
      </c>
      <c r="G4523" s="61"/>
    </row>
    <row r="4524" spans="1:7" x14ac:dyDescent="0.15">
      <c r="A4524" s="44">
        <v>33892</v>
      </c>
      <c r="B4524" s="44" t="s">
        <v>1296</v>
      </c>
      <c r="C4524" s="48" t="s">
        <v>8308</v>
      </c>
      <c r="D4524" s="44">
        <v>2002</v>
      </c>
      <c r="E4524" s="48" t="s">
        <v>8767</v>
      </c>
      <c r="F4524" s="44" t="s">
        <v>1297</v>
      </c>
      <c r="G4524" s="61"/>
    </row>
    <row r="4525" spans="1:7" x14ac:dyDescent="0.15">
      <c r="A4525" s="44">
        <v>33893</v>
      </c>
      <c r="B4525" s="44" t="s">
        <v>1295</v>
      </c>
      <c r="C4525" s="48" t="s">
        <v>3962</v>
      </c>
      <c r="D4525" s="44">
        <v>2005</v>
      </c>
      <c r="E4525" s="48" t="s">
        <v>8767</v>
      </c>
      <c r="F4525" s="44" t="s">
        <v>1297</v>
      </c>
      <c r="G4525" s="61">
        <v>42863</v>
      </c>
    </row>
    <row r="4526" spans="1:7" x14ac:dyDescent="0.15">
      <c r="A4526" s="44">
        <v>33894</v>
      </c>
      <c r="B4526" s="44" t="s">
        <v>1295</v>
      </c>
      <c r="C4526" s="48" t="s">
        <v>3963</v>
      </c>
      <c r="D4526" s="44">
        <v>2001</v>
      </c>
      <c r="E4526" s="48" t="s">
        <v>8767</v>
      </c>
      <c r="F4526" s="44" t="s">
        <v>1297</v>
      </c>
      <c r="G4526" s="61"/>
    </row>
    <row r="4527" spans="1:7" x14ac:dyDescent="0.15">
      <c r="A4527" s="44">
        <v>33895</v>
      </c>
      <c r="B4527" s="44" t="s">
        <v>1295</v>
      </c>
      <c r="C4527" s="48" t="s">
        <v>3964</v>
      </c>
      <c r="D4527" s="44">
        <v>2000</v>
      </c>
      <c r="E4527" s="48" t="s">
        <v>11384</v>
      </c>
      <c r="F4527" s="44" t="s">
        <v>1298</v>
      </c>
      <c r="G4527" s="61"/>
    </row>
    <row r="4528" spans="1:7" x14ac:dyDescent="0.15">
      <c r="A4528" s="44">
        <v>33896</v>
      </c>
      <c r="B4528" s="44" t="s">
        <v>1296</v>
      </c>
      <c r="C4528" s="48" t="s">
        <v>3965</v>
      </c>
      <c r="D4528" s="44">
        <v>2002</v>
      </c>
      <c r="E4528" s="48" t="s">
        <v>8766</v>
      </c>
      <c r="F4528" s="44" t="s">
        <v>1291</v>
      </c>
      <c r="G4528" s="61"/>
    </row>
    <row r="4529" spans="1:7" x14ac:dyDescent="0.15">
      <c r="A4529" s="44">
        <v>33897</v>
      </c>
      <c r="B4529" s="44" t="s">
        <v>1295</v>
      </c>
      <c r="C4529" s="48" t="s">
        <v>3966</v>
      </c>
      <c r="D4529" s="44">
        <v>2001</v>
      </c>
      <c r="E4529" s="48" t="s">
        <v>8879</v>
      </c>
      <c r="F4529" s="44" t="s">
        <v>1296</v>
      </c>
      <c r="G4529" s="61"/>
    </row>
    <row r="4530" spans="1:7" x14ac:dyDescent="0.15">
      <c r="A4530" s="44">
        <v>33898</v>
      </c>
      <c r="B4530" s="44" t="s">
        <v>1295</v>
      </c>
      <c r="C4530" s="48" t="s">
        <v>969</v>
      </c>
      <c r="D4530" s="44">
        <v>2003</v>
      </c>
      <c r="E4530" s="48" t="s">
        <v>8712</v>
      </c>
      <c r="F4530" s="44" t="s">
        <v>1291</v>
      </c>
      <c r="G4530" s="61">
        <v>43100</v>
      </c>
    </row>
    <row r="4531" spans="1:7" x14ac:dyDescent="0.15">
      <c r="A4531" s="44">
        <v>33899</v>
      </c>
      <c r="B4531" s="44" t="s">
        <v>1295</v>
      </c>
      <c r="C4531" s="48" t="s">
        <v>11144</v>
      </c>
      <c r="D4531" s="44">
        <v>1999</v>
      </c>
      <c r="E4531" s="48" t="s">
        <v>8712</v>
      </c>
      <c r="F4531" s="44" t="s">
        <v>1291</v>
      </c>
      <c r="G4531" s="61"/>
    </row>
    <row r="4532" spans="1:7" x14ac:dyDescent="0.15">
      <c r="A4532" s="44">
        <v>33901</v>
      </c>
      <c r="B4532" s="44" t="s">
        <v>1295</v>
      </c>
      <c r="C4532" s="48" t="s">
        <v>11145</v>
      </c>
      <c r="D4532" s="44">
        <v>1999</v>
      </c>
      <c r="E4532" s="48" t="s">
        <v>8696</v>
      </c>
      <c r="F4532" s="44" t="s">
        <v>1291</v>
      </c>
      <c r="G4532" s="61"/>
    </row>
    <row r="4533" spans="1:7" x14ac:dyDescent="0.15">
      <c r="A4533" s="44">
        <v>33903</v>
      </c>
      <c r="B4533" s="44" t="s">
        <v>1296</v>
      </c>
      <c r="C4533" s="48" t="s">
        <v>3967</v>
      </c>
      <c r="D4533" s="44">
        <v>2001</v>
      </c>
      <c r="E4533" s="48" t="s">
        <v>8864</v>
      </c>
      <c r="F4533" s="44" t="s">
        <v>1296</v>
      </c>
      <c r="G4533" s="61"/>
    </row>
    <row r="4534" spans="1:7" x14ac:dyDescent="0.15">
      <c r="A4534" s="44">
        <v>33904</v>
      </c>
      <c r="B4534" s="44" t="s">
        <v>1295</v>
      </c>
      <c r="C4534" s="48" t="s">
        <v>5741</v>
      </c>
      <c r="D4534" s="44">
        <v>2000</v>
      </c>
      <c r="E4534" s="48" t="s">
        <v>8864</v>
      </c>
      <c r="F4534" s="44" t="s">
        <v>1296</v>
      </c>
      <c r="G4534" s="61">
        <v>42778</v>
      </c>
    </row>
    <row r="4535" spans="1:7" x14ac:dyDescent="0.15">
      <c r="A4535" s="44">
        <v>33905</v>
      </c>
      <c r="B4535" s="44" t="s">
        <v>1295</v>
      </c>
      <c r="C4535" s="48" t="s">
        <v>3968</v>
      </c>
      <c r="D4535" s="44">
        <v>2001</v>
      </c>
      <c r="E4535" s="48" t="s">
        <v>8737</v>
      </c>
      <c r="F4535" s="44" t="s">
        <v>1293</v>
      </c>
      <c r="G4535" s="61"/>
    </row>
    <row r="4536" spans="1:7" x14ac:dyDescent="0.15">
      <c r="A4536" s="44">
        <v>33906</v>
      </c>
      <c r="B4536" s="44" t="s">
        <v>1295</v>
      </c>
      <c r="C4536" s="48" t="s">
        <v>3969</v>
      </c>
      <c r="D4536" s="44">
        <v>2005</v>
      </c>
      <c r="E4536" s="48" t="s">
        <v>8737</v>
      </c>
      <c r="F4536" s="44" t="s">
        <v>1293</v>
      </c>
      <c r="G4536" s="61">
        <v>43100</v>
      </c>
    </row>
    <row r="4537" spans="1:7" x14ac:dyDescent="0.15">
      <c r="A4537" s="44">
        <v>33907</v>
      </c>
      <c r="B4537" s="44" t="s">
        <v>1296</v>
      </c>
      <c r="C4537" s="48" t="s">
        <v>3970</v>
      </c>
      <c r="D4537" s="44">
        <v>2002</v>
      </c>
      <c r="E4537" s="48" t="s">
        <v>8737</v>
      </c>
      <c r="F4537" s="44" t="s">
        <v>1293</v>
      </c>
      <c r="G4537" s="61"/>
    </row>
    <row r="4538" spans="1:7" x14ac:dyDescent="0.15">
      <c r="A4538" s="44">
        <v>33909</v>
      </c>
      <c r="B4538" s="44" t="s">
        <v>1296</v>
      </c>
      <c r="C4538" s="48" t="s">
        <v>924</v>
      </c>
      <c r="D4538" s="44">
        <v>2001</v>
      </c>
      <c r="E4538" s="48" t="s">
        <v>8845</v>
      </c>
      <c r="F4538" s="44" t="s">
        <v>1291</v>
      </c>
      <c r="G4538" s="61"/>
    </row>
    <row r="4539" spans="1:7" x14ac:dyDescent="0.15">
      <c r="A4539" s="44">
        <v>33910</v>
      </c>
      <c r="B4539" s="44" t="s">
        <v>1296</v>
      </c>
      <c r="C4539" s="48" t="s">
        <v>687</v>
      </c>
      <c r="D4539" s="44">
        <v>2002</v>
      </c>
      <c r="E4539" s="48" t="s">
        <v>8780</v>
      </c>
      <c r="F4539" s="44" t="s">
        <v>1294</v>
      </c>
      <c r="G4539" s="61">
        <v>43100</v>
      </c>
    </row>
    <row r="4540" spans="1:7" x14ac:dyDescent="0.15">
      <c r="A4540" s="44">
        <v>33911</v>
      </c>
      <c r="B4540" s="44" t="s">
        <v>1296</v>
      </c>
      <c r="C4540" s="48" t="s">
        <v>1113</v>
      </c>
      <c r="D4540" s="44">
        <v>2001</v>
      </c>
      <c r="E4540" s="48" t="s">
        <v>9084</v>
      </c>
      <c r="F4540" s="44" t="s">
        <v>1297</v>
      </c>
      <c r="G4540" s="61"/>
    </row>
    <row r="4541" spans="1:7" x14ac:dyDescent="0.15">
      <c r="A4541" s="44">
        <v>33912</v>
      </c>
      <c r="B4541" s="44" t="s">
        <v>1295</v>
      </c>
      <c r="C4541" s="48" t="s">
        <v>1250</v>
      </c>
      <c r="D4541" s="44">
        <v>2001</v>
      </c>
      <c r="E4541" s="48" t="s">
        <v>9084</v>
      </c>
      <c r="F4541" s="44" t="s">
        <v>1297</v>
      </c>
      <c r="G4541" s="61"/>
    </row>
    <row r="4542" spans="1:7" x14ac:dyDescent="0.15">
      <c r="A4542" s="133">
        <v>33913</v>
      </c>
      <c r="B4542" s="133" t="s">
        <v>1295</v>
      </c>
      <c r="C4542" s="134" t="s">
        <v>1282</v>
      </c>
      <c r="D4542" s="133">
        <v>2001</v>
      </c>
      <c r="E4542" s="134" t="s">
        <v>9084</v>
      </c>
      <c r="F4542" s="133" t="s">
        <v>1297</v>
      </c>
    </row>
    <row r="4543" spans="1:7" x14ac:dyDescent="0.15">
      <c r="A4543" s="44">
        <v>33914</v>
      </c>
      <c r="B4543" s="44" t="s">
        <v>1296</v>
      </c>
      <c r="C4543" s="48" t="s">
        <v>1283</v>
      </c>
      <c r="D4543" s="44">
        <v>2001</v>
      </c>
      <c r="E4543" s="48" t="s">
        <v>9084</v>
      </c>
      <c r="F4543" s="44" t="s">
        <v>1297</v>
      </c>
      <c r="G4543" s="61"/>
    </row>
    <row r="4544" spans="1:7" x14ac:dyDescent="0.15">
      <c r="A4544" s="44">
        <v>33916</v>
      </c>
      <c r="B4544" s="44" t="s">
        <v>1295</v>
      </c>
      <c r="C4544" s="48" t="s">
        <v>143</v>
      </c>
      <c r="D4544" s="44">
        <v>2002</v>
      </c>
      <c r="E4544" s="48" t="s">
        <v>8847</v>
      </c>
      <c r="F4544" s="44" t="s">
        <v>1291</v>
      </c>
      <c r="G4544" s="61" t="s">
        <v>6275</v>
      </c>
    </row>
    <row r="4545" spans="1:7" x14ac:dyDescent="0.15">
      <c r="A4545" s="44">
        <v>33917</v>
      </c>
      <c r="B4545" s="44" t="s">
        <v>1295</v>
      </c>
      <c r="C4545" s="48" t="s">
        <v>284</v>
      </c>
      <c r="D4545" s="44">
        <v>2000</v>
      </c>
      <c r="E4545" s="48" t="s">
        <v>8694</v>
      </c>
      <c r="F4545" s="44" t="s">
        <v>1291</v>
      </c>
      <c r="G4545" s="61">
        <v>42848</v>
      </c>
    </row>
    <row r="4546" spans="1:7" x14ac:dyDescent="0.15">
      <c r="A4546" s="44">
        <v>33918</v>
      </c>
      <c r="B4546" s="44" t="s">
        <v>1295</v>
      </c>
      <c r="C4546" s="48" t="s">
        <v>379</v>
      </c>
      <c r="D4546" s="44">
        <v>2000</v>
      </c>
      <c r="E4546" s="48" t="s">
        <v>8847</v>
      </c>
      <c r="F4546" s="44" t="s">
        <v>1291</v>
      </c>
      <c r="G4546" s="61"/>
    </row>
    <row r="4547" spans="1:7" x14ac:dyDescent="0.15">
      <c r="A4547" s="44">
        <v>33919</v>
      </c>
      <c r="B4547" s="44" t="s">
        <v>1295</v>
      </c>
      <c r="C4547" s="48" t="s">
        <v>72</v>
      </c>
      <c r="D4547" s="44">
        <v>2002</v>
      </c>
      <c r="E4547" s="48" t="s">
        <v>8694</v>
      </c>
      <c r="F4547" s="44" t="s">
        <v>1291</v>
      </c>
      <c r="G4547" s="61">
        <v>42948</v>
      </c>
    </row>
    <row r="4548" spans="1:7" x14ac:dyDescent="0.15">
      <c r="A4548" s="44">
        <v>33920</v>
      </c>
      <c r="B4548" s="44" t="s">
        <v>1296</v>
      </c>
      <c r="C4548" s="48" t="s">
        <v>1147</v>
      </c>
      <c r="D4548" s="44">
        <v>2003</v>
      </c>
      <c r="E4548" s="48" t="s">
        <v>8696</v>
      </c>
      <c r="F4548" s="44" t="s">
        <v>1291</v>
      </c>
      <c r="G4548" s="61">
        <v>43100</v>
      </c>
    </row>
    <row r="4549" spans="1:7" x14ac:dyDescent="0.15">
      <c r="A4549" s="44">
        <v>33921</v>
      </c>
      <c r="B4549" s="44" t="s">
        <v>1295</v>
      </c>
      <c r="C4549" s="48" t="s">
        <v>3971</v>
      </c>
      <c r="D4549" s="44">
        <v>2000</v>
      </c>
      <c r="E4549" s="48" t="s">
        <v>8714</v>
      </c>
      <c r="F4549" s="44" t="s">
        <v>1294</v>
      </c>
      <c r="G4549" s="61"/>
    </row>
    <row r="4550" spans="1:7" x14ac:dyDescent="0.15">
      <c r="A4550" s="44">
        <v>33922</v>
      </c>
      <c r="B4550" s="44" t="s">
        <v>1296</v>
      </c>
      <c r="C4550" s="48" t="s">
        <v>3972</v>
      </c>
      <c r="D4550" s="44">
        <v>2006</v>
      </c>
      <c r="E4550" s="48" t="s">
        <v>8778</v>
      </c>
      <c r="F4550" s="44" t="s">
        <v>1298</v>
      </c>
      <c r="G4550" s="61"/>
    </row>
    <row r="4551" spans="1:7" x14ac:dyDescent="0.15">
      <c r="A4551" s="44">
        <v>33923</v>
      </c>
      <c r="B4551" s="44" t="s">
        <v>1296</v>
      </c>
      <c r="C4551" s="48" t="s">
        <v>3973</v>
      </c>
      <c r="D4551" s="44">
        <v>2005</v>
      </c>
      <c r="E4551" s="48" t="s">
        <v>8778</v>
      </c>
      <c r="F4551" s="44" t="s">
        <v>1298</v>
      </c>
      <c r="G4551" s="61">
        <v>43052</v>
      </c>
    </row>
    <row r="4552" spans="1:7" x14ac:dyDescent="0.15">
      <c r="A4552" s="44">
        <v>33924</v>
      </c>
      <c r="B4552" s="44" t="s">
        <v>1295</v>
      </c>
      <c r="C4552" s="48" t="s">
        <v>3974</v>
      </c>
      <c r="D4552" s="44">
        <v>2003</v>
      </c>
      <c r="E4552" s="48" t="s">
        <v>8879</v>
      </c>
      <c r="F4552" s="44" t="s">
        <v>1296</v>
      </c>
      <c r="G4552" s="61"/>
    </row>
    <row r="4553" spans="1:7" x14ac:dyDescent="0.15">
      <c r="A4553" s="44">
        <v>33926</v>
      </c>
      <c r="B4553" s="44" t="s">
        <v>1295</v>
      </c>
      <c r="C4553" s="48" t="s">
        <v>198</v>
      </c>
      <c r="D4553" s="44">
        <v>2003</v>
      </c>
      <c r="E4553" s="48" t="s">
        <v>8698</v>
      </c>
      <c r="F4553" s="44" t="s">
        <v>1298</v>
      </c>
      <c r="G4553" s="61"/>
    </row>
    <row r="4554" spans="1:7" x14ac:dyDescent="0.15">
      <c r="A4554" s="133">
        <v>33927</v>
      </c>
      <c r="B4554" s="133" t="s">
        <v>1295</v>
      </c>
      <c r="C4554" s="134" t="s">
        <v>449</v>
      </c>
      <c r="D4554" s="133">
        <v>2001</v>
      </c>
      <c r="E4554" s="134" t="s">
        <v>8698</v>
      </c>
      <c r="F4554" s="133" t="s">
        <v>1298</v>
      </c>
    </row>
    <row r="4555" spans="1:7" x14ac:dyDescent="0.15">
      <c r="A4555" s="44">
        <v>33929</v>
      </c>
      <c r="B4555" s="44" t="s">
        <v>1295</v>
      </c>
      <c r="C4555" s="48" t="s">
        <v>3975</v>
      </c>
      <c r="D4555" s="44">
        <v>2002</v>
      </c>
      <c r="E4555" s="48" t="s">
        <v>8793</v>
      </c>
      <c r="F4555" s="44" t="s">
        <v>1298</v>
      </c>
      <c r="G4555" s="61"/>
    </row>
    <row r="4556" spans="1:7" x14ac:dyDescent="0.15">
      <c r="A4556" s="44">
        <v>33930</v>
      </c>
      <c r="B4556" s="44" t="s">
        <v>1295</v>
      </c>
      <c r="C4556" s="48" t="s">
        <v>3976</v>
      </c>
      <c r="D4556" s="44">
        <v>2001</v>
      </c>
      <c r="E4556" s="48" t="s">
        <v>9976</v>
      </c>
      <c r="F4556" s="44" t="s">
        <v>1291</v>
      </c>
      <c r="G4556" s="61"/>
    </row>
    <row r="4557" spans="1:7" x14ac:dyDescent="0.15">
      <c r="A4557" s="44">
        <v>33931</v>
      </c>
      <c r="B4557" s="44" t="s">
        <v>1296</v>
      </c>
      <c r="C4557" s="48" t="s">
        <v>3977</v>
      </c>
      <c r="D4557" s="44">
        <v>2000</v>
      </c>
      <c r="E4557" s="48" t="s">
        <v>9976</v>
      </c>
      <c r="F4557" s="44" t="s">
        <v>1291</v>
      </c>
      <c r="G4557" s="61"/>
    </row>
    <row r="4558" spans="1:7" x14ac:dyDescent="0.15">
      <c r="A4558" s="44">
        <v>33932</v>
      </c>
      <c r="B4558" s="44" t="s">
        <v>1295</v>
      </c>
      <c r="C4558" s="48" t="s">
        <v>3978</v>
      </c>
      <c r="D4558" s="44">
        <v>2000</v>
      </c>
      <c r="E4558" s="48" t="s">
        <v>9976</v>
      </c>
      <c r="F4558" s="44" t="s">
        <v>1291</v>
      </c>
      <c r="G4558" s="61"/>
    </row>
    <row r="4559" spans="1:7" x14ac:dyDescent="0.15">
      <c r="A4559" s="44">
        <v>33933</v>
      </c>
      <c r="B4559" s="44" t="s">
        <v>1295</v>
      </c>
      <c r="C4559" s="48" t="s">
        <v>38</v>
      </c>
      <c r="D4559" s="44">
        <v>2003</v>
      </c>
      <c r="E4559" s="48" t="s">
        <v>8851</v>
      </c>
      <c r="F4559" s="44" t="s">
        <v>1291</v>
      </c>
      <c r="G4559" s="61"/>
    </row>
    <row r="4560" spans="1:7" x14ac:dyDescent="0.15">
      <c r="A4560" s="44">
        <v>33934</v>
      </c>
      <c r="B4560" s="44" t="s">
        <v>1295</v>
      </c>
      <c r="C4560" s="48" t="s">
        <v>3979</v>
      </c>
      <c r="D4560" s="44">
        <v>2004</v>
      </c>
      <c r="E4560" s="48" t="s">
        <v>8712</v>
      </c>
      <c r="F4560" s="44" t="s">
        <v>1291</v>
      </c>
      <c r="G4560" s="61">
        <v>43100</v>
      </c>
    </row>
    <row r="4561" spans="1:7" x14ac:dyDescent="0.15">
      <c r="A4561" s="44">
        <v>33935</v>
      </c>
      <c r="B4561" s="44" t="s">
        <v>1295</v>
      </c>
      <c r="C4561" s="48" t="s">
        <v>981</v>
      </c>
      <c r="D4561" s="44">
        <v>2003</v>
      </c>
      <c r="E4561" s="48" t="s">
        <v>8712</v>
      </c>
      <c r="F4561" s="44" t="s">
        <v>1291</v>
      </c>
      <c r="G4561" s="61">
        <v>42550</v>
      </c>
    </row>
    <row r="4562" spans="1:7" x14ac:dyDescent="0.15">
      <c r="A4562" s="44">
        <v>33936</v>
      </c>
      <c r="B4562" s="44" t="s">
        <v>1295</v>
      </c>
      <c r="C4562" s="48" t="s">
        <v>3980</v>
      </c>
      <c r="D4562" s="44">
        <v>2003</v>
      </c>
      <c r="E4562" s="48" t="s">
        <v>8712</v>
      </c>
      <c r="F4562" s="44" t="s">
        <v>1291</v>
      </c>
      <c r="G4562" s="61"/>
    </row>
    <row r="4563" spans="1:7" x14ac:dyDescent="0.15">
      <c r="A4563" s="44">
        <v>33937</v>
      </c>
      <c r="B4563" s="44" t="s">
        <v>1295</v>
      </c>
      <c r="C4563" s="48" t="s">
        <v>3981</v>
      </c>
      <c r="D4563" s="44">
        <v>2003</v>
      </c>
      <c r="E4563" s="48" t="s">
        <v>8712</v>
      </c>
      <c r="F4563" s="44" t="s">
        <v>1291</v>
      </c>
      <c r="G4563" s="61"/>
    </row>
    <row r="4564" spans="1:7" x14ac:dyDescent="0.15">
      <c r="A4564" s="44">
        <v>33940</v>
      </c>
      <c r="B4564" s="44" t="s">
        <v>1296</v>
      </c>
      <c r="C4564" s="48" t="s">
        <v>3982</v>
      </c>
      <c r="D4564" s="44">
        <v>2007</v>
      </c>
      <c r="E4564" s="48" t="s">
        <v>8733</v>
      </c>
      <c r="F4564" s="44" t="s">
        <v>1297</v>
      </c>
      <c r="G4564" s="61"/>
    </row>
    <row r="4565" spans="1:7" x14ac:dyDescent="0.15">
      <c r="A4565" s="44">
        <v>33941</v>
      </c>
      <c r="B4565" s="44" t="s">
        <v>1296</v>
      </c>
      <c r="C4565" s="48" t="s">
        <v>3983</v>
      </c>
      <c r="D4565" s="44">
        <v>2006</v>
      </c>
      <c r="E4565" s="48" t="s">
        <v>8733</v>
      </c>
      <c r="F4565" s="44" t="s">
        <v>1297</v>
      </c>
      <c r="G4565" s="61"/>
    </row>
    <row r="4566" spans="1:7" x14ac:dyDescent="0.15">
      <c r="A4566" s="44">
        <v>33942</v>
      </c>
      <c r="B4566" s="44" t="s">
        <v>1296</v>
      </c>
      <c r="C4566" s="48" t="s">
        <v>3984</v>
      </c>
      <c r="D4566" s="44">
        <v>2005</v>
      </c>
      <c r="E4566" s="48" t="s">
        <v>8733</v>
      </c>
      <c r="F4566" s="44" t="s">
        <v>1297</v>
      </c>
      <c r="G4566" s="61"/>
    </row>
    <row r="4567" spans="1:7" x14ac:dyDescent="0.15">
      <c r="A4567" s="44">
        <v>33944</v>
      </c>
      <c r="B4567" s="44" t="s">
        <v>1295</v>
      </c>
      <c r="C4567" s="48" t="s">
        <v>3985</v>
      </c>
      <c r="D4567" s="44">
        <v>2001</v>
      </c>
      <c r="E4567" s="48" t="s">
        <v>8733</v>
      </c>
      <c r="F4567" s="44" t="s">
        <v>1297</v>
      </c>
      <c r="G4567" s="61"/>
    </row>
    <row r="4568" spans="1:7" x14ac:dyDescent="0.15">
      <c r="A4568" s="44">
        <v>33945</v>
      </c>
      <c r="B4568" s="44" t="s">
        <v>1295</v>
      </c>
      <c r="C4568" s="48" t="s">
        <v>3986</v>
      </c>
      <c r="D4568" s="44">
        <v>2005</v>
      </c>
      <c r="E4568" s="48" t="s">
        <v>8733</v>
      </c>
      <c r="F4568" s="44" t="s">
        <v>1297</v>
      </c>
      <c r="G4568" s="61">
        <v>42661</v>
      </c>
    </row>
    <row r="4569" spans="1:7" x14ac:dyDescent="0.15">
      <c r="A4569" s="44">
        <v>33946</v>
      </c>
      <c r="B4569" s="44" t="s">
        <v>1295</v>
      </c>
      <c r="C4569" s="48" t="s">
        <v>3987</v>
      </c>
      <c r="D4569" s="44">
        <v>2001</v>
      </c>
      <c r="E4569" s="48" t="s">
        <v>8733</v>
      </c>
      <c r="F4569" s="44" t="s">
        <v>1297</v>
      </c>
      <c r="G4569" s="61">
        <v>42673</v>
      </c>
    </row>
    <row r="4570" spans="1:7" x14ac:dyDescent="0.15">
      <c r="A4570" s="44">
        <v>33947</v>
      </c>
      <c r="B4570" s="44" t="s">
        <v>1296</v>
      </c>
      <c r="C4570" s="48" t="s">
        <v>3988</v>
      </c>
      <c r="D4570" s="44">
        <v>2002</v>
      </c>
      <c r="E4570" s="48" t="s">
        <v>8733</v>
      </c>
      <c r="F4570" s="44" t="s">
        <v>1297</v>
      </c>
      <c r="G4570" s="61"/>
    </row>
    <row r="4571" spans="1:7" x14ac:dyDescent="0.15">
      <c r="A4571" s="44">
        <v>33948</v>
      </c>
      <c r="B4571" s="44" t="s">
        <v>1296</v>
      </c>
      <c r="C4571" s="48" t="s">
        <v>3989</v>
      </c>
      <c r="D4571" s="44">
        <v>2005</v>
      </c>
      <c r="E4571" s="48" t="s">
        <v>8733</v>
      </c>
      <c r="F4571" s="44" t="s">
        <v>1297</v>
      </c>
      <c r="G4571" s="61"/>
    </row>
    <row r="4572" spans="1:7" x14ac:dyDescent="0.15">
      <c r="A4572" s="44">
        <v>33950</v>
      </c>
      <c r="B4572" s="44" t="s">
        <v>1295</v>
      </c>
      <c r="C4572" s="48" t="s">
        <v>3990</v>
      </c>
      <c r="D4572" s="44">
        <v>2005</v>
      </c>
      <c r="E4572" s="48" t="s">
        <v>8820</v>
      </c>
      <c r="F4572" s="44" t="s">
        <v>1291</v>
      </c>
      <c r="G4572" s="61"/>
    </row>
    <row r="4573" spans="1:7" x14ac:dyDescent="0.15">
      <c r="A4573" s="44">
        <v>33951</v>
      </c>
      <c r="B4573" s="44" t="s">
        <v>1296</v>
      </c>
      <c r="C4573" s="48" t="s">
        <v>3991</v>
      </c>
      <c r="D4573" s="44">
        <v>2003</v>
      </c>
      <c r="E4573" s="48" t="s">
        <v>8703</v>
      </c>
      <c r="F4573" s="44" t="s">
        <v>1294</v>
      </c>
      <c r="G4573" s="61"/>
    </row>
    <row r="4574" spans="1:7" x14ac:dyDescent="0.15">
      <c r="A4574" s="44">
        <v>33952</v>
      </c>
      <c r="B4574" s="44" t="s">
        <v>1295</v>
      </c>
      <c r="C4574" s="48" t="s">
        <v>3992</v>
      </c>
      <c r="D4574" s="44">
        <v>2006</v>
      </c>
      <c r="E4574" s="48" t="s">
        <v>8859</v>
      </c>
      <c r="F4574" s="44" t="s">
        <v>1295</v>
      </c>
      <c r="G4574" s="61"/>
    </row>
    <row r="4575" spans="1:7" x14ac:dyDescent="0.15">
      <c r="A4575" s="44">
        <v>33953</v>
      </c>
      <c r="B4575" s="44" t="s">
        <v>1296</v>
      </c>
      <c r="C4575" s="48" t="s">
        <v>3993</v>
      </c>
      <c r="D4575" s="44">
        <v>2001</v>
      </c>
      <c r="E4575" s="48" t="s">
        <v>8859</v>
      </c>
      <c r="F4575" s="44" t="s">
        <v>1295</v>
      </c>
      <c r="G4575" s="61"/>
    </row>
    <row r="4576" spans="1:7" x14ac:dyDescent="0.15">
      <c r="A4576" s="44">
        <v>33954</v>
      </c>
      <c r="B4576" s="44" t="s">
        <v>1296</v>
      </c>
      <c r="C4576" s="48" t="s">
        <v>3994</v>
      </c>
      <c r="D4576" s="44">
        <v>2001</v>
      </c>
      <c r="E4576" s="48" t="s">
        <v>8859</v>
      </c>
      <c r="F4576" s="44" t="s">
        <v>1295</v>
      </c>
      <c r="G4576" s="61"/>
    </row>
    <row r="4577" spans="1:7" x14ac:dyDescent="0.15">
      <c r="A4577" s="44">
        <v>33955</v>
      </c>
      <c r="B4577" s="44" t="s">
        <v>1295</v>
      </c>
      <c r="C4577" s="48" t="s">
        <v>3995</v>
      </c>
      <c r="D4577" s="44">
        <v>2002</v>
      </c>
      <c r="E4577" s="48" t="s">
        <v>8859</v>
      </c>
      <c r="F4577" s="44" t="s">
        <v>1295</v>
      </c>
      <c r="G4577" s="61"/>
    </row>
    <row r="4578" spans="1:7" x14ac:dyDescent="0.15">
      <c r="A4578" s="44">
        <v>33956</v>
      </c>
      <c r="B4578" s="44" t="s">
        <v>1296</v>
      </c>
      <c r="C4578" s="48" t="s">
        <v>3996</v>
      </c>
      <c r="D4578" s="44">
        <v>2001</v>
      </c>
      <c r="E4578" s="48" t="s">
        <v>8859</v>
      </c>
      <c r="F4578" s="44" t="s">
        <v>1295</v>
      </c>
      <c r="G4578" s="61"/>
    </row>
    <row r="4579" spans="1:7" x14ac:dyDescent="0.15">
      <c r="A4579" s="44">
        <v>33957</v>
      </c>
      <c r="B4579" s="44" t="s">
        <v>1295</v>
      </c>
      <c r="C4579" s="48" t="s">
        <v>3997</v>
      </c>
      <c r="D4579" s="44">
        <v>2006</v>
      </c>
      <c r="E4579" s="48" t="s">
        <v>8859</v>
      </c>
      <c r="F4579" s="44" t="s">
        <v>1295</v>
      </c>
      <c r="G4579" s="61"/>
    </row>
    <row r="4580" spans="1:7" x14ac:dyDescent="0.15">
      <c r="A4580" s="44">
        <v>33958</v>
      </c>
      <c r="B4580" s="44" t="s">
        <v>1296</v>
      </c>
      <c r="C4580" s="48" t="s">
        <v>3998</v>
      </c>
      <c r="D4580" s="44">
        <v>2007</v>
      </c>
      <c r="E4580" s="48" t="s">
        <v>8859</v>
      </c>
      <c r="F4580" s="44" t="s">
        <v>1295</v>
      </c>
      <c r="G4580" s="61"/>
    </row>
    <row r="4581" spans="1:7" x14ac:dyDescent="0.15">
      <c r="A4581" s="44">
        <v>33959</v>
      </c>
      <c r="B4581" s="44" t="s">
        <v>1295</v>
      </c>
      <c r="C4581" s="48" t="s">
        <v>3999</v>
      </c>
      <c r="D4581" s="44">
        <v>2006</v>
      </c>
      <c r="E4581" s="48" t="s">
        <v>8859</v>
      </c>
      <c r="F4581" s="44" t="s">
        <v>1295</v>
      </c>
      <c r="G4581" s="61"/>
    </row>
    <row r="4582" spans="1:7" x14ac:dyDescent="0.15">
      <c r="A4582" s="44">
        <v>33960</v>
      </c>
      <c r="B4582" s="44" t="s">
        <v>1296</v>
      </c>
      <c r="C4582" s="48" t="s">
        <v>4000</v>
      </c>
      <c r="D4582" s="44">
        <v>2003</v>
      </c>
      <c r="E4582" s="48" t="s">
        <v>8859</v>
      </c>
      <c r="F4582" s="44" t="s">
        <v>1295</v>
      </c>
      <c r="G4582" s="61"/>
    </row>
    <row r="4583" spans="1:7" x14ac:dyDescent="0.15">
      <c r="A4583" s="44">
        <v>33961</v>
      </c>
      <c r="B4583" s="44" t="s">
        <v>1296</v>
      </c>
      <c r="C4583" s="48" t="s">
        <v>4001</v>
      </c>
      <c r="D4583" s="44">
        <v>2002</v>
      </c>
      <c r="E4583" s="48" t="s">
        <v>8859</v>
      </c>
      <c r="F4583" s="44" t="s">
        <v>1295</v>
      </c>
      <c r="G4583" s="61"/>
    </row>
    <row r="4584" spans="1:7" x14ac:dyDescent="0.15">
      <c r="A4584" s="44">
        <v>33962</v>
      </c>
      <c r="B4584" s="44" t="s">
        <v>1296</v>
      </c>
      <c r="C4584" s="48" t="s">
        <v>1178</v>
      </c>
      <c r="D4584" s="44">
        <v>2001</v>
      </c>
      <c r="E4584" s="48" t="s">
        <v>8859</v>
      </c>
      <c r="F4584" s="44" t="s">
        <v>1295</v>
      </c>
      <c r="G4584" s="61"/>
    </row>
    <row r="4585" spans="1:7" x14ac:dyDescent="0.15">
      <c r="A4585" s="133">
        <v>33963</v>
      </c>
      <c r="B4585" s="133" t="s">
        <v>1295</v>
      </c>
      <c r="C4585" s="134" t="s">
        <v>69</v>
      </c>
      <c r="D4585" s="133">
        <v>2003</v>
      </c>
      <c r="E4585" s="134" t="s">
        <v>8746</v>
      </c>
      <c r="F4585" s="133" t="s">
        <v>1293</v>
      </c>
      <c r="G4585" s="135">
        <v>42871</v>
      </c>
    </row>
    <row r="4586" spans="1:7" x14ac:dyDescent="0.15">
      <c r="A4586" s="44">
        <v>33964</v>
      </c>
      <c r="B4586" s="44" t="s">
        <v>1296</v>
      </c>
      <c r="C4586" s="48" t="s">
        <v>4002</v>
      </c>
      <c r="D4586" s="44">
        <v>2003</v>
      </c>
      <c r="E4586" s="48" t="s">
        <v>8746</v>
      </c>
      <c r="F4586" s="44" t="s">
        <v>1293</v>
      </c>
      <c r="G4586" s="61">
        <v>43068</v>
      </c>
    </row>
    <row r="4587" spans="1:7" x14ac:dyDescent="0.15">
      <c r="A4587" s="44">
        <v>33965</v>
      </c>
      <c r="B4587" s="44" t="s">
        <v>1296</v>
      </c>
      <c r="C4587" s="48" t="s">
        <v>4003</v>
      </c>
      <c r="D4587" s="44">
        <v>2002</v>
      </c>
      <c r="E4587" s="48" t="s">
        <v>8746</v>
      </c>
      <c r="F4587" s="44" t="s">
        <v>1293</v>
      </c>
      <c r="G4587" s="61"/>
    </row>
    <row r="4588" spans="1:7" x14ac:dyDescent="0.15">
      <c r="A4588" s="44">
        <v>33966</v>
      </c>
      <c r="B4588" s="44" t="s">
        <v>1295</v>
      </c>
      <c r="C4588" s="48" t="s">
        <v>4004</v>
      </c>
      <c r="D4588" s="44">
        <v>2002</v>
      </c>
      <c r="E4588" s="48" t="s">
        <v>8746</v>
      </c>
      <c r="F4588" s="44" t="s">
        <v>1293</v>
      </c>
      <c r="G4588" s="61"/>
    </row>
    <row r="4589" spans="1:7" x14ac:dyDescent="0.15">
      <c r="A4589" s="44">
        <v>33967</v>
      </c>
      <c r="B4589" s="44" t="s">
        <v>1295</v>
      </c>
      <c r="C4589" s="48" t="s">
        <v>11146</v>
      </c>
      <c r="D4589" s="44">
        <v>1999</v>
      </c>
      <c r="E4589" s="48" t="s">
        <v>8716</v>
      </c>
      <c r="F4589" s="44" t="s">
        <v>1294</v>
      </c>
      <c r="G4589" s="61"/>
    </row>
    <row r="4590" spans="1:7" x14ac:dyDescent="0.15">
      <c r="A4590" s="44">
        <v>33968</v>
      </c>
      <c r="B4590" s="44" t="s">
        <v>1296</v>
      </c>
      <c r="C4590" s="48" t="s">
        <v>4005</v>
      </c>
      <c r="D4590" s="44">
        <v>2002</v>
      </c>
      <c r="E4590" s="48" t="s">
        <v>8716</v>
      </c>
      <c r="F4590" s="44" t="s">
        <v>1294</v>
      </c>
      <c r="G4590" s="61"/>
    </row>
    <row r="4591" spans="1:7" x14ac:dyDescent="0.15">
      <c r="A4591" s="44">
        <v>33969</v>
      </c>
      <c r="B4591" s="44" t="s">
        <v>1295</v>
      </c>
      <c r="C4591" s="48" t="s">
        <v>398</v>
      </c>
      <c r="D4591" s="44">
        <v>2000</v>
      </c>
      <c r="E4591" s="48" t="s">
        <v>8803</v>
      </c>
      <c r="F4591" s="44" t="s">
        <v>1296</v>
      </c>
      <c r="G4591" s="61">
        <v>42429</v>
      </c>
    </row>
    <row r="4592" spans="1:7" x14ac:dyDescent="0.15">
      <c r="A4592" s="44">
        <v>33970</v>
      </c>
      <c r="B4592" s="44" t="s">
        <v>1296</v>
      </c>
      <c r="C4592" s="48" t="s">
        <v>902</v>
      </c>
      <c r="D4592" s="44">
        <v>2001</v>
      </c>
      <c r="E4592" s="48" t="s">
        <v>8691</v>
      </c>
      <c r="F4592" s="44" t="s">
        <v>1296</v>
      </c>
      <c r="G4592" s="61"/>
    </row>
    <row r="4593" spans="1:7" x14ac:dyDescent="0.15">
      <c r="A4593" s="44">
        <v>33971</v>
      </c>
      <c r="B4593" s="44" t="s">
        <v>1295</v>
      </c>
      <c r="C4593" s="48" t="s">
        <v>4006</v>
      </c>
      <c r="D4593" s="44">
        <v>2001</v>
      </c>
      <c r="E4593" s="48" t="s">
        <v>8693</v>
      </c>
      <c r="F4593" s="44" t="s">
        <v>1295</v>
      </c>
      <c r="G4593" s="61"/>
    </row>
    <row r="4594" spans="1:7" x14ac:dyDescent="0.15">
      <c r="A4594" s="44">
        <v>33972</v>
      </c>
      <c r="B4594" s="44" t="s">
        <v>1296</v>
      </c>
      <c r="C4594" s="48" t="s">
        <v>4007</v>
      </c>
      <c r="D4594" s="44">
        <v>2005</v>
      </c>
      <c r="E4594" s="48" t="s">
        <v>8693</v>
      </c>
      <c r="F4594" s="44" t="s">
        <v>1295</v>
      </c>
      <c r="G4594" s="61">
        <v>43100</v>
      </c>
    </row>
    <row r="4595" spans="1:7" x14ac:dyDescent="0.15">
      <c r="A4595" s="44">
        <v>33973</v>
      </c>
      <c r="B4595" s="44" t="s">
        <v>1295</v>
      </c>
      <c r="C4595" s="48" t="s">
        <v>4008</v>
      </c>
      <c r="D4595" s="44">
        <v>2001</v>
      </c>
      <c r="E4595" s="48" t="s">
        <v>8693</v>
      </c>
      <c r="F4595" s="44" t="s">
        <v>1295</v>
      </c>
      <c r="G4595" s="61"/>
    </row>
    <row r="4596" spans="1:7" x14ac:dyDescent="0.15">
      <c r="A4596" s="44">
        <v>33974</v>
      </c>
      <c r="B4596" s="44" t="s">
        <v>1295</v>
      </c>
      <c r="C4596" s="48" t="s">
        <v>4009</v>
      </c>
      <c r="D4596" s="44">
        <v>2005</v>
      </c>
      <c r="E4596" s="48" t="s">
        <v>8718</v>
      </c>
      <c r="F4596" s="44" t="s">
        <v>1293</v>
      </c>
      <c r="G4596" s="61"/>
    </row>
    <row r="4597" spans="1:7" x14ac:dyDescent="0.15">
      <c r="A4597" s="44">
        <v>33975</v>
      </c>
      <c r="B4597" s="44" t="s">
        <v>1295</v>
      </c>
      <c r="C4597" s="48" t="s">
        <v>4010</v>
      </c>
      <c r="D4597" s="44">
        <v>2004</v>
      </c>
      <c r="E4597" s="48" t="s">
        <v>8718</v>
      </c>
      <c r="F4597" s="44" t="s">
        <v>1293</v>
      </c>
      <c r="G4597" s="61"/>
    </row>
    <row r="4598" spans="1:7" x14ac:dyDescent="0.15">
      <c r="A4598" s="44">
        <v>33976</v>
      </c>
      <c r="B4598" s="44" t="s">
        <v>1296</v>
      </c>
      <c r="C4598" s="48" t="s">
        <v>4011</v>
      </c>
      <c r="D4598" s="44">
        <v>2004</v>
      </c>
      <c r="E4598" s="48" t="s">
        <v>8718</v>
      </c>
      <c r="F4598" s="44" t="s">
        <v>1293</v>
      </c>
      <c r="G4598" s="61"/>
    </row>
    <row r="4599" spans="1:7" x14ac:dyDescent="0.15">
      <c r="A4599" s="44">
        <v>33977</v>
      </c>
      <c r="B4599" s="44" t="s">
        <v>1295</v>
      </c>
      <c r="C4599" s="48" t="s">
        <v>4012</v>
      </c>
      <c r="D4599" s="44">
        <v>2004</v>
      </c>
      <c r="E4599" s="48" t="s">
        <v>8718</v>
      </c>
      <c r="F4599" s="44" t="s">
        <v>1293</v>
      </c>
      <c r="G4599" s="61"/>
    </row>
    <row r="4600" spans="1:7" x14ac:dyDescent="0.15">
      <c r="A4600" s="44">
        <v>33978</v>
      </c>
      <c r="B4600" s="44" t="s">
        <v>1296</v>
      </c>
      <c r="C4600" s="48" t="s">
        <v>4013</v>
      </c>
      <c r="D4600" s="44">
        <v>2005</v>
      </c>
      <c r="E4600" s="48" t="s">
        <v>8718</v>
      </c>
      <c r="F4600" s="44" t="s">
        <v>1293</v>
      </c>
      <c r="G4600" s="61"/>
    </row>
    <row r="4601" spans="1:7" x14ac:dyDescent="0.15">
      <c r="A4601" s="44">
        <v>33980</v>
      </c>
      <c r="B4601" s="44" t="s">
        <v>1296</v>
      </c>
      <c r="C4601" s="48" t="s">
        <v>4014</v>
      </c>
      <c r="D4601" s="44">
        <v>2004</v>
      </c>
      <c r="E4601" s="48" t="s">
        <v>8718</v>
      </c>
      <c r="F4601" s="44" t="s">
        <v>1293</v>
      </c>
      <c r="G4601" s="61"/>
    </row>
    <row r="4602" spans="1:7" x14ac:dyDescent="0.15">
      <c r="A4602" s="44">
        <v>33981</v>
      </c>
      <c r="B4602" s="44" t="s">
        <v>1295</v>
      </c>
      <c r="C4602" s="48" t="s">
        <v>4015</v>
      </c>
      <c r="D4602" s="44">
        <v>2005</v>
      </c>
      <c r="E4602" s="48" t="s">
        <v>8718</v>
      </c>
      <c r="F4602" s="44" t="s">
        <v>1293</v>
      </c>
      <c r="G4602" s="61"/>
    </row>
    <row r="4603" spans="1:7" x14ac:dyDescent="0.15">
      <c r="A4603" s="44">
        <v>33982</v>
      </c>
      <c r="B4603" s="44" t="s">
        <v>1295</v>
      </c>
      <c r="C4603" s="48" t="s">
        <v>4016</v>
      </c>
      <c r="D4603" s="44">
        <v>2005</v>
      </c>
      <c r="E4603" s="48" t="s">
        <v>8718</v>
      </c>
      <c r="F4603" s="44" t="s">
        <v>1293</v>
      </c>
      <c r="G4603" s="61"/>
    </row>
    <row r="4604" spans="1:7" x14ac:dyDescent="0.15">
      <c r="A4604" s="44">
        <v>33983</v>
      </c>
      <c r="B4604" s="44" t="s">
        <v>1296</v>
      </c>
      <c r="C4604" s="48" t="s">
        <v>4017</v>
      </c>
      <c r="D4604" s="44">
        <v>2004</v>
      </c>
      <c r="E4604" s="48" t="s">
        <v>8718</v>
      </c>
      <c r="F4604" s="44" t="s">
        <v>1293</v>
      </c>
      <c r="G4604" s="61"/>
    </row>
    <row r="4605" spans="1:7" x14ac:dyDescent="0.15">
      <c r="A4605" s="44">
        <v>33984</v>
      </c>
      <c r="B4605" s="44" t="s">
        <v>1295</v>
      </c>
      <c r="C4605" s="48" t="s">
        <v>516</v>
      </c>
      <c r="D4605" s="44">
        <v>1999</v>
      </c>
      <c r="E4605" s="48" t="s">
        <v>8722</v>
      </c>
      <c r="F4605" s="44" t="s">
        <v>1296</v>
      </c>
      <c r="G4605" s="61">
        <v>43072</v>
      </c>
    </row>
    <row r="4606" spans="1:7" x14ac:dyDescent="0.15">
      <c r="A4606" s="44">
        <v>33985</v>
      </c>
      <c r="B4606" s="44" t="s">
        <v>1295</v>
      </c>
      <c r="C4606" s="48" t="s">
        <v>4018</v>
      </c>
      <c r="D4606" s="44">
        <v>2004</v>
      </c>
      <c r="E4606" s="48" t="s">
        <v>8768</v>
      </c>
      <c r="F4606" s="44" t="s">
        <v>1292</v>
      </c>
      <c r="G4606" s="61">
        <v>43100</v>
      </c>
    </row>
    <row r="4607" spans="1:7" x14ac:dyDescent="0.15">
      <c r="A4607" s="44">
        <v>33986</v>
      </c>
      <c r="B4607" s="44" t="s">
        <v>1296</v>
      </c>
      <c r="C4607" s="48" t="s">
        <v>4019</v>
      </c>
      <c r="D4607" s="44">
        <v>2000</v>
      </c>
      <c r="E4607" s="48" t="s">
        <v>8692</v>
      </c>
      <c r="F4607" s="44" t="s">
        <v>1298</v>
      </c>
      <c r="G4607" s="61"/>
    </row>
    <row r="4608" spans="1:7" x14ac:dyDescent="0.15">
      <c r="A4608" s="44">
        <v>33990</v>
      </c>
      <c r="B4608" s="44" t="s">
        <v>1295</v>
      </c>
      <c r="C4608" s="48" t="s">
        <v>397</v>
      </c>
      <c r="D4608" s="44">
        <v>2000</v>
      </c>
      <c r="E4608" s="48" t="s">
        <v>8721</v>
      </c>
      <c r="F4608" s="44" t="s">
        <v>1298</v>
      </c>
      <c r="G4608" s="61"/>
    </row>
    <row r="4609" spans="1:7" x14ac:dyDescent="0.15">
      <c r="A4609" s="44">
        <v>33991</v>
      </c>
      <c r="B4609" s="44" t="s">
        <v>1295</v>
      </c>
      <c r="C4609" s="48" t="s">
        <v>4020</v>
      </c>
      <c r="D4609" s="44">
        <v>2006</v>
      </c>
      <c r="E4609" s="48" t="s">
        <v>8740</v>
      </c>
      <c r="F4609" s="44" t="s">
        <v>1297</v>
      </c>
      <c r="G4609" s="61">
        <v>43100</v>
      </c>
    </row>
    <row r="4610" spans="1:7" x14ac:dyDescent="0.15">
      <c r="A4610" s="44">
        <v>33992</v>
      </c>
      <c r="B4610" s="44" t="s">
        <v>1295</v>
      </c>
      <c r="C4610" s="48" t="s">
        <v>4021</v>
      </c>
      <c r="D4610" s="44">
        <v>2006</v>
      </c>
      <c r="E4610" s="48" t="s">
        <v>8740</v>
      </c>
      <c r="F4610" s="44" t="s">
        <v>1297</v>
      </c>
      <c r="G4610" s="61">
        <v>43100</v>
      </c>
    </row>
    <row r="4611" spans="1:7" x14ac:dyDescent="0.15">
      <c r="A4611" s="44">
        <v>33993</v>
      </c>
      <c r="B4611" s="44" t="s">
        <v>1296</v>
      </c>
      <c r="C4611" s="48" t="s">
        <v>882</v>
      </c>
      <c r="D4611" s="44">
        <v>2000</v>
      </c>
      <c r="E4611" s="48" t="s">
        <v>8740</v>
      </c>
      <c r="F4611" s="44" t="s">
        <v>1297</v>
      </c>
      <c r="G4611" s="61"/>
    </row>
    <row r="4612" spans="1:7" x14ac:dyDescent="0.15">
      <c r="A4612" s="44">
        <v>33994</v>
      </c>
      <c r="B4612" s="44" t="s">
        <v>1296</v>
      </c>
      <c r="C4612" s="48" t="s">
        <v>4022</v>
      </c>
      <c r="D4612" s="44">
        <v>2001</v>
      </c>
      <c r="E4612" s="48" t="s">
        <v>8740</v>
      </c>
      <c r="F4612" s="44" t="s">
        <v>1297</v>
      </c>
      <c r="G4612" s="61"/>
    </row>
    <row r="4613" spans="1:7" x14ac:dyDescent="0.15">
      <c r="A4613" s="44">
        <v>33995</v>
      </c>
      <c r="B4613" s="44" t="s">
        <v>1295</v>
      </c>
      <c r="C4613" s="48" t="s">
        <v>4023</v>
      </c>
      <c r="D4613" s="44">
        <v>2005</v>
      </c>
      <c r="E4613" s="48" t="s">
        <v>8740</v>
      </c>
      <c r="F4613" s="44" t="s">
        <v>1297</v>
      </c>
      <c r="G4613" s="61"/>
    </row>
    <row r="4614" spans="1:7" x14ac:dyDescent="0.15">
      <c r="A4614" s="44">
        <v>33996</v>
      </c>
      <c r="B4614" s="44" t="s">
        <v>1296</v>
      </c>
      <c r="C4614" s="48" t="s">
        <v>4024</v>
      </c>
      <c r="D4614" s="44">
        <v>2003</v>
      </c>
      <c r="E4614" s="48" t="s">
        <v>8740</v>
      </c>
      <c r="F4614" s="44" t="s">
        <v>1297</v>
      </c>
      <c r="G4614" s="61"/>
    </row>
    <row r="4615" spans="1:7" x14ac:dyDescent="0.15">
      <c r="A4615" s="44">
        <v>33998</v>
      </c>
      <c r="B4615" s="44" t="s">
        <v>1296</v>
      </c>
      <c r="C4615" s="48" t="s">
        <v>4025</v>
      </c>
      <c r="D4615" s="44">
        <v>2002</v>
      </c>
      <c r="E4615" s="48" t="s">
        <v>8740</v>
      </c>
      <c r="F4615" s="44" t="s">
        <v>1297</v>
      </c>
      <c r="G4615" s="61"/>
    </row>
    <row r="4616" spans="1:7" x14ac:dyDescent="0.15">
      <c r="A4616" s="44">
        <v>33999</v>
      </c>
      <c r="B4616" s="44" t="s">
        <v>1295</v>
      </c>
      <c r="C4616" s="48" t="s">
        <v>3642</v>
      </c>
      <c r="D4616" s="44">
        <v>2005</v>
      </c>
      <c r="E4616" s="48" t="s">
        <v>8740</v>
      </c>
      <c r="F4616" s="44" t="s">
        <v>1297</v>
      </c>
      <c r="G4616" s="61"/>
    </row>
    <row r="4617" spans="1:7" x14ac:dyDescent="0.15">
      <c r="A4617" s="44">
        <v>34000</v>
      </c>
      <c r="B4617" s="44" t="s">
        <v>1295</v>
      </c>
      <c r="C4617" s="48" t="s">
        <v>4026</v>
      </c>
      <c r="D4617" s="44">
        <v>2006</v>
      </c>
      <c r="E4617" s="48" t="s">
        <v>8740</v>
      </c>
      <c r="F4617" s="44" t="s">
        <v>1297</v>
      </c>
      <c r="G4617" s="61"/>
    </row>
    <row r="4618" spans="1:7" x14ac:dyDescent="0.15">
      <c r="A4618" s="44">
        <v>34001</v>
      </c>
      <c r="B4618" s="44" t="s">
        <v>1296</v>
      </c>
      <c r="C4618" s="48" t="s">
        <v>4027</v>
      </c>
      <c r="D4618" s="44">
        <v>2004</v>
      </c>
      <c r="E4618" s="48" t="s">
        <v>8740</v>
      </c>
      <c r="F4618" s="44" t="s">
        <v>1297</v>
      </c>
      <c r="G4618" s="61"/>
    </row>
    <row r="4619" spans="1:7" x14ac:dyDescent="0.15">
      <c r="A4619" s="44">
        <v>34003</v>
      </c>
      <c r="B4619" s="44" t="s">
        <v>1295</v>
      </c>
      <c r="C4619" s="48" t="s">
        <v>4028</v>
      </c>
      <c r="D4619" s="44">
        <v>2002</v>
      </c>
      <c r="E4619" s="48" t="s">
        <v>8768</v>
      </c>
      <c r="F4619" s="44" t="s">
        <v>1292</v>
      </c>
      <c r="G4619" s="61"/>
    </row>
    <row r="4620" spans="1:7" x14ac:dyDescent="0.15">
      <c r="A4620" s="44">
        <v>34004</v>
      </c>
      <c r="B4620" s="44" t="s">
        <v>1295</v>
      </c>
      <c r="C4620" s="48" t="s">
        <v>4029</v>
      </c>
      <c r="D4620" s="44">
        <v>2002</v>
      </c>
      <c r="E4620" s="48" t="s">
        <v>8833</v>
      </c>
      <c r="F4620" s="44" t="s">
        <v>1298</v>
      </c>
      <c r="G4620" s="61"/>
    </row>
    <row r="4621" spans="1:7" x14ac:dyDescent="0.15">
      <c r="A4621" s="44">
        <v>34005</v>
      </c>
      <c r="B4621" s="44" t="s">
        <v>1296</v>
      </c>
      <c r="C4621" s="48" t="s">
        <v>4030</v>
      </c>
      <c r="D4621" s="44">
        <v>2001</v>
      </c>
      <c r="E4621" s="48" t="s">
        <v>8833</v>
      </c>
      <c r="F4621" s="44" t="s">
        <v>1298</v>
      </c>
      <c r="G4621" s="61"/>
    </row>
    <row r="4622" spans="1:7" x14ac:dyDescent="0.15">
      <c r="A4622" s="44">
        <v>34006</v>
      </c>
      <c r="B4622" s="44" t="s">
        <v>1295</v>
      </c>
      <c r="C4622" s="48" t="s">
        <v>200</v>
      </c>
      <c r="D4622" s="44">
        <v>2003</v>
      </c>
      <c r="E4622" s="48" t="s">
        <v>8833</v>
      </c>
      <c r="F4622" s="44" t="s">
        <v>1298</v>
      </c>
      <c r="G4622" s="61">
        <v>42819</v>
      </c>
    </row>
    <row r="4623" spans="1:7" x14ac:dyDescent="0.15">
      <c r="A4623" s="44">
        <v>34007</v>
      </c>
      <c r="B4623" s="44" t="s">
        <v>1295</v>
      </c>
      <c r="C4623" s="48" t="s">
        <v>4031</v>
      </c>
      <c r="D4623" s="44">
        <v>2006</v>
      </c>
      <c r="E4623" s="48" t="s">
        <v>8736</v>
      </c>
      <c r="F4623" s="44" t="s">
        <v>1295</v>
      </c>
      <c r="G4623" s="61"/>
    </row>
    <row r="4624" spans="1:7" x14ac:dyDescent="0.15">
      <c r="A4624" s="44">
        <v>34008</v>
      </c>
      <c r="B4624" s="44" t="s">
        <v>1296</v>
      </c>
      <c r="C4624" s="48" t="s">
        <v>4032</v>
      </c>
      <c r="D4624" s="44">
        <v>2001</v>
      </c>
      <c r="E4624" s="48" t="s">
        <v>8736</v>
      </c>
      <c r="F4624" s="44" t="s">
        <v>1295</v>
      </c>
      <c r="G4624" s="61">
        <v>42645</v>
      </c>
    </row>
    <row r="4625" spans="1:7" x14ac:dyDescent="0.15">
      <c r="A4625" s="44">
        <v>34009</v>
      </c>
      <c r="B4625" s="44" t="s">
        <v>1296</v>
      </c>
      <c r="C4625" s="48" t="s">
        <v>4033</v>
      </c>
      <c r="D4625" s="44">
        <v>2003</v>
      </c>
      <c r="E4625" s="48" t="s">
        <v>8740</v>
      </c>
      <c r="F4625" s="44" t="s">
        <v>1297</v>
      </c>
      <c r="G4625" s="61"/>
    </row>
    <row r="4626" spans="1:7" x14ac:dyDescent="0.15">
      <c r="A4626" s="44">
        <v>34010</v>
      </c>
      <c r="B4626" s="44" t="s">
        <v>1295</v>
      </c>
      <c r="C4626" s="48" t="s">
        <v>4034</v>
      </c>
      <c r="D4626" s="44">
        <v>2006</v>
      </c>
      <c r="E4626" s="48" t="s">
        <v>8740</v>
      </c>
      <c r="F4626" s="44" t="s">
        <v>1297</v>
      </c>
      <c r="G4626" s="61"/>
    </row>
    <row r="4627" spans="1:7" x14ac:dyDescent="0.15">
      <c r="A4627" s="44">
        <v>34012</v>
      </c>
      <c r="B4627" s="44" t="s">
        <v>1295</v>
      </c>
      <c r="C4627" s="48" t="s">
        <v>4035</v>
      </c>
      <c r="D4627" s="44">
        <v>2001</v>
      </c>
      <c r="E4627" s="48" t="s">
        <v>9170</v>
      </c>
      <c r="F4627" s="44" t="s">
        <v>1291</v>
      </c>
      <c r="G4627" s="61"/>
    </row>
    <row r="4628" spans="1:7" x14ac:dyDescent="0.15">
      <c r="A4628" s="44">
        <v>34014</v>
      </c>
      <c r="B4628" s="44" t="s">
        <v>1296</v>
      </c>
      <c r="C4628" s="48" t="s">
        <v>4036</v>
      </c>
      <c r="D4628" s="44">
        <v>2005</v>
      </c>
      <c r="E4628" s="48" t="s">
        <v>8785</v>
      </c>
      <c r="F4628" s="44" t="s">
        <v>1297</v>
      </c>
      <c r="G4628" s="61"/>
    </row>
    <row r="4629" spans="1:7" x14ac:dyDescent="0.15">
      <c r="A4629" s="44">
        <v>34015</v>
      </c>
      <c r="B4629" s="44" t="s">
        <v>1295</v>
      </c>
      <c r="C4629" s="48" t="s">
        <v>4037</v>
      </c>
      <c r="D4629" s="44">
        <v>2005</v>
      </c>
      <c r="E4629" s="48" t="s">
        <v>8785</v>
      </c>
      <c r="F4629" s="44" t="s">
        <v>1297</v>
      </c>
      <c r="G4629" s="61"/>
    </row>
    <row r="4630" spans="1:7" x14ac:dyDescent="0.15">
      <c r="A4630" s="44">
        <v>34016</v>
      </c>
      <c r="B4630" s="44" t="s">
        <v>1295</v>
      </c>
      <c r="C4630" s="48" t="s">
        <v>4038</v>
      </c>
      <c r="D4630" s="44">
        <v>2005</v>
      </c>
      <c r="E4630" s="48" t="s">
        <v>8785</v>
      </c>
      <c r="F4630" s="44" t="s">
        <v>1297</v>
      </c>
      <c r="G4630" s="61">
        <v>43100</v>
      </c>
    </row>
    <row r="4631" spans="1:7" x14ac:dyDescent="0.15">
      <c r="A4631" s="44">
        <v>34017</v>
      </c>
      <c r="B4631" s="44" t="s">
        <v>1296</v>
      </c>
      <c r="C4631" s="48" t="s">
        <v>4039</v>
      </c>
      <c r="D4631" s="44">
        <v>2002</v>
      </c>
      <c r="E4631" s="48" t="s">
        <v>8785</v>
      </c>
      <c r="F4631" s="44" t="s">
        <v>1297</v>
      </c>
      <c r="G4631" s="61"/>
    </row>
    <row r="4632" spans="1:7" x14ac:dyDescent="0.15">
      <c r="A4632" s="44">
        <v>34023</v>
      </c>
      <c r="B4632" s="44" t="s">
        <v>1296</v>
      </c>
      <c r="C4632" s="48" t="s">
        <v>4040</v>
      </c>
      <c r="D4632" s="44">
        <v>2001</v>
      </c>
      <c r="E4632" s="48" t="s">
        <v>8785</v>
      </c>
      <c r="F4632" s="44" t="s">
        <v>1297</v>
      </c>
      <c r="G4632" s="61"/>
    </row>
    <row r="4633" spans="1:7" x14ac:dyDescent="0.15">
      <c r="A4633" s="44">
        <v>34028</v>
      </c>
      <c r="B4633" s="44" t="s">
        <v>1296</v>
      </c>
      <c r="C4633" s="48" t="s">
        <v>11147</v>
      </c>
      <c r="D4633" s="44">
        <v>1999</v>
      </c>
      <c r="E4633" s="48" t="s">
        <v>9170</v>
      </c>
      <c r="F4633" s="44" t="s">
        <v>1291</v>
      </c>
      <c r="G4633" s="61"/>
    </row>
    <row r="4634" spans="1:7" x14ac:dyDescent="0.15">
      <c r="A4634" s="44">
        <v>34029</v>
      </c>
      <c r="B4634" s="44" t="s">
        <v>1295</v>
      </c>
      <c r="C4634" s="48" t="s">
        <v>4041</v>
      </c>
      <c r="D4634" s="44">
        <v>2007</v>
      </c>
      <c r="E4634" s="48" t="s">
        <v>8740</v>
      </c>
      <c r="F4634" s="44" t="s">
        <v>1297</v>
      </c>
      <c r="G4634" s="61"/>
    </row>
    <row r="4635" spans="1:7" x14ac:dyDescent="0.15">
      <c r="A4635" s="44">
        <v>34037</v>
      </c>
      <c r="B4635" s="44" t="s">
        <v>1296</v>
      </c>
      <c r="C4635" s="48" t="s">
        <v>4042</v>
      </c>
      <c r="D4635" s="44">
        <v>2004</v>
      </c>
      <c r="E4635" s="48" t="s">
        <v>8785</v>
      </c>
      <c r="F4635" s="44" t="s">
        <v>1297</v>
      </c>
      <c r="G4635" s="61"/>
    </row>
    <row r="4636" spans="1:7" x14ac:dyDescent="0.15">
      <c r="A4636" s="44">
        <v>34038</v>
      </c>
      <c r="B4636" s="44" t="s">
        <v>1295</v>
      </c>
      <c r="C4636" s="48" t="s">
        <v>4043</v>
      </c>
      <c r="D4636" s="44">
        <v>2000</v>
      </c>
      <c r="E4636" s="48" t="s">
        <v>9184</v>
      </c>
      <c r="F4636" s="44" t="s">
        <v>1290</v>
      </c>
      <c r="G4636" s="61"/>
    </row>
    <row r="4637" spans="1:7" x14ac:dyDescent="0.15">
      <c r="A4637" s="44">
        <v>34039</v>
      </c>
      <c r="B4637" s="44" t="s">
        <v>1296</v>
      </c>
      <c r="C4637" s="48" t="s">
        <v>11148</v>
      </c>
      <c r="D4637" s="44">
        <v>1999</v>
      </c>
      <c r="E4637" s="48" t="s">
        <v>8743</v>
      </c>
      <c r="F4637" s="44" t="s">
        <v>1299</v>
      </c>
      <c r="G4637" s="61"/>
    </row>
    <row r="4638" spans="1:7" x14ac:dyDescent="0.15">
      <c r="A4638" s="44">
        <v>34040</v>
      </c>
      <c r="B4638" s="44" t="s">
        <v>1295</v>
      </c>
      <c r="C4638" s="48" t="s">
        <v>4044</v>
      </c>
      <c r="D4638" s="44">
        <v>2001</v>
      </c>
      <c r="E4638" s="48" t="s">
        <v>8743</v>
      </c>
      <c r="F4638" s="44" t="s">
        <v>1299</v>
      </c>
      <c r="G4638" s="61"/>
    </row>
    <row r="4639" spans="1:7" x14ac:dyDescent="0.15">
      <c r="A4639" s="44">
        <v>34041</v>
      </c>
      <c r="B4639" s="44" t="s">
        <v>1295</v>
      </c>
      <c r="C4639" s="48" t="s">
        <v>5742</v>
      </c>
      <c r="D4639" s="44">
        <v>2003</v>
      </c>
      <c r="E4639" s="48" t="s">
        <v>8743</v>
      </c>
      <c r="F4639" s="44" t="s">
        <v>1299</v>
      </c>
      <c r="G4639" s="61">
        <v>42896</v>
      </c>
    </row>
    <row r="4640" spans="1:7" x14ac:dyDescent="0.15">
      <c r="A4640" s="44">
        <v>34042</v>
      </c>
      <c r="B4640" s="44" t="s">
        <v>1295</v>
      </c>
      <c r="C4640" s="48" t="s">
        <v>4045</v>
      </c>
      <c r="D4640" s="44">
        <v>2001</v>
      </c>
      <c r="E4640" s="48" t="s">
        <v>8743</v>
      </c>
      <c r="F4640" s="44" t="s">
        <v>1299</v>
      </c>
      <c r="G4640" s="61"/>
    </row>
    <row r="4641" spans="1:7" x14ac:dyDescent="0.15">
      <c r="A4641" s="44">
        <v>34043</v>
      </c>
      <c r="B4641" s="44" t="s">
        <v>1296</v>
      </c>
      <c r="C4641" s="48" t="s">
        <v>4046</v>
      </c>
      <c r="D4641" s="44">
        <v>2004</v>
      </c>
      <c r="E4641" s="48" t="s">
        <v>8717</v>
      </c>
      <c r="F4641" s="44" t="s">
        <v>1299</v>
      </c>
      <c r="G4641" s="61"/>
    </row>
    <row r="4642" spans="1:7" x14ac:dyDescent="0.15">
      <c r="A4642" s="44">
        <v>34044</v>
      </c>
      <c r="B4642" s="44" t="s">
        <v>1296</v>
      </c>
      <c r="C4642" s="48" t="s">
        <v>4047</v>
      </c>
      <c r="D4642" s="44">
        <v>2001</v>
      </c>
      <c r="E4642" s="48" t="s">
        <v>8717</v>
      </c>
      <c r="F4642" s="44" t="s">
        <v>1299</v>
      </c>
      <c r="G4642" s="61"/>
    </row>
    <row r="4643" spans="1:7" x14ac:dyDescent="0.15">
      <c r="A4643" s="44">
        <v>34045</v>
      </c>
      <c r="B4643" s="44" t="s">
        <v>1296</v>
      </c>
      <c r="C4643" s="48" t="s">
        <v>657</v>
      </c>
      <c r="D4643" s="44">
        <v>2002</v>
      </c>
      <c r="E4643" s="48" t="s">
        <v>8717</v>
      </c>
      <c r="F4643" s="44" t="s">
        <v>1299</v>
      </c>
      <c r="G4643" s="61">
        <v>42694</v>
      </c>
    </row>
    <row r="4644" spans="1:7" x14ac:dyDescent="0.15">
      <c r="A4644" s="44">
        <v>34047</v>
      </c>
      <c r="B4644" s="44" t="s">
        <v>1296</v>
      </c>
      <c r="C4644" s="48" t="s">
        <v>1322</v>
      </c>
      <c r="D4644" s="44">
        <v>2003</v>
      </c>
      <c r="E4644" s="48" t="s">
        <v>11380</v>
      </c>
      <c r="F4644" s="44" t="s">
        <v>1298</v>
      </c>
      <c r="G4644" s="61"/>
    </row>
    <row r="4645" spans="1:7" x14ac:dyDescent="0.15">
      <c r="A4645" s="44">
        <v>34048</v>
      </c>
      <c r="B4645" s="44" t="s">
        <v>1296</v>
      </c>
      <c r="C4645" s="48" t="s">
        <v>851</v>
      </c>
      <c r="D4645" s="44">
        <v>2001</v>
      </c>
      <c r="E4645" s="48" t="s">
        <v>8783</v>
      </c>
      <c r="F4645" s="44" t="s">
        <v>1290</v>
      </c>
      <c r="G4645" s="61"/>
    </row>
    <row r="4646" spans="1:7" x14ac:dyDescent="0.15">
      <c r="A4646" s="44">
        <v>34049</v>
      </c>
      <c r="B4646" s="44" t="s">
        <v>1296</v>
      </c>
      <c r="C4646" s="48" t="s">
        <v>889</v>
      </c>
      <c r="D4646" s="44">
        <v>2001</v>
      </c>
      <c r="E4646" s="48" t="s">
        <v>8756</v>
      </c>
      <c r="F4646" s="44" t="s">
        <v>1296</v>
      </c>
      <c r="G4646" s="61"/>
    </row>
    <row r="4647" spans="1:7" x14ac:dyDescent="0.15">
      <c r="A4647" s="44">
        <v>34050</v>
      </c>
      <c r="B4647" s="44" t="s">
        <v>1296</v>
      </c>
      <c r="C4647" s="48" t="s">
        <v>4048</v>
      </c>
      <c r="D4647" s="44">
        <v>2002</v>
      </c>
      <c r="E4647" s="48" t="s">
        <v>8693</v>
      </c>
      <c r="F4647" s="44" t="s">
        <v>1295</v>
      </c>
      <c r="G4647" s="61"/>
    </row>
    <row r="4648" spans="1:7" x14ac:dyDescent="0.15">
      <c r="A4648" s="44">
        <v>34051</v>
      </c>
      <c r="B4648" s="44" t="s">
        <v>1296</v>
      </c>
      <c r="C4648" s="48" t="s">
        <v>4049</v>
      </c>
      <c r="D4648" s="44">
        <v>2005</v>
      </c>
      <c r="E4648" s="48" t="s">
        <v>8711</v>
      </c>
      <c r="F4648" s="44" t="s">
        <v>1291</v>
      </c>
      <c r="G4648" s="61">
        <v>42837</v>
      </c>
    </row>
    <row r="4649" spans="1:7" x14ac:dyDescent="0.15">
      <c r="A4649" s="44">
        <v>34052</v>
      </c>
      <c r="B4649" s="44" t="s">
        <v>1295</v>
      </c>
      <c r="C4649" s="48" t="s">
        <v>1380</v>
      </c>
      <c r="D4649" s="44">
        <v>2004</v>
      </c>
      <c r="E4649" s="48" t="s">
        <v>8697</v>
      </c>
      <c r="F4649" s="44" t="s">
        <v>1291</v>
      </c>
      <c r="G4649" s="61">
        <v>42837</v>
      </c>
    </row>
    <row r="4650" spans="1:7" x14ac:dyDescent="0.15">
      <c r="A4650" s="44">
        <v>34053</v>
      </c>
      <c r="B4650" s="44" t="s">
        <v>1296</v>
      </c>
      <c r="C4650" s="48" t="s">
        <v>4050</v>
      </c>
      <c r="D4650" s="44">
        <v>2004</v>
      </c>
      <c r="E4650" s="48" t="s">
        <v>8736</v>
      </c>
      <c r="F4650" s="44" t="s">
        <v>1295</v>
      </c>
      <c r="G4650" s="61"/>
    </row>
    <row r="4651" spans="1:7" x14ac:dyDescent="0.15">
      <c r="A4651" s="44">
        <v>34054</v>
      </c>
      <c r="B4651" s="44" t="s">
        <v>1296</v>
      </c>
      <c r="C4651" s="48" t="s">
        <v>1721</v>
      </c>
      <c r="D4651" s="44">
        <v>2001</v>
      </c>
      <c r="E4651" s="48" t="s">
        <v>8736</v>
      </c>
      <c r="F4651" s="44" t="s">
        <v>1295</v>
      </c>
      <c r="G4651" s="61"/>
    </row>
    <row r="4652" spans="1:7" x14ac:dyDescent="0.15">
      <c r="A4652" s="44">
        <v>34055</v>
      </c>
      <c r="B4652" s="44" t="s">
        <v>1295</v>
      </c>
      <c r="C4652" s="48" t="s">
        <v>4051</v>
      </c>
      <c r="D4652" s="44">
        <v>2004</v>
      </c>
      <c r="E4652" s="48" t="s">
        <v>8736</v>
      </c>
      <c r="F4652" s="44" t="s">
        <v>1295</v>
      </c>
      <c r="G4652" s="61">
        <v>42645</v>
      </c>
    </row>
    <row r="4653" spans="1:7" x14ac:dyDescent="0.15">
      <c r="A4653" s="44">
        <v>34056</v>
      </c>
      <c r="B4653" s="44" t="s">
        <v>1295</v>
      </c>
      <c r="C4653" s="48" t="s">
        <v>4052</v>
      </c>
      <c r="D4653" s="44">
        <v>2003</v>
      </c>
      <c r="E4653" s="48" t="s">
        <v>8736</v>
      </c>
      <c r="F4653" s="44" t="s">
        <v>1295</v>
      </c>
      <c r="G4653" s="61">
        <v>42841</v>
      </c>
    </row>
    <row r="4654" spans="1:7" x14ac:dyDescent="0.15">
      <c r="A4654" s="44">
        <v>34057</v>
      </c>
      <c r="B4654" s="44" t="s">
        <v>1295</v>
      </c>
      <c r="C4654" s="48" t="s">
        <v>4053</v>
      </c>
      <c r="D4654" s="44">
        <v>2004</v>
      </c>
      <c r="E4654" s="48" t="s">
        <v>8736</v>
      </c>
      <c r="F4654" s="44" t="s">
        <v>1295</v>
      </c>
      <c r="G4654" s="61"/>
    </row>
    <row r="4655" spans="1:7" x14ac:dyDescent="0.15">
      <c r="A4655" s="44">
        <v>34058</v>
      </c>
      <c r="B4655" s="44" t="s">
        <v>1296</v>
      </c>
      <c r="C4655" s="48" t="s">
        <v>4054</v>
      </c>
      <c r="D4655" s="44">
        <v>2002</v>
      </c>
      <c r="E4655" s="48" t="s">
        <v>8736</v>
      </c>
      <c r="F4655" s="44" t="s">
        <v>1295</v>
      </c>
      <c r="G4655" s="61">
        <v>42645</v>
      </c>
    </row>
    <row r="4656" spans="1:7" x14ac:dyDescent="0.15">
      <c r="A4656" s="44">
        <v>34059</v>
      </c>
      <c r="B4656" s="44" t="s">
        <v>1295</v>
      </c>
      <c r="C4656" s="48" t="s">
        <v>4055</v>
      </c>
      <c r="D4656" s="44">
        <v>2006</v>
      </c>
      <c r="E4656" s="48" t="s">
        <v>8736</v>
      </c>
      <c r="F4656" s="44" t="s">
        <v>1295</v>
      </c>
      <c r="G4656" s="61">
        <v>43024</v>
      </c>
    </row>
    <row r="4657" spans="1:7" x14ac:dyDescent="0.15">
      <c r="A4657" s="44">
        <v>34060</v>
      </c>
      <c r="B4657" s="44" t="s">
        <v>1296</v>
      </c>
      <c r="C4657" s="48" t="s">
        <v>4056</v>
      </c>
      <c r="D4657" s="44">
        <v>2002</v>
      </c>
      <c r="E4657" s="48" t="s">
        <v>8736</v>
      </c>
      <c r="F4657" s="44" t="s">
        <v>1295</v>
      </c>
      <c r="G4657" s="61">
        <v>43100</v>
      </c>
    </row>
    <row r="4658" spans="1:7" x14ac:dyDescent="0.15">
      <c r="A4658" s="44">
        <v>34061</v>
      </c>
      <c r="B4658" s="44" t="s">
        <v>1296</v>
      </c>
      <c r="C4658" s="48" t="s">
        <v>4057</v>
      </c>
      <c r="D4658" s="44">
        <v>2004</v>
      </c>
      <c r="E4658" s="48" t="s">
        <v>8736</v>
      </c>
      <c r="F4658" s="44" t="s">
        <v>1295</v>
      </c>
      <c r="G4658" s="61"/>
    </row>
    <row r="4659" spans="1:7" x14ac:dyDescent="0.15">
      <c r="A4659" s="133">
        <v>34062</v>
      </c>
      <c r="B4659" s="133" t="s">
        <v>1295</v>
      </c>
      <c r="C4659" s="134" t="s">
        <v>4058</v>
      </c>
      <c r="D4659" s="133">
        <v>2006</v>
      </c>
      <c r="E4659" s="134" t="s">
        <v>8736</v>
      </c>
      <c r="F4659" s="133" t="s">
        <v>1295</v>
      </c>
    </row>
    <row r="4660" spans="1:7" x14ac:dyDescent="0.15">
      <c r="A4660" s="44">
        <v>34063</v>
      </c>
      <c r="B4660" s="44" t="s">
        <v>1295</v>
      </c>
      <c r="C4660" s="48" t="s">
        <v>4059</v>
      </c>
      <c r="D4660" s="44">
        <v>2006</v>
      </c>
      <c r="E4660" s="48" t="s">
        <v>8736</v>
      </c>
      <c r="F4660" s="44" t="s">
        <v>1295</v>
      </c>
      <c r="G4660" s="61"/>
    </row>
    <row r="4661" spans="1:7" x14ac:dyDescent="0.15">
      <c r="A4661" s="44">
        <v>34064</v>
      </c>
      <c r="B4661" s="44" t="s">
        <v>1296</v>
      </c>
      <c r="C4661" s="48" t="s">
        <v>4060</v>
      </c>
      <c r="D4661" s="44">
        <v>2001</v>
      </c>
      <c r="E4661" s="48" t="s">
        <v>8736</v>
      </c>
      <c r="F4661" s="44" t="s">
        <v>1295</v>
      </c>
      <c r="G4661" s="61"/>
    </row>
    <row r="4662" spans="1:7" x14ac:dyDescent="0.15">
      <c r="A4662" s="44">
        <v>34065</v>
      </c>
      <c r="B4662" s="44" t="s">
        <v>1295</v>
      </c>
      <c r="C4662" s="48" t="s">
        <v>2990</v>
      </c>
      <c r="D4662" s="44">
        <v>2004</v>
      </c>
      <c r="E4662" s="48" t="s">
        <v>8736</v>
      </c>
      <c r="F4662" s="44" t="s">
        <v>1295</v>
      </c>
      <c r="G4662" s="61"/>
    </row>
    <row r="4663" spans="1:7" x14ac:dyDescent="0.15">
      <c r="A4663" s="44">
        <v>34066</v>
      </c>
      <c r="B4663" s="44" t="s">
        <v>1296</v>
      </c>
      <c r="C4663" s="48" t="s">
        <v>4061</v>
      </c>
      <c r="D4663" s="44">
        <v>2004</v>
      </c>
      <c r="E4663" s="48" t="s">
        <v>8736</v>
      </c>
      <c r="F4663" s="44" t="s">
        <v>1295</v>
      </c>
      <c r="G4663" s="61"/>
    </row>
    <row r="4664" spans="1:7" x14ac:dyDescent="0.15">
      <c r="A4664" s="44">
        <v>34067</v>
      </c>
      <c r="B4664" s="44" t="s">
        <v>1296</v>
      </c>
      <c r="C4664" s="48" t="s">
        <v>4062</v>
      </c>
      <c r="D4664" s="44">
        <v>2002</v>
      </c>
      <c r="E4664" s="48" t="s">
        <v>8736</v>
      </c>
      <c r="F4664" s="44" t="s">
        <v>1295</v>
      </c>
      <c r="G4664" s="61"/>
    </row>
    <row r="4665" spans="1:7" x14ac:dyDescent="0.15">
      <c r="A4665" s="44">
        <v>34068</v>
      </c>
      <c r="B4665" s="44" t="s">
        <v>1296</v>
      </c>
      <c r="C4665" s="48" t="s">
        <v>4063</v>
      </c>
      <c r="D4665" s="44">
        <v>2002</v>
      </c>
      <c r="E4665" s="48" t="s">
        <v>8736</v>
      </c>
      <c r="F4665" s="44" t="s">
        <v>1295</v>
      </c>
      <c r="G4665" s="61"/>
    </row>
    <row r="4666" spans="1:7" x14ac:dyDescent="0.15">
      <c r="A4666" s="44">
        <v>34069</v>
      </c>
      <c r="B4666" s="44" t="s">
        <v>1295</v>
      </c>
      <c r="C4666" s="48" t="s">
        <v>7340</v>
      </c>
      <c r="D4666" s="44">
        <v>2005</v>
      </c>
      <c r="E4666" s="48" t="s">
        <v>8736</v>
      </c>
      <c r="F4666" s="44" t="s">
        <v>1295</v>
      </c>
      <c r="G4666" s="61">
        <v>43100</v>
      </c>
    </row>
    <row r="4667" spans="1:7" x14ac:dyDescent="0.15">
      <c r="A4667" s="44">
        <v>34070</v>
      </c>
      <c r="B4667" s="44" t="s">
        <v>1296</v>
      </c>
      <c r="C4667" s="48" t="s">
        <v>4064</v>
      </c>
      <c r="D4667" s="44">
        <v>2003</v>
      </c>
      <c r="E4667" s="48" t="s">
        <v>8736</v>
      </c>
      <c r="F4667" s="44" t="s">
        <v>1295</v>
      </c>
      <c r="G4667" s="61"/>
    </row>
    <row r="4668" spans="1:7" x14ac:dyDescent="0.15">
      <c r="A4668" s="44">
        <v>34071</v>
      </c>
      <c r="B4668" s="44" t="s">
        <v>1296</v>
      </c>
      <c r="C4668" s="48" t="s">
        <v>4065</v>
      </c>
      <c r="D4668" s="44">
        <v>2001</v>
      </c>
      <c r="E4668" s="48" t="s">
        <v>8736</v>
      </c>
      <c r="F4668" s="44" t="s">
        <v>1295</v>
      </c>
      <c r="G4668" s="61">
        <v>42645</v>
      </c>
    </row>
    <row r="4669" spans="1:7" x14ac:dyDescent="0.15">
      <c r="A4669" s="44">
        <v>34075</v>
      </c>
      <c r="B4669" s="44" t="s">
        <v>1296</v>
      </c>
      <c r="C4669" s="48" t="s">
        <v>11149</v>
      </c>
      <c r="D4669" s="44">
        <v>1999</v>
      </c>
      <c r="E4669" s="48" t="s">
        <v>8727</v>
      </c>
      <c r="F4669" s="44" t="s">
        <v>1293</v>
      </c>
      <c r="G4669" s="61">
        <v>42540</v>
      </c>
    </row>
    <row r="4670" spans="1:7" x14ac:dyDescent="0.15">
      <c r="A4670" s="44">
        <v>34076</v>
      </c>
      <c r="B4670" s="44" t="s">
        <v>1295</v>
      </c>
      <c r="C4670" s="48" t="s">
        <v>4066</v>
      </c>
      <c r="D4670" s="44">
        <v>2002</v>
      </c>
      <c r="E4670" s="48" t="s">
        <v>8727</v>
      </c>
      <c r="F4670" s="44" t="s">
        <v>1293</v>
      </c>
      <c r="G4670" s="61">
        <v>42896</v>
      </c>
    </row>
    <row r="4671" spans="1:7" x14ac:dyDescent="0.15">
      <c r="A4671" s="44">
        <v>34077</v>
      </c>
      <c r="B4671" s="44" t="s">
        <v>1295</v>
      </c>
      <c r="C4671" s="48" t="s">
        <v>1254</v>
      </c>
      <c r="D4671" s="44">
        <v>2004</v>
      </c>
      <c r="E4671" s="48" t="s">
        <v>8727</v>
      </c>
      <c r="F4671" s="44" t="s">
        <v>1293</v>
      </c>
      <c r="G4671" s="61">
        <v>42896</v>
      </c>
    </row>
    <row r="4672" spans="1:7" x14ac:dyDescent="0.15">
      <c r="A4672" s="44">
        <v>34078</v>
      </c>
      <c r="B4672" s="44" t="s">
        <v>1295</v>
      </c>
      <c r="C4672" s="48" t="s">
        <v>4067</v>
      </c>
      <c r="D4672" s="44">
        <v>2005</v>
      </c>
      <c r="E4672" s="48" t="s">
        <v>8701</v>
      </c>
      <c r="F4672" s="44" t="s">
        <v>1293</v>
      </c>
      <c r="G4672" s="61">
        <v>43100</v>
      </c>
    </row>
    <row r="4673" spans="1:7" x14ac:dyDescent="0.15">
      <c r="A4673" s="44">
        <v>34079</v>
      </c>
      <c r="B4673" s="44" t="s">
        <v>1296</v>
      </c>
      <c r="C4673" s="48" t="s">
        <v>1148</v>
      </c>
      <c r="D4673" s="44">
        <v>2002</v>
      </c>
      <c r="E4673" s="48" t="s">
        <v>8701</v>
      </c>
      <c r="F4673" s="44" t="s">
        <v>1293</v>
      </c>
      <c r="G4673" s="61"/>
    </row>
    <row r="4674" spans="1:7" x14ac:dyDescent="0.15">
      <c r="A4674" s="44">
        <v>34080</v>
      </c>
      <c r="B4674" s="44" t="s">
        <v>1296</v>
      </c>
      <c r="C4674" s="48" t="s">
        <v>1164</v>
      </c>
      <c r="D4674" s="44">
        <v>2002</v>
      </c>
      <c r="E4674" s="48" t="s">
        <v>8701</v>
      </c>
      <c r="F4674" s="44" t="s">
        <v>1293</v>
      </c>
      <c r="G4674" s="61"/>
    </row>
    <row r="4675" spans="1:7" x14ac:dyDescent="0.15">
      <c r="A4675" s="44">
        <v>34081</v>
      </c>
      <c r="B4675" s="44" t="s">
        <v>1295</v>
      </c>
      <c r="C4675" s="48" t="s">
        <v>4068</v>
      </c>
      <c r="D4675" s="44">
        <v>2007</v>
      </c>
      <c r="E4675" s="48" t="s">
        <v>8701</v>
      </c>
      <c r="F4675" s="44" t="s">
        <v>1293</v>
      </c>
      <c r="G4675" s="61"/>
    </row>
    <row r="4676" spans="1:7" x14ac:dyDescent="0.15">
      <c r="A4676" s="44">
        <v>34082</v>
      </c>
      <c r="B4676" s="44" t="s">
        <v>1296</v>
      </c>
      <c r="C4676" s="48" t="s">
        <v>4069</v>
      </c>
      <c r="D4676" s="44">
        <v>2005</v>
      </c>
      <c r="E4676" s="48" t="s">
        <v>8701</v>
      </c>
      <c r="F4676" s="44" t="s">
        <v>1293</v>
      </c>
      <c r="G4676" s="61"/>
    </row>
    <row r="4677" spans="1:7" x14ac:dyDescent="0.15">
      <c r="A4677" s="44">
        <v>34083</v>
      </c>
      <c r="B4677" s="44" t="s">
        <v>1295</v>
      </c>
      <c r="C4677" s="48" t="s">
        <v>4070</v>
      </c>
      <c r="D4677" s="44">
        <v>2003</v>
      </c>
      <c r="E4677" s="48" t="s">
        <v>8701</v>
      </c>
      <c r="F4677" s="44" t="s">
        <v>1293</v>
      </c>
      <c r="G4677" s="61"/>
    </row>
    <row r="4678" spans="1:7" x14ac:dyDescent="0.15">
      <c r="A4678" s="44">
        <v>34084</v>
      </c>
      <c r="B4678" s="44" t="s">
        <v>1295</v>
      </c>
      <c r="C4678" s="48" t="s">
        <v>4071</v>
      </c>
      <c r="D4678" s="44">
        <v>2002</v>
      </c>
      <c r="E4678" s="48" t="s">
        <v>8701</v>
      </c>
      <c r="F4678" s="44" t="s">
        <v>1293</v>
      </c>
      <c r="G4678" s="61"/>
    </row>
    <row r="4679" spans="1:7" x14ac:dyDescent="0.15">
      <c r="A4679" s="44">
        <v>34085</v>
      </c>
      <c r="B4679" s="44" t="s">
        <v>1296</v>
      </c>
      <c r="C4679" s="48" t="s">
        <v>1166</v>
      </c>
      <c r="D4679" s="44">
        <v>2002</v>
      </c>
      <c r="E4679" s="48" t="s">
        <v>8701</v>
      </c>
      <c r="F4679" s="44" t="s">
        <v>1293</v>
      </c>
      <c r="G4679" s="61"/>
    </row>
    <row r="4680" spans="1:7" x14ac:dyDescent="0.15">
      <c r="A4680" s="44">
        <v>34086</v>
      </c>
      <c r="B4680" s="44" t="s">
        <v>1296</v>
      </c>
      <c r="C4680" s="48" t="s">
        <v>4072</v>
      </c>
      <c r="D4680" s="44">
        <v>2005</v>
      </c>
      <c r="E4680" s="48" t="s">
        <v>8701</v>
      </c>
      <c r="F4680" s="44" t="s">
        <v>1293</v>
      </c>
      <c r="G4680" s="61"/>
    </row>
    <row r="4681" spans="1:7" x14ac:dyDescent="0.15">
      <c r="A4681" s="44">
        <v>34087</v>
      </c>
      <c r="B4681" s="44" t="s">
        <v>1296</v>
      </c>
      <c r="C4681" s="48" t="s">
        <v>1153</v>
      </c>
      <c r="D4681" s="44">
        <v>2002</v>
      </c>
      <c r="E4681" s="48" t="s">
        <v>8701</v>
      </c>
      <c r="F4681" s="44" t="s">
        <v>1293</v>
      </c>
      <c r="G4681" s="61"/>
    </row>
    <row r="4682" spans="1:7" x14ac:dyDescent="0.15">
      <c r="A4682" s="44">
        <v>34088</v>
      </c>
      <c r="B4682" s="44" t="s">
        <v>1295</v>
      </c>
      <c r="C4682" s="48" t="s">
        <v>4073</v>
      </c>
      <c r="D4682" s="44">
        <v>2004</v>
      </c>
      <c r="E4682" s="48" t="s">
        <v>8701</v>
      </c>
      <c r="F4682" s="44" t="s">
        <v>1293</v>
      </c>
      <c r="G4682" s="61">
        <v>43100</v>
      </c>
    </row>
    <row r="4683" spans="1:7" x14ac:dyDescent="0.15">
      <c r="A4683" s="44">
        <v>34089</v>
      </c>
      <c r="B4683" s="44" t="s">
        <v>1296</v>
      </c>
      <c r="C4683" s="48" t="s">
        <v>4074</v>
      </c>
      <c r="D4683" s="44">
        <v>2003</v>
      </c>
      <c r="E4683" s="48" t="s">
        <v>8801</v>
      </c>
      <c r="F4683" s="44" t="s">
        <v>1296</v>
      </c>
      <c r="G4683" s="61"/>
    </row>
    <row r="4684" spans="1:7" x14ac:dyDescent="0.15">
      <c r="A4684" s="44">
        <v>34090</v>
      </c>
      <c r="B4684" s="44" t="s">
        <v>1295</v>
      </c>
      <c r="C4684" s="48" t="s">
        <v>1198</v>
      </c>
      <c r="D4684" s="44">
        <v>2004</v>
      </c>
      <c r="E4684" s="48" t="s">
        <v>8802</v>
      </c>
      <c r="F4684" s="44" t="s">
        <v>1296</v>
      </c>
      <c r="G4684" s="61">
        <v>42925</v>
      </c>
    </row>
    <row r="4685" spans="1:7" x14ac:dyDescent="0.15">
      <c r="A4685" s="44">
        <v>34091</v>
      </c>
      <c r="B4685" s="44" t="s">
        <v>1295</v>
      </c>
      <c r="C4685" s="48" t="s">
        <v>1327</v>
      </c>
      <c r="D4685" s="44">
        <v>2003</v>
      </c>
      <c r="E4685" s="48" t="s">
        <v>8801</v>
      </c>
      <c r="F4685" s="44" t="s">
        <v>1296</v>
      </c>
      <c r="G4685" s="61">
        <v>42645</v>
      </c>
    </row>
    <row r="4686" spans="1:7" x14ac:dyDescent="0.15">
      <c r="A4686" s="44">
        <v>34094</v>
      </c>
      <c r="B4686" s="44" t="s">
        <v>1295</v>
      </c>
      <c r="C4686" s="48" t="s">
        <v>4075</v>
      </c>
      <c r="D4686" s="44">
        <v>2001</v>
      </c>
      <c r="E4686" s="48" t="s">
        <v>8802</v>
      </c>
      <c r="F4686" s="44" t="s">
        <v>1296</v>
      </c>
      <c r="G4686" s="61">
        <v>42676</v>
      </c>
    </row>
    <row r="4687" spans="1:7" x14ac:dyDescent="0.15">
      <c r="A4687" s="44">
        <v>34095</v>
      </c>
      <c r="B4687" s="44" t="s">
        <v>1296</v>
      </c>
      <c r="C4687" s="48" t="s">
        <v>4076</v>
      </c>
      <c r="D4687" s="44">
        <v>2002</v>
      </c>
      <c r="E4687" s="48" t="s">
        <v>8748</v>
      </c>
      <c r="F4687" s="44" t="s">
        <v>1296</v>
      </c>
      <c r="G4687" s="61"/>
    </row>
    <row r="4688" spans="1:7" x14ac:dyDescent="0.15">
      <c r="A4688" s="44">
        <v>34097</v>
      </c>
      <c r="B4688" s="44" t="s">
        <v>1295</v>
      </c>
      <c r="C4688" s="48" t="s">
        <v>1281</v>
      </c>
      <c r="D4688" s="44">
        <v>2002</v>
      </c>
      <c r="E4688" s="48" t="s">
        <v>9174</v>
      </c>
      <c r="F4688" s="44" t="s">
        <v>1290</v>
      </c>
      <c r="G4688" s="61"/>
    </row>
    <row r="4689" spans="1:7" x14ac:dyDescent="0.15">
      <c r="A4689" s="44">
        <v>34098</v>
      </c>
      <c r="B4689" s="44" t="s">
        <v>1296</v>
      </c>
      <c r="C4689" s="48" t="s">
        <v>648</v>
      </c>
      <c r="D4689" s="44">
        <v>2003</v>
      </c>
      <c r="E4689" s="48" t="s">
        <v>8719</v>
      </c>
      <c r="F4689" s="44" t="s">
        <v>1294</v>
      </c>
      <c r="G4689" s="61">
        <v>43100</v>
      </c>
    </row>
    <row r="4690" spans="1:7" x14ac:dyDescent="0.15">
      <c r="A4690" s="133">
        <v>34099</v>
      </c>
      <c r="B4690" s="133" t="s">
        <v>1295</v>
      </c>
      <c r="C4690" s="134" t="s">
        <v>481</v>
      </c>
      <c r="D4690" s="133">
        <v>2001</v>
      </c>
      <c r="E4690" s="134" t="s">
        <v>8719</v>
      </c>
      <c r="F4690" s="133" t="s">
        <v>1294</v>
      </c>
    </row>
    <row r="4691" spans="1:7" x14ac:dyDescent="0.15">
      <c r="A4691" s="44">
        <v>34100</v>
      </c>
      <c r="B4691" s="44" t="s">
        <v>1296</v>
      </c>
      <c r="C4691" s="48" t="s">
        <v>4077</v>
      </c>
      <c r="D4691" s="44">
        <v>2006</v>
      </c>
      <c r="E4691" s="48" t="s">
        <v>9976</v>
      </c>
      <c r="F4691" s="44" t="s">
        <v>1291</v>
      </c>
      <c r="G4691" s="61"/>
    </row>
    <row r="4692" spans="1:7" x14ac:dyDescent="0.15">
      <c r="A4692" s="44">
        <v>34101</v>
      </c>
      <c r="B4692" s="44" t="s">
        <v>1296</v>
      </c>
      <c r="C4692" s="48" t="s">
        <v>4078</v>
      </c>
      <c r="D4692" s="44">
        <v>2003</v>
      </c>
      <c r="E4692" s="48" t="s">
        <v>9976</v>
      </c>
      <c r="F4692" s="44" t="s">
        <v>1291</v>
      </c>
      <c r="G4692" s="61"/>
    </row>
    <row r="4693" spans="1:7" x14ac:dyDescent="0.15">
      <c r="A4693" s="44">
        <v>34104</v>
      </c>
      <c r="B4693" s="44" t="s">
        <v>1296</v>
      </c>
      <c r="C4693" s="48" t="s">
        <v>4079</v>
      </c>
      <c r="D4693" s="44">
        <v>2004</v>
      </c>
      <c r="E4693" s="48" t="s">
        <v>8737</v>
      </c>
      <c r="F4693" s="44" t="s">
        <v>1293</v>
      </c>
      <c r="G4693" s="61">
        <v>43002</v>
      </c>
    </row>
    <row r="4694" spans="1:7" x14ac:dyDescent="0.15">
      <c r="A4694" s="44">
        <v>34105</v>
      </c>
      <c r="B4694" s="44" t="s">
        <v>1296</v>
      </c>
      <c r="C4694" s="48" t="s">
        <v>4080</v>
      </c>
      <c r="D4694" s="44">
        <v>2002</v>
      </c>
      <c r="E4694" s="48" t="s">
        <v>8730</v>
      </c>
      <c r="F4694" s="44" t="s">
        <v>1298</v>
      </c>
      <c r="G4694" s="61"/>
    </row>
    <row r="4695" spans="1:7" x14ac:dyDescent="0.15">
      <c r="A4695" s="44">
        <v>34106</v>
      </c>
      <c r="B4695" s="44" t="s">
        <v>1296</v>
      </c>
      <c r="C4695" s="48" t="s">
        <v>1163</v>
      </c>
      <c r="D4695" s="44">
        <v>2002</v>
      </c>
      <c r="E4695" s="48" t="s">
        <v>8730</v>
      </c>
      <c r="F4695" s="44" t="s">
        <v>1298</v>
      </c>
      <c r="G4695" s="61"/>
    </row>
    <row r="4696" spans="1:7" x14ac:dyDescent="0.15">
      <c r="A4696" s="44">
        <v>34107</v>
      </c>
      <c r="B4696" s="44" t="s">
        <v>1295</v>
      </c>
      <c r="C4696" s="48" t="s">
        <v>4081</v>
      </c>
      <c r="D4696" s="44">
        <v>2000</v>
      </c>
      <c r="E4696" s="48" t="s">
        <v>8802</v>
      </c>
      <c r="F4696" s="44" t="s">
        <v>1296</v>
      </c>
      <c r="G4696" s="61"/>
    </row>
    <row r="4697" spans="1:7" x14ac:dyDescent="0.15">
      <c r="A4697" s="44">
        <v>34109</v>
      </c>
      <c r="B4697" s="44" t="s">
        <v>1295</v>
      </c>
      <c r="C4697" s="48" t="s">
        <v>4082</v>
      </c>
      <c r="D4697" s="44">
        <v>2006</v>
      </c>
      <c r="E4697" s="48" t="s">
        <v>8717</v>
      </c>
      <c r="F4697" s="44" t="s">
        <v>1299</v>
      </c>
      <c r="G4697" s="61">
        <v>43100</v>
      </c>
    </row>
    <row r="4698" spans="1:7" x14ac:dyDescent="0.15">
      <c r="A4698" s="44">
        <v>34110</v>
      </c>
      <c r="B4698" s="44" t="s">
        <v>1296</v>
      </c>
      <c r="C4698" s="48" t="s">
        <v>4083</v>
      </c>
      <c r="D4698" s="44">
        <v>2006</v>
      </c>
      <c r="E4698" s="48" t="s">
        <v>8717</v>
      </c>
      <c r="F4698" s="44" t="s">
        <v>1299</v>
      </c>
      <c r="G4698" s="61"/>
    </row>
    <row r="4699" spans="1:7" x14ac:dyDescent="0.15">
      <c r="A4699" s="44">
        <v>34111</v>
      </c>
      <c r="B4699" s="44" t="s">
        <v>1295</v>
      </c>
      <c r="C4699" s="48" t="s">
        <v>4084</v>
      </c>
      <c r="D4699" s="44">
        <v>2002</v>
      </c>
      <c r="E4699" s="48" t="s">
        <v>8717</v>
      </c>
      <c r="F4699" s="44" t="s">
        <v>1299</v>
      </c>
      <c r="G4699" s="61"/>
    </row>
    <row r="4700" spans="1:7" x14ac:dyDescent="0.15">
      <c r="A4700" s="44">
        <v>34112</v>
      </c>
      <c r="B4700" s="44" t="s">
        <v>1295</v>
      </c>
      <c r="C4700" s="48" t="s">
        <v>4085</v>
      </c>
      <c r="D4700" s="44">
        <v>2001</v>
      </c>
      <c r="E4700" s="48" t="s">
        <v>8717</v>
      </c>
      <c r="F4700" s="44" t="s">
        <v>1299</v>
      </c>
      <c r="G4700" s="61"/>
    </row>
    <row r="4701" spans="1:7" x14ac:dyDescent="0.15">
      <c r="A4701" s="44">
        <v>34113</v>
      </c>
      <c r="B4701" s="44" t="s">
        <v>1296</v>
      </c>
      <c r="C4701" s="48" t="s">
        <v>4086</v>
      </c>
      <c r="D4701" s="44">
        <v>2001</v>
      </c>
      <c r="E4701" s="48" t="s">
        <v>8717</v>
      </c>
      <c r="F4701" s="44" t="s">
        <v>1299</v>
      </c>
      <c r="G4701" s="61"/>
    </row>
    <row r="4702" spans="1:7" x14ac:dyDescent="0.15">
      <c r="A4702" s="44">
        <v>34114</v>
      </c>
      <c r="B4702" s="44" t="s">
        <v>1296</v>
      </c>
      <c r="C4702" s="48" t="s">
        <v>4087</v>
      </c>
      <c r="D4702" s="44">
        <v>2002</v>
      </c>
      <c r="E4702" s="48" t="s">
        <v>8716</v>
      </c>
      <c r="F4702" s="44" t="s">
        <v>1294</v>
      </c>
      <c r="G4702" s="61"/>
    </row>
    <row r="4703" spans="1:7" x14ac:dyDescent="0.15">
      <c r="A4703" s="44">
        <v>34115</v>
      </c>
      <c r="B4703" s="44" t="s">
        <v>1296</v>
      </c>
      <c r="C4703" s="48" t="s">
        <v>4088</v>
      </c>
      <c r="D4703" s="44">
        <v>2002</v>
      </c>
      <c r="E4703" s="48" t="s">
        <v>9173</v>
      </c>
      <c r="F4703" s="44" t="s">
        <v>1296</v>
      </c>
      <c r="G4703" s="61"/>
    </row>
    <row r="4704" spans="1:7" x14ac:dyDescent="0.15">
      <c r="A4704" s="44">
        <v>34116</v>
      </c>
      <c r="B4704" s="44" t="s">
        <v>1295</v>
      </c>
      <c r="C4704" s="48" t="s">
        <v>4089</v>
      </c>
      <c r="D4704" s="44">
        <v>2005</v>
      </c>
      <c r="E4704" s="48" t="s">
        <v>8767</v>
      </c>
      <c r="F4704" s="44" t="s">
        <v>1297</v>
      </c>
      <c r="G4704" s="61"/>
    </row>
    <row r="4705" spans="1:7" x14ac:dyDescent="0.15">
      <c r="A4705" s="44">
        <v>34117</v>
      </c>
      <c r="B4705" s="44" t="s">
        <v>1295</v>
      </c>
      <c r="C4705" s="48" t="s">
        <v>1371</v>
      </c>
      <c r="D4705" s="44">
        <v>2004</v>
      </c>
      <c r="E4705" s="48" t="s">
        <v>8811</v>
      </c>
      <c r="F4705" s="44" t="s">
        <v>1295</v>
      </c>
      <c r="G4705" s="61">
        <v>43100</v>
      </c>
    </row>
    <row r="4706" spans="1:7" x14ac:dyDescent="0.15">
      <c r="A4706" s="44">
        <v>34118</v>
      </c>
      <c r="B4706" s="44" t="s">
        <v>1295</v>
      </c>
      <c r="C4706" s="48" t="s">
        <v>1022</v>
      </c>
      <c r="D4706" s="44">
        <v>2003</v>
      </c>
      <c r="E4706" s="48" t="s">
        <v>8811</v>
      </c>
      <c r="F4706" s="44" t="s">
        <v>1295</v>
      </c>
      <c r="G4706" s="61"/>
    </row>
    <row r="4707" spans="1:7" x14ac:dyDescent="0.15">
      <c r="A4707" s="44">
        <v>34120</v>
      </c>
      <c r="B4707" s="44" t="s">
        <v>1295</v>
      </c>
      <c r="C4707" s="48" t="s">
        <v>4090</v>
      </c>
      <c r="D4707" s="44">
        <v>2002</v>
      </c>
      <c r="E4707" s="48" t="s">
        <v>8768</v>
      </c>
      <c r="F4707" s="44" t="s">
        <v>1292</v>
      </c>
      <c r="G4707" s="61"/>
    </row>
    <row r="4708" spans="1:7" x14ac:dyDescent="0.15">
      <c r="A4708" s="44">
        <v>34126</v>
      </c>
      <c r="B4708" s="44" t="s">
        <v>1296</v>
      </c>
      <c r="C4708" s="48" t="s">
        <v>4091</v>
      </c>
      <c r="D4708" s="44">
        <v>2001</v>
      </c>
      <c r="E4708" s="48" t="s">
        <v>8758</v>
      </c>
      <c r="F4708" s="44" t="s">
        <v>1292</v>
      </c>
      <c r="G4708" s="61"/>
    </row>
    <row r="4709" spans="1:7" x14ac:dyDescent="0.15">
      <c r="A4709" s="44">
        <v>34128</v>
      </c>
      <c r="B4709" s="44" t="s">
        <v>1295</v>
      </c>
      <c r="C4709" s="48" t="s">
        <v>4092</v>
      </c>
      <c r="D4709" s="44">
        <v>2002</v>
      </c>
      <c r="E4709" s="48" t="s">
        <v>9084</v>
      </c>
      <c r="F4709" s="44" t="s">
        <v>1297</v>
      </c>
      <c r="G4709" s="61"/>
    </row>
    <row r="4710" spans="1:7" x14ac:dyDescent="0.15">
      <c r="A4710" s="44">
        <v>34129</v>
      </c>
      <c r="B4710" s="44" t="s">
        <v>1295</v>
      </c>
      <c r="C4710" s="48" t="s">
        <v>985</v>
      </c>
      <c r="D4710" s="44">
        <v>2003</v>
      </c>
      <c r="E4710" s="48" t="s">
        <v>8746</v>
      </c>
      <c r="F4710" s="44" t="s">
        <v>1293</v>
      </c>
      <c r="G4710" s="61">
        <v>43100</v>
      </c>
    </row>
    <row r="4711" spans="1:7" x14ac:dyDescent="0.15">
      <c r="A4711" s="44">
        <v>34130</v>
      </c>
      <c r="B4711" s="44" t="s">
        <v>1296</v>
      </c>
      <c r="C4711" s="48" t="s">
        <v>4093</v>
      </c>
      <c r="D4711" s="44">
        <v>2005</v>
      </c>
      <c r="E4711" s="48" t="s">
        <v>8746</v>
      </c>
      <c r="F4711" s="44" t="s">
        <v>1293</v>
      </c>
      <c r="G4711" s="61"/>
    </row>
    <row r="4712" spans="1:7" x14ac:dyDescent="0.15">
      <c r="A4712" s="44">
        <v>34131</v>
      </c>
      <c r="B4712" s="44" t="s">
        <v>1296</v>
      </c>
      <c r="C4712" s="48" t="s">
        <v>4094</v>
      </c>
      <c r="D4712" s="44">
        <v>2005</v>
      </c>
      <c r="E4712" s="48" t="s">
        <v>8746</v>
      </c>
      <c r="F4712" s="44" t="s">
        <v>1293</v>
      </c>
      <c r="G4712" s="61"/>
    </row>
    <row r="4713" spans="1:7" x14ac:dyDescent="0.15">
      <c r="A4713" s="44">
        <v>34132</v>
      </c>
      <c r="B4713" s="44" t="s">
        <v>1296</v>
      </c>
      <c r="C4713" s="48" t="s">
        <v>4095</v>
      </c>
      <c r="D4713" s="44">
        <v>2005</v>
      </c>
      <c r="E4713" s="48" t="s">
        <v>8746</v>
      </c>
      <c r="F4713" s="44" t="s">
        <v>1293</v>
      </c>
      <c r="G4713" s="61"/>
    </row>
    <row r="4714" spans="1:7" x14ac:dyDescent="0.15">
      <c r="A4714" s="44">
        <v>34133</v>
      </c>
      <c r="B4714" s="44" t="s">
        <v>1295</v>
      </c>
      <c r="C4714" s="48" t="s">
        <v>4096</v>
      </c>
      <c r="D4714" s="44">
        <v>2005</v>
      </c>
      <c r="E4714" s="48" t="s">
        <v>8746</v>
      </c>
      <c r="F4714" s="44" t="s">
        <v>1293</v>
      </c>
      <c r="G4714" s="61"/>
    </row>
    <row r="4715" spans="1:7" x14ac:dyDescent="0.15">
      <c r="A4715" s="44">
        <v>34134</v>
      </c>
      <c r="B4715" s="44" t="s">
        <v>1295</v>
      </c>
      <c r="C4715" s="48" t="s">
        <v>4097</v>
      </c>
      <c r="D4715" s="44">
        <v>2005</v>
      </c>
      <c r="E4715" s="48" t="s">
        <v>8750</v>
      </c>
      <c r="F4715" s="44" t="s">
        <v>1290</v>
      </c>
      <c r="G4715" s="61">
        <v>42894</v>
      </c>
    </row>
    <row r="4716" spans="1:7" x14ac:dyDescent="0.15">
      <c r="A4716" s="44">
        <v>34138</v>
      </c>
      <c r="B4716" s="44" t="s">
        <v>1295</v>
      </c>
      <c r="C4716" s="48" t="s">
        <v>467</v>
      </c>
      <c r="D4716" s="44">
        <v>2001</v>
      </c>
      <c r="E4716" s="48" t="s">
        <v>9977</v>
      </c>
      <c r="F4716" s="44" t="s">
        <v>1298</v>
      </c>
      <c r="G4716" s="61"/>
    </row>
    <row r="4717" spans="1:7" x14ac:dyDescent="0.15">
      <c r="A4717" s="44">
        <v>34139</v>
      </c>
      <c r="B4717" s="44" t="s">
        <v>1295</v>
      </c>
      <c r="C4717" s="48" t="s">
        <v>11150</v>
      </c>
      <c r="D4717" s="44">
        <v>1999</v>
      </c>
      <c r="E4717" s="48" t="s">
        <v>8748</v>
      </c>
      <c r="F4717" s="44" t="s">
        <v>1296</v>
      </c>
      <c r="G4717" s="61"/>
    </row>
    <row r="4718" spans="1:7" x14ac:dyDescent="0.15">
      <c r="A4718" s="44">
        <v>34140</v>
      </c>
      <c r="B4718" s="44" t="s">
        <v>1296</v>
      </c>
      <c r="C4718" s="48" t="s">
        <v>4098</v>
      </c>
      <c r="D4718" s="44">
        <v>2001</v>
      </c>
      <c r="E4718" s="48" t="s">
        <v>11382</v>
      </c>
      <c r="F4718" s="44" t="s">
        <v>1298</v>
      </c>
      <c r="G4718" s="61"/>
    </row>
    <row r="4719" spans="1:7" x14ac:dyDescent="0.15">
      <c r="A4719" s="44">
        <v>34142</v>
      </c>
      <c r="B4719" s="44" t="s">
        <v>1295</v>
      </c>
      <c r="C4719" s="48" t="s">
        <v>4099</v>
      </c>
      <c r="D4719" s="44">
        <v>2004</v>
      </c>
      <c r="E4719" s="48" t="s">
        <v>8740</v>
      </c>
      <c r="F4719" s="44" t="s">
        <v>1297</v>
      </c>
      <c r="G4719" s="61"/>
    </row>
    <row r="4720" spans="1:7" x14ac:dyDescent="0.15">
      <c r="A4720" s="44">
        <v>34143</v>
      </c>
      <c r="B4720" s="44" t="s">
        <v>1295</v>
      </c>
      <c r="C4720" s="48" t="s">
        <v>4100</v>
      </c>
      <c r="D4720" s="44">
        <v>2003</v>
      </c>
      <c r="E4720" s="48" t="s">
        <v>8740</v>
      </c>
      <c r="F4720" s="44" t="s">
        <v>1297</v>
      </c>
      <c r="G4720" s="61"/>
    </row>
    <row r="4721" spans="1:7" x14ac:dyDescent="0.15">
      <c r="A4721" s="44">
        <v>34144</v>
      </c>
      <c r="B4721" s="44" t="s">
        <v>1295</v>
      </c>
      <c r="C4721" s="48" t="s">
        <v>6678</v>
      </c>
      <c r="D4721" s="44">
        <v>2009</v>
      </c>
      <c r="E4721" s="48" t="s">
        <v>8740</v>
      </c>
      <c r="F4721" s="44" t="s">
        <v>1297</v>
      </c>
      <c r="G4721" s="61"/>
    </row>
    <row r="4722" spans="1:7" x14ac:dyDescent="0.15">
      <c r="A4722" s="44">
        <v>34145</v>
      </c>
      <c r="B4722" s="44" t="s">
        <v>1296</v>
      </c>
      <c r="C4722" s="48" t="s">
        <v>11151</v>
      </c>
      <c r="D4722" s="44">
        <v>1999</v>
      </c>
      <c r="E4722" s="48" t="s">
        <v>8740</v>
      </c>
      <c r="F4722" s="44" t="s">
        <v>1297</v>
      </c>
      <c r="G4722" s="61"/>
    </row>
    <row r="4723" spans="1:7" x14ac:dyDescent="0.15">
      <c r="A4723" s="44">
        <v>34146</v>
      </c>
      <c r="B4723" s="44" t="s">
        <v>1296</v>
      </c>
      <c r="C4723" s="48" t="s">
        <v>4101</v>
      </c>
      <c r="D4723" s="44">
        <v>2006</v>
      </c>
      <c r="E4723" s="48" t="s">
        <v>8852</v>
      </c>
      <c r="F4723" s="44" t="s">
        <v>1291</v>
      </c>
      <c r="G4723" s="61"/>
    </row>
    <row r="4724" spans="1:7" x14ac:dyDescent="0.15">
      <c r="A4724" s="44">
        <v>34148</v>
      </c>
      <c r="B4724" s="44" t="s">
        <v>1296</v>
      </c>
      <c r="C4724" s="48" t="s">
        <v>4102</v>
      </c>
      <c r="D4724" s="44">
        <v>2001</v>
      </c>
      <c r="E4724" s="48" t="s">
        <v>8852</v>
      </c>
      <c r="F4724" s="44" t="s">
        <v>1291</v>
      </c>
      <c r="G4724" s="61"/>
    </row>
    <row r="4725" spans="1:7" x14ac:dyDescent="0.15">
      <c r="A4725" s="44">
        <v>34149</v>
      </c>
      <c r="B4725" s="44" t="s">
        <v>1296</v>
      </c>
      <c r="C4725" s="48" t="s">
        <v>4103</v>
      </c>
      <c r="D4725" s="44">
        <v>2006</v>
      </c>
      <c r="E4725" s="48" t="s">
        <v>8852</v>
      </c>
      <c r="F4725" s="44" t="s">
        <v>1291</v>
      </c>
      <c r="G4725" s="61"/>
    </row>
    <row r="4726" spans="1:7" x14ac:dyDescent="0.15">
      <c r="A4726" s="44">
        <v>34150</v>
      </c>
      <c r="B4726" s="44" t="s">
        <v>1296</v>
      </c>
      <c r="C4726" s="48" t="s">
        <v>4104</v>
      </c>
      <c r="D4726" s="44">
        <v>2007</v>
      </c>
      <c r="E4726" s="48" t="s">
        <v>8852</v>
      </c>
      <c r="F4726" s="44" t="s">
        <v>1291</v>
      </c>
      <c r="G4726" s="61"/>
    </row>
    <row r="4727" spans="1:7" x14ac:dyDescent="0.15">
      <c r="A4727" s="44">
        <v>34151</v>
      </c>
      <c r="B4727" s="44" t="s">
        <v>1296</v>
      </c>
      <c r="C4727" s="48" t="s">
        <v>4105</v>
      </c>
      <c r="D4727" s="44">
        <v>2003</v>
      </c>
      <c r="E4727" s="48" t="s">
        <v>8852</v>
      </c>
      <c r="F4727" s="44" t="s">
        <v>1291</v>
      </c>
      <c r="G4727" s="61"/>
    </row>
    <row r="4728" spans="1:7" x14ac:dyDescent="0.15">
      <c r="A4728" s="44">
        <v>34152</v>
      </c>
      <c r="B4728" s="44" t="s">
        <v>1296</v>
      </c>
      <c r="C4728" s="48" t="s">
        <v>4106</v>
      </c>
      <c r="D4728" s="44">
        <v>2004</v>
      </c>
      <c r="E4728" s="48" t="s">
        <v>8852</v>
      </c>
      <c r="F4728" s="44" t="s">
        <v>1291</v>
      </c>
      <c r="G4728" s="61"/>
    </row>
    <row r="4729" spans="1:7" x14ac:dyDescent="0.15">
      <c r="A4729" s="44">
        <v>34153</v>
      </c>
      <c r="B4729" s="44" t="s">
        <v>1295</v>
      </c>
      <c r="C4729" s="48" t="s">
        <v>4107</v>
      </c>
      <c r="D4729" s="44">
        <v>2004</v>
      </c>
      <c r="E4729" s="48" t="s">
        <v>8852</v>
      </c>
      <c r="F4729" s="44" t="s">
        <v>1291</v>
      </c>
      <c r="G4729" s="61"/>
    </row>
    <row r="4730" spans="1:7" x14ac:dyDescent="0.15">
      <c r="A4730" s="44">
        <v>34154</v>
      </c>
      <c r="B4730" s="44" t="s">
        <v>1296</v>
      </c>
      <c r="C4730" s="48" t="s">
        <v>4108</v>
      </c>
      <c r="D4730" s="44">
        <v>2004</v>
      </c>
      <c r="E4730" s="48" t="s">
        <v>8852</v>
      </c>
      <c r="F4730" s="44" t="s">
        <v>1291</v>
      </c>
      <c r="G4730" s="61"/>
    </row>
    <row r="4731" spans="1:7" x14ac:dyDescent="0.15">
      <c r="A4731" s="44">
        <v>34155</v>
      </c>
      <c r="B4731" s="44" t="s">
        <v>1295</v>
      </c>
      <c r="C4731" s="48" t="s">
        <v>4109</v>
      </c>
      <c r="D4731" s="44">
        <v>2006</v>
      </c>
      <c r="E4731" s="48" t="s">
        <v>8852</v>
      </c>
      <c r="F4731" s="44" t="s">
        <v>1291</v>
      </c>
      <c r="G4731" s="61">
        <v>43100</v>
      </c>
    </row>
    <row r="4732" spans="1:7" x14ac:dyDescent="0.15">
      <c r="A4732" s="44">
        <v>34156</v>
      </c>
      <c r="B4732" s="44" t="s">
        <v>1296</v>
      </c>
      <c r="C4732" s="48" t="s">
        <v>4110</v>
      </c>
      <c r="D4732" s="44">
        <v>2007</v>
      </c>
      <c r="E4732" s="48" t="s">
        <v>8852</v>
      </c>
      <c r="F4732" s="44" t="s">
        <v>1291</v>
      </c>
      <c r="G4732" s="61"/>
    </row>
    <row r="4733" spans="1:7" x14ac:dyDescent="0.15">
      <c r="A4733" s="44">
        <v>34157</v>
      </c>
      <c r="B4733" s="44" t="s">
        <v>1295</v>
      </c>
      <c r="C4733" s="48" t="s">
        <v>4111</v>
      </c>
      <c r="D4733" s="44">
        <v>2007</v>
      </c>
      <c r="E4733" s="48" t="s">
        <v>8852</v>
      </c>
      <c r="F4733" s="44" t="s">
        <v>1291</v>
      </c>
      <c r="G4733" s="61"/>
    </row>
    <row r="4734" spans="1:7" x14ac:dyDescent="0.15">
      <c r="A4734" s="44">
        <v>34158</v>
      </c>
      <c r="B4734" s="44" t="s">
        <v>1296</v>
      </c>
      <c r="C4734" s="48" t="s">
        <v>4112</v>
      </c>
      <c r="D4734" s="44">
        <v>2005</v>
      </c>
      <c r="E4734" s="48" t="s">
        <v>8852</v>
      </c>
      <c r="F4734" s="44" t="s">
        <v>1291</v>
      </c>
      <c r="G4734" s="61"/>
    </row>
    <row r="4735" spans="1:7" x14ac:dyDescent="0.15">
      <c r="A4735" s="44">
        <v>34159</v>
      </c>
      <c r="B4735" s="44" t="s">
        <v>1296</v>
      </c>
      <c r="C4735" s="48" t="s">
        <v>4113</v>
      </c>
      <c r="D4735" s="44">
        <v>2001</v>
      </c>
      <c r="E4735" s="48" t="s">
        <v>8852</v>
      </c>
      <c r="F4735" s="44" t="s">
        <v>1291</v>
      </c>
      <c r="G4735" s="61"/>
    </row>
    <row r="4736" spans="1:7" x14ac:dyDescent="0.15">
      <c r="A4736" s="44">
        <v>34160</v>
      </c>
      <c r="B4736" s="44" t="s">
        <v>1296</v>
      </c>
      <c r="C4736" s="48" t="s">
        <v>4114</v>
      </c>
      <c r="D4736" s="44">
        <v>1999</v>
      </c>
      <c r="E4736" s="48" t="s">
        <v>8852</v>
      </c>
      <c r="F4736" s="44" t="s">
        <v>1291</v>
      </c>
      <c r="G4736" s="61"/>
    </row>
    <row r="4737" spans="1:7" x14ac:dyDescent="0.15">
      <c r="A4737" s="44">
        <v>34161</v>
      </c>
      <c r="B4737" s="44" t="s">
        <v>1296</v>
      </c>
      <c r="C4737" s="48" t="s">
        <v>4115</v>
      </c>
      <c r="D4737" s="44">
        <v>2001</v>
      </c>
      <c r="E4737" s="48" t="s">
        <v>8852</v>
      </c>
      <c r="F4737" s="44" t="s">
        <v>1291</v>
      </c>
      <c r="G4737" s="61"/>
    </row>
    <row r="4738" spans="1:7" x14ac:dyDescent="0.15">
      <c r="A4738" s="44">
        <v>34162</v>
      </c>
      <c r="B4738" s="44" t="s">
        <v>1295</v>
      </c>
      <c r="C4738" s="48" t="s">
        <v>4116</v>
      </c>
      <c r="D4738" s="44">
        <v>2003</v>
      </c>
      <c r="E4738" s="48" t="s">
        <v>8852</v>
      </c>
      <c r="F4738" s="44" t="s">
        <v>1291</v>
      </c>
      <c r="G4738" s="61"/>
    </row>
    <row r="4739" spans="1:7" x14ac:dyDescent="0.15">
      <c r="A4739" s="44">
        <v>34163</v>
      </c>
      <c r="B4739" s="44" t="s">
        <v>1295</v>
      </c>
      <c r="C4739" s="48" t="s">
        <v>4117</v>
      </c>
      <c r="D4739" s="44">
        <v>2006</v>
      </c>
      <c r="E4739" s="48" t="s">
        <v>8852</v>
      </c>
      <c r="F4739" s="44" t="s">
        <v>1291</v>
      </c>
      <c r="G4739" s="61"/>
    </row>
    <row r="4740" spans="1:7" x14ac:dyDescent="0.15">
      <c r="A4740" s="44">
        <v>34164</v>
      </c>
      <c r="B4740" s="44" t="s">
        <v>1295</v>
      </c>
      <c r="C4740" s="48" t="s">
        <v>4118</v>
      </c>
      <c r="D4740" s="44">
        <v>2005</v>
      </c>
      <c r="E4740" s="48" t="s">
        <v>8699</v>
      </c>
      <c r="F4740" s="44" t="s">
        <v>1294</v>
      </c>
      <c r="G4740" s="61">
        <v>43100</v>
      </c>
    </row>
    <row r="4741" spans="1:7" x14ac:dyDescent="0.15">
      <c r="A4741" s="44">
        <v>34167</v>
      </c>
      <c r="B4741" s="44" t="s">
        <v>1295</v>
      </c>
      <c r="C4741" s="48" t="s">
        <v>8904</v>
      </c>
      <c r="D4741" s="44">
        <v>2001</v>
      </c>
      <c r="E4741" s="48" t="s">
        <v>8702</v>
      </c>
      <c r="F4741" s="44" t="s">
        <v>1299</v>
      </c>
      <c r="G4741" s="61"/>
    </row>
    <row r="4742" spans="1:7" x14ac:dyDescent="0.15">
      <c r="A4742" s="44">
        <v>34168</v>
      </c>
      <c r="B4742" s="44" t="s">
        <v>1295</v>
      </c>
      <c r="C4742" s="48" t="s">
        <v>4119</v>
      </c>
      <c r="D4742" s="44">
        <v>2001</v>
      </c>
      <c r="E4742" s="48" t="s">
        <v>8857</v>
      </c>
      <c r="F4742" s="44" t="s">
        <v>1298</v>
      </c>
      <c r="G4742" s="61">
        <v>43066</v>
      </c>
    </row>
    <row r="4743" spans="1:7" x14ac:dyDescent="0.15">
      <c r="A4743" s="44">
        <v>34169</v>
      </c>
      <c r="B4743" s="44" t="s">
        <v>1296</v>
      </c>
      <c r="C4743" s="48" t="s">
        <v>4120</v>
      </c>
      <c r="D4743" s="44">
        <v>2001</v>
      </c>
      <c r="E4743" s="48" t="s">
        <v>11380</v>
      </c>
      <c r="F4743" s="44" t="s">
        <v>1298</v>
      </c>
      <c r="G4743" s="61"/>
    </row>
    <row r="4744" spans="1:7" x14ac:dyDescent="0.15">
      <c r="A4744" s="44">
        <v>34170</v>
      </c>
      <c r="B4744" s="44" t="s">
        <v>1295</v>
      </c>
      <c r="C4744" s="48" t="s">
        <v>4121</v>
      </c>
      <c r="D4744" s="44">
        <v>2000</v>
      </c>
      <c r="E4744" s="48" t="s">
        <v>11380</v>
      </c>
      <c r="F4744" s="44" t="s">
        <v>1298</v>
      </c>
      <c r="G4744" s="61"/>
    </row>
    <row r="4745" spans="1:7" x14ac:dyDescent="0.15">
      <c r="A4745" s="44">
        <v>34171</v>
      </c>
      <c r="B4745" s="44" t="s">
        <v>1295</v>
      </c>
      <c r="C4745" s="48" t="s">
        <v>4122</v>
      </c>
      <c r="D4745" s="44">
        <v>2004</v>
      </c>
      <c r="E4745" s="48" t="s">
        <v>8819</v>
      </c>
      <c r="F4745" s="44" t="s">
        <v>1299</v>
      </c>
      <c r="G4745" s="61"/>
    </row>
    <row r="4746" spans="1:7" x14ac:dyDescent="0.15">
      <c r="A4746" s="44">
        <v>34172</v>
      </c>
      <c r="B4746" s="44" t="s">
        <v>1296</v>
      </c>
      <c r="C4746" s="48" t="s">
        <v>4123</v>
      </c>
      <c r="D4746" s="44">
        <v>2002</v>
      </c>
      <c r="E4746" s="48" t="s">
        <v>8819</v>
      </c>
      <c r="F4746" s="44" t="s">
        <v>1299</v>
      </c>
      <c r="G4746" s="61"/>
    </row>
    <row r="4747" spans="1:7" x14ac:dyDescent="0.15">
      <c r="A4747" s="44">
        <v>34173</v>
      </c>
      <c r="B4747" s="44" t="s">
        <v>1295</v>
      </c>
      <c r="C4747" s="48" t="s">
        <v>4124</v>
      </c>
      <c r="D4747" s="44">
        <v>2004</v>
      </c>
      <c r="E4747" s="48" t="s">
        <v>8819</v>
      </c>
      <c r="F4747" s="44" t="s">
        <v>1299</v>
      </c>
      <c r="G4747" s="61"/>
    </row>
    <row r="4748" spans="1:7" x14ac:dyDescent="0.15">
      <c r="A4748" s="44">
        <v>34174</v>
      </c>
      <c r="B4748" s="44" t="s">
        <v>1296</v>
      </c>
      <c r="C4748" s="48" t="s">
        <v>4125</v>
      </c>
      <c r="D4748" s="44">
        <v>2005</v>
      </c>
      <c r="E4748" s="48" t="s">
        <v>8717</v>
      </c>
      <c r="F4748" s="44" t="s">
        <v>1299</v>
      </c>
      <c r="G4748" s="61">
        <v>42870</v>
      </c>
    </row>
    <row r="4749" spans="1:7" x14ac:dyDescent="0.15">
      <c r="A4749" s="44">
        <v>34175</v>
      </c>
      <c r="B4749" s="44" t="s">
        <v>1296</v>
      </c>
      <c r="C4749" s="48" t="s">
        <v>4126</v>
      </c>
      <c r="D4749" s="44">
        <v>2003</v>
      </c>
      <c r="E4749" s="48" t="s">
        <v>8819</v>
      </c>
      <c r="F4749" s="44" t="s">
        <v>1299</v>
      </c>
      <c r="G4749" s="61">
        <v>42694</v>
      </c>
    </row>
    <row r="4750" spans="1:7" x14ac:dyDescent="0.15">
      <c r="A4750" s="44">
        <v>34176</v>
      </c>
      <c r="B4750" s="44" t="s">
        <v>1296</v>
      </c>
      <c r="C4750" s="48" t="s">
        <v>4127</v>
      </c>
      <c r="D4750" s="44">
        <v>2000</v>
      </c>
      <c r="E4750" s="48" t="s">
        <v>8819</v>
      </c>
      <c r="F4750" s="44" t="s">
        <v>1299</v>
      </c>
      <c r="G4750" s="61"/>
    </row>
    <row r="4751" spans="1:7" x14ac:dyDescent="0.15">
      <c r="A4751" s="44">
        <v>34177</v>
      </c>
      <c r="B4751" s="44" t="s">
        <v>1296</v>
      </c>
      <c r="C4751" s="48" t="s">
        <v>11152</v>
      </c>
      <c r="D4751" s="44">
        <v>1999</v>
      </c>
      <c r="E4751" s="48" t="s">
        <v>8819</v>
      </c>
      <c r="F4751" s="44" t="s">
        <v>1299</v>
      </c>
      <c r="G4751" s="61"/>
    </row>
    <row r="4752" spans="1:7" x14ac:dyDescent="0.15">
      <c r="A4752" s="44">
        <v>34178</v>
      </c>
      <c r="B4752" s="44" t="s">
        <v>1295</v>
      </c>
      <c r="C4752" s="48" t="s">
        <v>4128</v>
      </c>
      <c r="D4752" s="44">
        <v>2001</v>
      </c>
      <c r="E4752" s="48" t="s">
        <v>8819</v>
      </c>
      <c r="F4752" s="44" t="s">
        <v>1299</v>
      </c>
      <c r="G4752" s="61"/>
    </row>
    <row r="4753" spans="1:7" x14ac:dyDescent="0.15">
      <c r="A4753" s="44">
        <v>34179</v>
      </c>
      <c r="B4753" s="44" t="s">
        <v>1296</v>
      </c>
      <c r="C4753" s="48" t="s">
        <v>1132</v>
      </c>
      <c r="D4753" s="44">
        <v>2002</v>
      </c>
      <c r="E4753" s="48" t="s">
        <v>8819</v>
      </c>
      <c r="F4753" s="44" t="s">
        <v>1299</v>
      </c>
      <c r="G4753" s="61"/>
    </row>
    <row r="4754" spans="1:7" x14ac:dyDescent="0.15">
      <c r="A4754" s="44">
        <v>34180</v>
      </c>
      <c r="B4754" s="44" t="s">
        <v>1296</v>
      </c>
      <c r="C4754" s="48" t="s">
        <v>4129</v>
      </c>
      <c r="D4754" s="44">
        <v>2004</v>
      </c>
      <c r="E4754" s="48" t="s">
        <v>8819</v>
      </c>
      <c r="F4754" s="44" t="s">
        <v>1299</v>
      </c>
      <c r="G4754" s="61">
        <v>42870</v>
      </c>
    </row>
    <row r="4755" spans="1:7" x14ac:dyDescent="0.15">
      <c r="A4755" s="44">
        <v>34181</v>
      </c>
      <c r="B4755" s="44" t="s">
        <v>1296</v>
      </c>
      <c r="C4755" s="48" t="s">
        <v>4130</v>
      </c>
      <c r="D4755" s="44">
        <v>2003</v>
      </c>
      <c r="E4755" s="48" t="s">
        <v>8819</v>
      </c>
      <c r="F4755" s="44" t="s">
        <v>1299</v>
      </c>
      <c r="G4755" s="61"/>
    </row>
    <row r="4756" spans="1:7" x14ac:dyDescent="0.15">
      <c r="A4756" s="44">
        <v>34182</v>
      </c>
      <c r="B4756" s="44" t="s">
        <v>1295</v>
      </c>
      <c r="C4756" s="48" t="s">
        <v>1013</v>
      </c>
      <c r="D4756" s="44">
        <v>2002</v>
      </c>
      <c r="E4756" s="48" t="s">
        <v>8819</v>
      </c>
      <c r="F4756" s="44" t="s">
        <v>1299</v>
      </c>
      <c r="G4756" s="61"/>
    </row>
    <row r="4757" spans="1:7" x14ac:dyDescent="0.15">
      <c r="A4757" s="44">
        <v>34183</v>
      </c>
      <c r="B4757" s="44" t="s">
        <v>1296</v>
      </c>
      <c r="C4757" s="48" t="s">
        <v>4131</v>
      </c>
      <c r="D4757" s="44">
        <v>2002</v>
      </c>
      <c r="E4757" s="48" t="s">
        <v>8819</v>
      </c>
      <c r="F4757" s="44" t="s">
        <v>1299</v>
      </c>
      <c r="G4757" s="61">
        <v>43100</v>
      </c>
    </row>
    <row r="4758" spans="1:7" x14ac:dyDescent="0.15">
      <c r="A4758" s="44">
        <v>34184</v>
      </c>
      <c r="B4758" s="44" t="s">
        <v>1295</v>
      </c>
      <c r="C4758" s="48" t="s">
        <v>4132</v>
      </c>
      <c r="D4758" s="44">
        <v>2001</v>
      </c>
      <c r="E4758" s="48" t="s">
        <v>8819</v>
      </c>
      <c r="F4758" s="44" t="s">
        <v>1299</v>
      </c>
      <c r="G4758" s="61"/>
    </row>
    <row r="4759" spans="1:7" x14ac:dyDescent="0.15">
      <c r="A4759" s="44">
        <v>34185</v>
      </c>
      <c r="B4759" s="44" t="s">
        <v>1295</v>
      </c>
      <c r="C4759" s="48" t="s">
        <v>4133</v>
      </c>
      <c r="D4759" s="44">
        <v>2002</v>
      </c>
      <c r="E4759" s="48" t="s">
        <v>8819</v>
      </c>
      <c r="F4759" s="44" t="s">
        <v>1299</v>
      </c>
      <c r="G4759" s="61"/>
    </row>
    <row r="4760" spans="1:7" x14ac:dyDescent="0.15">
      <c r="A4760" s="44">
        <v>34186</v>
      </c>
      <c r="B4760" s="44" t="s">
        <v>1295</v>
      </c>
      <c r="C4760" s="48" t="s">
        <v>1260</v>
      </c>
      <c r="D4760" s="44">
        <v>2000</v>
      </c>
      <c r="E4760" s="48" t="s">
        <v>8819</v>
      </c>
      <c r="F4760" s="44" t="s">
        <v>1299</v>
      </c>
      <c r="G4760" s="61"/>
    </row>
    <row r="4761" spans="1:7" x14ac:dyDescent="0.15">
      <c r="A4761" s="44">
        <v>34187</v>
      </c>
      <c r="B4761" s="44" t="s">
        <v>1296</v>
      </c>
      <c r="C4761" s="48" t="s">
        <v>4134</v>
      </c>
      <c r="D4761" s="44">
        <v>2006</v>
      </c>
      <c r="E4761" s="48" t="s">
        <v>8819</v>
      </c>
      <c r="F4761" s="44" t="s">
        <v>1299</v>
      </c>
      <c r="G4761" s="61"/>
    </row>
    <row r="4762" spans="1:7" x14ac:dyDescent="0.15">
      <c r="A4762" s="44">
        <v>34188</v>
      </c>
      <c r="B4762" s="44" t="s">
        <v>1295</v>
      </c>
      <c r="C4762" s="48" t="s">
        <v>4135</v>
      </c>
      <c r="D4762" s="44">
        <v>2005</v>
      </c>
      <c r="E4762" s="48" t="s">
        <v>8717</v>
      </c>
      <c r="F4762" s="44" t="s">
        <v>1299</v>
      </c>
      <c r="G4762" s="61">
        <v>43059</v>
      </c>
    </row>
    <row r="4763" spans="1:7" x14ac:dyDescent="0.15">
      <c r="A4763" s="44">
        <v>34189</v>
      </c>
      <c r="B4763" s="44" t="s">
        <v>1296</v>
      </c>
      <c r="C4763" s="48" t="s">
        <v>4136</v>
      </c>
      <c r="D4763" s="44">
        <v>2006</v>
      </c>
      <c r="E4763" s="48" t="s">
        <v>8819</v>
      </c>
      <c r="F4763" s="44" t="s">
        <v>1299</v>
      </c>
      <c r="G4763" s="61">
        <v>43100</v>
      </c>
    </row>
    <row r="4764" spans="1:7" x14ac:dyDescent="0.15">
      <c r="A4764" s="44">
        <v>34190</v>
      </c>
      <c r="B4764" s="44" t="s">
        <v>1296</v>
      </c>
      <c r="C4764" s="48" t="s">
        <v>4137</v>
      </c>
      <c r="D4764" s="44">
        <v>2007</v>
      </c>
      <c r="E4764" s="48" t="s">
        <v>8819</v>
      </c>
      <c r="F4764" s="44" t="s">
        <v>1299</v>
      </c>
      <c r="G4764" s="61"/>
    </row>
    <row r="4765" spans="1:7" x14ac:dyDescent="0.15">
      <c r="A4765" s="44">
        <v>34191</v>
      </c>
      <c r="B4765" s="44" t="s">
        <v>1295</v>
      </c>
      <c r="C4765" s="48" t="s">
        <v>4138</v>
      </c>
      <c r="D4765" s="44">
        <v>2007</v>
      </c>
      <c r="E4765" s="48" t="s">
        <v>8819</v>
      </c>
      <c r="F4765" s="44" t="s">
        <v>1299</v>
      </c>
      <c r="G4765" s="61">
        <v>43100</v>
      </c>
    </row>
    <row r="4766" spans="1:7" x14ac:dyDescent="0.15">
      <c r="A4766" s="44">
        <v>34192</v>
      </c>
      <c r="B4766" s="44" t="s">
        <v>1295</v>
      </c>
      <c r="C4766" s="48" t="s">
        <v>4139</v>
      </c>
      <c r="D4766" s="44">
        <v>2006</v>
      </c>
      <c r="E4766" s="48" t="s">
        <v>8819</v>
      </c>
      <c r="F4766" s="44" t="s">
        <v>1299</v>
      </c>
      <c r="G4766" s="61">
        <v>43100</v>
      </c>
    </row>
    <row r="4767" spans="1:7" x14ac:dyDescent="0.15">
      <c r="A4767" s="44">
        <v>34193</v>
      </c>
      <c r="B4767" s="44" t="s">
        <v>1296</v>
      </c>
      <c r="C4767" s="48" t="s">
        <v>4140</v>
      </c>
      <c r="D4767" s="44">
        <v>2004</v>
      </c>
      <c r="E4767" s="48" t="s">
        <v>8819</v>
      </c>
      <c r="F4767" s="44" t="s">
        <v>1299</v>
      </c>
      <c r="G4767" s="61"/>
    </row>
    <row r="4768" spans="1:7" x14ac:dyDescent="0.15">
      <c r="A4768" s="44">
        <v>34194</v>
      </c>
      <c r="B4768" s="44" t="s">
        <v>1296</v>
      </c>
      <c r="C4768" s="48" t="s">
        <v>4141</v>
      </c>
      <c r="D4768" s="44">
        <v>2000</v>
      </c>
      <c r="E4768" s="48" t="s">
        <v>8819</v>
      </c>
      <c r="F4768" s="44" t="s">
        <v>1299</v>
      </c>
      <c r="G4768" s="61"/>
    </row>
    <row r="4769" spans="1:7" x14ac:dyDescent="0.15">
      <c r="A4769" s="44">
        <v>34195</v>
      </c>
      <c r="B4769" s="44" t="s">
        <v>1295</v>
      </c>
      <c r="C4769" s="48" t="s">
        <v>11153</v>
      </c>
      <c r="D4769" s="44">
        <v>1999</v>
      </c>
      <c r="E4769" s="48" t="s">
        <v>8864</v>
      </c>
      <c r="F4769" s="44" t="s">
        <v>1296</v>
      </c>
      <c r="G4769" s="61"/>
    </row>
    <row r="4770" spans="1:7" x14ac:dyDescent="0.15">
      <c r="A4770" s="44">
        <v>34197</v>
      </c>
      <c r="B4770" s="44" t="s">
        <v>1296</v>
      </c>
      <c r="C4770" s="48" t="s">
        <v>11154</v>
      </c>
      <c r="D4770" s="44">
        <v>1999</v>
      </c>
      <c r="E4770" s="48" t="s">
        <v>8694</v>
      </c>
      <c r="F4770" s="44" t="s">
        <v>1291</v>
      </c>
      <c r="G4770" s="61"/>
    </row>
    <row r="4771" spans="1:7" x14ac:dyDescent="0.15">
      <c r="A4771" s="44">
        <v>34198</v>
      </c>
      <c r="B4771" s="44" t="s">
        <v>1295</v>
      </c>
      <c r="C4771" s="48" t="s">
        <v>4142</v>
      </c>
      <c r="D4771" s="44">
        <v>2003</v>
      </c>
      <c r="E4771" s="48" t="s">
        <v>8735</v>
      </c>
      <c r="F4771" s="44" t="s">
        <v>1295</v>
      </c>
      <c r="G4771" s="61">
        <v>42645</v>
      </c>
    </row>
    <row r="4772" spans="1:7" x14ac:dyDescent="0.15">
      <c r="A4772" s="44">
        <v>34200</v>
      </c>
      <c r="B4772" s="44" t="s">
        <v>1296</v>
      </c>
      <c r="C4772" s="48" t="s">
        <v>4143</v>
      </c>
      <c r="D4772" s="44">
        <v>2002</v>
      </c>
      <c r="E4772" s="48" t="s">
        <v>8752</v>
      </c>
      <c r="F4772" s="44" t="s">
        <v>1290</v>
      </c>
      <c r="G4772" s="61"/>
    </row>
    <row r="4773" spans="1:7" x14ac:dyDescent="0.15">
      <c r="A4773" s="44">
        <v>34201</v>
      </c>
      <c r="B4773" s="44" t="s">
        <v>1296</v>
      </c>
      <c r="C4773" s="48" t="s">
        <v>893</v>
      </c>
      <c r="D4773" s="44">
        <v>2001</v>
      </c>
      <c r="E4773" s="48" t="s">
        <v>8823</v>
      </c>
      <c r="F4773" s="44" t="s">
        <v>1298</v>
      </c>
      <c r="G4773" s="61"/>
    </row>
    <row r="4774" spans="1:7" x14ac:dyDescent="0.15">
      <c r="A4774" s="44">
        <v>34202</v>
      </c>
      <c r="B4774" s="44" t="s">
        <v>1295</v>
      </c>
      <c r="C4774" s="48" t="s">
        <v>4144</v>
      </c>
      <c r="D4774" s="44">
        <v>2002</v>
      </c>
      <c r="E4774" s="48" t="s">
        <v>8748</v>
      </c>
      <c r="F4774" s="44" t="s">
        <v>1296</v>
      </c>
      <c r="G4774" s="61"/>
    </row>
    <row r="4775" spans="1:7" x14ac:dyDescent="0.15">
      <c r="A4775" s="44">
        <v>34204</v>
      </c>
      <c r="B4775" s="44" t="s">
        <v>1296</v>
      </c>
      <c r="C4775" s="48" t="s">
        <v>4145</v>
      </c>
      <c r="D4775" s="44">
        <v>2004</v>
      </c>
      <c r="E4775" s="48" t="s">
        <v>8794</v>
      </c>
      <c r="F4775" s="44" t="s">
        <v>1293</v>
      </c>
      <c r="G4775" s="61"/>
    </row>
    <row r="4776" spans="1:7" x14ac:dyDescent="0.15">
      <c r="A4776" s="44">
        <v>34205</v>
      </c>
      <c r="B4776" s="44" t="s">
        <v>1295</v>
      </c>
      <c r="C4776" s="48" t="s">
        <v>11155</v>
      </c>
      <c r="D4776" s="44">
        <v>1999</v>
      </c>
      <c r="E4776" s="48" t="s">
        <v>8837</v>
      </c>
      <c r="F4776" s="44" t="s">
        <v>1291</v>
      </c>
      <c r="G4776" s="61">
        <v>43100</v>
      </c>
    </row>
    <row r="4777" spans="1:7" x14ac:dyDescent="0.15">
      <c r="A4777" s="44">
        <v>34210</v>
      </c>
      <c r="B4777" s="44" t="s">
        <v>1295</v>
      </c>
      <c r="C4777" s="48" t="s">
        <v>1329</v>
      </c>
      <c r="D4777" s="44">
        <v>2004</v>
      </c>
      <c r="E4777" s="48" t="s">
        <v>8708</v>
      </c>
      <c r="F4777" s="44" t="s">
        <v>1296</v>
      </c>
      <c r="G4777" s="61">
        <v>42925</v>
      </c>
    </row>
    <row r="4778" spans="1:7" x14ac:dyDescent="0.15">
      <c r="A4778" s="44">
        <v>34211</v>
      </c>
      <c r="B4778" s="44" t="s">
        <v>1295</v>
      </c>
      <c r="C4778" s="48" t="s">
        <v>4146</v>
      </c>
      <c r="D4778" s="44">
        <v>2001</v>
      </c>
      <c r="E4778" s="48" t="s">
        <v>8763</v>
      </c>
      <c r="F4778" s="44" t="s">
        <v>1299</v>
      </c>
      <c r="G4778" s="61"/>
    </row>
    <row r="4779" spans="1:7" x14ac:dyDescent="0.15">
      <c r="A4779" s="44">
        <v>34213</v>
      </c>
      <c r="B4779" s="44" t="s">
        <v>1296</v>
      </c>
      <c r="C4779" s="48" t="s">
        <v>662</v>
      </c>
      <c r="D4779" s="44">
        <v>2002</v>
      </c>
      <c r="E4779" s="48" t="s">
        <v>8744</v>
      </c>
      <c r="F4779" s="44" t="s">
        <v>1290</v>
      </c>
      <c r="G4779" s="61"/>
    </row>
    <row r="4780" spans="1:7" x14ac:dyDescent="0.15">
      <c r="A4780" s="44">
        <v>34215</v>
      </c>
      <c r="B4780" s="44" t="s">
        <v>1296</v>
      </c>
      <c r="C4780" s="48" t="s">
        <v>4147</v>
      </c>
      <c r="D4780" s="44">
        <v>2003</v>
      </c>
      <c r="E4780" s="48" t="s">
        <v>8748</v>
      </c>
      <c r="F4780" s="44" t="s">
        <v>1296</v>
      </c>
      <c r="G4780" s="61">
        <v>43100</v>
      </c>
    </row>
    <row r="4781" spans="1:7" x14ac:dyDescent="0.15">
      <c r="A4781" s="44">
        <v>34216</v>
      </c>
      <c r="B4781" s="44" t="s">
        <v>1295</v>
      </c>
      <c r="C4781" s="48" t="s">
        <v>4148</v>
      </c>
      <c r="D4781" s="44">
        <v>2004</v>
      </c>
      <c r="E4781" s="48" t="s">
        <v>8748</v>
      </c>
      <c r="F4781" s="44" t="s">
        <v>1296</v>
      </c>
      <c r="G4781" s="61"/>
    </row>
    <row r="4782" spans="1:7" x14ac:dyDescent="0.15">
      <c r="A4782" s="44">
        <v>34218</v>
      </c>
      <c r="B4782" s="44" t="s">
        <v>1295</v>
      </c>
      <c r="C4782" s="48" t="s">
        <v>4149</v>
      </c>
      <c r="D4782" s="44">
        <v>2001</v>
      </c>
      <c r="E4782" s="48" t="s">
        <v>9178</v>
      </c>
      <c r="F4782" s="44" t="s">
        <v>1291</v>
      </c>
      <c r="G4782" s="61"/>
    </row>
    <row r="4783" spans="1:7" x14ac:dyDescent="0.15">
      <c r="A4783" s="44">
        <v>34219</v>
      </c>
      <c r="B4783" s="44" t="s">
        <v>1296</v>
      </c>
      <c r="C4783" s="48" t="s">
        <v>4150</v>
      </c>
      <c r="D4783" s="44">
        <v>2004</v>
      </c>
      <c r="E4783" s="48" t="s">
        <v>8784</v>
      </c>
      <c r="F4783" s="44" t="s">
        <v>1290</v>
      </c>
      <c r="G4783" s="61">
        <v>43100</v>
      </c>
    </row>
    <row r="4784" spans="1:7" x14ac:dyDescent="0.15">
      <c r="A4784" s="44">
        <v>34220</v>
      </c>
      <c r="B4784" s="44" t="s">
        <v>1296</v>
      </c>
      <c r="C4784" s="48" t="s">
        <v>618</v>
      </c>
      <c r="D4784" s="44">
        <v>2003</v>
      </c>
      <c r="E4784" s="48" t="s">
        <v>8826</v>
      </c>
      <c r="F4784" s="44" t="s">
        <v>1294</v>
      </c>
      <c r="G4784" s="61">
        <v>42925</v>
      </c>
    </row>
    <row r="4785" spans="1:7" x14ac:dyDescent="0.15">
      <c r="A4785" s="44">
        <v>34221</v>
      </c>
      <c r="B4785" s="44" t="s">
        <v>1296</v>
      </c>
      <c r="C4785" s="48" t="s">
        <v>1300</v>
      </c>
      <c r="D4785" s="44">
        <v>2002</v>
      </c>
      <c r="E4785" s="48" t="s">
        <v>8777</v>
      </c>
      <c r="F4785" s="44" t="s">
        <v>1298</v>
      </c>
      <c r="G4785" s="61"/>
    </row>
    <row r="4786" spans="1:7" x14ac:dyDescent="0.15">
      <c r="A4786" s="44">
        <v>34222</v>
      </c>
      <c r="B4786" s="44" t="s">
        <v>1295</v>
      </c>
      <c r="C4786" s="48" t="s">
        <v>428</v>
      </c>
      <c r="D4786" s="44">
        <v>2001</v>
      </c>
      <c r="E4786" s="48" t="s">
        <v>8726</v>
      </c>
      <c r="F4786" s="44" t="s">
        <v>1292</v>
      </c>
      <c r="G4786" s="61"/>
    </row>
    <row r="4787" spans="1:7" x14ac:dyDescent="0.15">
      <c r="A4787" s="44">
        <v>34223</v>
      </c>
      <c r="B4787" s="44" t="s">
        <v>1296</v>
      </c>
      <c r="C4787" s="48" t="s">
        <v>8309</v>
      </c>
      <c r="D4787" s="44">
        <v>2000</v>
      </c>
      <c r="E4787" s="48" t="s">
        <v>8803</v>
      </c>
      <c r="F4787" s="44" t="s">
        <v>1296</v>
      </c>
      <c r="G4787" s="61"/>
    </row>
    <row r="4788" spans="1:7" x14ac:dyDescent="0.15">
      <c r="A4788" s="44">
        <v>34224</v>
      </c>
      <c r="B4788" s="44" t="s">
        <v>1296</v>
      </c>
      <c r="C4788" s="48" t="s">
        <v>10075</v>
      </c>
      <c r="D4788" s="44">
        <v>2001</v>
      </c>
      <c r="E4788" s="48" t="s">
        <v>9168</v>
      </c>
      <c r="F4788" s="44" t="s">
        <v>1291</v>
      </c>
      <c r="G4788" s="61"/>
    </row>
    <row r="4789" spans="1:7" x14ac:dyDescent="0.15">
      <c r="A4789" s="44">
        <v>34225</v>
      </c>
      <c r="B4789" s="44" t="s">
        <v>1296</v>
      </c>
      <c r="C4789" s="48" t="s">
        <v>4151</v>
      </c>
      <c r="D4789" s="44">
        <v>2003</v>
      </c>
      <c r="E4789" s="48" t="s">
        <v>9168</v>
      </c>
      <c r="F4789" s="44" t="s">
        <v>1291</v>
      </c>
      <c r="G4789" s="61"/>
    </row>
    <row r="4790" spans="1:7" x14ac:dyDescent="0.15">
      <c r="A4790" s="44">
        <v>34226</v>
      </c>
      <c r="B4790" s="44" t="s">
        <v>1295</v>
      </c>
      <c r="C4790" s="48" t="s">
        <v>4152</v>
      </c>
      <c r="D4790" s="44">
        <v>2002</v>
      </c>
      <c r="E4790" s="48" t="s">
        <v>8789</v>
      </c>
      <c r="F4790" s="44" t="s">
        <v>1297</v>
      </c>
      <c r="G4790" s="61"/>
    </row>
    <row r="4791" spans="1:7" x14ac:dyDescent="0.15">
      <c r="A4791" s="44">
        <v>34227</v>
      </c>
      <c r="B4791" s="44" t="s">
        <v>1296</v>
      </c>
      <c r="C4791" s="48" t="s">
        <v>4153</v>
      </c>
      <c r="D4791" s="44">
        <v>2003</v>
      </c>
      <c r="E4791" s="48" t="s">
        <v>8844</v>
      </c>
      <c r="F4791" s="44" t="s">
        <v>1298</v>
      </c>
      <c r="G4791" s="61">
        <v>43035</v>
      </c>
    </row>
    <row r="4792" spans="1:7" x14ac:dyDescent="0.15">
      <c r="A4792" s="44">
        <v>34228</v>
      </c>
      <c r="B4792" s="44" t="s">
        <v>1296</v>
      </c>
      <c r="C4792" s="48" t="s">
        <v>4154</v>
      </c>
      <c r="D4792" s="44">
        <v>2000</v>
      </c>
      <c r="E4792" s="48" t="s">
        <v>8803</v>
      </c>
      <c r="F4792" s="44" t="s">
        <v>1296</v>
      </c>
      <c r="G4792" s="61"/>
    </row>
    <row r="4793" spans="1:7" x14ac:dyDescent="0.15">
      <c r="A4793" s="133">
        <v>34230</v>
      </c>
      <c r="B4793" s="133" t="s">
        <v>1295</v>
      </c>
      <c r="C4793" s="134" t="s">
        <v>11156</v>
      </c>
      <c r="D4793" s="133">
        <v>1999</v>
      </c>
      <c r="E4793" s="134" t="s">
        <v>8766</v>
      </c>
      <c r="F4793" s="133" t="s">
        <v>1291</v>
      </c>
    </row>
    <row r="4794" spans="1:7" x14ac:dyDescent="0.15">
      <c r="A4794" s="44">
        <v>34231</v>
      </c>
      <c r="B4794" s="44" t="s">
        <v>1296</v>
      </c>
      <c r="C4794" s="48" t="s">
        <v>576</v>
      </c>
      <c r="D4794" s="44">
        <v>2002</v>
      </c>
      <c r="E4794" s="48" t="s">
        <v>8716</v>
      </c>
      <c r="F4794" s="44" t="s">
        <v>1294</v>
      </c>
      <c r="G4794" s="61">
        <v>43100</v>
      </c>
    </row>
    <row r="4795" spans="1:7" x14ac:dyDescent="0.15">
      <c r="A4795" s="44">
        <v>34237</v>
      </c>
      <c r="B4795" s="44" t="s">
        <v>1296</v>
      </c>
      <c r="C4795" s="48" t="s">
        <v>665</v>
      </c>
      <c r="D4795" s="44">
        <v>2003</v>
      </c>
      <c r="E4795" s="48" t="s">
        <v>8822</v>
      </c>
      <c r="F4795" s="44" t="s">
        <v>1295</v>
      </c>
      <c r="G4795" s="61"/>
    </row>
    <row r="4796" spans="1:7" x14ac:dyDescent="0.15">
      <c r="A4796" s="44">
        <v>34238</v>
      </c>
      <c r="B4796" s="44" t="s">
        <v>1295</v>
      </c>
      <c r="C4796" s="48" t="s">
        <v>4156</v>
      </c>
      <c r="D4796" s="44">
        <v>2002</v>
      </c>
      <c r="E4796" s="48" t="s">
        <v>8743</v>
      </c>
      <c r="F4796" s="44" t="s">
        <v>1299</v>
      </c>
      <c r="G4796" s="61"/>
    </row>
    <row r="4797" spans="1:7" x14ac:dyDescent="0.15">
      <c r="A4797" s="44">
        <v>34239</v>
      </c>
      <c r="B4797" s="44" t="s">
        <v>1295</v>
      </c>
      <c r="C4797" s="48" t="s">
        <v>4157</v>
      </c>
      <c r="D4797" s="44">
        <v>2001</v>
      </c>
      <c r="E4797" s="48" t="s">
        <v>8743</v>
      </c>
      <c r="F4797" s="44" t="s">
        <v>1299</v>
      </c>
      <c r="G4797" s="61"/>
    </row>
    <row r="4798" spans="1:7" x14ac:dyDescent="0.15">
      <c r="A4798" s="44">
        <v>34240</v>
      </c>
      <c r="B4798" s="44" t="s">
        <v>1295</v>
      </c>
      <c r="C4798" s="48" t="s">
        <v>4158</v>
      </c>
      <c r="D4798" s="44">
        <v>2001</v>
      </c>
      <c r="E4798" s="48" t="s">
        <v>8743</v>
      </c>
      <c r="F4798" s="44" t="s">
        <v>1299</v>
      </c>
      <c r="G4798" s="61"/>
    </row>
    <row r="4799" spans="1:7" x14ac:dyDescent="0.15">
      <c r="A4799" s="44">
        <v>34241</v>
      </c>
      <c r="B4799" s="44" t="s">
        <v>1295</v>
      </c>
      <c r="C4799" s="48" t="s">
        <v>4159</v>
      </c>
      <c r="D4799" s="44">
        <v>2001</v>
      </c>
      <c r="E4799" s="48" t="s">
        <v>8708</v>
      </c>
      <c r="F4799" s="44" t="s">
        <v>1296</v>
      </c>
      <c r="G4799" s="61"/>
    </row>
    <row r="4800" spans="1:7" x14ac:dyDescent="0.15">
      <c r="A4800" s="44">
        <v>34242</v>
      </c>
      <c r="B4800" s="44" t="s">
        <v>1295</v>
      </c>
      <c r="C4800" s="48" t="s">
        <v>4160</v>
      </c>
      <c r="D4800" s="44">
        <v>2004</v>
      </c>
      <c r="E4800" s="48" t="s">
        <v>8708</v>
      </c>
      <c r="F4800" s="44" t="s">
        <v>1296</v>
      </c>
      <c r="G4800" s="61"/>
    </row>
    <row r="4801" spans="1:7" x14ac:dyDescent="0.15">
      <c r="A4801" s="44">
        <v>34243</v>
      </c>
      <c r="B4801" s="44" t="s">
        <v>1295</v>
      </c>
      <c r="C4801" s="48" t="s">
        <v>104</v>
      </c>
      <c r="D4801" s="44">
        <v>2002</v>
      </c>
      <c r="E4801" s="48" t="s">
        <v>8708</v>
      </c>
      <c r="F4801" s="44" t="s">
        <v>1296</v>
      </c>
      <c r="G4801" s="61"/>
    </row>
    <row r="4802" spans="1:7" x14ac:dyDescent="0.15">
      <c r="A4802" s="44">
        <v>34244</v>
      </c>
      <c r="B4802" s="44" t="s">
        <v>1296</v>
      </c>
      <c r="C4802" s="48" t="s">
        <v>4161</v>
      </c>
      <c r="D4802" s="44">
        <v>2004</v>
      </c>
      <c r="E4802" s="48" t="s">
        <v>8712</v>
      </c>
      <c r="F4802" s="44" t="s">
        <v>1291</v>
      </c>
      <c r="G4802" s="61">
        <v>42925</v>
      </c>
    </row>
    <row r="4803" spans="1:7" x14ac:dyDescent="0.15">
      <c r="A4803" s="44">
        <v>34245</v>
      </c>
      <c r="B4803" s="44" t="s">
        <v>1295</v>
      </c>
      <c r="C4803" s="48" t="s">
        <v>4162</v>
      </c>
      <c r="D4803" s="44">
        <v>2006</v>
      </c>
      <c r="E4803" s="48" t="s">
        <v>8766</v>
      </c>
      <c r="F4803" s="44" t="s">
        <v>1291</v>
      </c>
      <c r="G4803" s="61"/>
    </row>
    <row r="4804" spans="1:7" x14ac:dyDescent="0.15">
      <c r="A4804" s="44">
        <v>34246</v>
      </c>
      <c r="B4804" s="44" t="s">
        <v>1295</v>
      </c>
      <c r="C4804" s="48" t="s">
        <v>4163</v>
      </c>
      <c r="D4804" s="44">
        <v>2004</v>
      </c>
      <c r="E4804" s="48" t="s">
        <v>8766</v>
      </c>
      <c r="F4804" s="44" t="s">
        <v>1291</v>
      </c>
      <c r="G4804" s="61">
        <v>43100</v>
      </c>
    </row>
    <row r="4805" spans="1:7" x14ac:dyDescent="0.15">
      <c r="A4805" s="44">
        <v>34247</v>
      </c>
      <c r="B4805" s="44" t="s">
        <v>1296</v>
      </c>
      <c r="C4805" s="48" t="s">
        <v>4164</v>
      </c>
      <c r="D4805" s="44">
        <v>2005</v>
      </c>
      <c r="E4805" s="48" t="s">
        <v>8766</v>
      </c>
      <c r="F4805" s="44" t="s">
        <v>1291</v>
      </c>
      <c r="G4805" s="61">
        <v>43100</v>
      </c>
    </row>
    <row r="4806" spans="1:7" x14ac:dyDescent="0.15">
      <c r="A4806" s="44">
        <v>34248</v>
      </c>
      <c r="B4806" s="44" t="s">
        <v>1296</v>
      </c>
      <c r="C4806" s="48" t="s">
        <v>4165</v>
      </c>
      <c r="D4806" s="44">
        <v>2005</v>
      </c>
      <c r="E4806" s="48" t="s">
        <v>8766</v>
      </c>
      <c r="F4806" s="44" t="s">
        <v>1291</v>
      </c>
      <c r="G4806" s="61">
        <v>43100</v>
      </c>
    </row>
    <row r="4807" spans="1:7" x14ac:dyDescent="0.15">
      <c r="A4807" s="44">
        <v>34249</v>
      </c>
      <c r="B4807" s="44" t="s">
        <v>1296</v>
      </c>
      <c r="C4807" s="48" t="s">
        <v>4166</v>
      </c>
      <c r="D4807" s="44">
        <v>2002</v>
      </c>
      <c r="E4807" s="48" t="s">
        <v>8766</v>
      </c>
      <c r="F4807" s="44" t="s">
        <v>1291</v>
      </c>
      <c r="G4807" s="61"/>
    </row>
    <row r="4808" spans="1:7" x14ac:dyDescent="0.15">
      <c r="A4808" s="44">
        <v>34250</v>
      </c>
      <c r="B4808" s="44" t="s">
        <v>1295</v>
      </c>
      <c r="C4808" s="48" t="s">
        <v>4167</v>
      </c>
      <c r="D4808" s="44">
        <v>2005</v>
      </c>
      <c r="E4808" s="48" t="s">
        <v>8766</v>
      </c>
      <c r="F4808" s="44" t="s">
        <v>1291</v>
      </c>
      <c r="G4808" s="61"/>
    </row>
    <row r="4809" spans="1:7" x14ac:dyDescent="0.15">
      <c r="A4809" s="133">
        <v>34251</v>
      </c>
      <c r="B4809" s="133" t="s">
        <v>1295</v>
      </c>
      <c r="C4809" s="134" t="s">
        <v>4168</v>
      </c>
      <c r="D4809" s="133">
        <v>2005</v>
      </c>
      <c r="E4809" s="134" t="s">
        <v>8766</v>
      </c>
      <c r="F4809" s="133" t="s">
        <v>1291</v>
      </c>
    </row>
    <row r="4810" spans="1:7" x14ac:dyDescent="0.15">
      <c r="A4810" s="44">
        <v>34252</v>
      </c>
      <c r="B4810" s="44" t="s">
        <v>1295</v>
      </c>
      <c r="C4810" s="48" t="s">
        <v>4169</v>
      </c>
      <c r="D4810" s="44">
        <v>2006</v>
      </c>
      <c r="E4810" s="48" t="s">
        <v>8766</v>
      </c>
      <c r="F4810" s="44" t="s">
        <v>1291</v>
      </c>
      <c r="G4810" s="61">
        <v>42859</v>
      </c>
    </row>
    <row r="4811" spans="1:7" x14ac:dyDescent="0.15">
      <c r="A4811" s="44">
        <v>34253</v>
      </c>
      <c r="B4811" s="44" t="s">
        <v>1296</v>
      </c>
      <c r="C4811" s="48" t="s">
        <v>4170</v>
      </c>
      <c r="D4811" s="44">
        <v>2004</v>
      </c>
      <c r="E4811" s="48" t="s">
        <v>8766</v>
      </c>
      <c r="F4811" s="44" t="s">
        <v>1291</v>
      </c>
      <c r="G4811" s="61"/>
    </row>
    <row r="4812" spans="1:7" x14ac:dyDescent="0.15">
      <c r="A4812" s="44">
        <v>34254</v>
      </c>
      <c r="B4812" s="44" t="s">
        <v>1296</v>
      </c>
      <c r="C4812" s="48" t="s">
        <v>1089</v>
      </c>
      <c r="D4812" s="44">
        <v>2003</v>
      </c>
      <c r="E4812" s="48" t="s">
        <v>8697</v>
      </c>
      <c r="F4812" s="44" t="s">
        <v>1291</v>
      </c>
      <c r="G4812" s="61">
        <v>43100</v>
      </c>
    </row>
    <row r="4813" spans="1:7" x14ac:dyDescent="0.15">
      <c r="A4813" s="44">
        <v>34255</v>
      </c>
      <c r="B4813" s="44" t="s">
        <v>1296</v>
      </c>
      <c r="C4813" s="48" t="s">
        <v>552</v>
      </c>
      <c r="D4813" s="44">
        <v>2002</v>
      </c>
      <c r="E4813" s="48" t="s">
        <v>8697</v>
      </c>
      <c r="F4813" s="44" t="s">
        <v>1291</v>
      </c>
      <c r="G4813" s="61">
        <v>43100</v>
      </c>
    </row>
    <row r="4814" spans="1:7" x14ac:dyDescent="0.15">
      <c r="A4814" s="44">
        <v>34256</v>
      </c>
      <c r="B4814" s="44" t="s">
        <v>1295</v>
      </c>
      <c r="C4814" s="48" t="s">
        <v>357</v>
      </c>
      <c r="D4814" s="44">
        <v>2001</v>
      </c>
      <c r="E4814" s="48" t="s">
        <v>8697</v>
      </c>
      <c r="F4814" s="44" t="s">
        <v>1291</v>
      </c>
      <c r="G4814" s="61">
        <v>42806</v>
      </c>
    </row>
    <row r="4815" spans="1:7" x14ac:dyDescent="0.15">
      <c r="A4815" s="44">
        <v>34257</v>
      </c>
      <c r="B4815" s="44" t="s">
        <v>1295</v>
      </c>
      <c r="C4815" s="48" t="s">
        <v>4171</v>
      </c>
      <c r="D4815" s="44">
        <v>2001</v>
      </c>
      <c r="E4815" s="48" t="s">
        <v>8760</v>
      </c>
      <c r="F4815" s="44" t="s">
        <v>1297</v>
      </c>
      <c r="G4815" s="61"/>
    </row>
    <row r="4816" spans="1:7" x14ac:dyDescent="0.15">
      <c r="A4816" s="44">
        <v>34258</v>
      </c>
      <c r="B4816" s="44" t="s">
        <v>1295</v>
      </c>
      <c r="C4816" s="48" t="s">
        <v>4172</v>
      </c>
      <c r="D4816" s="44">
        <v>2005</v>
      </c>
      <c r="E4816" s="48" t="s">
        <v>8760</v>
      </c>
      <c r="F4816" s="44" t="s">
        <v>1297</v>
      </c>
      <c r="G4816" s="61">
        <v>43045</v>
      </c>
    </row>
    <row r="4817" spans="1:7" x14ac:dyDescent="0.15">
      <c r="A4817" s="44">
        <v>34259</v>
      </c>
      <c r="B4817" s="44" t="s">
        <v>1295</v>
      </c>
      <c r="C4817" s="48" t="s">
        <v>4173</v>
      </c>
      <c r="D4817" s="44">
        <v>2003</v>
      </c>
      <c r="E4817" s="48" t="s">
        <v>8832</v>
      </c>
      <c r="F4817" s="44" t="s">
        <v>1294</v>
      </c>
      <c r="G4817" s="61"/>
    </row>
    <row r="4818" spans="1:7" x14ac:dyDescent="0.15">
      <c r="A4818" s="44">
        <v>34262</v>
      </c>
      <c r="B4818" s="44" t="s">
        <v>1295</v>
      </c>
      <c r="C4818" s="48" t="s">
        <v>393</v>
      </c>
      <c r="D4818" s="44">
        <v>2001</v>
      </c>
      <c r="E4818" s="48" t="s">
        <v>8747</v>
      </c>
      <c r="F4818" s="44" t="s">
        <v>1299</v>
      </c>
      <c r="G4818" s="61"/>
    </row>
    <row r="4819" spans="1:7" x14ac:dyDescent="0.15">
      <c r="A4819" s="44">
        <v>34263</v>
      </c>
      <c r="B4819" s="44" t="s">
        <v>1295</v>
      </c>
      <c r="C4819" s="48" t="s">
        <v>4174</v>
      </c>
      <c r="D4819" s="44">
        <v>2001</v>
      </c>
      <c r="E4819" s="48" t="s">
        <v>8798</v>
      </c>
      <c r="F4819" s="44" t="s">
        <v>1299</v>
      </c>
      <c r="G4819" s="61"/>
    </row>
    <row r="4820" spans="1:7" x14ac:dyDescent="0.15">
      <c r="A4820" s="44">
        <v>34264</v>
      </c>
      <c r="B4820" s="44" t="s">
        <v>1295</v>
      </c>
      <c r="C4820" s="48" t="s">
        <v>4175</v>
      </c>
      <c r="D4820" s="44">
        <v>2000</v>
      </c>
      <c r="E4820" s="48" t="s">
        <v>8798</v>
      </c>
      <c r="F4820" s="44" t="s">
        <v>1299</v>
      </c>
      <c r="G4820" s="61"/>
    </row>
    <row r="4821" spans="1:7" x14ac:dyDescent="0.15">
      <c r="A4821" s="44">
        <v>34265</v>
      </c>
      <c r="B4821" s="44" t="s">
        <v>1295</v>
      </c>
      <c r="C4821" s="48" t="s">
        <v>396</v>
      </c>
      <c r="D4821" s="44">
        <v>2000</v>
      </c>
      <c r="E4821" s="48" t="s">
        <v>8834</v>
      </c>
      <c r="F4821" s="44" t="s">
        <v>1299</v>
      </c>
      <c r="G4821" s="61">
        <v>43100</v>
      </c>
    </row>
    <row r="4822" spans="1:7" x14ac:dyDescent="0.15">
      <c r="A4822" s="44">
        <v>34266</v>
      </c>
      <c r="B4822" s="44" t="s">
        <v>1296</v>
      </c>
      <c r="C4822" s="48" t="s">
        <v>4176</v>
      </c>
      <c r="D4822" s="44">
        <v>2002</v>
      </c>
      <c r="E4822" s="48" t="s">
        <v>8798</v>
      </c>
      <c r="F4822" s="44" t="s">
        <v>1299</v>
      </c>
      <c r="G4822" s="61"/>
    </row>
    <row r="4823" spans="1:7" x14ac:dyDescent="0.15">
      <c r="A4823" s="44">
        <v>34267</v>
      </c>
      <c r="B4823" s="44" t="s">
        <v>1296</v>
      </c>
      <c r="C4823" s="48" t="s">
        <v>4177</v>
      </c>
      <c r="D4823" s="44">
        <v>2002</v>
      </c>
      <c r="E4823" s="48" t="s">
        <v>8798</v>
      </c>
      <c r="F4823" s="44" t="s">
        <v>1299</v>
      </c>
      <c r="G4823" s="61"/>
    </row>
    <row r="4824" spans="1:7" x14ac:dyDescent="0.15">
      <c r="A4824" s="44">
        <v>34268</v>
      </c>
      <c r="B4824" s="44" t="s">
        <v>1296</v>
      </c>
      <c r="C4824" s="48" t="s">
        <v>4178</v>
      </c>
      <c r="D4824" s="44">
        <v>2003</v>
      </c>
      <c r="E4824" s="48" t="s">
        <v>8798</v>
      </c>
      <c r="F4824" s="44" t="s">
        <v>1299</v>
      </c>
      <c r="G4824" s="61"/>
    </row>
    <row r="4825" spans="1:7" x14ac:dyDescent="0.15">
      <c r="A4825" s="44">
        <v>34269</v>
      </c>
      <c r="B4825" s="44" t="s">
        <v>1295</v>
      </c>
      <c r="C4825" s="48" t="s">
        <v>4179</v>
      </c>
      <c r="D4825" s="44">
        <v>2005</v>
      </c>
      <c r="E4825" s="48" t="s">
        <v>9084</v>
      </c>
      <c r="F4825" s="44" t="s">
        <v>1297</v>
      </c>
      <c r="G4825" s="61"/>
    </row>
    <row r="4826" spans="1:7" x14ac:dyDescent="0.15">
      <c r="A4826" s="44">
        <v>34270</v>
      </c>
      <c r="B4826" s="44" t="s">
        <v>1295</v>
      </c>
      <c r="C4826" s="48" t="s">
        <v>4180</v>
      </c>
      <c r="D4826" s="44">
        <v>2003</v>
      </c>
      <c r="E4826" s="48" t="s">
        <v>8775</v>
      </c>
      <c r="F4826" s="44" t="s">
        <v>1290</v>
      </c>
      <c r="G4826" s="61"/>
    </row>
    <row r="4827" spans="1:7" x14ac:dyDescent="0.15">
      <c r="A4827" s="44">
        <v>34271</v>
      </c>
      <c r="B4827" s="44" t="s">
        <v>1296</v>
      </c>
      <c r="C4827" s="48" t="s">
        <v>4181</v>
      </c>
      <c r="D4827" s="44">
        <v>2004</v>
      </c>
      <c r="E4827" s="48" t="s">
        <v>8775</v>
      </c>
      <c r="F4827" s="44" t="s">
        <v>1290</v>
      </c>
      <c r="G4827" s="61"/>
    </row>
    <row r="4828" spans="1:7" x14ac:dyDescent="0.15">
      <c r="A4828" s="44">
        <v>34272</v>
      </c>
      <c r="B4828" s="44" t="s">
        <v>1296</v>
      </c>
      <c r="C4828" s="48" t="s">
        <v>4182</v>
      </c>
      <c r="D4828" s="44">
        <v>2002</v>
      </c>
      <c r="E4828" s="48" t="s">
        <v>8775</v>
      </c>
      <c r="F4828" s="44" t="s">
        <v>1290</v>
      </c>
      <c r="G4828" s="61"/>
    </row>
    <row r="4829" spans="1:7" x14ac:dyDescent="0.15">
      <c r="A4829" s="44">
        <v>34273</v>
      </c>
      <c r="B4829" s="44" t="s">
        <v>1296</v>
      </c>
      <c r="C4829" s="48" t="s">
        <v>895</v>
      </c>
      <c r="D4829" s="44">
        <v>2001</v>
      </c>
      <c r="E4829" s="48" t="s">
        <v>8775</v>
      </c>
      <c r="F4829" s="44" t="s">
        <v>1290</v>
      </c>
      <c r="G4829" s="61"/>
    </row>
    <row r="4830" spans="1:7" x14ac:dyDescent="0.15">
      <c r="A4830" s="44">
        <v>34274</v>
      </c>
      <c r="B4830" s="44" t="s">
        <v>1295</v>
      </c>
      <c r="C4830" s="48" t="s">
        <v>92</v>
      </c>
      <c r="D4830" s="44">
        <v>2002</v>
      </c>
      <c r="E4830" s="48" t="s">
        <v>8710</v>
      </c>
      <c r="F4830" s="44" t="s">
        <v>1299</v>
      </c>
      <c r="G4830" s="61"/>
    </row>
    <row r="4831" spans="1:7" x14ac:dyDescent="0.15">
      <c r="A4831" s="44">
        <v>34275</v>
      </c>
      <c r="B4831" s="44" t="s">
        <v>1295</v>
      </c>
      <c r="C4831" s="48" t="s">
        <v>178</v>
      </c>
      <c r="D4831" s="44">
        <v>2002</v>
      </c>
      <c r="E4831" s="48" t="s">
        <v>8789</v>
      </c>
      <c r="F4831" s="44" t="s">
        <v>1297</v>
      </c>
      <c r="G4831" s="61"/>
    </row>
    <row r="4832" spans="1:7" x14ac:dyDescent="0.15">
      <c r="A4832" s="44">
        <v>34276</v>
      </c>
      <c r="B4832" s="44" t="s">
        <v>1295</v>
      </c>
      <c r="C4832" s="48" t="s">
        <v>4183</v>
      </c>
      <c r="D4832" s="44">
        <v>2002</v>
      </c>
      <c r="E4832" s="48" t="s">
        <v>8789</v>
      </c>
      <c r="F4832" s="44" t="s">
        <v>1297</v>
      </c>
      <c r="G4832" s="61"/>
    </row>
    <row r="4833" spans="1:7" x14ac:dyDescent="0.15">
      <c r="A4833" s="44">
        <v>34277</v>
      </c>
      <c r="B4833" s="44" t="s">
        <v>1295</v>
      </c>
      <c r="C4833" s="48" t="s">
        <v>4184</v>
      </c>
      <c r="D4833" s="44">
        <v>2007</v>
      </c>
      <c r="E4833" s="48" t="s">
        <v>8721</v>
      </c>
      <c r="F4833" s="44" t="s">
        <v>1298</v>
      </c>
      <c r="G4833" s="61">
        <v>42876</v>
      </c>
    </row>
    <row r="4834" spans="1:7" x14ac:dyDescent="0.15">
      <c r="A4834" s="44">
        <v>34278</v>
      </c>
      <c r="B4834" s="44" t="s">
        <v>1296</v>
      </c>
      <c r="C4834" s="48" t="s">
        <v>4185</v>
      </c>
      <c r="D4834" s="44">
        <v>2004</v>
      </c>
      <c r="E4834" s="48" t="s">
        <v>8760</v>
      </c>
      <c r="F4834" s="44" t="s">
        <v>1297</v>
      </c>
      <c r="G4834" s="61"/>
    </row>
    <row r="4835" spans="1:7" x14ac:dyDescent="0.15">
      <c r="A4835" s="44">
        <v>34279</v>
      </c>
      <c r="B4835" s="44" t="s">
        <v>1295</v>
      </c>
      <c r="C4835" s="48" t="s">
        <v>4186</v>
      </c>
      <c r="D4835" s="44">
        <v>2006</v>
      </c>
      <c r="E4835" s="48" t="s">
        <v>8760</v>
      </c>
      <c r="F4835" s="44" t="s">
        <v>1297</v>
      </c>
      <c r="G4835" s="61">
        <v>43045</v>
      </c>
    </row>
    <row r="4836" spans="1:7" x14ac:dyDescent="0.15">
      <c r="A4836" s="44">
        <v>34281</v>
      </c>
      <c r="B4836" s="44" t="s">
        <v>1295</v>
      </c>
      <c r="C4836" s="48" t="s">
        <v>4187</v>
      </c>
      <c r="D4836" s="44">
        <v>2002</v>
      </c>
      <c r="E4836" s="48" t="s">
        <v>8716</v>
      </c>
      <c r="F4836" s="44" t="s">
        <v>1294</v>
      </c>
      <c r="G4836" s="61"/>
    </row>
    <row r="4837" spans="1:7" x14ac:dyDescent="0.15">
      <c r="A4837" s="44">
        <v>34282</v>
      </c>
      <c r="B4837" s="44" t="s">
        <v>1295</v>
      </c>
      <c r="C4837" s="48" t="s">
        <v>4188</v>
      </c>
      <c r="D4837" s="44">
        <v>2001</v>
      </c>
      <c r="E4837" s="48" t="s">
        <v>8716</v>
      </c>
      <c r="F4837" s="44" t="s">
        <v>1294</v>
      </c>
      <c r="G4837" s="61"/>
    </row>
    <row r="4838" spans="1:7" x14ac:dyDescent="0.15">
      <c r="A4838" s="44">
        <v>34283</v>
      </c>
      <c r="B4838" s="44" t="s">
        <v>1295</v>
      </c>
      <c r="C4838" s="48" t="s">
        <v>4189</v>
      </c>
      <c r="D4838" s="44">
        <v>2001</v>
      </c>
      <c r="E4838" s="48" t="s">
        <v>8716</v>
      </c>
      <c r="F4838" s="44" t="s">
        <v>1294</v>
      </c>
      <c r="G4838" s="61"/>
    </row>
    <row r="4839" spans="1:7" x14ac:dyDescent="0.15">
      <c r="A4839" s="44">
        <v>34284</v>
      </c>
      <c r="B4839" s="44" t="s">
        <v>1296</v>
      </c>
      <c r="C4839" s="48" t="s">
        <v>626</v>
      </c>
      <c r="D4839" s="44">
        <v>2002</v>
      </c>
      <c r="E4839" s="48" t="s">
        <v>8716</v>
      </c>
      <c r="F4839" s="44" t="s">
        <v>1294</v>
      </c>
      <c r="G4839" s="61"/>
    </row>
    <row r="4840" spans="1:7" x14ac:dyDescent="0.15">
      <c r="A4840" s="44">
        <v>34285</v>
      </c>
      <c r="B4840" s="44" t="s">
        <v>1295</v>
      </c>
      <c r="C4840" s="48" t="s">
        <v>4190</v>
      </c>
      <c r="D4840" s="44">
        <v>2001</v>
      </c>
      <c r="E4840" s="48" t="s">
        <v>9163</v>
      </c>
      <c r="F4840" s="44" t="s">
        <v>1298</v>
      </c>
      <c r="G4840" s="61"/>
    </row>
    <row r="4841" spans="1:7" x14ac:dyDescent="0.15">
      <c r="A4841" s="44">
        <v>34286</v>
      </c>
      <c r="B4841" s="44" t="s">
        <v>1295</v>
      </c>
      <c r="C4841" s="48" t="s">
        <v>4191</v>
      </c>
      <c r="D4841" s="44">
        <v>2001</v>
      </c>
      <c r="E4841" s="48" t="s">
        <v>8706</v>
      </c>
      <c r="F4841" s="44" t="s">
        <v>1291</v>
      </c>
      <c r="G4841" s="61"/>
    </row>
    <row r="4842" spans="1:7" x14ac:dyDescent="0.15">
      <c r="A4842" s="44">
        <v>34287</v>
      </c>
      <c r="B4842" s="44" t="s">
        <v>1296</v>
      </c>
      <c r="C4842" s="48" t="s">
        <v>612</v>
      </c>
      <c r="D4842" s="44">
        <v>2002</v>
      </c>
      <c r="E4842" s="48" t="s">
        <v>8714</v>
      </c>
      <c r="F4842" s="44" t="s">
        <v>1294</v>
      </c>
      <c r="G4842" s="61"/>
    </row>
    <row r="4843" spans="1:7" x14ac:dyDescent="0.15">
      <c r="A4843" s="44">
        <v>34288</v>
      </c>
      <c r="B4843" s="44" t="s">
        <v>1296</v>
      </c>
      <c r="C4843" s="48" t="s">
        <v>4192</v>
      </c>
      <c r="D4843" s="44">
        <v>2000</v>
      </c>
      <c r="E4843" s="48" t="s">
        <v>8832</v>
      </c>
      <c r="F4843" s="44" t="s">
        <v>1294</v>
      </c>
      <c r="G4843" s="61"/>
    </row>
    <row r="4844" spans="1:7" x14ac:dyDescent="0.15">
      <c r="A4844" s="44">
        <v>34289</v>
      </c>
      <c r="B4844" s="44" t="s">
        <v>1296</v>
      </c>
      <c r="C4844" s="48" t="s">
        <v>905</v>
      </c>
      <c r="D4844" s="44">
        <v>2001</v>
      </c>
      <c r="E4844" s="48" t="s">
        <v>9198</v>
      </c>
      <c r="F4844" s="44" t="s">
        <v>1294</v>
      </c>
      <c r="G4844" s="61"/>
    </row>
    <row r="4845" spans="1:7" x14ac:dyDescent="0.15">
      <c r="A4845" s="44">
        <v>34290</v>
      </c>
      <c r="B4845" s="44" t="s">
        <v>1296</v>
      </c>
      <c r="C4845" s="48" t="s">
        <v>11157</v>
      </c>
      <c r="D4845" s="44">
        <v>1999</v>
      </c>
      <c r="E4845" s="48" t="s">
        <v>8766</v>
      </c>
      <c r="F4845" s="44" t="s">
        <v>1291</v>
      </c>
      <c r="G4845" s="61"/>
    </row>
    <row r="4846" spans="1:7" x14ac:dyDescent="0.15">
      <c r="A4846" s="44">
        <v>34291</v>
      </c>
      <c r="B4846" s="44" t="s">
        <v>1296</v>
      </c>
      <c r="C4846" s="48" t="s">
        <v>11158</v>
      </c>
      <c r="D4846" s="44">
        <v>1999</v>
      </c>
      <c r="E4846" s="48" t="s">
        <v>8832</v>
      </c>
      <c r="F4846" s="44" t="s">
        <v>1294</v>
      </c>
      <c r="G4846" s="61"/>
    </row>
    <row r="4847" spans="1:7" x14ac:dyDescent="0.15">
      <c r="A4847" s="44">
        <v>34292</v>
      </c>
      <c r="B4847" s="44" t="s">
        <v>1295</v>
      </c>
      <c r="C4847" s="48" t="s">
        <v>11159</v>
      </c>
      <c r="D4847" s="44">
        <v>1999</v>
      </c>
      <c r="E4847" s="48" t="s">
        <v>8722</v>
      </c>
      <c r="F4847" s="44" t="s">
        <v>1296</v>
      </c>
      <c r="G4847" s="61"/>
    </row>
    <row r="4848" spans="1:7" x14ac:dyDescent="0.15">
      <c r="A4848" s="44">
        <v>34294</v>
      </c>
      <c r="B4848" s="44" t="s">
        <v>1295</v>
      </c>
      <c r="C4848" s="48" t="s">
        <v>410</v>
      </c>
      <c r="D4848" s="44">
        <v>2001</v>
      </c>
      <c r="E4848" s="48" t="s">
        <v>9826</v>
      </c>
      <c r="F4848" s="44" t="s">
        <v>1298</v>
      </c>
      <c r="G4848" s="61"/>
    </row>
    <row r="4849" spans="1:7" x14ac:dyDescent="0.15">
      <c r="A4849" s="44">
        <v>34295</v>
      </c>
      <c r="B4849" s="44" t="s">
        <v>1296</v>
      </c>
      <c r="C4849" s="48" t="s">
        <v>843</v>
      </c>
      <c r="D4849" s="44">
        <v>2001</v>
      </c>
      <c r="E4849" s="48" t="s">
        <v>9826</v>
      </c>
      <c r="F4849" s="44" t="s">
        <v>1298</v>
      </c>
      <c r="G4849" s="61">
        <v>42946</v>
      </c>
    </row>
    <row r="4850" spans="1:7" x14ac:dyDescent="0.15">
      <c r="A4850" s="44">
        <v>34296</v>
      </c>
      <c r="B4850" s="44" t="s">
        <v>1295</v>
      </c>
      <c r="C4850" s="48" t="s">
        <v>11160</v>
      </c>
      <c r="D4850" s="44">
        <v>1999</v>
      </c>
      <c r="E4850" s="48" t="s">
        <v>8716</v>
      </c>
      <c r="F4850" s="44" t="s">
        <v>1294</v>
      </c>
      <c r="G4850" s="61"/>
    </row>
    <row r="4851" spans="1:7" x14ac:dyDescent="0.15">
      <c r="A4851" s="44">
        <v>34297</v>
      </c>
      <c r="B4851" s="44" t="s">
        <v>1296</v>
      </c>
      <c r="C4851" s="48" t="s">
        <v>932</v>
      </c>
      <c r="D4851" s="44">
        <v>2000</v>
      </c>
      <c r="E4851" s="48" t="s">
        <v>9168</v>
      </c>
      <c r="F4851" s="44" t="s">
        <v>1291</v>
      </c>
      <c r="G4851" s="61"/>
    </row>
    <row r="4852" spans="1:7" x14ac:dyDescent="0.15">
      <c r="A4852" s="44">
        <v>34300</v>
      </c>
      <c r="B4852" s="44" t="s">
        <v>1295</v>
      </c>
      <c r="C4852" s="48" t="s">
        <v>4193</v>
      </c>
      <c r="D4852" s="44">
        <v>2005</v>
      </c>
      <c r="E4852" s="48" t="s">
        <v>8689</v>
      </c>
      <c r="F4852" s="44" t="s">
        <v>1290</v>
      </c>
      <c r="G4852" s="61">
        <v>43100</v>
      </c>
    </row>
    <row r="4853" spans="1:7" x14ac:dyDescent="0.15">
      <c r="A4853" s="133">
        <v>34302</v>
      </c>
      <c r="B4853" s="133" t="s">
        <v>1295</v>
      </c>
      <c r="C4853" s="134" t="s">
        <v>1043</v>
      </c>
      <c r="D4853" s="133">
        <v>2002</v>
      </c>
      <c r="E4853" s="134" t="s">
        <v>11381</v>
      </c>
      <c r="F4853" s="133" t="s">
        <v>1298</v>
      </c>
    </row>
    <row r="4854" spans="1:7" x14ac:dyDescent="0.15">
      <c r="A4854" s="44">
        <v>34303</v>
      </c>
      <c r="B4854" s="44" t="s">
        <v>1296</v>
      </c>
      <c r="C4854" s="48" t="s">
        <v>1140</v>
      </c>
      <c r="D4854" s="44">
        <v>2004</v>
      </c>
      <c r="E4854" s="48" t="s">
        <v>8697</v>
      </c>
      <c r="F4854" s="44" t="s">
        <v>1291</v>
      </c>
      <c r="G4854" s="61">
        <v>43100</v>
      </c>
    </row>
    <row r="4855" spans="1:7" x14ac:dyDescent="0.15">
      <c r="A4855" s="44">
        <v>34304</v>
      </c>
      <c r="B4855" s="44" t="s">
        <v>1296</v>
      </c>
      <c r="C4855" s="48" t="s">
        <v>1139</v>
      </c>
      <c r="D4855" s="44">
        <v>2004</v>
      </c>
      <c r="E4855" s="48" t="s">
        <v>8697</v>
      </c>
      <c r="F4855" s="44" t="s">
        <v>1291</v>
      </c>
      <c r="G4855" s="61">
        <v>43100</v>
      </c>
    </row>
    <row r="4856" spans="1:7" x14ac:dyDescent="0.15">
      <c r="A4856" s="44">
        <v>34306</v>
      </c>
      <c r="B4856" s="44" t="s">
        <v>1295</v>
      </c>
      <c r="C4856" s="48" t="s">
        <v>4194</v>
      </c>
      <c r="D4856" s="44">
        <v>2004</v>
      </c>
      <c r="E4856" s="48" t="s">
        <v>8697</v>
      </c>
      <c r="F4856" s="44" t="s">
        <v>1291</v>
      </c>
      <c r="G4856" s="61"/>
    </row>
    <row r="4857" spans="1:7" x14ac:dyDescent="0.15">
      <c r="A4857" s="44">
        <v>34307</v>
      </c>
      <c r="B4857" s="44" t="s">
        <v>1295</v>
      </c>
      <c r="C4857" s="48" t="s">
        <v>146</v>
      </c>
      <c r="D4857" s="44">
        <v>2002</v>
      </c>
      <c r="E4857" s="48" t="s">
        <v>8697</v>
      </c>
      <c r="F4857" s="44" t="s">
        <v>1291</v>
      </c>
      <c r="G4857" s="61"/>
    </row>
    <row r="4858" spans="1:7" x14ac:dyDescent="0.15">
      <c r="A4858" s="44">
        <v>34308</v>
      </c>
      <c r="B4858" s="44" t="s">
        <v>1296</v>
      </c>
      <c r="C4858" s="48" t="s">
        <v>4195</v>
      </c>
      <c r="D4858" s="44">
        <v>2001</v>
      </c>
      <c r="E4858" s="48" t="s">
        <v>8820</v>
      </c>
      <c r="F4858" s="44" t="s">
        <v>1291</v>
      </c>
      <c r="G4858" s="61"/>
    </row>
    <row r="4859" spans="1:7" x14ac:dyDescent="0.15">
      <c r="A4859" s="44">
        <v>34310</v>
      </c>
      <c r="B4859" s="44" t="s">
        <v>1296</v>
      </c>
      <c r="C4859" s="48" t="s">
        <v>923</v>
      </c>
      <c r="D4859" s="44">
        <v>2001</v>
      </c>
      <c r="E4859" s="48" t="s">
        <v>8803</v>
      </c>
      <c r="F4859" s="44" t="s">
        <v>1296</v>
      </c>
      <c r="G4859" s="61">
        <v>42429</v>
      </c>
    </row>
    <row r="4860" spans="1:7" x14ac:dyDescent="0.15">
      <c r="A4860" s="44">
        <v>34311</v>
      </c>
      <c r="B4860" s="44" t="s">
        <v>1296</v>
      </c>
      <c r="C4860" s="48" t="s">
        <v>1093</v>
      </c>
      <c r="D4860" s="44">
        <v>2003</v>
      </c>
      <c r="E4860" s="48" t="s">
        <v>8822</v>
      </c>
      <c r="F4860" s="44" t="s">
        <v>1295</v>
      </c>
      <c r="G4860" s="61"/>
    </row>
    <row r="4861" spans="1:7" x14ac:dyDescent="0.15">
      <c r="A4861" s="44">
        <v>34312</v>
      </c>
      <c r="B4861" s="44" t="s">
        <v>1296</v>
      </c>
      <c r="C4861" s="48" t="s">
        <v>4196</v>
      </c>
      <c r="D4861" s="44">
        <v>2002</v>
      </c>
      <c r="E4861" s="48" t="s">
        <v>8788</v>
      </c>
      <c r="F4861" s="44" t="s">
        <v>1291</v>
      </c>
      <c r="G4861" s="61"/>
    </row>
    <row r="4862" spans="1:7" x14ac:dyDescent="0.15">
      <c r="A4862" s="44">
        <v>34313</v>
      </c>
      <c r="B4862" s="44" t="s">
        <v>1296</v>
      </c>
      <c r="C4862" s="48" t="s">
        <v>4197</v>
      </c>
      <c r="D4862" s="44">
        <v>2004</v>
      </c>
      <c r="E4862" s="48" t="s">
        <v>8788</v>
      </c>
      <c r="F4862" s="44" t="s">
        <v>1291</v>
      </c>
      <c r="G4862" s="61"/>
    </row>
    <row r="4863" spans="1:7" x14ac:dyDescent="0.15">
      <c r="A4863" s="44">
        <v>34314</v>
      </c>
      <c r="B4863" s="44" t="s">
        <v>1295</v>
      </c>
      <c r="C4863" s="48" t="s">
        <v>4198</v>
      </c>
      <c r="D4863" s="44">
        <v>2001</v>
      </c>
      <c r="E4863" s="48" t="s">
        <v>8756</v>
      </c>
      <c r="F4863" s="44" t="s">
        <v>1296</v>
      </c>
      <c r="G4863" s="61"/>
    </row>
    <row r="4864" spans="1:7" x14ac:dyDescent="0.15">
      <c r="A4864" s="44">
        <v>34315</v>
      </c>
      <c r="B4864" s="44" t="s">
        <v>1295</v>
      </c>
      <c r="C4864" s="48" t="s">
        <v>4199</v>
      </c>
      <c r="D4864" s="44">
        <v>2003</v>
      </c>
      <c r="E4864" s="48" t="s">
        <v>8845</v>
      </c>
      <c r="F4864" s="44" t="s">
        <v>1291</v>
      </c>
      <c r="G4864" s="61"/>
    </row>
    <row r="4865" spans="1:7" x14ac:dyDescent="0.15">
      <c r="A4865" s="44">
        <v>34316</v>
      </c>
      <c r="B4865" s="44" t="s">
        <v>1295</v>
      </c>
      <c r="C4865" s="48" t="s">
        <v>4200</v>
      </c>
      <c r="D4865" s="44">
        <v>2000</v>
      </c>
      <c r="E4865" s="48" t="s">
        <v>9197</v>
      </c>
      <c r="F4865" s="44" t="s">
        <v>1298</v>
      </c>
      <c r="G4865" s="61"/>
    </row>
    <row r="4866" spans="1:7" x14ac:dyDescent="0.15">
      <c r="A4866" s="44">
        <v>34317</v>
      </c>
      <c r="B4866" s="44" t="s">
        <v>1296</v>
      </c>
      <c r="C4866" s="48" t="s">
        <v>4201</v>
      </c>
      <c r="D4866" s="44">
        <v>2004</v>
      </c>
      <c r="E4866" s="48" t="s">
        <v>8730</v>
      </c>
      <c r="F4866" s="44" t="s">
        <v>1298</v>
      </c>
      <c r="G4866" s="61"/>
    </row>
    <row r="4867" spans="1:7" x14ac:dyDescent="0.15">
      <c r="A4867" s="44">
        <v>34318</v>
      </c>
      <c r="B4867" s="44" t="s">
        <v>1295</v>
      </c>
      <c r="C4867" s="48" t="s">
        <v>4202</v>
      </c>
      <c r="D4867" s="44">
        <v>2000</v>
      </c>
      <c r="E4867" s="48" t="s">
        <v>8820</v>
      </c>
      <c r="F4867" s="44" t="s">
        <v>1291</v>
      </c>
      <c r="G4867" s="61"/>
    </row>
    <row r="4868" spans="1:7" x14ac:dyDescent="0.15">
      <c r="A4868" s="44">
        <v>34319</v>
      </c>
      <c r="B4868" s="44" t="s">
        <v>1296</v>
      </c>
      <c r="C4868" s="48" t="s">
        <v>622</v>
      </c>
      <c r="D4868" s="44">
        <v>2002</v>
      </c>
      <c r="E4868" s="48" t="s">
        <v>8691</v>
      </c>
      <c r="F4868" s="44" t="s">
        <v>1296</v>
      </c>
      <c r="G4868" s="61"/>
    </row>
    <row r="4869" spans="1:7" x14ac:dyDescent="0.15">
      <c r="A4869" s="44">
        <v>34320</v>
      </c>
      <c r="B4869" s="44" t="s">
        <v>1295</v>
      </c>
      <c r="C4869" s="48" t="s">
        <v>4203</v>
      </c>
      <c r="D4869" s="44">
        <v>2000</v>
      </c>
      <c r="E4869" s="48" t="s">
        <v>8856</v>
      </c>
      <c r="F4869" s="44" t="s">
        <v>1290</v>
      </c>
      <c r="G4869" s="61"/>
    </row>
    <row r="4870" spans="1:7" x14ac:dyDescent="0.15">
      <c r="A4870" s="44">
        <v>34321</v>
      </c>
      <c r="B4870" s="44" t="s">
        <v>1296</v>
      </c>
      <c r="C4870" s="48" t="s">
        <v>4204</v>
      </c>
      <c r="D4870" s="44">
        <v>2003</v>
      </c>
      <c r="E4870" s="48" t="s">
        <v>8794</v>
      </c>
      <c r="F4870" s="44" t="s">
        <v>1293</v>
      </c>
      <c r="G4870" s="61"/>
    </row>
    <row r="4871" spans="1:7" x14ac:dyDescent="0.15">
      <c r="A4871" s="44">
        <v>34322</v>
      </c>
      <c r="B4871" s="44" t="s">
        <v>1296</v>
      </c>
      <c r="C4871" s="48" t="s">
        <v>4205</v>
      </c>
      <c r="D4871" s="44">
        <v>2003</v>
      </c>
      <c r="E4871" s="48" t="s">
        <v>8794</v>
      </c>
      <c r="F4871" s="44" t="s">
        <v>1293</v>
      </c>
      <c r="G4871" s="61"/>
    </row>
    <row r="4872" spans="1:7" x14ac:dyDescent="0.15">
      <c r="A4872" s="44">
        <v>34324</v>
      </c>
      <c r="B4872" s="44" t="s">
        <v>1296</v>
      </c>
      <c r="C4872" s="48" t="s">
        <v>4206</v>
      </c>
      <c r="D4872" s="44">
        <v>2004</v>
      </c>
      <c r="E4872" s="48" t="s">
        <v>8794</v>
      </c>
      <c r="F4872" s="44" t="s">
        <v>1293</v>
      </c>
      <c r="G4872" s="61"/>
    </row>
    <row r="4873" spans="1:7" x14ac:dyDescent="0.15">
      <c r="A4873" s="133">
        <v>34326</v>
      </c>
      <c r="B4873" s="133" t="s">
        <v>1295</v>
      </c>
      <c r="C4873" s="134" t="s">
        <v>4207</v>
      </c>
      <c r="D4873" s="133">
        <v>2004</v>
      </c>
      <c r="E4873" s="134" t="s">
        <v>8837</v>
      </c>
      <c r="F4873" s="133" t="s">
        <v>1291</v>
      </c>
    </row>
    <row r="4874" spans="1:7" x14ac:dyDescent="0.15">
      <c r="A4874" s="44">
        <v>34327</v>
      </c>
      <c r="B4874" s="44" t="s">
        <v>1295</v>
      </c>
      <c r="C4874" s="48" t="s">
        <v>4208</v>
      </c>
      <c r="D4874" s="44">
        <v>2006</v>
      </c>
      <c r="E4874" s="48" t="s">
        <v>8837</v>
      </c>
      <c r="F4874" s="44" t="s">
        <v>1291</v>
      </c>
      <c r="G4874" s="61"/>
    </row>
    <row r="4875" spans="1:7" x14ac:dyDescent="0.15">
      <c r="A4875" s="44">
        <v>34329</v>
      </c>
      <c r="B4875" s="44" t="s">
        <v>1295</v>
      </c>
      <c r="C4875" s="48" t="s">
        <v>11161</v>
      </c>
      <c r="D4875" s="44">
        <v>1999</v>
      </c>
      <c r="E4875" s="48" t="s">
        <v>8742</v>
      </c>
      <c r="F4875" s="44" t="s">
        <v>1296</v>
      </c>
      <c r="G4875" s="61"/>
    </row>
    <row r="4876" spans="1:7" x14ac:dyDescent="0.15">
      <c r="A4876" s="44">
        <v>34331</v>
      </c>
      <c r="B4876" s="44" t="s">
        <v>1295</v>
      </c>
      <c r="C4876" s="48" t="s">
        <v>519</v>
      </c>
      <c r="D4876" s="44">
        <v>1999</v>
      </c>
      <c r="E4876" s="48" t="s">
        <v>8742</v>
      </c>
      <c r="F4876" s="44" t="s">
        <v>1296</v>
      </c>
      <c r="G4876" s="61"/>
    </row>
    <row r="4877" spans="1:7" x14ac:dyDescent="0.15">
      <c r="A4877" s="44">
        <v>34332</v>
      </c>
      <c r="B4877" s="44" t="s">
        <v>1295</v>
      </c>
      <c r="C4877" s="48" t="s">
        <v>11162</v>
      </c>
      <c r="D4877" s="44">
        <v>1999</v>
      </c>
      <c r="E4877" s="48" t="s">
        <v>9977</v>
      </c>
      <c r="F4877" s="44" t="s">
        <v>1298</v>
      </c>
      <c r="G4877" s="61"/>
    </row>
    <row r="4878" spans="1:7" x14ac:dyDescent="0.15">
      <c r="A4878" s="44">
        <v>34333</v>
      </c>
      <c r="B4878" s="44" t="s">
        <v>1295</v>
      </c>
      <c r="C4878" s="48" t="s">
        <v>4209</v>
      </c>
      <c r="D4878" s="44">
        <v>2001</v>
      </c>
      <c r="E4878" s="48" t="s">
        <v>9977</v>
      </c>
      <c r="F4878" s="44" t="s">
        <v>1298</v>
      </c>
      <c r="G4878" s="61"/>
    </row>
    <row r="4879" spans="1:7" x14ac:dyDescent="0.15">
      <c r="A4879" s="44">
        <v>34334</v>
      </c>
      <c r="B4879" s="44" t="s">
        <v>1295</v>
      </c>
      <c r="C4879" s="48" t="s">
        <v>4210</v>
      </c>
      <c r="D4879" s="44">
        <v>2001</v>
      </c>
      <c r="E4879" s="48" t="s">
        <v>9977</v>
      </c>
      <c r="F4879" s="44" t="s">
        <v>1298</v>
      </c>
      <c r="G4879" s="61"/>
    </row>
    <row r="4880" spans="1:7" x14ac:dyDescent="0.15">
      <c r="A4880" s="44">
        <v>34338</v>
      </c>
      <c r="B4880" s="44" t="s">
        <v>1296</v>
      </c>
      <c r="C4880" s="48" t="s">
        <v>1172</v>
      </c>
      <c r="D4880" s="44">
        <v>2003</v>
      </c>
      <c r="E4880" s="48" t="s">
        <v>8738</v>
      </c>
      <c r="F4880" s="44" t="s">
        <v>1293</v>
      </c>
      <c r="G4880" s="61"/>
    </row>
    <row r="4881" spans="1:7" x14ac:dyDescent="0.15">
      <c r="A4881" s="44">
        <v>34339</v>
      </c>
      <c r="B4881" s="44" t="s">
        <v>1295</v>
      </c>
      <c r="C4881" s="48" t="s">
        <v>4211</v>
      </c>
      <c r="D4881" s="44">
        <v>2005</v>
      </c>
      <c r="E4881" s="48" t="s">
        <v>8738</v>
      </c>
      <c r="F4881" s="44" t="s">
        <v>1293</v>
      </c>
      <c r="G4881" s="61">
        <v>42896</v>
      </c>
    </row>
    <row r="4882" spans="1:7" x14ac:dyDescent="0.15">
      <c r="A4882" s="44">
        <v>34340</v>
      </c>
      <c r="B4882" s="44" t="s">
        <v>1296</v>
      </c>
      <c r="C4882" s="48" t="s">
        <v>4212</v>
      </c>
      <c r="D4882" s="44">
        <v>2005</v>
      </c>
      <c r="E4882" s="48" t="s">
        <v>8710</v>
      </c>
      <c r="F4882" s="44" t="s">
        <v>1299</v>
      </c>
      <c r="G4882" s="61">
        <v>42786</v>
      </c>
    </row>
    <row r="4883" spans="1:7" x14ac:dyDescent="0.15">
      <c r="A4883" s="44">
        <v>34341</v>
      </c>
      <c r="B4883" s="44" t="s">
        <v>1295</v>
      </c>
      <c r="C4883" s="48" t="s">
        <v>4213</v>
      </c>
      <c r="D4883" s="44">
        <v>2005</v>
      </c>
      <c r="E4883" s="48" t="s">
        <v>8710</v>
      </c>
      <c r="F4883" s="44" t="s">
        <v>1299</v>
      </c>
      <c r="G4883" s="61">
        <v>42834</v>
      </c>
    </row>
    <row r="4884" spans="1:7" x14ac:dyDescent="0.15">
      <c r="A4884" s="44">
        <v>34342</v>
      </c>
      <c r="B4884" s="44" t="s">
        <v>1295</v>
      </c>
      <c r="C4884" s="48" t="s">
        <v>4214</v>
      </c>
      <c r="D4884" s="44">
        <v>2005</v>
      </c>
      <c r="E4884" s="48" t="s">
        <v>8710</v>
      </c>
      <c r="F4884" s="44" t="s">
        <v>1299</v>
      </c>
      <c r="G4884" s="61"/>
    </row>
    <row r="4885" spans="1:7" x14ac:dyDescent="0.15">
      <c r="A4885" s="44">
        <v>34343</v>
      </c>
      <c r="B4885" s="44" t="s">
        <v>1295</v>
      </c>
      <c r="C4885" s="48" t="s">
        <v>4215</v>
      </c>
      <c r="D4885" s="44">
        <v>2005</v>
      </c>
      <c r="E4885" s="48" t="s">
        <v>8710</v>
      </c>
      <c r="F4885" s="44" t="s">
        <v>1299</v>
      </c>
      <c r="G4885" s="61">
        <v>42674</v>
      </c>
    </row>
    <row r="4886" spans="1:7" x14ac:dyDescent="0.15">
      <c r="A4886" s="44">
        <v>34344</v>
      </c>
      <c r="B4886" s="44" t="s">
        <v>1295</v>
      </c>
      <c r="C4886" s="48" t="s">
        <v>4216</v>
      </c>
      <c r="D4886" s="44">
        <v>2000</v>
      </c>
      <c r="E4886" s="48" t="s">
        <v>8753</v>
      </c>
      <c r="F4886" s="44" t="s">
        <v>1295</v>
      </c>
      <c r="G4886" s="61"/>
    </row>
    <row r="4887" spans="1:7" x14ac:dyDescent="0.15">
      <c r="A4887" s="44">
        <v>34345</v>
      </c>
      <c r="B4887" s="44" t="s">
        <v>1296</v>
      </c>
      <c r="C4887" s="48" t="s">
        <v>4217</v>
      </c>
      <c r="D4887" s="44">
        <v>2004</v>
      </c>
      <c r="E4887" s="48" t="s">
        <v>8753</v>
      </c>
      <c r="F4887" s="44" t="s">
        <v>1295</v>
      </c>
      <c r="G4887" s="61"/>
    </row>
    <row r="4888" spans="1:7" x14ac:dyDescent="0.15">
      <c r="A4888" s="44">
        <v>34346</v>
      </c>
      <c r="B4888" s="44" t="s">
        <v>1295</v>
      </c>
      <c r="C4888" s="48" t="s">
        <v>4218</v>
      </c>
      <c r="D4888" s="44">
        <v>2001</v>
      </c>
      <c r="E4888" s="48" t="s">
        <v>8753</v>
      </c>
      <c r="F4888" s="44" t="s">
        <v>1295</v>
      </c>
      <c r="G4888" s="61"/>
    </row>
    <row r="4889" spans="1:7" x14ac:dyDescent="0.15">
      <c r="A4889" s="44">
        <v>34347</v>
      </c>
      <c r="B4889" s="44" t="s">
        <v>1295</v>
      </c>
      <c r="C4889" s="48" t="s">
        <v>4219</v>
      </c>
      <c r="D4889" s="44">
        <v>2001</v>
      </c>
      <c r="E4889" s="48" t="s">
        <v>8753</v>
      </c>
      <c r="F4889" s="44" t="s">
        <v>1295</v>
      </c>
      <c r="G4889" s="61"/>
    </row>
    <row r="4890" spans="1:7" x14ac:dyDescent="0.15">
      <c r="A4890" s="44">
        <v>34349</v>
      </c>
      <c r="B4890" s="44" t="s">
        <v>1295</v>
      </c>
      <c r="C4890" s="48" t="s">
        <v>4220</v>
      </c>
      <c r="D4890" s="44">
        <v>2001</v>
      </c>
      <c r="E4890" s="48" t="s">
        <v>8785</v>
      </c>
      <c r="F4890" s="44" t="s">
        <v>1297</v>
      </c>
      <c r="G4890" s="61"/>
    </row>
    <row r="4891" spans="1:7" x14ac:dyDescent="0.15">
      <c r="A4891" s="44">
        <v>34350</v>
      </c>
      <c r="B4891" s="44" t="s">
        <v>1295</v>
      </c>
      <c r="C4891" s="48" t="s">
        <v>119</v>
      </c>
      <c r="D4891" s="44">
        <v>2002</v>
      </c>
      <c r="E4891" s="48" t="s">
        <v>8694</v>
      </c>
      <c r="F4891" s="44" t="s">
        <v>1291</v>
      </c>
      <c r="G4891" s="61">
        <v>43100</v>
      </c>
    </row>
    <row r="4892" spans="1:7" x14ac:dyDescent="0.15">
      <c r="A4892" s="44">
        <v>34351</v>
      </c>
      <c r="B4892" s="44" t="s">
        <v>1295</v>
      </c>
      <c r="C4892" s="48" t="s">
        <v>4221</v>
      </c>
      <c r="D4892" s="44">
        <v>2001</v>
      </c>
      <c r="E4892" s="48" t="s">
        <v>8694</v>
      </c>
      <c r="F4892" s="44" t="s">
        <v>1291</v>
      </c>
      <c r="G4892" s="61"/>
    </row>
    <row r="4893" spans="1:7" x14ac:dyDescent="0.15">
      <c r="A4893" s="44">
        <v>34352</v>
      </c>
      <c r="B4893" s="44" t="s">
        <v>1296</v>
      </c>
      <c r="C4893" s="48" t="s">
        <v>1587</v>
      </c>
      <c r="D4893" s="44">
        <v>2000</v>
      </c>
      <c r="E4893" s="48" t="s">
        <v>8823</v>
      </c>
      <c r="F4893" s="44" t="s">
        <v>1298</v>
      </c>
      <c r="G4893" s="61"/>
    </row>
    <row r="4894" spans="1:7" x14ac:dyDescent="0.15">
      <c r="A4894" s="44">
        <v>34353</v>
      </c>
      <c r="B4894" s="44" t="s">
        <v>1296</v>
      </c>
      <c r="C4894" s="48" t="s">
        <v>4222</v>
      </c>
      <c r="D4894" s="44">
        <v>2002</v>
      </c>
      <c r="E4894" s="48" t="s">
        <v>8823</v>
      </c>
      <c r="F4894" s="44" t="s">
        <v>1298</v>
      </c>
      <c r="G4894" s="61"/>
    </row>
    <row r="4895" spans="1:7" x14ac:dyDescent="0.15">
      <c r="A4895" s="44">
        <v>34354</v>
      </c>
      <c r="B4895" s="44" t="s">
        <v>1295</v>
      </c>
      <c r="C4895" s="48" t="s">
        <v>4223</v>
      </c>
      <c r="D4895" s="44">
        <v>2002</v>
      </c>
      <c r="E4895" s="48" t="s">
        <v>9174</v>
      </c>
      <c r="F4895" s="44" t="s">
        <v>1290</v>
      </c>
      <c r="G4895" s="61"/>
    </row>
    <row r="4896" spans="1:7" x14ac:dyDescent="0.15">
      <c r="A4896" s="44">
        <v>34355</v>
      </c>
      <c r="B4896" s="44" t="s">
        <v>1295</v>
      </c>
      <c r="C4896" s="48" t="s">
        <v>4224</v>
      </c>
      <c r="D4896" s="44">
        <v>2001</v>
      </c>
      <c r="E4896" s="48" t="s">
        <v>8737</v>
      </c>
      <c r="F4896" s="44" t="s">
        <v>1293</v>
      </c>
      <c r="G4896" s="61"/>
    </row>
    <row r="4897" spans="1:7" x14ac:dyDescent="0.15">
      <c r="A4897" s="44">
        <v>34356</v>
      </c>
      <c r="B4897" s="44" t="s">
        <v>1296</v>
      </c>
      <c r="C4897" s="48" t="s">
        <v>4225</v>
      </c>
      <c r="D4897" s="44">
        <v>1999</v>
      </c>
      <c r="E4897" s="48" t="s">
        <v>8802</v>
      </c>
      <c r="F4897" s="44" t="s">
        <v>1296</v>
      </c>
      <c r="G4897" s="61"/>
    </row>
    <row r="4898" spans="1:7" x14ac:dyDescent="0.15">
      <c r="A4898" s="44">
        <v>34357</v>
      </c>
      <c r="B4898" s="44" t="s">
        <v>1295</v>
      </c>
      <c r="C4898" s="48" t="s">
        <v>4226</v>
      </c>
      <c r="D4898" s="44">
        <v>2002</v>
      </c>
      <c r="E4898" s="48" t="s">
        <v>9163</v>
      </c>
      <c r="F4898" s="44" t="s">
        <v>1298</v>
      </c>
      <c r="G4898" s="61"/>
    </row>
    <row r="4899" spans="1:7" x14ac:dyDescent="0.15">
      <c r="A4899" s="133">
        <v>34358</v>
      </c>
      <c r="B4899" s="133" t="s">
        <v>1296</v>
      </c>
      <c r="C4899" s="134" t="s">
        <v>1357</v>
      </c>
      <c r="D4899" s="133">
        <v>2004</v>
      </c>
      <c r="E4899" s="134" t="s">
        <v>8721</v>
      </c>
      <c r="F4899" s="133" t="s">
        <v>1298</v>
      </c>
      <c r="G4899" s="135">
        <v>42624</v>
      </c>
    </row>
    <row r="4900" spans="1:7" x14ac:dyDescent="0.15">
      <c r="A4900" s="44">
        <v>34360</v>
      </c>
      <c r="B4900" s="44" t="s">
        <v>1295</v>
      </c>
      <c r="C4900" s="48" t="s">
        <v>4227</v>
      </c>
      <c r="D4900" s="44">
        <v>2000</v>
      </c>
      <c r="E4900" s="48" t="s">
        <v>8721</v>
      </c>
      <c r="F4900" s="44" t="s">
        <v>1298</v>
      </c>
      <c r="G4900" s="61">
        <v>42540</v>
      </c>
    </row>
    <row r="4901" spans="1:7" x14ac:dyDescent="0.15">
      <c r="A4901" s="44">
        <v>34361</v>
      </c>
      <c r="B4901" s="44" t="s">
        <v>1296</v>
      </c>
      <c r="C4901" s="48" t="s">
        <v>4228</v>
      </c>
      <c r="D4901" s="44">
        <v>2002</v>
      </c>
      <c r="E4901" s="48" t="s">
        <v>8709</v>
      </c>
      <c r="F4901" s="44" t="s">
        <v>1294</v>
      </c>
      <c r="G4901" s="61"/>
    </row>
    <row r="4902" spans="1:7" x14ac:dyDescent="0.15">
      <c r="A4902" s="44">
        <v>34362</v>
      </c>
      <c r="B4902" s="44" t="s">
        <v>1296</v>
      </c>
      <c r="C4902" s="48" t="s">
        <v>11163</v>
      </c>
      <c r="D4902" s="44">
        <v>1999</v>
      </c>
      <c r="E4902" s="48" t="s">
        <v>8718</v>
      </c>
      <c r="F4902" s="44" t="s">
        <v>1293</v>
      </c>
      <c r="G4902" s="61"/>
    </row>
    <row r="4903" spans="1:7" x14ac:dyDescent="0.15">
      <c r="A4903" s="44">
        <v>34363</v>
      </c>
      <c r="B4903" s="44" t="s">
        <v>1296</v>
      </c>
      <c r="C4903" s="48" t="s">
        <v>659</v>
      </c>
      <c r="D4903" s="44">
        <v>2002</v>
      </c>
      <c r="E4903" s="48" t="s">
        <v>8754</v>
      </c>
      <c r="F4903" s="44" t="s">
        <v>1293</v>
      </c>
      <c r="G4903" s="61"/>
    </row>
    <row r="4904" spans="1:7" x14ac:dyDescent="0.15">
      <c r="A4904" s="44">
        <v>34364</v>
      </c>
      <c r="B4904" s="44" t="s">
        <v>1295</v>
      </c>
      <c r="C4904" s="48" t="s">
        <v>11164</v>
      </c>
      <c r="D4904" s="44">
        <v>1999</v>
      </c>
      <c r="E4904" s="48" t="s">
        <v>9199</v>
      </c>
      <c r="F4904" s="44" t="s">
        <v>1293</v>
      </c>
      <c r="G4904" s="61"/>
    </row>
    <row r="4905" spans="1:7" x14ac:dyDescent="0.15">
      <c r="A4905" s="44">
        <v>34365</v>
      </c>
      <c r="B4905" s="44" t="s">
        <v>1296</v>
      </c>
      <c r="C4905" s="48" t="s">
        <v>4229</v>
      </c>
      <c r="D4905" s="44">
        <v>2000</v>
      </c>
      <c r="E4905" s="48" t="s">
        <v>8704</v>
      </c>
      <c r="F4905" s="44" t="s">
        <v>1292</v>
      </c>
      <c r="G4905" s="61"/>
    </row>
    <row r="4906" spans="1:7" x14ac:dyDescent="0.15">
      <c r="A4906" s="44">
        <v>34366</v>
      </c>
      <c r="B4906" s="44" t="s">
        <v>1295</v>
      </c>
      <c r="C4906" s="48" t="s">
        <v>4230</v>
      </c>
      <c r="D4906" s="44">
        <v>2001</v>
      </c>
      <c r="E4906" s="48" t="s">
        <v>8704</v>
      </c>
      <c r="F4906" s="44" t="s">
        <v>1292</v>
      </c>
      <c r="G4906" s="61"/>
    </row>
    <row r="4907" spans="1:7" x14ac:dyDescent="0.15">
      <c r="A4907" s="133">
        <v>34367</v>
      </c>
      <c r="B4907" s="133" t="s">
        <v>1296</v>
      </c>
      <c r="C4907" s="134" t="s">
        <v>4231</v>
      </c>
      <c r="D4907" s="133">
        <v>2001</v>
      </c>
      <c r="E4907" s="134" t="s">
        <v>8708</v>
      </c>
      <c r="F4907" s="133" t="s">
        <v>1296</v>
      </c>
    </row>
    <row r="4908" spans="1:7" x14ac:dyDescent="0.15">
      <c r="A4908" s="44">
        <v>34368</v>
      </c>
      <c r="B4908" s="44" t="s">
        <v>1296</v>
      </c>
      <c r="C4908" s="48" t="s">
        <v>4232</v>
      </c>
      <c r="D4908" s="44">
        <v>2002</v>
      </c>
      <c r="E4908" s="48" t="s">
        <v>8877</v>
      </c>
      <c r="F4908" s="44" t="s">
        <v>1299</v>
      </c>
      <c r="G4908" s="61"/>
    </row>
    <row r="4909" spans="1:7" x14ac:dyDescent="0.15">
      <c r="A4909" s="44">
        <v>34369</v>
      </c>
      <c r="B4909" s="44" t="s">
        <v>1295</v>
      </c>
      <c r="C4909" s="48" t="s">
        <v>4233</v>
      </c>
      <c r="D4909" s="44">
        <v>2000</v>
      </c>
      <c r="E4909" s="48" t="s">
        <v>8803</v>
      </c>
      <c r="F4909" s="44" t="s">
        <v>1296</v>
      </c>
      <c r="G4909" s="61"/>
    </row>
    <row r="4910" spans="1:7" x14ac:dyDescent="0.15">
      <c r="A4910" s="44">
        <v>34370</v>
      </c>
      <c r="B4910" s="44" t="s">
        <v>1295</v>
      </c>
      <c r="C4910" s="48" t="s">
        <v>4234</v>
      </c>
      <c r="D4910" s="44">
        <v>2000</v>
      </c>
      <c r="E4910" s="48" t="s">
        <v>8803</v>
      </c>
      <c r="F4910" s="44" t="s">
        <v>1296</v>
      </c>
      <c r="G4910" s="61"/>
    </row>
    <row r="4911" spans="1:7" x14ac:dyDescent="0.15">
      <c r="A4911" s="44">
        <v>34371</v>
      </c>
      <c r="B4911" s="44" t="s">
        <v>1295</v>
      </c>
      <c r="C4911" s="48" t="s">
        <v>124</v>
      </c>
      <c r="D4911" s="44">
        <v>2002</v>
      </c>
      <c r="E4911" s="48" t="s">
        <v>8748</v>
      </c>
      <c r="F4911" s="44" t="s">
        <v>1296</v>
      </c>
      <c r="G4911" s="61">
        <v>42778</v>
      </c>
    </row>
    <row r="4912" spans="1:7" x14ac:dyDescent="0.15">
      <c r="A4912" s="44">
        <v>34373</v>
      </c>
      <c r="B4912" s="44" t="s">
        <v>1296</v>
      </c>
      <c r="C4912" s="48" t="s">
        <v>6126</v>
      </c>
      <c r="D4912" s="44">
        <v>2003</v>
      </c>
      <c r="E4912" s="48" t="s">
        <v>8691</v>
      </c>
      <c r="F4912" s="44" t="s">
        <v>1296</v>
      </c>
      <c r="G4912" s="61">
        <v>42925</v>
      </c>
    </row>
    <row r="4913" spans="1:7" x14ac:dyDescent="0.15">
      <c r="A4913" s="44">
        <v>34374</v>
      </c>
      <c r="B4913" s="44" t="s">
        <v>1296</v>
      </c>
      <c r="C4913" s="48" t="s">
        <v>4235</v>
      </c>
      <c r="D4913" s="44">
        <v>1999</v>
      </c>
      <c r="E4913" s="48" t="s">
        <v>8713</v>
      </c>
      <c r="F4913" s="44" t="s">
        <v>1297</v>
      </c>
      <c r="G4913" s="61"/>
    </row>
    <row r="4914" spans="1:7" x14ac:dyDescent="0.15">
      <c r="A4914" s="44">
        <v>34375</v>
      </c>
      <c r="B4914" s="44" t="s">
        <v>1295</v>
      </c>
      <c r="C4914" s="48" t="s">
        <v>4236</v>
      </c>
      <c r="D4914" s="44">
        <v>2003</v>
      </c>
      <c r="E4914" s="48" t="s">
        <v>8789</v>
      </c>
      <c r="F4914" s="44" t="s">
        <v>1297</v>
      </c>
      <c r="G4914" s="61"/>
    </row>
    <row r="4915" spans="1:7" x14ac:dyDescent="0.15">
      <c r="A4915" s="44">
        <v>34376</v>
      </c>
      <c r="B4915" s="44" t="s">
        <v>1295</v>
      </c>
      <c r="C4915" s="48" t="s">
        <v>1539</v>
      </c>
      <c r="D4915" s="44">
        <v>2004</v>
      </c>
      <c r="E4915" s="48" t="s">
        <v>8789</v>
      </c>
      <c r="F4915" s="44" t="s">
        <v>1297</v>
      </c>
      <c r="G4915" s="61"/>
    </row>
    <row r="4916" spans="1:7" x14ac:dyDescent="0.15">
      <c r="A4916" s="44">
        <v>34378</v>
      </c>
      <c r="B4916" s="44" t="s">
        <v>1295</v>
      </c>
      <c r="C4916" s="48" t="s">
        <v>4237</v>
      </c>
      <c r="D4916" s="44">
        <v>2001</v>
      </c>
      <c r="E4916" s="48" t="s">
        <v>8819</v>
      </c>
      <c r="F4916" s="44" t="s">
        <v>1299</v>
      </c>
      <c r="G4916" s="61"/>
    </row>
    <row r="4917" spans="1:7" x14ac:dyDescent="0.15">
      <c r="A4917" s="44">
        <v>34379</v>
      </c>
      <c r="B4917" s="44" t="s">
        <v>1296</v>
      </c>
      <c r="C4917" s="48" t="s">
        <v>4238</v>
      </c>
      <c r="D4917" s="44">
        <v>2006</v>
      </c>
      <c r="E4917" s="48" t="s">
        <v>8819</v>
      </c>
      <c r="F4917" s="44" t="s">
        <v>1299</v>
      </c>
      <c r="G4917" s="61"/>
    </row>
    <row r="4918" spans="1:7" x14ac:dyDescent="0.15">
      <c r="A4918" s="44">
        <v>34380</v>
      </c>
      <c r="B4918" s="44" t="s">
        <v>1295</v>
      </c>
      <c r="C4918" s="48" t="s">
        <v>11165</v>
      </c>
      <c r="D4918" s="44">
        <v>1999</v>
      </c>
      <c r="E4918" s="48" t="s">
        <v>8819</v>
      </c>
      <c r="F4918" s="44" t="s">
        <v>1299</v>
      </c>
      <c r="G4918" s="61"/>
    </row>
    <row r="4919" spans="1:7" x14ac:dyDescent="0.15">
      <c r="A4919" s="44">
        <v>34381</v>
      </c>
      <c r="B4919" s="44" t="s">
        <v>1296</v>
      </c>
      <c r="C4919" s="48" t="s">
        <v>4239</v>
      </c>
      <c r="D4919" s="44">
        <v>2000</v>
      </c>
      <c r="E4919" s="48" t="s">
        <v>8819</v>
      </c>
      <c r="F4919" s="44" t="s">
        <v>1299</v>
      </c>
      <c r="G4919" s="61"/>
    </row>
    <row r="4920" spans="1:7" x14ac:dyDescent="0.15">
      <c r="A4920" s="44">
        <v>34382</v>
      </c>
      <c r="B4920" s="44" t="s">
        <v>1295</v>
      </c>
      <c r="C4920" s="48" t="s">
        <v>356</v>
      </c>
      <c r="D4920" s="44">
        <v>2001</v>
      </c>
      <c r="E4920" s="48" t="s">
        <v>8747</v>
      </c>
      <c r="F4920" s="44" t="s">
        <v>1299</v>
      </c>
      <c r="G4920" s="61">
        <v>42834</v>
      </c>
    </row>
    <row r="4921" spans="1:7" x14ac:dyDescent="0.15">
      <c r="A4921" s="44">
        <v>34383</v>
      </c>
      <c r="B4921" s="44" t="s">
        <v>1295</v>
      </c>
      <c r="C4921" s="48" t="s">
        <v>4240</v>
      </c>
      <c r="D4921" s="44">
        <v>2003</v>
      </c>
      <c r="E4921" s="48" t="s">
        <v>8819</v>
      </c>
      <c r="F4921" s="44" t="s">
        <v>1299</v>
      </c>
      <c r="G4921" s="61">
        <v>42674</v>
      </c>
    </row>
    <row r="4922" spans="1:7" x14ac:dyDescent="0.15">
      <c r="A4922" s="44">
        <v>34384</v>
      </c>
      <c r="B4922" s="44" t="s">
        <v>1295</v>
      </c>
      <c r="C4922" s="48" t="s">
        <v>4241</v>
      </c>
      <c r="D4922" s="44">
        <v>1999</v>
      </c>
      <c r="E4922" s="48" t="s">
        <v>8819</v>
      </c>
      <c r="F4922" s="44" t="s">
        <v>1299</v>
      </c>
      <c r="G4922" s="61"/>
    </row>
    <row r="4923" spans="1:7" x14ac:dyDescent="0.15">
      <c r="A4923" s="44">
        <v>34385</v>
      </c>
      <c r="B4923" s="44" t="s">
        <v>1296</v>
      </c>
      <c r="C4923" s="48" t="s">
        <v>4242</v>
      </c>
      <c r="D4923" s="44">
        <v>2005</v>
      </c>
      <c r="E4923" s="48" t="s">
        <v>8819</v>
      </c>
      <c r="F4923" s="44" t="s">
        <v>1299</v>
      </c>
      <c r="G4923" s="61"/>
    </row>
    <row r="4924" spans="1:7" x14ac:dyDescent="0.15">
      <c r="A4924" s="44">
        <v>34386</v>
      </c>
      <c r="B4924" s="44" t="s">
        <v>1296</v>
      </c>
      <c r="C4924" s="48" t="s">
        <v>4243</v>
      </c>
      <c r="D4924" s="44">
        <v>2005</v>
      </c>
      <c r="E4924" s="48" t="s">
        <v>8819</v>
      </c>
      <c r="F4924" s="44" t="s">
        <v>1299</v>
      </c>
      <c r="G4924" s="61"/>
    </row>
    <row r="4925" spans="1:7" x14ac:dyDescent="0.15">
      <c r="A4925" s="44">
        <v>34387</v>
      </c>
      <c r="B4925" s="44" t="s">
        <v>1296</v>
      </c>
      <c r="C4925" s="48" t="s">
        <v>4244</v>
      </c>
      <c r="D4925" s="44">
        <v>2000</v>
      </c>
      <c r="E4925" s="48" t="s">
        <v>8819</v>
      </c>
      <c r="F4925" s="44" t="s">
        <v>1299</v>
      </c>
      <c r="G4925" s="61"/>
    </row>
    <row r="4926" spans="1:7" x14ac:dyDescent="0.15">
      <c r="A4926" s="44">
        <v>34388</v>
      </c>
      <c r="B4926" s="44" t="s">
        <v>1296</v>
      </c>
      <c r="C4926" s="48" t="s">
        <v>1152</v>
      </c>
      <c r="D4926" s="44">
        <v>2003</v>
      </c>
      <c r="E4926" s="48" t="s">
        <v>8701</v>
      </c>
      <c r="F4926" s="44" t="s">
        <v>1293</v>
      </c>
      <c r="G4926" s="61"/>
    </row>
    <row r="4927" spans="1:7" x14ac:dyDescent="0.15">
      <c r="A4927" s="44">
        <v>34389</v>
      </c>
      <c r="B4927" s="44" t="s">
        <v>1296</v>
      </c>
      <c r="C4927" s="48" t="s">
        <v>4245</v>
      </c>
      <c r="D4927" s="44">
        <v>2004</v>
      </c>
      <c r="E4927" s="48" t="s">
        <v>8701</v>
      </c>
      <c r="F4927" s="44" t="s">
        <v>1293</v>
      </c>
      <c r="G4927" s="61">
        <v>43100</v>
      </c>
    </row>
    <row r="4928" spans="1:7" x14ac:dyDescent="0.15">
      <c r="A4928" s="133">
        <v>34390</v>
      </c>
      <c r="B4928" s="133" t="s">
        <v>1295</v>
      </c>
      <c r="C4928" s="134" t="s">
        <v>4246</v>
      </c>
      <c r="D4928" s="133">
        <v>2002</v>
      </c>
      <c r="E4928" s="134" t="s">
        <v>8701</v>
      </c>
      <c r="F4928" s="133" t="s">
        <v>1293</v>
      </c>
    </row>
    <row r="4929" spans="1:7" x14ac:dyDescent="0.15">
      <c r="A4929" s="44">
        <v>34391</v>
      </c>
      <c r="B4929" s="44" t="s">
        <v>1295</v>
      </c>
      <c r="C4929" s="48" t="s">
        <v>4247</v>
      </c>
      <c r="D4929" s="44">
        <v>2007</v>
      </c>
      <c r="E4929" s="48" t="s">
        <v>8701</v>
      </c>
      <c r="F4929" s="44" t="s">
        <v>1293</v>
      </c>
      <c r="G4929" s="61"/>
    </row>
    <row r="4930" spans="1:7" x14ac:dyDescent="0.15">
      <c r="A4930" s="44">
        <v>34392</v>
      </c>
      <c r="B4930" s="44" t="s">
        <v>1295</v>
      </c>
      <c r="C4930" s="48" t="s">
        <v>422</v>
      </c>
      <c r="D4930" s="44">
        <v>2001</v>
      </c>
      <c r="E4930" s="48" t="s">
        <v>8746</v>
      </c>
      <c r="F4930" s="44" t="s">
        <v>1293</v>
      </c>
      <c r="G4930" s="61">
        <v>42659</v>
      </c>
    </row>
    <row r="4931" spans="1:7" x14ac:dyDescent="0.15">
      <c r="A4931" s="44">
        <v>34394</v>
      </c>
      <c r="B4931" s="44" t="s">
        <v>1295</v>
      </c>
      <c r="C4931" s="48" t="s">
        <v>4248</v>
      </c>
      <c r="D4931" s="44">
        <v>2003</v>
      </c>
      <c r="E4931" s="48" t="s">
        <v>8746</v>
      </c>
      <c r="F4931" s="44" t="s">
        <v>1293</v>
      </c>
      <c r="G4931" s="61"/>
    </row>
    <row r="4932" spans="1:7" x14ac:dyDescent="0.15">
      <c r="A4932" s="133">
        <v>34395</v>
      </c>
      <c r="B4932" s="133" t="s">
        <v>1295</v>
      </c>
      <c r="C4932" s="134" t="s">
        <v>4249</v>
      </c>
      <c r="D4932" s="133">
        <v>2001</v>
      </c>
      <c r="E4932" s="134" t="s">
        <v>8746</v>
      </c>
      <c r="F4932" s="133" t="s">
        <v>1293</v>
      </c>
    </row>
    <row r="4933" spans="1:7" x14ac:dyDescent="0.15">
      <c r="A4933" s="44">
        <v>34396</v>
      </c>
      <c r="B4933" s="44" t="s">
        <v>1296</v>
      </c>
      <c r="C4933" s="48" t="s">
        <v>4250</v>
      </c>
      <c r="D4933" s="44">
        <v>2005</v>
      </c>
      <c r="E4933" s="48" t="s">
        <v>8733</v>
      </c>
      <c r="F4933" s="44" t="s">
        <v>1297</v>
      </c>
      <c r="G4933" s="61">
        <v>43100</v>
      </c>
    </row>
    <row r="4934" spans="1:7" x14ac:dyDescent="0.15">
      <c r="A4934" s="44">
        <v>34397</v>
      </c>
      <c r="B4934" s="44" t="s">
        <v>1296</v>
      </c>
      <c r="C4934" s="48" t="s">
        <v>4251</v>
      </c>
      <c r="D4934" s="44">
        <v>2000</v>
      </c>
      <c r="E4934" s="48" t="s">
        <v>8733</v>
      </c>
      <c r="F4934" s="44" t="s">
        <v>1297</v>
      </c>
      <c r="G4934" s="61"/>
    </row>
    <row r="4935" spans="1:7" x14ac:dyDescent="0.15">
      <c r="A4935" s="44">
        <v>34398</v>
      </c>
      <c r="B4935" s="44" t="s">
        <v>1296</v>
      </c>
      <c r="C4935" s="48" t="s">
        <v>911</v>
      </c>
      <c r="D4935" s="44">
        <v>2000</v>
      </c>
      <c r="E4935" s="48" t="s">
        <v>8744</v>
      </c>
      <c r="F4935" s="44" t="s">
        <v>1290</v>
      </c>
      <c r="G4935" s="61"/>
    </row>
    <row r="4936" spans="1:7" x14ac:dyDescent="0.15">
      <c r="A4936" s="44">
        <v>34400</v>
      </c>
      <c r="B4936" s="44" t="s">
        <v>1295</v>
      </c>
      <c r="C4936" s="48" t="s">
        <v>4252</v>
      </c>
      <c r="D4936" s="44">
        <v>2004</v>
      </c>
      <c r="E4936" s="48" t="s">
        <v>8836</v>
      </c>
      <c r="F4936" s="44" t="s">
        <v>1296</v>
      </c>
      <c r="G4936" s="61"/>
    </row>
    <row r="4937" spans="1:7" x14ac:dyDescent="0.15">
      <c r="A4937" s="44">
        <v>34401</v>
      </c>
      <c r="B4937" s="44" t="s">
        <v>1296</v>
      </c>
      <c r="C4937" s="48" t="s">
        <v>4253</v>
      </c>
      <c r="D4937" s="44">
        <v>2002</v>
      </c>
      <c r="E4937" s="48" t="s">
        <v>8727</v>
      </c>
      <c r="F4937" s="44" t="s">
        <v>1293</v>
      </c>
      <c r="G4937" s="61">
        <v>43100</v>
      </c>
    </row>
    <row r="4938" spans="1:7" x14ac:dyDescent="0.15">
      <c r="A4938" s="44">
        <v>34402</v>
      </c>
      <c r="B4938" s="44" t="s">
        <v>1295</v>
      </c>
      <c r="C4938" s="48" t="s">
        <v>4254</v>
      </c>
      <c r="D4938" s="44">
        <v>2000</v>
      </c>
      <c r="E4938" s="48" t="s">
        <v>8697</v>
      </c>
      <c r="F4938" s="44" t="s">
        <v>1291</v>
      </c>
      <c r="G4938" s="61"/>
    </row>
    <row r="4939" spans="1:7" x14ac:dyDescent="0.15">
      <c r="A4939" s="44">
        <v>34403</v>
      </c>
      <c r="B4939" s="44" t="s">
        <v>1295</v>
      </c>
      <c r="C4939" s="48" t="s">
        <v>4255</v>
      </c>
      <c r="D4939" s="44">
        <v>2003</v>
      </c>
      <c r="E4939" s="48" t="s">
        <v>8695</v>
      </c>
      <c r="F4939" s="44" t="s">
        <v>1290</v>
      </c>
      <c r="G4939" s="61"/>
    </row>
    <row r="4940" spans="1:7" x14ac:dyDescent="0.15">
      <c r="A4940" s="44">
        <v>34404</v>
      </c>
      <c r="B4940" s="44" t="s">
        <v>1296</v>
      </c>
      <c r="C4940" s="48" t="s">
        <v>4256</v>
      </c>
      <c r="D4940" s="44">
        <v>2005</v>
      </c>
      <c r="E4940" s="48" t="s">
        <v>8695</v>
      </c>
      <c r="F4940" s="44" t="s">
        <v>1290</v>
      </c>
      <c r="G4940" s="61">
        <v>43100</v>
      </c>
    </row>
    <row r="4941" spans="1:7" x14ac:dyDescent="0.15">
      <c r="A4941" s="44">
        <v>34406</v>
      </c>
      <c r="B4941" s="44" t="s">
        <v>1295</v>
      </c>
      <c r="C4941" s="48" t="s">
        <v>4257</v>
      </c>
      <c r="D4941" s="44">
        <v>2000</v>
      </c>
      <c r="E4941" s="48" t="s">
        <v>8695</v>
      </c>
      <c r="F4941" s="44" t="s">
        <v>1290</v>
      </c>
      <c r="G4941" s="61"/>
    </row>
    <row r="4942" spans="1:7" x14ac:dyDescent="0.15">
      <c r="A4942" s="44">
        <v>34407</v>
      </c>
      <c r="B4942" s="44" t="s">
        <v>1296</v>
      </c>
      <c r="C4942" s="48" t="s">
        <v>4258</v>
      </c>
      <c r="D4942" s="44">
        <v>2002</v>
      </c>
      <c r="E4942" s="48" t="s">
        <v>8695</v>
      </c>
      <c r="F4942" s="44" t="s">
        <v>1290</v>
      </c>
      <c r="G4942" s="61"/>
    </row>
    <row r="4943" spans="1:7" x14ac:dyDescent="0.15">
      <c r="A4943" s="44">
        <v>34408</v>
      </c>
      <c r="B4943" s="44" t="s">
        <v>1296</v>
      </c>
      <c r="C4943" s="48" t="s">
        <v>4259</v>
      </c>
      <c r="D4943" s="44">
        <v>2005</v>
      </c>
      <c r="E4943" s="48" t="s">
        <v>8695</v>
      </c>
      <c r="F4943" s="44" t="s">
        <v>1290</v>
      </c>
      <c r="G4943" s="61">
        <v>42779</v>
      </c>
    </row>
    <row r="4944" spans="1:7" x14ac:dyDescent="0.15">
      <c r="A4944" s="44">
        <v>34409</v>
      </c>
      <c r="B4944" s="44" t="s">
        <v>1296</v>
      </c>
      <c r="C4944" s="48" t="s">
        <v>4260</v>
      </c>
      <c r="D4944" s="44">
        <v>2001</v>
      </c>
      <c r="E4944" s="48" t="s">
        <v>8744</v>
      </c>
      <c r="F4944" s="44" t="s">
        <v>1290</v>
      </c>
      <c r="G4944" s="61"/>
    </row>
    <row r="4945" spans="1:7" x14ac:dyDescent="0.15">
      <c r="A4945" s="44">
        <v>34410</v>
      </c>
      <c r="B4945" s="44" t="s">
        <v>1295</v>
      </c>
      <c r="C4945" s="48" t="s">
        <v>427</v>
      </c>
      <c r="D4945" s="44">
        <v>2001</v>
      </c>
      <c r="E4945" s="48" t="s">
        <v>8809</v>
      </c>
      <c r="F4945" s="44" t="s">
        <v>1297</v>
      </c>
      <c r="G4945" s="61">
        <v>43100</v>
      </c>
    </row>
    <row r="4946" spans="1:7" x14ac:dyDescent="0.15">
      <c r="A4946" s="44">
        <v>34411</v>
      </c>
      <c r="B4946" s="44" t="s">
        <v>1295</v>
      </c>
      <c r="C4946" s="48" t="s">
        <v>4261</v>
      </c>
      <c r="D4946" s="44">
        <v>2004</v>
      </c>
      <c r="E4946" s="48" t="s">
        <v>8697</v>
      </c>
      <c r="F4946" s="44" t="s">
        <v>1291</v>
      </c>
      <c r="G4946" s="61">
        <v>42932</v>
      </c>
    </row>
    <row r="4947" spans="1:7" x14ac:dyDescent="0.15">
      <c r="A4947" s="44">
        <v>34412</v>
      </c>
      <c r="B4947" s="44" t="s">
        <v>1296</v>
      </c>
      <c r="C4947" s="48" t="s">
        <v>4262</v>
      </c>
      <c r="D4947" s="44">
        <v>2004</v>
      </c>
      <c r="E4947" s="48" t="s">
        <v>8697</v>
      </c>
      <c r="F4947" s="44" t="s">
        <v>1291</v>
      </c>
      <c r="G4947" s="61"/>
    </row>
    <row r="4948" spans="1:7" x14ac:dyDescent="0.15">
      <c r="A4948" s="44">
        <v>34413</v>
      </c>
      <c r="B4948" s="44" t="s">
        <v>1296</v>
      </c>
      <c r="C4948" s="48" t="s">
        <v>4263</v>
      </c>
      <c r="D4948" s="44">
        <v>2003</v>
      </c>
      <c r="E4948" s="48" t="s">
        <v>8707</v>
      </c>
      <c r="F4948" s="44" t="s">
        <v>1290</v>
      </c>
      <c r="G4948" s="61"/>
    </row>
    <row r="4949" spans="1:7" x14ac:dyDescent="0.15">
      <c r="A4949" s="44">
        <v>34414</v>
      </c>
      <c r="B4949" s="44" t="s">
        <v>1296</v>
      </c>
      <c r="C4949" s="48" t="s">
        <v>4264</v>
      </c>
      <c r="D4949" s="44">
        <v>2002</v>
      </c>
      <c r="E4949" s="48" t="s">
        <v>8849</v>
      </c>
      <c r="F4949" s="44" t="s">
        <v>1299</v>
      </c>
      <c r="G4949" s="61"/>
    </row>
    <row r="4950" spans="1:7" x14ac:dyDescent="0.15">
      <c r="A4950" s="44">
        <v>34415</v>
      </c>
      <c r="B4950" s="44" t="s">
        <v>1296</v>
      </c>
      <c r="C4950" s="48" t="s">
        <v>4265</v>
      </c>
      <c r="D4950" s="44">
        <v>2002</v>
      </c>
      <c r="E4950" s="48" t="s">
        <v>8849</v>
      </c>
      <c r="F4950" s="44" t="s">
        <v>1299</v>
      </c>
      <c r="G4950" s="61"/>
    </row>
    <row r="4951" spans="1:7" x14ac:dyDescent="0.15">
      <c r="A4951" s="44">
        <v>34416</v>
      </c>
      <c r="B4951" s="44" t="s">
        <v>1296</v>
      </c>
      <c r="C4951" s="48" t="s">
        <v>3066</v>
      </c>
      <c r="D4951" s="44">
        <v>2001</v>
      </c>
      <c r="E4951" s="48" t="s">
        <v>8849</v>
      </c>
      <c r="F4951" s="44" t="s">
        <v>1299</v>
      </c>
      <c r="G4951" s="61"/>
    </row>
    <row r="4952" spans="1:7" x14ac:dyDescent="0.15">
      <c r="A4952" s="44">
        <v>34417</v>
      </c>
      <c r="B4952" s="44" t="s">
        <v>1296</v>
      </c>
      <c r="C4952" s="48" t="s">
        <v>4266</v>
      </c>
      <c r="D4952" s="44">
        <v>2004</v>
      </c>
      <c r="E4952" s="48" t="s">
        <v>8849</v>
      </c>
      <c r="F4952" s="44" t="s">
        <v>1299</v>
      </c>
      <c r="G4952" s="61"/>
    </row>
    <row r="4953" spans="1:7" x14ac:dyDescent="0.15">
      <c r="A4953" s="44">
        <v>34418</v>
      </c>
      <c r="B4953" s="44" t="s">
        <v>1296</v>
      </c>
      <c r="C4953" s="48" t="s">
        <v>4267</v>
      </c>
      <c r="D4953" s="44">
        <v>2000</v>
      </c>
      <c r="E4953" s="48" t="s">
        <v>8849</v>
      </c>
      <c r="F4953" s="44" t="s">
        <v>1299</v>
      </c>
      <c r="G4953" s="61"/>
    </row>
    <row r="4954" spans="1:7" x14ac:dyDescent="0.15">
      <c r="A4954" s="44">
        <v>34419</v>
      </c>
      <c r="B4954" s="44" t="s">
        <v>1295</v>
      </c>
      <c r="C4954" s="48" t="s">
        <v>11166</v>
      </c>
      <c r="D4954" s="44">
        <v>1999</v>
      </c>
      <c r="E4954" s="48" t="s">
        <v>8849</v>
      </c>
      <c r="F4954" s="44" t="s">
        <v>1299</v>
      </c>
      <c r="G4954" s="61"/>
    </row>
    <row r="4955" spans="1:7" x14ac:dyDescent="0.15">
      <c r="A4955" s="44">
        <v>34420</v>
      </c>
      <c r="B4955" s="44" t="s">
        <v>1295</v>
      </c>
      <c r="C4955" s="48" t="s">
        <v>4268</v>
      </c>
      <c r="D4955" s="44">
        <v>2001</v>
      </c>
      <c r="E4955" s="48" t="s">
        <v>8849</v>
      </c>
      <c r="F4955" s="44" t="s">
        <v>1299</v>
      </c>
      <c r="G4955" s="61"/>
    </row>
    <row r="4956" spans="1:7" x14ac:dyDescent="0.15">
      <c r="A4956" s="44">
        <v>34421</v>
      </c>
      <c r="B4956" s="44" t="s">
        <v>1295</v>
      </c>
      <c r="C4956" s="48" t="s">
        <v>4269</v>
      </c>
      <c r="D4956" s="44">
        <v>2003</v>
      </c>
      <c r="E4956" s="48" t="s">
        <v>8849</v>
      </c>
      <c r="F4956" s="44" t="s">
        <v>1299</v>
      </c>
      <c r="G4956" s="61"/>
    </row>
    <row r="4957" spans="1:7" x14ac:dyDescent="0.15">
      <c r="A4957" s="44">
        <v>34422</v>
      </c>
      <c r="B4957" s="44" t="s">
        <v>1295</v>
      </c>
      <c r="C4957" s="48" t="s">
        <v>4270</v>
      </c>
      <c r="D4957" s="44">
        <v>2004</v>
      </c>
      <c r="E4957" s="48" t="s">
        <v>8849</v>
      </c>
      <c r="F4957" s="44" t="s">
        <v>1299</v>
      </c>
      <c r="G4957" s="61"/>
    </row>
    <row r="4958" spans="1:7" x14ac:dyDescent="0.15">
      <c r="A4958" s="44">
        <v>34423</v>
      </c>
      <c r="B4958" s="44" t="s">
        <v>1295</v>
      </c>
      <c r="C4958" s="48" t="s">
        <v>4271</v>
      </c>
      <c r="D4958" s="44">
        <v>2001</v>
      </c>
      <c r="E4958" s="48" t="s">
        <v>8849</v>
      </c>
      <c r="F4958" s="44" t="s">
        <v>1299</v>
      </c>
      <c r="G4958" s="61"/>
    </row>
    <row r="4959" spans="1:7" x14ac:dyDescent="0.15">
      <c r="A4959" s="44">
        <v>34424</v>
      </c>
      <c r="B4959" s="44" t="s">
        <v>1295</v>
      </c>
      <c r="C4959" s="48" t="s">
        <v>490</v>
      </c>
      <c r="D4959" s="44">
        <v>1999</v>
      </c>
      <c r="E4959" s="48" t="s">
        <v>8849</v>
      </c>
      <c r="F4959" s="44" t="s">
        <v>1299</v>
      </c>
      <c r="G4959" s="61"/>
    </row>
    <row r="4960" spans="1:7" x14ac:dyDescent="0.15">
      <c r="A4960" s="44">
        <v>34425</v>
      </c>
      <c r="B4960" s="44" t="s">
        <v>1295</v>
      </c>
      <c r="C4960" s="48" t="s">
        <v>4272</v>
      </c>
      <c r="D4960" s="44">
        <v>2001</v>
      </c>
      <c r="E4960" s="48" t="s">
        <v>8849</v>
      </c>
      <c r="F4960" s="44" t="s">
        <v>1299</v>
      </c>
      <c r="G4960" s="61">
        <v>42703</v>
      </c>
    </row>
    <row r="4961" spans="1:7" x14ac:dyDescent="0.15">
      <c r="A4961" s="44">
        <v>34426</v>
      </c>
      <c r="B4961" s="44" t="s">
        <v>1296</v>
      </c>
      <c r="C4961" s="48" t="s">
        <v>4273</v>
      </c>
      <c r="D4961" s="44">
        <v>2001</v>
      </c>
      <c r="E4961" s="48" t="s">
        <v>8849</v>
      </c>
      <c r="F4961" s="44" t="s">
        <v>1299</v>
      </c>
      <c r="G4961" s="61"/>
    </row>
    <row r="4962" spans="1:7" x14ac:dyDescent="0.15">
      <c r="A4962" s="44">
        <v>34427</v>
      </c>
      <c r="B4962" s="44" t="s">
        <v>1296</v>
      </c>
      <c r="C4962" s="48" t="s">
        <v>532</v>
      </c>
      <c r="D4962" s="44">
        <v>2003</v>
      </c>
      <c r="E4962" s="48" t="s">
        <v>8709</v>
      </c>
      <c r="F4962" s="44" t="s">
        <v>1294</v>
      </c>
      <c r="G4962" s="61">
        <v>43100</v>
      </c>
    </row>
    <row r="4963" spans="1:7" x14ac:dyDescent="0.15">
      <c r="A4963" s="44">
        <v>34428</v>
      </c>
      <c r="B4963" s="44" t="s">
        <v>1296</v>
      </c>
      <c r="C4963" s="48" t="s">
        <v>11167</v>
      </c>
      <c r="D4963" s="44">
        <v>1999</v>
      </c>
      <c r="E4963" s="48" t="s">
        <v>8821</v>
      </c>
      <c r="F4963" s="44" t="s">
        <v>1299</v>
      </c>
      <c r="G4963" s="61"/>
    </row>
    <row r="4964" spans="1:7" x14ac:dyDescent="0.15">
      <c r="A4964" s="44">
        <v>34429</v>
      </c>
      <c r="B4964" s="44" t="s">
        <v>1296</v>
      </c>
      <c r="C4964" s="48" t="s">
        <v>4274</v>
      </c>
      <c r="D4964" s="44">
        <v>2002</v>
      </c>
      <c r="E4964" s="48" t="s">
        <v>8821</v>
      </c>
      <c r="F4964" s="44" t="s">
        <v>1299</v>
      </c>
      <c r="G4964" s="61"/>
    </row>
    <row r="4965" spans="1:7" x14ac:dyDescent="0.15">
      <c r="A4965" s="44">
        <v>34431</v>
      </c>
      <c r="B4965" s="44" t="s">
        <v>1296</v>
      </c>
      <c r="C4965" s="48" t="s">
        <v>11168</v>
      </c>
      <c r="D4965" s="44">
        <v>1999</v>
      </c>
      <c r="E4965" s="48" t="s">
        <v>8837</v>
      </c>
      <c r="F4965" s="44" t="s">
        <v>1291</v>
      </c>
      <c r="G4965" s="61"/>
    </row>
    <row r="4966" spans="1:7" x14ac:dyDescent="0.15">
      <c r="A4966" s="44">
        <v>34433</v>
      </c>
      <c r="B4966" s="44" t="s">
        <v>1295</v>
      </c>
      <c r="C4966" s="48" t="s">
        <v>4276</v>
      </c>
      <c r="D4966" s="44">
        <v>2002</v>
      </c>
      <c r="E4966" s="48" t="s">
        <v>8707</v>
      </c>
      <c r="F4966" s="44" t="s">
        <v>1290</v>
      </c>
      <c r="G4966" s="61"/>
    </row>
    <row r="4967" spans="1:7" x14ac:dyDescent="0.15">
      <c r="A4967" s="44">
        <v>34434</v>
      </c>
      <c r="B4967" s="44" t="s">
        <v>1295</v>
      </c>
      <c r="C4967" s="48" t="s">
        <v>4277</v>
      </c>
      <c r="D4967" s="44">
        <v>2004</v>
      </c>
      <c r="E4967" s="48" t="s">
        <v>8707</v>
      </c>
      <c r="F4967" s="44" t="s">
        <v>1290</v>
      </c>
      <c r="G4967" s="61"/>
    </row>
    <row r="4968" spans="1:7" x14ac:dyDescent="0.15">
      <c r="A4968" s="44">
        <v>34435</v>
      </c>
      <c r="B4968" s="44" t="s">
        <v>1296</v>
      </c>
      <c r="C4968" s="48" t="s">
        <v>1118</v>
      </c>
      <c r="D4968" s="44">
        <v>2001</v>
      </c>
      <c r="E4968" s="48" t="s">
        <v>8707</v>
      </c>
      <c r="F4968" s="44" t="s">
        <v>1290</v>
      </c>
      <c r="G4968" s="61"/>
    </row>
    <row r="4969" spans="1:7" x14ac:dyDescent="0.15">
      <c r="A4969" s="44">
        <v>34437</v>
      </c>
      <c r="B4969" s="44" t="s">
        <v>1296</v>
      </c>
      <c r="C4969" s="48" t="s">
        <v>4278</v>
      </c>
      <c r="D4969" s="44">
        <v>2003</v>
      </c>
      <c r="E4969" s="48" t="s">
        <v>8707</v>
      </c>
      <c r="F4969" s="44" t="s">
        <v>1290</v>
      </c>
      <c r="G4969" s="61"/>
    </row>
    <row r="4970" spans="1:7" x14ac:dyDescent="0.15">
      <c r="A4970" s="44">
        <v>34438</v>
      </c>
      <c r="B4970" s="44" t="s">
        <v>1296</v>
      </c>
      <c r="C4970" s="48" t="s">
        <v>4279</v>
      </c>
      <c r="D4970" s="44">
        <v>2003</v>
      </c>
      <c r="E4970" s="48" t="s">
        <v>8707</v>
      </c>
      <c r="F4970" s="44" t="s">
        <v>1290</v>
      </c>
      <c r="G4970" s="61"/>
    </row>
    <row r="4971" spans="1:7" x14ac:dyDescent="0.15">
      <c r="A4971" s="44">
        <v>34439</v>
      </c>
      <c r="B4971" s="44" t="s">
        <v>1295</v>
      </c>
      <c r="C4971" s="48" t="s">
        <v>4280</v>
      </c>
      <c r="D4971" s="44">
        <v>2002</v>
      </c>
      <c r="E4971" s="48" t="s">
        <v>8707</v>
      </c>
      <c r="F4971" s="44" t="s">
        <v>1290</v>
      </c>
      <c r="G4971" s="61"/>
    </row>
    <row r="4972" spans="1:7" x14ac:dyDescent="0.15">
      <c r="A4972" s="44">
        <v>34440</v>
      </c>
      <c r="B4972" s="44" t="s">
        <v>1296</v>
      </c>
      <c r="C4972" s="48" t="s">
        <v>1112</v>
      </c>
      <c r="D4972" s="44">
        <v>2004</v>
      </c>
      <c r="E4972" s="48" t="s">
        <v>8707</v>
      </c>
      <c r="F4972" s="44" t="s">
        <v>1290</v>
      </c>
      <c r="G4972" s="61"/>
    </row>
    <row r="4973" spans="1:7" x14ac:dyDescent="0.15">
      <c r="A4973" s="44">
        <v>34441</v>
      </c>
      <c r="B4973" s="44" t="s">
        <v>1296</v>
      </c>
      <c r="C4973" s="48" t="s">
        <v>4281</v>
      </c>
      <c r="D4973" s="44">
        <v>2003</v>
      </c>
      <c r="E4973" s="48" t="s">
        <v>8707</v>
      </c>
      <c r="F4973" s="44" t="s">
        <v>1290</v>
      </c>
      <c r="G4973" s="61"/>
    </row>
    <row r="4974" spans="1:7" x14ac:dyDescent="0.15">
      <c r="A4974" s="44">
        <v>34443</v>
      </c>
      <c r="B4974" s="44" t="s">
        <v>1296</v>
      </c>
      <c r="C4974" s="48" t="s">
        <v>4282</v>
      </c>
      <c r="D4974" s="44">
        <v>2002</v>
      </c>
      <c r="E4974" s="48" t="s">
        <v>8707</v>
      </c>
      <c r="F4974" s="44" t="s">
        <v>1290</v>
      </c>
      <c r="G4974" s="61"/>
    </row>
    <row r="4975" spans="1:7" x14ac:dyDescent="0.15">
      <c r="A4975" s="133">
        <v>34444</v>
      </c>
      <c r="B4975" s="133" t="s">
        <v>1296</v>
      </c>
      <c r="C4975" s="134" t="s">
        <v>4283</v>
      </c>
      <c r="D4975" s="133">
        <v>2003</v>
      </c>
      <c r="E4975" s="134" t="s">
        <v>8707</v>
      </c>
      <c r="F4975" s="133" t="s">
        <v>1290</v>
      </c>
    </row>
    <row r="4976" spans="1:7" x14ac:dyDescent="0.15">
      <c r="A4976" s="44">
        <v>34445</v>
      </c>
      <c r="B4976" s="44" t="s">
        <v>1295</v>
      </c>
      <c r="C4976" s="48" t="s">
        <v>11169</v>
      </c>
      <c r="D4976" s="44">
        <v>1999</v>
      </c>
      <c r="E4976" s="48" t="s">
        <v>8814</v>
      </c>
      <c r="F4976" s="44" t="s">
        <v>1291</v>
      </c>
      <c r="G4976" s="61"/>
    </row>
    <row r="4977" spans="1:7" x14ac:dyDescent="0.15">
      <c r="A4977" s="44">
        <v>34446</v>
      </c>
      <c r="B4977" s="44" t="s">
        <v>1296</v>
      </c>
      <c r="C4977" s="48" t="s">
        <v>4284</v>
      </c>
      <c r="D4977" s="44">
        <v>2006</v>
      </c>
      <c r="E4977" s="48" t="s">
        <v>8814</v>
      </c>
      <c r="F4977" s="44" t="s">
        <v>1291</v>
      </c>
      <c r="G4977" s="61">
        <v>43100</v>
      </c>
    </row>
    <row r="4978" spans="1:7" x14ac:dyDescent="0.15">
      <c r="A4978" s="44">
        <v>34447</v>
      </c>
      <c r="B4978" s="44" t="s">
        <v>1296</v>
      </c>
      <c r="C4978" s="48" t="s">
        <v>4285</v>
      </c>
      <c r="D4978" s="44">
        <v>2006</v>
      </c>
      <c r="E4978" s="48" t="s">
        <v>8814</v>
      </c>
      <c r="F4978" s="44" t="s">
        <v>1291</v>
      </c>
      <c r="G4978" s="61"/>
    </row>
    <row r="4979" spans="1:7" x14ac:dyDescent="0.15">
      <c r="A4979" s="44">
        <v>34448</v>
      </c>
      <c r="B4979" s="44" t="s">
        <v>1296</v>
      </c>
      <c r="C4979" s="48" t="s">
        <v>4286</v>
      </c>
      <c r="D4979" s="44">
        <v>2003</v>
      </c>
      <c r="E4979" s="48" t="s">
        <v>8828</v>
      </c>
      <c r="F4979" s="44" t="s">
        <v>1294</v>
      </c>
      <c r="G4979" s="61">
        <v>42806</v>
      </c>
    </row>
    <row r="4980" spans="1:7" x14ac:dyDescent="0.15">
      <c r="A4980" s="44">
        <v>34449</v>
      </c>
      <c r="B4980" s="44" t="s">
        <v>1296</v>
      </c>
      <c r="C4980" s="48" t="s">
        <v>4287</v>
      </c>
      <c r="D4980" s="44">
        <v>2002</v>
      </c>
      <c r="E4980" s="48" t="s">
        <v>8736</v>
      </c>
      <c r="F4980" s="44" t="s">
        <v>1295</v>
      </c>
      <c r="G4980" s="61"/>
    </row>
    <row r="4981" spans="1:7" x14ac:dyDescent="0.15">
      <c r="A4981" s="44">
        <v>34451</v>
      </c>
      <c r="B4981" s="44" t="s">
        <v>1295</v>
      </c>
      <c r="C4981" s="48" t="s">
        <v>4289</v>
      </c>
      <c r="D4981" s="44">
        <v>2005</v>
      </c>
      <c r="E4981" s="48" t="s">
        <v>8837</v>
      </c>
      <c r="F4981" s="44" t="s">
        <v>1291</v>
      </c>
      <c r="G4981" s="61"/>
    </row>
    <row r="4982" spans="1:7" x14ac:dyDescent="0.15">
      <c r="A4982" s="44">
        <v>34453</v>
      </c>
      <c r="B4982" s="44" t="s">
        <v>1295</v>
      </c>
      <c r="C4982" s="48" t="s">
        <v>4290</v>
      </c>
      <c r="D4982" s="44">
        <v>2003</v>
      </c>
      <c r="E4982" s="48" t="s">
        <v>8702</v>
      </c>
      <c r="F4982" s="44" t="s">
        <v>1299</v>
      </c>
      <c r="G4982" s="61"/>
    </row>
    <row r="4983" spans="1:7" x14ac:dyDescent="0.15">
      <c r="A4983" s="44">
        <v>34454</v>
      </c>
      <c r="B4983" s="44" t="s">
        <v>1295</v>
      </c>
      <c r="C4983" s="48" t="s">
        <v>4291</v>
      </c>
      <c r="D4983" s="44">
        <v>2003</v>
      </c>
      <c r="E4983" s="48" t="s">
        <v>8702</v>
      </c>
      <c r="F4983" s="44" t="s">
        <v>1299</v>
      </c>
      <c r="G4983" s="61"/>
    </row>
    <row r="4984" spans="1:7" x14ac:dyDescent="0.15">
      <c r="A4984" s="44">
        <v>34455</v>
      </c>
      <c r="B4984" s="44" t="s">
        <v>1295</v>
      </c>
      <c r="C4984" s="48" t="s">
        <v>4292</v>
      </c>
      <c r="D4984" s="44">
        <v>2004</v>
      </c>
      <c r="E4984" s="48" t="s">
        <v>8702</v>
      </c>
      <c r="F4984" s="44" t="s">
        <v>1299</v>
      </c>
      <c r="G4984" s="61"/>
    </row>
    <row r="4985" spans="1:7" x14ac:dyDescent="0.15">
      <c r="A4985" s="44">
        <v>34456</v>
      </c>
      <c r="B4985" s="44" t="s">
        <v>1296</v>
      </c>
      <c r="C4985" s="48" t="s">
        <v>1110</v>
      </c>
      <c r="D4985" s="44">
        <v>2003</v>
      </c>
      <c r="E4985" s="48" t="s">
        <v>8702</v>
      </c>
      <c r="F4985" s="44" t="s">
        <v>1299</v>
      </c>
      <c r="G4985" s="61"/>
    </row>
    <row r="4986" spans="1:7" x14ac:dyDescent="0.15">
      <c r="A4986" s="44">
        <v>34457</v>
      </c>
      <c r="B4986" s="44" t="s">
        <v>1296</v>
      </c>
      <c r="C4986" s="48" t="s">
        <v>1105</v>
      </c>
      <c r="D4986" s="44">
        <v>2003</v>
      </c>
      <c r="E4986" s="48" t="s">
        <v>8702</v>
      </c>
      <c r="F4986" s="44" t="s">
        <v>1299</v>
      </c>
      <c r="G4986" s="61">
        <v>43100</v>
      </c>
    </row>
    <row r="4987" spans="1:7" x14ac:dyDescent="0.15">
      <c r="A4987" s="44">
        <v>34458</v>
      </c>
      <c r="B4987" s="44" t="s">
        <v>1296</v>
      </c>
      <c r="C4987" s="48" t="s">
        <v>1150</v>
      </c>
      <c r="D4987" s="44">
        <v>2003</v>
      </c>
      <c r="E4987" s="48" t="s">
        <v>8702</v>
      </c>
      <c r="F4987" s="44" t="s">
        <v>1299</v>
      </c>
      <c r="G4987" s="61"/>
    </row>
    <row r="4988" spans="1:7" x14ac:dyDescent="0.15">
      <c r="A4988" s="44">
        <v>34459</v>
      </c>
      <c r="B4988" s="44" t="s">
        <v>1295</v>
      </c>
      <c r="C4988" s="48" t="s">
        <v>108</v>
      </c>
      <c r="D4988" s="44">
        <v>2002</v>
      </c>
      <c r="E4988" s="48" t="s">
        <v>8702</v>
      </c>
      <c r="F4988" s="44" t="s">
        <v>1299</v>
      </c>
      <c r="G4988" s="61"/>
    </row>
    <row r="4989" spans="1:7" x14ac:dyDescent="0.15">
      <c r="A4989" s="44">
        <v>34460</v>
      </c>
      <c r="B4989" s="44" t="s">
        <v>1295</v>
      </c>
      <c r="C4989" s="48" t="s">
        <v>4293</v>
      </c>
      <c r="D4989" s="44">
        <v>2003</v>
      </c>
      <c r="E4989" s="48" t="s">
        <v>8702</v>
      </c>
      <c r="F4989" s="44" t="s">
        <v>1299</v>
      </c>
      <c r="G4989" s="61"/>
    </row>
    <row r="4990" spans="1:7" x14ac:dyDescent="0.15">
      <c r="A4990" s="44">
        <v>34461</v>
      </c>
      <c r="B4990" s="44" t="s">
        <v>1295</v>
      </c>
      <c r="C4990" s="48" t="s">
        <v>1199</v>
      </c>
      <c r="D4990" s="44">
        <v>2004</v>
      </c>
      <c r="E4990" s="48" t="s">
        <v>8702</v>
      </c>
      <c r="F4990" s="44" t="s">
        <v>1299</v>
      </c>
      <c r="G4990" s="61">
        <v>43100</v>
      </c>
    </row>
    <row r="4991" spans="1:7" x14ac:dyDescent="0.15">
      <c r="A4991" s="44">
        <v>34462</v>
      </c>
      <c r="B4991" s="44" t="s">
        <v>1295</v>
      </c>
      <c r="C4991" s="48" t="s">
        <v>4294</v>
      </c>
      <c r="D4991" s="44">
        <v>2002</v>
      </c>
      <c r="E4991" s="48" t="s">
        <v>8702</v>
      </c>
      <c r="F4991" s="44" t="s">
        <v>1299</v>
      </c>
      <c r="G4991" s="61"/>
    </row>
    <row r="4992" spans="1:7" x14ac:dyDescent="0.15">
      <c r="A4992" s="44">
        <v>34463</v>
      </c>
      <c r="B4992" s="44" t="s">
        <v>1296</v>
      </c>
      <c r="C4992" s="48" t="s">
        <v>4295</v>
      </c>
      <c r="D4992" s="44">
        <v>2003</v>
      </c>
      <c r="E4992" s="48" t="s">
        <v>8702</v>
      </c>
      <c r="F4992" s="44" t="s">
        <v>1299</v>
      </c>
      <c r="G4992" s="61"/>
    </row>
    <row r="4993" spans="1:7" x14ac:dyDescent="0.15">
      <c r="A4993" s="44">
        <v>34464</v>
      </c>
      <c r="B4993" s="44" t="s">
        <v>1295</v>
      </c>
      <c r="C4993" s="48" t="s">
        <v>4296</v>
      </c>
      <c r="D4993" s="44">
        <v>2004</v>
      </c>
      <c r="E4993" s="48" t="s">
        <v>8702</v>
      </c>
      <c r="F4993" s="44" t="s">
        <v>1299</v>
      </c>
      <c r="G4993" s="61">
        <v>42786</v>
      </c>
    </row>
    <row r="4994" spans="1:7" x14ac:dyDescent="0.15">
      <c r="A4994" s="44">
        <v>34465</v>
      </c>
      <c r="B4994" s="44" t="s">
        <v>1295</v>
      </c>
      <c r="C4994" s="48" t="s">
        <v>4297</v>
      </c>
      <c r="D4994" s="44">
        <v>2000</v>
      </c>
      <c r="E4994" s="48" t="s">
        <v>8702</v>
      </c>
      <c r="F4994" s="44" t="s">
        <v>1299</v>
      </c>
      <c r="G4994" s="61"/>
    </row>
    <row r="4995" spans="1:7" x14ac:dyDescent="0.15">
      <c r="A4995" s="44">
        <v>34466</v>
      </c>
      <c r="B4995" s="44" t="s">
        <v>1296</v>
      </c>
      <c r="C4995" s="48" t="s">
        <v>1145</v>
      </c>
      <c r="D4995" s="44">
        <v>2003</v>
      </c>
      <c r="E4995" s="48" t="s">
        <v>8814</v>
      </c>
      <c r="F4995" s="44" t="s">
        <v>1291</v>
      </c>
      <c r="G4995" s="61">
        <v>43100</v>
      </c>
    </row>
    <row r="4996" spans="1:7" x14ac:dyDescent="0.15">
      <c r="A4996" s="44">
        <v>34468</v>
      </c>
      <c r="B4996" s="44" t="s">
        <v>1296</v>
      </c>
      <c r="C4996" s="48" t="s">
        <v>4298</v>
      </c>
      <c r="D4996" s="44">
        <v>2001</v>
      </c>
      <c r="E4996" s="48" t="s">
        <v>9184</v>
      </c>
      <c r="F4996" s="44" t="s">
        <v>1290</v>
      </c>
      <c r="G4996" s="61"/>
    </row>
    <row r="4997" spans="1:7" x14ac:dyDescent="0.15">
      <c r="A4997" s="44">
        <v>34470</v>
      </c>
      <c r="B4997" s="44" t="s">
        <v>1296</v>
      </c>
      <c r="C4997" s="48" t="s">
        <v>4299</v>
      </c>
      <c r="D4997" s="44">
        <v>2002</v>
      </c>
      <c r="E4997" s="48" t="s">
        <v>8695</v>
      </c>
      <c r="F4997" s="44" t="s">
        <v>1290</v>
      </c>
      <c r="G4997" s="61"/>
    </row>
    <row r="4998" spans="1:7" x14ac:dyDescent="0.15">
      <c r="A4998" s="44">
        <v>34471</v>
      </c>
      <c r="B4998" s="44" t="s">
        <v>1295</v>
      </c>
      <c r="C4998" s="48" t="s">
        <v>8310</v>
      </c>
      <c r="D4998" s="44">
        <v>2001</v>
      </c>
      <c r="E4998" s="48" t="s">
        <v>8702</v>
      </c>
      <c r="F4998" s="44" t="s">
        <v>1299</v>
      </c>
      <c r="G4998" s="61">
        <v>42457</v>
      </c>
    </row>
    <row r="4999" spans="1:7" x14ac:dyDescent="0.15">
      <c r="A4999" s="44">
        <v>34472</v>
      </c>
      <c r="B4999" s="44" t="s">
        <v>1295</v>
      </c>
      <c r="C4999" s="48" t="s">
        <v>4300</v>
      </c>
      <c r="D4999" s="44">
        <v>1999</v>
      </c>
      <c r="E4999" s="48" t="s">
        <v>8736</v>
      </c>
      <c r="F4999" s="44" t="s">
        <v>1295</v>
      </c>
      <c r="G4999" s="61"/>
    </row>
    <row r="5000" spans="1:7" x14ac:dyDescent="0.15">
      <c r="A5000" s="44">
        <v>34473</v>
      </c>
      <c r="B5000" s="44" t="s">
        <v>1296</v>
      </c>
      <c r="C5000" s="48" t="s">
        <v>4301</v>
      </c>
      <c r="D5000" s="44">
        <v>2001</v>
      </c>
      <c r="E5000" s="48" t="s">
        <v>8734</v>
      </c>
      <c r="F5000" s="44" t="s">
        <v>1297</v>
      </c>
      <c r="G5000" s="61"/>
    </row>
    <row r="5001" spans="1:7" x14ac:dyDescent="0.15">
      <c r="A5001" s="44">
        <v>34474</v>
      </c>
      <c r="B5001" s="44" t="s">
        <v>1296</v>
      </c>
      <c r="C5001" s="48" t="s">
        <v>1109</v>
      </c>
      <c r="D5001" s="44">
        <v>2001</v>
      </c>
      <c r="E5001" s="48" t="s">
        <v>9084</v>
      </c>
      <c r="F5001" s="44" t="s">
        <v>1297</v>
      </c>
      <c r="G5001" s="61"/>
    </row>
    <row r="5002" spans="1:7" x14ac:dyDescent="0.15">
      <c r="A5002" s="44">
        <v>34475</v>
      </c>
      <c r="B5002" s="44" t="s">
        <v>1295</v>
      </c>
      <c r="C5002" s="48" t="s">
        <v>4302</v>
      </c>
      <c r="D5002" s="44">
        <v>2000</v>
      </c>
      <c r="E5002" s="48" t="s">
        <v>8734</v>
      </c>
      <c r="F5002" s="44" t="s">
        <v>1297</v>
      </c>
      <c r="G5002" s="61"/>
    </row>
    <row r="5003" spans="1:7" x14ac:dyDescent="0.15">
      <c r="A5003" s="44">
        <v>34477</v>
      </c>
      <c r="B5003" s="44" t="s">
        <v>1296</v>
      </c>
      <c r="C5003" s="48" t="s">
        <v>4303</v>
      </c>
      <c r="D5003" s="44">
        <v>2002</v>
      </c>
      <c r="E5003" s="48" t="s">
        <v>8765</v>
      </c>
      <c r="F5003" s="44" t="s">
        <v>1294</v>
      </c>
      <c r="G5003" s="61"/>
    </row>
    <row r="5004" spans="1:7" x14ac:dyDescent="0.15">
      <c r="A5004" s="44">
        <v>34478</v>
      </c>
      <c r="B5004" s="44" t="s">
        <v>1295</v>
      </c>
      <c r="C5004" s="48" t="s">
        <v>11170</v>
      </c>
      <c r="D5004" s="44">
        <v>1999</v>
      </c>
      <c r="E5004" s="48" t="s">
        <v>8765</v>
      </c>
      <c r="F5004" s="44" t="s">
        <v>1294</v>
      </c>
      <c r="G5004" s="61"/>
    </row>
    <row r="5005" spans="1:7" x14ac:dyDescent="0.15">
      <c r="A5005" s="44">
        <v>34479</v>
      </c>
      <c r="B5005" s="44" t="s">
        <v>1296</v>
      </c>
      <c r="C5005" s="48" t="s">
        <v>4304</v>
      </c>
      <c r="D5005" s="44">
        <v>2002</v>
      </c>
      <c r="E5005" s="48" t="s">
        <v>8765</v>
      </c>
      <c r="F5005" s="44" t="s">
        <v>1294</v>
      </c>
      <c r="G5005" s="61"/>
    </row>
    <row r="5006" spans="1:7" x14ac:dyDescent="0.15">
      <c r="A5006" s="44">
        <v>34480</v>
      </c>
      <c r="B5006" s="44" t="s">
        <v>1296</v>
      </c>
      <c r="C5006" s="48" t="s">
        <v>4305</v>
      </c>
      <c r="D5006" s="44">
        <v>2002</v>
      </c>
      <c r="E5006" s="48" t="s">
        <v>8749</v>
      </c>
      <c r="F5006" s="44" t="s">
        <v>1291</v>
      </c>
      <c r="G5006" s="61"/>
    </row>
    <row r="5007" spans="1:7" x14ac:dyDescent="0.15">
      <c r="A5007" s="44">
        <v>34481</v>
      </c>
      <c r="B5007" s="44" t="s">
        <v>1296</v>
      </c>
      <c r="C5007" s="48" t="s">
        <v>595</v>
      </c>
      <c r="D5007" s="44">
        <v>2003</v>
      </c>
      <c r="E5007" s="48" t="s">
        <v>9826</v>
      </c>
      <c r="F5007" s="44" t="s">
        <v>1298</v>
      </c>
      <c r="G5007" s="61">
        <v>43100</v>
      </c>
    </row>
    <row r="5008" spans="1:7" x14ac:dyDescent="0.15">
      <c r="A5008" s="44">
        <v>34482</v>
      </c>
      <c r="B5008" s="44" t="s">
        <v>1296</v>
      </c>
      <c r="C5008" s="48" t="s">
        <v>680</v>
      </c>
      <c r="D5008" s="44">
        <v>2003</v>
      </c>
      <c r="E5008" s="48" t="s">
        <v>8818</v>
      </c>
      <c r="F5008" s="44" t="s">
        <v>1293</v>
      </c>
      <c r="G5008" s="61"/>
    </row>
    <row r="5009" spans="1:7" x14ac:dyDescent="0.15">
      <c r="A5009" s="44">
        <v>34483</v>
      </c>
      <c r="B5009" s="44" t="s">
        <v>1296</v>
      </c>
      <c r="C5009" s="48" t="s">
        <v>681</v>
      </c>
      <c r="D5009" s="44">
        <v>2002</v>
      </c>
      <c r="E5009" s="48" t="s">
        <v>8818</v>
      </c>
      <c r="F5009" s="44" t="s">
        <v>1293</v>
      </c>
      <c r="G5009" s="61"/>
    </row>
    <row r="5010" spans="1:7" x14ac:dyDescent="0.15">
      <c r="A5010" s="44">
        <v>34484</v>
      </c>
      <c r="B5010" s="44" t="s">
        <v>1295</v>
      </c>
      <c r="C5010" s="48" t="s">
        <v>433</v>
      </c>
      <c r="D5010" s="44">
        <v>2001</v>
      </c>
      <c r="E5010" s="48" t="s">
        <v>8789</v>
      </c>
      <c r="F5010" s="44" t="s">
        <v>1297</v>
      </c>
      <c r="G5010" s="61"/>
    </row>
    <row r="5011" spans="1:7" x14ac:dyDescent="0.15">
      <c r="A5011" s="44">
        <v>34485</v>
      </c>
      <c r="B5011" s="44" t="s">
        <v>1295</v>
      </c>
      <c r="C5011" s="48" t="s">
        <v>4306</v>
      </c>
      <c r="D5011" s="44">
        <v>2002</v>
      </c>
      <c r="E5011" s="48" t="s">
        <v>8789</v>
      </c>
      <c r="F5011" s="44" t="s">
        <v>1297</v>
      </c>
      <c r="G5011" s="61"/>
    </row>
    <row r="5012" spans="1:7" x14ac:dyDescent="0.15">
      <c r="A5012" s="44">
        <v>34486</v>
      </c>
      <c r="B5012" s="44" t="s">
        <v>1295</v>
      </c>
      <c r="C5012" s="48" t="s">
        <v>4307</v>
      </c>
      <c r="D5012" s="44">
        <v>2005</v>
      </c>
      <c r="E5012" s="48" t="s">
        <v>8710</v>
      </c>
      <c r="F5012" s="44" t="s">
        <v>1299</v>
      </c>
      <c r="G5012" s="61">
        <v>43059</v>
      </c>
    </row>
    <row r="5013" spans="1:7" x14ac:dyDescent="0.15">
      <c r="A5013" s="44">
        <v>34487</v>
      </c>
      <c r="B5013" s="44" t="s">
        <v>1295</v>
      </c>
      <c r="C5013" s="48" t="s">
        <v>483</v>
      </c>
      <c r="D5013" s="44">
        <v>2001</v>
      </c>
      <c r="E5013" s="48" t="s">
        <v>8713</v>
      </c>
      <c r="F5013" s="44" t="s">
        <v>1297</v>
      </c>
      <c r="G5013" s="61"/>
    </row>
    <row r="5014" spans="1:7" x14ac:dyDescent="0.15">
      <c r="A5014" s="44">
        <v>34488</v>
      </c>
      <c r="B5014" s="44" t="s">
        <v>1296</v>
      </c>
      <c r="C5014" s="48" t="s">
        <v>901</v>
      </c>
      <c r="D5014" s="44">
        <v>2001</v>
      </c>
      <c r="E5014" s="48" t="s">
        <v>8748</v>
      </c>
      <c r="F5014" s="44" t="s">
        <v>1296</v>
      </c>
      <c r="G5014" s="61">
        <v>42456</v>
      </c>
    </row>
    <row r="5015" spans="1:7" x14ac:dyDescent="0.15">
      <c r="A5015" s="44">
        <v>34489</v>
      </c>
      <c r="B5015" s="44" t="s">
        <v>1295</v>
      </c>
      <c r="C5015" s="48" t="s">
        <v>4308</v>
      </c>
      <c r="D5015" s="44">
        <v>2005</v>
      </c>
      <c r="E5015" s="48" t="s">
        <v>8748</v>
      </c>
      <c r="F5015" s="44" t="s">
        <v>1296</v>
      </c>
      <c r="G5015" s="61">
        <v>43100</v>
      </c>
    </row>
    <row r="5016" spans="1:7" x14ac:dyDescent="0.15">
      <c r="A5016" s="44">
        <v>34490</v>
      </c>
      <c r="B5016" s="44" t="s">
        <v>1295</v>
      </c>
      <c r="C5016" s="48" t="s">
        <v>4309</v>
      </c>
      <c r="D5016" s="44">
        <v>2002</v>
      </c>
      <c r="E5016" s="48" t="s">
        <v>8706</v>
      </c>
      <c r="F5016" s="44" t="s">
        <v>1291</v>
      </c>
      <c r="G5016" s="61"/>
    </row>
    <row r="5017" spans="1:7" x14ac:dyDescent="0.15">
      <c r="A5017" s="44">
        <v>34491</v>
      </c>
      <c r="B5017" s="44" t="s">
        <v>1296</v>
      </c>
      <c r="C5017" s="48" t="s">
        <v>4310</v>
      </c>
      <c r="D5017" s="44">
        <v>2001</v>
      </c>
      <c r="E5017" s="48" t="s">
        <v>8832</v>
      </c>
      <c r="F5017" s="44" t="s">
        <v>1294</v>
      </c>
      <c r="G5017" s="61"/>
    </row>
    <row r="5018" spans="1:7" x14ac:dyDescent="0.15">
      <c r="A5018" s="44">
        <v>34492</v>
      </c>
      <c r="B5018" s="44" t="s">
        <v>1296</v>
      </c>
      <c r="C5018" s="48" t="s">
        <v>4311</v>
      </c>
      <c r="D5018" s="44">
        <v>2002</v>
      </c>
      <c r="E5018" s="48" t="s">
        <v>8748</v>
      </c>
      <c r="F5018" s="44" t="s">
        <v>1296</v>
      </c>
      <c r="G5018" s="61"/>
    </row>
    <row r="5019" spans="1:7" x14ac:dyDescent="0.15">
      <c r="A5019" s="44">
        <v>34493</v>
      </c>
      <c r="B5019" s="44" t="s">
        <v>1295</v>
      </c>
      <c r="C5019" s="48" t="s">
        <v>4312</v>
      </c>
      <c r="D5019" s="44">
        <v>2004</v>
      </c>
      <c r="E5019" s="48" t="s">
        <v>8766</v>
      </c>
      <c r="F5019" s="44" t="s">
        <v>1291</v>
      </c>
      <c r="G5019" s="61"/>
    </row>
    <row r="5020" spans="1:7" x14ac:dyDescent="0.15">
      <c r="A5020" s="44">
        <v>34494</v>
      </c>
      <c r="B5020" s="44" t="s">
        <v>1295</v>
      </c>
      <c r="C5020" s="48" t="s">
        <v>163</v>
      </c>
      <c r="D5020" s="44">
        <v>2002</v>
      </c>
      <c r="E5020" s="48" t="s">
        <v>8699</v>
      </c>
      <c r="F5020" s="44" t="s">
        <v>1294</v>
      </c>
      <c r="G5020" s="61">
        <v>43100</v>
      </c>
    </row>
    <row r="5021" spans="1:7" x14ac:dyDescent="0.15">
      <c r="A5021" s="133">
        <v>34495</v>
      </c>
      <c r="B5021" s="133" t="s">
        <v>1295</v>
      </c>
      <c r="C5021" s="134" t="s">
        <v>4313</v>
      </c>
      <c r="D5021" s="133">
        <v>2003</v>
      </c>
      <c r="E5021" s="134" t="s">
        <v>8794</v>
      </c>
      <c r="F5021" s="133" t="s">
        <v>1293</v>
      </c>
    </row>
    <row r="5022" spans="1:7" x14ac:dyDescent="0.15">
      <c r="A5022" s="44">
        <v>34496</v>
      </c>
      <c r="B5022" s="44" t="s">
        <v>1295</v>
      </c>
      <c r="C5022" s="48" t="s">
        <v>4314</v>
      </c>
      <c r="D5022" s="44">
        <v>2006</v>
      </c>
      <c r="E5022" s="48" t="s">
        <v>8794</v>
      </c>
      <c r="F5022" s="44" t="s">
        <v>1293</v>
      </c>
      <c r="G5022" s="61"/>
    </row>
    <row r="5023" spans="1:7" x14ac:dyDescent="0.15">
      <c r="A5023" s="44">
        <v>34497</v>
      </c>
      <c r="B5023" s="44" t="s">
        <v>1296</v>
      </c>
      <c r="C5023" s="48" t="s">
        <v>4315</v>
      </c>
      <c r="D5023" s="44">
        <v>2007</v>
      </c>
      <c r="E5023" s="48" t="s">
        <v>8864</v>
      </c>
      <c r="F5023" s="44" t="s">
        <v>1296</v>
      </c>
      <c r="G5023" s="61">
        <v>43100</v>
      </c>
    </row>
    <row r="5024" spans="1:7" x14ac:dyDescent="0.15">
      <c r="A5024" s="44">
        <v>34498</v>
      </c>
      <c r="B5024" s="44" t="s">
        <v>1295</v>
      </c>
      <c r="C5024" s="48" t="s">
        <v>4316</v>
      </c>
      <c r="D5024" s="44">
        <v>2000</v>
      </c>
      <c r="E5024" s="48" t="s">
        <v>8864</v>
      </c>
      <c r="F5024" s="44" t="s">
        <v>1296</v>
      </c>
      <c r="G5024" s="61"/>
    </row>
    <row r="5025" spans="1:7" x14ac:dyDescent="0.15">
      <c r="A5025" s="44">
        <v>34499</v>
      </c>
      <c r="B5025" s="44" t="s">
        <v>1295</v>
      </c>
      <c r="C5025" s="48" t="s">
        <v>141</v>
      </c>
      <c r="D5025" s="44">
        <v>2002</v>
      </c>
      <c r="E5025" s="48" t="s">
        <v>8856</v>
      </c>
      <c r="F5025" s="44" t="s">
        <v>1290</v>
      </c>
      <c r="G5025" s="61"/>
    </row>
    <row r="5026" spans="1:7" x14ac:dyDescent="0.15">
      <c r="A5026" s="44">
        <v>34500</v>
      </c>
      <c r="B5026" s="44" t="s">
        <v>1295</v>
      </c>
      <c r="C5026" s="48" t="s">
        <v>4317</v>
      </c>
      <c r="D5026" s="44">
        <v>2001</v>
      </c>
      <c r="E5026" s="48" t="s">
        <v>8841</v>
      </c>
      <c r="F5026" s="44" t="s">
        <v>1293</v>
      </c>
      <c r="G5026" s="61"/>
    </row>
    <row r="5027" spans="1:7" x14ac:dyDescent="0.15">
      <c r="A5027" s="44">
        <v>34501</v>
      </c>
      <c r="B5027" s="44" t="s">
        <v>1296</v>
      </c>
      <c r="C5027" s="48" t="s">
        <v>4318</v>
      </c>
      <c r="D5027" s="44">
        <v>2004</v>
      </c>
      <c r="E5027" s="48" t="s">
        <v>8841</v>
      </c>
      <c r="F5027" s="44" t="s">
        <v>1293</v>
      </c>
      <c r="G5027" s="61"/>
    </row>
    <row r="5028" spans="1:7" x14ac:dyDescent="0.15">
      <c r="A5028" s="44">
        <v>34502</v>
      </c>
      <c r="B5028" s="44" t="s">
        <v>1295</v>
      </c>
      <c r="C5028" s="48" t="s">
        <v>4319</v>
      </c>
      <c r="D5028" s="44">
        <v>1999</v>
      </c>
      <c r="E5028" s="48" t="s">
        <v>9976</v>
      </c>
      <c r="F5028" s="44" t="s">
        <v>1291</v>
      </c>
      <c r="G5028" s="61"/>
    </row>
    <row r="5029" spans="1:7" x14ac:dyDescent="0.15">
      <c r="A5029" s="44">
        <v>34503</v>
      </c>
      <c r="B5029" s="44" t="s">
        <v>1295</v>
      </c>
      <c r="C5029" s="48" t="s">
        <v>4320</v>
      </c>
      <c r="D5029" s="44">
        <v>2002</v>
      </c>
      <c r="E5029" s="48" t="s">
        <v>9976</v>
      </c>
      <c r="F5029" s="44" t="s">
        <v>1291</v>
      </c>
      <c r="G5029" s="61"/>
    </row>
    <row r="5030" spans="1:7" x14ac:dyDescent="0.15">
      <c r="A5030" s="44">
        <v>34504</v>
      </c>
      <c r="B5030" s="44" t="s">
        <v>1295</v>
      </c>
      <c r="C5030" s="48" t="s">
        <v>4321</v>
      </c>
      <c r="D5030" s="44">
        <v>2001</v>
      </c>
      <c r="E5030" s="48" t="s">
        <v>9976</v>
      </c>
      <c r="F5030" s="44" t="s">
        <v>1291</v>
      </c>
      <c r="G5030" s="61"/>
    </row>
    <row r="5031" spans="1:7" x14ac:dyDescent="0.15">
      <c r="A5031" s="44">
        <v>34506</v>
      </c>
      <c r="B5031" s="44" t="s">
        <v>1296</v>
      </c>
      <c r="C5031" s="48" t="s">
        <v>4322</v>
      </c>
      <c r="D5031" s="44">
        <v>2004</v>
      </c>
      <c r="E5031" s="48" t="s">
        <v>8707</v>
      </c>
      <c r="F5031" s="44" t="s">
        <v>1290</v>
      </c>
      <c r="G5031" s="61"/>
    </row>
    <row r="5032" spans="1:7" x14ac:dyDescent="0.15">
      <c r="A5032" s="44">
        <v>34507</v>
      </c>
      <c r="B5032" s="44" t="s">
        <v>1295</v>
      </c>
      <c r="C5032" s="48" t="s">
        <v>4323</v>
      </c>
      <c r="D5032" s="44">
        <v>2004</v>
      </c>
      <c r="E5032" s="48" t="s">
        <v>8707</v>
      </c>
      <c r="F5032" s="44" t="s">
        <v>1290</v>
      </c>
      <c r="G5032" s="61"/>
    </row>
    <row r="5033" spans="1:7" x14ac:dyDescent="0.15">
      <c r="A5033" s="44">
        <v>34508</v>
      </c>
      <c r="B5033" s="44" t="s">
        <v>1296</v>
      </c>
      <c r="C5033" s="48" t="s">
        <v>4324</v>
      </c>
      <c r="D5033" s="44">
        <v>2002</v>
      </c>
      <c r="E5033" s="48" t="s">
        <v>8707</v>
      </c>
      <c r="F5033" s="44" t="s">
        <v>1290</v>
      </c>
      <c r="G5033" s="61"/>
    </row>
    <row r="5034" spans="1:7" x14ac:dyDescent="0.15">
      <c r="A5034" s="44">
        <v>34509</v>
      </c>
      <c r="B5034" s="44" t="s">
        <v>1296</v>
      </c>
      <c r="C5034" s="48" t="s">
        <v>1551</v>
      </c>
      <c r="D5034" s="44">
        <v>2001</v>
      </c>
      <c r="E5034" s="48" t="s">
        <v>8707</v>
      </c>
      <c r="F5034" s="44" t="s">
        <v>1290</v>
      </c>
      <c r="G5034" s="61"/>
    </row>
    <row r="5035" spans="1:7" x14ac:dyDescent="0.15">
      <c r="A5035" s="44">
        <v>34510</v>
      </c>
      <c r="B5035" s="44" t="s">
        <v>1295</v>
      </c>
      <c r="C5035" s="48" t="s">
        <v>4325</v>
      </c>
      <c r="D5035" s="44">
        <v>2001</v>
      </c>
      <c r="E5035" s="48" t="s">
        <v>8707</v>
      </c>
      <c r="F5035" s="44" t="s">
        <v>1290</v>
      </c>
      <c r="G5035" s="61"/>
    </row>
    <row r="5036" spans="1:7" x14ac:dyDescent="0.15">
      <c r="A5036" s="44">
        <v>34511</v>
      </c>
      <c r="B5036" s="44" t="s">
        <v>1295</v>
      </c>
      <c r="C5036" s="48" t="s">
        <v>20</v>
      </c>
      <c r="D5036" s="44">
        <v>2002</v>
      </c>
      <c r="E5036" s="48" t="s">
        <v>8704</v>
      </c>
      <c r="F5036" s="44" t="s">
        <v>1292</v>
      </c>
      <c r="G5036" s="61">
        <v>43100</v>
      </c>
    </row>
    <row r="5037" spans="1:7" x14ac:dyDescent="0.15">
      <c r="A5037" s="44">
        <v>34512</v>
      </c>
      <c r="B5037" s="44" t="s">
        <v>1295</v>
      </c>
      <c r="C5037" s="48" t="s">
        <v>4326</v>
      </c>
      <c r="D5037" s="44">
        <v>2005</v>
      </c>
      <c r="E5037" s="48" t="s">
        <v>8695</v>
      </c>
      <c r="F5037" s="44" t="s">
        <v>1290</v>
      </c>
      <c r="G5037" s="61"/>
    </row>
    <row r="5038" spans="1:7" x14ac:dyDescent="0.15">
      <c r="A5038" s="44">
        <v>34513</v>
      </c>
      <c r="B5038" s="44" t="s">
        <v>1295</v>
      </c>
      <c r="C5038" s="48" t="s">
        <v>4327</v>
      </c>
      <c r="D5038" s="44">
        <v>2005</v>
      </c>
      <c r="E5038" s="48" t="s">
        <v>8695</v>
      </c>
      <c r="F5038" s="44" t="s">
        <v>1290</v>
      </c>
      <c r="G5038" s="61"/>
    </row>
    <row r="5039" spans="1:7" x14ac:dyDescent="0.15">
      <c r="A5039" s="44">
        <v>34515</v>
      </c>
      <c r="B5039" s="44" t="s">
        <v>1296</v>
      </c>
      <c r="C5039" s="48" t="s">
        <v>1343</v>
      </c>
      <c r="D5039" s="44">
        <v>2004</v>
      </c>
      <c r="E5039" s="48" t="s">
        <v>8709</v>
      </c>
      <c r="F5039" s="44" t="s">
        <v>1294</v>
      </c>
      <c r="G5039" s="61">
        <v>43100</v>
      </c>
    </row>
    <row r="5040" spans="1:7" x14ac:dyDescent="0.15">
      <c r="A5040" s="44">
        <v>34517</v>
      </c>
      <c r="B5040" s="44" t="s">
        <v>1295</v>
      </c>
      <c r="C5040" s="48" t="s">
        <v>201</v>
      </c>
      <c r="D5040" s="44">
        <v>2002</v>
      </c>
      <c r="E5040" s="48" t="s">
        <v>8839</v>
      </c>
      <c r="F5040" s="44" t="s">
        <v>1297</v>
      </c>
      <c r="G5040" s="61">
        <v>43100</v>
      </c>
    </row>
    <row r="5041" spans="1:7" x14ac:dyDescent="0.15">
      <c r="A5041" s="44">
        <v>34518</v>
      </c>
      <c r="B5041" s="44" t="s">
        <v>1295</v>
      </c>
      <c r="C5041" s="48" t="s">
        <v>48</v>
      </c>
      <c r="D5041" s="44">
        <v>2002</v>
      </c>
      <c r="E5041" s="48" t="s">
        <v>8839</v>
      </c>
      <c r="F5041" s="44" t="s">
        <v>1297</v>
      </c>
      <c r="G5041" s="61"/>
    </row>
    <row r="5042" spans="1:7" x14ac:dyDescent="0.15">
      <c r="A5042" s="44">
        <v>34521</v>
      </c>
      <c r="B5042" s="44" t="s">
        <v>1295</v>
      </c>
      <c r="C5042" s="48" t="s">
        <v>4328</v>
      </c>
      <c r="D5042" s="44">
        <v>2000</v>
      </c>
      <c r="E5042" s="48" t="s">
        <v>8843</v>
      </c>
      <c r="F5042" s="44" t="s">
        <v>1296</v>
      </c>
      <c r="G5042" s="61"/>
    </row>
    <row r="5043" spans="1:7" x14ac:dyDescent="0.15">
      <c r="A5043" s="44">
        <v>34522</v>
      </c>
      <c r="B5043" s="44" t="s">
        <v>1296</v>
      </c>
      <c r="C5043" s="48" t="s">
        <v>4329</v>
      </c>
      <c r="D5043" s="44">
        <v>2001</v>
      </c>
      <c r="E5043" s="48" t="s">
        <v>8843</v>
      </c>
      <c r="F5043" s="44" t="s">
        <v>1296</v>
      </c>
      <c r="G5043" s="61"/>
    </row>
    <row r="5044" spans="1:7" x14ac:dyDescent="0.15">
      <c r="A5044" s="44">
        <v>34523</v>
      </c>
      <c r="B5044" s="44" t="s">
        <v>1296</v>
      </c>
      <c r="C5044" s="48" t="s">
        <v>4330</v>
      </c>
      <c r="D5044" s="44">
        <v>2003</v>
      </c>
      <c r="E5044" s="48" t="s">
        <v>8732</v>
      </c>
      <c r="F5044" s="44" t="s">
        <v>1292</v>
      </c>
      <c r="G5044" s="61"/>
    </row>
    <row r="5045" spans="1:7" x14ac:dyDescent="0.15">
      <c r="A5045" s="44">
        <v>34524</v>
      </c>
      <c r="B5045" s="44" t="s">
        <v>1296</v>
      </c>
      <c r="C5045" s="48" t="s">
        <v>4331</v>
      </c>
      <c r="D5045" s="44">
        <v>2004</v>
      </c>
      <c r="E5045" s="48" t="s">
        <v>8737</v>
      </c>
      <c r="F5045" s="44" t="s">
        <v>1293</v>
      </c>
      <c r="G5045" s="61">
        <v>42540</v>
      </c>
    </row>
    <row r="5046" spans="1:7" x14ac:dyDescent="0.15">
      <c r="A5046" s="44">
        <v>34525</v>
      </c>
      <c r="B5046" s="44" t="s">
        <v>1296</v>
      </c>
      <c r="C5046" s="48" t="s">
        <v>4332</v>
      </c>
      <c r="D5046" s="44">
        <v>2007</v>
      </c>
      <c r="E5046" s="48" t="s">
        <v>8737</v>
      </c>
      <c r="F5046" s="44" t="s">
        <v>1293</v>
      </c>
      <c r="G5046" s="61"/>
    </row>
    <row r="5047" spans="1:7" x14ac:dyDescent="0.15">
      <c r="A5047" s="44">
        <v>34526</v>
      </c>
      <c r="B5047" s="44" t="s">
        <v>1295</v>
      </c>
      <c r="C5047" s="48" t="s">
        <v>11171</v>
      </c>
      <c r="D5047" s="44">
        <v>1999</v>
      </c>
      <c r="E5047" s="48" t="s">
        <v>8738</v>
      </c>
      <c r="F5047" s="44" t="s">
        <v>1293</v>
      </c>
      <c r="G5047" s="61"/>
    </row>
    <row r="5048" spans="1:7" x14ac:dyDescent="0.15">
      <c r="A5048" s="44">
        <v>34527</v>
      </c>
      <c r="B5048" s="44" t="s">
        <v>1295</v>
      </c>
      <c r="C5048" s="48" t="s">
        <v>4333</v>
      </c>
      <c r="D5048" s="44">
        <v>2001</v>
      </c>
      <c r="E5048" s="48" t="s">
        <v>8814</v>
      </c>
      <c r="F5048" s="44" t="s">
        <v>1291</v>
      </c>
      <c r="G5048" s="61"/>
    </row>
    <row r="5049" spans="1:7" x14ac:dyDescent="0.15">
      <c r="A5049" s="44">
        <v>34528</v>
      </c>
      <c r="B5049" s="44" t="s">
        <v>1296</v>
      </c>
      <c r="C5049" s="48" t="s">
        <v>4334</v>
      </c>
      <c r="D5049" s="44">
        <v>2004</v>
      </c>
      <c r="E5049" s="48" t="s">
        <v>8814</v>
      </c>
      <c r="F5049" s="44" t="s">
        <v>1291</v>
      </c>
      <c r="G5049" s="61"/>
    </row>
    <row r="5050" spans="1:7" x14ac:dyDescent="0.15">
      <c r="A5050" s="44">
        <v>34529</v>
      </c>
      <c r="B5050" s="44" t="s">
        <v>1295</v>
      </c>
      <c r="C5050" s="48" t="s">
        <v>137</v>
      </c>
      <c r="D5050" s="44">
        <v>2002</v>
      </c>
      <c r="E5050" s="48" t="s">
        <v>8793</v>
      </c>
      <c r="F5050" s="44" t="s">
        <v>1298</v>
      </c>
      <c r="G5050" s="61">
        <v>43100</v>
      </c>
    </row>
    <row r="5051" spans="1:7" x14ac:dyDescent="0.15">
      <c r="A5051" s="44">
        <v>34530</v>
      </c>
      <c r="B5051" s="44" t="s">
        <v>1295</v>
      </c>
      <c r="C5051" s="48" t="s">
        <v>1466</v>
      </c>
      <c r="D5051" s="44">
        <v>2002</v>
      </c>
      <c r="E5051" s="48" t="s">
        <v>8717</v>
      </c>
      <c r="F5051" s="44" t="s">
        <v>1299</v>
      </c>
      <c r="G5051" s="61"/>
    </row>
    <row r="5052" spans="1:7" x14ac:dyDescent="0.15">
      <c r="A5052" s="44">
        <v>34531</v>
      </c>
      <c r="B5052" s="44" t="s">
        <v>1295</v>
      </c>
      <c r="C5052" s="48" t="s">
        <v>1308</v>
      </c>
      <c r="D5052" s="44">
        <v>2004</v>
      </c>
      <c r="E5052" s="48" t="s">
        <v>8697</v>
      </c>
      <c r="F5052" s="44" t="s">
        <v>1291</v>
      </c>
      <c r="G5052" s="61">
        <v>42792</v>
      </c>
    </row>
    <row r="5053" spans="1:7" x14ac:dyDescent="0.15">
      <c r="A5053" s="44">
        <v>34532</v>
      </c>
      <c r="B5053" s="44" t="s">
        <v>1296</v>
      </c>
      <c r="C5053" s="48" t="s">
        <v>4335</v>
      </c>
      <c r="D5053" s="44">
        <v>2002</v>
      </c>
      <c r="E5053" s="48" t="s">
        <v>8740</v>
      </c>
      <c r="F5053" s="44" t="s">
        <v>1297</v>
      </c>
      <c r="G5053" s="61"/>
    </row>
    <row r="5054" spans="1:7" x14ac:dyDescent="0.15">
      <c r="A5054" s="44">
        <v>34533</v>
      </c>
      <c r="B5054" s="44" t="s">
        <v>1295</v>
      </c>
      <c r="C5054" s="48" t="s">
        <v>4336</v>
      </c>
      <c r="D5054" s="44">
        <v>2006</v>
      </c>
      <c r="E5054" s="48" t="s">
        <v>8789</v>
      </c>
      <c r="F5054" s="44" t="s">
        <v>1297</v>
      </c>
      <c r="G5054" s="61"/>
    </row>
    <row r="5055" spans="1:7" x14ac:dyDescent="0.15">
      <c r="A5055" s="44">
        <v>34534</v>
      </c>
      <c r="B5055" s="44" t="s">
        <v>1295</v>
      </c>
      <c r="C5055" s="48" t="s">
        <v>2866</v>
      </c>
      <c r="D5055" s="44">
        <v>2006</v>
      </c>
      <c r="E5055" s="48" t="s">
        <v>8789</v>
      </c>
      <c r="F5055" s="44" t="s">
        <v>1297</v>
      </c>
      <c r="G5055" s="61"/>
    </row>
    <row r="5056" spans="1:7" x14ac:dyDescent="0.15">
      <c r="A5056" s="44">
        <v>34535</v>
      </c>
      <c r="B5056" s="44" t="s">
        <v>1295</v>
      </c>
      <c r="C5056" s="48" t="s">
        <v>4337</v>
      </c>
      <c r="D5056" s="44">
        <v>2003</v>
      </c>
      <c r="E5056" s="48" t="s">
        <v>8845</v>
      </c>
      <c r="F5056" s="44" t="s">
        <v>1291</v>
      </c>
      <c r="G5056" s="61"/>
    </row>
    <row r="5057" spans="1:7" x14ac:dyDescent="0.15">
      <c r="A5057" s="44">
        <v>34537</v>
      </c>
      <c r="B5057" s="44" t="s">
        <v>1295</v>
      </c>
      <c r="C5057" s="48" t="s">
        <v>4338</v>
      </c>
      <c r="D5057" s="44">
        <v>2003</v>
      </c>
      <c r="E5057" s="48" t="s">
        <v>8818</v>
      </c>
      <c r="F5057" s="44" t="s">
        <v>1293</v>
      </c>
      <c r="G5057" s="61"/>
    </row>
    <row r="5058" spans="1:7" x14ac:dyDescent="0.15">
      <c r="A5058" s="44">
        <v>34538</v>
      </c>
      <c r="B5058" s="44" t="s">
        <v>1295</v>
      </c>
      <c r="C5058" s="48" t="s">
        <v>129</v>
      </c>
      <c r="D5058" s="44">
        <v>2000</v>
      </c>
      <c r="E5058" s="48" t="s">
        <v>8818</v>
      </c>
      <c r="F5058" s="44" t="s">
        <v>1293</v>
      </c>
      <c r="G5058" s="61"/>
    </row>
    <row r="5059" spans="1:7" x14ac:dyDescent="0.15">
      <c r="A5059" s="44">
        <v>34539</v>
      </c>
      <c r="B5059" s="44" t="s">
        <v>1295</v>
      </c>
      <c r="C5059" s="48" t="s">
        <v>1000</v>
      </c>
      <c r="D5059" s="44">
        <v>2004</v>
      </c>
      <c r="E5059" s="48" t="s">
        <v>8818</v>
      </c>
      <c r="F5059" s="44" t="s">
        <v>1293</v>
      </c>
      <c r="G5059" s="61">
        <v>43100</v>
      </c>
    </row>
    <row r="5060" spans="1:7" x14ac:dyDescent="0.15">
      <c r="A5060" s="44">
        <v>34540</v>
      </c>
      <c r="B5060" s="44" t="s">
        <v>1295</v>
      </c>
      <c r="C5060" s="48" t="s">
        <v>4339</v>
      </c>
      <c r="D5060" s="44">
        <v>2002</v>
      </c>
      <c r="E5060" s="48" t="s">
        <v>8793</v>
      </c>
      <c r="F5060" s="44" t="s">
        <v>1298</v>
      </c>
      <c r="G5060" s="61"/>
    </row>
    <row r="5061" spans="1:7" x14ac:dyDescent="0.15">
      <c r="A5061" s="44">
        <v>34541</v>
      </c>
      <c r="B5061" s="44" t="s">
        <v>1295</v>
      </c>
      <c r="C5061" s="48" t="s">
        <v>4340</v>
      </c>
      <c r="D5061" s="44">
        <v>2000</v>
      </c>
      <c r="E5061" s="48" t="s">
        <v>8861</v>
      </c>
      <c r="F5061" s="44" t="s">
        <v>1291</v>
      </c>
      <c r="G5061" s="61"/>
    </row>
    <row r="5062" spans="1:7" x14ac:dyDescent="0.15">
      <c r="A5062" s="44">
        <v>34542</v>
      </c>
      <c r="B5062" s="44" t="s">
        <v>1295</v>
      </c>
      <c r="C5062" s="48" t="s">
        <v>4341</v>
      </c>
      <c r="D5062" s="44">
        <v>2003</v>
      </c>
      <c r="E5062" s="48" t="s">
        <v>8861</v>
      </c>
      <c r="F5062" s="44" t="s">
        <v>1291</v>
      </c>
      <c r="G5062" s="61"/>
    </row>
    <row r="5063" spans="1:7" x14ac:dyDescent="0.15">
      <c r="A5063" s="44">
        <v>34543</v>
      </c>
      <c r="B5063" s="44" t="s">
        <v>1295</v>
      </c>
      <c r="C5063" s="48" t="s">
        <v>136</v>
      </c>
      <c r="D5063" s="44">
        <v>2003</v>
      </c>
      <c r="E5063" s="48" t="s">
        <v>8781</v>
      </c>
      <c r="F5063" s="44" t="s">
        <v>1295</v>
      </c>
      <c r="G5063" s="61"/>
    </row>
    <row r="5064" spans="1:7" x14ac:dyDescent="0.15">
      <c r="A5064" s="44">
        <v>34544</v>
      </c>
      <c r="B5064" s="44" t="s">
        <v>1295</v>
      </c>
      <c r="C5064" s="48" t="s">
        <v>4342</v>
      </c>
      <c r="D5064" s="44">
        <v>2003</v>
      </c>
      <c r="E5064" s="48" t="s">
        <v>8835</v>
      </c>
      <c r="F5064" s="44" t="s">
        <v>1292</v>
      </c>
      <c r="G5064" s="61">
        <v>43035</v>
      </c>
    </row>
    <row r="5065" spans="1:7" x14ac:dyDescent="0.15">
      <c r="A5065" s="44">
        <v>34545</v>
      </c>
      <c r="B5065" s="44" t="s">
        <v>1295</v>
      </c>
      <c r="C5065" s="48" t="s">
        <v>4343</v>
      </c>
      <c r="D5065" s="44">
        <v>2003</v>
      </c>
      <c r="E5065" s="48" t="s">
        <v>8835</v>
      </c>
      <c r="F5065" s="44" t="s">
        <v>1292</v>
      </c>
      <c r="G5065" s="61"/>
    </row>
    <row r="5066" spans="1:7" x14ac:dyDescent="0.15">
      <c r="A5066" s="44">
        <v>34546</v>
      </c>
      <c r="B5066" s="44" t="s">
        <v>1295</v>
      </c>
      <c r="C5066" s="48" t="s">
        <v>4344</v>
      </c>
      <c r="D5066" s="44">
        <v>2003</v>
      </c>
      <c r="E5066" s="48" t="s">
        <v>8835</v>
      </c>
      <c r="F5066" s="44" t="s">
        <v>1292</v>
      </c>
      <c r="G5066" s="61">
        <v>43035</v>
      </c>
    </row>
    <row r="5067" spans="1:7" x14ac:dyDescent="0.15">
      <c r="A5067" s="44">
        <v>34547</v>
      </c>
      <c r="B5067" s="44" t="s">
        <v>1295</v>
      </c>
      <c r="C5067" s="48" t="s">
        <v>4345</v>
      </c>
      <c r="D5067" s="44">
        <v>2001</v>
      </c>
      <c r="E5067" s="48" t="s">
        <v>8835</v>
      </c>
      <c r="F5067" s="44" t="s">
        <v>1292</v>
      </c>
      <c r="G5067" s="61"/>
    </row>
    <row r="5068" spans="1:7" x14ac:dyDescent="0.15">
      <c r="A5068" s="44">
        <v>34548</v>
      </c>
      <c r="B5068" s="44" t="s">
        <v>1295</v>
      </c>
      <c r="C5068" s="48" t="s">
        <v>374</v>
      </c>
      <c r="D5068" s="44">
        <v>2000</v>
      </c>
      <c r="E5068" s="48" t="s">
        <v>8712</v>
      </c>
      <c r="F5068" s="44" t="s">
        <v>1291</v>
      </c>
      <c r="G5068" s="61"/>
    </row>
    <row r="5069" spans="1:7" x14ac:dyDescent="0.15">
      <c r="A5069" s="44">
        <v>34549</v>
      </c>
      <c r="B5069" s="44" t="s">
        <v>1296</v>
      </c>
      <c r="C5069" s="48" t="s">
        <v>4346</v>
      </c>
      <c r="D5069" s="44">
        <v>2001</v>
      </c>
      <c r="E5069" s="48" t="s">
        <v>8861</v>
      </c>
      <c r="F5069" s="44" t="s">
        <v>1291</v>
      </c>
      <c r="G5069" s="61"/>
    </row>
    <row r="5070" spans="1:7" x14ac:dyDescent="0.15">
      <c r="A5070" s="44">
        <v>34550</v>
      </c>
      <c r="B5070" s="44" t="s">
        <v>1296</v>
      </c>
      <c r="C5070" s="48" t="s">
        <v>4347</v>
      </c>
      <c r="D5070" s="44">
        <v>2004</v>
      </c>
      <c r="E5070" s="48" t="s">
        <v>8861</v>
      </c>
      <c r="F5070" s="44" t="s">
        <v>1291</v>
      </c>
      <c r="G5070" s="61"/>
    </row>
    <row r="5071" spans="1:7" x14ac:dyDescent="0.15">
      <c r="A5071" s="44">
        <v>34551</v>
      </c>
      <c r="B5071" s="44" t="s">
        <v>1296</v>
      </c>
      <c r="C5071" s="48" t="s">
        <v>4348</v>
      </c>
      <c r="D5071" s="44">
        <v>2004</v>
      </c>
      <c r="E5071" s="48" t="s">
        <v>8745</v>
      </c>
      <c r="F5071" s="44" t="s">
        <v>1293</v>
      </c>
      <c r="G5071" s="61"/>
    </row>
    <row r="5072" spans="1:7" x14ac:dyDescent="0.15">
      <c r="A5072" s="44">
        <v>34552</v>
      </c>
      <c r="B5072" s="44" t="s">
        <v>1296</v>
      </c>
      <c r="C5072" s="48" t="s">
        <v>4349</v>
      </c>
      <c r="D5072" s="44">
        <v>2004</v>
      </c>
      <c r="E5072" s="48" t="s">
        <v>8745</v>
      </c>
      <c r="F5072" s="44" t="s">
        <v>1293</v>
      </c>
      <c r="G5072" s="61"/>
    </row>
    <row r="5073" spans="1:7" x14ac:dyDescent="0.15">
      <c r="A5073" s="44">
        <v>34553</v>
      </c>
      <c r="B5073" s="44" t="s">
        <v>1296</v>
      </c>
      <c r="C5073" s="48" t="s">
        <v>4350</v>
      </c>
      <c r="D5073" s="44">
        <v>2006</v>
      </c>
      <c r="E5073" s="48" t="s">
        <v>8745</v>
      </c>
      <c r="F5073" s="44" t="s">
        <v>1293</v>
      </c>
      <c r="G5073" s="61"/>
    </row>
    <row r="5074" spans="1:7" x14ac:dyDescent="0.15">
      <c r="A5074" s="44">
        <v>34554</v>
      </c>
      <c r="B5074" s="44" t="s">
        <v>1296</v>
      </c>
      <c r="C5074" s="48" t="s">
        <v>4351</v>
      </c>
      <c r="D5074" s="44">
        <v>2004</v>
      </c>
      <c r="E5074" s="48" t="s">
        <v>8745</v>
      </c>
      <c r="F5074" s="44" t="s">
        <v>1293</v>
      </c>
      <c r="G5074" s="61"/>
    </row>
    <row r="5075" spans="1:7" x14ac:dyDescent="0.15">
      <c r="A5075" s="44">
        <v>34555</v>
      </c>
      <c r="B5075" s="44" t="s">
        <v>1296</v>
      </c>
      <c r="C5075" s="48" t="s">
        <v>4352</v>
      </c>
      <c r="D5075" s="44">
        <v>2002</v>
      </c>
      <c r="E5075" s="48" t="s">
        <v>8745</v>
      </c>
      <c r="F5075" s="44" t="s">
        <v>1293</v>
      </c>
      <c r="G5075" s="61"/>
    </row>
    <row r="5076" spans="1:7" x14ac:dyDescent="0.15">
      <c r="A5076" s="44">
        <v>34556</v>
      </c>
      <c r="B5076" s="44" t="s">
        <v>1296</v>
      </c>
      <c r="C5076" s="48" t="s">
        <v>4353</v>
      </c>
      <c r="D5076" s="44">
        <v>2004</v>
      </c>
      <c r="E5076" s="48" t="s">
        <v>8745</v>
      </c>
      <c r="F5076" s="44" t="s">
        <v>1293</v>
      </c>
      <c r="G5076" s="61">
        <v>42624</v>
      </c>
    </row>
    <row r="5077" spans="1:7" x14ac:dyDescent="0.15">
      <c r="A5077" s="44">
        <v>34557</v>
      </c>
      <c r="B5077" s="44" t="s">
        <v>1296</v>
      </c>
      <c r="C5077" s="48" t="s">
        <v>4354</v>
      </c>
      <c r="D5077" s="44">
        <v>2005</v>
      </c>
      <c r="E5077" s="48" t="s">
        <v>8745</v>
      </c>
      <c r="F5077" s="44" t="s">
        <v>1293</v>
      </c>
      <c r="G5077" s="61">
        <v>42871</v>
      </c>
    </row>
    <row r="5078" spans="1:7" x14ac:dyDescent="0.15">
      <c r="A5078" s="44">
        <v>34558</v>
      </c>
      <c r="B5078" s="44" t="s">
        <v>1296</v>
      </c>
      <c r="C5078" s="48" t="s">
        <v>4355</v>
      </c>
      <c r="D5078" s="44">
        <v>2004</v>
      </c>
      <c r="E5078" s="48" t="s">
        <v>8745</v>
      </c>
      <c r="F5078" s="44" t="s">
        <v>1293</v>
      </c>
      <c r="G5078" s="61"/>
    </row>
    <row r="5079" spans="1:7" x14ac:dyDescent="0.15">
      <c r="A5079" s="44">
        <v>34559</v>
      </c>
      <c r="B5079" s="44" t="s">
        <v>1295</v>
      </c>
      <c r="C5079" s="48" t="s">
        <v>4356</v>
      </c>
      <c r="D5079" s="44">
        <v>2007</v>
      </c>
      <c r="E5079" s="48" t="s">
        <v>8745</v>
      </c>
      <c r="F5079" s="44" t="s">
        <v>1293</v>
      </c>
      <c r="G5079" s="61"/>
    </row>
    <row r="5080" spans="1:7" x14ac:dyDescent="0.15">
      <c r="A5080" s="133">
        <v>34560</v>
      </c>
      <c r="B5080" s="133" t="s">
        <v>1295</v>
      </c>
      <c r="C5080" s="134" t="s">
        <v>451</v>
      </c>
      <c r="D5080" s="133">
        <v>2001</v>
      </c>
      <c r="E5080" s="134" t="s">
        <v>8782</v>
      </c>
      <c r="F5080" s="133" t="s">
        <v>1292</v>
      </c>
    </row>
    <row r="5081" spans="1:7" x14ac:dyDescent="0.15">
      <c r="A5081" s="44">
        <v>34562</v>
      </c>
      <c r="B5081" s="44" t="s">
        <v>1296</v>
      </c>
      <c r="C5081" s="48" t="s">
        <v>4357</v>
      </c>
      <c r="D5081" s="44">
        <v>2001</v>
      </c>
      <c r="E5081" s="48" t="s">
        <v>9198</v>
      </c>
      <c r="F5081" s="44" t="s">
        <v>1294</v>
      </c>
      <c r="G5081" s="61"/>
    </row>
    <row r="5082" spans="1:7" x14ac:dyDescent="0.15">
      <c r="A5082" s="44">
        <v>34564</v>
      </c>
      <c r="B5082" s="44" t="s">
        <v>1296</v>
      </c>
      <c r="C5082" s="48" t="s">
        <v>679</v>
      </c>
      <c r="D5082" s="44">
        <v>2002</v>
      </c>
      <c r="E5082" s="48" t="s">
        <v>8716</v>
      </c>
      <c r="F5082" s="44" t="s">
        <v>1294</v>
      </c>
      <c r="G5082" s="61">
        <v>42658</v>
      </c>
    </row>
    <row r="5083" spans="1:7" x14ac:dyDescent="0.15">
      <c r="A5083" s="44">
        <v>34565</v>
      </c>
      <c r="B5083" s="44" t="s">
        <v>1296</v>
      </c>
      <c r="C5083" s="48" t="s">
        <v>896</v>
      </c>
      <c r="D5083" s="44">
        <v>2001</v>
      </c>
      <c r="E5083" s="48" t="s">
        <v>8879</v>
      </c>
      <c r="F5083" s="44" t="s">
        <v>1296</v>
      </c>
      <c r="G5083" s="61"/>
    </row>
    <row r="5084" spans="1:7" x14ac:dyDescent="0.15">
      <c r="A5084" s="44">
        <v>34566</v>
      </c>
      <c r="B5084" s="44" t="s">
        <v>1296</v>
      </c>
      <c r="C5084" s="48" t="s">
        <v>11172</v>
      </c>
      <c r="D5084" s="44">
        <v>1999</v>
      </c>
      <c r="E5084" s="48" t="s">
        <v>8754</v>
      </c>
      <c r="F5084" s="44" t="s">
        <v>1293</v>
      </c>
      <c r="G5084" s="61"/>
    </row>
    <row r="5085" spans="1:7" x14ac:dyDescent="0.15">
      <c r="A5085" s="44">
        <v>34567</v>
      </c>
      <c r="B5085" s="44" t="s">
        <v>1296</v>
      </c>
      <c r="C5085" s="48" t="s">
        <v>4358</v>
      </c>
      <c r="D5085" s="44">
        <v>2004</v>
      </c>
      <c r="E5085" s="48" t="s">
        <v>8754</v>
      </c>
      <c r="F5085" s="44" t="s">
        <v>1293</v>
      </c>
      <c r="G5085" s="61"/>
    </row>
    <row r="5086" spans="1:7" x14ac:dyDescent="0.15">
      <c r="A5086" s="44">
        <v>34568</v>
      </c>
      <c r="B5086" s="44" t="s">
        <v>1296</v>
      </c>
      <c r="C5086" s="48" t="s">
        <v>4359</v>
      </c>
      <c r="D5086" s="44">
        <v>2001</v>
      </c>
      <c r="E5086" s="48" t="s">
        <v>8754</v>
      </c>
      <c r="F5086" s="44" t="s">
        <v>1293</v>
      </c>
      <c r="G5086" s="61"/>
    </row>
    <row r="5087" spans="1:7" x14ac:dyDescent="0.15">
      <c r="A5087" s="44">
        <v>34571</v>
      </c>
      <c r="B5087" s="44" t="s">
        <v>1296</v>
      </c>
      <c r="C5087" s="48" t="s">
        <v>4360</v>
      </c>
      <c r="D5087" s="44">
        <v>2004</v>
      </c>
      <c r="E5087" s="48" t="s">
        <v>8724</v>
      </c>
      <c r="F5087" s="44" t="s">
        <v>1293</v>
      </c>
      <c r="G5087" s="61"/>
    </row>
    <row r="5088" spans="1:7" x14ac:dyDescent="0.15">
      <c r="A5088" s="44">
        <v>34573</v>
      </c>
      <c r="B5088" s="44" t="s">
        <v>1295</v>
      </c>
      <c r="C5088" s="48" t="s">
        <v>1378</v>
      </c>
      <c r="D5088" s="44">
        <v>2004</v>
      </c>
      <c r="E5088" s="48" t="s">
        <v>8703</v>
      </c>
      <c r="F5088" s="44" t="s">
        <v>1294</v>
      </c>
      <c r="G5088" s="61">
        <v>42550</v>
      </c>
    </row>
    <row r="5089" spans="1:7" x14ac:dyDescent="0.15">
      <c r="A5089" s="44">
        <v>34574</v>
      </c>
      <c r="B5089" s="44" t="s">
        <v>1296</v>
      </c>
      <c r="C5089" s="48" t="s">
        <v>1259</v>
      </c>
      <c r="D5089" s="44">
        <v>2004</v>
      </c>
      <c r="E5089" s="48" t="s">
        <v>8697</v>
      </c>
      <c r="F5089" s="44" t="s">
        <v>1291</v>
      </c>
      <c r="G5089" s="61">
        <v>42925</v>
      </c>
    </row>
    <row r="5090" spans="1:7" x14ac:dyDescent="0.15">
      <c r="A5090" s="44">
        <v>34575</v>
      </c>
      <c r="B5090" s="44" t="s">
        <v>1295</v>
      </c>
      <c r="C5090" s="48" t="s">
        <v>4361</v>
      </c>
      <c r="D5090" s="44">
        <v>2000</v>
      </c>
      <c r="E5090" s="48" t="s">
        <v>8772</v>
      </c>
      <c r="F5090" s="44" t="s">
        <v>1294</v>
      </c>
      <c r="G5090" s="61"/>
    </row>
    <row r="5091" spans="1:7" x14ac:dyDescent="0.15">
      <c r="A5091" s="44">
        <v>34576</v>
      </c>
      <c r="B5091" s="44" t="s">
        <v>1295</v>
      </c>
      <c r="C5091" s="48" t="s">
        <v>4362</v>
      </c>
      <c r="D5091" s="44">
        <v>2003</v>
      </c>
      <c r="E5091" s="48" t="s">
        <v>9173</v>
      </c>
      <c r="F5091" s="44" t="s">
        <v>1296</v>
      </c>
      <c r="G5091" s="61"/>
    </row>
    <row r="5092" spans="1:7" x14ac:dyDescent="0.15">
      <c r="A5092" s="44">
        <v>34577</v>
      </c>
      <c r="B5092" s="44" t="s">
        <v>1295</v>
      </c>
      <c r="C5092" s="48" t="s">
        <v>4363</v>
      </c>
      <c r="D5092" s="44">
        <v>2003</v>
      </c>
      <c r="E5092" s="48" t="s">
        <v>8714</v>
      </c>
      <c r="F5092" s="44" t="s">
        <v>1294</v>
      </c>
      <c r="G5092" s="61">
        <v>43100</v>
      </c>
    </row>
    <row r="5093" spans="1:7" x14ac:dyDescent="0.15">
      <c r="A5093" s="44">
        <v>34578</v>
      </c>
      <c r="B5093" s="44" t="s">
        <v>1296</v>
      </c>
      <c r="C5093" s="48" t="s">
        <v>11173</v>
      </c>
      <c r="D5093" s="44">
        <v>1999</v>
      </c>
      <c r="E5093" s="48" t="s">
        <v>8815</v>
      </c>
      <c r="F5093" s="44" t="s">
        <v>1290</v>
      </c>
      <c r="G5093" s="61"/>
    </row>
    <row r="5094" spans="1:7" x14ac:dyDescent="0.15">
      <c r="A5094" s="44">
        <v>34579</v>
      </c>
      <c r="B5094" s="44" t="s">
        <v>1295</v>
      </c>
      <c r="C5094" s="48" t="s">
        <v>4364</v>
      </c>
      <c r="D5094" s="44">
        <v>2003</v>
      </c>
      <c r="E5094" s="48" t="s">
        <v>8837</v>
      </c>
      <c r="F5094" s="44" t="s">
        <v>1291</v>
      </c>
      <c r="G5094" s="61"/>
    </row>
    <row r="5095" spans="1:7" x14ac:dyDescent="0.15">
      <c r="A5095" s="44">
        <v>34580</v>
      </c>
      <c r="B5095" s="44" t="s">
        <v>1295</v>
      </c>
      <c r="C5095" s="48" t="s">
        <v>4365</v>
      </c>
      <c r="D5095" s="44">
        <v>2005</v>
      </c>
      <c r="E5095" s="48" t="s">
        <v>8837</v>
      </c>
      <c r="F5095" s="44" t="s">
        <v>1291</v>
      </c>
      <c r="G5095" s="61">
        <v>42456</v>
      </c>
    </row>
    <row r="5096" spans="1:7" x14ac:dyDescent="0.15">
      <c r="A5096" s="44">
        <v>34581</v>
      </c>
      <c r="B5096" s="44" t="s">
        <v>1296</v>
      </c>
      <c r="C5096" s="48" t="s">
        <v>4366</v>
      </c>
      <c r="D5096" s="44">
        <v>2003</v>
      </c>
      <c r="E5096" s="48" t="s">
        <v>8704</v>
      </c>
      <c r="F5096" s="44" t="s">
        <v>1292</v>
      </c>
      <c r="G5096" s="61"/>
    </row>
    <row r="5097" spans="1:7" x14ac:dyDescent="0.15">
      <c r="A5097" s="44">
        <v>34582</v>
      </c>
      <c r="B5097" s="44" t="s">
        <v>1295</v>
      </c>
      <c r="C5097" s="48" t="s">
        <v>4367</v>
      </c>
      <c r="D5097" s="44">
        <v>2003</v>
      </c>
      <c r="E5097" s="48" t="s">
        <v>8704</v>
      </c>
      <c r="F5097" s="44" t="s">
        <v>1292</v>
      </c>
      <c r="G5097" s="61"/>
    </row>
    <row r="5098" spans="1:7" x14ac:dyDescent="0.15">
      <c r="A5098" s="44">
        <v>34583</v>
      </c>
      <c r="B5098" s="44" t="s">
        <v>1295</v>
      </c>
      <c r="C5098" s="48" t="s">
        <v>4368</v>
      </c>
      <c r="D5098" s="44">
        <v>2003</v>
      </c>
      <c r="E5098" s="48" t="s">
        <v>8704</v>
      </c>
      <c r="F5098" s="44" t="s">
        <v>1292</v>
      </c>
      <c r="G5098" s="61"/>
    </row>
    <row r="5099" spans="1:7" x14ac:dyDescent="0.15">
      <c r="A5099" s="44">
        <v>34584</v>
      </c>
      <c r="B5099" s="44" t="s">
        <v>1295</v>
      </c>
      <c r="C5099" s="48" t="s">
        <v>89</v>
      </c>
      <c r="D5099" s="44">
        <v>2003</v>
      </c>
      <c r="E5099" s="48" t="s">
        <v>8718</v>
      </c>
      <c r="F5099" s="44" t="s">
        <v>1293</v>
      </c>
      <c r="G5099" s="61">
        <v>42946</v>
      </c>
    </row>
    <row r="5100" spans="1:7" x14ac:dyDescent="0.15">
      <c r="A5100" s="44">
        <v>34585</v>
      </c>
      <c r="B5100" s="44" t="s">
        <v>1296</v>
      </c>
      <c r="C5100" s="48" t="s">
        <v>887</v>
      </c>
      <c r="D5100" s="44">
        <v>2001</v>
      </c>
      <c r="E5100" s="48" t="s">
        <v>8724</v>
      </c>
      <c r="F5100" s="44" t="s">
        <v>1293</v>
      </c>
      <c r="G5100" s="61"/>
    </row>
    <row r="5101" spans="1:7" x14ac:dyDescent="0.15">
      <c r="A5101" s="44">
        <v>34586</v>
      </c>
      <c r="B5101" s="44" t="s">
        <v>1296</v>
      </c>
      <c r="C5101" s="48" t="s">
        <v>915</v>
      </c>
      <c r="D5101" s="44">
        <v>2001</v>
      </c>
      <c r="E5101" s="48" t="s">
        <v>8801</v>
      </c>
      <c r="F5101" s="44" t="s">
        <v>1296</v>
      </c>
      <c r="G5101" s="61"/>
    </row>
    <row r="5102" spans="1:7" x14ac:dyDescent="0.15">
      <c r="A5102" s="133">
        <v>34587</v>
      </c>
      <c r="B5102" s="133" t="s">
        <v>1296</v>
      </c>
      <c r="C5102" s="134" t="s">
        <v>761</v>
      </c>
      <c r="D5102" s="133">
        <v>2001</v>
      </c>
      <c r="E5102" s="134" t="s">
        <v>8695</v>
      </c>
      <c r="F5102" s="133" t="s">
        <v>1290</v>
      </c>
      <c r="G5102" s="135">
        <v>42819</v>
      </c>
    </row>
    <row r="5103" spans="1:7" x14ac:dyDescent="0.15">
      <c r="A5103" s="44">
        <v>34588</v>
      </c>
      <c r="B5103" s="44" t="s">
        <v>1296</v>
      </c>
      <c r="C5103" s="48" t="s">
        <v>875</v>
      </c>
      <c r="D5103" s="44">
        <v>2001</v>
      </c>
      <c r="E5103" s="48" t="s">
        <v>8864</v>
      </c>
      <c r="F5103" s="44" t="s">
        <v>1296</v>
      </c>
      <c r="G5103" s="61"/>
    </row>
    <row r="5104" spans="1:7" x14ac:dyDescent="0.15">
      <c r="A5104" s="44">
        <v>34589</v>
      </c>
      <c r="B5104" s="44" t="s">
        <v>1295</v>
      </c>
      <c r="C5104" s="48" t="s">
        <v>409</v>
      </c>
      <c r="D5104" s="44">
        <v>2001</v>
      </c>
      <c r="E5104" s="48" t="s">
        <v>8864</v>
      </c>
      <c r="F5104" s="44" t="s">
        <v>1296</v>
      </c>
      <c r="G5104" s="61"/>
    </row>
    <row r="5105" spans="1:7" x14ac:dyDescent="0.15">
      <c r="A5105" s="44">
        <v>34590</v>
      </c>
      <c r="B5105" s="44" t="s">
        <v>1295</v>
      </c>
      <c r="C5105" s="48" t="s">
        <v>4369</v>
      </c>
      <c r="D5105" s="44">
        <v>2003</v>
      </c>
      <c r="E5105" s="48" t="s">
        <v>8717</v>
      </c>
      <c r="F5105" s="44" t="s">
        <v>1299</v>
      </c>
      <c r="G5105" s="61"/>
    </row>
    <row r="5106" spans="1:7" x14ac:dyDescent="0.15">
      <c r="A5106" s="44">
        <v>34591</v>
      </c>
      <c r="B5106" s="44" t="s">
        <v>1296</v>
      </c>
      <c r="C5106" s="48" t="s">
        <v>4370</v>
      </c>
      <c r="D5106" s="44">
        <v>2005</v>
      </c>
      <c r="E5106" s="48" t="s">
        <v>8717</v>
      </c>
      <c r="F5106" s="44" t="s">
        <v>1299</v>
      </c>
      <c r="G5106" s="61"/>
    </row>
    <row r="5107" spans="1:7" x14ac:dyDescent="0.15">
      <c r="A5107" s="44">
        <v>34592</v>
      </c>
      <c r="B5107" s="44" t="s">
        <v>1295</v>
      </c>
      <c r="C5107" s="48" t="s">
        <v>11174</v>
      </c>
      <c r="D5107" s="44">
        <v>1999</v>
      </c>
      <c r="E5107" s="48" t="s">
        <v>8833</v>
      </c>
      <c r="F5107" s="44" t="s">
        <v>1298</v>
      </c>
      <c r="G5107" s="61"/>
    </row>
    <row r="5108" spans="1:7" x14ac:dyDescent="0.15">
      <c r="A5108" s="44">
        <v>34593</v>
      </c>
      <c r="B5108" s="44" t="s">
        <v>1295</v>
      </c>
      <c r="C5108" s="48" t="s">
        <v>440</v>
      </c>
      <c r="D5108" s="44">
        <v>2001</v>
      </c>
      <c r="E5108" s="48" t="s">
        <v>8833</v>
      </c>
      <c r="F5108" s="44" t="s">
        <v>1298</v>
      </c>
      <c r="G5108" s="61"/>
    </row>
    <row r="5109" spans="1:7" x14ac:dyDescent="0.15">
      <c r="A5109" s="44">
        <v>34595</v>
      </c>
      <c r="B5109" s="44" t="s">
        <v>1295</v>
      </c>
      <c r="C5109" s="48" t="s">
        <v>990</v>
      </c>
      <c r="D5109" s="44">
        <v>2004</v>
      </c>
      <c r="E5109" s="48" t="s">
        <v>8790</v>
      </c>
      <c r="F5109" s="44" t="s">
        <v>1298</v>
      </c>
      <c r="G5109" s="61"/>
    </row>
    <row r="5110" spans="1:7" x14ac:dyDescent="0.15">
      <c r="A5110" s="44">
        <v>34596</v>
      </c>
      <c r="B5110" s="44" t="s">
        <v>1296</v>
      </c>
      <c r="C5110" s="48" t="s">
        <v>1160</v>
      </c>
      <c r="D5110" s="44">
        <v>2004</v>
      </c>
      <c r="E5110" s="48" t="s">
        <v>8790</v>
      </c>
      <c r="F5110" s="44" t="s">
        <v>1298</v>
      </c>
      <c r="G5110" s="61">
        <v>42624</v>
      </c>
    </row>
    <row r="5111" spans="1:7" x14ac:dyDescent="0.15">
      <c r="A5111" s="44">
        <v>34597</v>
      </c>
      <c r="B5111" s="44" t="s">
        <v>1295</v>
      </c>
      <c r="C5111" s="48" t="s">
        <v>4371</v>
      </c>
      <c r="D5111" s="44">
        <v>2004</v>
      </c>
      <c r="E5111" s="48" t="s">
        <v>8707</v>
      </c>
      <c r="F5111" s="44" t="s">
        <v>1290</v>
      </c>
      <c r="G5111" s="61"/>
    </row>
    <row r="5112" spans="1:7" x14ac:dyDescent="0.15">
      <c r="A5112" s="44">
        <v>34598</v>
      </c>
      <c r="B5112" s="44" t="s">
        <v>1295</v>
      </c>
      <c r="C5112" s="48" t="s">
        <v>1331</v>
      </c>
      <c r="D5112" s="44">
        <v>2004</v>
      </c>
      <c r="E5112" s="48" t="s">
        <v>8700</v>
      </c>
      <c r="F5112" s="44" t="s">
        <v>1297</v>
      </c>
      <c r="G5112" s="61">
        <v>42896</v>
      </c>
    </row>
    <row r="5113" spans="1:7" x14ac:dyDescent="0.15">
      <c r="A5113" s="44">
        <v>34599</v>
      </c>
      <c r="B5113" s="44" t="s">
        <v>1295</v>
      </c>
      <c r="C5113" s="48" t="s">
        <v>4372</v>
      </c>
      <c r="D5113" s="44">
        <v>2001</v>
      </c>
      <c r="E5113" s="48" t="s">
        <v>8775</v>
      </c>
      <c r="F5113" s="44" t="s">
        <v>1290</v>
      </c>
      <c r="G5113" s="61">
        <v>43024</v>
      </c>
    </row>
    <row r="5114" spans="1:7" x14ac:dyDescent="0.15">
      <c r="A5114" s="44">
        <v>34600</v>
      </c>
      <c r="B5114" s="44" t="s">
        <v>1295</v>
      </c>
      <c r="C5114" s="48" t="s">
        <v>4373</v>
      </c>
      <c r="D5114" s="44">
        <v>2006</v>
      </c>
      <c r="E5114" s="48" t="s">
        <v>8775</v>
      </c>
      <c r="F5114" s="44" t="s">
        <v>1290</v>
      </c>
      <c r="G5114" s="61"/>
    </row>
    <row r="5115" spans="1:7" x14ac:dyDescent="0.15">
      <c r="A5115" s="44">
        <v>34601</v>
      </c>
      <c r="B5115" s="44" t="s">
        <v>1295</v>
      </c>
      <c r="C5115" s="48" t="s">
        <v>4374</v>
      </c>
      <c r="D5115" s="44">
        <v>2002</v>
      </c>
      <c r="E5115" s="48" t="s">
        <v>8775</v>
      </c>
      <c r="F5115" s="44" t="s">
        <v>1290</v>
      </c>
      <c r="G5115" s="61"/>
    </row>
    <row r="5116" spans="1:7" x14ac:dyDescent="0.15">
      <c r="A5116" s="44">
        <v>34602</v>
      </c>
      <c r="B5116" s="44" t="s">
        <v>1295</v>
      </c>
      <c r="C5116" s="48" t="s">
        <v>4375</v>
      </c>
      <c r="D5116" s="44">
        <v>2004</v>
      </c>
      <c r="E5116" s="48" t="s">
        <v>8745</v>
      </c>
      <c r="F5116" s="44" t="s">
        <v>1293</v>
      </c>
      <c r="G5116" s="61"/>
    </row>
    <row r="5117" spans="1:7" x14ac:dyDescent="0.15">
      <c r="A5117" s="44">
        <v>34603</v>
      </c>
      <c r="B5117" s="44" t="s">
        <v>1296</v>
      </c>
      <c r="C5117" s="48" t="s">
        <v>4376</v>
      </c>
      <c r="D5117" s="44">
        <v>2005</v>
      </c>
      <c r="E5117" s="48" t="s">
        <v>8745</v>
      </c>
      <c r="F5117" s="44" t="s">
        <v>1293</v>
      </c>
      <c r="G5117" s="61"/>
    </row>
    <row r="5118" spans="1:7" x14ac:dyDescent="0.15">
      <c r="A5118" s="44">
        <v>34605</v>
      </c>
      <c r="B5118" s="44" t="s">
        <v>1295</v>
      </c>
      <c r="C5118" s="48" t="s">
        <v>1011</v>
      </c>
      <c r="D5118" s="44">
        <v>2003</v>
      </c>
      <c r="E5118" s="48" t="s">
        <v>8761</v>
      </c>
      <c r="F5118" s="44" t="s">
        <v>1292</v>
      </c>
      <c r="G5118" s="61">
        <v>42806</v>
      </c>
    </row>
    <row r="5119" spans="1:7" x14ac:dyDescent="0.15">
      <c r="A5119" s="44">
        <v>34606</v>
      </c>
      <c r="B5119" s="44" t="s">
        <v>1295</v>
      </c>
      <c r="C5119" s="48" t="s">
        <v>149</v>
      </c>
      <c r="D5119" s="44">
        <v>2003</v>
      </c>
      <c r="E5119" s="48" t="s">
        <v>8761</v>
      </c>
      <c r="F5119" s="44" t="s">
        <v>1292</v>
      </c>
      <c r="G5119" s="61">
        <v>43100</v>
      </c>
    </row>
    <row r="5120" spans="1:7" x14ac:dyDescent="0.15">
      <c r="A5120" s="44">
        <v>34607</v>
      </c>
      <c r="B5120" s="44" t="s">
        <v>1296</v>
      </c>
      <c r="C5120" s="48" t="s">
        <v>593</v>
      </c>
      <c r="D5120" s="44">
        <v>2003</v>
      </c>
      <c r="E5120" s="48" t="s">
        <v>8761</v>
      </c>
      <c r="F5120" s="44" t="s">
        <v>1292</v>
      </c>
      <c r="G5120" s="61">
        <v>42806</v>
      </c>
    </row>
    <row r="5121" spans="1:7" x14ac:dyDescent="0.15">
      <c r="A5121" s="44">
        <v>34608</v>
      </c>
      <c r="B5121" s="44" t="s">
        <v>1295</v>
      </c>
      <c r="C5121" s="48" t="s">
        <v>4377</v>
      </c>
      <c r="D5121" s="44">
        <v>2003</v>
      </c>
      <c r="E5121" s="48" t="s">
        <v>8702</v>
      </c>
      <c r="F5121" s="44" t="s">
        <v>1299</v>
      </c>
      <c r="G5121" s="61">
        <v>42841</v>
      </c>
    </row>
    <row r="5122" spans="1:7" x14ac:dyDescent="0.15">
      <c r="A5122" s="44">
        <v>34609</v>
      </c>
      <c r="B5122" s="44" t="s">
        <v>1295</v>
      </c>
      <c r="C5122" s="48" t="s">
        <v>11175</v>
      </c>
      <c r="D5122" s="44">
        <v>1999</v>
      </c>
      <c r="E5122" s="48" t="s">
        <v>8742</v>
      </c>
      <c r="F5122" s="44" t="s">
        <v>1296</v>
      </c>
      <c r="G5122" s="61"/>
    </row>
    <row r="5123" spans="1:7" x14ac:dyDescent="0.15">
      <c r="A5123" s="44">
        <v>34610</v>
      </c>
      <c r="B5123" s="44" t="s">
        <v>1296</v>
      </c>
      <c r="C5123" s="48" t="s">
        <v>4378</v>
      </c>
      <c r="D5123" s="44">
        <v>2003</v>
      </c>
      <c r="E5123" s="48" t="s">
        <v>8827</v>
      </c>
      <c r="F5123" s="44" t="s">
        <v>1293</v>
      </c>
      <c r="G5123" s="61"/>
    </row>
    <row r="5124" spans="1:7" x14ac:dyDescent="0.15">
      <c r="A5124" s="44">
        <v>34611</v>
      </c>
      <c r="B5124" s="44" t="s">
        <v>1296</v>
      </c>
      <c r="C5124" s="48" t="s">
        <v>4379</v>
      </c>
      <c r="D5124" s="44">
        <v>2004</v>
      </c>
      <c r="E5124" s="48" t="s">
        <v>8827</v>
      </c>
      <c r="F5124" s="44" t="s">
        <v>1293</v>
      </c>
      <c r="G5124" s="61"/>
    </row>
    <row r="5125" spans="1:7" x14ac:dyDescent="0.15">
      <c r="A5125" s="44">
        <v>34612</v>
      </c>
      <c r="B5125" s="44" t="s">
        <v>1296</v>
      </c>
      <c r="C5125" s="48" t="s">
        <v>1162</v>
      </c>
      <c r="D5125" s="44">
        <v>2002</v>
      </c>
      <c r="E5125" s="48" t="s">
        <v>8827</v>
      </c>
      <c r="F5125" s="44" t="s">
        <v>1293</v>
      </c>
      <c r="G5125" s="61"/>
    </row>
    <row r="5126" spans="1:7" x14ac:dyDescent="0.15">
      <c r="A5126" s="44">
        <v>34613</v>
      </c>
      <c r="B5126" s="44" t="s">
        <v>1295</v>
      </c>
      <c r="C5126" s="48" t="s">
        <v>4380</v>
      </c>
      <c r="D5126" s="44">
        <v>2001</v>
      </c>
      <c r="E5126" s="48" t="s">
        <v>8827</v>
      </c>
      <c r="F5126" s="44" t="s">
        <v>1293</v>
      </c>
      <c r="G5126" s="61"/>
    </row>
    <row r="5127" spans="1:7" x14ac:dyDescent="0.15">
      <c r="A5127" s="44">
        <v>34614</v>
      </c>
      <c r="B5127" s="44" t="s">
        <v>1296</v>
      </c>
      <c r="C5127" s="48" t="s">
        <v>4381</v>
      </c>
      <c r="D5127" s="44">
        <v>2000</v>
      </c>
      <c r="E5127" s="48" t="s">
        <v>8827</v>
      </c>
      <c r="F5127" s="44" t="s">
        <v>1293</v>
      </c>
      <c r="G5127" s="61"/>
    </row>
    <row r="5128" spans="1:7" x14ac:dyDescent="0.15">
      <c r="A5128" s="44">
        <v>34615</v>
      </c>
      <c r="B5128" s="44" t="s">
        <v>1295</v>
      </c>
      <c r="C5128" s="48" t="s">
        <v>4382</v>
      </c>
      <c r="D5128" s="44">
        <v>2004</v>
      </c>
      <c r="E5128" s="48" t="s">
        <v>8818</v>
      </c>
      <c r="F5128" s="44" t="s">
        <v>1293</v>
      </c>
      <c r="G5128" s="61">
        <v>42871</v>
      </c>
    </row>
    <row r="5129" spans="1:7" x14ac:dyDescent="0.15">
      <c r="A5129" s="44">
        <v>34617</v>
      </c>
      <c r="B5129" s="44" t="s">
        <v>1296</v>
      </c>
      <c r="C5129" s="48" t="s">
        <v>4383</v>
      </c>
      <c r="D5129" s="44">
        <v>2002</v>
      </c>
      <c r="E5129" s="48" t="s">
        <v>8773</v>
      </c>
      <c r="F5129" s="44" t="s">
        <v>1293</v>
      </c>
      <c r="G5129" s="61"/>
    </row>
    <row r="5130" spans="1:7" x14ac:dyDescent="0.15">
      <c r="A5130" s="44">
        <v>34618</v>
      </c>
      <c r="B5130" s="44" t="s">
        <v>1295</v>
      </c>
      <c r="C5130" s="48" t="s">
        <v>11176</v>
      </c>
      <c r="D5130" s="44">
        <v>1999</v>
      </c>
      <c r="E5130" s="48" t="s">
        <v>8845</v>
      </c>
      <c r="F5130" s="44" t="s">
        <v>1291</v>
      </c>
      <c r="G5130" s="61">
        <v>42792</v>
      </c>
    </row>
    <row r="5131" spans="1:7" x14ac:dyDescent="0.15">
      <c r="A5131" s="44">
        <v>34620</v>
      </c>
      <c r="B5131" s="44" t="s">
        <v>1296</v>
      </c>
      <c r="C5131" s="48" t="s">
        <v>4384</v>
      </c>
      <c r="D5131" s="44">
        <v>2006</v>
      </c>
      <c r="E5131" s="48" t="s">
        <v>8697</v>
      </c>
      <c r="F5131" s="44" t="s">
        <v>1291</v>
      </c>
      <c r="G5131" s="61"/>
    </row>
    <row r="5132" spans="1:7" x14ac:dyDescent="0.15">
      <c r="A5132" s="44">
        <v>34621</v>
      </c>
      <c r="B5132" s="44" t="s">
        <v>1296</v>
      </c>
      <c r="C5132" s="48" t="s">
        <v>4385</v>
      </c>
      <c r="D5132" s="44">
        <v>2004</v>
      </c>
      <c r="E5132" s="48" t="s">
        <v>8697</v>
      </c>
      <c r="F5132" s="44" t="s">
        <v>1291</v>
      </c>
      <c r="G5132" s="61"/>
    </row>
    <row r="5133" spans="1:7" x14ac:dyDescent="0.15">
      <c r="A5133" s="44">
        <v>34622</v>
      </c>
      <c r="B5133" s="44" t="s">
        <v>1295</v>
      </c>
      <c r="C5133" s="48" t="s">
        <v>4386</v>
      </c>
      <c r="D5133" s="44">
        <v>2004</v>
      </c>
      <c r="E5133" s="48" t="s">
        <v>8728</v>
      </c>
      <c r="F5133" s="44" t="s">
        <v>1295</v>
      </c>
      <c r="G5133" s="61"/>
    </row>
    <row r="5134" spans="1:7" x14ac:dyDescent="0.15">
      <c r="A5134" s="44">
        <v>34623</v>
      </c>
      <c r="B5134" s="44" t="s">
        <v>1295</v>
      </c>
      <c r="C5134" s="48" t="s">
        <v>1372</v>
      </c>
      <c r="D5134" s="44">
        <v>2004</v>
      </c>
      <c r="E5134" s="48" t="s">
        <v>8728</v>
      </c>
      <c r="F5134" s="44" t="s">
        <v>1295</v>
      </c>
      <c r="G5134" s="61">
        <v>42844</v>
      </c>
    </row>
    <row r="5135" spans="1:7" x14ac:dyDescent="0.15">
      <c r="A5135" s="44">
        <v>34624</v>
      </c>
      <c r="B5135" s="44" t="s">
        <v>1296</v>
      </c>
      <c r="C5135" s="48" t="s">
        <v>4387</v>
      </c>
      <c r="D5135" s="44">
        <v>2004</v>
      </c>
      <c r="E5135" s="48" t="s">
        <v>8728</v>
      </c>
      <c r="F5135" s="44" t="s">
        <v>1295</v>
      </c>
      <c r="G5135" s="61"/>
    </row>
    <row r="5136" spans="1:7" x14ac:dyDescent="0.15">
      <c r="A5136" s="44">
        <v>34625</v>
      </c>
      <c r="B5136" s="44" t="s">
        <v>1296</v>
      </c>
      <c r="C5136" s="48" t="s">
        <v>1149</v>
      </c>
      <c r="D5136" s="44">
        <v>2003</v>
      </c>
      <c r="E5136" s="48" t="s">
        <v>8728</v>
      </c>
      <c r="F5136" s="44" t="s">
        <v>1295</v>
      </c>
      <c r="G5136" s="61"/>
    </row>
    <row r="5137" spans="1:7" x14ac:dyDescent="0.15">
      <c r="A5137" s="44">
        <v>34626</v>
      </c>
      <c r="B5137" s="44" t="s">
        <v>1296</v>
      </c>
      <c r="C5137" s="48" t="s">
        <v>4388</v>
      </c>
      <c r="D5137" s="44">
        <v>2003</v>
      </c>
      <c r="E5137" s="48" t="s">
        <v>8728</v>
      </c>
      <c r="F5137" s="44" t="s">
        <v>1295</v>
      </c>
      <c r="G5137" s="61"/>
    </row>
    <row r="5138" spans="1:7" x14ac:dyDescent="0.15">
      <c r="A5138" s="44">
        <v>34627</v>
      </c>
      <c r="B5138" s="44" t="s">
        <v>1295</v>
      </c>
      <c r="C5138" s="48" t="s">
        <v>4389</v>
      </c>
      <c r="D5138" s="44">
        <v>2002</v>
      </c>
      <c r="E5138" s="48" t="s">
        <v>8728</v>
      </c>
      <c r="F5138" s="44" t="s">
        <v>1295</v>
      </c>
      <c r="G5138" s="61"/>
    </row>
    <row r="5139" spans="1:7" x14ac:dyDescent="0.15">
      <c r="A5139" s="44">
        <v>34628</v>
      </c>
      <c r="B5139" s="44" t="s">
        <v>1295</v>
      </c>
      <c r="C5139" s="48" t="s">
        <v>4390</v>
      </c>
      <c r="D5139" s="44">
        <v>2004</v>
      </c>
      <c r="E5139" s="48" t="s">
        <v>8728</v>
      </c>
      <c r="F5139" s="44" t="s">
        <v>1295</v>
      </c>
      <c r="G5139" s="61"/>
    </row>
    <row r="5140" spans="1:7" x14ac:dyDescent="0.15">
      <c r="A5140" s="44">
        <v>34629</v>
      </c>
      <c r="B5140" s="44" t="s">
        <v>1296</v>
      </c>
      <c r="C5140" s="48" t="s">
        <v>4391</v>
      </c>
      <c r="D5140" s="44">
        <v>2003</v>
      </c>
      <c r="E5140" s="48" t="s">
        <v>8757</v>
      </c>
      <c r="F5140" s="44" t="s">
        <v>1295</v>
      </c>
      <c r="G5140" s="61"/>
    </row>
    <row r="5141" spans="1:7" x14ac:dyDescent="0.15">
      <c r="A5141" s="44">
        <v>34630</v>
      </c>
      <c r="B5141" s="44" t="s">
        <v>1296</v>
      </c>
      <c r="C5141" s="48" t="s">
        <v>4392</v>
      </c>
      <c r="D5141" s="44">
        <v>2002</v>
      </c>
      <c r="E5141" s="48" t="s">
        <v>8757</v>
      </c>
      <c r="F5141" s="44" t="s">
        <v>1295</v>
      </c>
      <c r="G5141" s="61"/>
    </row>
    <row r="5142" spans="1:7" x14ac:dyDescent="0.15">
      <c r="A5142" s="44">
        <v>34631</v>
      </c>
      <c r="B5142" s="44" t="s">
        <v>1296</v>
      </c>
      <c r="C5142" s="48" t="s">
        <v>4393</v>
      </c>
      <c r="D5142" s="44">
        <v>2002</v>
      </c>
      <c r="E5142" s="48" t="s">
        <v>8757</v>
      </c>
      <c r="F5142" s="44" t="s">
        <v>1295</v>
      </c>
      <c r="G5142" s="61"/>
    </row>
    <row r="5143" spans="1:7" x14ac:dyDescent="0.15">
      <c r="A5143" s="133">
        <v>34632</v>
      </c>
      <c r="B5143" s="133" t="s">
        <v>1295</v>
      </c>
      <c r="C5143" s="134" t="s">
        <v>448</v>
      </c>
      <c r="D5143" s="133">
        <v>2001</v>
      </c>
      <c r="E5143" s="134" t="s">
        <v>8820</v>
      </c>
      <c r="F5143" s="133" t="s">
        <v>1291</v>
      </c>
    </row>
    <row r="5144" spans="1:7" x14ac:dyDescent="0.15">
      <c r="A5144" s="44">
        <v>34633</v>
      </c>
      <c r="B5144" s="44" t="s">
        <v>1295</v>
      </c>
      <c r="C5144" s="48" t="s">
        <v>11177</v>
      </c>
      <c r="D5144" s="44">
        <v>1999</v>
      </c>
      <c r="E5144" s="48" t="s">
        <v>8786</v>
      </c>
      <c r="F5144" s="44" t="s">
        <v>1297</v>
      </c>
      <c r="G5144" s="61"/>
    </row>
    <row r="5145" spans="1:7" x14ac:dyDescent="0.15">
      <c r="A5145" s="44">
        <v>34634</v>
      </c>
      <c r="B5145" s="44" t="s">
        <v>1295</v>
      </c>
      <c r="C5145" s="48" t="s">
        <v>11178</v>
      </c>
      <c r="D5145" s="44">
        <v>1999</v>
      </c>
      <c r="E5145" s="48" t="s">
        <v>8786</v>
      </c>
      <c r="F5145" s="44" t="s">
        <v>1297</v>
      </c>
      <c r="G5145" s="61"/>
    </row>
    <row r="5146" spans="1:7" x14ac:dyDescent="0.15">
      <c r="A5146" s="44">
        <v>34635</v>
      </c>
      <c r="B5146" s="44" t="s">
        <v>1296</v>
      </c>
      <c r="C5146" s="48" t="s">
        <v>4394</v>
      </c>
      <c r="D5146" s="44">
        <v>2005</v>
      </c>
      <c r="E5146" s="48" t="s">
        <v>8827</v>
      </c>
      <c r="F5146" s="44" t="s">
        <v>1293</v>
      </c>
      <c r="G5146" s="61"/>
    </row>
    <row r="5147" spans="1:7" x14ac:dyDescent="0.15">
      <c r="A5147" s="44">
        <v>34636</v>
      </c>
      <c r="B5147" s="44" t="s">
        <v>1296</v>
      </c>
      <c r="C5147" s="48" t="s">
        <v>4395</v>
      </c>
      <c r="D5147" s="44">
        <v>2003</v>
      </c>
      <c r="E5147" s="48" t="s">
        <v>8827</v>
      </c>
      <c r="F5147" s="44" t="s">
        <v>1293</v>
      </c>
      <c r="G5147" s="61"/>
    </row>
    <row r="5148" spans="1:7" x14ac:dyDescent="0.15">
      <c r="A5148" s="44">
        <v>34637</v>
      </c>
      <c r="B5148" s="44" t="s">
        <v>1296</v>
      </c>
      <c r="C5148" s="48" t="s">
        <v>4396</v>
      </c>
      <c r="D5148" s="44">
        <v>2002</v>
      </c>
      <c r="E5148" s="48" t="s">
        <v>8827</v>
      </c>
      <c r="F5148" s="44" t="s">
        <v>1293</v>
      </c>
      <c r="G5148" s="61"/>
    </row>
    <row r="5149" spans="1:7" x14ac:dyDescent="0.15">
      <c r="A5149" s="44">
        <v>34638</v>
      </c>
      <c r="B5149" s="44" t="s">
        <v>1296</v>
      </c>
      <c r="C5149" s="48" t="s">
        <v>4397</v>
      </c>
      <c r="D5149" s="44">
        <v>2004</v>
      </c>
      <c r="E5149" s="48" t="s">
        <v>8827</v>
      </c>
      <c r="F5149" s="44" t="s">
        <v>1293</v>
      </c>
      <c r="G5149" s="61"/>
    </row>
    <row r="5150" spans="1:7" x14ac:dyDescent="0.15">
      <c r="A5150" s="44">
        <v>34639</v>
      </c>
      <c r="B5150" s="44" t="s">
        <v>1296</v>
      </c>
      <c r="C5150" s="48" t="s">
        <v>434</v>
      </c>
      <c r="D5150" s="44">
        <v>2003</v>
      </c>
      <c r="E5150" s="48" t="s">
        <v>8698</v>
      </c>
      <c r="F5150" s="44" t="s">
        <v>1298</v>
      </c>
      <c r="G5150" s="61">
        <v>43100</v>
      </c>
    </row>
    <row r="5151" spans="1:7" x14ac:dyDescent="0.15">
      <c r="A5151" s="44">
        <v>34640</v>
      </c>
      <c r="B5151" s="44" t="s">
        <v>1296</v>
      </c>
      <c r="C5151" s="48" t="s">
        <v>7432</v>
      </c>
      <c r="D5151" s="44">
        <v>2002</v>
      </c>
      <c r="E5151" s="48" t="s">
        <v>8844</v>
      </c>
      <c r="F5151" s="44" t="s">
        <v>1298</v>
      </c>
      <c r="G5151" s="61"/>
    </row>
    <row r="5152" spans="1:7" x14ac:dyDescent="0.15">
      <c r="A5152" s="44">
        <v>34641</v>
      </c>
      <c r="B5152" s="44" t="s">
        <v>1296</v>
      </c>
      <c r="C5152" s="48" t="s">
        <v>4398</v>
      </c>
      <c r="D5152" s="44">
        <v>2000</v>
      </c>
      <c r="E5152" s="48" t="s">
        <v>8844</v>
      </c>
      <c r="F5152" s="44" t="s">
        <v>1298</v>
      </c>
      <c r="G5152" s="61"/>
    </row>
    <row r="5153" spans="1:7" x14ac:dyDescent="0.15">
      <c r="A5153" s="44">
        <v>34642</v>
      </c>
      <c r="B5153" s="44" t="s">
        <v>1295</v>
      </c>
      <c r="C5153" s="48" t="s">
        <v>4399</v>
      </c>
      <c r="D5153" s="44">
        <v>2003</v>
      </c>
      <c r="E5153" s="48" t="s">
        <v>8724</v>
      </c>
      <c r="F5153" s="44" t="s">
        <v>1293</v>
      </c>
      <c r="G5153" s="61"/>
    </row>
    <row r="5154" spans="1:7" x14ac:dyDescent="0.15">
      <c r="A5154" s="44">
        <v>34643</v>
      </c>
      <c r="B5154" s="44" t="s">
        <v>1296</v>
      </c>
      <c r="C5154" s="48" t="s">
        <v>4400</v>
      </c>
      <c r="D5154" s="44">
        <v>2002</v>
      </c>
      <c r="E5154" s="48" t="s">
        <v>8724</v>
      </c>
      <c r="F5154" s="44" t="s">
        <v>1293</v>
      </c>
      <c r="G5154" s="61"/>
    </row>
    <row r="5155" spans="1:7" x14ac:dyDescent="0.15">
      <c r="A5155" s="44">
        <v>34644</v>
      </c>
      <c r="B5155" s="44" t="s">
        <v>1296</v>
      </c>
      <c r="C5155" s="48" t="s">
        <v>4401</v>
      </c>
      <c r="D5155" s="44">
        <v>2003</v>
      </c>
      <c r="E5155" s="48" t="s">
        <v>8724</v>
      </c>
      <c r="F5155" s="44" t="s">
        <v>1293</v>
      </c>
      <c r="G5155" s="61"/>
    </row>
    <row r="5156" spans="1:7" x14ac:dyDescent="0.15">
      <c r="A5156" s="44">
        <v>34645</v>
      </c>
      <c r="B5156" s="44" t="s">
        <v>1295</v>
      </c>
      <c r="C5156" s="48" t="s">
        <v>1034</v>
      </c>
      <c r="D5156" s="44">
        <v>2003</v>
      </c>
      <c r="E5156" s="48" t="s">
        <v>8729</v>
      </c>
      <c r="F5156" s="44" t="s">
        <v>1298</v>
      </c>
      <c r="G5156" s="61">
        <v>42819</v>
      </c>
    </row>
    <row r="5157" spans="1:7" x14ac:dyDescent="0.15">
      <c r="A5157" s="44">
        <v>34646</v>
      </c>
      <c r="B5157" s="44" t="s">
        <v>1295</v>
      </c>
      <c r="C5157" s="48" t="s">
        <v>166</v>
      </c>
      <c r="D5157" s="44">
        <v>2002</v>
      </c>
      <c r="E5157" s="48" t="s">
        <v>9463</v>
      </c>
      <c r="F5157" s="44" t="s">
        <v>1296</v>
      </c>
      <c r="G5157" s="61"/>
    </row>
    <row r="5158" spans="1:7" x14ac:dyDescent="0.15">
      <c r="A5158" s="44">
        <v>34647</v>
      </c>
      <c r="B5158" s="44" t="s">
        <v>1295</v>
      </c>
      <c r="C5158" s="48" t="s">
        <v>199</v>
      </c>
      <c r="D5158" s="44">
        <v>2003</v>
      </c>
      <c r="E5158" s="48" t="s">
        <v>8826</v>
      </c>
      <c r="F5158" s="44" t="s">
        <v>1294</v>
      </c>
      <c r="G5158" s="61">
        <v>42771</v>
      </c>
    </row>
    <row r="5159" spans="1:7" x14ac:dyDescent="0.15">
      <c r="A5159" s="44">
        <v>34648</v>
      </c>
      <c r="B5159" s="44" t="s">
        <v>1295</v>
      </c>
      <c r="C5159" s="48" t="s">
        <v>362</v>
      </c>
      <c r="D5159" s="44">
        <v>2000</v>
      </c>
      <c r="E5159" s="48" t="s">
        <v>9976</v>
      </c>
      <c r="F5159" s="44" t="s">
        <v>1291</v>
      </c>
      <c r="G5159" s="61"/>
    </row>
    <row r="5160" spans="1:7" x14ac:dyDescent="0.15">
      <c r="A5160" s="44">
        <v>34649</v>
      </c>
      <c r="B5160" s="44" t="s">
        <v>1296</v>
      </c>
      <c r="C5160" s="48" t="s">
        <v>4402</v>
      </c>
      <c r="D5160" s="44">
        <v>2000</v>
      </c>
      <c r="E5160" s="48" t="s">
        <v>8868</v>
      </c>
      <c r="F5160" s="44" t="s">
        <v>1296</v>
      </c>
      <c r="G5160" s="61"/>
    </row>
    <row r="5161" spans="1:7" x14ac:dyDescent="0.15">
      <c r="A5161" s="44">
        <v>34650</v>
      </c>
      <c r="B5161" s="44" t="s">
        <v>1296</v>
      </c>
      <c r="C5161" s="48" t="s">
        <v>4403</v>
      </c>
      <c r="D5161" s="44">
        <v>2003</v>
      </c>
      <c r="E5161" s="48" t="s">
        <v>8868</v>
      </c>
      <c r="F5161" s="44" t="s">
        <v>1296</v>
      </c>
      <c r="G5161" s="61"/>
    </row>
    <row r="5162" spans="1:7" x14ac:dyDescent="0.15">
      <c r="A5162" s="44">
        <v>34651</v>
      </c>
      <c r="B5162" s="44" t="s">
        <v>1296</v>
      </c>
      <c r="C5162" s="48" t="s">
        <v>8311</v>
      </c>
      <c r="D5162" s="44">
        <v>2003</v>
      </c>
      <c r="E5162" s="48" t="s">
        <v>8784</v>
      </c>
      <c r="F5162" s="44" t="s">
        <v>1290</v>
      </c>
      <c r="G5162" s="61"/>
    </row>
    <row r="5163" spans="1:7" x14ac:dyDescent="0.15">
      <c r="A5163" s="44">
        <v>34652</v>
      </c>
      <c r="B5163" s="44" t="s">
        <v>1296</v>
      </c>
      <c r="C5163" s="48" t="s">
        <v>11179</v>
      </c>
      <c r="D5163" s="44">
        <v>1999</v>
      </c>
      <c r="E5163" s="48" t="s">
        <v>8784</v>
      </c>
      <c r="F5163" s="44" t="s">
        <v>1290</v>
      </c>
      <c r="G5163" s="61"/>
    </row>
    <row r="5164" spans="1:7" x14ac:dyDescent="0.15">
      <c r="A5164" s="44">
        <v>34653</v>
      </c>
      <c r="B5164" s="44" t="s">
        <v>1296</v>
      </c>
      <c r="C5164" s="48" t="s">
        <v>4404</v>
      </c>
      <c r="D5164" s="44">
        <v>2003</v>
      </c>
      <c r="E5164" s="48" t="s">
        <v>8784</v>
      </c>
      <c r="F5164" s="44" t="s">
        <v>1290</v>
      </c>
      <c r="G5164" s="61"/>
    </row>
    <row r="5165" spans="1:7" x14ac:dyDescent="0.15">
      <c r="A5165" s="44">
        <v>34654</v>
      </c>
      <c r="B5165" s="44" t="s">
        <v>1295</v>
      </c>
      <c r="C5165" s="48" t="s">
        <v>4405</v>
      </c>
      <c r="D5165" s="44">
        <v>2000</v>
      </c>
      <c r="E5165" s="48" t="s">
        <v>8784</v>
      </c>
      <c r="F5165" s="44" t="s">
        <v>1290</v>
      </c>
      <c r="G5165" s="61"/>
    </row>
    <row r="5166" spans="1:7" x14ac:dyDescent="0.15">
      <c r="A5166" s="133">
        <v>34655</v>
      </c>
      <c r="B5166" s="133" t="s">
        <v>1295</v>
      </c>
      <c r="C5166" s="134" t="s">
        <v>4406</v>
      </c>
      <c r="D5166" s="133">
        <v>2003</v>
      </c>
      <c r="E5166" s="134" t="s">
        <v>8758</v>
      </c>
      <c r="F5166" s="133" t="s">
        <v>1292</v>
      </c>
    </row>
    <row r="5167" spans="1:7" x14ac:dyDescent="0.15">
      <c r="A5167" s="44">
        <v>34656</v>
      </c>
      <c r="B5167" s="44" t="s">
        <v>1295</v>
      </c>
      <c r="C5167" s="48" t="s">
        <v>4407</v>
      </c>
      <c r="D5167" s="44">
        <v>2000</v>
      </c>
      <c r="E5167" s="48" t="s">
        <v>8693</v>
      </c>
      <c r="F5167" s="44" t="s">
        <v>1295</v>
      </c>
      <c r="G5167" s="61"/>
    </row>
    <row r="5168" spans="1:7" x14ac:dyDescent="0.15">
      <c r="A5168" s="44">
        <v>34657</v>
      </c>
      <c r="B5168" s="44" t="s">
        <v>1295</v>
      </c>
      <c r="C5168" s="48" t="s">
        <v>1073</v>
      </c>
      <c r="D5168" s="44">
        <v>2001</v>
      </c>
      <c r="E5168" s="48" t="s">
        <v>8697</v>
      </c>
      <c r="F5168" s="44" t="s">
        <v>1291</v>
      </c>
      <c r="G5168" s="61"/>
    </row>
    <row r="5169" spans="1:7" x14ac:dyDescent="0.15">
      <c r="A5169" s="44">
        <v>34658</v>
      </c>
      <c r="B5169" s="44" t="s">
        <v>1295</v>
      </c>
      <c r="C5169" s="48" t="s">
        <v>176</v>
      </c>
      <c r="D5169" s="44">
        <v>2002</v>
      </c>
      <c r="E5169" s="48" t="s">
        <v>11380</v>
      </c>
      <c r="F5169" s="44" t="s">
        <v>1298</v>
      </c>
      <c r="G5169" s="61"/>
    </row>
    <row r="5170" spans="1:7" x14ac:dyDescent="0.15">
      <c r="A5170" s="44">
        <v>34659</v>
      </c>
      <c r="B5170" s="44" t="s">
        <v>1295</v>
      </c>
      <c r="C5170" s="48" t="s">
        <v>1347</v>
      </c>
      <c r="D5170" s="44">
        <v>2004</v>
      </c>
      <c r="E5170" s="48" t="s">
        <v>8749</v>
      </c>
      <c r="F5170" s="44" t="s">
        <v>1291</v>
      </c>
      <c r="G5170" s="61">
        <v>43100</v>
      </c>
    </row>
    <row r="5171" spans="1:7" x14ac:dyDescent="0.15">
      <c r="A5171" s="44">
        <v>34660</v>
      </c>
      <c r="B5171" s="44" t="s">
        <v>1295</v>
      </c>
      <c r="C5171" s="48" t="s">
        <v>5743</v>
      </c>
      <c r="D5171" s="44">
        <v>2001</v>
      </c>
      <c r="E5171" s="48" t="s">
        <v>9200</v>
      </c>
      <c r="F5171" s="44" t="s">
        <v>1296</v>
      </c>
      <c r="G5171" s="61"/>
    </row>
    <row r="5172" spans="1:7" x14ac:dyDescent="0.15">
      <c r="A5172" s="44">
        <v>34667</v>
      </c>
      <c r="B5172" s="44" t="s">
        <v>1295</v>
      </c>
      <c r="C5172" s="48" t="s">
        <v>4408</v>
      </c>
      <c r="D5172" s="44">
        <v>2003</v>
      </c>
      <c r="E5172" s="48" t="s">
        <v>8695</v>
      </c>
      <c r="F5172" s="44" t="s">
        <v>1290</v>
      </c>
      <c r="G5172" s="61"/>
    </row>
    <row r="5173" spans="1:7" x14ac:dyDescent="0.15">
      <c r="A5173" s="44">
        <v>34668</v>
      </c>
      <c r="B5173" s="44" t="s">
        <v>1296</v>
      </c>
      <c r="C5173" s="48" t="s">
        <v>4409</v>
      </c>
      <c r="D5173" s="44">
        <v>2000</v>
      </c>
      <c r="E5173" s="48" t="s">
        <v>8695</v>
      </c>
      <c r="F5173" s="44" t="s">
        <v>1290</v>
      </c>
      <c r="G5173" s="61"/>
    </row>
    <row r="5174" spans="1:7" x14ac:dyDescent="0.15">
      <c r="A5174" s="44">
        <v>34670</v>
      </c>
      <c r="B5174" s="44" t="s">
        <v>1296</v>
      </c>
      <c r="C5174" s="48" t="s">
        <v>4410</v>
      </c>
      <c r="D5174" s="44">
        <v>2006</v>
      </c>
      <c r="E5174" s="48" t="s">
        <v>8708</v>
      </c>
      <c r="F5174" s="44" t="s">
        <v>1296</v>
      </c>
      <c r="G5174" s="61">
        <v>43023</v>
      </c>
    </row>
    <row r="5175" spans="1:7" x14ac:dyDescent="0.15">
      <c r="A5175" s="44">
        <v>34671</v>
      </c>
      <c r="B5175" s="44" t="s">
        <v>1296</v>
      </c>
      <c r="C5175" s="48" t="s">
        <v>4411</v>
      </c>
      <c r="D5175" s="44">
        <v>2005</v>
      </c>
      <c r="E5175" s="48" t="s">
        <v>8708</v>
      </c>
      <c r="F5175" s="44" t="s">
        <v>1296</v>
      </c>
      <c r="G5175" s="61">
        <v>42996</v>
      </c>
    </row>
    <row r="5176" spans="1:7" x14ac:dyDescent="0.15">
      <c r="A5176" s="44">
        <v>34672</v>
      </c>
      <c r="B5176" s="44" t="s">
        <v>1296</v>
      </c>
      <c r="C5176" s="48" t="s">
        <v>4412</v>
      </c>
      <c r="D5176" s="44">
        <v>2004</v>
      </c>
      <c r="E5176" s="48" t="s">
        <v>8740</v>
      </c>
      <c r="F5176" s="44" t="s">
        <v>1297</v>
      </c>
      <c r="G5176" s="61"/>
    </row>
    <row r="5177" spans="1:7" x14ac:dyDescent="0.15">
      <c r="A5177" s="44">
        <v>34673</v>
      </c>
      <c r="B5177" s="44" t="s">
        <v>1296</v>
      </c>
      <c r="C5177" s="48" t="s">
        <v>667</v>
      </c>
      <c r="D5177" s="44">
        <v>2002</v>
      </c>
      <c r="E5177" s="48" t="s">
        <v>9178</v>
      </c>
      <c r="F5177" s="44" t="s">
        <v>1291</v>
      </c>
      <c r="G5177" s="61"/>
    </row>
    <row r="5178" spans="1:7" x14ac:dyDescent="0.15">
      <c r="A5178" s="44">
        <v>34675</v>
      </c>
      <c r="B5178" s="44" t="s">
        <v>1295</v>
      </c>
      <c r="C5178" s="48" t="s">
        <v>445</v>
      </c>
      <c r="D5178" s="44">
        <v>2000</v>
      </c>
      <c r="E5178" s="48" t="s">
        <v>8764</v>
      </c>
      <c r="F5178" s="44" t="s">
        <v>1296</v>
      </c>
      <c r="G5178" s="61"/>
    </row>
    <row r="5179" spans="1:7" x14ac:dyDescent="0.15">
      <c r="A5179" s="44">
        <v>34676</v>
      </c>
      <c r="B5179" s="44" t="s">
        <v>1296</v>
      </c>
      <c r="C5179" s="48" t="s">
        <v>4413</v>
      </c>
      <c r="D5179" s="44">
        <v>2003</v>
      </c>
      <c r="E5179" s="48" t="s">
        <v>8748</v>
      </c>
      <c r="F5179" s="44" t="s">
        <v>1296</v>
      </c>
      <c r="G5179" s="61">
        <v>43023</v>
      </c>
    </row>
    <row r="5180" spans="1:7" x14ac:dyDescent="0.15">
      <c r="A5180" s="44">
        <v>34677</v>
      </c>
      <c r="B5180" s="44" t="s">
        <v>1296</v>
      </c>
      <c r="C5180" s="48" t="s">
        <v>4414</v>
      </c>
      <c r="D5180" s="44">
        <v>2002</v>
      </c>
      <c r="E5180" s="48" t="s">
        <v>8757</v>
      </c>
      <c r="F5180" s="44" t="s">
        <v>1295</v>
      </c>
      <c r="G5180" s="61"/>
    </row>
    <row r="5181" spans="1:7" x14ac:dyDescent="0.15">
      <c r="A5181" s="44">
        <v>34678</v>
      </c>
      <c r="B5181" s="44" t="s">
        <v>1295</v>
      </c>
      <c r="C5181" s="48" t="s">
        <v>4415</v>
      </c>
      <c r="D5181" s="44">
        <v>2000</v>
      </c>
      <c r="E5181" s="48" t="s">
        <v>8757</v>
      </c>
      <c r="F5181" s="44" t="s">
        <v>1295</v>
      </c>
      <c r="G5181" s="61"/>
    </row>
    <row r="5182" spans="1:7" x14ac:dyDescent="0.15">
      <c r="A5182" s="44">
        <v>34679</v>
      </c>
      <c r="B5182" s="44" t="s">
        <v>1296</v>
      </c>
      <c r="C5182" s="48" t="s">
        <v>666</v>
      </c>
      <c r="D5182" s="44">
        <v>2002</v>
      </c>
      <c r="E5182" s="48" t="s">
        <v>8757</v>
      </c>
      <c r="F5182" s="44" t="s">
        <v>1295</v>
      </c>
      <c r="G5182" s="61">
        <v>43100</v>
      </c>
    </row>
    <row r="5183" spans="1:7" x14ac:dyDescent="0.15">
      <c r="A5183" s="44">
        <v>34680</v>
      </c>
      <c r="B5183" s="44" t="s">
        <v>1295</v>
      </c>
      <c r="C5183" s="48" t="s">
        <v>4416</v>
      </c>
      <c r="D5183" s="44">
        <v>2001</v>
      </c>
      <c r="E5183" s="48" t="s">
        <v>8757</v>
      </c>
      <c r="F5183" s="44" t="s">
        <v>1295</v>
      </c>
      <c r="G5183" s="61"/>
    </row>
    <row r="5184" spans="1:7" x14ac:dyDescent="0.15">
      <c r="A5184" s="44">
        <v>34681</v>
      </c>
      <c r="B5184" s="44" t="s">
        <v>1296</v>
      </c>
      <c r="C5184" s="48" t="s">
        <v>4417</v>
      </c>
      <c r="D5184" s="44">
        <v>2003</v>
      </c>
      <c r="E5184" s="48" t="s">
        <v>8809</v>
      </c>
      <c r="F5184" s="44" t="s">
        <v>1297</v>
      </c>
      <c r="G5184" s="61"/>
    </row>
    <row r="5185" spans="1:7" x14ac:dyDescent="0.15">
      <c r="A5185" s="44">
        <v>34682</v>
      </c>
      <c r="B5185" s="44" t="s">
        <v>1296</v>
      </c>
      <c r="C5185" s="48" t="s">
        <v>4418</v>
      </c>
      <c r="D5185" s="44">
        <v>2005</v>
      </c>
      <c r="E5185" s="48" t="s">
        <v>8809</v>
      </c>
      <c r="F5185" s="44" t="s">
        <v>1297</v>
      </c>
      <c r="G5185" s="61"/>
    </row>
    <row r="5186" spans="1:7" x14ac:dyDescent="0.15">
      <c r="A5186" s="44">
        <v>34683</v>
      </c>
      <c r="B5186" s="44" t="s">
        <v>1296</v>
      </c>
      <c r="C5186" s="48" t="s">
        <v>4419</v>
      </c>
      <c r="D5186" s="44">
        <v>2001</v>
      </c>
      <c r="E5186" s="48" t="s">
        <v>8811</v>
      </c>
      <c r="F5186" s="44" t="s">
        <v>1295</v>
      </c>
      <c r="G5186" s="61"/>
    </row>
    <row r="5187" spans="1:7" x14ac:dyDescent="0.15">
      <c r="A5187" s="44">
        <v>34684</v>
      </c>
      <c r="B5187" s="44" t="s">
        <v>1296</v>
      </c>
      <c r="C5187" s="48" t="s">
        <v>4420</v>
      </c>
      <c r="D5187" s="44">
        <v>2001</v>
      </c>
      <c r="E5187" s="48" t="s">
        <v>8811</v>
      </c>
      <c r="F5187" s="44" t="s">
        <v>1295</v>
      </c>
      <c r="G5187" s="61"/>
    </row>
    <row r="5188" spans="1:7" x14ac:dyDescent="0.15">
      <c r="A5188" s="44">
        <v>34685</v>
      </c>
      <c r="B5188" s="44" t="s">
        <v>1296</v>
      </c>
      <c r="C5188" s="48" t="s">
        <v>4421</v>
      </c>
      <c r="D5188" s="44">
        <v>2003</v>
      </c>
      <c r="E5188" s="48" t="s">
        <v>8811</v>
      </c>
      <c r="F5188" s="44" t="s">
        <v>1295</v>
      </c>
      <c r="G5188" s="61"/>
    </row>
    <row r="5189" spans="1:7" x14ac:dyDescent="0.15">
      <c r="A5189" s="44">
        <v>34686</v>
      </c>
      <c r="B5189" s="44" t="s">
        <v>1295</v>
      </c>
      <c r="C5189" s="48" t="s">
        <v>4422</v>
      </c>
      <c r="D5189" s="44">
        <v>2002</v>
      </c>
      <c r="E5189" s="48" t="s">
        <v>8776</v>
      </c>
      <c r="F5189" s="44" t="s">
        <v>1295</v>
      </c>
      <c r="G5189" s="61"/>
    </row>
    <row r="5190" spans="1:7" x14ac:dyDescent="0.15">
      <c r="A5190" s="44">
        <v>34688</v>
      </c>
      <c r="B5190" s="44" t="s">
        <v>1296</v>
      </c>
      <c r="C5190" s="48" t="s">
        <v>873</v>
      </c>
      <c r="D5190" s="44">
        <v>2001</v>
      </c>
      <c r="E5190" s="48" t="s">
        <v>8719</v>
      </c>
      <c r="F5190" s="44" t="s">
        <v>1294</v>
      </c>
      <c r="G5190" s="61"/>
    </row>
    <row r="5191" spans="1:7" x14ac:dyDescent="0.15">
      <c r="A5191" s="44">
        <v>34689</v>
      </c>
      <c r="B5191" s="44" t="s">
        <v>1296</v>
      </c>
      <c r="C5191" s="48" t="s">
        <v>4423</v>
      </c>
      <c r="D5191" s="44">
        <v>2003</v>
      </c>
      <c r="E5191" s="48" t="s">
        <v>8791</v>
      </c>
      <c r="F5191" s="44" t="s">
        <v>1295</v>
      </c>
      <c r="G5191" s="61"/>
    </row>
    <row r="5192" spans="1:7" x14ac:dyDescent="0.15">
      <c r="A5192" s="44">
        <v>34690</v>
      </c>
      <c r="B5192" s="44" t="s">
        <v>1296</v>
      </c>
      <c r="C5192" s="48" t="s">
        <v>4424</v>
      </c>
      <c r="D5192" s="44">
        <v>2001</v>
      </c>
      <c r="E5192" s="48" t="s">
        <v>8704</v>
      </c>
      <c r="F5192" s="44" t="s">
        <v>1292</v>
      </c>
      <c r="G5192" s="61"/>
    </row>
    <row r="5193" spans="1:7" x14ac:dyDescent="0.15">
      <c r="A5193" s="44">
        <v>34691</v>
      </c>
      <c r="B5193" s="44" t="s">
        <v>1296</v>
      </c>
      <c r="C5193" s="48" t="s">
        <v>4425</v>
      </c>
      <c r="D5193" s="44">
        <v>2003</v>
      </c>
      <c r="E5193" s="48" t="s">
        <v>8704</v>
      </c>
      <c r="F5193" s="44" t="s">
        <v>1292</v>
      </c>
      <c r="G5193" s="61"/>
    </row>
    <row r="5194" spans="1:7" x14ac:dyDescent="0.15">
      <c r="A5194" s="44">
        <v>34692</v>
      </c>
      <c r="B5194" s="44" t="s">
        <v>1295</v>
      </c>
      <c r="C5194" s="48" t="s">
        <v>4426</v>
      </c>
      <c r="D5194" s="44">
        <v>2002</v>
      </c>
      <c r="E5194" s="48" t="s">
        <v>8704</v>
      </c>
      <c r="F5194" s="44" t="s">
        <v>1292</v>
      </c>
      <c r="G5194" s="61"/>
    </row>
    <row r="5195" spans="1:7" x14ac:dyDescent="0.15">
      <c r="A5195" s="44">
        <v>34694</v>
      </c>
      <c r="B5195" s="44" t="s">
        <v>1295</v>
      </c>
      <c r="C5195" s="48" t="s">
        <v>4427</v>
      </c>
      <c r="D5195" s="44">
        <v>2001</v>
      </c>
      <c r="E5195" s="48" t="s">
        <v>9200</v>
      </c>
      <c r="F5195" s="44" t="s">
        <v>1296</v>
      </c>
      <c r="G5195" s="61"/>
    </row>
    <row r="5196" spans="1:7" x14ac:dyDescent="0.15">
      <c r="A5196" s="44">
        <v>34695</v>
      </c>
      <c r="B5196" s="44" t="s">
        <v>1295</v>
      </c>
      <c r="C5196" s="48" t="s">
        <v>459</v>
      </c>
      <c r="D5196" s="44">
        <v>2001</v>
      </c>
      <c r="E5196" s="48" t="s">
        <v>9200</v>
      </c>
      <c r="F5196" s="44" t="s">
        <v>1296</v>
      </c>
      <c r="G5196" s="61"/>
    </row>
    <row r="5197" spans="1:7" x14ac:dyDescent="0.15">
      <c r="A5197" s="44">
        <v>34698</v>
      </c>
      <c r="B5197" s="44" t="s">
        <v>1296</v>
      </c>
      <c r="C5197" s="48" t="s">
        <v>11180</v>
      </c>
      <c r="D5197" s="44">
        <v>1999</v>
      </c>
      <c r="E5197" s="48" t="s">
        <v>9200</v>
      </c>
      <c r="F5197" s="44" t="s">
        <v>1296</v>
      </c>
      <c r="G5197" s="61"/>
    </row>
    <row r="5198" spans="1:7" x14ac:dyDescent="0.15">
      <c r="A5198" s="44">
        <v>34699</v>
      </c>
      <c r="B5198" s="44" t="s">
        <v>1295</v>
      </c>
      <c r="C5198" s="48" t="s">
        <v>4428</v>
      </c>
      <c r="D5198" s="44">
        <v>2005</v>
      </c>
      <c r="E5198" s="48" t="s">
        <v>8740</v>
      </c>
      <c r="F5198" s="44" t="s">
        <v>1297</v>
      </c>
      <c r="G5198" s="61"/>
    </row>
    <row r="5199" spans="1:7" x14ac:dyDescent="0.15">
      <c r="A5199" s="44">
        <v>34700</v>
      </c>
      <c r="B5199" s="44" t="s">
        <v>1296</v>
      </c>
      <c r="C5199" s="48" t="s">
        <v>4429</v>
      </c>
      <c r="D5199" s="44">
        <v>2002</v>
      </c>
      <c r="E5199" s="48" t="s">
        <v>8789</v>
      </c>
      <c r="F5199" s="44" t="s">
        <v>1297</v>
      </c>
      <c r="G5199" s="61"/>
    </row>
    <row r="5200" spans="1:7" x14ac:dyDescent="0.15">
      <c r="A5200" s="44">
        <v>34701</v>
      </c>
      <c r="B5200" s="44" t="s">
        <v>1295</v>
      </c>
      <c r="C5200" s="48" t="s">
        <v>1031</v>
      </c>
      <c r="D5200" s="44">
        <v>2004</v>
      </c>
      <c r="E5200" s="48" t="s">
        <v>8694</v>
      </c>
      <c r="F5200" s="44" t="s">
        <v>1291</v>
      </c>
      <c r="G5200" s="61">
        <v>43100</v>
      </c>
    </row>
    <row r="5201" spans="1:7" x14ac:dyDescent="0.15">
      <c r="A5201" s="44">
        <v>34702</v>
      </c>
      <c r="B5201" s="44" t="s">
        <v>1295</v>
      </c>
      <c r="C5201" s="48" t="s">
        <v>399</v>
      </c>
      <c r="D5201" s="44">
        <v>2001</v>
      </c>
      <c r="E5201" s="48" t="s">
        <v>8694</v>
      </c>
      <c r="F5201" s="44" t="s">
        <v>1291</v>
      </c>
      <c r="G5201" s="61">
        <v>42574</v>
      </c>
    </row>
    <row r="5202" spans="1:7" x14ac:dyDescent="0.15">
      <c r="A5202" s="44">
        <v>34703</v>
      </c>
      <c r="B5202" s="44" t="s">
        <v>1295</v>
      </c>
      <c r="C5202" s="48" t="s">
        <v>426</v>
      </c>
      <c r="D5202" s="44">
        <v>2001</v>
      </c>
      <c r="E5202" s="48" t="s">
        <v>9826</v>
      </c>
      <c r="F5202" s="44" t="s">
        <v>1298</v>
      </c>
      <c r="G5202" s="61">
        <v>43035</v>
      </c>
    </row>
    <row r="5203" spans="1:7" x14ac:dyDescent="0.15">
      <c r="A5203" s="44">
        <v>34704</v>
      </c>
      <c r="B5203" s="44" t="s">
        <v>1296</v>
      </c>
      <c r="C5203" s="48" t="s">
        <v>4430</v>
      </c>
      <c r="D5203" s="44">
        <v>2002</v>
      </c>
      <c r="E5203" s="48" t="s">
        <v>8693</v>
      </c>
      <c r="F5203" s="44" t="s">
        <v>1295</v>
      </c>
      <c r="G5203" s="61">
        <v>42645</v>
      </c>
    </row>
    <row r="5204" spans="1:7" x14ac:dyDescent="0.15">
      <c r="A5204" s="44">
        <v>34706</v>
      </c>
      <c r="B5204" s="44" t="s">
        <v>1295</v>
      </c>
      <c r="C5204" s="48" t="s">
        <v>194</v>
      </c>
      <c r="D5204" s="44">
        <v>2002</v>
      </c>
      <c r="E5204" s="48" t="s">
        <v>9826</v>
      </c>
      <c r="F5204" s="44" t="s">
        <v>1298</v>
      </c>
      <c r="G5204" s="61"/>
    </row>
    <row r="5205" spans="1:7" x14ac:dyDescent="0.15">
      <c r="A5205" s="44">
        <v>34707</v>
      </c>
      <c r="B5205" s="44" t="s">
        <v>1296</v>
      </c>
      <c r="C5205" s="48" t="s">
        <v>4431</v>
      </c>
      <c r="D5205" s="44">
        <v>2003</v>
      </c>
      <c r="E5205" s="48" t="s">
        <v>8793</v>
      </c>
      <c r="F5205" s="44" t="s">
        <v>1298</v>
      </c>
      <c r="G5205" s="61">
        <v>42674</v>
      </c>
    </row>
    <row r="5206" spans="1:7" x14ac:dyDescent="0.15">
      <c r="A5206" s="44">
        <v>34708</v>
      </c>
      <c r="B5206" s="44" t="s">
        <v>1295</v>
      </c>
      <c r="C5206" s="48" t="s">
        <v>202</v>
      </c>
      <c r="D5206" s="44">
        <v>2003</v>
      </c>
      <c r="E5206" s="48" t="s">
        <v>9826</v>
      </c>
      <c r="F5206" s="44" t="s">
        <v>1298</v>
      </c>
      <c r="G5206" s="61">
        <v>42985</v>
      </c>
    </row>
    <row r="5207" spans="1:7" x14ac:dyDescent="0.15">
      <c r="A5207" s="44">
        <v>34709</v>
      </c>
      <c r="B5207" s="44" t="s">
        <v>1295</v>
      </c>
      <c r="C5207" s="48" t="s">
        <v>4432</v>
      </c>
      <c r="D5207" s="44">
        <v>2003</v>
      </c>
      <c r="E5207" s="48" t="s">
        <v>8805</v>
      </c>
      <c r="F5207" s="44" t="s">
        <v>1298</v>
      </c>
      <c r="G5207" s="61">
        <v>42996</v>
      </c>
    </row>
    <row r="5208" spans="1:7" x14ac:dyDescent="0.15">
      <c r="A5208" s="44">
        <v>34710</v>
      </c>
      <c r="B5208" s="44" t="s">
        <v>1295</v>
      </c>
      <c r="C5208" s="48" t="s">
        <v>4433</v>
      </c>
      <c r="D5208" s="44">
        <v>2003</v>
      </c>
      <c r="E5208" s="48" t="s">
        <v>8805</v>
      </c>
      <c r="F5208" s="44" t="s">
        <v>1298</v>
      </c>
      <c r="G5208" s="61"/>
    </row>
    <row r="5209" spans="1:7" x14ac:dyDescent="0.15">
      <c r="A5209" s="44">
        <v>34711</v>
      </c>
      <c r="B5209" s="44" t="s">
        <v>1296</v>
      </c>
      <c r="C5209" s="48" t="s">
        <v>476</v>
      </c>
      <c r="D5209" s="44">
        <v>2002</v>
      </c>
      <c r="E5209" s="48" t="s">
        <v>8805</v>
      </c>
      <c r="F5209" s="44" t="s">
        <v>1298</v>
      </c>
      <c r="G5209" s="61"/>
    </row>
    <row r="5210" spans="1:7" x14ac:dyDescent="0.15">
      <c r="A5210" s="44">
        <v>34712</v>
      </c>
      <c r="B5210" s="44" t="s">
        <v>1295</v>
      </c>
      <c r="C5210" s="48" t="s">
        <v>11181</v>
      </c>
      <c r="D5210" s="44">
        <v>1999</v>
      </c>
      <c r="E5210" s="48" t="s">
        <v>9178</v>
      </c>
      <c r="F5210" s="44" t="s">
        <v>1291</v>
      </c>
      <c r="G5210" s="61"/>
    </row>
    <row r="5211" spans="1:7" x14ac:dyDescent="0.15">
      <c r="A5211" s="44">
        <v>34713</v>
      </c>
      <c r="B5211" s="44" t="s">
        <v>1295</v>
      </c>
      <c r="C5211" s="48" t="s">
        <v>4434</v>
      </c>
      <c r="D5211" s="44">
        <v>2001</v>
      </c>
      <c r="E5211" s="48" t="s">
        <v>9178</v>
      </c>
      <c r="F5211" s="44" t="s">
        <v>1291</v>
      </c>
      <c r="G5211" s="61"/>
    </row>
    <row r="5212" spans="1:7" x14ac:dyDescent="0.15">
      <c r="A5212" s="44">
        <v>34714</v>
      </c>
      <c r="B5212" s="44" t="s">
        <v>1295</v>
      </c>
      <c r="C5212" s="48" t="s">
        <v>186</v>
      </c>
      <c r="D5212" s="44">
        <v>2001</v>
      </c>
      <c r="E5212" s="48" t="s">
        <v>8756</v>
      </c>
      <c r="F5212" s="44" t="s">
        <v>1296</v>
      </c>
      <c r="G5212" s="61"/>
    </row>
    <row r="5213" spans="1:7" x14ac:dyDescent="0.15">
      <c r="A5213" s="44">
        <v>34715</v>
      </c>
      <c r="B5213" s="44" t="s">
        <v>1295</v>
      </c>
      <c r="C5213" s="48" t="s">
        <v>148</v>
      </c>
      <c r="D5213" s="44">
        <v>2003</v>
      </c>
      <c r="E5213" s="48" t="s">
        <v>8707</v>
      </c>
      <c r="F5213" s="44" t="s">
        <v>1290</v>
      </c>
      <c r="G5213" s="61"/>
    </row>
    <row r="5214" spans="1:7" x14ac:dyDescent="0.15">
      <c r="A5214" s="44">
        <v>34716</v>
      </c>
      <c r="B5214" s="44" t="s">
        <v>1295</v>
      </c>
      <c r="C5214" s="48" t="s">
        <v>4435</v>
      </c>
      <c r="D5214" s="44">
        <v>2002</v>
      </c>
      <c r="E5214" s="48" t="s">
        <v>8738</v>
      </c>
      <c r="F5214" s="44" t="s">
        <v>1293</v>
      </c>
      <c r="G5214" s="61"/>
    </row>
    <row r="5215" spans="1:7" x14ac:dyDescent="0.15">
      <c r="A5215" s="44">
        <v>34717</v>
      </c>
      <c r="B5215" s="44" t="s">
        <v>1295</v>
      </c>
      <c r="C5215" s="48" t="s">
        <v>11182</v>
      </c>
      <c r="D5215" s="44">
        <v>1999</v>
      </c>
      <c r="E5215" s="48" t="s">
        <v>8738</v>
      </c>
      <c r="F5215" s="44" t="s">
        <v>1293</v>
      </c>
      <c r="G5215" s="61"/>
    </row>
    <row r="5216" spans="1:7" x14ac:dyDescent="0.15">
      <c r="A5216" s="44">
        <v>34719</v>
      </c>
      <c r="B5216" s="44" t="s">
        <v>1296</v>
      </c>
      <c r="C5216" s="48" t="s">
        <v>3775</v>
      </c>
      <c r="D5216" s="44">
        <v>2005</v>
      </c>
      <c r="E5216" s="48" t="s">
        <v>8738</v>
      </c>
      <c r="F5216" s="44" t="s">
        <v>1293</v>
      </c>
      <c r="G5216" s="61"/>
    </row>
    <row r="5217" spans="1:7" x14ac:dyDescent="0.15">
      <c r="A5217" s="44">
        <v>34720</v>
      </c>
      <c r="B5217" s="44" t="s">
        <v>1295</v>
      </c>
      <c r="C5217" s="48" t="s">
        <v>4436</v>
      </c>
      <c r="D5217" s="44">
        <v>2005</v>
      </c>
      <c r="E5217" s="48" t="s">
        <v>8738</v>
      </c>
      <c r="F5217" s="44" t="s">
        <v>1293</v>
      </c>
      <c r="G5217" s="61"/>
    </row>
    <row r="5218" spans="1:7" x14ac:dyDescent="0.15">
      <c r="A5218" s="44">
        <v>34721</v>
      </c>
      <c r="B5218" s="44" t="s">
        <v>1296</v>
      </c>
      <c r="C5218" s="48" t="s">
        <v>4437</v>
      </c>
      <c r="D5218" s="44">
        <v>2003</v>
      </c>
      <c r="E5218" s="48" t="s">
        <v>8738</v>
      </c>
      <c r="F5218" s="44" t="s">
        <v>1293</v>
      </c>
      <c r="G5218" s="61"/>
    </row>
    <row r="5219" spans="1:7" x14ac:dyDescent="0.15">
      <c r="A5219" s="44">
        <v>34722</v>
      </c>
      <c r="B5219" s="44" t="s">
        <v>1295</v>
      </c>
      <c r="C5219" s="48" t="s">
        <v>4438</v>
      </c>
      <c r="D5219" s="44">
        <v>2003</v>
      </c>
      <c r="E5219" s="48" t="s">
        <v>8738</v>
      </c>
      <c r="F5219" s="44" t="s">
        <v>1293</v>
      </c>
      <c r="G5219" s="61"/>
    </row>
    <row r="5220" spans="1:7" x14ac:dyDescent="0.15">
      <c r="A5220" s="44">
        <v>34723</v>
      </c>
      <c r="B5220" s="44" t="s">
        <v>1296</v>
      </c>
      <c r="C5220" s="48" t="s">
        <v>4439</v>
      </c>
      <c r="D5220" s="44">
        <v>2001</v>
      </c>
      <c r="E5220" s="48" t="s">
        <v>8738</v>
      </c>
      <c r="F5220" s="44" t="s">
        <v>1293</v>
      </c>
      <c r="G5220" s="61"/>
    </row>
    <row r="5221" spans="1:7" x14ac:dyDescent="0.15">
      <c r="A5221" s="44">
        <v>34724</v>
      </c>
      <c r="B5221" s="44" t="s">
        <v>1296</v>
      </c>
      <c r="C5221" s="48" t="s">
        <v>4440</v>
      </c>
      <c r="D5221" s="44">
        <v>2001</v>
      </c>
      <c r="E5221" s="48" t="s">
        <v>8738</v>
      </c>
      <c r="F5221" s="44" t="s">
        <v>1293</v>
      </c>
      <c r="G5221" s="61"/>
    </row>
    <row r="5222" spans="1:7" x14ac:dyDescent="0.15">
      <c r="A5222" s="44">
        <v>34725</v>
      </c>
      <c r="B5222" s="44" t="s">
        <v>1296</v>
      </c>
      <c r="C5222" s="48" t="s">
        <v>4441</v>
      </c>
      <c r="D5222" s="44">
        <v>2006</v>
      </c>
      <c r="E5222" s="48" t="s">
        <v>8738</v>
      </c>
      <c r="F5222" s="44" t="s">
        <v>1293</v>
      </c>
      <c r="G5222" s="61">
        <v>43100</v>
      </c>
    </row>
    <row r="5223" spans="1:7" x14ac:dyDescent="0.15">
      <c r="A5223" s="44">
        <v>34726</v>
      </c>
      <c r="B5223" s="44" t="s">
        <v>1295</v>
      </c>
      <c r="C5223" s="48" t="s">
        <v>4442</v>
      </c>
      <c r="D5223" s="44">
        <v>2005</v>
      </c>
      <c r="E5223" s="48" t="s">
        <v>8738</v>
      </c>
      <c r="F5223" s="44" t="s">
        <v>1293</v>
      </c>
      <c r="G5223" s="61"/>
    </row>
    <row r="5224" spans="1:7" x14ac:dyDescent="0.15">
      <c r="A5224" s="44">
        <v>34727</v>
      </c>
      <c r="B5224" s="44" t="s">
        <v>1295</v>
      </c>
      <c r="C5224" s="48" t="s">
        <v>1191</v>
      </c>
      <c r="D5224" s="44">
        <v>2004</v>
      </c>
      <c r="E5224" s="48" t="s">
        <v>8714</v>
      </c>
      <c r="F5224" s="44" t="s">
        <v>1294</v>
      </c>
      <c r="G5224" s="61">
        <v>42925</v>
      </c>
    </row>
    <row r="5225" spans="1:7" x14ac:dyDescent="0.15">
      <c r="A5225" s="44">
        <v>34728</v>
      </c>
      <c r="B5225" s="44" t="s">
        <v>1295</v>
      </c>
      <c r="C5225" s="48" t="s">
        <v>1188</v>
      </c>
      <c r="D5225" s="44">
        <v>2006</v>
      </c>
      <c r="E5225" s="48" t="s">
        <v>9084</v>
      </c>
      <c r="F5225" s="44" t="s">
        <v>1297</v>
      </c>
      <c r="G5225" s="61"/>
    </row>
    <row r="5226" spans="1:7" x14ac:dyDescent="0.15">
      <c r="A5226" s="44">
        <v>34729</v>
      </c>
      <c r="B5226" s="44" t="s">
        <v>1296</v>
      </c>
      <c r="C5226" s="48" t="s">
        <v>4443</v>
      </c>
      <c r="D5226" s="44">
        <v>2001</v>
      </c>
      <c r="E5226" s="48" t="s">
        <v>8749</v>
      </c>
      <c r="F5226" s="44" t="s">
        <v>1291</v>
      </c>
      <c r="G5226" s="61">
        <v>43100</v>
      </c>
    </row>
    <row r="5227" spans="1:7" x14ac:dyDescent="0.15">
      <c r="A5227" s="44">
        <v>34730</v>
      </c>
      <c r="B5227" s="44" t="s">
        <v>1295</v>
      </c>
      <c r="C5227" s="48" t="s">
        <v>4444</v>
      </c>
      <c r="D5227" s="44">
        <v>2006</v>
      </c>
      <c r="E5227" s="48" t="s">
        <v>8749</v>
      </c>
      <c r="F5227" s="44" t="s">
        <v>1291</v>
      </c>
      <c r="G5227" s="61">
        <v>43100</v>
      </c>
    </row>
    <row r="5228" spans="1:7" x14ac:dyDescent="0.15">
      <c r="A5228" s="44">
        <v>34731</v>
      </c>
      <c r="B5228" s="44" t="s">
        <v>1296</v>
      </c>
      <c r="C5228" s="48" t="s">
        <v>4445</v>
      </c>
      <c r="D5228" s="44">
        <v>2001</v>
      </c>
      <c r="E5228" s="48" t="s">
        <v>8749</v>
      </c>
      <c r="F5228" s="44" t="s">
        <v>1291</v>
      </c>
      <c r="G5228" s="61"/>
    </row>
    <row r="5229" spans="1:7" x14ac:dyDescent="0.15">
      <c r="A5229" s="44">
        <v>34732</v>
      </c>
      <c r="B5229" s="44" t="s">
        <v>1296</v>
      </c>
      <c r="C5229" s="48" t="s">
        <v>4446</v>
      </c>
      <c r="D5229" s="44">
        <v>2006</v>
      </c>
      <c r="E5229" s="48" t="s">
        <v>8775</v>
      </c>
      <c r="F5229" s="44" t="s">
        <v>1290</v>
      </c>
      <c r="G5229" s="61"/>
    </row>
    <row r="5230" spans="1:7" x14ac:dyDescent="0.15">
      <c r="A5230" s="44">
        <v>34733</v>
      </c>
      <c r="B5230" s="44" t="s">
        <v>1295</v>
      </c>
      <c r="C5230" s="48" t="s">
        <v>11183</v>
      </c>
      <c r="D5230" s="44">
        <v>1999</v>
      </c>
      <c r="E5230" s="48" t="s">
        <v>8775</v>
      </c>
      <c r="F5230" s="44" t="s">
        <v>1290</v>
      </c>
      <c r="G5230" s="61"/>
    </row>
    <row r="5231" spans="1:7" x14ac:dyDescent="0.15">
      <c r="A5231" s="44">
        <v>34734</v>
      </c>
      <c r="B5231" s="44" t="s">
        <v>1296</v>
      </c>
      <c r="C5231" s="48" t="s">
        <v>4447</v>
      </c>
      <c r="D5231" s="44">
        <v>2003</v>
      </c>
      <c r="E5231" s="48" t="s">
        <v>8775</v>
      </c>
      <c r="F5231" s="44" t="s">
        <v>1290</v>
      </c>
      <c r="G5231" s="61"/>
    </row>
    <row r="5232" spans="1:7" x14ac:dyDescent="0.15">
      <c r="A5232" s="44">
        <v>34735</v>
      </c>
      <c r="B5232" s="44" t="s">
        <v>1295</v>
      </c>
      <c r="C5232" s="48" t="s">
        <v>4448</v>
      </c>
      <c r="D5232" s="44">
        <v>2002</v>
      </c>
      <c r="E5232" s="48" t="s">
        <v>8791</v>
      </c>
      <c r="F5232" s="44" t="s">
        <v>1295</v>
      </c>
      <c r="G5232" s="61"/>
    </row>
    <row r="5233" spans="1:7" x14ac:dyDescent="0.15">
      <c r="A5233" s="44">
        <v>34736</v>
      </c>
      <c r="B5233" s="44" t="s">
        <v>1296</v>
      </c>
      <c r="C5233" s="48" t="s">
        <v>4449</v>
      </c>
      <c r="D5233" s="44">
        <v>2000</v>
      </c>
      <c r="E5233" s="48" t="s">
        <v>8791</v>
      </c>
      <c r="F5233" s="44" t="s">
        <v>1295</v>
      </c>
      <c r="G5233" s="61"/>
    </row>
    <row r="5234" spans="1:7" x14ac:dyDescent="0.15">
      <c r="A5234" s="44">
        <v>34737</v>
      </c>
      <c r="B5234" s="44" t="s">
        <v>1296</v>
      </c>
      <c r="C5234" s="48" t="s">
        <v>8043</v>
      </c>
      <c r="D5234" s="44">
        <v>2000</v>
      </c>
      <c r="E5234" s="48" t="s">
        <v>8791</v>
      </c>
      <c r="F5234" s="44" t="s">
        <v>1295</v>
      </c>
      <c r="G5234" s="61"/>
    </row>
    <row r="5235" spans="1:7" x14ac:dyDescent="0.15">
      <c r="A5235" s="44">
        <v>34738</v>
      </c>
      <c r="B5235" s="44" t="s">
        <v>1296</v>
      </c>
      <c r="C5235" s="48" t="s">
        <v>4450</v>
      </c>
      <c r="D5235" s="44">
        <v>2002</v>
      </c>
      <c r="E5235" s="48" t="s">
        <v>8791</v>
      </c>
      <c r="F5235" s="44" t="s">
        <v>1295</v>
      </c>
      <c r="G5235" s="61"/>
    </row>
    <row r="5236" spans="1:7" x14ac:dyDescent="0.15">
      <c r="A5236" s="44">
        <v>34739</v>
      </c>
      <c r="B5236" s="44" t="s">
        <v>1295</v>
      </c>
      <c r="C5236" s="48" t="s">
        <v>4451</v>
      </c>
      <c r="D5236" s="44">
        <v>2001</v>
      </c>
      <c r="E5236" s="48" t="s">
        <v>8791</v>
      </c>
      <c r="F5236" s="44" t="s">
        <v>1295</v>
      </c>
      <c r="G5236" s="61"/>
    </row>
    <row r="5237" spans="1:7" x14ac:dyDescent="0.15">
      <c r="A5237" s="44">
        <v>34742</v>
      </c>
      <c r="B5237" s="44" t="s">
        <v>1296</v>
      </c>
      <c r="C5237" s="48" t="s">
        <v>4452</v>
      </c>
      <c r="D5237" s="44">
        <v>2003</v>
      </c>
      <c r="E5237" s="48" t="s">
        <v>8837</v>
      </c>
      <c r="F5237" s="44" t="s">
        <v>1291</v>
      </c>
      <c r="G5237" s="61">
        <v>42859</v>
      </c>
    </row>
    <row r="5238" spans="1:7" x14ac:dyDescent="0.15">
      <c r="A5238" s="44">
        <v>34743</v>
      </c>
      <c r="B5238" s="44" t="s">
        <v>1296</v>
      </c>
      <c r="C5238" s="48" t="s">
        <v>1106</v>
      </c>
      <c r="D5238" s="44">
        <v>2003</v>
      </c>
      <c r="E5238" s="48" t="s">
        <v>8708</v>
      </c>
      <c r="F5238" s="44" t="s">
        <v>1296</v>
      </c>
      <c r="G5238" s="61">
        <v>42552</v>
      </c>
    </row>
    <row r="5239" spans="1:7" x14ac:dyDescent="0.15">
      <c r="A5239" s="44">
        <v>34744</v>
      </c>
      <c r="B5239" s="44" t="s">
        <v>1295</v>
      </c>
      <c r="C5239" s="48" t="s">
        <v>1012</v>
      </c>
      <c r="D5239" s="44">
        <v>2004</v>
      </c>
      <c r="E5239" s="48" t="s">
        <v>8699</v>
      </c>
      <c r="F5239" s="44" t="s">
        <v>1294</v>
      </c>
      <c r="G5239" s="61">
        <v>42948</v>
      </c>
    </row>
    <row r="5240" spans="1:7" x14ac:dyDescent="0.15">
      <c r="A5240" s="44">
        <v>34745</v>
      </c>
      <c r="B5240" s="44" t="s">
        <v>1295</v>
      </c>
      <c r="C5240" s="48" t="s">
        <v>1251</v>
      </c>
      <c r="D5240" s="44">
        <v>2003</v>
      </c>
      <c r="E5240" s="48" t="s">
        <v>8816</v>
      </c>
      <c r="F5240" s="44" t="s">
        <v>1296</v>
      </c>
      <c r="G5240" s="61">
        <v>42925</v>
      </c>
    </row>
    <row r="5241" spans="1:7" x14ac:dyDescent="0.15">
      <c r="A5241" s="44">
        <v>34746</v>
      </c>
      <c r="B5241" s="44" t="s">
        <v>1296</v>
      </c>
      <c r="C5241" s="48" t="s">
        <v>1196</v>
      </c>
      <c r="D5241" s="44">
        <v>2003</v>
      </c>
      <c r="E5241" s="48" t="s">
        <v>8816</v>
      </c>
      <c r="F5241" s="44" t="s">
        <v>1296</v>
      </c>
      <c r="G5241" s="61">
        <v>43023</v>
      </c>
    </row>
    <row r="5242" spans="1:7" x14ac:dyDescent="0.15">
      <c r="A5242" s="44">
        <v>34747</v>
      </c>
      <c r="B5242" s="44" t="s">
        <v>1295</v>
      </c>
      <c r="C5242" s="48" t="s">
        <v>1029</v>
      </c>
      <c r="D5242" s="44">
        <v>2003</v>
      </c>
      <c r="E5242" s="48" t="s">
        <v>8697</v>
      </c>
      <c r="F5242" s="44" t="s">
        <v>1291</v>
      </c>
      <c r="G5242" s="61">
        <v>43100</v>
      </c>
    </row>
    <row r="5243" spans="1:7" x14ac:dyDescent="0.15">
      <c r="A5243" s="44">
        <v>34748</v>
      </c>
      <c r="B5243" s="44" t="s">
        <v>1296</v>
      </c>
      <c r="C5243" s="48" t="s">
        <v>4453</v>
      </c>
      <c r="D5243" s="44">
        <v>2006</v>
      </c>
      <c r="E5243" s="48" t="s">
        <v>8717</v>
      </c>
      <c r="F5243" s="44" t="s">
        <v>1299</v>
      </c>
      <c r="G5243" s="61">
        <v>43100</v>
      </c>
    </row>
    <row r="5244" spans="1:7" x14ac:dyDescent="0.15">
      <c r="A5244" s="44">
        <v>34749</v>
      </c>
      <c r="B5244" s="44" t="s">
        <v>1295</v>
      </c>
      <c r="C5244" s="48" t="s">
        <v>4454</v>
      </c>
      <c r="D5244" s="44">
        <v>2006</v>
      </c>
      <c r="E5244" s="48" t="s">
        <v>8736</v>
      </c>
      <c r="F5244" s="44" t="s">
        <v>1295</v>
      </c>
      <c r="G5244" s="61">
        <v>43100</v>
      </c>
    </row>
    <row r="5245" spans="1:7" x14ac:dyDescent="0.15">
      <c r="A5245" s="44">
        <v>34750</v>
      </c>
      <c r="B5245" s="44" t="s">
        <v>1296</v>
      </c>
      <c r="C5245" s="48" t="s">
        <v>4455</v>
      </c>
      <c r="D5245" s="44">
        <v>2008</v>
      </c>
      <c r="E5245" s="48" t="s">
        <v>8736</v>
      </c>
      <c r="F5245" s="44" t="s">
        <v>1295</v>
      </c>
      <c r="G5245" s="61"/>
    </row>
    <row r="5246" spans="1:7" x14ac:dyDescent="0.15">
      <c r="A5246" s="44">
        <v>34751</v>
      </c>
      <c r="B5246" s="44" t="s">
        <v>1296</v>
      </c>
      <c r="C5246" s="48" t="s">
        <v>4456</v>
      </c>
      <c r="D5246" s="44">
        <v>2005</v>
      </c>
      <c r="E5246" s="48" t="s">
        <v>8736</v>
      </c>
      <c r="F5246" s="44" t="s">
        <v>1295</v>
      </c>
      <c r="G5246" s="61"/>
    </row>
    <row r="5247" spans="1:7" x14ac:dyDescent="0.15">
      <c r="A5247" s="44">
        <v>34752</v>
      </c>
      <c r="B5247" s="44" t="s">
        <v>1295</v>
      </c>
      <c r="C5247" s="48" t="s">
        <v>977</v>
      </c>
      <c r="D5247" s="44">
        <v>2003</v>
      </c>
      <c r="E5247" s="48" t="s">
        <v>8699</v>
      </c>
      <c r="F5247" s="44" t="s">
        <v>1294</v>
      </c>
      <c r="G5247" s="61">
        <v>43002</v>
      </c>
    </row>
    <row r="5248" spans="1:7" x14ac:dyDescent="0.15">
      <c r="A5248" s="44">
        <v>34753</v>
      </c>
      <c r="B5248" s="44" t="s">
        <v>1296</v>
      </c>
      <c r="C5248" s="48" t="s">
        <v>4457</v>
      </c>
      <c r="D5248" s="44">
        <v>2003</v>
      </c>
      <c r="E5248" s="48" t="s">
        <v>8851</v>
      </c>
      <c r="F5248" s="44" t="s">
        <v>1291</v>
      </c>
      <c r="G5248" s="61"/>
    </row>
    <row r="5249" spans="1:7" x14ac:dyDescent="0.15">
      <c r="A5249" s="44">
        <v>34754</v>
      </c>
      <c r="B5249" s="44" t="s">
        <v>1295</v>
      </c>
      <c r="C5249" s="48" t="s">
        <v>4458</v>
      </c>
      <c r="D5249" s="44">
        <v>2003</v>
      </c>
      <c r="E5249" s="48" t="s">
        <v>8816</v>
      </c>
      <c r="F5249" s="44" t="s">
        <v>1296</v>
      </c>
      <c r="G5249" s="61"/>
    </row>
    <row r="5250" spans="1:7" x14ac:dyDescent="0.15">
      <c r="A5250" s="44">
        <v>34755</v>
      </c>
      <c r="B5250" s="44" t="s">
        <v>1295</v>
      </c>
      <c r="C5250" s="48" t="s">
        <v>1215</v>
      </c>
      <c r="D5250" s="44">
        <v>2003</v>
      </c>
      <c r="E5250" s="48" t="s">
        <v>8816</v>
      </c>
      <c r="F5250" s="44" t="s">
        <v>1296</v>
      </c>
      <c r="G5250" s="61">
        <v>42926</v>
      </c>
    </row>
    <row r="5251" spans="1:7" x14ac:dyDescent="0.15">
      <c r="A5251" s="44">
        <v>34756</v>
      </c>
      <c r="B5251" s="44" t="s">
        <v>1295</v>
      </c>
      <c r="C5251" s="48" t="s">
        <v>4459</v>
      </c>
      <c r="D5251" s="44">
        <v>2003</v>
      </c>
      <c r="E5251" s="48" t="s">
        <v>8816</v>
      </c>
      <c r="F5251" s="44" t="s">
        <v>1296</v>
      </c>
      <c r="G5251" s="61"/>
    </row>
    <row r="5252" spans="1:7" x14ac:dyDescent="0.15">
      <c r="A5252" s="44">
        <v>34757</v>
      </c>
      <c r="B5252" s="44" t="s">
        <v>1295</v>
      </c>
      <c r="C5252" s="48" t="s">
        <v>1016</v>
      </c>
      <c r="D5252" s="44">
        <v>2002</v>
      </c>
      <c r="E5252" s="48" t="s">
        <v>11380</v>
      </c>
      <c r="F5252" s="44" t="s">
        <v>1298</v>
      </c>
      <c r="G5252" s="61"/>
    </row>
    <row r="5253" spans="1:7" x14ac:dyDescent="0.15">
      <c r="A5253" s="44">
        <v>34758</v>
      </c>
      <c r="B5253" s="44" t="s">
        <v>1295</v>
      </c>
      <c r="C5253" s="48" t="s">
        <v>128</v>
      </c>
      <c r="D5253" s="44">
        <v>2002</v>
      </c>
      <c r="E5253" s="48" t="s">
        <v>8772</v>
      </c>
      <c r="F5253" s="44" t="s">
        <v>1294</v>
      </c>
      <c r="G5253" s="61"/>
    </row>
    <row r="5254" spans="1:7" x14ac:dyDescent="0.15">
      <c r="A5254" s="44">
        <v>34759</v>
      </c>
      <c r="B5254" s="44" t="s">
        <v>1296</v>
      </c>
      <c r="C5254" s="48" t="s">
        <v>4460</v>
      </c>
      <c r="D5254" s="44">
        <v>2005</v>
      </c>
      <c r="E5254" s="48" t="s">
        <v>8814</v>
      </c>
      <c r="F5254" s="44" t="s">
        <v>1291</v>
      </c>
      <c r="G5254" s="61"/>
    </row>
    <row r="5255" spans="1:7" x14ac:dyDescent="0.15">
      <c r="A5255" s="44">
        <v>34760</v>
      </c>
      <c r="B5255" s="44" t="s">
        <v>1295</v>
      </c>
      <c r="C5255" s="48" t="s">
        <v>4461</v>
      </c>
      <c r="D5255" s="44">
        <v>2003</v>
      </c>
      <c r="E5255" s="48" t="s">
        <v>8784</v>
      </c>
      <c r="F5255" s="44" t="s">
        <v>1290</v>
      </c>
      <c r="G5255" s="61"/>
    </row>
    <row r="5256" spans="1:7" x14ac:dyDescent="0.15">
      <c r="A5256" s="44">
        <v>34761</v>
      </c>
      <c r="B5256" s="44" t="s">
        <v>1296</v>
      </c>
      <c r="C5256" s="48" t="s">
        <v>4462</v>
      </c>
      <c r="D5256" s="44">
        <v>2004</v>
      </c>
      <c r="E5256" s="48" t="s">
        <v>8784</v>
      </c>
      <c r="F5256" s="44" t="s">
        <v>1290</v>
      </c>
      <c r="G5256" s="61"/>
    </row>
    <row r="5257" spans="1:7" x14ac:dyDescent="0.15">
      <c r="A5257" s="44">
        <v>34762</v>
      </c>
      <c r="B5257" s="44" t="s">
        <v>1295</v>
      </c>
      <c r="C5257" s="48" t="s">
        <v>4463</v>
      </c>
      <c r="D5257" s="44">
        <v>2005</v>
      </c>
      <c r="E5257" s="48" t="s">
        <v>8738</v>
      </c>
      <c r="F5257" s="44" t="s">
        <v>1293</v>
      </c>
      <c r="G5257" s="61">
        <v>43100</v>
      </c>
    </row>
    <row r="5258" spans="1:7" x14ac:dyDescent="0.15">
      <c r="A5258" s="44">
        <v>34763</v>
      </c>
      <c r="B5258" s="44" t="s">
        <v>1296</v>
      </c>
      <c r="C5258" s="48" t="s">
        <v>4464</v>
      </c>
      <c r="D5258" s="44">
        <v>2002</v>
      </c>
      <c r="E5258" s="48" t="s">
        <v>8776</v>
      </c>
      <c r="F5258" s="44" t="s">
        <v>1295</v>
      </c>
      <c r="G5258" s="61"/>
    </row>
    <row r="5259" spans="1:7" x14ac:dyDescent="0.15">
      <c r="A5259" s="44">
        <v>34764</v>
      </c>
      <c r="B5259" s="44" t="s">
        <v>1295</v>
      </c>
      <c r="C5259" s="48" t="s">
        <v>4465</v>
      </c>
      <c r="D5259" s="44">
        <v>2001</v>
      </c>
      <c r="E5259" s="48" t="s">
        <v>8776</v>
      </c>
      <c r="F5259" s="44" t="s">
        <v>1295</v>
      </c>
      <c r="G5259" s="61"/>
    </row>
    <row r="5260" spans="1:7" x14ac:dyDescent="0.15">
      <c r="A5260" s="44">
        <v>34765</v>
      </c>
      <c r="B5260" s="44" t="s">
        <v>1295</v>
      </c>
      <c r="C5260" s="48" t="s">
        <v>997</v>
      </c>
      <c r="D5260" s="44">
        <v>2003</v>
      </c>
      <c r="E5260" s="48" t="s">
        <v>8776</v>
      </c>
      <c r="F5260" s="44" t="s">
        <v>1295</v>
      </c>
      <c r="G5260" s="61"/>
    </row>
    <row r="5261" spans="1:7" x14ac:dyDescent="0.15">
      <c r="A5261" s="44">
        <v>34766</v>
      </c>
      <c r="B5261" s="44" t="s">
        <v>1295</v>
      </c>
      <c r="C5261" s="48" t="s">
        <v>4466</v>
      </c>
      <c r="D5261" s="44">
        <v>2002</v>
      </c>
      <c r="E5261" s="48" t="s">
        <v>8776</v>
      </c>
      <c r="F5261" s="44" t="s">
        <v>1295</v>
      </c>
      <c r="G5261" s="61"/>
    </row>
    <row r="5262" spans="1:7" x14ac:dyDescent="0.15">
      <c r="A5262" s="44">
        <v>34767</v>
      </c>
      <c r="B5262" s="44" t="s">
        <v>1295</v>
      </c>
      <c r="C5262" s="48" t="s">
        <v>3189</v>
      </c>
      <c r="D5262" s="44">
        <v>2001</v>
      </c>
      <c r="E5262" s="48" t="s">
        <v>9173</v>
      </c>
      <c r="F5262" s="44" t="s">
        <v>1296</v>
      </c>
      <c r="G5262" s="61"/>
    </row>
    <row r="5263" spans="1:7" x14ac:dyDescent="0.15">
      <c r="A5263" s="44">
        <v>34768</v>
      </c>
      <c r="B5263" s="44" t="s">
        <v>1295</v>
      </c>
      <c r="C5263" s="48" t="s">
        <v>4467</v>
      </c>
      <c r="D5263" s="44">
        <v>1999</v>
      </c>
      <c r="E5263" s="48" t="s">
        <v>8757</v>
      </c>
      <c r="F5263" s="44" t="s">
        <v>1295</v>
      </c>
      <c r="G5263" s="61"/>
    </row>
    <row r="5264" spans="1:7" x14ac:dyDescent="0.15">
      <c r="A5264" s="44">
        <v>34769</v>
      </c>
      <c r="B5264" s="44" t="s">
        <v>1295</v>
      </c>
      <c r="C5264" s="48" t="s">
        <v>4468</v>
      </c>
      <c r="D5264" s="44">
        <v>2001</v>
      </c>
      <c r="E5264" s="48" t="s">
        <v>8746</v>
      </c>
      <c r="F5264" s="44" t="s">
        <v>1293</v>
      </c>
      <c r="G5264" s="61"/>
    </row>
    <row r="5265" spans="1:7" x14ac:dyDescent="0.15">
      <c r="A5265" s="44">
        <v>34774</v>
      </c>
      <c r="B5265" s="44" t="s">
        <v>1296</v>
      </c>
      <c r="C5265" s="48" t="s">
        <v>4469</v>
      </c>
      <c r="D5265" s="44">
        <v>2000</v>
      </c>
      <c r="E5265" s="48" t="s">
        <v>8746</v>
      </c>
      <c r="F5265" s="44" t="s">
        <v>1293</v>
      </c>
      <c r="G5265" s="61"/>
    </row>
    <row r="5266" spans="1:7" x14ac:dyDescent="0.15">
      <c r="A5266" s="44">
        <v>34775</v>
      </c>
      <c r="B5266" s="44" t="s">
        <v>1295</v>
      </c>
      <c r="C5266" s="48" t="s">
        <v>1390</v>
      </c>
      <c r="D5266" s="44">
        <v>2004</v>
      </c>
      <c r="E5266" s="48" t="s">
        <v>8746</v>
      </c>
      <c r="F5266" s="44" t="s">
        <v>1293</v>
      </c>
      <c r="G5266" s="61"/>
    </row>
    <row r="5267" spans="1:7" x14ac:dyDescent="0.15">
      <c r="A5267" s="44">
        <v>34776</v>
      </c>
      <c r="B5267" s="44" t="s">
        <v>1296</v>
      </c>
      <c r="C5267" s="48" t="s">
        <v>4470</v>
      </c>
      <c r="D5267" s="44">
        <v>2002</v>
      </c>
      <c r="E5267" s="48" t="s">
        <v>8749</v>
      </c>
      <c r="F5267" s="44" t="s">
        <v>1291</v>
      </c>
      <c r="G5267" s="61">
        <v>42574</v>
      </c>
    </row>
    <row r="5268" spans="1:7" x14ac:dyDescent="0.15">
      <c r="A5268" s="44">
        <v>34777</v>
      </c>
      <c r="B5268" s="44" t="s">
        <v>1295</v>
      </c>
      <c r="C5268" s="48" t="s">
        <v>1200</v>
      </c>
      <c r="D5268" s="44">
        <v>2004</v>
      </c>
      <c r="E5268" s="48" t="s">
        <v>8749</v>
      </c>
      <c r="F5268" s="44" t="s">
        <v>1291</v>
      </c>
      <c r="G5268" s="61"/>
    </row>
    <row r="5269" spans="1:7" x14ac:dyDescent="0.15">
      <c r="A5269" s="44">
        <v>34778</v>
      </c>
      <c r="B5269" s="44" t="s">
        <v>1296</v>
      </c>
      <c r="C5269" s="48" t="s">
        <v>4471</v>
      </c>
      <c r="D5269" s="44">
        <v>2001</v>
      </c>
      <c r="E5269" s="48" t="s">
        <v>8749</v>
      </c>
      <c r="F5269" s="44" t="s">
        <v>1291</v>
      </c>
      <c r="G5269" s="61"/>
    </row>
    <row r="5270" spans="1:7" x14ac:dyDescent="0.15">
      <c r="A5270" s="44">
        <v>34779</v>
      </c>
      <c r="B5270" s="44" t="s">
        <v>1296</v>
      </c>
      <c r="C5270" s="48" t="s">
        <v>4472</v>
      </c>
      <c r="D5270" s="44">
        <v>2000</v>
      </c>
      <c r="E5270" s="48" t="s">
        <v>8749</v>
      </c>
      <c r="F5270" s="44" t="s">
        <v>1291</v>
      </c>
      <c r="G5270" s="61"/>
    </row>
    <row r="5271" spans="1:7" x14ac:dyDescent="0.15">
      <c r="A5271" s="44">
        <v>34780</v>
      </c>
      <c r="B5271" s="44" t="s">
        <v>1296</v>
      </c>
      <c r="C5271" s="48" t="s">
        <v>1094</v>
      </c>
      <c r="D5271" s="44">
        <v>2003</v>
      </c>
      <c r="E5271" s="48" t="s">
        <v>8714</v>
      </c>
      <c r="F5271" s="44" t="s">
        <v>1294</v>
      </c>
      <c r="G5271" s="61">
        <v>42806</v>
      </c>
    </row>
    <row r="5272" spans="1:7" x14ac:dyDescent="0.15">
      <c r="A5272" s="44">
        <v>34781</v>
      </c>
      <c r="B5272" s="44" t="s">
        <v>1295</v>
      </c>
      <c r="C5272" s="48" t="s">
        <v>1323</v>
      </c>
      <c r="D5272" s="44">
        <v>2004</v>
      </c>
      <c r="E5272" s="48" t="s">
        <v>8708</v>
      </c>
      <c r="F5272" s="44" t="s">
        <v>1296</v>
      </c>
      <c r="G5272" s="61">
        <v>43100</v>
      </c>
    </row>
    <row r="5273" spans="1:7" x14ac:dyDescent="0.15">
      <c r="A5273" s="44">
        <v>34782</v>
      </c>
      <c r="B5273" s="44" t="s">
        <v>1296</v>
      </c>
      <c r="C5273" s="48" t="s">
        <v>4473</v>
      </c>
      <c r="D5273" s="44">
        <v>2002</v>
      </c>
      <c r="E5273" s="48" t="s">
        <v>8691</v>
      </c>
      <c r="F5273" s="44" t="s">
        <v>1296</v>
      </c>
      <c r="G5273" s="61"/>
    </row>
    <row r="5274" spans="1:7" x14ac:dyDescent="0.15">
      <c r="A5274" s="44">
        <v>34783</v>
      </c>
      <c r="B5274" s="44" t="s">
        <v>1295</v>
      </c>
      <c r="C5274" s="48" t="s">
        <v>11184</v>
      </c>
      <c r="D5274" s="44">
        <v>1999</v>
      </c>
      <c r="E5274" s="48" t="s">
        <v>8691</v>
      </c>
      <c r="F5274" s="44" t="s">
        <v>1296</v>
      </c>
      <c r="G5274" s="61"/>
    </row>
    <row r="5275" spans="1:7" x14ac:dyDescent="0.15">
      <c r="A5275" s="44">
        <v>34784</v>
      </c>
      <c r="B5275" s="44" t="s">
        <v>1296</v>
      </c>
      <c r="C5275" s="48" t="s">
        <v>4474</v>
      </c>
      <c r="D5275" s="44">
        <v>2003</v>
      </c>
      <c r="E5275" s="48" t="s">
        <v>8698</v>
      </c>
      <c r="F5275" s="44" t="s">
        <v>1298</v>
      </c>
      <c r="G5275" s="61"/>
    </row>
    <row r="5276" spans="1:7" x14ac:dyDescent="0.15">
      <c r="A5276" s="44">
        <v>34785</v>
      </c>
      <c r="B5276" s="44" t="s">
        <v>1295</v>
      </c>
      <c r="C5276" s="48" t="s">
        <v>1288</v>
      </c>
      <c r="D5276" s="44">
        <v>2004</v>
      </c>
      <c r="E5276" s="48" t="s">
        <v>8698</v>
      </c>
      <c r="F5276" s="44" t="s">
        <v>1298</v>
      </c>
      <c r="G5276" s="61">
        <v>43100</v>
      </c>
    </row>
    <row r="5277" spans="1:7" x14ac:dyDescent="0.15">
      <c r="A5277" s="133">
        <v>34786</v>
      </c>
      <c r="B5277" s="133" t="s">
        <v>1295</v>
      </c>
      <c r="C5277" s="134" t="s">
        <v>4475</v>
      </c>
      <c r="D5277" s="133">
        <v>2004</v>
      </c>
      <c r="E5277" s="134" t="s">
        <v>8791</v>
      </c>
      <c r="F5277" s="133" t="s">
        <v>1295</v>
      </c>
    </row>
    <row r="5278" spans="1:7" x14ac:dyDescent="0.15">
      <c r="A5278" s="44">
        <v>34787</v>
      </c>
      <c r="B5278" s="44" t="s">
        <v>1296</v>
      </c>
      <c r="C5278" s="48" t="s">
        <v>4476</v>
      </c>
      <c r="D5278" s="44">
        <v>2004</v>
      </c>
      <c r="E5278" s="48" t="s">
        <v>8801</v>
      </c>
      <c r="F5278" s="44" t="s">
        <v>1296</v>
      </c>
      <c r="G5278" s="61"/>
    </row>
    <row r="5279" spans="1:7" x14ac:dyDescent="0.15">
      <c r="A5279" s="44">
        <v>34788</v>
      </c>
      <c r="B5279" s="44" t="s">
        <v>1295</v>
      </c>
      <c r="C5279" s="48" t="s">
        <v>4477</v>
      </c>
      <c r="D5279" s="44">
        <v>2004</v>
      </c>
      <c r="E5279" s="48" t="s">
        <v>8801</v>
      </c>
      <c r="F5279" s="44" t="s">
        <v>1296</v>
      </c>
      <c r="G5279" s="61"/>
    </row>
    <row r="5280" spans="1:7" x14ac:dyDescent="0.15">
      <c r="A5280" s="44">
        <v>34790</v>
      </c>
      <c r="B5280" s="44" t="s">
        <v>1295</v>
      </c>
      <c r="C5280" s="48" t="s">
        <v>4478</v>
      </c>
      <c r="D5280" s="44">
        <v>2000</v>
      </c>
      <c r="E5280" s="48" t="s">
        <v>8714</v>
      </c>
      <c r="F5280" s="44" t="s">
        <v>1294</v>
      </c>
      <c r="G5280" s="61">
        <v>42771</v>
      </c>
    </row>
    <row r="5281" spans="1:7" x14ac:dyDescent="0.15">
      <c r="A5281" s="44">
        <v>34791</v>
      </c>
      <c r="B5281" s="44" t="s">
        <v>1295</v>
      </c>
      <c r="C5281" s="48" t="s">
        <v>1264</v>
      </c>
      <c r="D5281" s="44">
        <v>2004</v>
      </c>
      <c r="E5281" s="48" t="s">
        <v>8714</v>
      </c>
      <c r="F5281" s="44" t="s">
        <v>1294</v>
      </c>
      <c r="G5281" s="61">
        <v>43100</v>
      </c>
    </row>
    <row r="5282" spans="1:7" x14ac:dyDescent="0.15">
      <c r="A5282" s="44">
        <v>34792</v>
      </c>
      <c r="B5282" s="44" t="s">
        <v>1296</v>
      </c>
      <c r="C5282" s="48" t="s">
        <v>1263</v>
      </c>
      <c r="D5282" s="44">
        <v>2004</v>
      </c>
      <c r="E5282" s="48" t="s">
        <v>8714</v>
      </c>
      <c r="F5282" s="44" t="s">
        <v>1294</v>
      </c>
      <c r="G5282" s="61">
        <v>43030</v>
      </c>
    </row>
    <row r="5283" spans="1:7" x14ac:dyDescent="0.15">
      <c r="A5283" s="44">
        <v>34793</v>
      </c>
      <c r="B5283" s="44" t="s">
        <v>1295</v>
      </c>
      <c r="C5283" s="48" t="s">
        <v>4479</v>
      </c>
      <c r="D5283" s="44">
        <v>2004</v>
      </c>
      <c r="E5283" s="48" t="s">
        <v>8801</v>
      </c>
      <c r="F5283" s="44" t="s">
        <v>1296</v>
      </c>
      <c r="G5283" s="61"/>
    </row>
    <row r="5284" spans="1:7" x14ac:dyDescent="0.15">
      <c r="A5284" s="44">
        <v>34794</v>
      </c>
      <c r="B5284" s="44" t="s">
        <v>1295</v>
      </c>
      <c r="C5284" s="48" t="s">
        <v>1203</v>
      </c>
      <c r="D5284" s="44">
        <v>2003</v>
      </c>
      <c r="E5284" s="48" t="s">
        <v>8817</v>
      </c>
      <c r="F5284" s="44" t="s">
        <v>1291</v>
      </c>
      <c r="G5284" s="61">
        <v>43100</v>
      </c>
    </row>
    <row r="5285" spans="1:7" x14ac:dyDescent="0.15">
      <c r="A5285" s="44">
        <v>34795</v>
      </c>
      <c r="B5285" s="44" t="s">
        <v>1295</v>
      </c>
      <c r="C5285" s="48" t="s">
        <v>4480</v>
      </c>
      <c r="D5285" s="44">
        <v>2003</v>
      </c>
      <c r="E5285" s="48" t="s">
        <v>9463</v>
      </c>
      <c r="F5285" s="44" t="s">
        <v>1296</v>
      </c>
      <c r="G5285" s="61">
        <v>43023</v>
      </c>
    </row>
    <row r="5286" spans="1:7" x14ac:dyDescent="0.15">
      <c r="A5286" s="44">
        <v>34796</v>
      </c>
      <c r="B5286" s="44" t="s">
        <v>1295</v>
      </c>
      <c r="C5286" s="48" t="s">
        <v>4481</v>
      </c>
      <c r="D5286" s="44">
        <v>2002</v>
      </c>
      <c r="E5286" s="48" t="s">
        <v>8868</v>
      </c>
      <c r="F5286" s="44" t="s">
        <v>1296</v>
      </c>
      <c r="G5286" s="61"/>
    </row>
    <row r="5287" spans="1:7" x14ac:dyDescent="0.15">
      <c r="A5287" s="44">
        <v>34797</v>
      </c>
      <c r="B5287" s="44" t="s">
        <v>1296</v>
      </c>
      <c r="C5287" s="48" t="s">
        <v>4482</v>
      </c>
      <c r="D5287" s="44">
        <v>2003</v>
      </c>
      <c r="E5287" s="48" t="s">
        <v>8876</v>
      </c>
      <c r="F5287" s="44" t="s">
        <v>1297</v>
      </c>
      <c r="G5287" s="61">
        <v>42485</v>
      </c>
    </row>
    <row r="5288" spans="1:7" x14ac:dyDescent="0.15">
      <c r="A5288" s="44">
        <v>34798</v>
      </c>
      <c r="B5288" s="44" t="s">
        <v>1295</v>
      </c>
      <c r="C5288" s="48" t="s">
        <v>4483</v>
      </c>
      <c r="D5288" s="44">
        <v>2005</v>
      </c>
      <c r="E5288" s="48" t="s">
        <v>8876</v>
      </c>
      <c r="F5288" s="44" t="s">
        <v>1297</v>
      </c>
      <c r="G5288" s="61"/>
    </row>
    <row r="5289" spans="1:7" x14ac:dyDescent="0.15">
      <c r="A5289" s="44">
        <v>34799</v>
      </c>
      <c r="B5289" s="44" t="s">
        <v>1295</v>
      </c>
      <c r="C5289" s="48" t="s">
        <v>4484</v>
      </c>
      <c r="D5289" s="44">
        <v>2005</v>
      </c>
      <c r="E5289" s="48" t="s">
        <v>8876</v>
      </c>
      <c r="F5289" s="44" t="s">
        <v>1297</v>
      </c>
      <c r="G5289" s="61">
        <v>42485</v>
      </c>
    </row>
    <row r="5290" spans="1:7" x14ac:dyDescent="0.15">
      <c r="A5290" s="44">
        <v>34800</v>
      </c>
      <c r="B5290" s="44" t="s">
        <v>1295</v>
      </c>
      <c r="C5290" s="48" t="s">
        <v>11185</v>
      </c>
      <c r="D5290" s="44">
        <v>1999</v>
      </c>
      <c r="E5290" s="48" t="s">
        <v>8876</v>
      </c>
      <c r="F5290" s="44" t="s">
        <v>1297</v>
      </c>
      <c r="G5290" s="61"/>
    </row>
    <row r="5291" spans="1:7" x14ac:dyDescent="0.15">
      <c r="A5291" s="44">
        <v>34801</v>
      </c>
      <c r="B5291" s="44" t="s">
        <v>1295</v>
      </c>
      <c r="C5291" s="48" t="s">
        <v>4485</v>
      </c>
      <c r="D5291" s="44">
        <v>2005</v>
      </c>
      <c r="E5291" s="48" t="s">
        <v>8717</v>
      </c>
      <c r="F5291" s="44" t="s">
        <v>1299</v>
      </c>
      <c r="G5291" s="61"/>
    </row>
    <row r="5292" spans="1:7" x14ac:dyDescent="0.15">
      <c r="A5292" s="44">
        <v>34802</v>
      </c>
      <c r="B5292" s="44" t="s">
        <v>1296</v>
      </c>
      <c r="C5292" s="48" t="s">
        <v>4486</v>
      </c>
      <c r="D5292" s="44">
        <v>2004</v>
      </c>
      <c r="E5292" s="48" t="s">
        <v>8717</v>
      </c>
      <c r="F5292" s="44" t="s">
        <v>1299</v>
      </c>
      <c r="G5292" s="61"/>
    </row>
    <row r="5293" spans="1:7" x14ac:dyDescent="0.15">
      <c r="A5293" s="44">
        <v>34803</v>
      </c>
      <c r="B5293" s="44" t="s">
        <v>1295</v>
      </c>
      <c r="C5293" s="48" t="s">
        <v>4487</v>
      </c>
      <c r="D5293" s="44">
        <v>2001</v>
      </c>
      <c r="E5293" s="48" t="s">
        <v>8708</v>
      </c>
      <c r="F5293" s="44" t="s">
        <v>1296</v>
      </c>
      <c r="G5293" s="61">
        <v>42645</v>
      </c>
    </row>
    <row r="5294" spans="1:7" x14ac:dyDescent="0.15">
      <c r="A5294" s="44">
        <v>34804</v>
      </c>
      <c r="B5294" s="44" t="s">
        <v>1295</v>
      </c>
      <c r="C5294" s="48" t="s">
        <v>4488</v>
      </c>
      <c r="D5294" s="44">
        <v>2002</v>
      </c>
      <c r="E5294" s="48" t="s">
        <v>8835</v>
      </c>
      <c r="F5294" s="44" t="s">
        <v>1292</v>
      </c>
      <c r="G5294" s="61"/>
    </row>
    <row r="5295" spans="1:7" x14ac:dyDescent="0.15">
      <c r="A5295" s="44">
        <v>34805</v>
      </c>
      <c r="B5295" s="44" t="s">
        <v>1296</v>
      </c>
      <c r="C5295" s="48" t="s">
        <v>4489</v>
      </c>
      <c r="D5295" s="44">
        <v>2003</v>
      </c>
      <c r="E5295" s="48" t="s">
        <v>8835</v>
      </c>
      <c r="F5295" s="44" t="s">
        <v>1292</v>
      </c>
      <c r="G5295" s="61"/>
    </row>
    <row r="5296" spans="1:7" x14ac:dyDescent="0.15">
      <c r="A5296" s="44">
        <v>34806</v>
      </c>
      <c r="B5296" s="44" t="s">
        <v>1295</v>
      </c>
      <c r="C5296" s="48" t="s">
        <v>4490</v>
      </c>
      <c r="D5296" s="44">
        <v>2002</v>
      </c>
      <c r="E5296" s="48" t="s">
        <v>8835</v>
      </c>
      <c r="F5296" s="44" t="s">
        <v>1292</v>
      </c>
      <c r="G5296" s="61"/>
    </row>
    <row r="5297" spans="1:7" x14ac:dyDescent="0.15">
      <c r="A5297" s="44">
        <v>34807</v>
      </c>
      <c r="B5297" s="44" t="s">
        <v>1295</v>
      </c>
      <c r="C5297" s="48" t="s">
        <v>4491</v>
      </c>
      <c r="D5297" s="44">
        <v>2004</v>
      </c>
      <c r="E5297" s="48" t="s">
        <v>8835</v>
      </c>
      <c r="F5297" s="44" t="s">
        <v>1292</v>
      </c>
      <c r="G5297" s="61"/>
    </row>
    <row r="5298" spans="1:7" x14ac:dyDescent="0.15">
      <c r="A5298" s="44">
        <v>34808</v>
      </c>
      <c r="B5298" s="44" t="s">
        <v>1295</v>
      </c>
      <c r="C5298" s="48" t="s">
        <v>4492</v>
      </c>
      <c r="D5298" s="44">
        <v>2003</v>
      </c>
      <c r="E5298" s="48" t="s">
        <v>8835</v>
      </c>
      <c r="F5298" s="44" t="s">
        <v>1292</v>
      </c>
      <c r="G5298" s="61"/>
    </row>
    <row r="5299" spans="1:7" x14ac:dyDescent="0.15">
      <c r="A5299" s="44">
        <v>34809</v>
      </c>
      <c r="B5299" s="44" t="s">
        <v>1296</v>
      </c>
      <c r="C5299" s="48" t="s">
        <v>4493</v>
      </c>
      <c r="D5299" s="44">
        <v>2004</v>
      </c>
      <c r="E5299" s="48" t="s">
        <v>8835</v>
      </c>
      <c r="F5299" s="44" t="s">
        <v>1292</v>
      </c>
      <c r="G5299" s="61"/>
    </row>
    <row r="5300" spans="1:7" x14ac:dyDescent="0.15">
      <c r="A5300" s="44">
        <v>34810</v>
      </c>
      <c r="B5300" s="44" t="s">
        <v>1296</v>
      </c>
      <c r="C5300" s="48" t="s">
        <v>4494</v>
      </c>
      <c r="D5300" s="44">
        <v>2003</v>
      </c>
      <c r="E5300" s="48" t="s">
        <v>8722</v>
      </c>
      <c r="F5300" s="44" t="s">
        <v>1296</v>
      </c>
      <c r="G5300" s="61"/>
    </row>
    <row r="5301" spans="1:7" x14ac:dyDescent="0.15">
      <c r="A5301" s="44">
        <v>34811</v>
      </c>
      <c r="B5301" s="44" t="s">
        <v>1296</v>
      </c>
      <c r="C5301" s="48" t="s">
        <v>4495</v>
      </c>
      <c r="D5301" s="44">
        <v>2002</v>
      </c>
      <c r="E5301" s="48" t="s">
        <v>8722</v>
      </c>
      <c r="F5301" s="44" t="s">
        <v>1296</v>
      </c>
      <c r="G5301" s="61"/>
    </row>
    <row r="5302" spans="1:7" x14ac:dyDescent="0.15">
      <c r="A5302" s="44">
        <v>34812</v>
      </c>
      <c r="B5302" s="44" t="s">
        <v>1295</v>
      </c>
      <c r="C5302" s="48" t="s">
        <v>4496</v>
      </c>
      <c r="D5302" s="44">
        <v>2005</v>
      </c>
      <c r="E5302" s="48" t="s">
        <v>8706</v>
      </c>
      <c r="F5302" s="44" t="s">
        <v>1291</v>
      </c>
      <c r="G5302" s="61">
        <v>43100</v>
      </c>
    </row>
    <row r="5303" spans="1:7" x14ac:dyDescent="0.15">
      <c r="A5303" s="44">
        <v>34813</v>
      </c>
      <c r="B5303" s="44" t="s">
        <v>1296</v>
      </c>
      <c r="C5303" s="48" t="s">
        <v>4497</v>
      </c>
      <c r="D5303" s="44">
        <v>2002</v>
      </c>
      <c r="E5303" s="48" t="s">
        <v>8790</v>
      </c>
      <c r="F5303" s="44" t="s">
        <v>1298</v>
      </c>
      <c r="G5303" s="61"/>
    </row>
    <row r="5304" spans="1:7" x14ac:dyDescent="0.15">
      <c r="A5304" s="44">
        <v>34814</v>
      </c>
      <c r="B5304" s="44" t="s">
        <v>1296</v>
      </c>
      <c r="C5304" s="48" t="s">
        <v>4498</v>
      </c>
      <c r="D5304" s="44">
        <v>2004</v>
      </c>
      <c r="E5304" s="48" t="s">
        <v>8790</v>
      </c>
      <c r="F5304" s="44" t="s">
        <v>1298</v>
      </c>
      <c r="G5304" s="61">
        <v>43100</v>
      </c>
    </row>
    <row r="5305" spans="1:7" x14ac:dyDescent="0.15">
      <c r="A5305" s="44">
        <v>34815</v>
      </c>
      <c r="B5305" s="44" t="s">
        <v>1296</v>
      </c>
      <c r="C5305" s="48" t="s">
        <v>4499</v>
      </c>
      <c r="D5305" s="44">
        <v>2003</v>
      </c>
      <c r="E5305" s="48" t="s">
        <v>8790</v>
      </c>
      <c r="F5305" s="44" t="s">
        <v>1298</v>
      </c>
      <c r="G5305" s="61"/>
    </row>
    <row r="5306" spans="1:7" x14ac:dyDescent="0.15">
      <c r="A5306" s="44">
        <v>34816</v>
      </c>
      <c r="B5306" s="44" t="s">
        <v>1296</v>
      </c>
      <c r="C5306" s="48" t="s">
        <v>4500</v>
      </c>
      <c r="D5306" s="44">
        <v>2003</v>
      </c>
      <c r="E5306" s="48" t="s">
        <v>8876</v>
      </c>
      <c r="F5306" s="44" t="s">
        <v>1297</v>
      </c>
      <c r="G5306" s="61"/>
    </row>
    <row r="5307" spans="1:7" x14ac:dyDescent="0.15">
      <c r="A5307" s="44">
        <v>34817</v>
      </c>
      <c r="B5307" s="44" t="s">
        <v>1295</v>
      </c>
      <c r="C5307" s="48" t="s">
        <v>7217</v>
      </c>
      <c r="D5307" s="44">
        <v>2005</v>
      </c>
      <c r="E5307" s="48" t="s">
        <v>8751</v>
      </c>
      <c r="F5307" s="44" t="s">
        <v>1297</v>
      </c>
      <c r="G5307" s="61">
        <v>43100</v>
      </c>
    </row>
    <row r="5308" spans="1:7" x14ac:dyDescent="0.15">
      <c r="A5308" s="44">
        <v>34818</v>
      </c>
      <c r="B5308" s="44" t="s">
        <v>1295</v>
      </c>
      <c r="C5308" s="48" t="s">
        <v>4501</v>
      </c>
      <c r="D5308" s="44">
        <v>2004</v>
      </c>
      <c r="E5308" s="48" t="s">
        <v>8751</v>
      </c>
      <c r="F5308" s="44" t="s">
        <v>1297</v>
      </c>
      <c r="G5308" s="61"/>
    </row>
    <row r="5309" spans="1:7" x14ac:dyDescent="0.15">
      <c r="A5309" s="44">
        <v>34819</v>
      </c>
      <c r="B5309" s="44" t="s">
        <v>1296</v>
      </c>
      <c r="C5309" s="48" t="s">
        <v>11186</v>
      </c>
      <c r="D5309" s="44">
        <v>1999</v>
      </c>
      <c r="E5309" s="48" t="s">
        <v>9977</v>
      </c>
      <c r="F5309" s="44" t="s">
        <v>1298</v>
      </c>
      <c r="G5309" s="61"/>
    </row>
    <row r="5310" spans="1:7" x14ac:dyDescent="0.15">
      <c r="A5310" s="44">
        <v>34821</v>
      </c>
      <c r="B5310" s="44" t="s">
        <v>1295</v>
      </c>
      <c r="C5310" s="48" t="s">
        <v>4502</v>
      </c>
      <c r="D5310" s="44">
        <v>2004</v>
      </c>
      <c r="E5310" s="48" t="s">
        <v>8744</v>
      </c>
      <c r="F5310" s="44" t="s">
        <v>1290</v>
      </c>
      <c r="G5310" s="61"/>
    </row>
    <row r="5311" spans="1:7" x14ac:dyDescent="0.15">
      <c r="A5311" s="44">
        <v>34822</v>
      </c>
      <c r="B5311" s="44" t="s">
        <v>1295</v>
      </c>
      <c r="C5311" s="48" t="s">
        <v>52</v>
      </c>
      <c r="D5311" s="44">
        <v>2003</v>
      </c>
      <c r="E5311" s="48" t="s">
        <v>8810</v>
      </c>
      <c r="F5311" s="44" t="s">
        <v>1293</v>
      </c>
      <c r="G5311" s="61">
        <v>43100</v>
      </c>
    </row>
    <row r="5312" spans="1:7" x14ac:dyDescent="0.15">
      <c r="A5312" s="44">
        <v>34823</v>
      </c>
      <c r="B5312" s="44" t="s">
        <v>1296</v>
      </c>
      <c r="C5312" s="48" t="s">
        <v>4503</v>
      </c>
      <c r="D5312" s="44">
        <v>1999</v>
      </c>
      <c r="E5312" s="48" t="s">
        <v>8810</v>
      </c>
      <c r="F5312" s="44" t="s">
        <v>1293</v>
      </c>
      <c r="G5312" s="61"/>
    </row>
    <row r="5313" spans="1:7" x14ac:dyDescent="0.15">
      <c r="A5313" s="44">
        <v>34824</v>
      </c>
      <c r="B5313" s="44" t="s">
        <v>1295</v>
      </c>
      <c r="C5313" s="48" t="s">
        <v>115</v>
      </c>
      <c r="D5313" s="44">
        <v>2002</v>
      </c>
      <c r="E5313" s="48" t="s">
        <v>9826</v>
      </c>
      <c r="F5313" s="44" t="s">
        <v>1298</v>
      </c>
      <c r="G5313" s="61">
        <v>43035</v>
      </c>
    </row>
    <row r="5314" spans="1:7" x14ac:dyDescent="0.15">
      <c r="A5314" s="44">
        <v>34825</v>
      </c>
      <c r="B5314" s="44" t="s">
        <v>1295</v>
      </c>
      <c r="C5314" s="48" t="s">
        <v>179</v>
      </c>
      <c r="D5314" s="44">
        <v>2002</v>
      </c>
      <c r="E5314" s="48" t="s">
        <v>8821</v>
      </c>
      <c r="F5314" s="44" t="s">
        <v>1299</v>
      </c>
      <c r="G5314" s="61">
        <v>42674</v>
      </c>
    </row>
    <row r="5315" spans="1:7" x14ac:dyDescent="0.15">
      <c r="A5315" s="44">
        <v>34826</v>
      </c>
      <c r="B5315" s="44" t="s">
        <v>1296</v>
      </c>
      <c r="C5315" s="48" t="s">
        <v>669</v>
      </c>
      <c r="D5315" s="44">
        <v>2003</v>
      </c>
      <c r="E5315" s="48" t="s">
        <v>8821</v>
      </c>
      <c r="F5315" s="44" t="s">
        <v>1299</v>
      </c>
      <c r="G5315" s="61"/>
    </row>
    <row r="5316" spans="1:7" x14ac:dyDescent="0.15">
      <c r="A5316" s="44">
        <v>34827</v>
      </c>
      <c r="B5316" s="44" t="s">
        <v>1295</v>
      </c>
      <c r="C5316" s="48" t="s">
        <v>4504</v>
      </c>
      <c r="D5316" s="44">
        <v>2004</v>
      </c>
      <c r="E5316" s="48" t="s">
        <v>8734</v>
      </c>
      <c r="F5316" s="44" t="s">
        <v>1297</v>
      </c>
      <c r="G5316" s="61">
        <v>43100</v>
      </c>
    </row>
    <row r="5317" spans="1:7" x14ac:dyDescent="0.15">
      <c r="A5317" s="44">
        <v>34828</v>
      </c>
      <c r="B5317" s="44" t="s">
        <v>1295</v>
      </c>
      <c r="C5317" s="48" t="s">
        <v>1367</v>
      </c>
      <c r="D5317" s="44">
        <v>2003</v>
      </c>
      <c r="E5317" s="48" t="s">
        <v>8734</v>
      </c>
      <c r="F5317" s="44" t="s">
        <v>1297</v>
      </c>
      <c r="G5317" s="61">
        <v>42786</v>
      </c>
    </row>
    <row r="5318" spans="1:7" x14ac:dyDescent="0.15">
      <c r="A5318" s="44">
        <v>34829</v>
      </c>
      <c r="B5318" s="44" t="s">
        <v>1295</v>
      </c>
      <c r="C5318" s="48" t="s">
        <v>4505</v>
      </c>
      <c r="D5318" s="44">
        <v>2002</v>
      </c>
      <c r="E5318" s="48" t="s">
        <v>8749</v>
      </c>
      <c r="F5318" s="44" t="s">
        <v>1291</v>
      </c>
      <c r="G5318" s="61"/>
    </row>
    <row r="5319" spans="1:7" x14ac:dyDescent="0.15">
      <c r="A5319" s="44">
        <v>34830</v>
      </c>
      <c r="B5319" s="44" t="s">
        <v>1295</v>
      </c>
      <c r="C5319" s="48" t="s">
        <v>4506</v>
      </c>
      <c r="D5319" s="44">
        <v>2004</v>
      </c>
      <c r="E5319" s="48" t="s">
        <v>8697</v>
      </c>
      <c r="F5319" s="44" t="s">
        <v>1291</v>
      </c>
      <c r="G5319" s="61"/>
    </row>
    <row r="5320" spans="1:7" x14ac:dyDescent="0.15">
      <c r="A5320" s="44">
        <v>34831</v>
      </c>
      <c r="B5320" s="44" t="s">
        <v>1295</v>
      </c>
      <c r="C5320" s="48" t="s">
        <v>988</v>
      </c>
      <c r="D5320" s="44">
        <v>2003</v>
      </c>
      <c r="E5320" s="48" t="s">
        <v>9826</v>
      </c>
      <c r="F5320" s="44" t="s">
        <v>1298</v>
      </c>
      <c r="G5320" s="61">
        <v>43059</v>
      </c>
    </row>
    <row r="5321" spans="1:7" x14ac:dyDescent="0.15">
      <c r="A5321" s="44">
        <v>34832</v>
      </c>
      <c r="B5321" s="44" t="s">
        <v>1296</v>
      </c>
      <c r="C5321" s="48" t="s">
        <v>4507</v>
      </c>
      <c r="D5321" s="44">
        <v>2003</v>
      </c>
      <c r="E5321" s="48" t="s">
        <v>8791</v>
      </c>
      <c r="F5321" s="44" t="s">
        <v>1295</v>
      </c>
      <c r="G5321" s="61"/>
    </row>
    <row r="5322" spans="1:7" x14ac:dyDescent="0.15">
      <c r="A5322" s="44">
        <v>34833</v>
      </c>
      <c r="B5322" s="44" t="s">
        <v>1295</v>
      </c>
      <c r="C5322" s="48" t="s">
        <v>4508</v>
      </c>
      <c r="D5322" s="44">
        <v>2004</v>
      </c>
      <c r="E5322" s="48" t="s">
        <v>8791</v>
      </c>
      <c r="F5322" s="44" t="s">
        <v>1295</v>
      </c>
      <c r="G5322" s="61"/>
    </row>
    <row r="5323" spans="1:7" x14ac:dyDescent="0.15">
      <c r="A5323" s="44">
        <v>34834</v>
      </c>
      <c r="B5323" s="44" t="s">
        <v>1295</v>
      </c>
      <c r="C5323" s="48" t="s">
        <v>4509</v>
      </c>
      <c r="D5323" s="44">
        <v>2002</v>
      </c>
      <c r="E5323" s="48" t="s">
        <v>8693</v>
      </c>
      <c r="F5323" s="44" t="s">
        <v>1295</v>
      </c>
      <c r="G5323" s="61"/>
    </row>
    <row r="5324" spans="1:7" x14ac:dyDescent="0.15">
      <c r="A5324" s="44">
        <v>34835</v>
      </c>
      <c r="B5324" s="44" t="s">
        <v>1295</v>
      </c>
      <c r="C5324" s="48" t="s">
        <v>11187</v>
      </c>
      <c r="D5324" s="44">
        <v>1999</v>
      </c>
      <c r="E5324" s="48" t="s">
        <v>8749</v>
      </c>
      <c r="F5324" s="44" t="s">
        <v>1291</v>
      </c>
      <c r="G5324" s="61"/>
    </row>
    <row r="5325" spans="1:7" x14ac:dyDescent="0.15">
      <c r="A5325" s="44">
        <v>34836</v>
      </c>
      <c r="B5325" s="44" t="s">
        <v>1295</v>
      </c>
      <c r="C5325" s="48" t="s">
        <v>109</v>
      </c>
      <c r="D5325" s="44">
        <v>2003</v>
      </c>
      <c r="E5325" s="48" t="s">
        <v>8739</v>
      </c>
      <c r="F5325" s="44" t="s">
        <v>1292</v>
      </c>
      <c r="G5325" s="61"/>
    </row>
    <row r="5326" spans="1:7" x14ac:dyDescent="0.15">
      <c r="A5326" s="44">
        <v>34837</v>
      </c>
      <c r="B5326" s="44" t="s">
        <v>1295</v>
      </c>
      <c r="C5326" s="48" t="s">
        <v>4510</v>
      </c>
      <c r="D5326" s="44">
        <v>2005</v>
      </c>
      <c r="E5326" s="48" t="s">
        <v>8727</v>
      </c>
      <c r="F5326" s="44" t="s">
        <v>1293</v>
      </c>
      <c r="G5326" s="61">
        <v>43100</v>
      </c>
    </row>
    <row r="5327" spans="1:7" x14ac:dyDescent="0.15">
      <c r="A5327" s="44">
        <v>34838</v>
      </c>
      <c r="B5327" s="44" t="s">
        <v>1295</v>
      </c>
      <c r="C5327" s="48" t="s">
        <v>4511</v>
      </c>
      <c r="D5327" s="44">
        <v>2005</v>
      </c>
      <c r="E5327" s="48" t="s">
        <v>8727</v>
      </c>
      <c r="F5327" s="44" t="s">
        <v>1293</v>
      </c>
      <c r="G5327" s="61">
        <v>43100</v>
      </c>
    </row>
    <row r="5328" spans="1:7" x14ac:dyDescent="0.15">
      <c r="A5328" s="44">
        <v>34839</v>
      </c>
      <c r="B5328" s="44" t="s">
        <v>1295</v>
      </c>
      <c r="C5328" s="48" t="s">
        <v>4512</v>
      </c>
      <c r="D5328" s="44">
        <v>2005</v>
      </c>
      <c r="E5328" s="48" t="s">
        <v>8727</v>
      </c>
      <c r="F5328" s="44" t="s">
        <v>1293</v>
      </c>
      <c r="G5328" s="61"/>
    </row>
    <row r="5329" spans="1:7" x14ac:dyDescent="0.15">
      <c r="A5329" s="44">
        <v>34840</v>
      </c>
      <c r="B5329" s="44" t="s">
        <v>1295</v>
      </c>
      <c r="C5329" s="48" t="s">
        <v>4513</v>
      </c>
      <c r="D5329" s="44">
        <v>2006</v>
      </c>
      <c r="E5329" s="48" t="s">
        <v>8727</v>
      </c>
      <c r="F5329" s="44" t="s">
        <v>1293</v>
      </c>
      <c r="G5329" s="61">
        <v>43100</v>
      </c>
    </row>
    <row r="5330" spans="1:7" x14ac:dyDescent="0.15">
      <c r="A5330" s="44">
        <v>34841</v>
      </c>
      <c r="B5330" s="44" t="s">
        <v>1295</v>
      </c>
      <c r="C5330" s="48" t="s">
        <v>358</v>
      </c>
      <c r="D5330" s="44">
        <v>2001</v>
      </c>
      <c r="E5330" s="48" t="s">
        <v>8802</v>
      </c>
      <c r="F5330" s="44" t="s">
        <v>1296</v>
      </c>
      <c r="G5330" s="61">
        <v>42948</v>
      </c>
    </row>
    <row r="5331" spans="1:7" x14ac:dyDescent="0.15">
      <c r="A5331" s="44">
        <v>34842</v>
      </c>
      <c r="B5331" s="44" t="s">
        <v>1296</v>
      </c>
      <c r="C5331" s="48" t="s">
        <v>4514</v>
      </c>
      <c r="D5331" s="44">
        <v>2000</v>
      </c>
      <c r="E5331" s="48" t="s">
        <v>8704</v>
      </c>
      <c r="F5331" s="44" t="s">
        <v>1292</v>
      </c>
      <c r="G5331" s="61"/>
    </row>
    <row r="5332" spans="1:7" x14ac:dyDescent="0.15">
      <c r="A5332" s="44">
        <v>34843</v>
      </c>
      <c r="B5332" s="44" t="s">
        <v>1296</v>
      </c>
      <c r="C5332" s="48" t="s">
        <v>4515</v>
      </c>
      <c r="D5332" s="44">
        <v>2003</v>
      </c>
      <c r="E5332" s="48" t="s">
        <v>8704</v>
      </c>
      <c r="F5332" s="44" t="s">
        <v>1292</v>
      </c>
      <c r="G5332" s="61"/>
    </row>
    <row r="5333" spans="1:7" x14ac:dyDescent="0.15">
      <c r="A5333" s="44">
        <v>34844</v>
      </c>
      <c r="B5333" s="44" t="s">
        <v>1296</v>
      </c>
      <c r="C5333" s="48" t="s">
        <v>4516</v>
      </c>
      <c r="D5333" s="44">
        <v>2004</v>
      </c>
      <c r="E5333" s="48" t="s">
        <v>8704</v>
      </c>
      <c r="F5333" s="44" t="s">
        <v>1292</v>
      </c>
      <c r="G5333" s="61">
        <v>43100</v>
      </c>
    </row>
    <row r="5334" spans="1:7" x14ac:dyDescent="0.15">
      <c r="A5334" s="44">
        <v>34846</v>
      </c>
      <c r="B5334" s="44" t="s">
        <v>1296</v>
      </c>
      <c r="C5334" s="48" t="s">
        <v>11188</v>
      </c>
      <c r="D5334" s="44">
        <v>1999</v>
      </c>
      <c r="E5334" s="48" t="s">
        <v>9197</v>
      </c>
      <c r="F5334" s="44" t="s">
        <v>1298</v>
      </c>
      <c r="G5334" s="61"/>
    </row>
    <row r="5335" spans="1:7" x14ac:dyDescent="0.15">
      <c r="A5335" s="44">
        <v>34847</v>
      </c>
      <c r="B5335" s="44" t="s">
        <v>1295</v>
      </c>
      <c r="C5335" s="48" t="s">
        <v>4517</v>
      </c>
      <c r="D5335" s="44">
        <v>2005</v>
      </c>
      <c r="E5335" s="48" t="s">
        <v>8876</v>
      </c>
      <c r="F5335" s="44" t="s">
        <v>1297</v>
      </c>
      <c r="G5335" s="61"/>
    </row>
    <row r="5336" spans="1:7" x14ac:dyDescent="0.15">
      <c r="A5336" s="44">
        <v>34848</v>
      </c>
      <c r="B5336" s="44" t="s">
        <v>1296</v>
      </c>
      <c r="C5336" s="48" t="s">
        <v>4518</v>
      </c>
      <c r="D5336" s="44">
        <v>2004</v>
      </c>
      <c r="E5336" s="48" t="s">
        <v>8876</v>
      </c>
      <c r="F5336" s="44" t="s">
        <v>1297</v>
      </c>
      <c r="G5336" s="61"/>
    </row>
    <row r="5337" spans="1:7" x14ac:dyDescent="0.15">
      <c r="A5337" s="44">
        <v>34849</v>
      </c>
      <c r="B5337" s="44" t="s">
        <v>1296</v>
      </c>
      <c r="C5337" s="48" t="s">
        <v>8312</v>
      </c>
      <c r="D5337" s="44">
        <v>2002</v>
      </c>
      <c r="E5337" s="48" t="s">
        <v>9193</v>
      </c>
      <c r="F5337" s="44" t="s">
        <v>1298</v>
      </c>
      <c r="G5337" s="61"/>
    </row>
    <row r="5338" spans="1:7" x14ac:dyDescent="0.15">
      <c r="A5338" s="44">
        <v>34850</v>
      </c>
      <c r="B5338" s="44" t="s">
        <v>1296</v>
      </c>
      <c r="C5338" s="48" t="s">
        <v>4519</v>
      </c>
      <c r="D5338" s="44">
        <v>2006</v>
      </c>
      <c r="E5338" s="48" t="s">
        <v>8865</v>
      </c>
      <c r="F5338" s="44" t="s">
        <v>1297</v>
      </c>
      <c r="G5338" s="61"/>
    </row>
    <row r="5339" spans="1:7" x14ac:dyDescent="0.15">
      <c r="A5339" s="44">
        <v>34851</v>
      </c>
      <c r="B5339" s="44" t="s">
        <v>1295</v>
      </c>
      <c r="C5339" s="48" t="s">
        <v>4520</v>
      </c>
      <c r="D5339" s="44">
        <v>2006</v>
      </c>
      <c r="E5339" s="48" t="s">
        <v>8865</v>
      </c>
      <c r="F5339" s="44" t="s">
        <v>1297</v>
      </c>
      <c r="G5339" s="61"/>
    </row>
    <row r="5340" spans="1:7" x14ac:dyDescent="0.15">
      <c r="A5340" s="44">
        <v>34852</v>
      </c>
      <c r="B5340" s="44" t="s">
        <v>1295</v>
      </c>
      <c r="C5340" s="48" t="s">
        <v>4521</v>
      </c>
      <c r="D5340" s="44">
        <v>2005</v>
      </c>
      <c r="E5340" s="48" t="s">
        <v>8865</v>
      </c>
      <c r="F5340" s="44" t="s">
        <v>1297</v>
      </c>
      <c r="G5340" s="61"/>
    </row>
    <row r="5341" spans="1:7" x14ac:dyDescent="0.15">
      <c r="A5341" s="44">
        <v>34853</v>
      </c>
      <c r="B5341" s="44" t="s">
        <v>1296</v>
      </c>
      <c r="C5341" s="48" t="s">
        <v>4522</v>
      </c>
      <c r="D5341" s="44">
        <v>2006</v>
      </c>
      <c r="E5341" s="48" t="s">
        <v>8865</v>
      </c>
      <c r="F5341" s="44" t="s">
        <v>1297</v>
      </c>
      <c r="G5341" s="61"/>
    </row>
    <row r="5342" spans="1:7" x14ac:dyDescent="0.15">
      <c r="A5342" s="44">
        <v>34854</v>
      </c>
      <c r="B5342" s="44" t="s">
        <v>1295</v>
      </c>
      <c r="C5342" s="48" t="s">
        <v>4523</v>
      </c>
      <c r="D5342" s="44">
        <v>2006</v>
      </c>
      <c r="E5342" s="48" t="s">
        <v>8865</v>
      </c>
      <c r="F5342" s="44" t="s">
        <v>1297</v>
      </c>
      <c r="G5342" s="61"/>
    </row>
    <row r="5343" spans="1:7" x14ac:dyDescent="0.15">
      <c r="A5343" s="44">
        <v>34855</v>
      </c>
      <c r="B5343" s="44" t="s">
        <v>1295</v>
      </c>
      <c r="C5343" s="48" t="s">
        <v>4524</v>
      </c>
      <c r="D5343" s="44">
        <v>2003</v>
      </c>
      <c r="E5343" s="48" t="s">
        <v>8871</v>
      </c>
      <c r="F5343" s="44" t="s">
        <v>1294</v>
      </c>
      <c r="G5343" s="61"/>
    </row>
    <row r="5344" spans="1:7" x14ac:dyDescent="0.15">
      <c r="A5344" s="44">
        <v>34856</v>
      </c>
      <c r="B5344" s="44" t="s">
        <v>1295</v>
      </c>
      <c r="C5344" s="48" t="s">
        <v>4525</v>
      </c>
      <c r="D5344" s="44">
        <v>2002</v>
      </c>
      <c r="E5344" s="48" t="s">
        <v>8871</v>
      </c>
      <c r="F5344" s="44" t="s">
        <v>1294</v>
      </c>
      <c r="G5344" s="61"/>
    </row>
    <row r="5345" spans="1:7" x14ac:dyDescent="0.15">
      <c r="A5345" s="44">
        <v>34857</v>
      </c>
      <c r="B5345" s="44" t="s">
        <v>1296</v>
      </c>
      <c r="C5345" s="48" t="s">
        <v>4526</v>
      </c>
      <c r="D5345" s="44">
        <v>2003</v>
      </c>
      <c r="E5345" s="48" t="s">
        <v>8871</v>
      </c>
      <c r="F5345" s="44" t="s">
        <v>1294</v>
      </c>
      <c r="G5345" s="61"/>
    </row>
    <row r="5346" spans="1:7" x14ac:dyDescent="0.15">
      <c r="A5346" s="44">
        <v>34858</v>
      </c>
      <c r="B5346" s="44" t="s">
        <v>1296</v>
      </c>
      <c r="C5346" s="48" t="s">
        <v>4527</v>
      </c>
      <c r="D5346" s="44">
        <v>2003</v>
      </c>
      <c r="E5346" s="48" t="s">
        <v>8871</v>
      </c>
      <c r="F5346" s="44" t="s">
        <v>1294</v>
      </c>
      <c r="G5346" s="61"/>
    </row>
    <row r="5347" spans="1:7" x14ac:dyDescent="0.15">
      <c r="A5347" s="44">
        <v>34860</v>
      </c>
      <c r="B5347" s="44" t="s">
        <v>1296</v>
      </c>
      <c r="C5347" s="48" t="s">
        <v>4528</v>
      </c>
      <c r="D5347" s="44">
        <v>2005</v>
      </c>
      <c r="E5347" s="48" t="s">
        <v>8708</v>
      </c>
      <c r="F5347" s="44" t="s">
        <v>1296</v>
      </c>
      <c r="G5347" s="61">
        <v>43100</v>
      </c>
    </row>
    <row r="5348" spans="1:7" x14ac:dyDescent="0.15">
      <c r="A5348" s="44">
        <v>34862</v>
      </c>
      <c r="B5348" s="44" t="s">
        <v>1295</v>
      </c>
      <c r="C5348" s="48" t="s">
        <v>4529</v>
      </c>
      <c r="D5348" s="44">
        <v>2000</v>
      </c>
      <c r="E5348" s="48" t="s">
        <v>8785</v>
      </c>
      <c r="F5348" s="44" t="s">
        <v>1297</v>
      </c>
      <c r="G5348" s="61"/>
    </row>
    <row r="5349" spans="1:7" x14ac:dyDescent="0.15">
      <c r="A5349" s="44">
        <v>34863</v>
      </c>
      <c r="B5349" s="44" t="s">
        <v>1296</v>
      </c>
      <c r="C5349" s="48" t="s">
        <v>4530</v>
      </c>
      <c r="D5349" s="44">
        <v>2001</v>
      </c>
      <c r="E5349" s="48" t="s">
        <v>8777</v>
      </c>
      <c r="F5349" s="44" t="s">
        <v>1298</v>
      </c>
      <c r="G5349" s="61"/>
    </row>
    <row r="5350" spans="1:7" x14ac:dyDescent="0.15">
      <c r="A5350" s="44">
        <v>34864</v>
      </c>
      <c r="B5350" s="44" t="s">
        <v>1295</v>
      </c>
      <c r="C5350" s="48" t="s">
        <v>4531</v>
      </c>
      <c r="D5350" s="44">
        <v>2004</v>
      </c>
      <c r="E5350" s="48" t="s">
        <v>8777</v>
      </c>
      <c r="F5350" s="44" t="s">
        <v>1298</v>
      </c>
      <c r="G5350" s="61"/>
    </row>
    <row r="5351" spans="1:7" x14ac:dyDescent="0.15">
      <c r="A5351" s="44">
        <v>34865</v>
      </c>
      <c r="B5351" s="44" t="s">
        <v>1295</v>
      </c>
      <c r="C5351" s="48" t="s">
        <v>4532</v>
      </c>
      <c r="D5351" s="44">
        <v>2003</v>
      </c>
      <c r="E5351" s="48" t="s">
        <v>8777</v>
      </c>
      <c r="F5351" s="44" t="s">
        <v>1298</v>
      </c>
      <c r="G5351" s="61"/>
    </row>
    <row r="5352" spans="1:7" x14ac:dyDescent="0.15">
      <c r="A5352" s="44">
        <v>34866</v>
      </c>
      <c r="B5352" s="44" t="s">
        <v>1296</v>
      </c>
      <c r="C5352" s="48" t="s">
        <v>4533</v>
      </c>
      <c r="D5352" s="44">
        <v>2003</v>
      </c>
      <c r="E5352" s="48" t="s">
        <v>8777</v>
      </c>
      <c r="F5352" s="44" t="s">
        <v>1298</v>
      </c>
      <c r="G5352" s="61"/>
    </row>
    <row r="5353" spans="1:7" x14ac:dyDescent="0.15">
      <c r="A5353" s="44">
        <v>34867</v>
      </c>
      <c r="B5353" s="44" t="s">
        <v>1295</v>
      </c>
      <c r="C5353" s="48" t="s">
        <v>4534</v>
      </c>
      <c r="D5353" s="44">
        <v>2005</v>
      </c>
      <c r="E5353" s="48" t="s">
        <v>8698</v>
      </c>
      <c r="F5353" s="44" t="s">
        <v>1298</v>
      </c>
      <c r="G5353" s="61">
        <v>43100</v>
      </c>
    </row>
    <row r="5354" spans="1:7" x14ac:dyDescent="0.15">
      <c r="A5354" s="44">
        <v>34868</v>
      </c>
      <c r="B5354" s="44" t="s">
        <v>1296</v>
      </c>
      <c r="C5354" s="48" t="s">
        <v>916</v>
      </c>
      <c r="D5354" s="44">
        <v>2001</v>
      </c>
      <c r="E5354" s="48" t="s">
        <v>8698</v>
      </c>
      <c r="F5354" s="44" t="s">
        <v>1298</v>
      </c>
      <c r="G5354" s="61"/>
    </row>
    <row r="5355" spans="1:7" x14ac:dyDescent="0.15">
      <c r="A5355" s="44">
        <v>34871</v>
      </c>
      <c r="B5355" s="44" t="s">
        <v>1295</v>
      </c>
      <c r="C5355" s="48" t="s">
        <v>4535</v>
      </c>
      <c r="D5355" s="44">
        <v>2006</v>
      </c>
      <c r="E5355" s="48" t="s">
        <v>8809</v>
      </c>
      <c r="F5355" s="44" t="s">
        <v>1297</v>
      </c>
      <c r="G5355" s="61"/>
    </row>
    <row r="5356" spans="1:7" x14ac:dyDescent="0.15">
      <c r="A5356" s="44">
        <v>34872</v>
      </c>
      <c r="B5356" s="44" t="s">
        <v>1295</v>
      </c>
      <c r="C5356" s="48" t="s">
        <v>4536</v>
      </c>
      <c r="D5356" s="44">
        <v>2004</v>
      </c>
      <c r="E5356" s="48" t="s">
        <v>8691</v>
      </c>
      <c r="F5356" s="44" t="s">
        <v>1296</v>
      </c>
      <c r="G5356" s="61"/>
    </row>
    <row r="5357" spans="1:7" x14ac:dyDescent="0.15">
      <c r="A5357" s="133">
        <v>34873</v>
      </c>
      <c r="B5357" s="133" t="s">
        <v>1296</v>
      </c>
      <c r="C5357" s="134" t="s">
        <v>11189</v>
      </c>
      <c r="D5357" s="133">
        <v>1999</v>
      </c>
      <c r="E5357" s="134" t="s">
        <v>8868</v>
      </c>
      <c r="F5357" s="133" t="s">
        <v>1296</v>
      </c>
    </row>
    <row r="5358" spans="1:7" x14ac:dyDescent="0.15">
      <c r="A5358" s="44">
        <v>34878</v>
      </c>
      <c r="B5358" s="44" t="s">
        <v>1296</v>
      </c>
      <c r="C5358" s="48" t="s">
        <v>646</v>
      </c>
      <c r="D5358" s="44">
        <v>2003</v>
      </c>
      <c r="E5358" s="48" t="s">
        <v>8702</v>
      </c>
      <c r="F5358" s="44" t="s">
        <v>1299</v>
      </c>
      <c r="G5358" s="61">
        <v>43100</v>
      </c>
    </row>
    <row r="5359" spans="1:7" x14ac:dyDescent="0.15">
      <c r="A5359" s="133">
        <v>34879</v>
      </c>
      <c r="B5359" s="133" t="s">
        <v>1295</v>
      </c>
      <c r="C5359" s="134" t="s">
        <v>4537</v>
      </c>
      <c r="D5359" s="133">
        <v>2001</v>
      </c>
      <c r="E5359" s="134" t="s">
        <v>8753</v>
      </c>
      <c r="F5359" s="133" t="s">
        <v>1295</v>
      </c>
      <c r="G5359" s="135">
        <v>43100</v>
      </c>
    </row>
    <row r="5360" spans="1:7" x14ac:dyDescent="0.15">
      <c r="A5360" s="44">
        <v>34880</v>
      </c>
      <c r="B5360" s="44" t="s">
        <v>1296</v>
      </c>
      <c r="C5360" s="48" t="s">
        <v>866</v>
      </c>
      <c r="D5360" s="44">
        <v>2001</v>
      </c>
      <c r="E5360" s="48" t="s">
        <v>8722</v>
      </c>
      <c r="F5360" s="44" t="s">
        <v>1296</v>
      </c>
      <c r="G5360" s="61"/>
    </row>
    <row r="5361" spans="1:7" x14ac:dyDescent="0.15">
      <c r="A5361" s="44">
        <v>34881</v>
      </c>
      <c r="B5361" s="44" t="s">
        <v>1295</v>
      </c>
      <c r="C5361" s="48" t="s">
        <v>444</v>
      </c>
      <c r="D5361" s="44">
        <v>2001</v>
      </c>
      <c r="E5361" s="48" t="s">
        <v>8722</v>
      </c>
      <c r="F5361" s="44" t="s">
        <v>1296</v>
      </c>
      <c r="G5361" s="61"/>
    </row>
    <row r="5362" spans="1:7" x14ac:dyDescent="0.15">
      <c r="A5362" s="44">
        <v>34882</v>
      </c>
      <c r="B5362" s="44" t="s">
        <v>1296</v>
      </c>
      <c r="C5362" s="48" t="s">
        <v>685</v>
      </c>
      <c r="D5362" s="44">
        <v>2002</v>
      </c>
      <c r="E5362" s="48" t="s">
        <v>8788</v>
      </c>
      <c r="F5362" s="44" t="s">
        <v>1291</v>
      </c>
      <c r="G5362" s="61"/>
    </row>
    <row r="5363" spans="1:7" x14ac:dyDescent="0.15">
      <c r="A5363" s="44">
        <v>34883</v>
      </c>
      <c r="B5363" s="44" t="s">
        <v>1296</v>
      </c>
      <c r="C5363" s="48" t="s">
        <v>1171</v>
      </c>
      <c r="D5363" s="44">
        <v>2002</v>
      </c>
      <c r="E5363" s="48" t="s">
        <v>9201</v>
      </c>
      <c r="F5363" s="44" t="s">
        <v>1294</v>
      </c>
      <c r="G5363" s="61"/>
    </row>
    <row r="5364" spans="1:7" x14ac:dyDescent="0.15">
      <c r="A5364" s="44">
        <v>34884</v>
      </c>
      <c r="B5364" s="44" t="s">
        <v>1296</v>
      </c>
      <c r="C5364" s="48" t="s">
        <v>1355</v>
      </c>
      <c r="D5364" s="44">
        <v>2002</v>
      </c>
      <c r="E5364" s="48" t="s">
        <v>8734</v>
      </c>
      <c r="F5364" s="44" t="s">
        <v>1297</v>
      </c>
      <c r="G5364" s="61">
        <v>42996</v>
      </c>
    </row>
    <row r="5365" spans="1:7" x14ac:dyDescent="0.15">
      <c r="A5365" s="44">
        <v>34885</v>
      </c>
      <c r="B5365" s="44" t="s">
        <v>1295</v>
      </c>
      <c r="C5365" s="48" t="s">
        <v>4538</v>
      </c>
      <c r="D5365" s="44">
        <v>2004</v>
      </c>
      <c r="E5365" s="48" t="s">
        <v>8827</v>
      </c>
      <c r="F5365" s="44" t="s">
        <v>1293</v>
      </c>
      <c r="G5365" s="61"/>
    </row>
    <row r="5366" spans="1:7" x14ac:dyDescent="0.15">
      <c r="A5366" s="44">
        <v>34886</v>
      </c>
      <c r="B5366" s="44" t="s">
        <v>1295</v>
      </c>
      <c r="C5366" s="48" t="s">
        <v>5744</v>
      </c>
      <c r="D5366" s="44">
        <v>2002</v>
      </c>
      <c r="E5366" s="48" t="s">
        <v>8827</v>
      </c>
      <c r="F5366" s="44" t="s">
        <v>1293</v>
      </c>
      <c r="G5366" s="61"/>
    </row>
    <row r="5367" spans="1:7" x14ac:dyDescent="0.15">
      <c r="A5367" s="133">
        <v>34887</v>
      </c>
      <c r="B5367" s="133" t="s">
        <v>1296</v>
      </c>
      <c r="C5367" s="134" t="s">
        <v>4539</v>
      </c>
      <c r="D5367" s="133">
        <v>2005</v>
      </c>
      <c r="E5367" s="134" t="s">
        <v>8827</v>
      </c>
      <c r="F5367" s="133" t="s">
        <v>1293</v>
      </c>
    </row>
    <row r="5368" spans="1:7" x14ac:dyDescent="0.15">
      <c r="A5368" s="44">
        <v>34888</v>
      </c>
      <c r="B5368" s="44" t="s">
        <v>1295</v>
      </c>
      <c r="C5368" s="48" t="s">
        <v>455</v>
      </c>
      <c r="D5368" s="44">
        <v>2001</v>
      </c>
      <c r="E5368" s="48" t="s">
        <v>8712</v>
      </c>
      <c r="F5368" s="44" t="s">
        <v>1291</v>
      </c>
      <c r="G5368" s="61"/>
    </row>
    <row r="5369" spans="1:7" x14ac:dyDescent="0.15">
      <c r="A5369" s="44">
        <v>34889</v>
      </c>
      <c r="B5369" s="44" t="s">
        <v>1296</v>
      </c>
      <c r="C5369" s="48" t="s">
        <v>4540</v>
      </c>
      <c r="D5369" s="44">
        <v>2002</v>
      </c>
      <c r="E5369" s="48" t="s">
        <v>8734</v>
      </c>
      <c r="F5369" s="44" t="s">
        <v>1297</v>
      </c>
      <c r="G5369" s="61"/>
    </row>
    <row r="5370" spans="1:7" x14ac:dyDescent="0.15">
      <c r="A5370" s="133">
        <v>34890</v>
      </c>
      <c r="B5370" s="133" t="s">
        <v>1296</v>
      </c>
      <c r="C5370" s="134" t="s">
        <v>4541</v>
      </c>
      <c r="D5370" s="133">
        <v>2002</v>
      </c>
      <c r="E5370" s="134" t="s">
        <v>8734</v>
      </c>
      <c r="F5370" s="133" t="s">
        <v>1297</v>
      </c>
    </row>
    <row r="5371" spans="1:7" x14ac:dyDescent="0.15">
      <c r="A5371" s="44">
        <v>34891</v>
      </c>
      <c r="B5371" s="44" t="s">
        <v>1295</v>
      </c>
      <c r="C5371" s="48" t="s">
        <v>4542</v>
      </c>
      <c r="D5371" s="44">
        <v>2003</v>
      </c>
      <c r="E5371" s="48" t="s">
        <v>8817</v>
      </c>
      <c r="F5371" s="44" t="s">
        <v>1291</v>
      </c>
      <c r="G5371" s="61"/>
    </row>
    <row r="5372" spans="1:7" x14ac:dyDescent="0.15">
      <c r="A5372" s="44">
        <v>34892</v>
      </c>
      <c r="B5372" s="44" t="s">
        <v>1296</v>
      </c>
      <c r="C5372" s="48" t="s">
        <v>11190</v>
      </c>
      <c r="D5372" s="44">
        <v>1999</v>
      </c>
      <c r="E5372" s="48" t="s">
        <v>8817</v>
      </c>
      <c r="F5372" s="44" t="s">
        <v>1291</v>
      </c>
      <c r="G5372" s="61"/>
    </row>
    <row r="5373" spans="1:7" x14ac:dyDescent="0.15">
      <c r="A5373" s="44">
        <v>34893</v>
      </c>
      <c r="B5373" s="44" t="s">
        <v>1295</v>
      </c>
      <c r="C5373" s="48" t="s">
        <v>1271</v>
      </c>
      <c r="D5373" s="44">
        <v>2003</v>
      </c>
      <c r="E5373" s="48" t="s">
        <v>8817</v>
      </c>
      <c r="F5373" s="44" t="s">
        <v>1291</v>
      </c>
      <c r="G5373" s="61"/>
    </row>
    <row r="5374" spans="1:7" x14ac:dyDescent="0.15">
      <c r="A5374" s="44">
        <v>34894</v>
      </c>
      <c r="B5374" s="44" t="s">
        <v>1295</v>
      </c>
      <c r="C5374" s="48" t="s">
        <v>4543</v>
      </c>
      <c r="D5374" s="44">
        <v>2003</v>
      </c>
      <c r="E5374" s="48" t="s">
        <v>8817</v>
      </c>
      <c r="F5374" s="44" t="s">
        <v>1291</v>
      </c>
      <c r="G5374" s="61">
        <v>43100</v>
      </c>
    </row>
    <row r="5375" spans="1:7" x14ac:dyDescent="0.15">
      <c r="A5375" s="44">
        <v>34895</v>
      </c>
      <c r="B5375" s="44" t="s">
        <v>1295</v>
      </c>
      <c r="C5375" s="48" t="s">
        <v>4544</v>
      </c>
      <c r="D5375" s="44">
        <v>2006</v>
      </c>
      <c r="E5375" s="48" t="s">
        <v>8773</v>
      </c>
      <c r="F5375" s="44" t="s">
        <v>1293</v>
      </c>
      <c r="G5375" s="61"/>
    </row>
    <row r="5376" spans="1:7" x14ac:dyDescent="0.15">
      <c r="A5376" s="44">
        <v>34896</v>
      </c>
      <c r="B5376" s="44" t="s">
        <v>1295</v>
      </c>
      <c r="C5376" s="48" t="s">
        <v>4545</v>
      </c>
      <c r="D5376" s="44">
        <v>2008</v>
      </c>
      <c r="E5376" s="48" t="s">
        <v>8773</v>
      </c>
      <c r="F5376" s="44" t="s">
        <v>1293</v>
      </c>
      <c r="G5376" s="61"/>
    </row>
    <row r="5377" spans="1:7" x14ac:dyDescent="0.15">
      <c r="A5377" s="44">
        <v>34897</v>
      </c>
      <c r="B5377" s="44" t="s">
        <v>1296</v>
      </c>
      <c r="C5377" s="48" t="s">
        <v>4546</v>
      </c>
      <c r="D5377" s="44">
        <v>2005</v>
      </c>
      <c r="E5377" s="48" t="s">
        <v>8773</v>
      </c>
      <c r="F5377" s="44" t="s">
        <v>1293</v>
      </c>
      <c r="G5377" s="61"/>
    </row>
    <row r="5378" spans="1:7" x14ac:dyDescent="0.15">
      <c r="A5378" s="44">
        <v>34898</v>
      </c>
      <c r="B5378" s="44" t="s">
        <v>1296</v>
      </c>
      <c r="C5378" s="48" t="s">
        <v>1721</v>
      </c>
      <c r="D5378" s="44">
        <v>2004</v>
      </c>
      <c r="E5378" s="48" t="s">
        <v>8773</v>
      </c>
      <c r="F5378" s="44" t="s">
        <v>1293</v>
      </c>
      <c r="G5378" s="61"/>
    </row>
    <row r="5379" spans="1:7" x14ac:dyDescent="0.15">
      <c r="A5379" s="44">
        <v>34899</v>
      </c>
      <c r="B5379" s="44" t="s">
        <v>1296</v>
      </c>
      <c r="C5379" s="48" t="s">
        <v>4547</v>
      </c>
      <c r="D5379" s="44">
        <v>2004</v>
      </c>
      <c r="E5379" s="48" t="s">
        <v>8773</v>
      </c>
      <c r="F5379" s="44" t="s">
        <v>1293</v>
      </c>
      <c r="G5379" s="61"/>
    </row>
    <row r="5380" spans="1:7" x14ac:dyDescent="0.15">
      <c r="A5380" s="44">
        <v>34900</v>
      </c>
      <c r="B5380" s="44" t="s">
        <v>1296</v>
      </c>
      <c r="C5380" s="48" t="s">
        <v>4548</v>
      </c>
      <c r="D5380" s="44">
        <v>2006</v>
      </c>
      <c r="E5380" s="48" t="s">
        <v>8773</v>
      </c>
      <c r="F5380" s="44" t="s">
        <v>1293</v>
      </c>
      <c r="G5380" s="61"/>
    </row>
    <row r="5381" spans="1:7" x14ac:dyDescent="0.15">
      <c r="A5381" s="44">
        <v>34901</v>
      </c>
      <c r="B5381" s="44" t="s">
        <v>1295</v>
      </c>
      <c r="C5381" s="48" t="s">
        <v>4549</v>
      </c>
      <c r="D5381" s="44">
        <v>2004</v>
      </c>
      <c r="E5381" s="48" t="s">
        <v>8773</v>
      </c>
      <c r="F5381" s="44" t="s">
        <v>1293</v>
      </c>
      <c r="G5381" s="61"/>
    </row>
    <row r="5382" spans="1:7" x14ac:dyDescent="0.15">
      <c r="A5382" s="44">
        <v>34902</v>
      </c>
      <c r="B5382" s="44" t="s">
        <v>1295</v>
      </c>
      <c r="C5382" s="48" t="s">
        <v>4550</v>
      </c>
      <c r="D5382" s="44">
        <v>2006</v>
      </c>
      <c r="E5382" s="48" t="s">
        <v>8773</v>
      </c>
      <c r="F5382" s="44" t="s">
        <v>1293</v>
      </c>
      <c r="G5382" s="61"/>
    </row>
    <row r="5383" spans="1:7" x14ac:dyDescent="0.15">
      <c r="A5383" s="44">
        <v>34903</v>
      </c>
      <c r="B5383" s="44" t="s">
        <v>1295</v>
      </c>
      <c r="C5383" s="48" t="s">
        <v>4551</v>
      </c>
      <c r="D5383" s="44">
        <v>2006</v>
      </c>
      <c r="E5383" s="48" t="s">
        <v>8773</v>
      </c>
      <c r="F5383" s="44" t="s">
        <v>1293</v>
      </c>
      <c r="G5383" s="61"/>
    </row>
    <row r="5384" spans="1:7" x14ac:dyDescent="0.15">
      <c r="A5384" s="44">
        <v>34904</v>
      </c>
      <c r="B5384" s="44" t="s">
        <v>1295</v>
      </c>
      <c r="C5384" s="48" t="s">
        <v>4552</v>
      </c>
      <c r="D5384" s="44">
        <v>2003</v>
      </c>
      <c r="E5384" s="48" t="s">
        <v>8773</v>
      </c>
      <c r="F5384" s="44" t="s">
        <v>1293</v>
      </c>
      <c r="G5384" s="61"/>
    </row>
    <row r="5385" spans="1:7" x14ac:dyDescent="0.15">
      <c r="A5385" s="44">
        <v>34905</v>
      </c>
      <c r="B5385" s="44" t="s">
        <v>1296</v>
      </c>
      <c r="C5385" s="48" t="s">
        <v>4553</v>
      </c>
      <c r="D5385" s="44">
        <v>2003</v>
      </c>
      <c r="E5385" s="48" t="s">
        <v>8773</v>
      </c>
      <c r="F5385" s="44" t="s">
        <v>1293</v>
      </c>
      <c r="G5385" s="61"/>
    </row>
    <row r="5386" spans="1:7" x14ac:dyDescent="0.15">
      <c r="A5386" s="44">
        <v>34906</v>
      </c>
      <c r="B5386" s="44" t="s">
        <v>1296</v>
      </c>
      <c r="C5386" s="48" t="s">
        <v>1510</v>
      </c>
      <c r="D5386" s="44">
        <v>2007</v>
      </c>
      <c r="E5386" s="48" t="s">
        <v>8773</v>
      </c>
      <c r="F5386" s="44" t="s">
        <v>1293</v>
      </c>
      <c r="G5386" s="61"/>
    </row>
    <row r="5387" spans="1:7" x14ac:dyDescent="0.15">
      <c r="A5387" s="44">
        <v>34907</v>
      </c>
      <c r="B5387" s="44" t="s">
        <v>1296</v>
      </c>
      <c r="C5387" s="48" t="s">
        <v>4554</v>
      </c>
      <c r="D5387" s="44">
        <v>2007</v>
      </c>
      <c r="E5387" s="48" t="s">
        <v>8773</v>
      </c>
      <c r="F5387" s="44" t="s">
        <v>1293</v>
      </c>
      <c r="G5387" s="61"/>
    </row>
    <row r="5388" spans="1:7" x14ac:dyDescent="0.15">
      <c r="A5388" s="44">
        <v>34908</v>
      </c>
      <c r="B5388" s="44" t="s">
        <v>1295</v>
      </c>
      <c r="C5388" s="48" t="s">
        <v>4555</v>
      </c>
      <c r="D5388" s="44">
        <v>2003</v>
      </c>
      <c r="E5388" s="48" t="s">
        <v>8801</v>
      </c>
      <c r="F5388" s="44" t="s">
        <v>1296</v>
      </c>
      <c r="G5388" s="61"/>
    </row>
    <row r="5389" spans="1:7" x14ac:dyDescent="0.15">
      <c r="A5389" s="44">
        <v>34909</v>
      </c>
      <c r="B5389" s="44" t="s">
        <v>1296</v>
      </c>
      <c r="C5389" s="48" t="s">
        <v>912</v>
      </c>
      <c r="D5389" s="44">
        <v>2001</v>
      </c>
      <c r="E5389" s="48" t="s">
        <v>8801</v>
      </c>
      <c r="F5389" s="44" t="s">
        <v>1296</v>
      </c>
      <c r="G5389" s="61"/>
    </row>
    <row r="5390" spans="1:7" x14ac:dyDescent="0.15">
      <c r="A5390" s="44">
        <v>34910</v>
      </c>
      <c r="B5390" s="44" t="s">
        <v>1296</v>
      </c>
      <c r="C5390" s="48" t="s">
        <v>4556</v>
      </c>
      <c r="D5390" s="44">
        <v>2005</v>
      </c>
      <c r="E5390" s="48" t="s">
        <v>8754</v>
      </c>
      <c r="F5390" s="44" t="s">
        <v>1293</v>
      </c>
      <c r="G5390" s="61"/>
    </row>
    <row r="5391" spans="1:7" x14ac:dyDescent="0.15">
      <c r="A5391" s="44">
        <v>34911</v>
      </c>
      <c r="B5391" s="44" t="s">
        <v>1296</v>
      </c>
      <c r="C5391" s="48" t="s">
        <v>664</v>
      </c>
      <c r="D5391" s="44">
        <v>2003</v>
      </c>
      <c r="E5391" s="48" t="s">
        <v>8754</v>
      </c>
      <c r="F5391" s="44" t="s">
        <v>1293</v>
      </c>
      <c r="G5391" s="61">
        <v>43100</v>
      </c>
    </row>
    <row r="5392" spans="1:7" x14ac:dyDescent="0.15">
      <c r="A5392" s="44">
        <v>34912</v>
      </c>
      <c r="B5392" s="44" t="s">
        <v>1295</v>
      </c>
      <c r="C5392" s="48" t="s">
        <v>4557</v>
      </c>
      <c r="D5392" s="44">
        <v>2000</v>
      </c>
      <c r="E5392" s="48" t="s">
        <v>8754</v>
      </c>
      <c r="F5392" s="44" t="s">
        <v>1293</v>
      </c>
      <c r="G5392" s="61"/>
    </row>
    <row r="5393" spans="1:7" x14ac:dyDescent="0.15">
      <c r="A5393" s="44">
        <v>34913</v>
      </c>
      <c r="B5393" s="44" t="s">
        <v>1295</v>
      </c>
      <c r="C5393" s="48" t="s">
        <v>4296</v>
      </c>
      <c r="D5393" s="44">
        <v>2004</v>
      </c>
      <c r="E5393" s="48" t="s">
        <v>8711</v>
      </c>
      <c r="F5393" s="44" t="s">
        <v>1291</v>
      </c>
      <c r="G5393" s="61">
        <v>43002</v>
      </c>
    </row>
    <row r="5394" spans="1:7" x14ac:dyDescent="0.15">
      <c r="A5394" s="44">
        <v>34914</v>
      </c>
      <c r="B5394" s="44" t="s">
        <v>1295</v>
      </c>
      <c r="C5394" s="48" t="s">
        <v>1262</v>
      </c>
      <c r="D5394" s="44">
        <v>2003</v>
      </c>
      <c r="E5394" s="48" t="s">
        <v>8699</v>
      </c>
      <c r="F5394" s="44" t="s">
        <v>1294</v>
      </c>
      <c r="G5394" s="61">
        <v>43100</v>
      </c>
    </row>
    <row r="5395" spans="1:7" x14ac:dyDescent="0.15">
      <c r="A5395" s="44">
        <v>34915</v>
      </c>
      <c r="B5395" s="44" t="s">
        <v>1295</v>
      </c>
      <c r="C5395" s="48" t="s">
        <v>458</v>
      </c>
      <c r="D5395" s="44">
        <v>2001</v>
      </c>
      <c r="E5395" s="48" t="s">
        <v>8854</v>
      </c>
      <c r="F5395" s="44" t="s">
        <v>1294</v>
      </c>
      <c r="G5395" s="61">
        <v>43030</v>
      </c>
    </row>
    <row r="5396" spans="1:7" x14ac:dyDescent="0.15">
      <c r="A5396" s="44">
        <v>34916</v>
      </c>
      <c r="B5396" s="44" t="s">
        <v>1295</v>
      </c>
      <c r="C5396" s="48" t="s">
        <v>4558</v>
      </c>
      <c r="D5396" s="44">
        <v>2001</v>
      </c>
      <c r="E5396" s="48" t="s">
        <v>8863</v>
      </c>
      <c r="F5396" s="44" t="s">
        <v>1294</v>
      </c>
      <c r="G5396" s="61"/>
    </row>
    <row r="5397" spans="1:7" x14ac:dyDescent="0.15">
      <c r="A5397" s="133">
        <v>34917</v>
      </c>
      <c r="B5397" s="133" t="s">
        <v>1295</v>
      </c>
      <c r="C5397" s="134" t="s">
        <v>11191</v>
      </c>
      <c r="D5397" s="133">
        <v>1999</v>
      </c>
      <c r="E5397" s="134" t="s">
        <v>8845</v>
      </c>
      <c r="F5397" s="133" t="s">
        <v>1291</v>
      </c>
    </row>
    <row r="5398" spans="1:7" x14ac:dyDescent="0.15">
      <c r="A5398" s="44">
        <v>34918</v>
      </c>
      <c r="B5398" s="44" t="s">
        <v>1296</v>
      </c>
      <c r="C5398" s="48" t="s">
        <v>689</v>
      </c>
      <c r="D5398" s="44">
        <v>2002</v>
      </c>
      <c r="E5398" s="48" t="s">
        <v>8876</v>
      </c>
      <c r="F5398" s="44" t="s">
        <v>1297</v>
      </c>
      <c r="G5398" s="61">
        <v>42574</v>
      </c>
    </row>
    <row r="5399" spans="1:7" x14ac:dyDescent="0.15">
      <c r="A5399" s="44">
        <v>34919</v>
      </c>
      <c r="B5399" s="44" t="s">
        <v>1296</v>
      </c>
      <c r="C5399" s="48" t="s">
        <v>673</v>
      </c>
      <c r="D5399" s="44">
        <v>2001</v>
      </c>
      <c r="E5399" s="48" t="s">
        <v>8876</v>
      </c>
      <c r="F5399" s="44" t="s">
        <v>1297</v>
      </c>
      <c r="G5399" s="61"/>
    </row>
    <row r="5400" spans="1:7" x14ac:dyDescent="0.15">
      <c r="A5400" s="133">
        <v>34920</v>
      </c>
      <c r="B5400" s="133" t="s">
        <v>1295</v>
      </c>
      <c r="C5400" s="134" t="s">
        <v>4559</v>
      </c>
      <c r="D5400" s="133">
        <v>2001</v>
      </c>
      <c r="E5400" s="134" t="s">
        <v>8876</v>
      </c>
      <c r="F5400" s="133" t="s">
        <v>1297</v>
      </c>
    </row>
    <row r="5401" spans="1:7" x14ac:dyDescent="0.15">
      <c r="A5401" s="44">
        <v>34921</v>
      </c>
      <c r="B5401" s="44" t="s">
        <v>1295</v>
      </c>
      <c r="C5401" s="48" t="s">
        <v>4560</v>
      </c>
      <c r="D5401" s="44">
        <v>2005</v>
      </c>
      <c r="E5401" s="48" t="s">
        <v>8722</v>
      </c>
      <c r="F5401" s="44" t="s">
        <v>1296</v>
      </c>
      <c r="G5401" s="61">
        <v>42996</v>
      </c>
    </row>
    <row r="5402" spans="1:7" x14ac:dyDescent="0.15">
      <c r="A5402" s="44">
        <v>34922</v>
      </c>
      <c r="B5402" s="44" t="s">
        <v>1295</v>
      </c>
      <c r="C5402" s="48" t="s">
        <v>4561</v>
      </c>
      <c r="D5402" s="44">
        <v>2004</v>
      </c>
      <c r="E5402" s="48" t="s">
        <v>8722</v>
      </c>
      <c r="F5402" s="44" t="s">
        <v>1296</v>
      </c>
      <c r="G5402" s="61">
        <v>42429</v>
      </c>
    </row>
    <row r="5403" spans="1:7" x14ac:dyDescent="0.15">
      <c r="A5403" s="44">
        <v>34923</v>
      </c>
      <c r="B5403" s="44" t="s">
        <v>1296</v>
      </c>
      <c r="C5403" s="48" t="s">
        <v>1313</v>
      </c>
      <c r="D5403" s="44">
        <v>2003</v>
      </c>
      <c r="E5403" s="48" t="s">
        <v>8722</v>
      </c>
      <c r="F5403" s="44" t="s">
        <v>1296</v>
      </c>
      <c r="G5403" s="61">
        <v>42860</v>
      </c>
    </row>
    <row r="5404" spans="1:7" x14ac:dyDescent="0.15">
      <c r="A5404" s="44">
        <v>34924</v>
      </c>
      <c r="B5404" s="44" t="s">
        <v>1296</v>
      </c>
      <c r="C5404" s="48" t="s">
        <v>1320</v>
      </c>
      <c r="D5404" s="44">
        <v>2003</v>
      </c>
      <c r="E5404" s="48" t="s">
        <v>8722</v>
      </c>
      <c r="F5404" s="44" t="s">
        <v>1296</v>
      </c>
      <c r="G5404" s="61">
        <v>43100</v>
      </c>
    </row>
    <row r="5405" spans="1:7" x14ac:dyDescent="0.15">
      <c r="A5405" s="44">
        <v>34925</v>
      </c>
      <c r="B5405" s="44" t="s">
        <v>1296</v>
      </c>
      <c r="C5405" s="48" t="s">
        <v>1235</v>
      </c>
      <c r="D5405" s="44">
        <v>2003</v>
      </c>
      <c r="E5405" s="48" t="s">
        <v>8706</v>
      </c>
      <c r="F5405" s="44" t="s">
        <v>1291</v>
      </c>
      <c r="G5405" s="61">
        <v>42841</v>
      </c>
    </row>
    <row r="5406" spans="1:7" x14ac:dyDescent="0.15">
      <c r="A5406" s="44">
        <v>34926</v>
      </c>
      <c r="B5406" s="44" t="s">
        <v>1295</v>
      </c>
      <c r="C5406" s="48" t="s">
        <v>11192</v>
      </c>
      <c r="D5406" s="44">
        <v>1999</v>
      </c>
      <c r="E5406" s="48" t="s">
        <v>8812</v>
      </c>
      <c r="F5406" s="44" t="s">
        <v>1298</v>
      </c>
      <c r="G5406" s="61"/>
    </row>
    <row r="5407" spans="1:7" x14ac:dyDescent="0.15">
      <c r="A5407" s="44">
        <v>34927</v>
      </c>
      <c r="B5407" s="44" t="s">
        <v>1295</v>
      </c>
      <c r="C5407" s="48" t="s">
        <v>1201</v>
      </c>
      <c r="D5407" s="44">
        <v>2003</v>
      </c>
      <c r="E5407" s="48" t="s">
        <v>8698</v>
      </c>
      <c r="F5407" s="44" t="s">
        <v>1298</v>
      </c>
      <c r="G5407" s="61"/>
    </row>
    <row r="5408" spans="1:7" x14ac:dyDescent="0.15">
      <c r="A5408" s="44">
        <v>34928</v>
      </c>
      <c r="B5408" s="44" t="s">
        <v>1295</v>
      </c>
      <c r="C5408" s="48" t="s">
        <v>4562</v>
      </c>
      <c r="D5408" s="44">
        <v>2005</v>
      </c>
      <c r="E5408" s="48" t="s">
        <v>8699</v>
      </c>
      <c r="F5408" s="44" t="s">
        <v>1294</v>
      </c>
      <c r="G5408" s="61">
        <v>43100</v>
      </c>
    </row>
    <row r="5409" spans="1:7" x14ac:dyDescent="0.15">
      <c r="A5409" s="44">
        <v>34929</v>
      </c>
      <c r="B5409" s="44" t="s">
        <v>1295</v>
      </c>
      <c r="C5409" s="48" t="s">
        <v>151</v>
      </c>
      <c r="D5409" s="44">
        <v>2003</v>
      </c>
      <c r="E5409" s="48" t="s">
        <v>8761</v>
      </c>
      <c r="F5409" s="44" t="s">
        <v>1292</v>
      </c>
      <c r="G5409" s="61"/>
    </row>
    <row r="5410" spans="1:7" x14ac:dyDescent="0.15">
      <c r="A5410" s="44">
        <v>34930</v>
      </c>
      <c r="B5410" s="44" t="s">
        <v>1295</v>
      </c>
      <c r="C5410" s="48" t="s">
        <v>8313</v>
      </c>
      <c r="D5410" s="44">
        <v>2003</v>
      </c>
      <c r="E5410" s="48" t="s">
        <v>8802</v>
      </c>
      <c r="F5410" s="44" t="s">
        <v>1296</v>
      </c>
      <c r="G5410" s="61">
        <v>42925</v>
      </c>
    </row>
    <row r="5411" spans="1:7" x14ac:dyDescent="0.15">
      <c r="A5411" s="44">
        <v>34931</v>
      </c>
      <c r="B5411" s="44" t="s">
        <v>1295</v>
      </c>
      <c r="C5411" s="48" t="s">
        <v>1010</v>
      </c>
      <c r="D5411" s="44">
        <v>2003</v>
      </c>
      <c r="E5411" s="48" t="s">
        <v>8693</v>
      </c>
      <c r="F5411" s="44" t="s">
        <v>1295</v>
      </c>
      <c r="G5411" s="61">
        <v>42645</v>
      </c>
    </row>
    <row r="5412" spans="1:7" x14ac:dyDescent="0.15">
      <c r="A5412" s="44">
        <v>34932</v>
      </c>
      <c r="B5412" s="44" t="s">
        <v>1295</v>
      </c>
      <c r="C5412" s="48" t="s">
        <v>1772</v>
      </c>
      <c r="D5412" s="44">
        <v>2005</v>
      </c>
      <c r="E5412" s="48" t="s">
        <v>8702</v>
      </c>
      <c r="F5412" s="44" t="s">
        <v>1299</v>
      </c>
      <c r="G5412" s="61">
        <v>42834</v>
      </c>
    </row>
    <row r="5413" spans="1:7" x14ac:dyDescent="0.15">
      <c r="A5413" s="44">
        <v>34933</v>
      </c>
      <c r="B5413" s="44" t="s">
        <v>1296</v>
      </c>
      <c r="C5413" s="48" t="s">
        <v>11193</v>
      </c>
      <c r="D5413" s="44">
        <v>1999</v>
      </c>
      <c r="E5413" s="48" t="s">
        <v>8814</v>
      </c>
      <c r="F5413" s="44" t="s">
        <v>1291</v>
      </c>
      <c r="G5413" s="61"/>
    </row>
    <row r="5414" spans="1:7" x14ac:dyDescent="0.15">
      <c r="A5414" s="44">
        <v>34934</v>
      </c>
      <c r="B5414" s="44" t="s">
        <v>1295</v>
      </c>
      <c r="C5414" s="48" t="s">
        <v>4563</v>
      </c>
      <c r="D5414" s="44">
        <v>2001</v>
      </c>
      <c r="E5414" s="48" t="s">
        <v>8844</v>
      </c>
      <c r="F5414" s="44" t="s">
        <v>1298</v>
      </c>
      <c r="G5414" s="61"/>
    </row>
    <row r="5415" spans="1:7" x14ac:dyDescent="0.15">
      <c r="A5415" s="44">
        <v>34936</v>
      </c>
      <c r="B5415" s="44" t="s">
        <v>1296</v>
      </c>
      <c r="C5415" s="48" t="s">
        <v>1126</v>
      </c>
      <c r="D5415" s="44">
        <v>2003</v>
      </c>
      <c r="E5415" s="48" t="s">
        <v>8749</v>
      </c>
      <c r="F5415" s="44" t="s">
        <v>1291</v>
      </c>
      <c r="G5415" s="61">
        <v>43100</v>
      </c>
    </row>
    <row r="5416" spans="1:7" x14ac:dyDescent="0.15">
      <c r="A5416" s="44">
        <v>34937</v>
      </c>
      <c r="B5416" s="44" t="s">
        <v>1295</v>
      </c>
      <c r="C5416" s="48" t="s">
        <v>4564</v>
      </c>
      <c r="D5416" s="44">
        <v>2004</v>
      </c>
      <c r="E5416" s="48" t="s">
        <v>8706</v>
      </c>
      <c r="F5416" s="44" t="s">
        <v>1291</v>
      </c>
      <c r="G5416" s="61">
        <v>43100</v>
      </c>
    </row>
    <row r="5417" spans="1:7" x14ac:dyDescent="0.15">
      <c r="A5417" s="44">
        <v>34938</v>
      </c>
      <c r="B5417" s="44" t="s">
        <v>1296</v>
      </c>
      <c r="C5417" s="48" t="s">
        <v>4565</v>
      </c>
      <c r="D5417" s="44">
        <v>2005</v>
      </c>
      <c r="E5417" s="48" t="s">
        <v>8694</v>
      </c>
      <c r="F5417" s="44" t="s">
        <v>1291</v>
      </c>
      <c r="G5417" s="61">
        <v>43100</v>
      </c>
    </row>
    <row r="5418" spans="1:7" x14ac:dyDescent="0.15">
      <c r="A5418" s="44">
        <v>34939</v>
      </c>
      <c r="B5418" s="44" t="s">
        <v>1296</v>
      </c>
      <c r="C5418" s="48" t="s">
        <v>1208</v>
      </c>
      <c r="D5418" s="44">
        <v>2004</v>
      </c>
      <c r="E5418" s="48" t="s">
        <v>8709</v>
      </c>
      <c r="F5418" s="44" t="s">
        <v>1294</v>
      </c>
      <c r="G5418" s="61">
        <v>42551</v>
      </c>
    </row>
    <row r="5419" spans="1:7" x14ac:dyDescent="0.15">
      <c r="A5419" s="44">
        <v>34940</v>
      </c>
      <c r="B5419" s="44" t="s">
        <v>1296</v>
      </c>
      <c r="C5419" s="48" t="s">
        <v>4566</v>
      </c>
      <c r="D5419" s="44">
        <v>2006</v>
      </c>
      <c r="E5419" s="48" t="s">
        <v>8853</v>
      </c>
      <c r="F5419" s="44" t="s">
        <v>1290</v>
      </c>
      <c r="G5419" s="61">
        <v>42897</v>
      </c>
    </row>
    <row r="5420" spans="1:7" x14ac:dyDescent="0.15">
      <c r="A5420" s="44">
        <v>34941</v>
      </c>
      <c r="B5420" s="44" t="s">
        <v>1295</v>
      </c>
      <c r="C5420" s="48" t="s">
        <v>4567</v>
      </c>
      <c r="D5420" s="44">
        <v>2000</v>
      </c>
      <c r="E5420" s="48" t="s">
        <v>8853</v>
      </c>
      <c r="F5420" s="44" t="s">
        <v>1290</v>
      </c>
      <c r="G5420" s="61"/>
    </row>
    <row r="5421" spans="1:7" x14ac:dyDescent="0.15">
      <c r="A5421" s="44">
        <v>34942</v>
      </c>
      <c r="B5421" s="44" t="s">
        <v>1295</v>
      </c>
      <c r="C5421" s="48" t="s">
        <v>4568</v>
      </c>
      <c r="D5421" s="44">
        <v>2000</v>
      </c>
      <c r="E5421" s="48" t="s">
        <v>8700</v>
      </c>
      <c r="F5421" s="44" t="s">
        <v>1297</v>
      </c>
      <c r="G5421" s="61"/>
    </row>
    <row r="5422" spans="1:7" x14ac:dyDescent="0.15">
      <c r="A5422" s="44">
        <v>34943</v>
      </c>
      <c r="B5422" s="44" t="s">
        <v>1296</v>
      </c>
      <c r="C5422" s="48" t="s">
        <v>4569</v>
      </c>
      <c r="D5422" s="44">
        <v>2002</v>
      </c>
      <c r="E5422" s="48" t="s">
        <v>8700</v>
      </c>
      <c r="F5422" s="44" t="s">
        <v>1297</v>
      </c>
      <c r="G5422" s="61"/>
    </row>
    <row r="5423" spans="1:7" x14ac:dyDescent="0.15">
      <c r="A5423" s="44">
        <v>34944</v>
      </c>
      <c r="B5423" s="44" t="s">
        <v>1296</v>
      </c>
      <c r="C5423" s="48" t="s">
        <v>4570</v>
      </c>
      <c r="D5423" s="44">
        <v>2001</v>
      </c>
      <c r="E5423" s="48" t="s">
        <v>8700</v>
      </c>
      <c r="F5423" s="44" t="s">
        <v>1297</v>
      </c>
      <c r="G5423" s="61"/>
    </row>
    <row r="5424" spans="1:7" x14ac:dyDescent="0.15">
      <c r="A5424" s="44">
        <v>34945</v>
      </c>
      <c r="B5424" s="44" t="s">
        <v>1295</v>
      </c>
      <c r="C5424" s="48" t="s">
        <v>4571</v>
      </c>
      <c r="D5424" s="44">
        <v>2002</v>
      </c>
      <c r="E5424" s="48" t="s">
        <v>8700</v>
      </c>
      <c r="F5424" s="44" t="s">
        <v>1297</v>
      </c>
      <c r="G5424" s="61"/>
    </row>
    <row r="5425" spans="1:7" x14ac:dyDescent="0.15">
      <c r="A5425" s="44">
        <v>34946</v>
      </c>
      <c r="B5425" s="44" t="s">
        <v>1296</v>
      </c>
      <c r="C5425" s="48" t="s">
        <v>4572</v>
      </c>
      <c r="D5425" s="44">
        <v>2000</v>
      </c>
      <c r="E5425" s="48" t="s">
        <v>8856</v>
      </c>
      <c r="F5425" s="44" t="s">
        <v>1290</v>
      </c>
      <c r="G5425" s="61"/>
    </row>
    <row r="5426" spans="1:7" x14ac:dyDescent="0.15">
      <c r="A5426" s="44">
        <v>34947</v>
      </c>
      <c r="B5426" s="44" t="s">
        <v>1296</v>
      </c>
      <c r="C5426" s="48" t="s">
        <v>4573</v>
      </c>
      <c r="D5426" s="44">
        <v>2007</v>
      </c>
      <c r="E5426" s="48" t="s">
        <v>8856</v>
      </c>
      <c r="F5426" s="44" t="s">
        <v>1290</v>
      </c>
      <c r="G5426" s="61"/>
    </row>
    <row r="5427" spans="1:7" x14ac:dyDescent="0.15">
      <c r="A5427" s="44">
        <v>34948</v>
      </c>
      <c r="B5427" s="44" t="s">
        <v>1296</v>
      </c>
      <c r="C5427" s="48" t="s">
        <v>4574</v>
      </c>
      <c r="D5427" s="44">
        <v>2003</v>
      </c>
      <c r="E5427" s="48" t="s">
        <v>8724</v>
      </c>
      <c r="F5427" s="44" t="s">
        <v>1293</v>
      </c>
      <c r="G5427" s="61"/>
    </row>
    <row r="5428" spans="1:7" x14ac:dyDescent="0.15">
      <c r="A5428" s="44">
        <v>34949</v>
      </c>
      <c r="B5428" s="44" t="s">
        <v>1296</v>
      </c>
      <c r="C5428" s="48" t="s">
        <v>651</v>
      </c>
      <c r="D5428" s="44">
        <v>2002</v>
      </c>
      <c r="E5428" s="48" t="s">
        <v>8724</v>
      </c>
      <c r="F5428" s="44" t="s">
        <v>1293</v>
      </c>
      <c r="G5428" s="61"/>
    </row>
    <row r="5429" spans="1:7" x14ac:dyDescent="0.15">
      <c r="A5429" s="44">
        <v>34950</v>
      </c>
      <c r="B5429" s="44" t="s">
        <v>1295</v>
      </c>
      <c r="C5429" s="48" t="s">
        <v>4575</v>
      </c>
      <c r="D5429" s="44">
        <v>2005</v>
      </c>
      <c r="E5429" s="48" t="s">
        <v>8724</v>
      </c>
      <c r="F5429" s="44" t="s">
        <v>1293</v>
      </c>
      <c r="G5429" s="61">
        <v>43100</v>
      </c>
    </row>
    <row r="5430" spans="1:7" x14ac:dyDescent="0.15">
      <c r="A5430" s="44">
        <v>34951</v>
      </c>
      <c r="B5430" s="44" t="s">
        <v>1296</v>
      </c>
      <c r="C5430" s="48" t="s">
        <v>4576</v>
      </c>
      <c r="D5430" s="44">
        <v>2004</v>
      </c>
      <c r="E5430" s="48" t="s">
        <v>8724</v>
      </c>
      <c r="F5430" s="44" t="s">
        <v>1293</v>
      </c>
      <c r="G5430" s="61">
        <v>43002</v>
      </c>
    </row>
    <row r="5431" spans="1:7" x14ac:dyDescent="0.15">
      <c r="A5431" s="44">
        <v>34952</v>
      </c>
      <c r="B5431" s="44" t="s">
        <v>1296</v>
      </c>
      <c r="C5431" s="48" t="s">
        <v>1123</v>
      </c>
      <c r="D5431" s="44">
        <v>2004</v>
      </c>
      <c r="E5431" s="48" t="s">
        <v>8718</v>
      </c>
      <c r="F5431" s="44" t="s">
        <v>1293</v>
      </c>
      <c r="G5431" s="61">
        <v>43100</v>
      </c>
    </row>
    <row r="5432" spans="1:7" x14ac:dyDescent="0.15">
      <c r="A5432" s="44">
        <v>34953</v>
      </c>
      <c r="B5432" s="44" t="s">
        <v>1296</v>
      </c>
      <c r="C5432" s="48" t="s">
        <v>4577</v>
      </c>
      <c r="D5432" s="44">
        <v>2007</v>
      </c>
      <c r="E5432" s="48" t="s">
        <v>8724</v>
      </c>
      <c r="F5432" s="44" t="s">
        <v>1293</v>
      </c>
      <c r="G5432" s="61">
        <v>43100</v>
      </c>
    </row>
    <row r="5433" spans="1:7" x14ac:dyDescent="0.15">
      <c r="A5433" s="44">
        <v>34954</v>
      </c>
      <c r="B5433" s="44" t="s">
        <v>1295</v>
      </c>
      <c r="C5433" s="48" t="s">
        <v>4578</v>
      </c>
      <c r="D5433" s="44">
        <v>2005</v>
      </c>
      <c r="E5433" s="48" t="s">
        <v>8724</v>
      </c>
      <c r="F5433" s="44" t="s">
        <v>1293</v>
      </c>
      <c r="G5433" s="61">
        <v>43100</v>
      </c>
    </row>
    <row r="5434" spans="1:7" x14ac:dyDescent="0.15">
      <c r="A5434" s="44">
        <v>34955</v>
      </c>
      <c r="B5434" s="44" t="s">
        <v>1295</v>
      </c>
      <c r="C5434" s="48" t="s">
        <v>4579</v>
      </c>
      <c r="D5434" s="44">
        <v>2000</v>
      </c>
      <c r="E5434" s="48" t="s">
        <v>9173</v>
      </c>
      <c r="F5434" s="44" t="s">
        <v>1296</v>
      </c>
      <c r="G5434" s="61"/>
    </row>
    <row r="5435" spans="1:7" x14ac:dyDescent="0.15">
      <c r="A5435" s="44">
        <v>34956</v>
      </c>
      <c r="B5435" s="44" t="s">
        <v>1295</v>
      </c>
      <c r="C5435" s="48" t="s">
        <v>4580</v>
      </c>
      <c r="D5435" s="44">
        <v>2004</v>
      </c>
      <c r="E5435" s="48" t="s">
        <v>8706</v>
      </c>
      <c r="F5435" s="44" t="s">
        <v>1291</v>
      </c>
      <c r="G5435" s="61">
        <v>42837</v>
      </c>
    </row>
    <row r="5436" spans="1:7" x14ac:dyDescent="0.15">
      <c r="A5436" s="44">
        <v>34957</v>
      </c>
      <c r="B5436" s="44" t="s">
        <v>1295</v>
      </c>
      <c r="C5436" s="48" t="s">
        <v>4581</v>
      </c>
      <c r="D5436" s="44">
        <v>2003</v>
      </c>
      <c r="E5436" s="48" t="s">
        <v>8721</v>
      </c>
      <c r="F5436" s="44" t="s">
        <v>1298</v>
      </c>
      <c r="G5436" s="61"/>
    </row>
    <row r="5437" spans="1:7" x14ac:dyDescent="0.15">
      <c r="A5437" s="44">
        <v>34958</v>
      </c>
      <c r="B5437" s="44" t="s">
        <v>1295</v>
      </c>
      <c r="C5437" s="48" t="s">
        <v>4582</v>
      </c>
      <c r="D5437" s="44">
        <v>2004</v>
      </c>
      <c r="E5437" s="48" t="s">
        <v>8696</v>
      </c>
      <c r="F5437" s="44" t="s">
        <v>1291</v>
      </c>
      <c r="G5437" s="61">
        <v>42844</v>
      </c>
    </row>
    <row r="5438" spans="1:7" x14ac:dyDescent="0.15">
      <c r="A5438" s="44">
        <v>34959</v>
      </c>
      <c r="B5438" s="44" t="s">
        <v>1295</v>
      </c>
      <c r="C5438" s="48" t="s">
        <v>1024</v>
      </c>
      <c r="D5438" s="44">
        <v>2003</v>
      </c>
      <c r="E5438" s="48" t="s">
        <v>8696</v>
      </c>
      <c r="F5438" s="44" t="s">
        <v>1291</v>
      </c>
      <c r="G5438" s="61">
        <v>43100</v>
      </c>
    </row>
    <row r="5439" spans="1:7" x14ac:dyDescent="0.15">
      <c r="A5439" s="44">
        <v>34960</v>
      </c>
      <c r="B5439" s="44" t="s">
        <v>1295</v>
      </c>
      <c r="C5439" s="48" t="s">
        <v>8314</v>
      </c>
      <c r="D5439" s="44">
        <v>2003</v>
      </c>
      <c r="E5439" s="48" t="s">
        <v>8758</v>
      </c>
      <c r="F5439" s="44" t="s">
        <v>1292</v>
      </c>
      <c r="G5439" s="61">
        <v>43100</v>
      </c>
    </row>
    <row r="5440" spans="1:7" x14ac:dyDescent="0.15">
      <c r="A5440" s="44">
        <v>34961</v>
      </c>
      <c r="B5440" s="44" t="s">
        <v>1295</v>
      </c>
      <c r="C5440" s="48" t="s">
        <v>5745</v>
      </c>
      <c r="D5440" s="44">
        <v>2003</v>
      </c>
      <c r="E5440" s="48" t="s">
        <v>9826</v>
      </c>
      <c r="F5440" s="44" t="s">
        <v>1298</v>
      </c>
      <c r="G5440" s="61"/>
    </row>
    <row r="5441" spans="1:7" x14ac:dyDescent="0.15">
      <c r="A5441" s="44">
        <v>34965</v>
      </c>
      <c r="B5441" s="44" t="s">
        <v>1295</v>
      </c>
      <c r="C5441" s="48" t="s">
        <v>4583</v>
      </c>
      <c r="D5441" s="44">
        <v>2003</v>
      </c>
      <c r="E5441" s="48" t="s">
        <v>8837</v>
      </c>
      <c r="F5441" s="44" t="s">
        <v>1291</v>
      </c>
      <c r="G5441" s="61">
        <v>42859</v>
      </c>
    </row>
    <row r="5442" spans="1:7" x14ac:dyDescent="0.15">
      <c r="A5442" s="44">
        <v>34966</v>
      </c>
      <c r="B5442" s="44" t="s">
        <v>1296</v>
      </c>
      <c r="C5442" s="48" t="s">
        <v>4584</v>
      </c>
      <c r="D5442" s="44">
        <v>2001</v>
      </c>
      <c r="E5442" s="48" t="s">
        <v>8837</v>
      </c>
      <c r="F5442" s="44" t="s">
        <v>1291</v>
      </c>
      <c r="G5442" s="61"/>
    </row>
    <row r="5443" spans="1:7" x14ac:dyDescent="0.15">
      <c r="A5443" s="44">
        <v>34967</v>
      </c>
      <c r="B5443" s="44" t="s">
        <v>1296</v>
      </c>
      <c r="C5443" s="48" t="s">
        <v>668</v>
      </c>
      <c r="D5443" s="44">
        <v>2002</v>
      </c>
      <c r="E5443" s="48" t="s">
        <v>8802</v>
      </c>
      <c r="F5443" s="44" t="s">
        <v>1296</v>
      </c>
      <c r="G5443" s="61">
        <v>42925</v>
      </c>
    </row>
    <row r="5444" spans="1:7" x14ac:dyDescent="0.15">
      <c r="A5444" s="44">
        <v>34968</v>
      </c>
      <c r="B5444" s="44" t="s">
        <v>1296</v>
      </c>
      <c r="C5444" s="48" t="s">
        <v>4585</v>
      </c>
      <c r="D5444" s="44">
        <v>2004</v>
      </c>
      <c r="E5444" s="48" t="s">
        <v>8722</v>
      </c>
      <c r="F5444" s="44" t="s">
        <v>1296</v>
      </c>
      <c r="G5444" s="61">
        <v>42456</v>
      </c>
    </row>
    <row r="5445" spans="1:7" x14ac:dyDescent="0.15">
      <c r="A5445" s="44">
        <v>34969</v>
      </c>
      <c r="B5445" s="44" t="s">
        <v>1295</v>
      </c>
      <c r="C5445" s="48" t="s">
        <v>998</v>
      </c>
      <c r="D5445" s="44">
        <v>2003</v>
      </c>
      <c r="E5445" s="48" t="s">
        <v>8722</v>
      </c>
      <c r="F5445" s="44" t="s">
        <v>1296</v>
      </c>
      <c r="G5445" s="61">
        <v>42996</v>
      </c>
    </row>
    <row r="5446" spans="1:7" x14ac:dyDescent="0.15">
      <c r="A5446" s="44">
        <v>34970</v>
      </c>
      <c r="B5446" s="44" t="s">
        <v>1295</v>
      </c>
      <c r="C5446" s="48" t="s">
        <v>4586</v>
      </c>
      <c r="D5446" s="44">
        <v>2002</v>
      </c>
      <c r="E5446" s="48" t="s">
        <v>9178</v>
      </c>
      <c r="F5446" s="44" t="s">
        <v>1291</v>
      </c>
      <c r="G5446" s="61"/>
    </row>
    <row r="5447" spans="1:7" x14ac:dyDescent="0.15">
      <c r="A5447" s="44">
        <v>34971</v>
      </c>
      <c r="B5447" s="44" t="s">
        <v>1295</v>
      </c>
      <c r="C5447" s="48" t="s">
        <v>475</v>
      </c>
      <c r="D5447" s="44">
        <v>2001</v>
      </c>
      <c r="E5447" s="48" t="s">
        <v>8809</v>
      </c>
      <c r="F5447" s="44" t="s">
        <v>1297</v>
      </c>
      <c r="G5447" s="61"/>
    </row>
    <row r="5448" spans="1:7" x14ac:dyDescent="0.15">
      <c r="A5448" s="133">
        <v>34972</v>
      </c>
      <c r="B5448" s="133" t="s">
        <v>1295</v>
      </c>
      <c r="C5448" s="134" t="s">
        <v>474</v>
      </c>
      <c r="D5448" s="133">
        <v>2001</v>
      </c>
      <c r="E5448" s="134" t="s">
        <v>8809</v>
      </c>
      <c r="F5448" s="133" t="s">
        <v>1297</v>
      </c>
    </row>
    <row r="5449" spans="1:7" x14ac:dyDescent="0.15">
      <c r="A5449" s="44">
        <v>34973</v>
      </c>
      <c r="B5449" s="44" t="s">
        <v>1295</v>
      </c>
      <c r="C5449" s="48" t="s">
        <v>4587</v>
      </c>
      <c r="D5449" s="44">
        <v>2003</v>
      </c>
      <c r="E5449" s="48" t="s">
        <v>8758</v>
      </c>
      <c r="F5449" s="44" t="s">
        <v>1292</v>
      </c>
      <c r="G5449" s="61">
        <v>43100</v>
      </c>
    </row>
    <row r="5450" spans="1:7" x14ac:dyDescent="0.15">
      <c r="A5450" s="44">
        <v>34978</v>
      </c>
      <c r="B5450" s="44" t="s">
        <v>1295</v>
      </c>
      <c r="C5450" s="48" t="s">
        <v>4588</v>
      </c>
      <c r="D5450" s="44">
        <v>2000</v>
      </c>
      <c r="E5450" s="48" t="s">
        <v>8863</v>
      </c>
      <c r="F5450" s="44" t="s">
        <v>1294</v>
      </c>
      <c r="G5450" s="61">
        <v>42771</v>
      </c>
    </row>
    <row r="5451" spans="1:7" x14ac:dyDescent="0.15">
      <c r="A5451" s="44">
        <v>34979</v>
      </c>
      <c r="B5451" s="44" t="s">
        <v>1296</v>
      </c>
      <c r="C5451" s="48" t="s">
        <v>1120</v>
      </c>
      <c r="D5451" s="44">
        <v>2001</v>
      </c>
      <c r="E5451" s="48" t="s">
        <v>8820</v>
      </c>
      <c r="F5451" s="44" t="s">
        <v>1291</v>
      </c>
      <c r="G5451" s="61">
        <v>43100</v>
      </c>
    </row>
    <row r="5452" spans="1:7" x14ac:dyDescent="0.15">
      <c r="A5452" s="44">
        <v>34980</v>
      </c>
      <c r="B5452" s="44" t="s">
        <v>1295</v>
      </c>
      <c r="C5452" s="48" t="s">
        <v>4589</v>
      </c>
      <c r="D5452" s="44">
        <v>2002</v>
      </c>
      <c r="E5452" s="48" t="s">
        <v>8752</v>
      </c>
      <c r="F5452" s="44" t="s">
        <v>1290</v>
      </c>
      <c r="G5452" s="61"/>
    </row>
    <row r="5453" spans="1:7" x14ac:dyDescent="0.15">
      <c r="A5453" s="44">
        <v>34981</v>
      </c>
      <c r="B5453" s="44" t="s">
        <v>1295</v>
      </c>
      <c r="C5453" s="48" t="s">
        <v>1220</v>
      </c>
      <c r="D5453" s="44">
        <v>2001</v>
      </c>
      <c r="E5453" s="48" t="s">
        <v>8837</v>
      </c>
      <c r="F5453" s="44" t="s">
        <v>1291</v>
      </c>
      <c r="G5453" s="61"/>
    </row>
    <row r="5454" spans="1:7" x14ac:dyDescent="0.15">
      <c r="A5454" s="44">
        <v>34982</v>
      </c>
      <c r="B5454" s="44" t="s">
        <v>1296</v>
      </c>
      <c r="C5454" s="48" t="s">
        <v>6616</v>
      </c>
      <c r="D5454" s="44">
        <v>2001</v>
      </c>
      <c r="E5454" s="48" t="s">
        <v>8837</v>
      </c>
      <c r="F5454" s="44" t="s">
        <v>1291</v>
      </c>
      <c r="G5454" s="61"/>
    </row>
    <row r="5455" spans="1:7" x14ac:dyDescent="0.15">
      <c r="A5455" s="133">
        <v>34983</v>
      </c>
      <c r="B5455" s="133" t="s">
        <v>1295</v>
      </c>
      <c r="C5455" s="134" t="s">
        <v>11194</v>
      </c>
      <c r="D5455" s="133">
        <v>1999</v>
      </c>
      <c r="E5455" s="134" t="s">
        <v>8791</v>
      </c>
      <c r="F5455" s="133" t="s">
        <v>1295</v>
      </c>
    </row>
    <row r="5456" spans="1:7" x14ac:dyDescent="0.15">
      <c r="A5456" s="133">
        <v>34985</v>
      </c>
      <c r="B5456" s="133" t="s">
        <v>1295</v>
      </c>
      <c r="C5456" s="134" t="s">
        <v>1030</v>
      </c>
      <c r="D5456" s="133">
        <v>2003</v>
      </c>
      <c r="E5456" s="134" t="s">
        <v>8705</v>
      </c>
      <c r="F5456" s="133" t="s">
        <v>1291</v>
      </c>
      <c r="G5456" s="135">
        <v>43100</v>
      </c>
    </row>
    <row r="5457" spans="1:7" x14ac:dyDescent="0.15">
      <c r="A5457" s="44">
        <v>34986</v>
      </c>
      <c r="B5457" s="44" t="s">
        <v>1296</v>
      </c>
      <c r="C5457" s="48" t="s">
        <v>4590</v>
      </c>
      <c r="D5457" s="44">
        <v>2004</v>
      </c>
      <c r="E5457" s="48" t="s">
        <v>8705</v>
      </c>
      <c r="F5457" s="44" t="s">
        <v>1291</v>
      </c>
      <c r="G5457" s="61">
        <v>42428</v>
      </c>
    </row>
    <row r="5458" spans="1:7" x14ac:dyDescent="0.15">
      <c r="A5458" s="44">
        <v>34987</v>
      </c>
      <c r="B5458" s="44" t="s">
        <v>1295</v>
      </c>
      <c r="C5458" s="48" t="s">
        <v>4591</v>
      </c>
      <c r="D5458" s="44">
        <v>2007</v>
      </c>
      <c r="E5458" s="48" t="s">
        <v>8705</v>
      </c>
      <c r="F5458" s="44" t="s">
        <v>1291</v>
      </c>
      <c r="G5458" s="61">
        <v>43100</v>
      </c>
    </row>
    <row r="5459" spans="1:7" x14ac:dyDescent="0.15">
      <c r="A5459" s="44">
        <v>34988</v>
      </c>
      <c r="B5459" s="44" t="s">
        <v>1296</v>
      </c>
      <c r="C5459" s="48" t="s">
        <v>1144</v>
      </c>
      <c r="D5459" s="44">
        <v>2003</v>
      </c>
      <c r="E5459" s="48" t="s">
        <v>8721</v>
      </c>
      <c r="F5459" s="44" t="s">
        <v>1298</v>
      </c>
      <c r="G5459" s="61">
        <v>43100</v>
      </c>
    </row>
    <row r="5460" spans="1:7" x14ac:dyDescent="0.15">
      <c r="A5460" s="44">
        <v>34989</v>
      </c>
      <c r="B5460" s="44" t="s">
        <v>1296</v>
      </c>
      <c r="C5460" s="48" t="s">
        <v>4592</v>
      </c>
      <c r="D5460" s="44">
        <v>2004</v>
      </c>
      <c r="E5460" s="48" t="s">
        <v>8784</v>
      </c>
      <c r="F5460" s="44" t="s">
        <v>1290</v>
      </c>
      <c r="G5460" s="61">
        <v>43059</v>
      </c>
    </row>
    <row r="5461" spans="1:7" x14ac:dyDescent="0.15">
      <c r="A5461" s="44">
        <v>34990</v>
      </c>
      <c r="B5461" s="44" t="s">
        <v>1295</v>
      </c>
      <c r="C5461" s="48" t="s">
        <v>4593</v>
      </c>
      <c r="D5461" s="44">
        <v>2005</v>
      </c>
      <c r="E5461" s="48" t="s">
        <v>8784</v>
      </c>
      <c r="F5461" s="44" t="s">
        <v>1290</v>
      </c>
      <c r="G5461" s="61"/>
    </row>
    <row r="5462" spans="1:7" x14ac:dyDescent="0.15">
      <c r="A5462" s="44">
        <v>34991</v>
      </c>
      <c r="B5462" s="44" t="s">
        <v>1296</v>
      </c>
      <c r="C5462" s="48" t="s">
        <v>4594</v>
      </c>
      <c r="D5462" s="44">
        <v>2004</v>
      </c>
      <c r="E5462" s="48" t="s">
        <v>8784</v>
      </c>
      <c r="F5462" s="44" t="s">
        <v>1290</v>
      </c>
      <c r="G5462" s="61"/>
    </row>
    <row r="5463" spans="1:7" x14ac:dyDescent="0.15">
      <c r="A5463" s="44">
        <v>34992</v>
      </c>
      <c r="B5463" s="44" t="s">
        <v>1296</v>
      </c>
      <c r="C5463" s="48" t="s">
        <v>4595</v>
      </c>
      <c r="D5463" s="44">
        <v>2004</v>
      </c>
      <c r="E5463" s="48" t="s">
        <v>8791</v>
      </c>
      <c r="F5463" s="44" t="s">
        <v>1295</v>
      </c>
      <c r="G5463" s="61"/>
    </row>
    <row r="5464" spans="1:7" x14ac:dyDescent="0.15">
      <c r="A5464" s="44">
        <v>34993</v>
      </c>
      <c r="B5464" s="44" t="s">
        <v>1296</v>
      </c>
      <c r="C5464" s="48" t="s">
        <v>4596</v>
      </c>
      <c r="D5464" s="44">
        <v>2003</v>
      </c>
      <c r="E5464" s="48" t="s">
        <v>8791</v>
      </c>
      <c r="F5464" s="44" t="s">
        <v>1295</v>
      </c>
      <c r="G5464" s="61"/>
    </row>
    <row r="5465" spans="1:7" x14ac:dyDescent="0.15">
      <c r="A5465" s="44">
        <v>34994</v>
      </c>
      <c r="B5465" s="44" t="s">
        <v>1296</v>
      </c>
      <c r="C5465" s="48" t="s">
        <v>4597</v>
      </c>
      <c r="D5465" s="44">
        <v>2003</v>
      </c>
      <c r="E5465" s="48" t="s">
        <v>8822</v>
      </c>
      <c r="F5465" s="44" t="s">
        <v>1295</v>
      </c>
      <c r="G5465" s="61"/>
    </row>
    <row r="5466" spans="1:7" x14ac:dyDescent="0.15">
      <c r="A5466" s="44">
        <v>34995</v>
      </c>
      <c r="B5466" s="44" t="s">
        <v>1295</v>
      </c>
      <c r="C5466" s="48" t="s">
        <v>1025</v>
      </c>
      <c r="D5466" s="44">
        <v>2003</v>
      </c>
      <c r="E5466" s="48" t="s">
        <v>8785</v>
      </c>
      <c r="F5466" s="44" t="s">
        <v>1297</v>
      </c>
      <c r="G5466" s="61">
        <v>42919</v>
      </c>
    </row>
    <row r="5467" spans="1:7" x14ac:dyDescent="0.15">
      <c r="A5467" s="44">
        <v>34996</v>
      </c>
      <c r="B5467" s="44" t="s">
        <v>1295</v>
      </c>
      <c r="C5467" s="48" t="s">
        <v>1433</v>
      </c>
      <c r="D5467" s="44">
        <v>2004</v>
      </c>
      <c r="E5467" s="48" t="s">
        <v>8785</v>
      </c>
      <c r="F5467" s="44" t="s">
        <v>1297</v>
      </c>
      <c r="G5467" s="61"/>
    </row>
    <row r="5468" spans="1:7" x14ac:dyDescent="0.15">
      <c r="A5468" s="44">
        <v>34998</v>
      </c>
      <c r="B5468" s="44" t="s">
        <v>1295</v>
      </c>
      <c r="C5468" s="48" t="s">
        <v>4598</v>
      </c>
      <c r="D5468" s="44">
        <v>2004</v>
      </c>
      <c r="E5468" s="48" t="s">
        <v>8837</v>
      </c>
      <c r="F5468" s="44" t="s">
        <v>1291</v>
      </c>
      <c r="G5468" s="61"/>
    </row>
    <row r="5469" spans="1:7" x14ac:dyDescent="0.15">
      <c r="A5469" s="44">
        <v>34999</v>
      </c>
      <c r="B5469" s="44" t="s">
        <v>1295</v>
      </c>
      <c r="C5469" s="48" t="s">
        <v>4599</v>
      </c>
      <c r="D5469" s="44">
        <v>2003</v>
      </c>
      <c r="E5469" s="48" t="s">
        <v>8837</v>
      </c>
      <c r="F5469" s="44" t="s">
        <v>1291</v>
      </c>
      <c r="G5469" s="61"/>
    </row>
    <row r="5470" spans="1:7" x14ac:dyDescent="0.15">
      <c r="A5470" s="44">
        <v>35000</v>
      </c>
      <c r="B5470" s="44" t="s">
        <v>1296</v>
      </c>
      <c r="C5470" s="48" t="s">
        <v>4600</v>
      </c>
      <c r="D5470" s="44">
        <v>2005</v>
      </c>
      <c r="E5470" s="48" t="s">
        <v>9202</v>
      </c>
      <c r="F5470" s="44" t="s">
        <v>1291</v>
      </c>
      <c r="G5470" s="61"/>
    </row>
    <row r="5471" spans="1:7" x14ac:dyDescent="0.15">
      <c r="A5471" s="44">
        <v>35002</v>
      </c>
      <c r="B5471" s="44" t="s">
        <v>1296</v>
      </c>
      <c r="C5471" s="48" t="s">
        <v>6679</v>
      </c>
      <c r="D5471" s="44">
        <v>2010</v>
      </c>
      <c r="E5471" s="48" t="s">
        <v>9202</v>
      </c>
      <c r="F5471" s="44" t="s">
        <v>1291</v>
      </c>
      <c r="G5471" s="61"/>
    </row>
    <row r="5472" spans="1:7" x14ac:dyDescent="0.15">
      <c r="A5472" s="44">
        <v>35003</v>
      </c>
      <c r="B5472" s="44" t="s">
        <v>1296</v>
      </c>
      <c r="C5472" s="48" t="s">
        <v>4601</v>
      </c>
      <c r="D5472" s="44">
        <v>2008</v>
      </c>
      <c r="E5472" s="48" t="s">
        <v>9202</v>
      </c>
      <c r="F5472" s="44" t="s">
        <v>1291</v>
      </c>
      <c r="G5472" s="61"/>
    </row>
    <row r="5473" spans="1:7" x14ac:dyDescent="0.15">
      <c r="A5473" s="44">
        <v>35004</v>
      </c>
      <c r="B5473" s="44" t="s">
        <v>1295</v>
      </c>
      <c r="C5473" s="48" t="s">
        <v>4602</v>
      </c>
      <c r="D5473" s="44">
        <v>2000</v>
      </c>
      <c r="E5473" s="48" t="s">
        <v>9202</v>
      </c>
      <c r="F5473" s="44" t="s">
        <v>1291</v>
      </c>
      <c r="G5473" s="61"/>
    </row>
    <row r="5474" spans="1:7" x14ac:dyDescent="0.15">
      <c r="A5474" s="44">
        <v>35019</v>
      </c>
      <c r="B5474" s="44" t="s">
        <v>1295</v>
      </c>
      <c r="C5474" s="48" t="s">
        <v>4603</v>
      </c>
      <c r="D5474" s="44">
        <v>2003</v>
      </c>
      <c r="E5474" s="48" t="s">
        <v>9202</v>
      </c>
      <c r="F5474" s="44" t="s">
        <v>1291</v>
      </c>
      <c r="G5474" s="61"/>
    </row>
    <row r="5475" spans="1:7" x14ac:dyDescent="0.15">
      <c r="A5475" s="44">
        <v>35020</v>
      </c>
      <c r="B5475" s="44" t="s">
        <v>1295</v>
      </c>
      <c r="C5475" s="48" t="s">
        <v>11195</v>
      </c>
      <c r="D5475" s="44">
        <v>1999</v>
      </c>
      <c r="E5475" s="48" t="s">
        <v>9202</v>
      </c>
      <c r="F5475" s="44" t="s">
        <v>1291</v>
      </c>
      <c r="G5475" s="61"/>
    </row>
    <row r="5476" spans="1:7" x14ac:dyDescent="0.15">
      <c r="A5476" s="44">
        <v>35021</v>
      </c>
      <c r="B5476" s="44" t="s">
        <v>1296</v>
      </c>
      <c r="C5476" s="48" t="s">
        <v>4604</v>
      </c>
      <c r="D5476" s="44">
        <v>2007</v>
      </c>
      <c r="E5476" s="48" t="s">
        <v>8837</v>
      </c>
      <c r="F5476" s="44" t="s">
        <v>1291</v>
      </c>
      <c r="G5476" s="61"/>
    </row>
    <row r="5477" spans="1:7" x14ac:dyDescent="0.15">
      <c r="A5477" s="44">
        <v>35024</v>
      </c>
      <c r="B5477" s="44" t="s">
        <v>1295</v>
      </c>
      <c r="C5477" s="48" t="s">
        <v>191</v>
      </c>
      <c r="D5477" s="44">
        <v>2002</v>
      </c>
      <c r="E5477" s="48" t="s">
        <v>8696</v>
      </c>
      <c r="F5477" s="44" t="s">
        <v>1291</v>
      </c>
      <c r="G5477" s="61"/>
    </row>
    <row r="5478" spans="1:7" x14ac:dyDescent="0.15">
      <c r="A5478" s="44">
        <v>35025</v>
      </c>
      <c r="B5478" s="44" t="s">
        <v>1295</v>
      </c>
      <c r="C5478" s="48" t="s">
        <v>4605</v>
      </c>
      <c r="D5478" s="44">
        <v>2001</v>
      </c>
      <c r="E5478" s="48" t="s">
        <v>8791</v>
      </c>
      <c r="F5478" s="44" t="s">
        <v>1295</v>
      </c>
      <c r="G5478" s="61"/>
    </row>
    <row r="5479" spans="1:7" x14ac:dyDescent="0.15">
      <c r="A5479" s="44">
        <v>35026</v>
      </c>
      <c r="B5479" s="44" t="s">
        <v>1296</v>
      </c>
      <c r="C5479" s="48" t="s">
        <v>4606</v>
      </c>
      <c r="D5479" s="44">
        <v>2004</v>
      </c>
      <c r="E5479" s="48" t="s">
        <v>8822</v>
      </c>
      <c r="F5479" s="44" t="s">
        <v>1295</v>
      </c>
      <c r="G5479" s="61"/>
    </row>
    <row r="5480" spans="1:7" x14ac:dyDescent="0.15">
      <c r="A5480" s="44">
        <v>35031</v>
      </c>
      <c r="B5480" s="44" t="s">
        <v>1296</v>
      </c>
      <c r="C5480" s="48" t="s">
        <v>11196</v>
      </c>
      <c r="D5480" s="44">
        <v>1999</v>
      </c>
      <c r="E5480" s="48" t="s">
        <v>8861</v>
      </c>
      <c r="F5480" s="44" t="s">
        <v>1291</v>
      </c>
      <c r="G5480" s="61"/>
    </row>
    <row r="5481" spans="1:7" x14ac:dyDescent="0.15">
      <c r="A5481" s="44">
        <v>35032</v>
      </c>
      <c r="B5481" s="44" t="s">
        <v>1295</v>
      </c>
      <c r="C5481" s="48" t="s">
        <v>77</v>
      </c>
      <c r="D5481" s="44">
        <v>2002</v>
      </c>
      <c r="E5481" s="48" t="s">
        <v>8821</v>
      </c>
      <c r="F5481" s="44" t="s">
        <v>1299</v>
      </c>
      <c r="G5481" s="61">
        <v>43100</v>
      </c>
    </row>
    <row r="5482" spans="1:7" x14ac:dyDescent="0.15">
      <c r="A5482" s="44">
        <v>35033</v>
      </c>
      <c r="B5482" s="44" t="s">
        <v>1296</v>
      </c>
      <c r="C5482" s="48" t="s">
        <v>4607</v>
      </c>
      <c r="D5482" s="44">
        <v>2005</v>
      </c>
      <c r="E5482" s="48" t="s">
        <v>8773</v>
      </c>
      <c r="F5482" s="44" t="s">
        <v>1293</v>
      </c>
      <c r="G5482" s="61"/>
    </row>
    <row r="5483" spans="1:7" x14ac:dyDescent="0.15">
      <c r="A5483" s="44">
        <v>35034</v>
      </c>
      <c r="B5483" s="44" t="s">
        <v>1295</v>
      </c>
      <c r="C5483" s="48" t="s">
        <v>4608</v>
      </c>
      <c r="D5483" s="44">
        <v>2006</v>
      </c>
      <c r="E5483" s="48" t="s">
        <v>8773</v>
      </c>
      <c r="F5483" s="44" t="s">
        <v>1293</v>
      </c>
      <c r="G5483" s="61"/>
    </row>
    <row r="5484" spans="1:7" x14ac:dyDescent="0.15">
      <c r="A5484" s="44">
        <v>35035</v>
      </c>
      <c r="B5484" s="44" t="s">
        <v>1296</v>
      </c>
      <c r="C5484" s="48" t="s">
        <v>4609</v>
      </c>
      <c r="D5484" s="44">
        <v>2003</v>
      </c>
      <c r="E5484" s="48" t="s">
        <v>8773</v>
      </c>
      <c r="F5484" s="44" t="s">
        <v>1293</v>
      </c>
      <c r="G5484" s="61"/>
    </row>
    <row r="5485" spans="1:7" x14ac:dyDescent="0.15">
      <c r="A5485" s="44">
        <v>35036</v>
      </c>
      <c r="B5485" s="44" t="s">
        <v>1296</v>
      </c>
      <c r="C5485" s="48" t="s">
        <v>4610</v>
      </c>
      <c r="D5485" s="44">
        <v>2001</v>
      </c>
      <c r="E5485" s="48" t="s">
        <v>8773</v>
      </c>
      <c r="F5485" s="44" t="s">
        <v>1293</v>
      </c>
      <c r="G5485" s="61"/>
    </row>
    <row r="5486" spans="1:7" x14ac:dyDescent="0.15">
      <c r="A5486" s="44">
        <v>35037</v>
      </c>
      <c r="B5486" s="44" t="s">
        <v>1296</v>
      </c>
      <c r="C5486" s="48" t="s">
        <v>4611</v>
      </c>
      <c r="D5486" s="44">
        <v>2007</v>
      </c>
      <c r="E5486" s="48" t="s">
        <v>8773</v>
      </c>
      <c r="F5486" s="44" t="s">
        <v>1293</v>
      </c>
      <c r="G5486" s="61"/>
    </row>
    <row r="5487" spans="1:7" x14ac:dyDescent="0.15">
      <c r="A5487" s="44">
        <v>35038</v>
      </c>
      <c r="B5487" s="44" t="s">
        <v>1296</v>
      </c>
      <c r="C5487" s="48" t="s">
        <v>4612</v>
      </c>
      <c r="D5487" s="44">
        <v>2006</v>
      </c>
      <c r="E5487" s="48" t="s">
        <v>8773</v>
      </c>
      <c r="F5487" s="44" t="s">
        <v>1293</v>
      </c>
      <c r="G5487" s="61"/>
    </row>
    <row r="5488" spans="1:7" x14ac:dyDescent="0.15">
      <c r="A5488" s="44">
        <v>35039</v>
      </c>
      <c r="B5488" s="44" t="s">
        <v>1296</v>
      </c>
      <c r="C5488" s="48" t="s">
        <v>4613</v>
      </c>
      <c r="D5488" s="44">
        <v>2005</v>
      </c>
      <c r="E5488" s="48" t="s">
        <v>8773</v>
      </c>
      <c r="F5488" s="44" t="s">
        <v>1293</v>
      </c>
      <c r="G5488" s="61"/>
    </row>
    <row r="5489" spans="1:7" x14ac:dyDescent="0.15">
      <c r="A5489" s="44">
        <v>35040</v>
      </c>
      <c r="B5489" s="44" t="s">
        <v>1296</v>
      </c>
      <c r="C5489" s="48" t="s">
        <v>4614</v>
      </c>
      <c r="D5489" s="44">
        <v>2006</v>
      </c>
      <c r="E5489" s="48" t="s">
        <v>8773</v>
      </c>
      <c r="F5489" s="44" t="s">
        <v>1293</v>
      </c>
      <c r="G5489" s="61"/>
    </row>
    <row r="5490" spans="1:7" x14ac:dyDescent="0.15">
      <c r="A5490" s="44">
        <v>35042</v>
      </c>
      <c r="B5490" s="44" t="s">
        <v>1296</v>
      </c>
      <c r="C5490" s="48" t="s">
        <v>4615</v>
      </c>
      <c r="D5490" s="44">
        <v>2002</v>
      </c>
      <c r="E5490" s="48" t="s">
        <v>8708</v>
      </c>
      <c r="F5490" s="44" t="s">
        <v>1296</v>
      </c>
      <c r="G5490" s="61"/>
    </row>
    <row r="5491" spans="1:7" x14ac:dyDescent="0.15">
      <c r="A5491" s="44">
        <v>35043</v>
      </c>
      <c r="B5491" s="44" t="s">
        <v>1295</v>
      </c>
      <c r="C5491" s="48" t="s">
        <v>196</v>
      </c>
      <c r="D5491" s="44">
        <v>2002</v>
      </c>
      <c r="E5491" s="48" t="s">
        <v>8714</v>
      </c>
      <c r="F5491" s="44" t="s">
        <v>1294</v>
      </c>
      <c r="G5491" s="61">
        <v>43100</v>
      </c>
    </row>
    <row r="5492" spans="1:7" x14ac:dyDescent="0.15">
      <c r="A5492" s="44">
        <v>35044</v>
      </c>
      <c r="B5492" s="44" t="s">
        <v>1296</v>
      </c>
      <c r="C5492" s="48" t="s">
        <v>4616</v>
      </c>
      <c r="D5492" s="44">
        <v>2005</v>
      </c>
      <c r="E5492" s="48" t="s">
        <v>8773</v>
      </c>
      <c r="F5492" s="44" t="s">
        <v>1293</v>
      </c>
      <c r="G5492" s="61"/>
    </row>
    <row r="5493" spans="1:7" x14ac:dyDescent="0.15">
      <c r="A5493" s="44">
        <v>35045</v>
      </c>
      <c r="B5493" s="44" t="s">
        <v>1296</v>
      </c>
      <c r="C5493" s="48" t="s">
        <v>4617</v>
      </c>
      <c r="D5493" s="44">
        <v>2005</v>
      </c>
      <c r="E5493" s="48" t="s">
        <v>8773</v>
      </c>
      <c r="F5493" s="44" t="s">
        <v>1293</v>
      </c>
      <c r="G5493" s="61"/>
    </row>
    <row r="5494" spans="1:7" x14ac:dyDescent="0.15">
      <c r="A5494" s="44">
        <v>35046</v>
      </c>
      <c r="B5494" s="44" t="s">
        <v>1295</v>
      </c>
      <c r="C5494" s="48" t="s">
        <v>4618</v>
      </c>
      <c r="D5494" s="44">
        <v>2003</v>
      </c>
      <c r="E5494" s="48" t="s">
        <v>8773</v>
      </c>
      <c r="F5494" s="44" t="s">
        <v>1293</v>
      </c>
      <c r="G5494" s="61"/>
    </row>
    <row r="5495" spans="1:7" x14ac:dyDescent="0.15">
      <c r="A5495" s="44">
        <v>35047</v>
      </c>
      <c r="B5495" s="44" t="s">
        <v>1295</v>
      </c>
      <c r="C5495" s="48" t="s">
        <v>4619</v>
      </c>
      <c r="D5495" s="44">
        <v>2008</v>
      </c>
      <c r="E5495" s="48" t="s">
        <v>8773</v>
      </c>
      <c r="F5495" s="44" t="s">
        <v>1293</v>
      </c>
      <c r="G5495" s="61"/>
    </row>
    <row r="5496" spans="1:7" x14ac:dyDescent="0.15">
      <c r="A5496" s="44">
        <v>35048</v>
      </c>
      <c r="B5496" s="44" t="s">
        <v>1296</v>
      </c>
      <c r="C5496" s="48" t="s">
        <v>4620</v>
      </c>
      <c r="D5496" s="44">
        <v>2005</v>
      </c>
      <c r="E5496" s="48" t="s">
        <v>8773</v>
      </c>
      <c r="F5496" s="44" t="s">
        <v>1293</v>
      </c>
      <c r="G5496" s="61"/>
    </row>
    <row r="5497" spans="1:7" x14ac:dyDescent="0.15">
      <c r="A5497" s="44">
        <v>35049</v>
      </c>
      <c r="B5497" s="44" t="s">
        <v>1296</v>
      </c>
      <c r="C5497" s="48" t="s">
        <v>4621</v>
      </c>
      <c r="D5497" s="44">
        <v>2004</v>
      </c>
      <c r="E5497" s="48" t="s">
        <v>8773</v>
      </c>
      <c r="F5497" s="44" t="s">
        <v>1293</v>
      </c>
      <c r="G5497" s="61"/>
    </row>
    <row r="5498" spans="1:7" x14ac:dyDescent="0.15">
      <c r="A5498" s="44">
        <v>35050</v>
      </c>
      <c r="B5498" s="44" t="s">
        <v>1296</v>
      </c>
      <c r="C5498" s="48" t="s">
        <v>4622</v>
      </c>
      <c r="D5498" s="44">
        <v>2004</v>
      </c>
      <c r="E5498" s="48" t="s">
        <v>8773</v>
      </c>
      <c r="F5498" s="44" t="s">
        <v>1293</v>
      </c>
      <c r="G5498" s="61"/>
    </row>
    <row r="5499" spans="1:7" x14ac:dyDescent="0.15">
      <c r="A5499" s="44">
        <v>35051</v>
      </c>
      <c r="B5499" s="44" t="s">
        <v>1295</v>
      </c>
      <c r="C5499" s="48" t="s">
        <v>1406</v>
      </c>
      <c r="D5499" s="44">
        <v>2004</v>
      </c>
      <c r="E5499" s="48" t="s">
        <v>8773</v>
      </c>
      <c r="F5499" s="44" t="s">
        <v>1293</v>
      </c>
      <c r="G5499" s="61"/>
    </row>
    <row r="5500" spans="1:7" x14ac:dyDescent="0.15">
      <c r="A5500" s="44">
        <v>35052</v>
      </c>
      <c r="B5500" s="44" t="s">
        <v>1295</v>
      </c>
      <c r="C5500" s="48" t="s">
        <v>6680</v>
      </c>
      <c r="D5500" s="44">
        <v>2009</v>
      </c>
      <c r="E5500" s="48" t="s">
        <v>8837</v>
      </c>
      <c r="F5500" s="44" t="s">
        <v>1291</v>
      </c>
      <c r="G5500" s="61"/>
    </row>
    <row r="5501" spans="1:7" x14ac:dyDescent="0.15">
      <c r="A5501" s="133">
        <v>35058</v>
      </c>
      <c r="B5501" s="133" t="s">
        <v>1296</v>
      </c>
      <c r="C5501" s="134" t="s">
        <v>4623</v>
      </c>
      <c r="D5501" s="133">
        <v>2000</v>
      </c>
      <c r="E5501" s="134" t="s">
        <v>8691</v>
      </c>
      <c r="F5501" s="133" t="s">
        <v>1296</v>
      </c>
    </row>
    <row r="5502" spans="1:7" x14ac:dyDescent="0.15">
      <c r="A5502" s="44">
        <v>35059</v>
      </c>
      <c r="B5502" s="44" t="s">
        <v>1296</v>
      </c>
      <c r="C5502" s="48" t="s">
        <v>4624</v>
      </c>
      <c r="D5502" s="44">
        <v>2003</v>
      </c>
      <c r="E5502" s="48" t="s">
        <v>8691</v>
      </c>
      <c r="F5502" s="44" t="s">
        <v>1296</v>
      </c>
      <c r="G5502" s="61"/>
    </row>
    <row r="5503" spans="1:7" x14ac:dyDescent="0.15">
      <c r="A5503" s="44">
        <v>35060</v>
      </c>
      <c r="B5503" s="44" t="s">
        <v>1296</v>
      </c>
      <c r="C5503" s="48" t="s">
        <v>4625</v>
      </c>
      <c r="D5503" s="44">
        <v>2003</v>
      </c>
      <c r="E5503" s="48" t="s">
        <v>8691</v>
      </c>
      <c r="F5503" s="44" t="s">
        <v>1296</v>
      </c>
      <c r="G5503" s="61"/>
    </row>
    <row r="5504" spans="1:7" x14ac:dyDescent="0.15">
      <c r="A5504" s="44">
        <v>35061</v>
      </c>
      <c r="B5504" s="44" t="s">
        <v>1296</v>
      </c>
      <c r="C5504" s="48" t="s">
        <v>4626</v>
      </c>
      <c r="D5504" s="44">
        <v>2008</v>
      </c>
      <c r="E5504" s="48" t="s">
        <v>8691</v>
      </c>
      <c r="F5504" s="44" t="s">
        <v>1296</v>
      </c>
      <c r="G5504" s="61"/>
    </row>
    <row r="5505" spans="1:7" x14ac:dyDescent="0.15">
      <c r="A5505" s="44">
        <v>35062</v>
      </c>
      <c r="B5505" s="44" t="s">
        <v>1295</v>
      </c>
      <c r="C5505" s="48" t="s">
        <v>4627</v>
      </c>
      <c r="D5505" s="44">
        <v>2007</v>
      </c>
      <c r="E5505" s="48" t="s">
        <v>8691</v>
      </c>
      <c r="F5505" s="44" t="s">
        <v>1296</v>
      </c>
      <c r="G5505" s="61"/>
    </row>
    <row r="5506" spans="1:7" x14ac:dyDescent="0.15">
      <c r="A5506" s="44">
        <v>35067</v>
      </c>
      <c r="B5506" s="44" t="s">
        <v>1295</v>
      </c>
      <c r="C5506" s="48" t="s">
        <v>1068</v>
      </c>
      <c r="D5506" s="44">
        <v>2001</v>
      </c>
      <c r="E5506" s="48" t="s">
        <v>8726</v>
      </c>
      <c r="F5506" s="44" t="s">
        <v>1292</v>
      </c>
      <c r="G5506" s="61"/>
    </row>
    <row r="5507" spans="1:7" x14ac:dyDescent="0.15">
      <c r="A5507" s="44">
        <v>35068</v>
      </c>
      <c r="B5507" s="44" t="s">
        <v>1295</v>
      </c>
      <c r="C5507" s="48" t="s">
        <v>11197</v>
      </c>
      <c r="D5507" s="44">
        <v>1999</v>
      </c>
      <c r="E5507" s="48" t="s">
        <v>9203</v>
      </c>
      <c r="F5507" s="44" t="s">
        <v>1296</v>
      </c>
      <c r="G5507" s="61"/>
    </row>
    <row r="5508" spans="1:7" x14ac:dyDescent="0.15">
      <c r="A5508" s="44">
        <v>35069</v>
      </c>
      <c r="B5508" s="44" t="s">
        <v>1295</v>
      </c>
      <c r="C5508" s="48" t="s">
        <v>4628</v>
      </c>
      <c r="D5508" s="44">
        <v>2004</v>
      </c>
      <c r="E5508" s="48" t="s">
        <v>9203</v>
      </c>
      <c r="F5508" s="44" t="s">
        <v>1296</v>
      </c>
      <c r="G5508" s="61"/>
    </row>
    <row r="5509" spans="1:7" x14ac:dyDescent="0.15">
      <c r="A5509" s="44">
        <v>35075</v>
      </c>
      <c r="B5509" s="44" t="s">
        <v>1295</v>
      </c>
      <c r="C5509" s="48" t="s">
        <v>4629</v>
      </c>
      <c r="D5509" s="44">
        <v>2000</v>
      </c>
      <c r="E5509" s="48" t="s">
        <v>9203</v>
      </c>
      <c r="F5509" s="44" t="s">
        <v>1296</v>
      </c>
      <c r="G5509" s="61"/>
    </row>
    <row r="5510" spans="1:7" x14ac:dyDescent="0.15">
      <c r="A5510" s="44">
        <v>35076</v>
      </c>
      <c r="B5510" s="44" t="s">
        <v>1295</v>
      </c>
      <c r="C5510" s="48" t="s">
        <v>4630</v>
      </c>
      <c r="D5510" s="44">
        <v>2000</v>
      </c>
      <c r="E5510" s="48" t="s">
        <v>9203</v>
      </c>
      <c r="F5510" s="44" t="s">
        <v>1296</v>
      </c>
      <c r="G5510" s="61"/>
    </row>
    <row r="5511" spans="1:7" x14ac:dyDescent="0.15">
      <c r="A5511" s="44">
        <v>35077</v>
      </c>
      <c r="B5511" s="44" t="s">
        <v>1295</v>
      </c>
      <c r="C5511" s="48" t="s">
        <v>4631</v>
      </c>
      <c r="D5511" s="44">
        <v>2002</v>
      </c>
      <c r="E5511" s="48" t="s">
        <v>9203</v>
      </c>
      <c r="F5511" s="44" t="s">
        <v>1296</v>
      </c>
      <c r="G5511" s="61"/>
    </row>
    <row r="5512" spans="1:7" x14ac:dyDescent="0.15">
      <c r="A5512" s="44">
        <v>35080</v>
      </c>
      <c r="B5512" s="44" t="s">
        <v>1295</v>
      </c>
      <c r="C5512" s="48" t="s">
        <v>4632</v>
      </c>
      <c r="D5512" s="44">
        <v>2000</v>
      </c>
      <c r="E5512" s="48" t="s">
        <v>9203</v>
      </c>
      <c r="F5512" s="44" t="s">
        <v>1296</v>
      </c>
      <c r="G5512" s="61"/>
    </row>
    <row r="5513" spans="1:7" x14ac:dyDescent="0.15">
      <c r="A5513" s="44">
        <v>35081</v>
      </c>
      <c r="B5513" s="44" t="s">
        <v>1295</v>
      </c>
      <c r="C5513" s="48" t="s">
        <v>4633</v>
      </c>
      <c r="D5513" s="44">
        <v>2000</v>
      </c>
      <c r="E5513" s="48" t="s">
        <v>9203</v>
      </c>
      <c r="F5513" s="44" t="s">
        <v>1296</v>
      </c>
      <c r="G5513" s="61"/>
    </row>
    <row r="5514" spans="1:7" x14ac:dyDescent="0.15">
      <c r="A5514" s="44">
        <v>35085</v>
      </c>
      <c r="B5514" s="44" t="s">
        <v>1295</v>
      </c>
      <c r="C5514" s="48" t="s">
        <v>4634</v>
      </c>
      <c r="D5514" s="44">
        <v>2001</v>
      </c>
      <c r="E5514" s="48" t="s">
        <v>9203</v>
      </c>
      <c r="F5514" s="44" t="s">
        <v>1296</v>
      </c>
      <c r="G5514" s="61"/>
    </row>
    <row r="5515" spans="1:7" x14ac:dyDescent="0.15">
      <c r="A5515" s="44">
        <v>35087</v>
      </c>
      <c r="B5515" s="44" t="s">
        <v>1295</v>
      </c>
      <c r="C5515" s="48" t="s">
        <v>4635</v>
      </c>
      <c r="D5515" s="44">
        <v>2000</v>
      </c>
      <c r="E5515" s="48" t="s">
        <v>9203</v>
      </c>
      <c r="F5515" s="44" t="s">
        <v>1296</v>
      </c>
      <c r="G5515" s="61"/>
    </row>
    <row r="5516" spans="1:7" x14ac:dyDescent="0.15">
      <c r="A5516" s="44">
        <v>35089</v>
      </c>
      <c r="B5516" s="44" t="s">
        <v>1295</v>
      </c>
      <c r="C5516" s="48" t="s">
        <v>1051</v>
      </c>
      <c r="D5516" s="44">
        <v>2001</v>
      </c>
      <c r="E5516" s="48" t="s">
        <v>8802</v>
      </c>
      <c r="F5516" s="44" t="s">
        <v>1296</v>
      </c>
      <c r="G5516" s="61">
        <v>42948</v>
      </c>
    </row>
    <row r="5517" spans="1:7" x14ac:dyDescent="0.15">
      <c r="A5517" s="44">
        <v>35091</v>
      </c>
      <c r="B5517" s="44" t="s">
        <v>1296</v>
      </c>
      <c r="C5517" s="48" t="s">
        <v>4636</v>
      </c>
      <c r="D5517" s="44">
        <v>2002</v>
      </c>
      <c r="E5517" s="48" t="s">
        <v>8837</v>
      </c>
      <c r="F5517" s="44" t="s">
        <v>1291</v>
      </c>
      <c r="G5517" s="61"/>
    </row>
    <row r="5518" spans="1:7" x14ac:dyDescent="0.15">
      <c r="A5518" s="44">
        <v>35092</v>
      </c>
      <c r="B5518" s="44" t="s">
        <v>1295</v>
      </c>
      <c r="C5518" s="48" t="s">
        <v>4637</v>
      </c>
      <c r="D5518" s="44">
        <v>2005</v>
      </c>
      <c r="E5518" s="48" t="s">
        <v>8837</v>
      </c>
      <c r="F5518" s="44" t="s">
        <v>1291</v>
      </c>
      <c r="G5518" s="61"/>
    </row>
    <row r="5519" spans="1:7" x14ac:dyDescent="0.15">
      <c r="A5519" s="44">
        <v>35093</v>
      </c>
      <c r="B5519" s="44" t="s">
        <v>1295</v>
      </c>
      <c r="C5519" s="48" t="s">
        <v>4638</v>
      </c>
      <c r="D5519" s="44">
        <v>2004</v>
      </c>
      <c r="E5519" s="48" t="s">
        <v>8837</v>
      </c>
      <c r="F5519" s="44" t="s">
        <v>1291</v>
      </c>
      <c r="G5519" s="61"/>
    </row>
    <row r="5520" spans="1:7" x14ac:dyDescent="0.15">
      <c r="A5520" s="44">
        <v>35094</v>
      </c>
      <c r="B5520" s="44" t="s">
        <v>1295</v>
      </c>
      <c r="C5520" s="48" t="s">
        <v>4639</v>
      </c>
      <c r="D5520" s="44">
        <v>2003</v>
      </c>
      <c r="E5520" s="48" t="s">
        <v>9826</v>
      </c>
      <c r="F5520" s="44" t="s">
        <v>1298</v>
      </c>
      <c r="G5520" s="61"/>
    </row>
    <row r="5521" spans="1:7" x14ac:dyDescent="0.15">
      <c r="A5521" s="44">
        <v>35096</v>
      </c>
      <c r="B5521" s="44" t="s">
        <v>1295</v>
      </c>
      <c r="C5521" s="48" t="s">
        <v>4275</v>
      </c>
      <c r="D5521" s="44">
        <v>2007</v>
      </c>
      <c r="E5521" s="48" t="s">
        <v>8691</v>
      </c>
      <c r="F5521" s="44" t="s">
        <v>1296</v>
      </c>
      <c r="G5521" s="61">
        <v>42876</v>
      </c>
    </row>
    <row r="5522" spans="1:7" x14ac:dyDescent="0.15">
      <c r="A5522" s="44">
        <v>35097</v>
      </c>
      <c r="B5522" s="44" t="s">
        <v>1295</v>
      </c>
      <c r="C5522" s="48" t="s">
        <v>4640</v>
      </c>
      <c r="D5522" s="44">
        <v>2006</v>
      </c>
      <c r="E5522" s="48" t="s">
        <v>8691</v>
      </c>
      <c r="F5522" s="44" t="s">
        <v>1296</v>
      </c>
      <c r="G5522" s="61"/>
    </row>
    <row r="5523" spans="1:7" x14ac:dyDescent="0.15">
      <c r="A5523" s="44">
        <v>35098</v>
      </c>
      <c r="B5523" s="44" t="s">
        <v>1295</v>
      </c>
      <c r="C5523" s="48" t="s">
        <v>4641</v>
      </c>
      <c r="D5523" s="44">
        <v>2000</v>
      </c>
      <c r="E5523" s="48" t="s">
        <v>8691</v>
      </c>
      <c r="F5523" s="44" t="s">
        <v>1296</v>
      </c>
      <c r="G5523" s="61"/>
    </row>
    <row r="5524" spans="1:7" x14ac:dyDescent="0.15">
      <c r="A5524" s="44">
        <v>35099</v>
      </c>
      <c r="B5524" s="44" t="s">
        <v>1296</v>
      </c>
      <c r="C5524" s="48" t="s">
        <v>4642</v>
      </c>
      <c r="D5524" s="44">
        <v>2007</v>
      </c>
      <c r="E5524" s="48" t="s">
        <v>8691</v>
      </c>
      <c r="F5524" s="44" t="s">
        <v>1296</v>
      </c>
      <c r="G5524" s="61"/>
    </row>
    <row r="5525" spans="1:7" x14ac:dyDescent="0.15">
      <c r="A5525" s="44">
        <v>35100</v>
      </c>
      <c r="B5525" s="44" t="s">
        <v>1295</v>
      </c>
      <c r="C5525" s="48" t="s">
        <v>6681</v>
      </c>
      <c r="D5525" s="44">
        <v>2009</v>
      </c>
      <c r="E5525" s="48" t="s">
        <v>8691</v>
      </c>
      <c r="F5525" s="44" t="s">
        <v>1296</v>
      </c>
      <c r="G5525" s="61"/>
    </row>
    <row r="5526" spans="1:7" x14ac:dyDescent="0.15">
      <c r="A5526" s="44">
        <v>35105</v>
      </c>
      <c r="B5526" s="44" t="s">
        <v>1296</v>
      </c>
      <c r="C5526" s="48" t="s">
        <v>4643</v>
      </c>
      <c r="D5526" s="44">
        <v>2001</v>
      </c>
      <c r="E5526" s="48" t="s">
        <v>8691</v>
      </c>
      <c r="F5526" s="44" t="s">
        <v>1296</v>
      </c>
      <c r="G5526" s="61"/>
    </row>
    <row r="5527" spans="1:7" x14ac:dyDescent="0.15">
      <c r="A5527" s="44">
        <v>35106</v>
      </c>
      <c r="B5527" s="44" t="s">
        <v>1295</v>
      </c>
      <c r="C5527" s="48" t="s">
        <v>4644</v>
      </c>
      <c r="D5527" s="44">
        <v>2007</v>
      </c>
      <c r="E5527" s="48" t="s">
        <v>8691</v>
      </c>
      <c r="F5527" s="44" t="s">
        <v>1296</v>
      </c>
      <c r="G5527" s="61"/>
    </row>
    <row r="5528" spans="1:7" x14ac:dyDescent="0.15">
      <c r="A5528" s="44">
        <v>35107</v>
      </c>
      <c r="B5528" s="44" t="s">
        <v>1296</v>
      </c>
      <c r="C5528" s="48" t="s">
        <v>4645</v>
      </c>
      <c r="D5528" s="44">
        <v>2007</v>
      </c>
      <c r="E5528" s="48" t="s">
        <v>8691</v>
      </c>
      <c r="F5528" s="44" t="s">
        <v>1296</v>
      </c>
      <c r="G5528" s="61"/>
    </row>
    <row r="5529" spans="1:7" x14ac:dyDescent="0.15">
      <c r="A5529" s="44">
        <v>35108</v>
      </c>
      <c r="B5529" s="44" t="s">
        <v>1295</v>
      </c>
      <c r="C5529" s="48" t="s">
        <v>4646</v>
      </c>
      <c r="D5529" s="44">
        <v>2006</v>
      </c>
      <c r="E5529" s="48" t="s">
        <v>8691</v>
      </c>
      <c r="F5529" s="44" t="s">
        <v>1296</v>
      </c>
      <c r="G5529" s="61"/>
    </row>
    <row r="5530" spans="1:7" x14ac:dyDescent="0.15">
      <c r="A5530" s="44">
        <v>35109</v>
      </c>
      <c r="B5530" s="44" t="s">
        <v>1295</v>
      </c>
      <c r="C5530" s="48" t="s">
        <v>4647</v>
      </c>
      <c r="D5530" s="44">
        <v>2002</v>
      </c>
      <c r="E5530" s="48" t="s">
        <v>8691</v>
      </c>
      <c r="F5530" s="44" t="s">
        <v>1296</v>
      </c>
      <c r="G5530" s="61"/>
    </row>
    <row r="5531" spans="1:7" x14ac:dyDescent="0.15">
      <c r="A5531" s="44">
        <v>35111</v>
      </c>
      <c r="B5531" s="44" t="s">
        <v>1296</v>
      </c>
      <c r="C5531" s="48" t="s">
        <v>4648</v>
      </c>
      <c r="D5531" s="44">
        <v>2008</v>
      </c>
      <c r="E5531" s="48" t="s">
        <v>8837</v>
      </c>
      <c r="F5531" s="44" t="s">
        <v>1291</v>
      </c>
      <c r="G5531" s="61">
        <v>43035</v>
      </c>
    </row>
    <row r="5532" spans="1:7" x14ac:dyDescent="0.15">
      <c r="A5532" s="44">
        <v>35112</v>
      </c>
      <c r="B5532" s="44" t="s">
        <v>1296</v>
      </c>
      <c r="C5532" s="48" t="s">
        <v>4649</v>
      </c>
      <c r="D5532" s="44">
        <v>2005</v>
      </c>
      <c r="E5532" s="48" t="s">
        <v>8711</v>
      </c>
      <c r="F5532" s="44" t="s">
        <v>1291</v>
      </c>
      <c r="G5532" s="61"/>
    </row>
    <row r="5533" spans="1:7" x14ac:dyDescent="0.15">
      <c r="A5533" s="44">
        <v>35113</v>
      </c>
      <c r="B5533" s="44" t="s">
        <v>1295</v>
      </c>
      <c r="C5533" s="48" t="s">
        <v>167</v>
      </c>
      <c r="D5533" s="44">
        <v>2002</v>
      </c>
      <c r="E5533" s="48" t="s">
        <v>8743</v>
      </c>
      <c r="F5533" s="44" t="s">
        <v>1299</v>
      </c>
      <c r="G5533" s="61">
        <v>42841</v>
      </c>
    </row>
    <row r="5534" spans="1:7" x14ac:dyDescent="0.15">
      <c r="A5534" s="44">
        <v>35114</v>
      </c>
      <c r="B5534" s="44" t="s">
        <v>1296</v>
      </c>
      <c r="C5534" s="48" t="s">
        <v>4650</v>
      </c>
      <c r="D5534" s="44">
        <v>2005</v>
      </c>
      <c r="E5534" s="48" t="s">
        <v>11383</v>
      </c>
      <c r="F5534" s="44" t="s">
        <v>1298</v>
      </c>
      <c r="G5534" s="61">
        <v>43100</v>
      </c>
    </row>
    <row r="5535" spans="1:7" x14ac:dyDescent="0.15">
      <c r="A5535" s="44">
        <v>35115</v>
      </c>
      <c r="B5535" s="44" t="s">
        <v>1295</v>
      </c>
      <c r="C5535" s="48" t="s">
        <v>4651</v>
      </c>
      <c r="D5535" s="44">
        <v>2003</v>
      </c>
      <c r="E5535" s="48" t="s">
        <v>8761</v>
      </c>
      <c r="F5535" s="44" t="s">
        <v>1292</v>
      </c>
      <c r="G5535" s="61">
        <v>43035</v>
      </c>
    </row>
    <row r="5536" spans="1:7" x14ac:dyDescent="0.15">
      <c r="A5536" s="44">
        <v>35116</v>
      </c>
      <c r="B5536" s="44" t="s">
        <v>1295</v>
      </c>
      <c r="C5536" s="48" t="s">
        <v>192</v>
      </c>
      <c r="D5536" s="44">
        <v>2002</v>
      </c>
      <c r="E5536" s="48" t="s">
        <v>8706</v>
      </c>
      <c r="F5536" s="44" t="s">
        <v>1291</v>
      </c>
      <c r="G5536" s="61">
        <v>42428</v>
      </c>
    </row>
    <row r="5537" spans="1:7" x14ac:dyDescent="0.15">
      <c r="A5537" s="44">
        <v>35117</v>
      </c>
      <c r="B5537" s="44" t="s">
        <v>1296</v>
      </c>
      <c r="C5537" s="48" t="s">
        <v>4652</v>
      </c>
      <c r="D5537" s="44">
        <v>2001</v>
      </c>
      <c r="E5537" s="48" t="s">
        <v>8837</v>
      </c>
      <c r="F5537" s="44" t="s">
        <v>1291</v>
      </c>
      <c r="G5537" s="61"/>
    </row>
    <row r="5538" spans="1:7" x14ac:dyDescent="0.15">
      <c r="A5538" s="44">
        <v>35118</v>
      </c>
      <c r="B5538" s="44" t="s">
        <v>1296</v>
      </c>
      <c r="C5538" s="48" t="s">
        <v>4653</v>
      </c>
      <c r="D5538" s="44">
        <v>2001</v>
      </c>
      <c r="E5538" s="48" t="s">
        <v>8837</v>
      </c>
      <c r="F5538" s="44" t="s">
        <v>1291</v>
      </c>
      <c r="G5538" s="61"/>
    </row>
    <row r="5539" spans="1:7" x14ac:dyDescent="0.15">
      <c r="A5539" s="44">
        <v>35120</v>
      </c>
      <c r="B5539" s="44" t="s">
        <v>1295</v>
      </c>
      <c r="C5539" s="48" t="s">
        <v>4654</v>
      </c>
      <c r="D5539" s="44">
        <v>2007</v>
      </c>
      <c r="E5539" s="48" t="s">
        <v>8737</v>
      </c>
      <c r="F5539" s="44" t="s">
        <v>1293</v>
      </c>
      <c r="G5539" s="61"/>
    </row>
    <row r="5540" spans="1:7" x14ac:dyDescent="0.15">
      <c r="A5540" s="44">
        <v>35121</v>
      </c>
      <c r="B5540" s="44" t="s">
        <v>1296</v>
      </c>
      <c r="C5540" s="48" t="s">
        <v>878</v>
      </c>
      <c r="D5540" s="44">
        <v>2000</v>
      </c>
      <c r="E5540" s="48" t="s">
        <v>8839</v>
      </c>
      <c r="F5540" s="44" t="s">
        <v>1297</v>
      </c>
      <c r="G5540" s="61"/>
    </row>
    <row r="5541" spans="1:7" x14ac:dyDescent="0.15">
      <c r="A5541" s="44">
        <v>35122</v>
      </c>
      <c r="B5541" s="44" t="s">
        <v>1296</v>
      </c>
      <c r="C5541" s="48" t="s">
        <v>4655</v>
      </c>
      <c r="D5541" s="44">
        <v>2000</v>
      </c>
      <c r="E5541" s="48" t="s">
        <v>8839</v>
      </c>
      <c r="F5541" s="44" t="s">
        <v>1297</v>
      </c>
      <c r="G5541" s="61"/>
    </row>
    <row r="5542" spans="1:7" x14ac:dyDescent="0.15">
      <c r="A5542" s="44">
        <v>35124</v>
      </c>
      <c r="B5542" s="44" t="s">
        <v>1296</v>
      </c>
      <c r="C5542" s="48" t="s">
        <v>4656</v>
      </c>
      <c r="D5542" s="44">
        <v>2006</v>
      </c>
      <c r="E5542" s="48" t="s">
        <v>8693</v>
      </c>
      <c r="F5542" s="44" t="s">
        <v>1295</v>
      </c>
      <c r="G5542" s="61"/>
    </row>
    <row r="5543" spans="1:7" x14ac:dyDescent="0.15">
      <c r="A5543" s="44">
        <v>35125</v>
      </c>
      <c r="B5543" s="44" t="s">
        <v>1295</v>
      </c>
      <c r="C5543" s="48" t="s">
        <v>11198</v>
      </c>
      <c r="D5543" s="44">
        <v>1999</v>
      </c>
      <c r="E5543" s="48" t="s">
        <v>8764</v>
      </c>
      <c r="F5543" s="44" t="s">
        <v>1296</v>
      </c>
      <c r="G5543" s="61"/>
    </row>
    <row r="5544" spans="1:7" x14ac:dyDescent="0.15">
      <c r="A5544" s="44">
        <v>35126</v>
      </c>
      <c r="B5544" s="44" t="s">
        <v>1295</v>
      </c>
      <c r="C5544" s="48" t="s">
        <v>984</v>
      </c>
      <c r="D5544" s="44">
        <v>2003</v>
      </c>
      <c r="E5544" s="48" t="s">
        <v>8790</v>
      </c>
      <c r="F5544" s="44" t="s">
        <v>1298</v>
      </c>
      <c r="G5544" s="61">
        <v>43100</v>
      </c>
    </row>
    <row r="5545" spans="1:7" x14ac:dyDescent="0.15">
      <c r="A5545" s="44">
        <v>35127</v>
      </c>
      <c r="B5545" s="44" t="s">
        <v>1296</v>
      </c>
      <c r="C5545" s="48" t="s">
        <v>4657</v>
      </c>
      <c r="D5545" s="44">
        <v>2002</v>
      </c>
      <c r="E5545" s="48" t="s">
        <v>8743</v>
      </c>
      <c r="F5545" s="44" t="s">
        <v>1299</v>
      </c>
      <c r="G5545" s="61">
        <v>42680</v>
      </c>
    </row>
    <row r="5546" spans="1:7" x14ac:dyDescent="0.15">
      <c r="A5546" s="44">
        <v>35128</v>
      </c>
      <c r="B5546" s="44" t="s">
        <v>1296</v>
      </c>
      <c r="C5546" s="48" t="s">
        <v>5943</v>
      </c>
      <c r="D5546" s="44">
        <v>2003</v>
      </c>
      <c r="E5546" s="48" t="s">
        <v>8777</v>
      </c>
      <c r="F5546" s="44" t="s">
        <v>1298</v>
      </c>
      <c r="G5546" s="61">
        <v>43100</v>
      </c>
    </row>
    <row r="5547" spans="1:7" x14ac:dyDescent="0.15">
      <c r="A5547" s="44">
        <v>35129</v>
      </c>
      <c r="B5547" s="44" t="s">
        <v>1296</v>
      </c>
      <c r="C5547" s="48" t="s">
        <v>4658</v>
      </c>
      <c r="D5547" s="44">
        <v>2001</v>
      </c>
      <c r="E5547" s="48" t="s">
        <v>8716</v>
      </c>
      <c r="F5547" s="44" t="s">
        <v>1294</v>
      </c>
      <c r="G5547" s="61"/>
    </row>
    <row r="5548" spans="1:7" x14ac:dyDescent="0.15">
      <c r="A5548" s="44">
        <v>35130</v>
      </c>
      <c r="B5548" s="44" t="s">
        <v>1295</v>
      </c>
      <c r="C5548" s="48" t="s">
        <v>4659</v>
      </c>
      <c r="D5548" s="44">
        <v>2000</v>
      </c>
      <c r="E5548" s="48" t="s">
        <v>8705</v>
      </c>
      <c r="F5548" s="44" t="s">
        <v>1291</v>
      </c>
      <c r="G5548" s="61">
        <v>42541</v>
      </c>
    </row>
    <row r="5549" spans="1:7" x14ac:dyDescent="0.15">
      <c r="A5549" s="44">
        <v>35131</v>
      </c>
      <c r="B5549" s="44" t="s">
        <v>1295</v>
      </c>
      <c r="C5549" s="48" t="s">
        <v>1362</v>
      </c>
      <c r="D5549" s="44">
        <v>2004</v>
      </c>
      <c r="E5549" s="48" t="s">
        <v>8709</v>
      </c>
      <c r="F5549" s="44" t="s">
        <v>1294</v>
      </c>
      <c r="G5549" s="61">
        <v>43100</v>
      </c>
    </row>
    <row r="5550" spans="1:7" x14ac:dyDescent="0.15">
      <c r="A5550" s="44">
        <v>35132</v>
      </c>
      <c r="B5550" s="44" t="s">
        <v>1296</v>
      </c>
      <c r="C5550" s="48" t="s">
        <v>4660</v>
      </c>
      <c r="D5550" s="44">
        <v>2002</v>
      </c>
      <c r="E5550" s="48" t="s">
        <v>8837</v>
      </c>
      <c r="F5550" s="44" t="s">
        <v>1291</v>
      </c>
      <c r="G5550" s="61"/>
    </row>
    <row r="5551" spans="1:7" x14ac:dyDescent="0.15">
      <c r="A5551" s="44">
        <v>35133</v>
      </c>
      <c r="B5551" s="44" t="s">
        <v>1296</v>
      </c>
      <c r="C5551" s="48" t="s">
        <v>4661</v>
      </c>
      <c r="D5551" s="44">
        <v>2007</v>
      </c>
      <c r="E5551" s="48" t="s">
        <v>8837</v>
      </c>
      <c r="F5551" s="44" t="s">
        <v>1291</v>
      </c>
      <c r="G5551" s="61"/>
    </row>
    <row r="5552" spans="1:7" x14ac:dyDescent="0.15">
      <c r="A5552" s="44">
        <v>35134</v>
      </c>
      <c r="B5552" s="44" t="s">
        <v>1296</v>
      </c>
      <c r="C5552" s="48" t="s">
        <v>4662</v>
      </c>
      <c r="D5552" s="44">
        <v>2003</v>
      </c>
      <c r="E5552" s="48" t="s">
        <v>8837</v>
      </c>
      <c r="F5552" s="44" t="s">
        <v>1291</v>
      </c>
      <c r="G5552" s="61"/>
    </row>
    <row r="5553" spans="1:7" x14ac:dyDescent="0.15">
      <c r="A5553" s="44">
        <v>35135</v>
      </c>
      <c r="B5553" s="44" t="s">
        <v>1295</v>
      </c>
      <c r="C5553" s="48" t="s">
        <v>448</v>
      </c>
      <c r="D5553" s="44">
        <v>2002</v>
      </c>
      <c r="E5553" s="48" t="s">
        <v>8837</v>
      </c>
      <c r="F5553" s="44" t="s">
        <v>1291</v>
      </c>
      <c r="G5553" s="61">
        <v>42859</v>
      </c>
    </row>
    <row r="5554" spans="1:7" x14ac:dyDescent="0.15">
      <c r="A5554" s="44">
        <v>35136</v>
      </c>
      <c r="B5554" s="44" t="s">
        <v>1295</v>
      </c>
      <c r="C5554" s="48" t="s">
        <v>4663</v>
      </c>
      <c r="D5554" s="44">
        <v>2005</v>
      </c>
      <c r="E5554" s="48" t="s">
        <v>8837</v>
      </c>
      <c r="F5554" s="44" t="s">
        <v>1291</v>
      </c>
      <c r="G5554" s="61"/>
    </row>
    <row r="5555" spans="1:7" x14ac:dyDescent="0.15">
      <c r="A5555" s="44">
        <v>35137</v>
      </c>
      <c r="B5555" s="44" t="s">
        <v>1296</v>
      </c>
      <c r="C5555" s="48" t="s">
        <v>683</v>
      </c>
      <c r="D5555" s="44">
        <v>2002</v>
      </c>
      <c r="E5555" s="48" t="s">
        <v>11383</v>
      </c>
      <c r="F5555" s="44" t="s">
        <v>1298</v>
      </c>
      <c r="G5555" s="61">
        <v>43017</v>
      </c>
    </row>
    <row r="5556" spans="1:7" x14ac:dyDescent="0.15">
      <c r="A5556" s="44">
        <v>35138</v>
      </c>
      <c r="B5556" s="44" t="s">
        <v>1296</v>
      </c>
      <c r="C5556" s="48" t="s">
        <v>4664</v>
      </c>
      <c r="D5556" s="44">
        <v>2005</v>
      </c>
      <c r="E5556" s="48" t="s">
        <v>11383</v>
      </c>
      <c r="F5556" s="44" t="s">
        <v>1298</v>
      </c>
      <c r="G5556" s="61">
        <v>43100</v>
      </c>
    </row>
    <row r="5557" spans="1:7" x14ac:dyDescent="0.15">
      <c r="A5557" s="44">
        <v>35140</v>
      </c>
      <c r="B5557" s="44" t="s">
        <v>1296</v>
      </c>
      <c r="C5557" s="48" t="s">
        <v>4665</v>
      </c>
      <c r="D5557" s="44">
        <v>2002</v>
      </c>
      <c r="E5557" s="48" t="s">
        <v>9165</v>
      </c>
      <c r="F5557" s="44" t="s">
        <v>1298</v>
      </c>
      <c r="G5557" s="61"/>
    </row>
    <row r="5558" spans="1:7" x14ac:dyDescent="0.15">
      <c r="A5558" s="44">
        <v>35141</v>
      </c>
      <c r="B5558" s="44" t="s">
        <v>1295</v>
      </c>
      <c r="C5558" s="48" t="s">
        <v>4666</v>
      </c>
      <c r="D5558" s="44">
        <v>2001</v>
      </c>
      <c r="E5558" s="48" t="s">
        <v>9165</v>
      </c>
      <c r="F5558" s="44" t="s">
        <v>1298</v>
      </c>
      <c r="G5558" s="61"/>
    </row>
    <row r="5559" spans="1:7" x14ac:dyDescent="0.15">
      <c r="A5559" s="44">
        <v>35143</v>
      </c>
      <c r="B5559" s="44" t="s">
        <v>1295</v>
      </c>
      <c r="C5559" s="48" t="s">
        <v>4667</v>
      </c>
      <c r="D5559" s="44">
        <v>2002</v>
      </c>
      <c r="E5559" s="48" t="s">
        <v>9165</v>
      </c>
      <c r="F5559" s="44" t="s">
        <v>1298</v>
      </c>
      <c r="G5559" s="61"/>
    </row>
    <row r="5560" spans="1:7" x14ac:dyDescent="0.15">
      <c r="A5560" s="44">
        <v>35145</v>
      </c>
      <c r="B5560" s="44" t="s">
        <v>1296</v>
      </c>
      <c r="C5560" s="48" t="s">
        <v>4668</v>
      </c>
      <c r="D5560" s="44">
        <v>2003</v>
      </c>
      <c r="E5560" s="48" t="s">
        <v>8785</v>
      </c>
      <c r="F5560" s="44" t="s">
        <v>1297</v>
      </c>
      <c r="G5560" s="61"/>
    </row>
    <row r="5561" spans="1:7" x14ac:dyDescent="0.15">
      <c r="A5561" s="44">
        <v>35146</v>
      </c>
      <c r="B5561" s="44" t="s">
        <v>1296</v>
      </c>
      <c r="C5561" s="48" t="s">
        <v>4669</v>
      </c>
      <c r="D5561" s="44">
        <v>2001</v>
      </c>
      <c r="E5561" s="48" t="s">
        <v>8781</v>
      </c>
      <c r="F5561" s="44" t="s">
        <v>1295</v>
      </c>
      <c r="G5561" s="61"/>
    </row>
    <row r="5562" spans="1:7" x14ac:dyDescent="0.15">
      <c r="A5562" s="44">
        <v>35147</v>
      </c>
      <c r="B5562" s="44" t="s">
        <v>1295</v>
      </c>
      <c r="C5562" s="48" t="s">
        <v>11199</v>
      </c>
      <c r="D5562" s="44">
        <v>1999</v>
      </c>
      <c r="E5562" s="48" t="s">
        <v>8713</v>
      </c>
      <c r="F5562" s="44" t="s">
        <v>1297</v>
      </c>
      <c r="G5562" s="61"/>
    </row>
    <row r="5563" spans="1:7" x14ac:dyDescent="0.15">
      <c r="A5563" s="44">
        <v>35148</v>
      </c>
      <c r="B5563" s="44" t="s">
        <v>1296</v>
      </c>
      <c r="C5563" s="48" t="s">
        <v>4670</v>
      </c>
      <c r="D5563" s="44">
        <v>2003</v>
      </c>
      <c r="E5563" s="48" t="s">
        <v>8785</v>
      </c>
      <c r="F5563" s="44" t="s">
        <v>1297</v>
      </c>
      <c r="G5563" s="61"/>
    </row>
    <row r="5564" spans="1:7" x14ac:dyDescent="0.15">
      <c r="A5564" s="44">
        <v>35149</v>
      </c>
      <c r="B5564" s="44" t="s">
        <v>1296</v>
      </c>
      <c r="C5564" s="48" t="s">
        <v>461</v>
      </c>
      <c r="D5564" s="44">
        <v>2002</v>
      </c>
      <c r="E5564" s="48" t="s">
        <v>8729</v>
      </c>
      <c r="F5564" s="44" t="s">
        <v>1298</v>
      </c>
      <c r="G5564" s="61">
        <v>43100</v>
      </c>
    </row>
    <row r="5565" spans="1:7" x14ac:dyDescent="0.15">
      <c r="A5565" s="44">
        <v>35150</v>
      </c>
      <c r="B5565" s="44" t="s">
        <v>1296</v>
      </c>
      <c r="C5565" s="48" t="s">
        <v>1360</v>
      </c>
      <c r="D5565" s="44">
        <v>2004</v>
      </c>
      <c r="E5565" s="48" t="s">
        <v>8696</v>
      </c>
      <c r="F5565" s="44" t="s">
        <v>1291</v>
      </c>
      <c r="G5565" s="61">
        <v>43100</v>
      </c>
    </row>
    <row r="5566" spans="1:7" x14ac:dyDescent="0.15">
      <c r="A5566" s="44">
        <v>35151</v>
      </c>
      <c r="B5566" s="44" t="s">
        <v>1296</v>
      </c>
      <c r="C5566" s="48" t="s">
        <v>4671</v>
      </c>
      <c r="D5566" s="44">
        <v>2002</v>
      </c>
      <c r="E5566" s="48" t="s">
        <v>8714</v>
      </c>
      <c r="F5566" s="44" t="s">
        <v>1294</v>
      </c>
      <c r="G5566" s="61"/>
    </row>
    <row r="5567" spans="1:7" x14ac:dyDescent="0.15">
      <c r="A5567" s="44">
        <v>35152</v>
      </c>
      <c r="B5567" s="44" t="s">
        <v>1296</v>
      </c>
      <c r="C5567" s="48" t="s">
        <v>4672</v>
      </c>
      <c r="D5567" s="44">
        <v>2000</v>
      </c>
      <c r="E5567" s="48" t="s">
        <v>8822</v>
      </c>
      <c r="F5567" s="44" t="s">
        <v>1295</v>
      </c>
      <c r="G5567" s="61"/>
    </row>
    <row r="5568" spans="1:7" x14ac:dyDescent="0.15">
      <c r="A5568" s="44">
        <v>35153</v>
      </c>
      <c r="B5568" s="44" t="s">
        <v>1295</v>
      </c>
      <c r="C5568" s="48" t="s">
        <v>4673</v>
      </c>
      <c r="D5568" s="44">
        <v>2001</v>
      </c>
      <c r="E5568" s="48" t="s">
        <v>8714</v>
      </c>
      <c r="F5568" s="44" t="s">
        <v>1294</v>
      </c>
      <c r="G5568" s="61"/>
    </row>
    <row r="5569" spans="1:7" x14ac:dyDescent="0.15">
      <c r="A5569" s="44">
        <v>35154</v>
      </c>
      <c r="B5569" s="44" t="s">
        <v>1296</v>
      </c>
      <c r="C5569" s="48" t="s">
        <v>4674</v>
      </c>
      <c r="D5569" s="44">
        <v>2001</v>
      </c>
      <c r="E5569" s="48" t="s">
        <v>8814</v>
      </c>
      <c r="F5569" s="44" t="s">
        <v>1291</v>
      </c>
      <c r="G5569" s="61">
        <v>43013</v>
      </c>
    </row>
    <row r="5570" spans="1:7" x14ac:dyDescent="0.15">
      <c r="A5570" s="44">
        <v>35155</v>
      </c>
      <c r="B5570" s="44" t="s">
        <v>1295</v>
      </c>
      <c r="C5570" s="48" t="s">
        <v>470</v>
      </c>
      <c r="D5570" s="44">
        <v>2001</v>
      </c>
      <c r="E5570" s="48" t="s">
        <v>8814</v>
      </c>
      <c r="F5570" s="44" t="s">
        <v>1291</v>
      </c>
      <c r="G5570" s="61">
        <v>42677</v>
      </c>
    </row>
    <row r="5571" spans="1:7" x14ac:dyDescent="0.15">
      <c r="A5571" s="44">
        <v>35156</v>
      </c>
      <c r="B5571" s="44" t="s">
        <v>1295</v>
      </c>
      <c r="C5571" s="48" t="s">
        <v>7980</v>
      </c>
      <c r="D5571" s="44">
        <v>2004</v>
      </c>
      <c r="E5571" s="48" t="s">
        <v>8719</v>
      </c>
      <c r="F5571" s="44" t="s">
        <v>1294</v>
      </c>
      <c r="G5571" s="61">
        <v>43100</v>
      </c>
    </row>
    <row r="5572" spans="1:7" x14ac:dyDescent="0.15">
      <c r="A5572" s="44">
        <v>35157</v>
      </c>
      <c r="B5572" s="44" t="s">
        <v>1295</v>
      </c>
      <c r="C5572" s="48" t="s">
        <v>4675</v>
      </c>
      <c r="D5572" s="44">
        <v>2007</v>
      </c>
      <c r="E5572" s="48" t="s">
        <v>8698</v>
      </c>
      <c r="F5572" s="44" t="s">
        <v>1298</v>
      </c>
      <c r="G5572" s="61">
        <v>43100</v>
      </c>
    </row>
    <row r="5573" spans="1:7" x14ac:dyDescent="0.15">
      <c r="A5573" s="44">
        <v>35158</v>
      </c>
      <c r="B5573" s="44" t="s">
        <v>1296</v>
      </c>
      <c r="C5573" s="48" t="s">
        <v>4676</v>
      </c>
      <c r="D5573" s="44">
        <v>2005</v>
      </c>
      <c r="E5573" s="48" t="s">
        <v>8698</v>
      </c>
      <c r="F5573" s="44" t="s">
        <v>1298</v>
      </c>
      <c r="G5573" s="61">
        <v>42779</v>
      </c>
    </row>
    <row r="5574" spans="1:7" x14ac:dyDescent="0.15">
      <c r="A5574" s="44">
        <v>35159</v>
      </c>
      <c r="B5574" s="44" t="s">
        <v>1296</v>
      </c>
      <c r="C5574" s="48" t="s">
        <v>4677</v>
      </c>
      <c r="D5574" s="44">
        <v>2003</v>
      </c>
      <c r="E5574" s="48" t="s">
        <v>8696</v>
      </c>
      <c r="F5574" s="44" t="s">
        <v>1291</v>
      </c>
      <c r="G5574" s="61">
        <v>43100</v>
      </c>
    </row>
    <row r="5575" spans="1:7" x14ac:dyDescent="0.15">
      <c r="A5575" s="44">
        <v>35160</v>
      </c>
      <c r="B5575" s="44" t="s">
        <v>1295</v>
      </c>
      <c r="C5575" s="48" t="s">
        <v>464</v>
      </c>
      <c r="D5575" s="44">
        <v>2001</v>
      </c>
      <c r="E5575" s="48" t="s">
        <v>8696</v>
      </c>
      <c r="F5575" s="44" t="s">
        <v>1291</v>
      </c>
      <c r="G5575" s="61">
        <v>43100</v>
      </c>
    </row>
    <row r="5576" spans="1:7" x14ac:dyDescent="0.15">
      <c r="A5576" s="44">
        <v>35161</v>
      </c>
      <c r="B5576" s="44" t="s">
        <v>1295</v>
      </c>
      <c r="C5576" s="48" t="s">
        <v>4678</v>
      </c>
      <c r="D5576" s="44">
        <v>2004</v>
      </c>
      <c r="E5576" s="48" t="s">
        <v>8729</v>
      </c>
      <c r="F5576" s="44" t="s">
        <v>1298</v>
      </c>
      <c r="G5576" s="61">
        <v>43059</v>
      </c>
    </row>
    <row r="5577" spans="1:7" x14ac:dyDescent="0.15">
      <c r="A5577" s="44">
        <v>35162</v>
      </c>
      <c r="B5577" s="44" t="s">
        <v>1296</v>
      </c>
      <c r="C5577" s="48" t="s">
        <v>1307</v>
      </c>
      <c r="D5577" s="44">
        <v>2004</v>
      </c>
      <c r="E5577" s="48" t="s">
        <v>8708</v>
      </c>
      <c r="F5577" s="44" t="s">
        <v>1296</v>
      </c>
      <c r="G5577" s="61">
        <v>43100</v>
      </c>
    </row>
    <row r="5578" spans="1:7" x14ac:dyDescent="0.15">
      <c r="A5578" s="44">
        <v>35163</v>
      </c>
      <c r="B5578" s="44" t="s">
        <v>1295</v>
      </c>
      <c r="C5578" s="48" t="s">
        <v>11200</v>
      </c>
      <c r="D5578" s="44">
        <v>1999</v>
      </c>
      <c r="E5578" s="48" t="s">
        <v>8836</v>
      </c>
      <c r="F5578" s="44" t="s">
        <v>1296</v>
      </c>
      <c r="G5578" s="61"/>
    </row>
    <row r="5579" spans="1:7" x14ac:dyDescent="0.15">
      <c r="A5579" s="44">
        <v>35165</v>
      </c>
      <c r="B5579" s="44" t="s">
        <v>1296</v>
      </c>
      <c r="C5579" s="48" t="s">
        <v>4679</v>
      </c>
      <c r="D5579" s="44">
        <v>2002</v>
      </c>
      <c r="E5579" s="48" t="s">
        <v>8837</v>
      </c>
      <c r="F5579" s="44" t="s">
        <v>1291</v>
      </c>
      <c r="G5579" s="61"/>
    </row>
    <row r="5580" spans="1:7" x14ac:dyDescent="0.15">
      <c r="A5580" s="44">
        <v>35166</v>
      </c>
      <c r="B5580" s="44" t="s">
        <v>1295</v>
      </c>
      <c r="C5580" s="48" t="s">
        <v>4680</v>
      </c>
      <c r="D5580" s="44">
        <v>2008</v>
      </c>
      <c r="E5580" s="48" t="s">
        <v>8837</v>
      </c>
      <c r="F5580" s="44" t="s">
        <v>1291</v>
      </c>
      <c r="G5580" s="61"/>
    </row>
    <row r="5581" spans="1:7" x14ac:dyDescent="0.15">
      <c r="A5581" s="44">
        <v>35168</v>
      </c>
      <c r="B5581" s="44" t="s">
        <v>1295</v>
      </c>
      <c r="C5581" s="48" t="s">
        <v>4681</v>
      </c>
      <c r="D5581" s="44">
        <v>2006</v>
      </c>
      <c r="E5581" s="48" t="s">
        <v>8837</v>
      </c>
      <c r="F5581" s="44" t="s">
        <v>1291</v>
      </c>
      <c r="G5581" s="61"/>
    </row>
    <row r="5582" spans="1:7" x14ac:dyDescent="0.15">
      <c r="A5582" s="44">
        <v>35169</v>
      </c>
      <c r="B5582" s="44" t="s">
        <v>1296</v>
      </c>
      <c r="C5582" s="48" t="s">
        <v>4682</v>
      </c>
      <c r="D5582" s="44">
        <v>2004</v>
      </c>
      <c r="E5582" s="48" t="s">
        <v>8837</v>
      </c>
      <c r="F5582" s="44" t="s">
        <v>1291</v>
      </c>
      <c r="G5582" s="61"/>
    </row>
    <row r="5583" spans="1:7" x14ac:dyDescent="0.15">
      <c r="A5583" s="44">
        <v>35170</v>
      </c>
      <c r="B5583" s="44" t="s">
        <v>1296</v>
      </c>
      <c r="C5583" s="48" t="s">
        <v>1111</v>
      </c>
      <c r="D5583" s="44">
        <v>2003</v>
      </c>
      <c r="E5583" s="48" t="s">
        <v>8716</v>
      </c>
      <c r="F5583" s="44" t="s">
        <v>1294</v>
      </c>
      <c r="G5583" s="61"/>
    </row>
    <row r="5584" spans="1:7" x14ac:dyDescent="0.15">
      <c r="A5584" s="44">
        <v>35171</v>
      </c>
      <c r="B5584" s="44" t="s">
        <v>1295</v>
      </c>
      <c r="C5584" s="48" t="s">
        <v>4683</v>
      </c>
      <c r="D5584" s="44">
        <v>2005</v>
      </c>
      <c r="E5584" s="48" t="s">
        <v>8716</v>
      </c>
      <c r="F5584" s="44" t="s">
        <v>1294</v>
      </c>
      <c r="G5584" s="61"/>
    </row>
    <row r="5585" spans="1:7" x14ac:dyDescent="0.15">
      <c r="A5585" s="44">
        <v>35173</v>
      </c>
      <c r="B5585" s="44" t="s">
        <v>1296</v>
      </c>
      <c r="C5585" s="48" t="s">
        <v>4684</v>
      </c>
      <c r="D5585" s="44">
        <v>2000</v>
      </c>
      <c r="E5585" s="48" t="s">
        <v>8722</v>
      </c>
      <c r="F5585" s="44" t="s">
        <v>1296</v>
      </c>
      <c r="G5585" s="61"/>
    </row>
    <row r="5586" spans="1:7" x14ac:dyDescent="0.15">
      <c r="A5586" s="44">
        <v>35174</v>
      </c>
      <c r="B5586" s="44" t="s">
        <v>1295</v>
      </c>
      <c r="C5586" s="48" t="s">
        <v>8684</v>
      </c>
      <c r="D5586" s="44">
        <v>2003</v>
      </c>
      <c r="E5586" s="48" t="s">
        <v>8711</v>
      </c>
      <c r="F5586" s="44" t="s">
        <v>1291</v>
      </c>
      <c r="G5586" s="61"/>
    </row>
    <row r="5587" spans="1:7" x14ac:dyDescent="0.15">
      <c r="A5587" s="44">
        <v>35175</v>
      </c>
      <c r="B5587" s="44" t="s">
        <v>1295</v>
      </c>
      <c r="C5587" s="48" t="s">
        <v>11201</v>
      </c>
      <c r="D5587" s="44">
        <v>1999</v>
      </c>
      <c r="E5587" s="48" t="s">
        <v>8748</v>
      </c>
      <c r="F5587" s="44" t="s">
        <v>1296</v>
      </c>
      <c r="G5587" s="61"/>
    </row>
    <row r="5588" spans="1:7" x14ac:dyDescent="0.15">
      <c r="A5588" s="44">
        <v>35176</v>
      </c>
      <c r="B5588" s="44" t="s">
        <v>1295</v>
      </c>
      <c r="C5588" s="48" t="s">
        <v>5746</v>
      </c>
      <c r="D5588" s="44">
        <v>2003</v>
      </c>
      <c r="E5588" s="48" t="s">
        <v>8757</v>
      </c>
      <c r="F5588" s="44" t="s">
        <v>1295</v>
      </c>
      <c r="G5588" s="61">
        <v>43100</v>
      </c>
    </row>
    <row r="5589" spans="1:7" x14ac:dyDescent="0.15">
      <c r="A5589" s="44">
        <v>35177</v>
      </c>
      <c r="B5589" s="44" t="s">
        <v>1296</v>
      </c>
      <c r="C5589" s="48" t="s">
        <v>688</v>
      </c>
      <c r="D5589" s="44">
        <v>2003</v>
      </c>
      <c r="E5589" s="48" t="s">
        <v>8757</v>
      </c>
      <c r="F5589" s="44" t="s">
        <v>1295</v>
      </c>
      <c r="G5589" s="61"/>
    </row>
    <row r="5590" spans="1:7" x14ac:dyDescent="0.15">
      <c r="A5590" s="44">
        <v>35178</v>
      </c>
      <c r="B5590" s="44" t="s">
        <v>1295</v>
      </c>
      <c r="C5590" s="48" t="s">
        <v>4685</v>
      </c>
      <c r="D5590" s="44">
        <v>2005</v>
      </c>
      <c r="E5590" s="48" t="s">
        <v>8691</v>
      </c>
      <c r="F5590" s="44" t="s">
        <v>1296</v>
      </c>
      <c r="G5590" s="61">
        <v>43100</v>
      </c>
    </row>
    <row r="5591" spans="1:7" x14ac:dyDescent="0.15">
      <c r="A5591" s="44">
        <v>35179</v>
      </c>
      <c r="B5591" s="44" t="s">
        <v>1296</v>
      </c>
      <c r="C5591" s="48" t="s">
        <v>10076</v>
      </c>
      <c r="D5591" s="44">
        <v>2005</v>
      </c>
      <c r="E5591" s="48" t="s">
        <v>8691</v>
      </c>
      <c r="F5591" s="44" t="s">
        <v>1296</v>
      </c>
      <c r="G5591" s="61">
        <v>42985</v>
      </c>
    </row>
    <row r="5592" spans="1:7" x14ac:dyDescent="0.15">
      <c r="A5592" s="44">
        <v>35180</v>
      </c>
      <c r="B5592" s="44" t="s">
        <v>1295</v>
      </c>
      <c r="C5592" s="48" t="s">
        <v>4686</v>
      </c>
      <c r="D5592" s="44">
        <v>2003</v>
      </c>
      <c r="E5592" s="48" t="s">
        <v>8798</v>
      </c>
      <c r="F5592" s="44" t="s">
        <v>1299</v>
      </c>
      <c r="G5592" s="61"/>
    </row>
    <row r="5593" spans="1:7" x14ac:dyDescent="0.15">
      <c r="A5593" s="44">
        <v>35181</v>
      </c>
      <c r="B5593" s="44" t="s">
        <v>1296</v>
      </c>
      <c r="C5593" s="48" t="s">
        <v>3065</v>
      </c>
      <c r="D5593" s="44">
        <v>2001</v>
      </c>
      <c r="E5593" s="48" t="s">
        <v>8798</v>
      </c>
      <c r="F5593" s="44" t="s">
        <v>1299</v>
      </c>
      <c r="G5593" s="61">
        <v>42674</v>
      </c>
    </row>
    <row r="5594" spans="1:7" x14ac:dyDescent="0.15">
      <c r="A5594" s="44">
        <v>35182</v>
      </c>
      <c r="B5594" s="44" t="s">
        <v>1296</v>
      </c>
      <c r="C5594" s="48" t="s">
        <v>4687</v>
      </c>
      <c r="D5594" s="44">
        <v>2002</v>
      </c>
      <c r="E5594" s="48" t="s">
        <v>8798</v>
      </c>
      <c r="F5594" s="44" t="s">
        <v>1299</v>
      </c>
      <c r="G5594" s="61"/>
    </row>
    <row r="5595" spans="1:7" x14ac:dyDescent="0.15">
      <c r="A5595" s="44">
        <v>35183</v>
      </c>
      <c r="B5595" s="44" t="s">
        <v>1295</v>
      </c>
      <c r="C5595" s="48" t="s">
        <v>4688</v>
      </c>
      <c r="D5595" s="44">
        <v>2006</v>
      </c>
      <c r="E5595" s="48" t="s">
        <v>8856</v>
      </c>
      <c r="F5595" s="44" t="s">
        <v>1290</v>
      </c>
      <c r="G5595" s="61"/>
    </row>
    <row r="5596" spans="1:7" x14ac:dyDescent="0.15">
      <c r="A5596" s="44">
        <v>35184</v>
      </c>
      <c r="B5596" s="44" t="s">
        <v>1296</v>
      </c>
      <c r="C5596" s="48" t="s">
        <v>4689</v>
      </c>
      <c r="D5596" s="44">
        <v>2002</v>
      </c>
      <c r="E5596" s="48" t="s">
        <v>8856</v>
      </c>
      <c r="F5596" s="44" t="s">
        <v>1290</v>
      </c>
      <c r="G5596" s="61"/>
    </row>
    <row r="5597" spans="1:7" x14ac:dyDescent="0.15">
      <c r="A5597" s="44">
        <v>35185</v>
      </c>
      <c r="B5597" s="44" t="s">
        <v>1296</v>
      </c>
      <c r="C5597" s="48" t="s">
        <v>4690</v>
      </c>
      <c r="D5597" s="44">
        <v>2002</v>
      </c>
      <c r="E5597" s="48" t="s">
        <v>8856</v>
      </c>
      <c r="F5597" s="44" t="s">
        <v>1290</v>
      </c>
      <c r="G5597" s="61"/>
    </row>
    <row r="5598" spans="1:7" x14ac:dyDescent="0.15">
      <c r="A5598" s="44">
        <v>35191</v>
      </c>
      <c r="B5598" s="44" t="s">
        <v>1295</v>
      </c>
      <c r="C5598" s="48" t="s">
        <v>4691</v>
      </c>
      <c r="D5598" s="44">
        <v>2005</v>
      </c>
      <c r="E5598" s="48" t="s">
        <v>8837</v>
      </c>
      <c r="F5598" s="44" t="s">
        <v>1291</v>
      </c>
      <c r="G5598" s="61"/>
    </row>
    <row r="5599" spans="1:7" x14ac:dyDescent="0.15">
      <c r="A5599" s="44">
        <v>35192</v>
      </c>
      <c r="B5599" s="44" t="s">
        <v>1295</v>
      </c>
      <c r="C5599" s="48" t="s">
        <v>4692</v>
      </c>
      <c r="D5599" s="44">
        <v>2007</v>
      </c>
      <c r="E5599" s="48" t="s">
        <v>8837</v>
      </c>
      <c r="F5599" s="44" t="s">
        <v>1291</v>
      </c>
      <c r="G5599" s="61"/>
    </row>
    <row r="5600" spans="1:7" x14ac:dyDescent="0.15">
      <c r="A5600" s="44">
        <v>35193</v>
      </c>
      <c r="B5600" s="44" t="s">
        <v>1296</v>
      </c>
      <c r="C5600" s="48" t="s">
        <v>4693</v>
      </c>
      <c r="D5600" s="44">
        <v>2007</v>
      </c>
      <c r="E5600" s="48" t="s">
        <v>8837</v>
      </c>
      <c r="F5600" s="44" t="s">
        <v>1291</v>
      </c>
      <c r="G5600" s="61"/>
    </row>
    <row r="5601" spans="1:7" x14ac:dyDescent="0.15">
      <c r="A5601" s="44">
        <v>35194</v>
      </c>
      <c r="B5601" s="44" t="s">
        <v>1296</v>
      </c>
      <c r="C5601" s="48" t="s">
        <v>1141</v>
      </c>
      <c r="D5601" s="44">
        <v>2003</v>
      </c>
      <c r="E5601" s="48" t="s">
        <v>8726</v>
      </c>
      <c r="F5601" s="44" t="s">
        <v>1292</v>
      </c>
      <c r="G5601" s="61"/>
    </row>
    <row r="5602" spans="1:7" x14ac:dyDescent="0.15">
      <c r="A5602" s="44">
        <v>35196</v>
      </c>
      <c r="B5602" s="44" t="s">
        <v>1295</v>
      </c>
      <c r="C5602" s="48" t="s">
        <v>4694</v>
      </c>
      <c r="D5602" s="44">
        <v>2003</v>
      </c>
      <c r="E5602" s="48" t="s">
        <v>8748</v>
      </c>
      <c r="F5602" s="44" t="s">
        <v>1296</v>
      </c>
      <c r="G5602" s="61">
        <v>42996</v>
      </c>
    </row>
    <row r="5603" spans="1:7" x14ac:dyDescent="0.15">
      <c r="A5603" s="44">
        <v>35197</v>
      </c>
      <c r="B5603" s="44" t="s">
        <v>1296</v>
      </c>
      <c r="C5603" s="48" t="s">
        <v>4695</v>
      </c>
      <c r="D5603" s="44">
        <v>2003</v>
      </c>
      <c r="E5603" s="48" t="s">
        <v>8748</v>
      </c>
      <c r="F5603" s="44" t="s">
        <v>1296</v>
      </c>
      <c r="G5603" s="61">
        <v>43023</v>
      </c>
    </row>
    <row r="5604" spans="1:7" x14ac:dyDescent="0.15">
      <c r="A5604" s="44">
        <v>35198</v>
      </c>
      <c r="B5604" s="44" t="s">
        <v>1295</v>
      </c>
      <c r="C5604" s="48" t="s">
        <v>4696</v>
      </c>
      <c r="D5604" s="44">
        <v>2006</v>
      </c>
      <c r="E5604" s="48" t="s">
        <v>8716</v>
      </c>
      <c r="F5604" s="44" t="s">
        <v>1294</v>
      </c>
      <c r="G5604" s="61">
        <v>43002</v>
      </c>
    </row>
    <row r="5605" spans="1:7" x14ac:dyDescent="0.15">
      <c r="A5605" s="44">
        <v>35199</v>
      </c>
      <c r="B5605" s="44" t="s">
        <v>1296</v>
      </c>
      <c r="C5605" s="48" t="s">
        <v>11202</v>
      </c>
      <c r="D5605" s="44">
        <v>1999</v>
      </c>
      <c r="E5605" s="48" t="s">
        <v>8730</v>
      </c>
      <c r="F5605" s="44" t="s">
        <v>1298</v>
      </c>
      <c r="G5605" s="61"/>
    </row>
    <row r="5606" spans="1:7" x14ac:dyDescent="0.15">
      <c r="A5606" s="44">
        <v>35200</v>
      </c>
      <c r="B5606" s="44" t="s">
        <v>1295</v>
      </c>
      <c r="C5606" s="48" t="s">
        <v>4697</v>
      </c>
      <c r="D5606" s="44">
        <v>2003</v>
      </c>
      <c r="E5606" s="48" t="s">
        <v>9155</v>
      </c>
      <c r="F5606" s="44" t="s">
        <v>1294</v>
      </c>
      <c r="G5606" s="61"/>
    </row>
    <row r="5607" spans="1:7" x14ac:dyDescent="0.15">
      <c r="A5607" s="44">
        <v>35201</v>
      </c>
      <c r="B5607" s="44" t="s">
        <v>1296</v>
      </c>
      <c r="C5607" s="48" t="s">
        <v>4698</v>
      </c>
      <c r="D5607" s="44">
        <v>2004</v>
      </c>
      <c r="E5607" s="48" t="s">
        <v>8780</v>
      </c>
      <c r="F5607" s="44" t="s">
        <v>1294</v>
      </c>
      <c r="G5607" s="61"/>
    </row>
    <row r="5608" spans="1:7" x14ac:dyDescent="0.15">
      <c r="A5608" s="44">
        <v>35202</v>
      </c>
      <c r="B5608" s="44" t="s">
        <v>1295</v>
      </c>
      <c r="C5608" s="48" t="s">
        <v>4699</v>
      </c>
      <c r="D5608" s="44">
        <v>2000</v>
      </c>
      <c r="E5608" s="48" t="s">
        <v>8780</v>
      </c>
      <c r="F5608" s="44" t="s">
        <v>1294</v>
      </c>
      <c r="G5608" s="61"/>
    </row>
    <row r="5609" spans="1:7" x14ac:dyDescent="0.15">
      <c r="A5609" s="44">
        <v>35203</v>
      </c>
      <c r="B5609" s="44" t="s">
        <v>1295</v>
      </c>
      <c r="C5609" s="48" t="s">
        <v>4700</v>
      </c>
      <c r="D5609" s="44">
        <v>2002</v>
      </c>
      <c r="E5609" s="48" t="s">
        <v>8780</v>
      </c>
      <c r="F5609" s="44" t="s">
        <v>1294</v>
      </c>
      <c r="G5609" s="61"/>
    </row>
    <row r="5610" spans="1:7" x14ac:dyDescent="0.15">
      <c r="A5610" s="44">
        <v>35205</v>
      </c>
      <c r="B5610" s="44" t="s">
        <v>1295</v>
      </c>
      <c r="C5610" s="48" t="s">
        <v>1318</v>
      </c>
      <c r="D5610" s="44">
        <v>2003</v>
      </c>
      <c r="E5610" s="48" t="s">
        <v>8708</v>
      </c>
      <c r="F5610" s="44" t="s">
        <v>1296</v>
      </c>
      <c r="G5610" s="61">
        <v>43100</v>
      </c>
    </row>
    <row r="5611" spans="1:7" x14ac:dyDescent="0.15">
      <c r="A5611" s="44">
        <v>35206</v>
      </c>
      <c r="B5611" s="44" t="s">
        <v>1296</v>
      </c>
      <c r="C5611" s="48" t="s">
        <v>4701</v>
      </c>
      <c r="D5611" s="44">
        <v>2001</v>
      </c>
      <c r="E5611" s="48" t="s">
        <v>8708</v>
      </c>
      <c r="F5611" s="44" t="s">
        <v>1296</v>
      </c>
      <c r="G5611" s="61"/>
    </row>
    <row r="5612" spans="1:7" x14ac:dyDescent="0.15">
      <c r="A5612" s="44">
        <v>35207</v>
      </c>
      <c r="B5612" s="44" t="s">
        <v>1296</v>
      </c>
      <c r="C5612" s="48" t="s">
        <v>682</v>
      </c>
      <c r="D5612" s="44">
        <v>2002</v>
      </c>
      <c r="E5612" s="48" t="s">
        <v>8708</v>
      </c>
      <c r="F5612" s="44" t="s">
        <v>1296</v>
      </c>
      <c r="G5612" s="61">
        <v>43100</v>
      </c>
    </row>
    <row r="5613" spans="1:7" x14ac:dyDescent="0.15">
      <c r="A5613" s="44">
        <v>35208</v>
      </c>
      <c r="B5613" s="44" t="s">
        <v>1295</v>
      </c>
      <c r="C5613" s="48" t="s">
        <v>1304</v>
      </c>
      <c r="D5613" s="44">
        <v>2004</v>
      </c>
      <c r="E5613" s="48" t="s">
        <v>8772</v>
      </c>
      <c r="F5613" s="44" t="s">
        <v>1294</v>
      </c>
      <c r="G5613" s="61">
        <v>43030</v>
      </c>
    </row>
    <row r="5614" spans="1:7" x14ac:dyDescent="0.15">
      <c r="A5614" s="44">
        <v>35212</v>
      </c>
      <c r="B5614" s="44" t="s">
        <v>1295</v>
      </c>
      <c r="C5614" s="48" t="s">
        <v>1270</v>
      </c>
      <c r="D5614" s="44">
        <v>2002</v>
      </c>
      <c r="E5614" s="48" t="s">
        <v>11380</v>
      </c>
      <c r="F5614" s="44" t="s">
        <v>1298</v>
      </c>
      <c r="G5614" s="61">
        <v>42779</v>
      </c>
    </row>
    <row r="5615" spans="1:7" x14ac:dyDescent="0.15">
      <c r="A5615" s="44">
        <v>35215</v>
      </c>
      <c r="B5615" s="44" t="s">
        <v>1296</v>
      </c>
      <c r="C5615" s="48" t="s">
        <v>4702</v>
      </c>
      <c r="D5615" s="44">
        <v>2004</v>
      </c>
      <c r="E5615" s="48" t="s">
        <v>8864</v>
      </c>
      <c r="F5615" s="44" t="s">
        <v>1296</v>
      </c>
      <c r="G5615" s="61"/>
    </row>
    <row r="5616" spans="1:7" x14ac:dyDescent="0.15">
      <c r="A5616" s="44">
        <v>35216</v>
      </c>
      <c r="B5616" s="44" t="s">
        <v>1296</v>
      </c>
      <c r="C5616" s="48" t="s">
        <v>4703</v>
      </c>
      <c r="D5616" s="44">
        <v>2000</v>
      </c>
      <c r="E5616" s="48" t="s">
        <v>8864</v>
      </c>
      <c r="F5616" s="44" t="s">
        <v>1296</v>
      </c>
      <c r="G5616" s="61"/>
    </row>
    <row r="5617" spans="1:7" x14ac:dyDescent="0.15">
      <c r="A5617" s="44">
        <v>35217</v>
      </c>
      <c r="B5617" s="44" t="s">
        <v>1296</v>
      </c>
      <c r="C5617" s="48" t="s">
        <v>4704</v>
      </c>
      <c r="D5617" s="44">
        <v>2006</v>
      </c>
      <c r="E5617" s="48" t="s">
        <v>8864</v>
      </c>
      <c r="F5617" s="44" t="s">
        <v>1296</v>
      </c>
      <c r="G5617" s="61"/>
    </row>
    <row r="5618" spans="1:7" x14ac:dyDescent="0.15">
      <c r="A5618" s="44">
        <v>35218</v>
      </c>
      <c r="B5618" s="44" t="s">
        <v>1296</v>
      </c>
      <c r="C5618" s="48" t="s">
        <v>6682</v>
      </c>
      <c r="D5618" s="44">
        <v>2009</v>
      </c>
      <c r="E5618" s="48" t="s">
        <v>8864</v>
      </c>
      <c r="F5618" s="44" t="s">
        <v>1296</v>
      </c>
      <c r="G5618" s="61"/>
    </row>
    <row r="5619" spans="1:7" x14ac:dyDescent="0.15">
      <c r="A5619" s="44">
        <v>35219</v>
      </c>
      <c r="B5619" s="44" t="s">
        <v>1296</v>
      </c>
      <c r="C5619" s="48" t="s">
        <v>4705</v>
      </c>
      <c r="D5619" s="44">
        <v>2008</v>
      </c>
      <c r="E5619" s="48" t="s">
        <v>8864</v>
      </c>
      <c r="F5619" s="44" t="s">
        <v>1296</v>
      </c>
      <c r="G5619" s="61"/>
    </row>
    <row r="5620" spans="1:7" x14ac:dyDescent="0.15">
      <c r="A5620" s="44">
        <v>35220</v>
      </c>
      <c r="B5620" s="44" t="s">
        <v>1295</v>
      </c>
      <c r="C5620" s="48" t="s">
        <v>6683</v>
      </c>
      <c r="D5620" s="44">
        <v>2010</v>
      </c>
      <c r="E5620" s="48" t="s">
        <v>8864</v>
      </c>
      <c r="F5620" s="44" t="s">
        <v>1296</v>
      </c>
      <c r="G5620" s="61"/>
    </row>
    <row r="5621" spans="1:7" x14ac:dyDescent="0.15">
      <c r="A5621" s="44">
        <v>35221</v>
      </c>
      <c r="B5621" s="44" t="s">
        <v>1295</v>
      </c>
      <c r="C5621" s="48" t="s">
        <v>6684</v>
      </c>
      <c r="D5621" s="44">
        <v>2009</v>
      </c>
      <c r="E5621" s="48" t="s">
        <v>8864</v>
      </c>
      <c r="F5621" s="44" t="s">
        <v>1296</v>
      </c>
      <c r="G5621" s="61"/>
    </row>
    <row r="5622" spans="1:7" x14ac:dyDescent="0.15">
      <c r="A5622" s="44">
        <v>35222</v>
      </c>
      <c r="B5622" s="44" t="s">
        <v>1296</v>
      </c>
      <c r="C5622" s="48" t="s">
        <v>4706</v>
      </c>
      <c r="D5622" s="44">
        <v>2005</v>
      </c>
      <c r="E5622" s="48" t="s">
        <v>8864</v>
      </c>
      <c r="F5622" s="44" t="s">
        <v>1296</v>
      </c>
      <c r="G5622" s="61"/>
    </row>
    <row r="5623" spans="1:7" x14ac:dyDescent="0.15">
      <c r="A5623" s="44">
        <v>35224</v>
      </c>
      <c r="B5623" s="44" t="s">
        <v>1295</v>
      </c>
      <c r="C5623" s="48" t="s">
        <v>462</v>
      </c>
      <c r="D5623" s="44">
        <v>2001</v>
      </c>
      <c r="E5623" s="48" t="s">
        <v>8708</v>
      </c>
      <c r="F5623" s="44" t="s">
        <v>1296</v>
      </c>
      <c r="G5623" s="61"/>
    </row>
    <row r="5624" spans="1:7" x14ac:dyDescent="0.15">
      <c r="A5624" s="44">
        <v>35225</v>
      </c>
      <c r="B5624" s="44" t="s">
        <v>1296</v>
      </c>
      <c r="C5624" s="48" t="s">
        <v>4707</v>
      </c>
      <c r="D5624" s="44">
        <v>2005</v>
      </c>
      <c r="E5624" s="48" t="s">
        <v>8727</v>
      </c>
      <c r="F5624" s="44" t="s">
        <v>1293</v>
      </c>
      <c r="G5624" s="61"/>
    </row>
    <row r="5625" spans="1:7" x14ac:dyDescent="0.15">
      <c r="A5625" s="44">
        <v>35226</v>
      </c>
      <c r="B5625" s="44" t="s">
        <v>1296</v>
      </c>
      <c r="C5625" s="48" t="s">
        <v>4708</v>
      </c>
      <c r="D5625" s="44">
        <v>2006</v>
      </c>
      <c r="E5625" s="48" t="s">
        <v>8769</v>
      </c>
      <c r="F5625" s="44" t="s">
        <v>1297</v>
      </c>
      <c r="G5625" s="61"/>
    </row>
    <row r="5626" spans="1:7" x14ac:dyDescent="0.15">
      <c r="A5626" s="44">
        <v>35227</v>
      </c>
      <c r="B5626" s="44" t="s">
        <v>1296</v>
      </c>
      <c r="C5626" s="48" t="s">
        <v>4709</v>
      </c>
      <c r="D5626" s="44">
        <v>2004</v>
      </c>
      <c r="E5626" s="48" t="s">
        <v>8769</v>
      </c>
      <c r="F5626" s="44" t="s">
        <v>1297</v>
      </c>
      <c r="G5626" s="61"/>
    </row>
    <row r="5627" spans="1:7" x14ac:dyDescent="0.15">
      <c r="A5627" s="133">
        <v>35228</v>
      </c>
      <c r="B5627" s="133" t="s">
        <v>1296</v>
      </c>
      <c r="C5627" s="134" t="s">
        <v>4710</v>
      </c>
      <c r="D5627" s="133">
        <v>2007</v>
      </c>
      <c r="E5627" s="134" t="s">
        <v>8769</v>
      </c>
      <c r="F5627" s="133" t="s">
        <v>1297</v>
      </c>
    </row>
    <row r="5628" spans="1:7" x14ac:dyDescent="0.15">
      <c r="A5628" s="44">
        <v>35229</v>
      </c>
      <c r="B5628" s="44" t="s">
        <v>1295</v>
      </c>
      <c r="C5628" s="48" t="s">
        <v>4711</v>
      </c>
      <c r="D5628" s="44">
        <v>2005</v>
      </c>
      <c r="E5628" s="48" t="s">
        <v>8769</v>
      </c>
      <c r="F5628" s="44" t="s">
        <v>1297</v>
      </c>
      <c r="G5628" s="61"/>
    </row>
    <row r="5629" spans="1:7" x14ac:dyDescent="0.15">
      <c r="A5629" s="44">
        <v>35230</v>
      </c>
      <c r="B5629" s="44" t="s">
        <v>1296</v>
      </c>
      <c r="C5629" s="48" t="s">
        <v>4712</v>
      </c>
      <c r="D5629" s="44">
        <v>2002</v>
      </c>
      <c r="E5629" s="48" t="s">
        <v>8769</v>
      </c>
      <c r="F5629" s="44" t="s">
        <v>1297</v>
      </c>
      <c r="G5629" s="61"/>
    </row>
    <row r="5630" spans="1:7" x14ac:dyDescent="0.15">
      <c r="A5630" s="44">
        <v>35231</v>
      </c>
      <c r="B5630" s="44" t="s">
        <v>1295</v>
      </c>
      <c r="C5630" s="48" t="s">
        <v>1339</v>
      </c>
      <c r="D5630" s="44">
        <v>2001</v>
      </c>
      <c r="E5630" s="48" t="s">
        <v>8708</v>
      </c>
      <c r="F5630" s="44" t="s">
        <v>1296</v>
      </c>
      <c r="G5630" s="61"/>
    </row>
    <row r="5631" spans="1:7" x14ac:dyDescent="0.15">
      <c r="A5631" s="44">
        <v>35232</v>
      </c>
      <c r="B5631" s="44" t="s">
        <v>1295</v>
      </c>
      <c r="C5631" s="48" t="s">
        <v>1280</v>
      </c>
      <c r="D5631" s="44">
        <v>2001</v>
      </c>
      <c r="E5631" s="48" t="s">
        <v>8714</v>
      </c>
      <c r="F5631" s="44" t="s">
        <v>1294</v>
      </c>
      <c r="G5631" s="61">
        <v>42935</v>
      </c>
    </row>
    <row r="5632" spans="1:7" x14ac:dyDescent="0.15">
      <c r="A5632" s="44">
        <v>35235</v>
      </c>
      <c r="B5632" s="44" t="s">
        <v>1295</v>
      </c>
      <c r="C5632" s="48" t="s">
        <v>4713</v>
      </c>
      <c r="D5632" s="44">
        <v>2004</v>
      </c>
      <c r="E5632" s="48" t="s">
        <v>8721</v>
      </c>
      <c r="F5632" s="44" t="s">
        <v>1298</v>
      </c>
      <c r="G5632" s="61"/>
    </row>
    <row r="5633" spans="1:7" x14ac:dyDescent="0.15">
      <c r="A5633" s="44">
        <v>35236</v>
      </c>
      <c r="B5633" s="44" t="s">
        <v>1296</v>
      </c>
      <c r="C5633" s="48" t="s">
        <v>4714</v>
      </c>
      <c r="D5633" s="44">
        <v>2005</v>
      </c>
      <c r="E5633" s="48" t="s">
        <v>8721</v>
      </c>
      <c r="F5633" s="44" t="s">
        <v>1298</v>
      </c>
      <c r="G5633" s="61"/>
    </row>
    <row r="5634" spans="1:7" x14ac:dyDescent="0.15">
      <c r="A5634" s="44">
        <v>35237</v>
      </c>
      <c r="B5634" s="44" t="s">
        <v>1296</v>
      </c>
      <c r="C5634" s="48" t="s">
        <v>1092</v>
      </c>
      <c r="D5634" s="44">
        <v>2002</v>
      </c>
      <c r="E5634" s="48" t="s">
        <v>8847</v>
      </c>
      <c r="F5634" s="44" t="s">
        <v>1291</v>
      </c>
      <c r="G5634" s="61">
        <v>43100</v>
      </c>
    </row>
    <row r="5635" spans="1:7" x14ac:dyDescent="0.15">
      <c r="A5635" s="44">
        <v>35238</v>
      </c>
      <c r="B5635" s="44" t="s">
        <v>1295</v>
      </c>
      <c r="C5635" s="48" t="s">
        <v>974</v>
      </c>
      <c r="D5635" s="44">
        <v>2002</v>
      </c>
      <c r="E5635" s="48" t="s">
        <v>8847</v>
      </c>
      <c r="F5635" s="44" t="s">
        <v>1291</v>
      </c>
      <c r="G5635" s="61">
        <v>43100</v>
      </c>
    </row>
    <row r="5636" spans="1:7" x14ac:dyDescent="0.15">
      <c r="A5636" s="44">
        <v>35239</v>
      </c>
      <c r="B5636" s="44" t="s">
        <v>1296</v>
      </c>
      <c r="C5636" s="48" t="s">
        <v>4715</v>
      </c>
      <c r="D5636" s="44">
        <v>2003</v>
      </c>
      <c r="E5636" s="48" t="s">
        <v>8737</v>
      </c>
      <c r="F5636" s="44" t="s">
        <v>1293</v>
      </c>
      <c r="G5636" s="61"/>
    </row>
    <row r="5637" spans="1:7" x14ac:dyDescent="0.15">
      <c r="A5637" s="44">
        <v>35240</v>
      </c>
      <c r="B5637" s="44" t="s">
        <v>1295</v>
      </c>
      <c r="C5637" s="48" t="s">
        <v>4716</v>
      </c>
      <c r="D5637" s="44">
        <v>2005</v>
      </c>
      <c r="E5637" s="48" t="s">
        <v>8737</v>
      </c>
      <c r="F5637" s="44" t="s">
        <v>1293</v>
      </c>
      <c r="G5637" s="61"/>
    </row>
    <row r="5638" spans="1:7" x14ac:dyDescent="0.15">
      <c r="A5638" s="44">
        <v>35241</v>
      </c>
      <c r="B5638" s="44" t="s">
        <v>1295</v>
      </c>
      <c r="C5638" s="48" t="s">
        <v>4717</v>
      </c>
      <c r="D5638" s="44">
        <v>2004</v>
      </c>
      <c r="E5638" s="48" t="s">
        <v>8814</v>
      </c>
      <c r="F5638" s="44" t="s">
        <v>1291</v>
      </c>
      <c r="G5638" s="61"/>
    </row>
    <row r="5639" spans="1:7" x14ac:dyDescent="0.15">
      <c r="A5639" s="44">
        <v>35242</v>
      </c>
      <c r="B5639" s="44" t="s">
        <v>1296</v>
      </c>
      <c r="C5639" s="48" t="s">
        <v>4718</v>
      </c>
      <c r="D5639" s="44">
        <v>2003</v>
      </c>
      <c r="E5639" s="48" t="s">
        <v>8823</v>
      </c>
      <c r="F5639" s="44" t="s">
        <v>1298</v>
      </c>
      <c r="G5639" s="61"/>
    </row>
    <row r="5640" spans="1:7" x14ac:dyDescent="0.15">
      <c r="A5640" s="44">
        <v>35245</v>
      </c>
      <c r="B5640" s="44" t="s">
        <v>1295</v>
      </c>
      <c r="C5640" s="48" t="s">
        <v>4719</v>
      </c>
      <c r="D5640" s="44">
        <v>2004</v>
      </c>
      <c r="E5640" s="48" t="s">
        <v>8721</v>
      </c>
      <c r="F5640" s="44" t="s">
        <v>1298</v>
      </c>
      <c r="G5640" s="61">
        <v>43100</v>
      </c>
    </row>
    <row r="5641" spans="1:7" x14ac:dyDescent="0.15">
      <c r="A5641" s="44">
        <v>35246</v>
      </c>
      <c r="B5641" s="44" t="s">
        <v>1296</v>
      </c>
      <c r="C5641" s="48" t="s">
        <v>4720</v>
      </c>
      <c r="D5641" s="44">
        <v>2007</v>
      </c>
      <c r="E5641" s="48" t="s">
        <v>8762</v>
      </c>
      <c r="F5641" s="44" t="s">
        <v>1291</v>
      </c>
      <c r="G5641" s="61"/>
    </row>
    <row r="5642" spans="1:7" x14ac:dyDescent="0.15">
      <c r="A5642" s="44">
        <v>35247</v>
      </c>
      <c r="B5642" s="44" t="s">
        <v>1295</v>
      </c>
      <c r="C5642" s="48" t="s">
        <v>4721</v>
      </c>
      <c r="D5642" s="44">
        <v>2005</v>
      </c>
      <c r="E5642" s="48" t="s">
        <v>8762</v>
      </c>
      <c r="F5642" s="44" t="s">
        <v>1291</v>
      </c>
      <c r="G5642" s="61"/>
    </row>
    <row r="5643" spans="1:7" x14ac:dyDescent="0.15">
      <c r="A5643" s="44">
        <v>35248</v>
      </c>
      <c r="B5643" s="44" t="s">
        <v>1295</v>
      </c>
      <c r="C5643" s="48" t="s">
        <v>4722</v>
      </c>
      <c r="D5643" s="44">
        <v>2000</v>
      </c>
      <c r="E5643" s="48" t="s">
        <v>8762</v>
      </c>
      <c r="F5643" s="44" t="s">
        <v>1291</v>
      </c>
      <c r="G5643" s="61"/>
    </row>
    <row r="5644" spans="1:7" x14ac:dyDescent="0.15">
      <c r="A5644" s="44">
        <v>35250</v>
      </c>
      <c r="B5644" s="44" t="s">
        <v>1296</v>
      </c>
      <c r="C5644" s="48" t="s">
        <v>11203</v>
      </c>
      <c r="D5644" s="44">
        <v>1999</v>
      </c>
      <c r="E5644" s="48" t="s">
        <v>8762</v>
      </c>
      <c r="F5644" s="44" t="s">
        <v>1291</v>
      </c>
      <c r="G5644" s="61"/>
    </row>
    <row r="5645" spans="1:7" x14ac:dyDescent="0.15">
      <c r="A5645" s="44">
        <v>35251</v>
      </c>
      <c r="B5645" s="44" t="s">
        <v>1295</v>
      </c>
      <c r="C5645" s="48" t="s">
        <v>4723</v>
      </c>
      <c r="D5645" s="44">
        <v>2000</v>
      </c>
      <c r="E5645" s="48" t="s">
        <v>8762</v>
      </c>
      <c r="F5645" s="44" t="s">
        <v>1291</v>
      </c>
      <c r="G5645" s="61"/>
    </row>
    <row r="5646" spans="1:7" x14ac:dyDescent="0.15">
      <c r="A5646" s="44">
        <v>35252</v>
      </c>
      <c r="B5646" s="44" t="s">
        <v>1296</v>
      </c>
      <c r="C5646" s="48" t="s">
        <v>4724</v>
      </c>
      <c r="D5646" s="44">
        <v>2004</v>
      </c>
      <c r="E5646" s="48" t="s">
        <v>8762</v>
      </c>
      <c r="F5646" s="44" t="s">
        <v>1291</v>
      </c>
      <c r="G5646" s="61">
        <v>43100</v>
      </c>
    </row>
    <row r="5647" spans="1:7" x14ac:dyDescent="0.15">
      <c r="A5647" s="44">
        <v>35253</v>
      </c>
      <c r="B5647" s="44" t="s">
        <v>1295</v>
      </c>
      <c r="C5647" s="48" t="s">
        <v>4725</v>
      </c>
      <c r="D5647" s="44">
        <v>2001</v>
      </c>
      <c r="E5647" s="48" t="s">
        <v>8762</v>
      </c>
      <c r="F5647" s="44" t="s">
        <v>1291</v>
      </c>
      <c r="G5647" s="61"/>
    </row>
    <row r="5648" spans="1:7" x14ac:dyDescent="0.15">
      <c r="A5648" s="44">
        <v>35254</v>
      </c>
      <c r="B5648" s="44" t="s">
        <v>1296</v>
      </c>
      <c r="C5648" s="48" t="s">
        <v>4726</v>
      </c>
      <c r="D5648" s="44">
        <v>2004</v>
      </c>
      <c r="E5648" s="48" t="s">
        <v>8762</v>
      </c>
      <c r="F5648" s="44" t="s">
        <v>1291</v>
      </c>
      <c r="G5648" s="61"/>
    </row>
    <row r="5649" spans="1:7" x14ac:dyDescent="0.15">
      <c r="A5649" s="44">
        <v>35255</v>
      </c>
      <c r="B5649" s="44" t="s">
        <v>1296</v>
      </c>
      <c r="C5649" s="48" t="s">
        <v>4727</v>
      </c>
      <c r="D5649" s="44">
        <v>1999</v>
      </c>
      <c r="E5649" s="48" t="s">
        <v>8762</v>
      </c>
      <c r="F5649" s="44" t="s">
        <v>1291</v>
      </c>
      <c r="G5649" s="61"/>
    </row>
    <row r="5650" spans="1:7" x14ac:dyDescent="0.15">
      <c r="A5650" s="44">
        <v>35257</v>
      </c>
      <c r="B5650" s="44" t="s">
        <v>1295</v>
      </c>
      <c r="C5650" s="48" t="s">
        <v>6685</v>
      </c>
      <c r="D5650" s="44">
        <v>2009</v>
      </c>
      <c r="E5650" s="48" t="s">
        <v>8762</v>
      </c>
      <c r="F5650" s="44" t="s">
        <v>1291</v>
      </c>
      <c r="G5650" s="61"/>
    </row>
    <row r="5651" spans="1:7" x14ac:dyDescent="0.15">
      <c r="A5651" s="44">
        <v>35259</v>
      </c>
      <c r="B5651" s="44" t="s">
        <v>1296</v>
      </c>
      <c r="C5651" s="48" t="s">
        <v>8315</v>
      </c>
      <c r="D5651" s="44">
        <v>2001</v>
      </c>
      <c r="E5651" s="48" t="s">
        <v>8762</v>
      </c>
      <c r="F5651" s="44" t="s">
        <v>1291</v>
      </c>
      <c r="G5651" s="61"/>
    </row>
    <row r="5652" spans="1:7" x14ac:dyDescent="0.15">
      <c r="A5652" s="44">
        <v>35260</v>
      </c>
      <c r="B5652" s="44" t="s">
        <v>1296</v>
      </c>
      <c r="C5652" s="48" t="s">
        <v>4728</v>
      </c>
      <c r="D5652" s="44">
        <v>2004</v>
      </c>
      <c r="E5652" s="48" t="s">
        <v>8762</v>
      </c>
      <c r="F5652" s="44" t="s">
        <v>1291</v>
      </c>
      <c r="G5652" s="61"/>
    </row>
    <row r="5653" spans="1:7" x14ac:dyDescent="0.15">
      <c r="A5653" s="44">
        <v>35261</v>
      </c>
      <c r="B5653" s="44" t="s">
        <v>1296</v>
      </c>
      <c r="C5653" s="48" t="s">
        <v>4729</v>
      </c>
      <c r="D5653" s="44">
        <v>2006</v>
      </c>
      <c r="E5653" s="48" t="s">
        <v>8762</v>
      </c>
      <c r="F5653" s="44" t="s">
        <v>1291</v>
      </c>
      <c r="G5653" s="61"/>
    </row>
    <row r="5654" spans="1:7" x14ac:dyDescent="0.15">
      <c r="A5654" s="44">
        <v>35263</v>
      </c>
      <c r="B5654" s="44" t="s">
        <v>1296</v>
      </c>
      <c r="C5654" s="48" t="s">
        <v>4730</v>
      </c>
      <c r="D5654" s="44">
        <v>2001</v>
      </c>
      <c r="E5654" s="48" t="s">
        <v>8762</v>
      </c>
      <c r="F5654" s="44" t="s">
        <v>1291</v>
      </c>
      <c r="G5654" s="61"/>
    </row>
    <row r="5655" spans="1:7" x14ac:dyDescent="0.15">
      <c r="A5655" s="44">
        <v>35264</v>
      </c>
      <c r="B5655" s="44" t="s">
        <v>1295</v>
      </c>
      <c r="C5655" s="48" t="s">
        <v>4731</v>
      </c>
      <c r="D5655" s="44">
        <v>2004</v>
      </c>
      <c r="E5655" s="48" t="s">
        <v>8762</v>
      </c>
      <c r="F5655" s="44" t="s">
        <v>1291</v>
      </c>
      <c r="G5655" s="61"/>
    </row>
    <row r="5656" spans="1:7" x14ac:dyDescent="0.15">
      <c r="A5656" s="44">
        <v>35266</v>
      </c>
      <c r="B5656" s="44" t="s">
        <v>1296</v>
      </c>
      <c r="C5656" s="48" t="s">
        <v>4732</v>
      </c>
      <c r="D5656" s="44">
        <v>2001</v>
      </c>
      <c r="E5656" s="48" t="s">
        <v>8762</v>
      </c>
      <c r="F5656" s="44" t="s">
        <v>1291</v>
      </c>
      <c r="G5656" s="61"/>
    </row>
    <row r="5657" spans="1:7" x14ac:dyDescent="0.15">
      <c r="A5657" s="44">
        <v>35267</v>
      </c>
      <c r="B5657" s="44" t="s">
        <v>1295</v>
      </c>
      <c r="C5657" s="48" t="s">
        <v>4733</v>
      </c>
      <c r="D5657" s="44">
        <v>2005</v>
      </c>
      <c r="E5657" s="48" t="s">
        <v>8689</v>
      </c>
      <c r="F5657" s="44" t="s">
        <v>1290</v>
      </c>
      <c r="G5657" s="61"/>
    </row>
    <row r="5658" spans="1:7" x14ac:dyDescent="0.15">
      <c r="A5658" s="44">
        <v>35268</v>
      </c>
      <c r="B5658" s="44" t="s">
        <v>1295</v>
      </c>
      <c r="C5658" s="48" t="s">
        <v>4734</v>
      </c>
      <c r="D5658" s="44">
        <v>2008</v>
      </c>
      <c r="E5658" s="48" t="s">
        <v>8689</v>
      </c>
      <c r="F5658" s="44" t="s">
        <v>1290</v>
      </c>
      <c r="G5658" s="61"/>
    </row>
    <row r="5659" spans="1:7" x14ac:dyDescent="0.15">
      <c r="A5659" s="44">
        <v>35269</v>
      </c>
      <c r="B5659" s="44" t="s">
        <v>1296</v>
      </c>
      <c r="C5659" s="48" t="s">
        <v>4735</v>
      </c>
      <c r="D5659" s="44">
        <v>2001</v>
      </c>
      <c r="E5659" s="48" t="s">
        <v>8689</v>
      </c>
      <c r="F5659" s="44" t="s">
        <v>1290</v>
      </c>
      <c r="G5659" s="61"/>
    </row>
    <row r="5660" spans="1:7" x14ac:dyDescent="0.15">
      <c r="A5660" s="133">
        <v>35270</v>
      </c>
      <c r="B5660" s="133" t="s">
        <v>1296</v>
      </c>
      <c r="C5660" s="134" t="s">
        <v>4736</v>
      </c>
      <c r="D5660" s="133">
        <v>2002</v>
      </c>
      <c r="E5660" s="134" t="s">
        <v>8689</v>
      </c>
      <c r="F5660" s="133" t="s">
        <v>1290</v>
      </c>
    </row>
    <row r="5661" spans="1:7" x14ac:dyDescent="0.15">
      <c r="A5661" s="44">
        <v>35271</v>
      </c>
      <c r="B5661" s="44" t="s">
        <v>1295</v>
      </c>
      <c r="C5661" s="48" t="s">
        <v>4737</v>
      </c>
      <c r="D5661" s="44">
        <v>2002</v>
      </c>
      <c r="E5661" s="48" t="s">
        <v>8689</v>
      </c>
      <c r="F5661" s="44" t="s">
        <v>1290</v>
      </c>
      <c r="G5661" s="61"/>
    </row>
    <row r="5662" spans="1:7" x14ac:dyDescent="0.15">
      <c r="A5662" s="44">
        <v>35272</v>
      </c>
      <c r="B5662" s="44" t="s">
        <v>1296</v>
      </c>
      <c r="C5662" s="48" t="s">
        <v>4738</v>
      </c>
      <c r="D5662" s="44">
        <v>2003</v>
      </c>
      <c r="E5662" s="48" t="s">
        <v>8689</v>
      </c>
      <c r="F5662" s="44" t="s">
        <v>1290</v>
      </c>
      <c r="G5662" s="61"/>
    </row>
    <row r="5663" spans="1:7" x14ac:dyDescent="0.15">
      <c r="A5663" s="44">
        <v>35273</v>
      </c>
      <c r="B5663" s="44" t="s">
        <v>1295</v>
      </c>
      <c r="C5663" s="48" t="s">
        <v>4739</v>
      </c>
      <c r="D5663" s="44">
        <v>2004</v>
      </c>
      <c r="E5663" s="48" t="s">
        <v>8689</v>
      </c>
      <c r="F5663" s="44" t="s">
        <v>1290</v>
      </c>
      <c r="G5663" s="61"/>
    </row>
    <row r="5664" spans="1:7" x14ac:dyDescent="0.15">
      <c r="A5664" s="44">
        <v>35274</v>
      </c>
      <c r="B5664" s="44" t="s">
        <v>1295</v>
      </c>
      <c r="C5664" s="48" t="s">
        <v>4740</v>
      </c>
      <c r="D5664" s="44">
        <v>2006</v>
      </c>
      <c r="E5664" s="48" t="s">
        <v>8689</v>
      </c>
      <c r="F5664" s="44" t="s">
        <v>1290</v>
      </c>
      <c r="G5664" s="61"/>
    </row>
    <row r="5665" spans="1:7" x14ac:dyDescent="0.15">
      <c r="A5665" s="44">
        <v>35275</v>
      </c>
      <c r="B5665" s="44" t="s">
        <v>1296</v>
      </c>
      <c r="C5665" s="48" t="s">
        <v>1234</v>
      </c>
      <c r="D5665" s="44">
        <v>2002</v>
      </c>
      <c r="E5665" s="48" t="s">
        <v>8757</v>
      </c>
      <c r="F5665" s="44" t="s">
        <v>1295</v>
      </c>
      <c r="G5665" s="61"/>
    </row>
    <row r="5666" spans="1:7" x14ac:dyDescent="0.15">
      <c r="A5666" s="44">
        <v>35276</v>
      </c>
      <c r="B5666" s="44" t="s">
        <v>1295</v>
      </c>
      <c r="C5666" s="48" t="s">
        <v>4741</v>
      </c>
      <c r="D5666" s="44">
        <v>2005</v>
      </c>
      <c r="E5666" s="48" t="s">
        <v>8689</v>
      </c>
      <c r="F5666" s="44" t="s">
        <v>1290</v>
      </c>
      <c r="G5666" s="61"/>
    </row>
    <row r="5667" spans="1:7" x14ac:dyDescent="0.15">
      <c r="A5667" s="44">
        <v>35277</v>
      </c>
      <c r="B5667" s="44" t="s">
        <v>1296</v>
      </c>
      <c r="C5667" s="48" t="s">
        <v>4742</v>
      </c>
      <c r="D5667" s="44">
        <v>2001</v>
      </c>
      <c r="E5667" s="48" t="s">
        <v>8689</v>
      </c>
      <c r="F5667" s="44" t="s">
        <v>1290</v>
      </c>
      <c r="G5667" s="61"/>
    </row>
    <row r="5668" spans="1:7" x14ac:dyDescent="0.15">
      <c r="A5668" s="44">
        <v>35279</v>
      </c>
      <c r="B5668" s="44" t="s">
        <v>1296</v>
      </c>
      <c r="C5668" s="48" t="s">
        <v>1359</v>
      </c>
      <c r="D5668" s="44">
        <v>2004</v>
      </c>
      <c r="E5668" s="48" t="s">
        <v>8689</v>
      </c>
      <c r="F5668" s="44" t="s">
        <v>1290</v>
      </c>
      <c r="G5668" s="61">
        <v>42896</v>
      </c>
    </row>
    <row r="5669" spans="1:7" x14ac:dyDescent="0.15">
      <c r="A5669" s="44">
        <v>35281</v>
      </c>
      <c r="B5669" s="44" t="s">
        <v>1295</v>
      </c>
      <c r="C5669" s="48" t="s">
        <v>4743</v>
      </c>
      <c r="D5669" s="44">
        <v>2002</v>
      </c>
      <c r="E5669" s="48" t="s">
        <v>8689</v>
      </c>
      <c r="F5669" s="44" t="s">
        <v>1290</v>
      </c>
      <c r="G5669" s="61"/>
    </row>
    <row r="5670" spans="1:7" x14ac:dyDescent="0.15">
      <c r="A5670" s="44">
        <v>35282</v>
      </c>
      <c r="B5670" s="44" t="s">
        <v>1295</v>
      </c>
      <c r="C5670" s="48" t="s">
        <v>4744</v>
      </c>
      <c r="D5670" s="44">
        <v>2001</v>
      </c>
      <c r="E5670" s="48" t="s">
        <v>8689</v>
      </c>
      <c r="F5670" s="44" t="s">
        <v>1290</v>
      </c>
      <c r="G5670" s="61"/>
    </row>
    <row r="5671" spans="1:7" x14ac:dyDescent="0.15">
      <c r="A5671" s="44">
        <v>35283</v>
      </c>
      <c r="B5671" s="44" t="s">
        <v>1296</v>
      </c>
      <c r="C5671" s="48" t="s">
        <v>4745</v>
      </c>
      <c r="D5671" s="44">
        <v>2007</v>
      </c>
      <c r="E5671" s="48" t="s">
        <v>8689</v>
      </c>
      <c r="F5671" s="44" t="s">
        <v>1290</v>
      </c>
      <c r="G5671" s="61"/>
    </row>
    <row r="5672" spans="1:7" x14ac:dyDescent="0.15">
      <c r="A5672" s="44">
        <v>35284</v>
      </c>
      <c r="B5672" s="44" t="s">
        <v>1296</v>
      </c>
      <c r="C5672" s="48" t="s">
        <v>4746</v>
      </c>
      <c r="D5672" s="44">
        <v>2006</v>
      </c>
      <c r="E5672" s="48" t="s">
        <v>8689</v>
      </c>
      <c r="F5672" s="44" t="s">
        <v>1290</v>
      </c>
      <c r="G5672" s="61">
        <v>43100</v>
      </c>
    </row>
    <row r="5673" spans="1:7" x14ac:dyDescent="0.15">
      <c r="A5673" s="133">
        <v>35285</v>
      </c>
      <c r="B5673" s="133" t="s">
        <v>1296</v>
      </c>
      <c r="C5673" s="134" t="s">
        <v>4747</v>
      </c>
      <c r="D5673" s="133">
        <v>2008</v>
      </c>
      <c r="E5673" s="134" t="s">
        <v>8689</v>
      </c>
      <c r="F5673" s="133" t="s">
        <v>1290</v>
      </c>
      <c r="G5673" s="135">
        <v>43100</v>
      </c>
    </row>
    <row r="5674" spans="1:7" x14ac:dyDescent="0.15">
      <c r="A5674" s="133">
        <v>35286</v>
      </c>
      <c r="B5674" s="133" t="s">
        <v>1295</v>
      </c>
      <c r="C5674" s="134" t="s">
        <v>1349</v>
      </c>
      <c r="D5674" s="133">
        <v>2004</v>
      </c>
      <c r="E5674" s="134" t="s">
        <v>8689</v>
      </c>
      <c r="F5674" s="133" t="s">
        <v>1290</v>
      </c>
      <c r="G5674" s="135">
        <v>42896</v>
      </c>
    </row>
    <row r="5675" spans="1:7" x14ac:dyDescent="0.15">
      <c r="A5675" s="133">
        <v>35287</v>
      </c>
      <c r="B5675" s="133" t="s">
        <v>1295</v>
      </c>
      <c r="C5675" s="134" t="s">
        <v>979</v>
      </c>
      <c r="D5675" s="133">
        <v>2004</v>
      </c>
      <c r="E5675" s="134" t="s">
        <v>8709</v>
      </c>
      <c r="F5675" s="133" t="s">
        <v>1294</v>
      </c>
      <c r="G5675" s="135">
        <v>43100</v>
      </c>
    </row>
    <row r="5676" spans="1:7" x14ac:dyDescent="0.15">
      <c r="A5676" s="133">
        <v>35288</v>
      </c>
      <c r="B5676" s="133" t="s">
        <v>1296</v>
      </c>
      <c r="C5676" s="134" t="s">
        <v>4748</v>
      </c>
      <c r="D5676" s="133">
        <v>2006</v>
      </c>
      <c r="E5676" s="134" t="s">
        <v>8709</v>
      </c>
      <c r="F5676" s="133" t="s">
        <v>1294</v>
      </c>
      <c r="G5676" s="135">
        <v>43100</v>
      </c>
    </row>
    <row r="5677" spans="1:7" x14ac:dyDescent="0.15">
      <c r="A5677" s="133">
        <v>35289</v>
      </c>
      <c r="B5677" s="133" t="s">
        <v>1296</v>
      </c>
      <c r="C5677" s="134" t="s">
        <v>4749</v>
      </c>
      <c r="D5677" s="133">
        <v>2007</v>
      </c>
      <c r="E5677" s="134" t="s">
        <v>8689</v>
      </c>
      <c r="F5677" s="133" t="s">
        <v>1290</v>
      </c>
    </row>
    <row r="5678" spans="1:7" x14ac:dyDescent="0.15">
      <c r="A5678" s="44">
        <v>35290</v>
      </c>
      <c r="B5678" s="44" t="s">
        <v>1296</v>
      </c>
      <c r="C5678" s="48" t="s">
        <v>4750</v>
      </c>
      <c r="D5678" s="44">
        <v>2005</v>
      </c>
      <c r="E5678" s="48" t="s">
        <v>8689</v>
      </c>
      <c r="F5678" s="44" t="s">
        <v>1290</v>
      </c>
      <c r="G5678" s="61">
        <v>42946</v>
      </c>
    </row>
    <row r="5679" spans="1:7" x14ac:dyDescent="0.15">
      <c r="A5679" s="44">
        <v>35291</v>
      </c>
      <c r="B5679" s="44" t="s">
        <v>1295</v>
      </c>
      <c r="C5679" s="48" t="s">
        <v>4751</v>
      </c>
      <c r="D5679" s="44">
        <v>2003</v>
      </c>
      <c r="E5679" s="48" t="s">
        <v>8689</v>
      </c>
      <c r="F5679" s="44" t="s">
        <v>1290</v>
      </c>
      <c r="G5679" s="61"/>
    </row>
    <row r="5680" spans="1:7" x14ac:dyDescent="0.15">
      <c r="A5680" s="44">
        <v>35292</v>
      </c>
      <c r="B5680" s="44" t="s">
        <v>1295</v>
      </c>
      <c r="C5680" s="48" t="s">
        <v>4752</v>
      </c>
      <c r="D5680" s="44">
        <v>2002</v>
      </c>
      <c r="E5680" s="48" t="s">
        <v>8689</v>
      </c>
      <c r="F5680" s="44" t="s">
        <v>1290</v>
      </c>
      <c r="G5680" s="61"/>
    </row>
    <row r="5681" spans="1:7" x14ac:dyDescent="0.15">
      <c r="A5681" s="44">
        <v>35293</v>
      </c>
      <c r="B5681" s="44" t="s">
        <v>1296</v>
      </c>
      <c r="C5681" s="48" t="s">
        <v>4753</v>
      </c>
      <c r="D5681" s="44">
        <v>2004</v>
      </c>
      <c r="E5681" s="48" t="s">
        <v>8842</v>
      </c>
      <c r="F5681" s="44" t="s">
        <v>1291</v>
      </c>
      <c r="G5681" s="61"/>
    </row>
    <row r="5682" spans="1:7" x14ac:dyDescent="0.15">
      <c r="A5682" s="44">
        <v>35294</v>
      </c>
      <c r="B5682" s="44" t="s">
        <v>1296</v>
      </c>
      <c r="C5682" s="48" t="s">
        <v>4754</v>
      </c>
      <c r="D5682" s="44">
        <v>2006</v>
      </c>
      <c r="E5682" s="48" t="s">
        <v>8842</v>
      </c>
      <c r="F5682" s="44" t="s">
        <v>1291</v>
      </c>
      <c r="G5682" s="61"/>
    </row>
    <row r="5683" spans="1:7" x14ac:dyDescent="0.15">
      <c r="A5683" s="44">
        <v>35295</v>
      </c>
      <c r="B5683" s="44" t="s">
        <v>1295</v>
      </c>
      <c r="C5683" s="48" t="s">
        <v>4755</v>
      </c>
      <c r="D5683" s="44">
        <v>2006</v>
      </c>
      <c r="E5683" s="48" t="s">
        <v>8842</v>
      </c>
      <c r="F5683" s="44" t="s">
        <v>1291</v>
      </c>
      <c r="G5683" s="61"/>
    </row>
    <row r="5684" spans="1:7" x14ac:dyDescent="0.15">
      <c r="A5684" s="44">
        <v>35296</v>
      </c>
      <c r="B5684" s="44" t="s">
        <v>1296</v>
      </c>
      <c r="C5684" s="48" t="s">
        <v>4756</v>
      </c>
      <c r="D5684" s="44">
        <v>2002</v>
      </c>
      <c r="E5684" s="48" t="s">
        <v>8842</v>
      </c>
      <c r="F5684" s="44" t="s">
        <v>1291</v>
      </c>
      <c r="G5684" s="61">
        <v>42429</v>
      </c>
    </row>
    <row r="5685" spans="1:7" x14ac:dyDescent="0.15">
      <c r="A5685" s="44">
        <v>35298</v>
      </c>
      <c r="B5685" s="44" t="s">
        <v>1295</v>
      </c>
      <c r="C5685" s="48" t="s">
        <v>11204</v>
      </c>
      <c r="D5685" s="44">
        <v>1999</v>
      </c>
      <c r="E5685" s="48" t="s">
        <v>8842</v>
      </c>
      <c r="F5685" s="44" t="s">
        <v>1291</v>
      </c>
      <c r="G5685" s="61"/>
    </row>
    <row r="5686" spans="1:7" x14ac:dyDescent="0.15">
      <c r="A5686" s="44">
        <v>35299</v>
      </c>
      <c r="B5686" s="44" t="s">
        <v>1296</v>
      </c>
      <c r="C5686" s="48" t="s">
        <v>4757</v>
      </c>
      <c r="D5686" s="44">
        <v>2003</v>
      </c>
      <c r="E5686" s="48" t="s">
        <v>8842</v>
      </c>
      <c r="F5686" s="44" t="s">
        <v>1291</v>
      </c>
      <c r="G5686" s="61"/>
    </row>
    <row r="5687" spans="1:7" x14ac:dyDescent="0.15">
      <c r="A5687" s="44">
        <v>35300</v>
      </c>
      <c r="B5687" s="44" t="s">
        <v>1296</v>
      </c>
      <c r="C5687" s="48" t="s">
        <v>4758</v>
      </c>
      <c r="D5687" s="44">
        <v>2001</v>
      </c>
      <c r="E5687" s="48" t="s">
        <v>8842</v>
      </c>
      <c r="F5687" s="44" t="s">
        <v>1291</v>
      </c>
      <c r="G5687" s="61"/>
    </row>
    <row r="5688" spans="1:7" x14ac:dyDescent="0.15">
      <c r="A5688" s="44">
        <v>35301</v>
      </c>
      <c r="B5688" s="44" t="s">
        <v>1296</v>
      </c>
      <c r="C5688" s="48" t="s">
        <v>4759</v>
      </c>
      <c r="D5688" s="44">
        <v>2004</v>
      </c>
      <c r="E5688" s="48" t="s">
        <v>8842</v>
      </c>
      <c r="F5688" s="44" t="s">
        <v>1291</v>
      </c>
      <c r="G5688" s="61"/>
    </row>
    <row r="5689" spans="1:7" x14ac:dyDescent="0.15">
      <c r="A5689" s="44">
        <v>35305</v>
      </c>
      <c r="B5689" s="44" t="s">
        <v>1296</v>
      </c>
      <c r="C5689" s="48" t="s">
        <v>4760</v>
      </c>
      <c r="D5689" s="44">
        <v>2002</v>
      </c>
      <c r="E5689" s="48" t="s">
        <v>8842</v>
      </c>
      <c r="F5689" s="44" t="s">
        <v>1291</v>
      </c>
      <c r="G5689" s="61"/>
    </row>
    <row r="5690" spans="1:7" x14ac:dyDescent="0.15">
      <c r="A5690" s="44">
        <v>35306</v>
      </c>
      <c r="B5690" s="44" t="s">
        <v>1296</v>
      </c>
      <c r="C5690" s="48" t="s">
        <v>4761</v>
      </c>
      <c r="D5690" s="44">
        <v>2008</v>
      </c>
      <c r="E5690" s="48" t="s">
        <v>8842</v>
      </c>
      <c r="F5690" s="44" t="s">
        <v>1291</v>
      </c>
      <c r="G5690" s="61"/>
    </row>
    <row r="5691" spans="1:7" x14ac:dyDescent="0.15">
      <c r="A5691" s="44">
        <v>35307</v>
      </c>
      <c r="B5691" s="44" t="s">
        <v>1295</v>
      </c>
      <c r="C5691" s="48" t="s">
        <v>4762</v>
      </c>
      <c r="D5691" s="44">
        <v>2007</v>
      </c>
      <c r="E5691" s="48" t="s">
        <v>8842</v>
      </c>
      <c r="F5691" s="44" t="s">
        <v>1291</v>
      </c>
      <c r="G5691" s="61"/>
    </row>
    <row r="5692" spans="1:7" x14ac:dyDescent="0.15">
      <c r="A5692" s="44">
        <v>35320</v>
      </c>
      <c r="B5692" s="44" t="s">
        <v>1296</v>
      </c>
      <c r="C5692" s="48" t="s">
        <v>4763</v>
      </c>
      <c r="D5692" s="44">
        <v>2001</v>
      </c>
      <c r="E5692" s="48" t="s">
        <v>9204</v>
      </c>
      <c r="F5692" s="44" t="s">
        <v>1291</v>
      </c>
      <c r="G5692" s="61"/>
    </row>
    <row r="5693" spans="1:7" x14ac:dyDescent="0.15">
      <c r="A5693" s="44">
        <v>35321</v>
      </c>
      <c r="B5693" s="44" t="s">
        <v>1296</v>
      </c>
      <c r="C5693" s="48" t="s">
        <v>11205</v>
      </c>
      <c r="D5693" s="44">
        <v>1999</v>
      </c>
      <c r="E5693" s="48" t="s">
        <v>9204</v>
      </c>
      <c r="F5693" s="44" t="s">
        <v>1291</v>
      </c>
      <c r="G5693" s="61"/>
    </row>
    <row r="5694" spans="1:7" x14ac:dyDescent="0.15">
      <c r="A5694" s="44">
        <v>35328</v>
      </c>
      <c r="B5694" s="44" t="s">
        <v>1295</v>
      </c>
      <c r="C5694" s="48" t="s">
        <v>11206</v>
      </c>
      <c r="D5694" s="44">
        <v>1999</v>
      </c>
      <c r="E5694" s="48" t="s">
        <v>9204</v>
      </c>
      <c r="F5694" s="44" t="s">
        <v>1291</v>
      </c>
      <c r="G5694" s="61"/>
    </row>
    <row r="5695" spans="1:7" x14ac:dyDescent="0.15">
      <c r="A5695" s="44">
        <v>35332</v>
      </c>
      <c r="B5695" s="44" t="s">
        <v>1296</v>
      </c>
      <c r="C5695" s="48" t="s">
        <v>1127</v>
      </c>
      <c r="D5695" s="44">
        <v>2001</v>
      </c>
      <c r="E5695" s="48" t="s">
        <v>8756</v>
      </c>
      <c r="F5695" s="44" t="s">
        <v>1296</v>
      </c>
      <c r="G5695" s="61"/>
    </row>
    <row r="5696" spans="1:7" x14ac:dyDescent="0.15">
      <c r="A5696" s="44">
        <v>35333</v>
      </c>
      <c r="B5696" s="44" t="s">
        <v>1295</v>
      </c>
      <c r="C5696" s="48" t="s">
        <v>4764</v>
      </c>
      <c r="D5696" s="44">
        <v>2003</v>
      </c>
      <c r="E5696" s="48" t="s">
        <v>8761</v>
      </c>
      <c r="F5696" s="44" t="s">
        <v>1292</v>
      </c>
      <c r="G5696" s="61"/>
    </row>
    <row r="5697" spans="1:7" x14ac:dyDescent="0.15">
      <c r="A5697" s="44">
        <v>35335</v>
      </c>
      <c r="B5697" s="44" t="s">
        <v>1295</v>
      </c>
      <c r="C5697" s="48" t="s">
        <v>4765</v>
      </c>
      <c r="D5697" s="44">
        <v>2003</v>
      </c>
      <c r="E5697" s="48" t="s">
        <v>8748</v>
      </c>
      <c r="F5697" s="44" t="s">
        <v>1296</v>
      </c>
      <c r="G5697" s="61"/>
    </row>
    <row r="5698" spans="1:7" x14ac:dyDescent="0.15">
      <c r="A5698" s="44">
        <v>35337</v>
      </c>
      <c r="B5698" s="44" t="s">
        <v>1295</v>
      </c>
      <c r="C5698" s="48" t="s">
        <v>4766</v>
      </c>
      <c r="D5698" s="44">
        <v>2004</v>
      </c>
      <c r="E5698" s="48" t="s">
        <v>8710</v>
      </c>
      <c r="F5698" s="44" t="s">
        <v>1299</v>
      </c>
      <c r="G5698" s="61">
        <v>42841</v>
      </c>
    </row>
    <row r="5699" spans="1:7" x14ac:dyDescent="0.15">
      <c r="A5699" s="44">
        <v>35338</v>
      </c>
      <c r="B5699" s="44" t="s">
        <v>1296</v>
      </c>
      <c r="C5699" s="48" t="s">
        <v>4767</v>
      </c>
      <c r="D5699" s="44">
        <v>2000</v>
      </c>
      <c r="E5699" s="48" t="s">
        <v>8710</v>
      </c>
      <c r="F5699" s="44" t="s">
        <v>1299</v>
      </c>
      <c r="G5699" s="61"/>
    </row>
    <row r="5700" spans="1:7" x14ac:dyDescent="0.15">
      <c r="A5700" s="44">
        <v>35339</v>
      </c>
      <c r="B5700" s="44" t="s">
        <v>1296</v>
      </c>
      <c r="C5700" s="48" t="s">
        <v>824</v>
      </c>
      <c r="D5700" s="44">
        <v>2003</v>
      </c>
      <c r="E5700" s="48" t="s">
        <v>8710</v>
      </c>
      <c r="F5700" s="44" t="s">
        <v>1299</v>
      </c>
      <c r="G5700" s="61"/>
    </row>
    <row r="5701" spans="1:7" x14ac:dyDescent="0.15">
      <c r="A5701" s="44">
        <v>35340</v>
      </c>
      <c r="B5701" s="44" t="s">
        <v>1295</v>
      </c>
      <c r="C5701" s="48" t="s">
        <v>4768</v>
      </c>
      <c r="D5701" s="44">
        <v>2006</v>
      </c>
      <c r="E5701" s="48" t="s">
        <v>8710</v>
      </c>
      <c r="F5701" s="44" t="s">
        <v>1299</v>
      </c>
      <c r="G5701" s="61">
        <v>43100</v>
      </c>
    </row>
    <row r="5702" spans="1:7" x14ac:dyDescent="0.15">
      <c r="A5702" s="44">
        <v>35341</v>
      </c>
      <c r="B5702" s="44" t="s">
        <v>1295</v>
      </c>
      <c r="C5702" s="48" t="s">
        <v>1069</v>
      </c>
      <c r="D5702" s="44">
        <v>2001</v>
      </c>
      <c r="E5702" s="48" t="s">
        <v>8803</v>
      </c>
      <c r="F5702" s="44" t="s">
        <v>1296</v>
      </c>
      <c r="G5702" s="61"/>
    </row>
    <row r="5703" spans="1:7" x14ac:dyDescent="0.15">
      <c r="A5703" s="44">
        <v>35342</v>
      </c>
      <c r="B5703" s="44" t="s">
        <v>1296</v>
      </c>
      <c r="C5703" s="48" t="s">
        <v>4769</v>
      </c>
      <c r="D5703" s="44">
        <v>2002</v>
      </c>
      <c r="E5703" s="48" t="s">
        <v>8796</v>
      </c>
      <c r="F5703" s="44" t="s">
        <v>1295</v>
      </c>
      <c r="G5703" s="61"/>
    </row>
    <row r="5704" spans="1:7" x14ac:dyDescent="0.15">
      <c r="A5704" s="44">
        <v>35343</v>
      </c>
      <c r="B5704" s="44" t="s">
        <v>1295</v>
      </c>
      <c r="C5704" s="48" t="s">
        <v>11207</v>
      </c>
      <c r="D5704" s="44">
        <v>1999</v>
      </c>
      <c r="E5704" s="48" t="s">
        <v>8796</v>
      </c>
      <c r="F5704" s="44" t="s">
        <v>1295</v>
      </c>
      <c r="G5704" s="61">
        <v>42645</v>
      </c>
    </row>
    <row r="5705" spans="1:7" x14ac:dyDescent="0.15">
      <c r="A5705" s="44">
        <v>35344</v>
      </c>
      <c r="B5705" s="44" t="s">
        <v>1295</v>
      </c>
      <c r="C5705" s="48" t="s">
        <v>11208</v>
      </c>
      <c r="D5705" s="44">
        <v>1999</v>
      </c>
      <c r="E5705" s="48" t="s">
        <v>8796</v>
      </c>
      <c r="F5705" s="44" t="s">
        <v>1295</v>
      </c>
      <c r="G5705" s="61">
        <v>42645</v>
      </c>
    </row>
    <row r="5706" spans="1:7" x14ac:dyDescent="0.15">
      <c r="A5706" s="44">
        <v>35346</v>
      </c>
      <c r="B5706" s="44" t="s">
        <v>1295</v>
      </c>
      <c r="C5706" s="48" t="s">
        <v>4770</v>
      </c>
      <c r="D5706" s="44">
        <v>2005</v>
      </c>
      <c r="E5706" s="48" t="s">
        <v>9977</v>
      </c>
      <c r="F5706" s="44" t="s">
        <v>1298</v>
      </c>
      <c r="G5706" s="61"/>
    </row>
    <row r="5707" spans="1:7" x14ac:dyDescent="0.15">
      <c r="A5707" s="44">
        <v>35347</v>
      </c>
      <c r="B5707" s="44" t="s">
        <v>1295</v>
      </c>
      <c r="C5707" s="48" t="s">
        <v>993</v>
      </c>
      <c r="D5707" s="44">
        <v>2003</v>
      </c>
      <c r="E5707" s="48" t="s">
        <v>9977</v>
      </c>
      <c r="F5707" s="44" t="s">
        <v>1298</v>
      </c>
      <c r="G5707" s="61"/>
    </row>
    <row r="5708" spans="1:7" x14ac:dyDescent="0.15">
      <c r="A5708" s="44">
        <v>35348</v>
      </c>
      <c r="B5708" s="44" t="s">
        <v>1295</v>
      </c>
      <c r="C5708" s="48" t="s">
        <v>4771</v>
      </c>
      <c r="D5708" s="44">
        <v>2001</v>
      </c>
      <c r="E5708" s="48" t="s">
        <v>8752</v>
      </c>
      <c r="F5708" s="44" t="s">
        <v>1290</v>
      </c>
      <c r="G5708" s="61"/>
    </row>
    <row r="5709" spans="1:7" x14ac:dyDescent="0.15">
      <c r="A5709" s="44">
        <v>35349</v>
      </c>
      <c r="B5709" s="44" t="s">
        <v>1295</v>
      </c>
      <c r="C5709" s="48" t="s">
        <v>4772</v>
      </c>
      <c r="D5709" s="44">
        <v>2003</v>
      </c>
      <c r="E5709" s="48" t="s">
        <v>8733</v>
      </c>
      <c r="F5709" s="44" t="s">
        <v>1297</v>
      </c>
      <c r="G5709" s="61"/>
    </row>
    <row r="5710" spans="1:7" x14ac:dyDescent="0.15">
      <c r="A5710" s="133">
        <v>35350</v>
      </c>
      <c r="B5710" s="133" t="s">
        <v>1295</v>
      </c>
      <c r="C5710" s="134" t="s">
        <v>1369</v>
      </c>
      <c r="D5710" s="133">
        <v>2000</v>
      </c>
      <c r="E5710" s="134" t="s">
        <v>8733</v>
      </c>
      <c r="F5710" s="133" t="s">
        <v>1297</v>
      </c>
      <c r="G5710" s="135">
        <v>42673</v>
      </c>
    </row>
    <row r="5711" spans="1:7" x14ac:dyDescent="0.15">
      <c r="A5711" s="44">
        <v>35351</v>
      </c>
      <c r="B5711" s="44" t="s">
        <v>1295</v>
      </c>
      <c r="C5711" s="48" t="s">
        <v>4773</v>
      </c>
      <c r="D5711" s="44">
        <v>2007</v>
      </c>
      <c r="E5711" s="48" t="s">
        <v>8733</v>
      </c>
      <c r="F5711" s="44" t="s">
        <v>1297</v>
      </c>
      <c r="G5711" s="61"/>
    </row>
    <row r="5712" spans="1:7" x14ac:dyDescent="0.15">
      <c r="A5712" s="44">
        <v>35352</v>
      </c>
      <c r="B5712" s="44" t="s">
        <v>1295</v>
      </c>
      <c r="C5712" s="48" t="s">
        <v>4774</v>
      </c>
      <c r="D5712" s="44">
        <v>2004</v>
      </c>
      <c r="E5712" s="48" t="s">
        <v>8733</v>
      </c>
      <c r="F5712" s="44" t="s">
        <v>1297</v>
      </c>
      <c r="G5712" s="61"/>
    </row>
    <row r="5713" spans="1:7" x14ac:dyDescent="0.15">
      <c r="A5713" s="44">
        <v>35353</v>
      </c>
      <c r="B5713" s="44" t="s">
        <v>1295</v>
      </c>
      <c r="C5713" s="48" t="s">
        <v>4775</v>
      </c>
      <c r="D5713" s="44">
        <v>2005</v>
      </c>
      <c r="E5713" s="48" t="s">
        <v>8733</v>
      </c>
      <c r="F5713" s="44" t="s">
        <v>1297</v>
      </c>
      <c r="G5713" s="61"/>
    </row>
    <row r="5714" spans="1:7" x14ac:dyDescent="0.15">
      <c r="A5714" s="44">
        <v>35354</v>
      </c>
      <c r="B5714" s="44" t="s">
        <v>1296</v>
      </c>
      <c r="C5714" s="48" t="s">
        <v>4776</v>
      </c>
      <c r="D5714" s="44">
        <v>2006</v>
      </c>
      <c r="E5714" s="48" t="s">
        <v>8733</v>
      </c>
      <c r="F5714" s="44" t="s">
        <v>1297</v>
      </c>
      <c r="G5714" s="61"/>
    </row>
    <row r="5715" spans="1:7" x14ac:dyDescent="0.15">
      <c r="A5715" s="44">
        <v>35355</v>
      </c>
      <c r="B5715" s="44" t="s">
        <v>1295</v>
      </c>
      <c r="C5715" s="48" t="s">
        <v>11209</v>
      </c>
      <c r="D5715" s="44">
        <v>1999</v>
      </c>
      <c r="E5715" s="48" t="s">
        <v>8845</v>
      </c>
      <c r="F5715" s="44" t="s">
        <v>1291</v>
      </c>
      <c r="G5715" s="61">
        <v>42645</v>
      </c>
    </row>
    <row r="5716" spans="1:7" x14ac:dyDescent="0.15">
      <c r="A5716" s="44">
        <v>35356</v>
      </c>
      <c r="B5716" s="44" t="s">
        <v>1295</v>
      </c>
      <c r="C5716" s="48" t="s">
        <v>1310</v>
      </c>
      <c r="D5716" s="44">
        <v>2001</v>
      </c>
      <c r="E5716" s="48" t="s">
        <v>8845</v>
      </c>
      <c r="F5716" s="44" t="s">
        <v>1291</v>
      </c>
      <c r="G5716" s="61"/>
    </row>
    <row r="5717" spans="1:7" x14ac:dyDescent="0.15">
      <c r="A5717" s="44">
        <v>35357</v>
      </c>
      <c r="B5717" s="44" t="s">
        <v>1296</v>
      </c>
      <c r="C5717" s="48" t="s">
        <v>4777</v>
      </c>
      <c r="D5717" s="44">
        <v>2005</v>
      </c>
      <c r="E5717" s="48" t="s">
        <v>8781</v>
      </c>
      <c r="F5717" s="44" t="s">
        <v>1295</v>
      </c>
      <c r="G5717" s="61"/>
    </row>
    <row r="5718" spans="1:7" x14ac:dyDescent="0.15">
      <c r="A5718" s="44">
        <v>35358</v>
      </c>
      <c r="B5718" s="44" t="s">
        <v>1296</v>
      </c>
      <c r="C5718" s="48" t="s">
        <v>4778</v>
      </c>
      <c r="D5718" s="44">
        <v>2003</v>
      </c>
      <c r="E5718" s="48" t="s">
        <v>8790</v>
      </c>
      <c r="F5718" s="44" t="s">
        <v>1298</v>
      </c>
      <c r="G5718" s="61"/>
    </row>
    <row r="5719" spans="1:7" x14ac:dyDescent="0.15">
      <c r="A5719" s="44">
        <v>35360</v>
      </c>
      <c r="B5719" s="44" t="s">
        <v>1295</v>
      </c>
      <c r="C5719" s="48" t="s">
        <v>4779</v>
      </c>
      <c r="D5719" s="44">
        <v>2007</v>
      </c>
      <c r="E5719" s="48" t="s">
        <v>8717</v>
      </c>
      <c r="F5719" s="44" t="s">
        <v>1299</v>
      </c>
      <c r="G5719" s="61"/>
    </row>
    <row r="5720" spans="1:7" x14ac:dyDescent="0.15">
      <c r="A5720" s="44">
        <v>35361</v>
      </c>
      <c r="B5720" s="44" t="s">
        <v>1295</v>
      </c>
      <c r="C5720" s="48" t="s">
        <v>4780</v>
      </c>
      <c r="D5720" s="44">
        <v>2006</v>
      </c>
      <c r="E5720" s="48" t="s">
        <v>8717</v>
      </c>
      <c r="F5720" s="44" t="s">
        <v>1299</v>
      </c>
      <c r="G5720" s="61">
        <v>43100</v>
      </c>
    </row>
    <row r="5721" spans="1:7" x14ac:dyDescent="0.15">
      <c r="A5721" s="44">
        <v>35362</v>
      </c>
      <c r="B5721" s="44" t="s">
        <v>1295</v>
      </c>
      <c r="C5721" s="48" t="s">
        <v>4781</v>
      </c>
      <c r="D5721" s="44">
        <v>2000</v>
      </c>
      <c r="E5721" s="48" t="s">
        <v>8737</v>
      </c>
      <c r="F5721" s="44" t="s">
        <v>1293</v>
      </c>
      <c r="G5721" s="61"/>
    </row>
    <row r="5722" spans="1:7" x14ac:dyDescent="0.15">
      <c r="A5722" s="44">
        <v>35364</v>
      </c>
      <c r="B5722" s="44" t="s">
        <v>1296</v>
      </c>
      <c r="C5722" s="48" t="s">
        <v>4782</v>
      </c>
      <c r="D5722" s="44">
        <v>2004</v>
      </c>
      <c r="E5722" s="48" t="s">
        <v>8737</v>
      </c>
      <c r="F5722" s="44" t="s">
        <v>1293</v>
      </c>
      <c r="G5722" s="61"/>
    </row>
    <row r="5723" spans="1:7" x14ac:dyDescent="0.15">
      <c r="A5723" s="44">
        <v>35365</v>
      </c>
      <c r="B5723" s="44" t="s">
        <v>1295</v>
      </c>
      <c r="C5723" s="48" t="s">
        <v>4783</v>
      </c>
      <c r="D5723" s="44">
        <v>2006</v>
      </c>
      <c r="E5723" s="48" t="s">
        <v>8836</v>
      </c>
      <c r="F5723" s="44" t="s">
        <v>1296</v>
      </c>
      <c r="G5723" s="61"/>
    </row>
    <row r="5724" spans="1:7" x14ac:dyDescent="0.15">
      <c r="A5724" s="44">
        <v>35366</v>
      </c>
      <c r="B5724" s="44" t="s">
        <v>1296</v>
      </c>
      <c r="C5724" s="48" t="s">
        <v>4784</v>
      </c>
      <c r="D5724" s="44">
        <v>2007</v>
      </c>
      <c r="E5724" s="48" t="s">
        <v>8836</v>
      </c>
      <c r="F5724" s="44" t="s">
        <v>1296</v>
      </c>
      <c r="G5724" s="61"/>
    </row>
    <row r="5725" spans="1:7" x14ac:dyDescent="0.15">
      <c r="A5725" s="44">
        <v>35368</v>
      </c>
      <c r="B5725" s="44" t="s">
        <v>1295</v>
      </c>
      <c r="C5725" s="48" t="s">
        <v>4785</v>
      </c>
      <c r="D5725" s="44">
        <v>2001</v>
      </c>
      <c r="E5725" s="48" t="s">
        <v>8814</v>
      </c>
      <c r="F5725" s="44" t="s">
        <v>1291</v>
      </c>
      <c r="G5725" s="61">
        <v>42677</v>
      </c>
    </row>
    <row r="5726" spans="1:7" x14ac:dyDescent="0.15">
      <c r="A5726" s="44">
        <v>35369</v>
      </c>
      <c r="B5726" s="44" t="s">
        <v>1295</v>
      </c>
      <c r="C5726" s="48" t="s">
        <v>4786</v>
      </c>
      <c r="D5726" s="44">
        <v>2004</v>
      </c>
      <c r="E5726" s="48" t="s">
        <v>8726</v>
      </c>
      <c r="F5726" s="44" t="s">
        <v>1292</v>
      </c>
      <c r="G5726" s="61"/>
    </row>
    <row r="5727" spans="1:7" x14ac:dyDescent="0.15">
      <c r="A5727" s="44">
        <v>35370</v>
      </c>
      <c r="B5727" s="44" t="s">
        <v>1295</v>
      </c>
      <c r="C5727" s="48" t="s">
        <v>983</v>
      </c>
      <c r="D5727" s="44">
        <v>2003</v>
      </c>
      <c r="E5727" s="48" t="s">
        <v>11381</v>
      </c>
      <c r="F5727" s="44" t="s">
        <v>1298</v>
      </c>
      <c r="G5727" s="61">
        <v>43100</v>
      </c>
    </row>
    <row r="5728" spans="1:7" x14ac:dyDescent="0.15">
      <c r="A5728" s="44">
        <v>35371</v>
      </c>
      <c r="B5728" s="44" t="s">
        <v>1296</v>
      </c>
      <c r="C5728" s="48" t="s">
        <v>6791</v>
      </c>
      <c r="D5728" s="44">
        <v>2008</v>
      </c>
      <c r="E5728" s="48" t="s">
        <v>8869</v>
      </c>
      <c r="F5728" s="44" t="s">
        <v>1290</v>
      </c>
      <c r="G5728" s="61"/>
    </row>
    <row r="5729" spans="1:7" x14ac:dyDescent="0.15">
      <c r="A5729" s="44">
        <v>35372</v>
      </c>
      <c r="B5729" s="44" t="s">
        <v>1296</v>
      </c>
      <c r="C5729" s="48" t="s">
        <v>4787</v>
      </c>
      <c r="D5729" s="44">
        <v>2004</v>
      </c>
      <c r="E5729" s="48" t="s">
        <v>8869</v>
      </c>
      <c r="F5729" s="44" t="s">
        <v>1290</v>
      </c>
      <c r="G5729" s="61"/>
    </row>
    <row r="5730" spans="1:7" x14ac:dyDescent="0.15">
      <c r="A5730" s="44">
        <v>35373</v>
      </c>
      <c r="B5730" s="44" t="s">
        <v>1295</v>
      </c>
      <c r="C5730" s="48" t="s">
        <v>4788</v>
      </c>
      <c r="D5730" s="44">
        <v>2000</v>
      </c>
      <c r="E5730" s="48" t="s">
        <v>8869</v>
      </c>
      <c r="F5730" s="44" t="s">
        <v>1290</v>
      </c>
      <c r="G5730" s="61"/>
    </row>
    <row r="5731" spans="1:7" x14ac:dyDescent="0.15">
      <c r="A5731" s="44">
        <v>35374</v>
      </c>
      <c r="B5731" s="44" t="s">
        <v>1295</v>
      </c>
      <c r="C5731" s="48" t="s">
        <v>986</v>
      </c>
      <c r="D5731" s="44">
        <v>2002</v>
      </c>
      <c r="E5731" s="48" t="s">
        <v>8729</v>
      </c>
      <c r="F5731" s="44" t="s">
        <v>1298</v>
      </c>
      <c r="G5731" s="61">
        <v>42896</v>
      </c>
    </row>
    <row r="5732" spans="1:7" x14ac:dyDescent="0.15">
      <c r="A5732" s="44">
        <v>35375</v>
      </c>
      <c r="B5732" s="44" t="s">
        <v>1295</v>
      </c>
      <c r="C5732" s="48" t="s">
        <v>987</v>
      </c>
      <c r="D5732" s="44">
        <v>2002</v>
      </c>
      <c r="E5732" s="48" t="s">
        <v>8729</v>
      </c>
      <c r="F5732" s="44" t="s">
        <v>1298</v>
      </c>
      <c r="G5732" s="61">
        <v>43100</v>
      </c>
    </row>
    <row r="5733" spans="1:7" x14ac:dyDescent="0.15">
      <c r="A5733" s="44">
        <v>35376</v>
      </c>
      <c r="B5733" s="44" t="s">
        <v>1296</v>
      </c>
      <c r="C5733" s="48" t="s">
        <v>1125</v>
      </c>
      <c r="D5733" s="44">
        <v>2003</v>
      </c>
      <c r="E5733" s="48" t="s">
        <v>8729</v>
      </c>
      <c r="F5733" s="44" t="s">
        <v>1298</v>
      </c>
      <c r="G5733" s="61">
        <v>42896</v>
      </c>
    </row>
    <row r="5734" spans="1:7" x14ac:dyDescent="0.15">
      <c r="A5734" s="44">
        <v>35377</v>
      </c>
      <c r="B5734" s="44" t="s">
        <v>1295</v>
      </c>
      <c r="C5734" s="48" t="s">
        <v>4789</v>
      </c>
      <c r="D5734" s="44">
        <v>2007</v>
      </c>
      <c r="E5734" s="48" t="s">
        <v>8785</v>
      </c>
      <c r="F5734" s="44" t="s">
        <v>1297</v>
      </c>
      <c r="G5734" s="61"/>
    </row>
    <row r="5735" spans="1:7" x14ac:dyDescent="0.15">
      <c r="A5735" s="44">
        <v>35378</v>
      </c>
      <c r="B5735" s="44" t="s">
        <v>1296</v>
      </c>
      <c r="C5735" s="48" t="s">
        <v>4790</v>
      </c>
      <c r="D5735" s="44">
        <v>2005</v>
      </c>
      <c r="E5735" s="48" t="s">
        <v>8785</v>
      </c>
      <c r="F5735" s="44" t="s">
        <v>1297</v>
      </c>
      <c r="G5735" s="61">
        <v>42919</v>
      </c>
    </row>
    <row r="5736" spans="1:7" x14ac:dyDescent="0.15">
      <c r="A5736" s="44">
        <v>35379</v>
      </c>
      <c r="B5736" s="44" t="s">
        <v>1296</v>
      </c>
      <c r="C5736" s="48" t="s">
        <v>11210</v>
      </c>
      <c r="D5736" s="44">
        <v>1999</v>
      </c>
      <c r="E5736" s="48" t="s">
        <v>8785</v>
      </c>
      <c r="F5736" s="44" t="s">
        <v>1297</v>
      </c>
      <c r="G5736" s="61"/>
    </row>
    <row r="5737" spans="1:7" x14ac:dyDescent="0.15">
      <c r="A5737" s="44">
        <v>35380</v>
      </c>
      <c r="B5737" s="44" t="s">
        <v>1295</v>
      </c>
      <c r="C5737" s="48" t="s">
        <v>4791</v>
      </c>
      <c r="D5737" s="44">
        <v>2007</v>
      </c>
      <c r="E5737" s="48" t="s">
        <v>8785</v>
      </c>
      <c r="F5737" s="44" t="s">
        <v>1297</v>
      </c>
      <c r="G5737" s="61"/>
    </row>
    <row r="5738" spans="1:7" x14ac:dyDescent="0.15">
      <c r="A5738" s="44">
        <v>35381</v>
      </c>
      <c r="B5738" s="44" t="s">
        <v>1296</v>
      </c>
      <c r="C5738" s="48" t="s">
        <v>4792</v>
      </c>
      <c r="D5738" s="44">
        <v>2004</v>
      </c>
      <c r="E5738" s="48" t="s">
        <v>8785</v>
      </c>
      <c r="F5738" s="44" t="s">
        <v>1297</v>
      </c>
      <c r="G5738" s="61"/>
    </row>
    <row r="5739" spans="1:7" x14ac:dyDescent="0.15">
      <c r="A5739" s="44">
        <v>35382</v>
      </c>
      <c r="B5739" s="44" t="s">
        <v>1296</v>
      </c>
      <c r="C5739" s="48" t="s">
        <v>4793</v>
      </c>
      <c r="D5739" s="44">
        <v>2007</v>
      </c>
      <c r="E5739" s="48" t="s">
        <v>8785</v>
      </c>
      <c r="F5739" s="44" t="s">
        <v>1297</v>
      </c>
      <c r="G5739" s="61"/>
    </row>
    <row r="5740" spans="1:7" x14ac:dyDescent="0.15">
      <c r="A5740" s="44">
        <v>35383</v>
      </c>
      <c r="B5740" s="44" t="s">
        <v>1295</v>
      </c>
      <c r="C5740" s="48" t="s">
        <v>11211</v>
      </c>
      <c r="D5740" s="44">
        <v>1999</v>
      </c>
      <c r="E5740" s="48" t="s">
        <v>8708</v>
      </c>
      <c r="F5740" s="44" t="s">
        <v>1296</v>
      </c>
      <c r="G5740" s="61"/>
    </row>
    <row r="5741" spans="1:7" x14ac:dyDescent="0.15">
      <c r="A5741" s="44">
        <v>35384</v>
      </c>
      <c r="B5741" s="44" t="s">
        <v>1295</v>
      </c>
      <c r="C5741" s="48" t="s">
        <v>11212</v>
      </c>
      <c r="D5741" s="44">
        <v>1999</v>
      </c>
      <c r="E5741" s="48" t="s">
        <v>8708</v>
      </c>
      <c r="F5741" s="44" t="s">
        <v>1296</v>
      </c>
      <c r="G5741" s="61"/>
    </row>
    <row r="5742" spans="1:7" x14ac:dyDescent="0.15">
      <c r="A5742" s="44">
        <v>35385</v>
      </c>
      <c r="B5742" s="44" t="s">
        <v>1295</v>
      </c>
      <c r="C5742" s="48" t="s">
        <v>11213</v>
      </c>
      <c r="D5742" s="44">
        <v>1999</v>
      </c>
      <c r="E5742" s="48" t="s">
        <v>8708</v>
      </c>
      <c r="F5742" s="44" t="s">
        <v>1296</v>
      </c>
      <c r="G5742" s="61">
        <v>42676</v>
      </c>
    </row>
    <row r="5743" spans="1:7" x14ac:dyDescent="0.15">
      <c r="A5743" s="44">
        <v>35386</v>
      </c>
      <c r="B5743" s="44" t="s">
        <v>1296</v>
      </c>
      <c r="C5743" s="48" t="s">
        <v>5747</v>
      </c>
      <c r="D5743" s="44">
        <v>2001</v>
      </c>
      <c r="E5743" s="48" t="s">
        <v>8708</v>
      </c>
      <c r="F5743" s="44" t="s">
        <v>1296</v>
      </c>
      <c r="G5743" s="61">
        <v>43100</v>
      </c>
    </row>
    <row r="5744" spans="1:7" x14ac:dyDescent="0.15">
      <c r="A5744" s="44">
        <v>35387</v>
      </c>
      <c r="B5744" s="44" t="s">
        <v>1295</v>
      </c>
      <c r="C5744" s="48" t="s">
        <v>1364</v>
      </c>
      <c r="D5744" s="44">
        <v>2004</v>
      </c>
      <c r="E5744" s="48" t="s">
        <v>8708</v>
      </c>
      <c r="F5744" s="44" t="s">
        <v>1296</v>
      </c>
      <c r="G5744" s="61">
        <v>42925</v>
      </c>
    </row>
    <row r="5745" spans="1:7" x14ac:dyDescent="0.15">
      <c r="A5745" s="44">
        <v>35392</v>
      </c>
      <c r="B5745" s="44" t="s">
        <v>1296</v>
      </c>
      <c r="C5745" s="48" t="s">
        <v>4794</v>
      </c>
      <c r="D5745" s="44">
        <v>2004</v>
      </c>
      <c r="E5745" s="48" t="s">
        <v>8717</v>
      </c>
      <c r="F5745" s="44" t="s">
        <v>1299</v>
      </c>
      <c r="G5745" s="61"/>
    </row>
    <row r="5746" spans="1:7" x14ac:dyDescent="0.15">
      <c r="A5746" s="44">
        <v>35393</v>
      </c>
      <c r="B5746" s="44" t="s">
        <v>1296</v>
      </c>
      <c r="C5746" s="48" t="s">
        <v>5748</v>
      </c>
      <c r="D5746" s="44">
        <v>2002</v>
      </c>
      <c r="E5746" s="48" t="s">
        <v>8719</v>
      </c>
      <c r="F5746" s="44" t="s">
        <v>1294</v>
      </c>
      <c r="G5746" s="61"/>
    </row>
    <row r="5747" spans="1:7" x14ac:dyDescent="0.15">
      <c r="A5747" s="44">
        <v>35394</v>
      </c>
      <c r="B5747" s="44" t="s">
        <v>1295</v>
      </c>
      <c r="C5747" s="48" t="s">
        <v>11214</v>
      </c>
      <c r="D5747" s="44">
        <v>1999</v>
      </c>
      <c r="E5747" s="48" t="s">
        <v>8803</v>
      </c>
      <c r="F5747" s="44" t="s">
        <v>1296</v>
      </c>
      <c r="G5747" s="61"/>
    </row>
    <row r="5748" spans="1:7" x14ac:dyDescent="0.15">
      <c r="A5748" s="44">
        <v>35396</v>
      </c>
      <c r="B5748" s="44" t="s">
        <v>1296</v>
      </c>
      <c r="C5748" s="48" t="s">
        <v>4795</v>
      </c>
      <c r="D5748" s="44">
        <v>2002</v>
      </c>
      <c r="E5748" s="48" t="s">
        <v>8691</v>
      </c>
      <c r="F5748" s="44" t="s">
        <v>1296</v>
      </c>
      <c r="G5748" s="61"/>
    </row>
    <row r="5749" spans="1:7" x14ac:dyDescent="0.15">
      <c r="A5749" s="44">
        <v>35397</v>
      </c>
      <c r="B5749" s="44" t="s">
        <v>1296</v>
      </c>
      <c r="C5749" s="48" t="s">
        <v>4796</v>
      </c>
      <c r="D5749" s="44">
        <v>2002</v>
      </c>
      <c r="E5749" s="48" t="s">
        <v>8691</v>
      </c>
      <c r="F5749" s="44" t="s">
        <v>1296</v>
      </c>
      <c r="G5749" s="61"/>
    </row>
    <row r="5750" spans="1:7" x14ac:dyDescent="0.15">
      <c r="A5750" s="44">
        <v>35398</v>
      </c>
      <c r="B5750" s="44" t="s">
        <v>1296</v>
      </c>
      <c r="C5750" s="48" t="s">
        <v>4797</v>
      </c>
      <c r="D5750" s="44">
        <v>2001</v>
      </c>
      <c r="E5750" s="48" t="s">
        <v>8691</v>
      </c>
      <c r="F5750" s="44" t="s">
        <v>1296</v>
      </c>
      <c r="G5750" s="61"/>
    </row>
    <row r="5751" spans="1:7" x14ac:dyDescent="0.15">
      <c r="A5751" s="44">
        <v>35399</v>
      </c>
      <c r="B5751" s="44" t="s">
        <v>1295</v>
      </c>
      <c r="C5751" s="48" t="s">
        <v>6713</v>
      </c>
      <c r="D5751" s="44">
        <v>2009</v>
      </c>
      <c r="E5751" s="48" t="s">
        <v>8691</v>
      </c>
      <c r="F5751" s="44" t="s">
        <v>1296</v>
      </c>
      <c r="G5751" s="61"/>
    </row>
    <row r="5752" spans="1:7" x14ac:dyDescent="0.15">
      <c r="A5752" s="44">
        <v>35400</v>
      </c>
      <c r="B5752" s="44" t="s">
        <v>1296</v>
      </c>
      <c r="C5752" s="48" t="s">
        <v>4798</v>
      </c>
      <c r="D5752" s="44">
        <v>2004</v>
      </c>
      <c r="E5752" s="48" t="s">
        <v>8691</v>
      </c>
      <c r="F5752" s="44" t="s">
        <v>1296</v>
      </c>
      <c r="G5752" s="61"/>
    </row>
    <row r="5753" spans="1:7" x14ac:dyDescent="0.15">
      <c r="A5753" s="44">
        <v>35401</v>
      </c>
      <c r="B5753" s="44" t="s">
        <v>1296</v>
      </c>
      <c r="C5753" s="48" t="s">
        <v>4799</v>
      </c>
      <c r="D5753" s="44">
        <v>2006</v>
      </c>
      <c r="E5753" s="48" t="s">
        <v>8691</v>
      </c>
      <c r="F5753" s="44" t="s">
        <v>1296</v>
      </c>
      <c r="G5753" s="61"/>
    </row>
    <row r="5754" spans="1:7" x14ac:dyDescent="0.15">
      <c r="A5754" s="44">
        <v>35402</v>
      </c>
      <c r="B5754" s="44" t="s">
        <v>1295</v>
      </c>
      <c r="C5754" s="48" t="s">
        <v>4800</v>
      </c>
      <c r="D5754" s="44">
        <v>2004</v>
      </c>
      <c r="E5754" s="48" t="s">
        <v>8691</v>
      </c>
      <c r="F5754" s="44" t="s">
        <v>1296</v>
      </c>
      <c r="G5754" s="61"/>
    </row>
    <row r="5755" spans="1:7" x14ac:dyDescent="0.15">
      <c r="A5755" s="44">
        <v>35403</v>
      </c>
      <c r="B5755" s="44" t="s">
        <v>1296</v>
      </c>
      <c r="C5755" s="48" t="s">
        <v>4801</v>
      </c>
      <c r="D5755" s="44">
        <v>2005</v>
      </c>
      <c r="E5755" s="48" t="s">
        <v>8691</v>
      </c>
      <c r="F5755" s="44" t="s">
        <v>1296</v>
      </c>
      <c r="G5755" s="61">
        <v>43100</v>
      </c>
    </row>
    <row r="5756" spans="1:7" x14ac:dyDescent="0.15">
      <c r="A5756" s="44">
        <v>35405</v>
      </c>
      <c r="B5756" s="44" t="s">
        <v>1296</v>
      </c>
      <c r="C5756" s="48" t="s">
        <v>4802</v>
      </c>
      <c r="D5756" s="44">
        <v>2008</v>
      </c>
      <c r="E5756" s="48" t="s">
        <v>8691</v>
      </c>
      <c r="F5756" s="44" t="s">
        <v>1296</v>
      </c>
      <c r="G5756" s="61"/>
    </row>
    <row r="5757" spans="1:7" x14ac:dyDescent="0.15">
      <c r="A5757" s="44">
        <v>35406</v>
      </c>
      <c r="B5757" s="44" t="s">
        <v>1296</v>
      </c>
      <c r="C5757" s="48" t="s">
        <v>4803</v>
      </c>
      <c r="D5757" s="44">
        <v>2002</v>
      </c>
      <c r="E5757" s="48" t="s">
        <v>8691</v>
      </c>
      <c r="F5757" s="44" t="s">
        <v>1296</v>
      </c>
      <c r="G5757" s="61"/>
    </row>
    <row r="5758" spans="1:7" x14ac:dyDescent="0.15">
      <c r="A5758" s="44">
        <v>35409</v>
      </c>
      <c r="B5758" s="44" t="s">
        <v>1296</v>
      </c>
      <c r="C5758" s="48" t="s">
        <v>4804</v>
      </c>
      <c r="D5758" s="44">
        <v>2006</v>
      </c>
      <c r="E5758" s="48" t="s">
        <v>8691</v>
      </c>
      <c r="F5758" s="44" t="s">
        <v>1296</v>
      </c>
      <c r="G5758" s="61"/>
    </row>
    <row r="5759" spans="1:7" x14ac:dyDescent="0.15">
      <c r="A5759" s="44">
        <v>35410</v>
      </c>
      <c r="B5759" s="44" t="s">
        <v>1295</v>
      </c>
      <c r="C5759" s="48" t="s">
        <v>11215</v>
      </c>
      <c r="D5759" s="44">
        <v>1999</v>
      </c>
      <c r="E5759" s="48" t="s">
        <v>8691</v>
      </c>
      <c r="F5759" s="44" t="s">
        <v>1296</v>
      </c>
      <c r="G5759" s="61"/>
    </row>
    <row r="5760" spans="1:7" x14ac:dyDescent="0.15">
      <c r="A5760" s="44">
        <v>35411</v>
      </c>
      <c r="B5760" s="44" t="s">
        <v>1295</v>
      </c>
      <c r="C5760" s="48" t="s">
        <v>4805</v>
      </c>
      <c r="D5760" s="44">
        <v>2000</v>
      </c>
      <c r="E5760" s="48" t="s">
        <v>8691</v>
      </c>
      <c r="F5760" s="44" t="s">
        <v>1296</v>
      </c>
      <c r="G5760" s="61"/>
    </row>
    <row r="5761" spans="1:7" x14ac:dyDescent="0.15">
      <c r="A5761" s="44">
        <v>35414</v>
      </c>
      <c r="B5761" s="44" t="s">
        <v>1296</v>
      </c>
      <c r="C5761" s="48" t="s">
        <v>4806</v>
      </c>
      <c r="D5761" s="44">
        <v>2007</v>
      </c>
      <c r="E5761" s="48" t="s">
        <v>8691</v>
      </c>
      <c r="F5761" s="44" t="s">
        <v>1296</v>
      </c>
      <c r="G5761" s="61"/>
    </row>
    <row r="5762" spans="1:7" x14ac:dyDescent="0.15">
      <c r="A5762" s="44">
        <v>35417</v>
      </c>
      <c r="B5762" s="44" t="s">
        <v>1296</v>
      </c>
      <c r="C5762" s="48" t="s">
        <v>4807</v>
      </c>
      <c r="D5762" s="44">
        <v>2007</v>
      </c>
      <c r="E5762" s="48" t="s">
        <v>8691</v>
      </c>
      <c r="F5762" s="44" t="s">
        <v>1296</v>
      </c>
      <c r="G5762" s="61"/>
    </row>
    <row r="5763" spans="1:7" x14ac:dyDescent="0.15">
      <c r="A5763" s="44">
        <v>35419</v>
      </c>
      <c r="B5763" s="44" t="s">
        <v>1296</v>
      </c>
      <c r="C5763" s="48" t="s">
        <v>4808</v>
      </c>
      <c r="D5763" s="44">
        <v>1999</v>
      </c>
      <c r="E5763" s="48" t="s">
        <v>8691</v>
      </c>
      <c r="F5763" s="44" t="s">
        <v>1296</v>
      </c>
      <c r="G5763" s="61"/>
    </row>
    <row r="5764" spans="1:7" x14ac:dyDescent="0.15">
      <c r="A5764" s="44">
        <v>35420</v>
      </c>
      <c r="B5764" s="44" t="s">
        <v>1296</v>
      </c>
      <c r="C5764" s="48" t="s">
        <v>4809</v>
      </c>
      <c r="D5764" s="44">
        <v>2002</v>
      </c>
      <c r="E5764" s="48" t="s">
        <v>8691</v>
      </c>
      <c r="F5764" s="44" t="s">
        <v>1296</v>
      </c>
      <c r="G5764" s="61"/>
    </row>
    <row r="5765" spans="1:7" x14ac:dyDescent="0.15">
      <c r="A5765" s="44">
        <v>35421</v>
      </c>
      <c r="B5765" s="44" t="s">
        <v>1296</v>
      </c>
      <c r="C5765" s="48" t="s">
        <v>4810</v>
      </c>
      <c r="D5765" s="44">
        <v>2001</v>
      </c>
      <c r="E5765" s="48" t="s">
        <v>8691</v>
      </c>
      <c r="F5765" s="44" t="s">
        <v>1296</v>
      </c>
      <c r="G5765" s="61"/>
    </row>
    <row r="5766" spans="1:7" x14ac:dyDescent="0.15">
      <c r="A5766" s="44">
        <v>35422</v>
      </c>
      <c r="B5766" s="44" t="s">
        <v>1296</v>
      </c>
      <c r="C5766" s="48" t="s">
        <v>4811</v>
      </c>
      <c r="D5766" s="44">
        <v>2007</v>
      </c>
      <c r="E5766" s="48" t="s">
        <v>8691</v>
      </c>
      <c r="F5766" s="44" t="s">
        <v>1296</v>
      </c>
      <c r="G5766" s="61"/>
    </row>
    <row r="5767" spans="1:7" x14ac:dyDescent="0.15">
      <c r="A5767" s="44">
        <v>35423</v>
      </c>
      <c r="B5767" s="44" t="s">
        <v>1296</v>
      </c>
      <c r="C5767" s="48" t="s">
        <v>4812</v>
      </c>
      <c r="D5767" s="44">
        <v>2003</v>
      </c>
      <c r="E5767" s="48" t="s">
        <v>8691</v>
      </c>
      <c r="F5767" s="44" t="s">
        <v>1296</v>
      </c>
      <c r="G5767" s="61"/>
    </row>
    <row r="5768" spans="1:7" x14ac:dyDescent="0.15">
      <c r="A5768" s="44">
        <v>35424</v>
      </c>
      <c r="B5768" s="44" t="s">
        <v>1295</v>
      </c>
      <c r="C5768" s="48" t="s">
        <v>4813</v>
      </c>
      <c r="D5768" s="44">
        <v>2008</v>
      </c>
      <c r="E5768" s="48" t="s">
        <v>8691</v>
      </c>
      <c r="F5768" s="44" t="s">
        <v>1296</v>
      </c>
      <c r="G5768" s="61"/>
    </row>
    <row r="5769" spans="1:7" x14ac:dyDescent="0.15">
      <c r="A5769" s="44">
        <v>35425</v>
      </c>
      <c r="B5769" s="44" t="s">
        <v>1295</v>
      </c>
      <c r="C5769" s="48" t="s">
        <v>4814</v>
      </c>
      <c r="D5769" s="44">
        <v>2004</v>
      </c>
      <c r="E5769" s="48" t="s">
        <v>8691</v>
      </c>
      <c r="F5769" s="44" t="s">
        <v>1296</v>
      </c>
      <c r="G5769" s="61"/>
    </row>
    <row r="5770" spans="1:7" x14ac:dyDescent="0.15">
      <c r="A5770" s="44">
        <v>35426</v>
      </c>
      <c r="B5770" s="44" t="s">
        <v>1296</v>
      </c>
      <c r="C5770" s="48" t="s">
        <v>5784</v>
      </c>
      <c r="D5770" s="44">
        <v>2004</v>
      </c>
      <c r="E5770" s="48" t="s">
        <v>8691</v>
      </c>
      <c r="F5770" s="44" t="s">
        <v>1296</v>
      </c>
      <c r="G5770" s="61"/>
    </row>
    <row r="5771" spans="1:7" x14ac:dyDescent="0.15">
      <c r="A5771" s="44">
        <v>35427</v>
      </c>
      <c r="B5771" s="44" t="s">
        <v>1296</v>
      </c>
      <c r="C5771" s="48" t="s">
        <v>4815</v>
      </c>
      <c r="D5771" s="44">
        <v>2004</v>
      </c>
      <c r="E5771" s="48" t="s">
        <v>8691</v>
      </c>
      <c r="F5771" s="44" t="s">
        <v>1296</v>
      </c>
      <c r="G5771" s="61"/>
    </row>
    <row r="5772" spans="1:7" x14ac:dyDescent="0.15">
      <c r="A5772" s="44">
        <v>35428</v>
      </c>
      <c r="B5772" s="44" t="s">
        <v>1296</v>
      </c>
      <c r="C5772" s="48" t="s">
        <v>4816</v>
      </c>
      <c r="D5772" s="44">
        <v>2006</v>
      </c>
      <c r="E5772" s="48" t="s">
        <v>8802</v>
      </c>
      <c r="F5772" s="44" t="s">
        <v>1296</v>
      </c>
      <c r="G5772" s="61">
        <v>43100</v>
      </c>
    </row>
    <row r="5773" spans="1:7" x14ac:dyDescent="0.15">
      <c r="A5773" s="44">
        <v>35429</v>
      </c>
      <c r="B5773" s="44" t="s">
        <v>1296</v>
      </c>
      <c r="C5773" s="48" t="s">
        <v>6686</v>
      </c>
      <c r="D5773" s="44">
        <v>2009</v>
      </c>
      <c r="E5773" s="48" t="s">
        <v>8691</v>
      </c>
      <c r="F5773" s="44" t="s">
        <v>1296</v>
      </c>
      <c r="G5773" s="61"/>
    </row>
    <row r="5774" spans="1:7" x14ac:dyDescent="0.15">
      <c r="A5774" s="44">
        <v>35430</v>
      </c>
      <c r="B5774" s="44" t="s">
        <v>1296</v>
      </c>
      <c r="C5774" s="48" t="s">
        <v>4817</v>
      </c>
      <c r="D5774" s="44">
        <v>2002</v>
      </c>
      <c r="E5774" s="48" t="s">
        <v>8691</v>
      </c>
      <c r="F5774" s="44" t="s">
        <v>1296</v>
      </c>
      <c r="G5774" s="61"/>
    </row>
    <row r="5775" spans="1:7" x14ac:dyDescent="0.15">
      <c r="A5775" s="44">
        <v>35431</v>
      </c>
      <c r="B5775" s="44" t="s">
        <v>1295</v>
      </c>
      <c r="C5775" s="48" t="s">
        <v>4818</v>
      </c>
      <c r="D5775" s="44">
        <v>2004</v>
      </c>
      <c r="E5775" s="48" t="s">
        <v>8691</v>
      </c>
      <c r="F5775" s="44" t="s">
        <v>1296</v>
      </c>
      <c r="G5775" s="61"/>
    </row>
    <row r="5776" spans="1:7" x14ac:dyDescent="0.15">
      <c r="A5776" s="44">
        <v>35432</v>
      </c>
      <c r="B5776" s="44" t="s">
        <v>1296</v>
      </c>
      <c r="C5776" s="48" t="s">
        <v>4819</v>
      </c>
      <c r="D5776" s="44">
        <v>2004</v>
      </c>
      <c r="E5776" s="48" t="s">
        <v>8691</v>
      </c>
      <c r="F5776" s="44" t="s">
        <v>1296</v>
      </c>
      <c r="G5776" s="61"/>
    </row>
    <row r="5777" spans="1:7" x14ac:dyDescent="0.15">
      <c r="A5777" s="44">
        <v>35433</v>
      </c>
      <c r="B5777" s="44" t="s">
        <v>1295</v>
      </c>
      <c r="C5777" s="48" t="s">
        <v>4820</v>
      </c>
      <c r="D5777" s="44">
        <v>2004</v>
      </c>
      <c r="E5777" s="48" t="s">
        <v>8691</v>
      </c>
      <c r="F5777" s="44" t="s">
        <v>1296</v>
      </c>
      <c r="G5777" s="61"/>
    </row>
    <row r="5778" spans="1:7" x14ac:dyDescent="0.15">
      <c r="A5778" s="44">
        <v>35434</v>
      </c>
      <c r="B5778" s="44" t="s">
        <v>1296</v>
      </c>
      <c r="C5778" s="48" t="s">
        <v>4821</v>
      </c>
      <c r="D5778" s="44">
        <v>2008</v>
      </c>
      <c r="E5778" s="48" t="s">
        <v>8691</v>
      </c>
      <c r="F5778" s="44" t="s">
        <v>1296</v>
      </c>
      <c r="G5778" s="61"/>
    </row>
    <row r="5779" spans="1:7" x14ac:dyDescent="0.15">
      <c r="A5779" s="44">
        <v>35436</v>
      </c>
      <c r="B5779" s="44" t="s">
        <v>1295</v>
      </c>
      <c r="C5779" s="48" t="s">
        <v>4822</v>
      </c>
      <c r="D5779" s="44">
        <v>2008</v>
      </c>
      <c r="E5779" s="48" t="s">
        <v>8691</v>
      </c>
      <c r="F5779" s="44" t="s">
        <v>1296</v>
      </c>
      <c r="G5779" s="61"/>
    </row>
    <row r="5780" spans="1:7" x14ac:dyDescent="0.15">
      <c r="A5780" s="44">
        <v>35437</v>
      </c>
      <c r="B5780" s="44" t="s">
        <v>1296</v>
      </c>
      <c r="C5780" s="48" t="s">
        <v>4823</v>
      </c>
      <c r="D5780" s="44">
        <v>2006</v>
      </c>
      <c r="E5780" s="48" t="s">
        <v>8691</v>
      </c>
      <c r="F5780" s="44" t="s">
        <v>1296</v>
      </c>
      <c r="G5780" s="61"/>
    </row>
    <row r="5781" spans="1:7" x14ac:dyDescent="0.15">
      <c r="A5781" s="44">
        <v>35438</v>
      </c>
      <c r="B5781" s="44" t="s">
        <v>1296</v>
      </c>
      <c r="C5781" s="48" t="s">
        <v>4824</v>
      </c>
      <c r="D5781" s="44">
        <v>2007</v>
      </c>
      <c r="E5781" s="48" t="s">
        <v>8691</v>
      </c>
      <c r="F5781" s="44" t="s">
        <v>1296</v>
      </c>
      <c r="G5781" s="61"/>
    </row>
    <row r="5782" spans="1:7" x14ac:dyDescent="0.15">
      <c r="A5782" s="44">
        <v>35439</v>
      </c>
      <c r="B5782" s="44" t="s">
        <v>1296</v>
      </c>
      <c r="C5782" s="48" t="s">
        <v>4825</v>
      </c>
      <c r="D5782" s="44">
        <v>2006</v>
      </c>
      <c r="E5782" s="48" t="s">
        <v>8691</v>
      </c>
      <c r="F5782" s="44" t="s">
        <v>1296</v>
      </c>
      <c r="G5782" s="61"/>
    </row>
    <row r="5783" spans="1:7" x14ac:dyDescent="0.15">
      <c r="A5783" s="44">
        <v>35440</v>
      </c>
      <c r="B5783" s="44" t="s">
        <v>1295</v>
      </c>
      <c r="C5783" s="48" t="s">
        <v>4826</v>
      </c>
      <c r="D5783" s="44">
        <v>2006</v>
      </c>
      <c r="E5783" s="48" t="s">
        <v>8691</v>
      </c>
      <c r="F5783" s="44" t="s">
        <v>1296</v>
      </c>
      <c r="G5783" s="61">
        <v>42859</v>
      </c>
    </row>
    <row r="5784" spans="1:7" x14ac:dyDescent="0.15">
      <c r="A5784" s="44">
        <v>35441</v>
      </c>
      <c r="B5784" s="44" t="s">
        <v>1296</v>
      </c>
      <c r="C5784" s="48" t="s">
        <v>4827</v>
      </c>
      <c r="D5784" s="44">
        <v>2005</v>
      </c>
      <c r="E5784" s="48" t="s">
        <v>8691</v>
      </c>
      <c r="F5784" s="44" t="s">
        <v>1296</v>
      </c>
      <c r="G5784" s="61"/>
    </row>
    <row r="5785" spans="1:7" x14ac:dyDescent="0.15">
      <c r="A5785" s="44">
        <v>35442</v>
      </c>
      <c r="B5785" s="44" t="s">
        <v>1295</v>
      </c>
      <c r="C5785" s="48" t="s">
        <v>4828</v>
      </c>
      <c r="D5785" s="44">
        <v>2003</v>
      </c>
      <c r="E5785" s="48" t="s">
        <v>8691</v>
      </c>
      <c r="F5785" s="44" t="s">
        <v>1296</v>
      </c>
      <c r="G5785" s="61"/>
    </row>
    <row r="5786" spans="1:7" x14ac:dyDescent="0.15">
      <c r="A5786" s="44">
        <v>35443</v>
      </c>
      <c r="B5786" s="44" t="s">
        <v>1295</v>
      </c>
      <c r="C5786" s="48" t="s">
        <v>4829</v>
      </c>
      <c r="D5786" s="44">
        <v>2005</v>
      </c>
      <c r="E5786" s="48" t="s">
        <v>8691</v>
      </c>
      <c r="F5786" s="44" t="s">
        <v>1296</v>
      </c>
      <c r="G5786" s="61"/>
    </row>
    <row r="5787" spans="1:7" x14ac:dyDescent="0.15">
      <c r="A5787" s="44">
        <v>35444</v>
      </c>
      <c r="B5787" s="44" t="s">
        <v>1296</v>
      </c>
      <c r="C5787" s="48" t="s">
        <v>2507</v>
      </c>
      <c r="D5787" s="44">
        <v>2007</v>
      </c>
      <c r="E5787" s="48" t="s">
        <v>8691</v>
      </c>
      <c r="F5787" s="44" t="s">
        <v>1296</v>
      </c>
      <c r="G5787" s="61"/>
    </row>
    <row r="5788" spans="1:7" x14ac:dyDescent="0.15">
      <c r="A5788" s="133">
        <v>35445</v>
      </c>
      <c r="B5788" s="133" t="s">
        <v>1296</v>
      </c>
      <c r="C5788" s="134" t="s">
        <v>4830</v>
      </c>
      <c r="D5788" s="133">
        <v>2007</v>
      </c>
      <c r="E5788" s="134" t="s">
        <v>8691</v>
      </c>
      <c r="F5788" s="133" t="s">
        <v>1296</v>
      </c>
    </row>
    <row r="5789" spans="1:7" x14ac:dyDescent="0.15">
      <c r="A5789" s="44">
        <v>35446</v>
      </c>
      <c r="B5789" s="44" t="s">
        <v>1296</v>
      </c>
      <c r="C5789" s="48" t="s">
        <v>4831</v>
      </c>
      <c r="D5789" s="44">
        <v>2008</v>
      </c>
      <c r="E5789" s="48" t="s">
        <v>8691</v>
      </c>
      <c r="F5789" s="44" t="s">
        <v>1296</v>
      </c>
      <c r="G5789" s="61"/>
    </row>
    <row r="5790" spans="1:7" x14ac:dyDescent="0.15">
      <c r="A5790" s="44">
        <v>35447</v>
      </c>
      <c r="B5790" s="44" t="s">
        <v>1295</v>
      </c>
      <c r="C5790" s="48" t="s">
        <v>6687</v>
      </c>
      <c r="D5790" s="44">
        <v>2009</v>
      </c>
      <c r="E5790" s="48" t="s">
        <v>8691</v>
      </c>
      <c r="F5790" s="44" t="s">
        <v>1296</v>
      </c>
      <c r="G5790" s="61"/>
    </row>
    <row r="5791" spans="1:7" x14ac:dyDescent="0.15">
      <c r="A5791" s="44">
        <v>35448</v>
      </c>
      <c r="B5791" s="44" t="s">
        <v>1296</v>
      </c>
      <c r="C5791" s="48" t="s">
        <v>6688</v>
      </c>
      <c r="D5791" s="44">
        <v>2010</v>
      </c>
      <c r="E5791" s="48" t="s">
        <v>8691</v>
      </c>
      <c r="F5791" s="44" t="s">
        <v>1296</v>
      </c>
      <c r="G5791" s="61"/>
    </row>
    <row r="5792" spans="1:7" x14ac:dyDescent="0.15">
      <c r="A5792" s="44">
        <v>35449</v>
      </c>
      <c r="B5792" s="44" t="s">
        <v>1296</v>
      </c>
      <c r="C5792" s="48" t="s">
        <v>4832</v>
      </c>
      <c r="D5792" s="44">
        <v>2003</v>
      </c>
      <c r="E5792" s="48" t="s">
        <v>8691</v>
      </c>
      <c r="F5792" s="44" t="s">
        <v>1296</v>
      </c>
      <c r="G5792" s="61"/>
    </row>
    <row r="5793" spans="1:7" x14ac:dyDescent="0.15">
      <c r="A5793" s="44">
        <v>35450</v>
      </c>
      <c r="B5793" s="44" t="s">
        <v>1295</v>
      </c>
      <c r="C5793" s="48" t="s">
        <v>4833</v>
      </c>
      <c r="D5793" s="44">
        <v>2004</v>
      </c>
      <c r="E5793" s="48" t="s">
        <v>8691</v>
      </c>
      <c r="F5793" s="44" t="s">
        <v>1296</v>
      </c>
      <c r="G5793" s="61"/>
    </row>
    <row r="5794" spans="1:7" x14ac:dyDescent="0.15">
      <c r="A5794" s="44">
        <v>35451</v>
      </c>
      <c r="B5794" s="44" t="s">
        <v>1296</v>
      </c>
      <c r="C5794" s="48" t="s">
        <v>4834</v>
      </c>
      <c r="D5794" s="44">
        <v>2006</v>
      </c>
      <c r="E5794" s="48" t="s">
        <v>8691</v>
      </c>
      <c r="F5794" s="44" t="s">
        <v>1296</v>
      </c>
      <c r="G5794" s="61"/>
    </row>
    <row r="5795" spans="1:7" x14ac:dyDescent="0.15">
      <c r="A5795" s="44">
        <v>35452</v>
      </c>
      <c r="B5795" s="44" t="s">
        <v>1296</v>
      </c>
      <c r="C5795" s="48" t="s">
        <v>4835</v>
      </c>
      <c r="D5795" s="44">
        <v>2006</v>
      </c>
      <c r="E5795" s="48" t="s">
        <v>8691</v>
      </c>
      <c r="F5795" s="44" t="s">
        <v>1296</v>
      </c>
      <c r="G5795" s="61"/>
    </row>
    <row r="5796" spans="1:7" x14ac:dyDescent="0.15">
      <c r="A5796" s="44">
        <v>35453</v>
      </c>
      <c r="B5796" s="44" t="s">
        <v>1296</v>
      </c>
      <c r="C5796" s="48" t="s">
        <v>4836</v>
      </c>
      <c r="D5796" s="44">
        <v>2008</v>
      </c>
      <c r="E5796" s="48" t="s">
        <v>8691</v>
      </c>
      <c r="F5796" s="44" t="s">
        <v>1296</v>
      </c>
      <c r="G5796" s="61"/>
    </row>
    <row r="5797" spans="1:7" x14ac:dyDescent="0.15">
      <c r="A5797" s="44">
        <v>35454</v>
      </c>
      <c r="B5797" s="44" t="s">
        <v>1296</v>
      </c>
      <c r="C5797" s="48" t="s">
        <v>4837</v>
      </c>
      <c r="D5797" s="44">
        <v>2004</v>
      </c>
      <c r="E5797" s="48" t="s">
        <v>8717</v>
      </c>
      <c r="F5797" s="44" t="s">
        <v>1299</v>
      </c>
      <c r="G5797" s="61">
        <v>42996</v>
      </c>
    </row>
    <row r="5798" spans="1:7" x14ac:dyDescent="0.15">
      <c r="A5798" s="44">
        <v>35456</v>
      </c>
      <c r="B5798" s="44" t="s">
        <v>1296</v>
      </c>
      <c r="C5798" s="48" t="s">
        <v>4838</v>
      </c>
      <c r="D5798" s="44">
        <v>2001</v>
      </c>
      <c r="E5798" s="48" t="s">
        <v>8730</v>
      </c>
      <c r="F5798" s="44" t="s">
        <v>1298</v>
      </c>
      <c r="G5798" s="61"/>
    </row>
    <row r="5799" spans="1:7" x14ac:dyDescent="0.15">
      <c r="A5799" s="44">
        <v>35457</v>
      </c>
      <c r="B5799" s="44" t="s">
        <v>1295</v>
      </c>
      <c r="C5799" s="48" t="s">
        <v>4839</v>
      </c>
      <c r="D5799" s="44">
        <v>2003</v>
      </c>
      <c r="E5799" s="48" t="s">
        <v>8730</v>
      </c>
      <c r="F5799" s="44" t="s">
        <v>1298</v>
      </c>
      <c r="G5799" s="61">
        <v>43100</v>
      </c>
    </row>
    <row r="5800" spans="1:7" x14ac:dyDescent="0.15">
      <c r="A5800" s="44">
        <v>35458</v>
      </c>
      <c r="B5800" s="44" t="s">
        <v>1296</v>
      </c>
      <c r="C5800" s="48" t="s">
        <v>4840</v>
      </c>
      <c r="D5800" s="44">
        <v>2004</v>
      </c>
      <c r="E5800" s="48" t="s">
        <v>8730</v>
      </c>
      <c r="F5800" s="44" t="s">
        <v>1298</v>
      </c>
      <c r="G5800" s="61"/>
    </row>
    <row r="5801" spans="1:7" x14ac:dyDescent="0.15">
      <c r="A5801" s="44">
        <v>35459</v>
      </c>
      <c r="B5801" s="44" t="s">
        <v>1295</v>
      </c>
      <c r="C5801" s="48" t="s">
        <v>4841</v>
      </c>
      <c r="D5801" s="44">
        <v>2003</v>
      </c>
      <c r="E5801" s="48" t="s">
        <v>8730</v>
      </c>
      <c r="F5801" s="44" t="s">
        <v>1298</v>
      </c>
      <c r="G5801" s="61"/>
    </row>
    <row r="5802" spans="1:7" x14ac:dyDescent="0.15">
      <c r="A5802" s="44">
        <v>35460</v>
      </c>
      <c r="B5802" s="44" t="s">
        <v>1295</v>
      </c>
      <c r="C5802" s="48" t="s">
        <v>4842</v>
      </c>
      <c r="D5802" s="44">
        <v>2005</v>
      </c>
      <c r="E5802" s="48" t="s">
        <v>8730</v>
      </c>
      <c r="F5802" s="44" t="s">
        <v>1298</v>
      </c>
      <c r="G5802" s="61">
        <v>43100</v>
      </c>
    </row>
    <row r="5803" spans="1:7" x14ac:dyDescent="0.15">
      <c r="A5803" s="44">
        <v>35461</v>
      </c>
      <c r="B5803" s="44" t="s">
        <v>1296</v>
      </c>
      <c r="C5803" s="48" t="s">
        <v>4843</v>
      </c>
      <c r="D5803" s="44">
        <v>2005</v>
      </c>
      <c r="E5803" s="48" t="s">
        <v>8730</v>
      </c>
      <c r="F5803" s="44" t="s">
        <v>1298</v>
      </c>
      <c r="G5803" s="61">
        <v>43100</v>
      </c>
    </row>
    <row r="5804" spans="1:7" x14ac:dyDescent="0.15">
      <c r="A5804" s="44">
        <v>35462</v>
      </c>
      <c r="B5804" s="44" t="s">
        <v>1296</v>
      </c>
      <c r="C5804" s="48" t="s">
        <v>4844</v>
      </c>
      <c r="D5804" s="44">
        <v>2004</v>
      </c>
      <c r="E5804" s="48" t="s">
        <v>8717</v>
      </c>
      <c r="F5804" s="44" t="s">
        <v>1299</v>
      </c>
      <c r="G5804" s="61">
        <v>42870</v>
      </c>
    </row>
    <row r="5805" spans="1:7" x14ac:dyDescent="0.15">
      <c r="A5805" s="44">
        <v>35463</v>
      </c>
      <c r="B5805" s="44" t="s">
        <v>1296</v>
      </c>
      <c r="C5805" s="48" t="s">
        <v>4845</v>
      </c>
      <c r="D5805" s="44">
        <v>2004</v>
      </c>
      <c r="E5805" s="48" t="s">
        <v>8717</v>
      </c>
      <c r="F5805" s="44" t="s">
        <v>1299</v>
      </c>
      <c r="G5805" s="61">
        <v>42870</v>
      </c>
    </row>
    <row r="5806" spans="1:7" x14ac:dyDescent="0.15">
      <c r="A5806" s="44">
        <v>35464</v>
      </c>
      <c r="B5806" s="44" t="s">
        <v>1295</v>
      </c>
      <c r="C5806" s="48" t="s">
        <v>4846</v>
      </c>
      <c r="D5806" s="44">
        <v>2006</v>
      </c>
      <c r="E5806" s="48" t="s">
        <v>8730</v>
      </c>
      <c r="F5806" s="44" t="s">
        <v>1298</v>
      </c>
      <c r="G5806" s="61"/>
    </row>
    <row r="5807" spans="1:7" x14ac:dyDescent="0.15">
      <c r="A5807" s="44">
        <v>35465</v>
      </c>
      <c r="B5807" s="44" t="s">
        <v>1296</v>
      </c>
      <c r="C5807" s="48" t="s">
        <v>4847</v>
      </c>
      <c r="D5807" s="44">
        <v>2002</v>
      </c>
      <c r="E5807" s="48" t="s">
        <v>8730</v>
      </c>
      <c r="F5807" s="44" t="s">
        <v>1298</v>
      </c>
      <c r="G5807" s="61"/>
    </row>
    <row r="5808" spans="1:7" x14ac:dyDescent="0.15">
      <c r="A5808" s="44">
        <v>35466</v>
      </c>
      <c r="B5808" s="44" t="s">
        <v>1296</v>
      </c>
      <c r="C5808" s="48" t="s">
        <v>4848</v>
      </c>
      <c r="D5808" s="44">
        <v>2004</v>
      </c>
      <c r="E5808" s="48" t="s">
        <v>8730</v>
      </c>
      <c r="F5808" s="44" t="s">
        <v>1298</v>
      </c>
      <c r="G5808" s="61"/>
    </row>
    <row r="5809" spans="1:7" x14ac:dyDescent="0.15">
      <c r="A5809" s="44">
        <v>35467</v>
      </c>
      <c r="B5809" s="44" t="s">
        <v>1296</v>
      </c>
      <c r="C5809" s="48" t="s">
        <v>4849</v>
      </c>
      <c r="D5809" s="44">
        <v>2005</v>
      </c>
      <c r="E5809" s="48" t="s">
        <v>8710</v>
      </c>
      <c r="F5809" s="44" t="s">
        <v>1299</v>
      </c>
      <c r="G5809" s="61">
        <v>42786</v>
      </c>
    </row>
    <row r="5810" spans="1:7" x14ac:dyDescent="0.15">
      <c r="A5810" s="44">
        <v>35468</v>
      </c>
      <c r="B5810" s="44" t="s">
        <v>1295</v>
      </c>
      <c r="C5810" s="48" t="s">
        <v>4850</v>
      </c>
      <c r="D5810" s="44">
        <v>2006</v>
      </c>
      <c r="E5810" s="48" t="s">
        <v>8710</v>
      </c>
      <c r="F5810" s="44" t="s">
        <v>1299</v>
      </c>
      <c r="G5810" s="61">
        <v>43100</v>
      </c>
    </row>
    <row r="5811" spans="1:7" x14ac:dyDescent="0.15">
      <c r="A5811" s="44">
        <v>35469</v>
      </c>
      <c r="B5811" s="44" t="s">
        <v>1296</v>
      </c>
      <c r="C5811" s="48" t="s">
        <v>4851</v>
      </c>
      <c r="D5811" s="44">
        <v>2004</v>
      </c>
      <c r="E5811" s="48" t="s">
        <v>8710</v>
      </c>
      <c r="F5811" s="44" t="s">
        <v>1299</v>
      </c>
      <c r="G5811" s="61"/>
    </row>
    <row r="5812" spans="1:7" x14ac:dyDescent="0.15">
      <c r="A5812" s="44">
        <v>35470</v>
      </c>
      <c r="B5812" s="44" t="s">
        <v>1296</v>
      </c>
      <c r="C5812" s="48" t="s">
        <v>4852</v>
      </c>
      <c r="D5812" s="44">
        <v>2001</v>
      </c>
      <c r="E5812" s="48" t="s">
        <v>8710</v>
      </c>
      <c r="F5812" s="44" t="s">
        <v>1299</v>
      </c>
      <c r="G5812" s="61"/>
    </row>
    <row r="5813" spans="1:7" x14ac:dyDescent="0.15">
      <c r="A5813" s="44">
        <v>35471</v>
      </c>
      <c r="B5813" s="44" t="s">
        <v>1296</v>
      </c>
      <c r="C5813" s="48" t="s">
        <v>4853</v>
      </c>
      <c r="D5813" s="44">
        <v>2005</v>
      </c>
      <c r="E5813" s="48" t="s">
        <v>8710</v>
      </c>
      <c r="F5813" s="44" t="s">
        <v>1299</v>
      </c>
      <c r="G5813" s="61"/>
    </row>
    <row r="5814" spans="1:7" x14ac:dyDescent="0.15">
      <c r="A5814" s="44">
        <v>35472</v>
      </c>
      <c r="B5814" s="44" t="s">
        <v>1295</v>
      </c>
      <c r="C5814" s="48" t="s">
        <v>1036</v>
      </c>
      <c r="D5814" s="44">
        <v>2002</v>
      </c>
      <c r="E5814" s="48" t="s">
        <v>8710</v>
      </c>
      <c r="F5814" s="44" t="s">
        <v>1299</v>
      </c>
      <c r="G5814" s="61"/>
    </row>
    <row r="5815" spans="1:7" x14ac:dyDescent="0.15">
      <c r="A5815" s="44">
        <v>35473</v>
      </c>
      <c r="B5815" s="44" t="s">
        <v>1296</v>
      </c>
      <c r="C5815" s="48" t="s">
        <v>4854</v>
      </c>
      <c r="D5815" s="44">
        <v>2005</v>
      </c>
      <c r="E5815" s="48" t="s">
        <v>8710</v>
      </c>
      <c r="F5815" s="44" t="s">
        <v>1299</v>
      </c>
      <c r="G5815" s="61"/>
    </row>
    <row r="5816" spans="1:7" x14ac:dyDescent="0.15">
      <c r="A5816" s="44">
        <v>35475</v>
      </c>
      <c r="B5816" s="44" t="s">
        <v>1295</v>
      </c>
      <c r="C5816" s="48" t="s">
        <v>4855</v>
      </c>
      <c r="D5816" s="44">
        <v>2001</v>
      </c>
      <c r="E5816" s="48" t="s">
        <v>8705</v>
      </c>
      <c r="F5816" s="44" t="s">
        <v>1291</v>
      </c>
      <c r="G5816" s="61"/>
    </row>
    <row r="5817" spans="1:7" x14ac:dyDescent="0.15">
      <c r="A5817" s="44">
        <v>35476</v>
      </c>
      <c r="B5817" s="44" t="s">
        <v>1295</v>
      </c>
      <c r="C5817" s="48" t="s">
        <v>4856</v>
      </c>
      <c r="D5817" s="44">
        <v>2003</v>
      </c>
      <c r="E5817" s="48" t="s">
        <v>8788</v>
      </c>
      <c r="F5817" s="44" t="s">
        <v>1291</v>
      </c>
      <c r="G5817" s="61"/>
    </row>
    <row r="5818" spans="1:7" x14ac:dyDescent="0.15">
      <c r="A5818" s="44">
        <v>35477</v>
      </c>
      <c r="B5818" s="44" t="s">
        <v>1295</v>
      </c>
      <c r="C5818" s="48" t="s">
        <v>11216</v>
      </c>
      <c r="D5818" s="44">
        <v>1999</v>
      </c>
      <c r="E5818" s="48" t="s">
        <v>8697</v>
      </c>
      <c r="F5818" s="44" t="s">
        <v>1291</v>
      </c>
      <c r="G5818" s="61"/>
    </row>
    <row r="5819" spans="1:7" x14ac:dyDescent="0.15">
      <c r="A5819" s="44">
        <v>35478</v>
      </c>
      <c r="B5819" s="44" t="s">
        <v>1295</v>
      </c>
      <c r="C5819" s="48" t="s">
        <v>4857</v>
      </c>
      <c r="D5819" s="44">
        <v>2001</v>
      </c>
      <c r="E5819" s="48" t="s">
        <v>8697</v>
      </c>
      <c r="F5819" s="44" t="s">
        <v>1291</v>
      </c>
      <c r="G5819" s="61"/>
    </row>
    <row r="5820" spans="1:7" x14ac:dyDescent="0.15">
      <c r="A5820" s="44">
        <v>35479</v>
      </c>
      <c r="B5820" s="44" t="s">
        <v>1296</v>
      </c>
      <c r="C5820" s="48" t="s">
        <v>6689</v>
      </c>
      <c r="D5820" s="44">
        <v>2009</v>
      </c>
      <c r="E5820" s="48" t="s">
        <v>8710</v>
      </c>
      <c r="F5820" s="44" t="s">
        <v>1299</v>
      </c>
      <c r="G5820" s="61"/>
    </row>
    <row r="5821" spans="1:7" x14ac:dyDescent="0.15">
      <c r="A5821" s="44">
        <v>35480</v>
      </c>
      <c r="B5821" s="44" t="s">
        <v>1296</v>
      </c>
      <c r="C5821" s="48" t="s">
        <v>4858</v>
      </c>
      <c r="D5821" s="44">
        <v>2008</v>
      </c>
      <c r="E5821" s="48" t="s">
        <v>8710</v>
      </c>
      <c r="F5821" s="44" t="s">
        <v>1299</v>
      </c>
      <c r="G5821" s="61"/>
    </row>
    <row r="5822" spans="1:7" x14ac:dyDescent="0.15">
      <c r="A5822" s="44">
        <v>35483</v>
      </c>
      <c r="B5822" s="44" t="s">
        <v>1295</v>
      </c>
      <c r="C5822" s="48" t="s">
        <v>4859</v>
      </c>
      <c r="D5822" s="44">
        <v>2007</v>
      </c>
      <c r="E5822" s="48" t="s">
        <v>8717</v>
      </c>
      <c r="F5822" s="44" t="s">
        <v>1299</v>
      </c>
      <c r="G5822" s="61">
        <v>43100</v>
      </c>
    </row>
    <row r="5823" spans="1:7" x14ac:dyDescent="0.15">
      <c r="A5823" s="44">
        <v>35484</v>
      </c>
      <c r="B5823" s="44" t="s">
        <v>1295</v>
      </c>
      <c r="C5823" s="48" t="s">
        <v>4860</v>
      </c>
      <c r="D5823" s="44">
        <v>2000</v>
      </c>
      <c r="E5823" s="48" t="s">
        <v>8717</v>
      </c>
      <c r="F5823" s="44" t="s">
        <v>1299</v>
      </c>
      <c r="G5823" s="61"/>
    </row>
    <row r="5824" spans="1:7" x14ac:dyDescent="0.15">
      <c r="A5824" s="44">
        <v>35485</v>
      </c>
      <c r="B5824" s="44" t="s">
        <v>1295</v>
      </c>
      <c r="C5824" s="48" t="s">
        <v>4861</v>
      </c>
      <c r="D5824" s="44">
        <v>2003</v>
      </c>
      <c r="E5824" s="48" t="s">
        <v>8717</v>
      </c>
      <c r="F5824" s="44" t="s">
        <v>1299</v>
      </c>
      <c r="G5824" s="61"/>
    </row>
    <row r="5825" spans="1:7" x14ac:dyDescent="0.15">
      <c r="A5825" s="44">
        <v>35486</v>
      </c>
      <c r="B5825" s="44" t="s">
        <v>1296</v>
      </c>
      <c r="C5825" s="48" t="s">
        <v>4862</v>
      </c>
      <c r="D5825" s="44">
        <v>2002</v>
      </c>
      <c r="E5825" s="48" t="s">
        <v>8717</v>
      </c>
      <c r="F5825" s="44" t="s">
        <v>1299</v>
      </c>
      <c r="G5825" s="61"/>
    </row>
    <row r="5826" spans="1:7" x14ac:dyDescent="0.15">
      <c r="A5826" s="44">
        <v>35487</v>
      </c>
      <c r="B5826" s="44" t="s">
        <v>1296</v>
      </c>
      <c r="C5826" s="48" t="s">
        <v>4863</v>
      </c>
      <c r="D5826" s="44">
        <v>2005</v>
      </c>
      <c r="E5826" s="48" t="s">
        <v>8748</v>
      </c>
      <c r="F5826" s="44" t="s">
        <v>1296</v>
      </c>
      <c r="G5826" s="61"/>
    </row>
    <row r="5827" spans="1:7" x14ac:dyDescent="0.15">
      <c r="A5827" s="44">
        <v>35488</v>
      </c>
      <c r="B5827" s="44" t="s">
        <v>1296</v>
      </c>
      <c r="C5827" s="48" t="s">
        <v>4864</v>
      </c>
      <c r="D5827" s="44">
        <v>2005</v>
      </c>
      <c r="E5827" s="48" t="s">
        <v>8698</v>
      </c>
      <c r="F5827" s="44" t="s">
        <v>1298</v>
      </c>
      <c r="G5827" s="61">
        <v>43035</v>
      </c>
    </row>
    <row r="5828" spans="1:7" x14ac:dyDescent="0.15">
      <c r="A5828" s="44">
        <v>35489</v>
      </c>
      <c r="B5828" s="44" t="s">
        <v>1296</v>
      </c>
      <c r="C5828" s="48" t="s">
        <v>4865</v>
      </c>
      <c r="D5828" s="44">
        <v>2007</v>
      </c>
      <c r="E5828" s="48" t="s">
        <v>8823</v>
      </c>
      <c r="F5828" s="44" t="s">
        <v>1298</v>
      </c>
      <c r="G5828" s="61"/>
    </row>
    <row r="5829" spans="1:7" x14ac:dyDescent="0.15">
      <c r="A5829" s="44">
        <v>35490</v>
      </c>
      <c r="B5829" s="44" t="s">
        <v>1296</v>
      </c>
      <c r="C5829" s="48" t="s">
        <v>4866</v>
      </c>
      <c r="D5829" s="44">
        <v>2006</v>
      </c>
      <c r="E5829" s="48" t="s">
        <v>8823</v>
      </c>
      <c r="F5829" s="44" t="s">
        <v>1298</v>
      </c>
      <c r="G5829" s="61"/>
    </row>
    <row r="5830" spans="1:7" x14ac:dyDescent="0.15">
      <c r="A5830" s="44">
        <v>35491</v>
      </c>
      <c r="B5830" s="44" t="s">
        <v>1295</v>
      </c>
      <c r="C5830" s="48" t="s">
        <v>4867</v>
      </c>
      <c r="D5830" s="44">
        <v>2006</v>
      </c>
      <c r="E5830" s="48" t="s">
        <v>8823</v>
      </c>
      <c r="F5830" s="44" t="s">
        <v>1298</v>
      </c>
      <c r="G5830" s="61"/>
    </row>
    <row r="5831" spans="1:7" x14ac:dyDescent="0.15">
      <c r="A5831" s="44">
        <v>35492</v>
      </c>
      <c r="B5831" s="44" t="s">
        <v>1296</v>
      </c>
      <c r="C5831" s="48" t="s">
        <v>4868</v>
      </c>
      <c r="D5831" s="44">
        <v>2005</v>
      </c>
      <c r="E5831" s="48" t="s">
        <v>8823</v>
      </c>
      <c r="F5831" s="44" t="s">
        <v>1298</v>
      </c>
      <c r="G5831" s="61"/>
    </row>
    <row r="5832" spans="1:7" x14ac:dyDescent="0.15">
      <c r="A5832" s="44">
        <v>35493</v>
      </c>
      <c r="B5832" s="44" t="s">
        <v>1295</v>
      </c>
      <c r="C5832" s="48" t="s">
        <v>4869</v>
      </c>
      <c r="D5832" s="44">
        <v>2005</v>
      </c>
      <c r="E5832" s="48" t="s">
        <v>8757</v>
      </c>
      <c r="F5832" s="44" t="s">
        <v>1295</v>
      </c>
      <c r="G5832" s="61"/>
    </row>
    <row r="5833" spans="1:7" x14ac:dyDescent="0.15">
      <c r="A5833" s="44">
        <v>35495</v>
      </c>
      <c r="B5833" s="44" t="s">
        <v>1295</v>
      </c>
      <c r="C5833" s="48" t="s">
        <v>4870</v>
      </c>
      <c r="D5833" s="44">
        <v>2004</v>
      </c>
      <c r="E5833" s="48" t="s">
        <v>8757</v>
      </c>
      <c r="F5833" s="44" t="s">
        <v>1295</v>
      </c>
      <c r="G5833" s="61"/>
    </row>
    <row r="5834" spans="1:7" x14ac:dyDescent="0.15">
      <c r="A5834" s="44">
        <v>35496</v>
      </c>
      <c r="B5834" s="44" t="s">
        <v>1295</v>
      </c>
      <c r="C5834" s="48" t="s">
        <v>1228</v>
      </c>
      <c r="D5834" s="44">
        <v>2004</v>
      </c>
      <c r="E5834" s="48" t="s">
        <v>8757</v>
      </c>
      <c r="F5834" s="44" t="s">
        <v>1295</v>
      </c>
      <c r="G5834" s="61"/>
    </row>
    <row r="5835" spans="1:7" x14ac:dyDescent="0.15">
      <c r="A5835" s="44">
        <v>35497</v>
      </c>
      <c r="B5835" s="44" t="s">
        <v>1295</v>
      </c>
      <c r="C5835" s="48" t="s">
        <v>1230</v>
      </c>
      <c r="D5835" s="44">
        <v>2002</v>
      </c>
      <c r="E5835" s="48" t="s">
        <v>8694</v>
      </c>
      <c r="F5835" s="44" t="s">
        <v>1291</v>
      </c>
      <c r="G5835" s="61"/>
    </row>
    <row r="5836" spans="1:7" x14ac:dyDescent="0.15">
      <c r="A5836" s="44">
        <v>35498</v>
      </c>
      <c r="B5836" s="44" t="s">
        <v>1296</v>
      </c>
      <c r="C5836" s="48" t="s">
        <v>4871</v>
      </c>
      <c r="D5836" s="44">
        <v>2006</v>
      </c>
      <c r="E5836" s="48" t="s">
        <v>8689</v>
      </c>
      <c r="F5836" s="44" t="s">
        <v>1290</v>
      </c>
      <c r="G5836" s="61"/>
    </row>
    <row r="5837" spans="1:7" x14ac:dyDescent="0.15">
      <c r="A5837" s="44">
        <v>35499</v>
      </c>
      <c r="B5837" s="44" t="s">
        <v>1296</v>
      </c>
      <c r="C5837" s="48" t="s">
        <v>4872</v>
      </c>
      <c r="D5837" s="44">
        <v>2004</v>
      </c>
      <c r="E5837" s="48" t="s">
        <v>8689</v>
      </c>
      <c r="F5837" s="44" t="s">
        <v>1290</v>
      </c>
      <c r="G5837" s="61"/>
    </row>
    <row r="5838" spans="1:7" x14ac:dyDescent="0.15">
      <c r="A5838" s="44">
        <v>35500</v>
      </c>
      <c r="B5838" s="44" t="s">
        <v>1295</v>
      </c>
      <c r="C5838" s="48" t="s">
        <v>1369</v>
      </c>
      <c r="D5838" s="44">
        <v>2000</v>
      </c>
      <c r="E5838" s="48" t="s">
        <v>8689</v>
      </c>
      <c r="F5838" s="44" t="s">
        <v>1290</v>
      </c>
      <c r="G5838" s="61">
        <v>43100</v>
      </c>
    </row>
    <row r="5839" spans="1:7" x14ac:dyDescent="0.15">
      <c r="A5839" s="44">
        <v>35501</v>
      </c>
      <c r="B5839" s="44" t="s">
        <v>1296</v>
      </c>
      <c r="C5839" s="48" t="s">
        <v>4873</v>
      </c>
      <c r="D5839" s="44">
        <v>2003</v>
      </c>
      <c r="E5839" s="48" t="s">
        <v>8689</v>
      </c>
      <c r="F5839" s="44" t="s">
        <v>1290</v>
      </c>
      <c r="G5839" s="61"/>
    </row>
    <row r="5840" spans="1:7" x14ac:dyDescent="0.15">
      <c r="A5840" s="133">
        <v>35502</v>
      </c>
      <c r="B5840" s="133" t="s">
        <v>1295</v>
      </c>
      <c r="C5840" s="134" t="s">
        <v>4874</v>
      </c>
      <c r="D5840" s="133">
        <v>2001</v>
      </c>
      <c r="E5840" s="134" t="s">
        <v>8689</v>
      </c>
      <c r="F5840" s="133" t="s">
        <v>1290</v>
      </c>
    </row>
    <row r="5841" spans="1:7" x14ac:dyDescent="0.15">
      <c r="A5841" s="44">
        <v>35503</v>
      </c>
      <c r="B5841" s="44" t="s">
        <v>1295</v>
      </c>
      <c r="C5841" s="48" t="s">
        <v>4875</v>
      </c>
      <c r="D5841" s="44">
        <v>2003</v>
      </c>
      <c r="E5841" s="48" t="s">
        <v>8689</v>
      </c>
      <c r="F5841" s="44" t="s">
        <v>1290</v>
      </c>
      <c r="G5841" s="61"/>
    </row>
    <row r="5842" spans="1:7" x14ac:dyDescent="0.15">
      <c r="A5842" s="44">
        <v>35504</v>
      </c>
      <c r="B5842" s="44" t="s">
        <v>1296</v>
      </c>
      <c r="C5842" s="48" t="s">
        <v>1108</v>
      </c>
      <c r="D5842" s="44">
        <v>2003</v>
      </c>
      <c r="E5842" s="48" t="s">
        <v>8710</v>
      </c>
      <c r="F5842" s="44" t="s">
        <v>1299</v>
      </c>
      <c r="G5842" s="61"/>
    </row>
    <row r="5843" spans="1:7" x14ac:dyDescent="0.15">
      <c r="A5843" s="44">
        <v>35505</v>
      </c>
      <c r="B5843" s="44" t="s">
        <v>1295</v>
      </c>
      <c r="C5843" s="48" t="s">
        <v>4876</v>
      </c>
      <c r="D5843" s="44">
        <v>2000</v>
      </c>
      <c r="E5843" s="48" t="s">
        <v>8729</v>
      </c>
      <c r="F5843" s="44" t="s">
        <v>1298</v>
      </c>
      <c r="G5843" s="61">
        <v>42779</v>
      </c>
    </row>
    <row r="5844" spans="1:7" x14ac:dyDescent="0.15">
      <c r="A5844" s="44">
        <v>35506</v>
      </c>
      <c r="B5844" s="44" t="s">
        <v>1295</v>
      </c>
      <c r="C5844" s="48" t="s">
        <v>6690</v>
      </c>
      <c r="D5844" s="44">
        <v>2009</v>
      </c>
      <c r="E5844" s="48" t="s">
        <v>8837</v>
      </c>
      <c r="F5844" s="44" t="s">
        <v>1291</v>
      </c>
      <c r="G5844" s="61"/>
    </row>
    <row r="5845" spans="1:7" x14ac:dyDescent="0.15">
      <c r="A5845" s="44">
        <v>35507</v>
      </c>
      <c r="B5845" s="44" t="s">
        <v>1295</v>
      </c>
      <c r="C5845" s="48" t="s">
        <v>4877</v>
      </c>
      <c r="D5845" s="44">
        <v>2006</v>
      </c>
      <c r="E5845" s="48" t="s">
        <v>8837</v>
      </c>
      <c r="F5845" s="44" t="s">
        <v>1291</v>
      </c>
      <c r="G5845" s="61"/>
    </row>
    <row r="5846" spans="1:7" x14ac:dyDescent="0.15">
      <c r="A5846" s="44">
        <v>35508</v>
      </c>
      <c r="B5846" s="44" t="s">
        <v>1295</v>
      </c>
      <c r="C5846" s="48" t="s">
        <v>978</v>
      </c>
      <c r="D5846" s="44">
        <v>2003</v>
      </c>
      <c r="E5846" s="48" t="s">
        <v>8820</v>
      </c>
      <c r="F5846" s="44" t="s">
        <v>1291</v>
      </c>
      <c r="G5846" s="61">
        <v>43100</v>
      </c>
    </row>
    <row r="5847" spans="1:7" x14ac:dyDescent="0.15">
      <c r="A5847" s="44">
        <v>35511</v>
      </c>
      <c r="B5847" s="44" t="s">
        <v>1295</v>
      </c>
      <c r="C5847" s="48" t="s">
        <v>4878</v>
      </c>
      <c r="D5847" s="44">
        <v>2005</v>
      </c>
      <c r="E5847" s="48" t="s">
        <v>8769</v>
      </c>
      <c r="F5847" s="44" t="s">
        <v>1297</v>
      </c>
      <c r="G5847" s="61"/>
    </row>
    <row r="5848" spans="1:7" x14ac:dyDescent="0.15">
      <c r="A5848" s="44">
        <v>35512</v>
      </c>
      <c r="B5848" s="44" t="s">
        <v>1295</v>
      </c>
      <c r="C5848" s="48" t="s">
        <v>4879</v>
      </c>
      <c r="D5848" s="44">
        <v>2006</v>
      </c>
      <c r="E5848" s="48" t="s">
        <v>8769</v>
      </c>
      <c r="F5848" s="44" t="s">
        <v>1297</v>
      </c>
      <c r="G5848" s="61"/>
    </row>
    <row r="5849" spans="1:7" x14ac:dyDescent="0.15">
      <c r="A5849" s="44">
        <v>35513</v>
      </c>
      <c r="B5849" s="44" t="s">
        <v>1296</v>
      </c>
      <c r="C5849" s="48" t="s">
        <v>4880</v>
      </c>
      <c r="D5849" s="44">
        <v>2004</v>
      </c>
      <c r="E5849" s="48" t="s">
        <v>8769</v>
      </c>
      <c r="F5849" s="44" t="s">
        <v>1297</v>
      </c>
      <c r="G5849" s="61"/>
    </row>
    <row r="5850" spans="1:7" x14ac:dyDescent="0.15">
      <c r="A5850" s="44">
        <v>35514</v>
      </c>
      <c r="B5850" s="44" t="s">
        <v>1295</v>
      </c>
      <c r="C5850" s="48" t="s">
        <v>4881</v>
      </c>
      <c r="D5850" s="44">
        <v>2006</v>
      </c>
      <c r="E5850" s="48" t="s">
        <v>8769</v>
      </c>
      <c r="F5850" s="44" t="s">
        <v>1297</v>
      </c>
      <c r="G5850" s="61"/>
    </row>
    <row r="5851" spans="1:7" x14ac:dyDescent="0.15">
      <c r="A5851" s="44">
        <v>35515</v>
      </c>
      <c r="B5851" s="44" t="s">
        <v>1296</v>
      </c>
      <c r="C5851" s="48" t="s">
        <v>4882</v>
      </c>
      <c r="D5851" s="44">
        <v>2006</v>
      </c>
      <c r="E5851" s="48" t="s">
        <v>8769</v>
      </c>
      <c r="F5851" s="44" t="s">
        <v>1297</v>
      </c>
      <c r="G5851" s="61">
        <v>42876</v>
      </c>
    </row>
    <row r="5852" spans="1:7" x14ac:dyDescent="0.15">
      <c r="A5852" s="44">
        <v>35516</v>
      </c>
      <c r="B5852" s="44" t="s">
        <v>1295</v>
      </c>
      <c r="C5852" s="48" t="s">
        <v>4883</v>
      </c>
      <c r="D5852" s="44">
        <v>2004</v>
      </c>
      <c r="E5852" s="48" t="s">
        <v>8769</v>
      </c>
      <c r="F5852" s="44" t="s">
        <v>1297</v>
      </c>
      <c r="G5852" s="61"/>
    </row>
    <row r="5853" spans="1:7" x14ac:dyDescent="0.15">
      <c r="A5853" s="133">
        <v>35517</v>
      </c>
      <c r="B5853" s="133" t="s">
        <v>1296</v>
      </c>
      <c r="C5853" s="134" t="s">
        <v>4884</v>
      </c>
      <c r="D5853" s="133">
        <v>2003</v>
      </c>
      <c r="E5853" s="134" t="s">
        <v>8769</v>
      </c>
      <c r="F5853" s="133" t="s">
        <v>1297</v>
      </c>
      <c r="G5853" s="135">
        <v>42786</v>
      </c>
    </row>
    <row r="5854" spans="1:7" x14ac:dyDescent="0.15">
      <c r="A5854" s="44">
        <v>35518</v>
      </c>
      <c r="B5854" s="44" t="s">
        <v>1296</v>
      </c>
      <c r="C5854" s="48" t="s">
        <v>6127</v>
      </c>
      <c r="D5854" s="44">
        <v>2003</v>
      </c>
      <c r="E5854" s="48" t="s">
        <v>8769</v>
      </c>
      <c r="F5854" s="44" t="s">
        <v>1297</v>
      </c>
      <c r="G5854" s="61">
        <v>42485</v>
      </c>
    </row>
    <row r="5855" spans="1:7" x14ac:dyDescent="0.15">
      <c r="A5855" s="44">
        <v>35519</v>
      </c>
      <c r="B5855" s="44" t="s">
        <v>1296</v>
      </c>
      <c r="C5855" s="48" t="s">
        <v>4885</v>
      </c>
      <c r="D5855" s="44">
        <v>2004</v>
      </c>
      <c r="E5855" s="48" t="s">
        <v>8769</v>
      </c>
      <c r="F5855" s="44" t="s">
        <v>1297</v>
      </c>
      <c r="G5855" s="61"/>
    </row>
    <row r="5856" spans="1:7" x14ac:dyDescent="0.15">
      <c r="A5856" s="44">
        <v>35520</v>
      </c>
      <c r="B5856" s="44" t="s">
        <v>1296</v>
      </c>
      <c r="C5856" s="48" t="s">
        <v>4886</v>
      </c>
      <c r="D5856" s="44">
        <v>2003</v>
      </c>
      <c r="E5856" s="48" t="s">
        <v>8769</v>
      </c>
      <c r="F5856" s="44" t="s">
        <v>1297</v>
      </c>
      <c r="G5856" s="61"/>
    </row>
    <row r="5857" spans="1:7" x14ac:dyDescent="0.15">
      <c r="A5857" s="44">
        <v>35521</v>
      </c>
      <c r="B5857" s="44" t="s">
        <v>1296</v>
      </c>
      <c r="C5857" s="48" t="s">
        <v>4887</v>
      </c>
      <c r="D5857" s="44">
        <v>2006</v>
      </c>
      <c r="E5857" s="48" t="s">
        <v>8769</v>
      </c>
      <c r="F5857" s="44" t="s">
        <v>1297</v>
      </c>
      <c r="G5857" s="61"/>
    </row>
    <row r="5858" spans="1:7" x14ac:dyDescent="0.15">
      <c r="A5858" s="44">
        <v>35522</v>
      </c>
      <c r="B5858" s="44" t="s">
        <v>1296</v>
      </c>
      <c r="C5858" s="48" t="s">
        <v>4888</v>
      </c>
      <c r="D5858" s="44">
        <v>2003</v>
      </c>
      <c r="E5858" s="48" t="s">
        <v>8769</v>
      </c>
      <c r="F5858" s="44" t="s">
        <v>1297</v>
      </c>
      <c r="G5858" s="61">
        <v>43100</v>
      </c>
    </row>
    <row r="5859" spans="1:7" x14ac:dyDescent="0.15">
      <c r="A5859" s="44">
        <v>35523</v>
      </c>
      <c r="B5859" s="44" t="s">
        <v>1296</v>
      </c>
      <c r="C5859" s="48" t="s">
        <v>4889</v>
      </c>
      <c r="D5859" s="44">
        <v>2002</v>
      </c>
      <c r="E5859" s="48" t="s">
        <v>8769</v>
      </c>
      <c r="F5859" s="44" t="s">
        <v>1297</v>
      </c>
      <c r="G5859" s="61"/>
    </row>
    <row r="5860" spans="1:7" x14ac:dyDescent="0.15">
      <c r="A5860" s="44">
        <v>35524</v>
      </c>
      <c r="B5860" s="44" t="s">
        <v>1296</v>
      </c>
      <c r="C5860" s="48" t="s">
        <v>4890</v>
      </c>
      <c r="D5860" s="44">
        <v>2004</v>
      </c>
      <c r="E5860" s="48" t="s">
        <v>8769</v>
      </c>
      <c r="F5860" s="44" t="s">
        <v>1297</v>
      </c>
      <c r="G5860" s="61"/>
    </row>
    <row r="5861" spans="1:7" x14ac:dyDescent="0.15">
      <c r="A5861" s="44">
        <v>35525</v>
      </c>
      <c r="B5861" s="44" t="s">
        <v>1296</v>
      </c>
      <c r="C5861" s="48" t="s">
        <v>4891</v>
      </c>
      <c r="D5861" s="44">
        <v>2006</v>
      </c>
      <c r="E5861" s="48" t="s">
        <v>8769</v>
      </c>
      <c r="F5861" s="44" t="s">
        <v>1297</v>
      </c>
      <c r="G5861" s="61"/>
    </row>
    <row r="5862" spans="1:7" x14ac:dyDescent="0.15">
      <c r="A5862" s="44">
        <v>35526</v>
      </c>
      <c r="B5862" s="44" t="s">
        <v>1296</v>
      </c>
      <c r="C5862" s="48" t="s">
        <v>4892</v>
      </c>
      <c r="D5862" s="44">
        <v>2006</v>
      </c>
      <c r="E5862" s="48" t="s">
        <v>8769</v>
      </c>
      <c r="F5862" s="44" t="s">
        <v>1297</v>
      </c>
      <c r="G5862" s="61"/>
    </row>
    <row r="5863" spans="1:7" x14ac:dyDescent="0.15">
      <c r="A5863" s="44">
        <v>35527</v>
      </c>
      <c r="B5863" s="44" t="s">
        <v>1295</v>
      </c>
      <c r="C5863" s="48" t="s">
        <v>4893</v>
      </c>
      <c r="D5863" s="44">
        <v>2004</v>
      </c>
      <c r="E5863" s="48" t="s">
        <v>8719</v>
      </c>
      <c r="F5863" s="44" t="s">
        <v>1294</v>
      </c>
      <c r="G5863" s="61">
        <v>42792</v>
      </c>
    </row>
    <row r="5864" spans="1:7" x14ac:dyDescent="0.15">
      <c r="A5864" s="44">
        <v>35528</v>
      </c>
      <c r="B5864" s="44" t="s">
        <v>1295</v>
      </c>
      <c r="C5864" s="48" t="s">
        <v>4894</v>
      </c>
      <c r="D5864" s="44">
        <v>2003</v>
      </c>
      <c r="E5864" s="48" t="s">
        <v>8793</v>
      </c>
      <c r="F5864" s="44" t="s">
        <v>1298</v>
      </c>
      <c r="G5864" s="61"/>
    </row>
    <row r="5865" spans="1:7" x14ac:dyDescent="0.15">
      <c r="A5865" s="44">
        <v>35529</v>
      </c>
      <c r="B5865" s="44" t="s">
        <v>1296</v>
      </c>
      <c r="C5865" s="48" t="s">
        <v>1328</v>
      </c>
      <c r="D5865" s="44">
        <v>2002</v>
      </c>
      <c r="E5865" s="48" t="s">
        <v>11383</v>
      </c>
      <c r="F5865" s="44" t="s">
        <v>1298</v>
      </c>
      <c r="G5865" s="61">
        <v>43017</v>
      </c>
    </row>
    <row r="5866" spans="1:7" x14ac:dyDescent="0.15">
      <c r="A5866" s="44">
        <v>35531</v>
      </c>
      <c r="B5866" s="44" t="s">
        <v>1296</v>
      </c>
      <c r="C5866" s="48" t="s">
        <v>4895</v>
      </c>
      <c r="D5866" s="44">
        <v>2005</v>
      </c>
      <c r="E5866" s="48" t="s">
        <v>8730</v>
      </c>
      <c r="F5866" s="44" t="s">
        <v>1298</v>
      </c>
      <c r="G5866" s="61"/>
    </row>
    <row r="5867" spans="1:7" x14ac:dyDescent="0.15">
      <c r="A5867" s="44">
        <v>35532</v>
      </c>
      <c r="B5867" s="44" t="s">
        <v>1295</v>
      </c>
      <c r="C5867" s="48" t="s">
        <v>4896</v>
      </c>
      <c r="D5867" s="44">
        <v>2002</v>
      </c>
      <c r="E5867" s="48" t="s">
        <v>8730</v>
      </c>
      <c r="F5867" s="44" t="s">
        <v>1298</v>
      </c>
      <c r="G5867" s="61"/>
    </row>
    <row r="5868" spans="1:7" x14ac:dyDescent="0.15">
      <c r="A5868" s="44">
        <v>35533</v>
      </c>
      <c r="B5868" s="44" t="s">
        <v>1296</v>
      </c>
      <c r="C5868" s="48" t="s">
        <v>4897</v>
      </c>
      <c r="D5868" s="44">
        <v>2003</v>
      </c>
      <c r="E5868" s="48" t="s">
        <v>8730</v>
      </c>
      <c r="F5868" s="44" t="s">
        <v>1298</v>
      </c>
      <c r="G5868" s="61">
        <v>43035</v>
      </c>
    </row>
    <row r="5869" spans="1:7" x14ac:dyDescent="0.15">
      <c r="A5869" s="44">
        <v>35534</v>
      </c>
      <c r="B5869" s="44" t="s">
        <v>1296</v>
      </c>
      <c r="C5869" s="48" t="s">
        <v>1158</v>
      </c>
      <c r="D5869" s="44">
        <v>2002</v>
      </c>
      <c r="E5869" s="48" t="s">
        <v>8730</v>
      </c>
      <c r="F5869" s="44" t="s">
        <v>1298</v>
      </c>
      <c r="G5869" s="61"/>
    </row>
    <row r="5870" spans="1:7" x14ac:dyDescent="0.15">
      <c r="A5870" s="44">
        <v>35535</v>
      </c>
      <c r="B5870" s="44" t="s">
        <v>1295</v>
      </c>
      <c r="C5870" s="48" t="s">
        <v>4898</v>
      </c>
      <c r="D5870" s="44">
        <v>2004</v>
      </c>
      <c r="E5870" s="48" t="s">
        <v>8729</v>
      </c>
      <c r="F5870" s="44" t="s">
        <v>1298</v>
      </c>
      <c r="G5870" s="61">
        <v>43100</v>
      </c>
    </row>
    <row r="5871" spans="1:7" x14ac:dyDescent="0.15">
      <c r="A5871" s="44">
        <v>35536</v>
      </c>
      <c r="B5871" s="44" t="s">
        <v>1296</v>
      </c>
      <c r="C5871" s="48" t="s">
        <v>4899</v>
      </c>
      <c r="D5871" s="44">
        <v>2004</v>
      </c>
      <c r="E5871" s="48" t="s">
        <v>8730</v>
      </c>
      <c r="F5871" s="44" t="s">
        <v>1298</v>
      </c>
      <c r="G5871" s="61"/>
    </row>
    <row r="5872" spans="1:7" x14ac:dyDescent="0.15">
      <c r="A5872" s="44">
        <v>35537</v>
      </c>
      <c r="B5872" s="44" t="s">
        <v>1296</v>
      </c>
      <c r="C5872" s="48" t="s">
        <v>5163</v>
      </c>
      <c r="D5872" s="44">
        <v>2002</v>
      </c>
      <c r="E5872" s="48" t="s">
        <v>8803</v>
      </c>
      <c r="F5872" s="44" t="s">
        <v>1296</v>
      </c>
      <c r="G5872" s="61">
        <v>43100</v>
      </c>
    </row>
    <row r="5873" spans="1:7" x14ac:dyDescent="0.15">
      <c r="A5873" s="44">
        <v>35539</v>
      </c>
      <c r="B5873" s="44" t="s">
        <v>1296</v>
      </c>
      <c r="C5873" s="48" t="s">
        <v>4900</v>
      </c>
      <c r="D5873" s="44">
        <v>2004</v>
      </c>
      <c r="E5873" s="48" t="s">
        <v>8706</v>
      </c>
      <c r="F5873" s="44" t="s">
        <v>1291</v>
      </c>
      <c r="G5873" s="61">
        <v>42771</v>
      </c>
    </row>
    <row r="5874" spans="1:7" x14ac:dyDescent="0.15">
      <c r="A5874" s="44">
        <v>35540</v>
      </c>
      <c r="B5874" s="44" t="s">
        <v>1295</v>
      </c>
      <c r="C5874" s="48" t="s">
        <v>8316</v>
      </c>
      <c r="D5874" s="44">
        <v>2006</v>
      </c>
      <c r="E5874" s="48" t="s">
        <v>8745</v>
      </c>
      <c r="F5874" s="44" t="s">
        <v>1293</v>
      </c>
      <c r="G5874" s="61"/>
    </row>
    <row r="5875" spans="1:7" x14ac:dyDescent="0.15">
      <c r="A5875" s="44">
        <v>35541</v>
      </c>
      <c r="B5875" s="44" t="s">
        <v>1295</v>
      </c>
      <c r="C5875" s="48" t="s">
        <v>4901</v>
      </c>
      <c r="D5875" s="44">
        <v>1999</v>
      </c>
      <c r="E5875" s="48" t="s">
        <v>8703</v>
      </c>
      <c r="F5875" s="44" t="s">
        <v>1294</v>
      </c>
      <c r="G5875" s="61">
        <v>42658</v>
      </c>
    </row>
    <row r="5876" spans="1:7" x14ac:dyDescent="0.15">
      <c r="A5876" s="44">
        <v>35542</v>
      </c>
      <c r="B5876" s="44" t="s">
        <v>1296</v>
      </c>
      <c r="C5876" s="48" t="s">
        <v>4902</v>
      </c>
      <c r="D5876" s="44">
        <v>2005</v>
      </c>
      <c r="E5876" s="48" t="s">
        <v>8879</v>
      </c>
      <c r="F5876" s="44" t="s">
        <v>1296</v>
      </c>
      <c r="G5876" s="61"/>
    </row>
    <row r="5877" spans="1:7" x14ac:dyDescent="0.15">
      <c r="A5877" s="44">
        <v>35544</v>
      </c>
      <c r="B5877" s="44" t="s">
        <v>1295</v>
      </c>
      <c r="C5877" s="48" t="s">
        <v>4903</v>
      </c>
      <c r="D5877" s="44">
        <v>2004</v>
      </c>
      <c r="E5877" s="48" t="s">
        <v>8745</v>
      </c>
      <c r="F5877" s="44" t="s">
        <v>1293</v>
      </c>
      <c r="G5877" s="61"/>
    </row>
    <row r="5878" spans="1:7" x14ac:dyDescent="0.15">
      <c r="A5878" s="44">
        <v>35546</v>
      </c>
      <c r="B5878" s="44" t="s">
        <v>1295</v>
      </c>
      <c r="C5878" s="48" t="s">
        <v>4904</v>
      </c>
      <c r="D5878" s="44">
        <v>2002</v>
      </c>
      <c r="E5878" s="48" t="s">
        <v>9196</v>
      </c>
      <c r="F5878" s="44" t="s">
        <v>1291</v>
      </c>
      <c r="G5878" s="61"/>
    </row>
    <row r="5879" spans="1:7" x14ac:dyDescent="0.15">
      <c r="A5879" s="44">
        <v>35548</v>
      </c>
      <c r="B5879" s="44" t="s">
        <v>1295</v>
      </c>
      <c r="C5879" s="48" t="s">
        <v>4905</v>
      </c>
      <c r="D5879" s="44">
        <v>2006</v>
      </c>
      <c r="E5879" s="48" t="s">
        <v>8698</v>
      </c>
      <c r="F5879" s="44" t="s">
        <v>1298</v>
      </c>
      <c r="G5879" s="61"/>
    </row>
    <row r="5880" spans="1:7" x14ac:dyDescent="0.15">
      <c r="A5880" s="44">
        <v>35550</v>
      </c>
      <c r="B5880" s="44" t="s">
        <v>1296</v>
      </c>
      <c r="C5880" s="48" t="s">
        <v>4906</v>
      </c>
      <c r="D5880" s="44">
        <v>2006</v>
      </c>
      <c r="E5880" s="48" t="s">
        <v>8823</v>
      </c>
      <c r="F5880" s="44" t="s">
        <v>1298</v>
      </c>
      <c r="G5880" s="61"/>
    </row>
    <row r="5881" spans="1:7" x14ac:dyDescent="0.15">
      <c r="A5881" s="44">
        <v>35551</v>
      </c>
      <c r="B5881" s="44" t="s">
        <v>1296</v>
      </c>
      <c r="C5881" s="48" t="s">
        <v>4907</v>
      </c>
      <c r="D5881" s="44">
        <v>2006</v>
      </c>
      <c r="E5881" s="48" t="s">
        <v>8823</v>
      </c>
      <c r="F5881" s="44" t="s">
        <v>1298</v>
      </c>
      <c r="G5881" s="61"/>
    </row>
    <row r="5882" spans="1:7" x14ac:dyDescent="0.15">
      <c r="A5882" s="44">
        <v>35552</v>
      </c>
      <c r="B5882" s="44" t="s">
        <v>1296</v>
      </c>
      <c r="C5882" s="48" t="s">
        <v>4908</v>
      </c>
      <c r="D5882" s="44">
        <v>2005</v>
      </c>
      <c r="E5882" s="48" t="s">
        <v>8823</v>
      </c>
      <c r="F5882" s="44" t="s">
        <v>1298</v>
      </c>
      <c r="G5882" s="61">
        <v>43100</v>
      </c>
    </row>
    <row r="5883" spans="1:7" x14ac:dyDescent="0.15">
      <c r="A5883" s="44">
        <v>35555</v>
      </c>
      <c r="B5883" s="44" t="s">
        <v>1295</v>
      </c>
      <c r="C5883" s="48" t="s">
        <v>4909</v>
      </c>
      <c r="D5883" s="44">
        <v>2003</v>
      </c>
      <c r="E5883" s="48" t="s">
        <v>8704</v>
      </c>
      <c r="F5883" s="44" t="s">
        <v>1292</v>
      </c>
      <c r="G5883" s="61"/>
    </row>
    <row r="5884" spans="1:7" x14ac:dyDescent="0.15">
      <c r="A5884" s="44">
        <v>35556</v>
      </c>
      <c r="B5884" s="44" t="s">
        <v>1295</v>
      </c>
      <c r="C5884" s="48" t="s">
        <v>4910</v>
      </c>
      <c r="D5884" s="44">
        <v>2006</v>
      </c>
      <c r="E5884" s="48" t="s">
        <v>8696</v>
      </c>
      <c r="F5884" s="44" t="s">
        <v>1291</v>
      </c>
      <c r="G5884" s="61">
        <v>42456</v>
      </c>
    </row>
    <row r="5885" spans="1:7" x14ac:dyDescent="0.15">
      <c r="A5885" s="44">
        <v>35557</v>
      </c>
      <c r="B5885" s="44" t="s">
        <v>1296</v>
      </c>
      <c r="C5885" s="48" t="s">
        <v>4911</v>
      </c>
      <c r="D5885" s="44">
        <v>2006</v>
      </c>
      <c r="E5885" s="48" t="s">
        <v>8693</v>
      </c>
      <c r="F5885" s="44" t="s">
        <v>1295</v>
      </c>
      <c r="G5885" s="61"/>
    </row>
    <row r="5886" spans="1:7" x14ac:dyDescent="0.15">
      <c r="A5886" s="44">
        <v>35558</v>
      </c>
      <c r="B5886" s="44" t="s">
        <v>1296</v>
      </c>
      <c r="C5886" s="48" t="s">
        <v>4912</v>
      </c>
      <c r="D5886" s="44">
        <v>2005</v>
      </c>
      <c r="E5886" s="48" t="s">
        <v>8708</v>
      </c>
      <c r="F5886" s="44" t="s">
        <v>1296</v>
      </c>
      <c r="G5886" s="61">
        <v>43100</v>
      </c>
    </row>
    <row r="5887" spans="1:7" x14ac:dyDescent="0.15">
      <c r="A5887" s="44">
        <v>35559</v>
      </c>
      <c r="B5887" s="44" t="s">
        <v>1295</v>
      </c>
      <c r="C5887" s="48" t="s">
        <v>1309</v>
      </c>
      <c r="D5887" s="44">
        <v>2004</v>
      </c>
      <c r="E5887" s="48" t="s">
        <v>8708</v>
      </c>
      <c r="F5887" s="44" t="s">
        <v>1296</v>
      </c>
      <c r="G5887" s="61">
        <v>42925</v>
      </c>
    </row>
    <row r="5888" spans="1:7" x14ac:dyDescent="0.15">
      <c r="A5888" s="44">
        <v>35560</v>
      </c>
      <c r="B5888" s="44" t="s">
        <v>1295</v>
      </c>
      <c r="C5888" s="48" t="s">
        <v>4913</v>
      </c>
      <c r="D5888" s="44">
        <v>2006</v>
      </c>
      <c r="E5888" s="48" t="s">
        <v>8703</v>
      </c>
      <c r="F5888" s="44" t="s">
        <v>1294</v>
      </c>
      <c r="G5888" s="61">
        <v>42512</v>
      </c>
    </row>
    <row r="5889" spans="1:7" x14ac:dyDescent="0.15">
      <c r="A5889" s="44">
        <v>35561</v>
      </c>
      <c r="B5889" s="44" t="s">
        <v>1295</v>
      </c>
      <c r="C5889" s="48" t="s">
        <v>1202</v>
      </c>
      <c r="D5889" s="44">
        <v>2002</v>
      </c>
      <c r="E5889" s="48" t="s">
        <v>8703</v>
      </c>
      <c r="F5889" s="44" t="s">
        <v>1294</v>
      </c>
      <c r="G5889" s="61">
        <v>42435</v>
      </c>
    </row>
    <row r="5890" spans="1:7" x14ac:dyDescent="0.15">
      <c r="A5890" s="44">
        <v>35562</v>
      </c>
      <c r="B5890" s="44" t="s">
        <v>1296</v>
      </c>
      <c r="C5890" s="48" t="s">
        <v>4914</v>
      </c>
      <c r="D5890" s="44">
        <v>2002</v>
      </c>
      <c r="E5890" s="48" t="s">
        <v>8700</v>
      </c>
      <c r="F5890" s="44" t="s">
        <v>1297</v>
      </c>
      <c r="G5890" s="61"/>
    </row>
    <row r="5891" spans="1:7" x14ac:dyDescent="0.15">
      <c r="A5891" s="44">
        <v>35563</v>
      </c>
      <c r="B5891" s="44" t="s">
        <v>1296</v>
      </c>
      <c r="C5891" s="48" t="s">
        <v>1099</v>
      </c>
      <c r="D5891" s="44">
        <v>2002</v>
      </c>
      <c r="E5891" s="48" t="s">
        <v>8780</v>
      </c>
      <c r="F5891" s="44" t="s">
        <v>1294</v>
      </c>
      <c r="G5891" s="61">
        <v>43100</v>
      </c>
    </row>
    <row r="5892" spans="1:7" x14ac:dyDescent="0.15">
      <c r="A5892" s="44">
        <v>35564</v>
      </c>
      <c r="B5892" s="44" t="s">
        <v>1296</v>
      </c>
      <c r="C5892" s="48" t="s">
        <v>4915</v>
      </c>
      <c r="D5892" s="44">
        <v>2005</v>
      </c>
      <c r="E5892" s="48" t="s">
        <v>8801</v>
      </c>
      <c r="F5892" s="44" t="s">
        <v>1296</v>
      </c>
      <c r="G5892" s="61">
        <v>43100</v>
      </c>
    </row>
    <row r="5893" spans="1:7" x14ac:dyDescent="0.15">
      <c r="A5893" s="44">
        <v>35565</v>
      </c>
      <c r="B5893" s="44" t="s">
        <v>1295</v>
      </c>
      <c r="C5893" s="48" t="s">
        <v>4916</v>
      </c>
      <c r="D5893" s="44">
        <v>2002</v>
      </c>
      <c r="E5893" s="48" t="s">
        <v>9173</v>
      </c>
      <c r="F5893" s="44" t="s">
        <v>1296</v>
      </c>
      <c r="G5893" s="61"/>
    </row>
    <row r="5894" spans="1:7" x14ac:dyDescent="0.15">
      <c r="A5894" s="44">
        <v>35566</v>
      </c>
      <c r="B5894" s="44" t="s">
        <v>1295</v>
      </c>
      <c r="C5894" s="48" t="s">
        <v>6691</v>
      </c>
      <c r="D5894" s="44">
        <v>2006</v>
      </c>
      <c r="E5894" s="48" t="s">
        <v>9173</v>
      </c>
      <c r="F5894" s="44" t="s">
        <v>1296</v>
      </c>
      <c r="G5894" s="61"/>
    </row>
    <row r="5895" spans="1:7" x14ac:dyDescent="0.15">
      <c r="A5895" s="44">
        <v>35567</v>
      </c>
      <c r="B5895" s="44" t="s">
        <v>1296</v>
      </c>
      <c r="C5895" s="48" t="s">
        <v>4917</v>
      </c>
      <c r="D5895" s="44">
        <v>2005</v>
      </c>
      <c r="E5895" s="48" t="s">
        <v>8720</v>
      </c>
      <c r="F5895" s="44" t="s">
        <v>1298</v>
      </c>
      <c r="G5895" s="61">
        <v>42896</v>
      </c>
    </row>
    <row r="5896" spans="1:7" x14ac:dyDescent="0.15">
      <c r="A5896" s="44">
        <v>35568</v>
      </c>
      <c r="B5896" s="44" t="s">
        <v>1295</v>
      </c>
      <c r="C5896" s="48" t="s">
        <v>4918</v>
      </c>
      <c r="D5896" s="44">
        <v>2005</v>
      </c>
      <c r="E5896" s="48" t="s">
        <v>9173</v>
      </c>
      <c r="F5896" s="44" t="s">
        <v>1296</v>
      </c>
      <c r="G5896" s="61"/>
    </row>
    <row r="5897" spans="1:7" x14ac:dyDescent="0.15">
      <c r="A5897" s="44">
        <v>35569</v>
      </c>
      <c r="B5897" s="44" t="s">
        <v>1296</v>
      </c>
      <c r="C5897" s="48" t="s">
        <v>4919</v>
      </c>
      <c r="D5897" s="44">
        <v>2005</v>
      </c>
      <c r="E5897" s="48" t="s">
        <v>9173</v>
      </c>
      <c r="F5897" s="44" t="s">
        <v>1296</v>
      </c>
      <c r="G5897" s="61"/>
    </row>
    <row r="5898" spans="1:7" x14ac:dyDescent="0.15">
      <c r="A5898" s="44">
        <v>35570</v>
      </c>
      <c r="B5898" s="44" t="s">
        <v>1295</v>
      </c>
      <c r="C5898" s="48" t="s">
        <v>4920</v>
      </c>
      <c r="D5898" s="44">
        <v>2005</v>
      </c>
      <c r="E5898" s="48" t="s">
        <v>9173</v>
      </c>
      <c r="F5898" s="44" t="s">
        <v>1296</v>
      </c>
      <c r="G5898" s="61"/>
    </row>
    <row r="5899" spans="1:7" x14ac:dyDescent="0.15">
      <c r="A5899" s="44">
        <v>35572</v>
      </c>
      <c r="B5899" s="44" t="s">
        <v>1296</v>
      </c>
      <c r="C5899" s="48" t="s">
        <v>4921</v>
      </c>
      <c r="D5899" s="44">
        <v>2003</v>
      </c>
      <c r="E5899" s="48" t="s">
        <v>8717</v>
      </c>
      <c r="F5899" s="44" t="s">
        <v>1299</v>
      </c>
      <c r="G5899" s="61"/>
    </row>
    <row r="5900" spans="1:7" x14ac:dyDescent="0.15">
      <c r="A5900" s="44">
        <v>35573</v>
      </c>
      <c r="B5900" s="44" t="s">
        <v>1296</v>
      </c>
      <c r="C5900" s="48" t="s">
        <v>4922</v>
      </c>
      <c r="D5900" s="44">
        <v>2006</v>
      </c>
      <c r="E5900" s="48" t="s">
        <v>8717</v>
      </c>
      <c r="F5900" s="44" t="s">
        <v>1299</v>
      </c>
      <c r="G5900" s="61"/>
    </row>
    <row r="5901" spans="1:7" x14ac:dyDescent="0.15">
      <c r="A5901" s="44">
        <v>35574</v>
      </c>
      <c r="B5901" s="44" t="s">
        <v>1295</v>
      </c>
      <c r="C5901" s="48" t="s">
        <v>4923</v>
      </c>
      <c r="D5901" s="44">
        <v>2008</v>
      </c>
      <c r="E5901" s="48" t="s">
        <v>8717</v>
      </c>
      <c r="F5901" s="44" t="s">
        <v>1299</v>
      </c>
      <c r="G5901" s="61"/>
    </row>
    <row r="5902" spans="1:7" x14ac:dyDescent="0.15">
      <c r="A5902" s="44">
        <v>35575</v>
      </c>
      <c r="B5902" s="44" t="s">
        <v>1295</v>
      </c>
      <c r="C5902" s="48" t="s">
        <v>4924</v>
      </c>
      <c r="D5902" s="44">
        <v>2000</v>
      </c>
      <c r="E5902" s="48" t="s">
        <v>8717</v>
      </c>
      <c r="F5902" s="44" t="s">
        <v>1299</v>
      </c>
      <c r="G5902" s="61"/>
    </row>
    <row r="5903" spans="1:7" x14ac:dyDescent="0.15">
      <c r="A5903" s="44">
        <v>35576</v>
      </c>
      <c r="B5903" s="44" t="s">
        <v>1295</v>
      </c>
      <c r="C5903" s="48" t="s">
        <v>4925</v>
      </c>
      <c r="D5903" s="44">
        <v>2002</v>
      </c>
      <c r="E5903" s="48" t="s">
        <v>8717</v>
      </c>
      <c r="F5903" s="44" t="s">
        <v>1299</v>
      </c>
      <c r="G5903" s="61"/>
    </row>
    <row r="5904" spans="1:7" x14ac:dyDescent="0.15">
      <c r="A5904" s="44">
        <v>35582</v>
      </c>
      <c r="B5904" s="44" t="s">
        <v>1296</v>
      </c>
      <c r="C5904" s="48" t="s">
        <v>11217</v>
      </c>
      <c r="D5904" s="44">
        <v>1999</v>
      </c>
      <c r="E5904" s="48" t="s">
        <v>8717</v>
      </c>
      <c r="F5904" s="44" t="s">
        <v>1299</v>
      </c>
      <c r="G5904" s="61"/>
    </row>
    <row r="5905" spans="1:7" x14ac:dyDescent="0.15">
      <c r="A5905" s="44">
        <v>35583</v>
      </c>
      <c r="B5905" s="44" t="s">
        <v>1296</v>
      </c>
      <c r="C5905" s="48" t="s">
        <v>4926</v>
      </c>
      <c r="D5905" s="44">
        <v>2007</v>
      </c>
      <c r="E5905" s="48" t="s">
        <v>8729</v>
      </c>
      <c r="F5905" s="44" t="s">
        <v>1298</v>
      </c>
      <c r="G5905" s="61">
        <v>43100</v>
      </c>
    </row>
    <row r="5906" spans="1:7" x14ac:dyDescent="0.15">
      <c r="A5906" s="44">
        <v>35585</v>
      </c>
      <c r="B5906" s="44" t="s">
        <v>1296</v>
      </c>
      <c r="C5906" s="48" t="s">
        <v>4927</v>
      </c>
      <c r="D5906" s="44">
        <v>2004</v>
      </c>
      <c r="E5906" s="48" t="s">
        <v>8793</v>
      </c>
      <c r="F5906" s="44" t="s">
        <v>1298</v>
      </c>
      <c r="G5906" s="61"/>
    </row>
    <row r="5907" spans="1:7" x14ac:dyDescent="0.15">
      <c r="A5907" s="44">
        <v>35587</v>
      </c>
      <c r="B5907" s="44" t="s">
        <v>1296</v>
      </c>
      <c r="C5907" s="48" t="s">
        <v>5403</v>
      </c>
      <c r="D5907" s="44">
        <v>2003</v>
      </c>
      <c r="E5907" s="48" t="s">
        <v>11380</v>
      </c>
      <c r="F5907" s="44" t="s">
        <v>1298</v>
      </c>
      <c r="G5907" s="61">
        <v>42779</v>
      </c>
    </row>
    <row r="5908" spans="1:7" x14ac:dyDescent="0.15">
      <c r="A5908" s="133">
        <v>35588</v>
      </c>
      <c r="B5908" s="133" t="s">
        <v>1296</v>
      </c>
      <c r="C5908" s="134" t="s">
        <v>4928</v>
      </c>
      <c r="D5908" s="133">
        <v>2004</v>
      </c>
      <c r="E5908" s="134" t="s">
        <v>9463</v>
      </c>
      <c r="F5908" s="133" t="s">
        <v>1296</v>
      </c>
    </row>
    <row r="5909" spans="1:7" x14ac:dyDescent="0.15">
      <c r="A5909" s="44">
        <v>35589</v>
      </c>
      <c r="B5909" s="44" t="s">
        <v>1295</v>
      </c>
      <c r="C5909" s="48" t="s">
        <v>4929</v>
      </c>
      <c r="D5909" s="44">
        <v>2000</v>
      </c>
      <c r="E5909" s="48" t="s">
        <v>8736</v>
      </c>
      <c r="F5909" s="44" t="s">
        <v>1295</v>
      </c>
      <c r="G5909" s="61"/>
    </row>
    <row r="5910" spans="1:7" x14ac:dyDescent="0.15">
      <c r="A5910" s="133">
        <v>35590</v>
      </c>
      <c r="B5910" s="133" t="s">
        <v>1296</v>
      </c>
      <c r="C5910" s="134" t="s">
        <v>4930</v>
      </c>
      <c r="D5910" s="133">
        <v>2002</v>
      </c>
      <c r="E5910" s="134" t="s">
        <v>8736</v>
      </c>
      <c r="F5910" s="133" t="s">
        <v>1295</v>
      </c>
    </row>
    <row r="5911" spans="1:7" x14ac:dyDescent="0.15">
      <c r="A5911" s="44">
        <v>35591</v>
      </c>
      <c r="B5911" s="44" t="s">
        <v>1296</v>
      </c>
      <c r="C5911" s="48" t="s">
        <v>4931</v>
      </c>
      <c r="D5911" s="44">
        <v>2006</v>
      </c>
      <c r="E5911" s="48" t="s">
        <v>8769</v>
      </c>
      <c r="F5911" s="44" t="s">
        <v>1297</v>
      </c>
      <c r="G5911" s="61">
        <v>43100</v>
      </c>
    </row>
    <row r="5912" spans="1:7" x14ac:dyDescent="0.15">
      <c r="A5912" s="44">
        <v>35592</v>
      </c>
      <c r="B5912" s="44" t="s">
        <v>1295</v>
      </c>
      <c r="C5912" s="48" t="s">
        <v>4932</v>
      </c>
      <c r="D5912" s="44">
        <v>2006</v>
      </c>
      <c r="E5912" s="48" t="s">
        <v>8769</v>
      </c>
      <c r="F5912" s="44" t="s">
        <v>1297</v>
      </c>
      <c r="G5912" s="61"/>
    </row>
    <row r="5913" spans="1:7" x14ac:dyDescent="0.15">
      <c r="A5913" s="44">
        <v>35593</v>
      </c>
      <c r="B5913" s="44" t="s">
        <v>1296</v>
      </c>
      <c r="C5913" s="48" t="s">
        <v>4933</v>
      </c>
      <c r="D5913" s="44">
        <v>2005</v>
      </c>
      <c r="E5913" s="48" t="s">
        <v>8769</v>
      </c>
      <c r="F5913" s="44" t="s">
        <v>1297</v>
      </c>
      <c r="G5913" s="61"/>
    </row>
    <row r="5914" spans="1:7" x14ac:dyDescent="0.15">
      <c r="A5914" s="44">
        <v>35594</v>
      </c>
      <c r="B5914" s="44" t="s">
        <v>1296</v>
      </c>
      <c r="C5914" s="48" t="s">
        <v>4934</v>
      </c>
      <c r="D5914" s="44">
        <v>2003</v>
      </c>
      <c r="E5914" s="48" t="s">
        <v>8769</v>
      </c>
      <c r="F5914" s="44" t="s">
        <v>1297</v>
      </c>
      <c r="G5914" s="61"/>
    </row>
    <row r="5915" spans="1:7" x14ac:dyDescent="0.15">
      <c r="A5915" s="44">
        <v>35595</v>
      </c>
      <c r="B5915" s="44" t="s">
        <v>1296</v>
      </c>
      <c r="C5915" s="48" t="s">
        <v>4935</v>
      </c>
      <c r="D5915" s="44">
        <v>2006</v>
      </c>
      <c r="E5915" s="48" t="s">
        <v>8713</v>
      </c>
      <c r="F5915" s="44" t="s">
        <v>1297</v>
      </c>
      <c r="G5915" s="61">
        <v>42860</v>
      </c>
    </row>
    <row r="5916" spans="1:7" x14ac:dyDescent="0.15">
      <c r="A5916" s="44">
        <v>35597</v>
      </c>
      <c r="B5916" s="44" t="s">
        <v>1296</v>
      </c>
      <c r="C5916" s="48" t="s">
        <v>4936</v>
      </c>
      <c r="D5916" s="44">
        <v>2002</v>
      </c>
      <c r="E5916" s="48" t="s">
        <v>8814</v>
      </c>
      <c r="F5916" s="44" t="s">
        <v>1291</v>
      </c>
      <c r="G5916" s="61"/>
    </row>
    <row r="5917" spans="1:7" x14ac:dyDescent="0.15">
      <c r="A5917" s="44">
        <v>35598</v>
      </c>
      <c r="B5917" s="44" t="s">
        <v>1295</v>
      </c>
      <c r="C5917" s="48" t="s">
        <v>1070</v>
      </c>
      <c r="D5917" s="44">
        <v>2001</v>
      </c>
      <c r="E5917" s="48" t="s">
        <v>9084</v>
      </c>
      <c r="F5917" s="44" t="s">
        <v>1297</v>
      </c>
      <c r="G5917" s="61"/>
    </row>
    <row r="5918" spans="1:7" x14ac:dyDescent="0.15">
      <c r="A5918" s="44">
        <v>35599</v>
      </c>
      <c r="B5918" s="44" t="s">
        <v>1296</v>
      </c>
      <c r="C5918" s="48" t="s">
        <v>4937</v>
      </c>
      <c r="D5918" s="44">
        <v>2001</v>
      </c>
      <c r="E5918" s="48" t="s">
        <v>8762</v>
      </c>
      <c r="F5918" s="44" t="s">
        <v>1291</v>
      </c>
      <c r="G5918" s="61"/>
    </row>
    <row r="5919" spans="1:7" x14ac:dyDescent="0.15">
      <c r="A5919" s="44">
        <v>35600</v>
      </c>
      <c r="B5919" s="44" t="s">
        <v>1295</v>
      </c>
      <c r="C5919" s="48" t="s">
        <v>4938</v>
      </c>
      <c r="D5919" s="44">
        <v>2003</v>
      </c>
      <c r="E5919" s="48" t="s">
        <v>8762</v>
      </c>
      <c r="F5919" s="44" t="s">
        <v>1291</v>
      </c>
      <c r="G5919" s="61"/>
    </row>
    <row r="5920" spans="1:7" x14ac:dyDescent="0.15">
      <c r="A5920" s="44">
        <v>35601</v>
      </c>
      <c r="B5920" s="44" t="s">
        <v>1296</v>
      </c>
      <c r="C5920" s="48" t="s">
        <v>4939</v>
      </c>
      <c r="D5920" s="44">
        <v>2005</v>
      </c>
      <c r="E5920" s="48" t="s">
        <v>8762</v>
      </c>
      <c r="F5920" s="44" t="s">
        <v>1291</v>
      </c>
      <c r="G5920" s="61">
        <v>42771</v>
      </c>
    </row>
    <row r="5921" spans="1:7" x14ac:dyDescent="0.15">
      <c r="A5921" s="44">
        <v>35602</v>
      </c>
      <c r="B5921" s="44" t="s">
        <v>1295</v>
      </c>
      <c r="C5921" s="48" t="s">
        <v>4940</v>
      </c>
      <c r="D5921" s="44">
        <v>2004</v>
      </c>
      <c r="E5921" s="48" t="s">
        <v>8704</v>
      </c>
      <c r="F5921" s="44" t="s">
        <v>1292</v>
      </c>
      <c r="G5921" s="61"/>
    </row>
    <row r="5922" spans="1:7" x14ac:dyDescent="0.15">
      <c r="A5922" s="133">
        <v>35604</v>
      </c>
      <c r="B5922" s="133" t="s">
        <v>1296</v>
      </c>
      <c r="C5922" s="134" t="s">
        <v>4941</v>
      </c>
      <c r="D5922" s="133">
        <v>2007</v>
      </c>
      <c r="E5922" s="134" t="s">
        <v>8837</v>
      </c>
      <c r="F5922" s="133" t="s">
        <v>1291</v>
      </c>
    </row>
    <row r="5923" spans="1:7" x14ac:dyDescent="0.15">
      <c r="A5923" s="44">
        <v>35605</v>
      </c>
      <c r="B5923" s="44" t="s">
        <v>1296</v>
      </c>
      <c r="C5923" s="48" t="s">
        <v>4942</v>
      </c>
      <c r="D5923" s="44">
        <v>2007</v>
      </c>
      <c r="E5923" s="48" t="s">
        <v>8837</v>
      </c>
      <c r="F5923" s="44" t="s">
        <v>1291</v>
      </c>
      <c r="G5923" s="61"/>
    </row>
    <row r="5924" spans="1:7" x14ac:dyDescent="0.15">
      <c r="A5924" s="44">
        <v>35606</v>
      </c>
      <c r="B5924" s="44" t="s">
        <v>1295</v>
      </c>
      <c r="C5924" s="48" t="s">
        <v>6692</v>
      </c>
      <c r="D5924" s="44">
        <v>2009</v>
      </c>
      <c r="E5924" s="48" t="s">
        <v>8837</v>
      </c>
      <c r="F5924" s="44" t="s">
        <v>1291</v>
      </c>
      <c r="G5924" s="61"/>
    </row>
    <row r="5925" spans="1:7" x14ac:dyDescent="0.15">
      <c r="A5925" s="44">
        <v>35608</v>
      </c>
      <c r="B5925" s="44" t="s">
        <v>1295</v>
      </c>
      <c r="C5925" s="48" t="s">
        <v>4943</v>
      </c>
      <c r="D5925" s="44">
        <v>2004</v>
      </c>
      <c r="E5925" s="48" t="s">
        <v>8837</v>
      </c>
      <c r="F5925" s="44" t="s">
        <v>1291</v>
      </c>
      <c r="G5925" s="61"/>
    </row>
    <row r="5926" spans="1:7" x14ac:dyDescent="0.15">
      <c r="A5926" s="44">
        <v>35609</v>
      </c>
      <c r="B5926" s="44" t="s">
        <v>1295</v>
      </c>
      <c r="C5926" s="48" t="s">
        <v>4944</v>
      </c>
      <c r="D5926" s="44">
        <v>2006</v>
      </c>
      <c r="E5926" s="48" t="s">
        <v>8837</v>
      </c>
      <c r="F5926" s="44" t="s">
        <v>1291</v>
      </c>
      <c r="G5926" s="61"/>
    </row>
    <row r="5927" spans="1:7" x14ac:dyDescent="0.15">
      <c r="A5927" s="44">
        <v>35610</v>
      </c>
      <c r="B5927" s="44" t="s">
        <v>1295</v>
      </c>
      <c r="C5927" s="48" t="s">
        <v>11218</v>
      </c>
      <c r="D5927" s="44">
        <v>1999</v>
      </c>
      <c r="E5927" s="48" t="s">
        <v>8837</v>
      </c>
      <c r="F5927" s="44" t="s">
        <v>1291</v>
      </c>
      <c r="G5927" s="61"/>
    </row>
    <row r="5928" spans="1:7" x14ac:dyDescent="0.15">
      <c r="A5928" s="44">
        <v>35611</v>
      </c>
      <c r="B5928" s="44" t="s">
        <v>1295</v>
      </c>
      <c r="C5928" s="48" t="s">
        <v>4945</v>
      </c>
      <c r="D5928" s="44">
        <v>2005</v>
      </c>
      <c r="E5928" s="48" t="s">
        <v>8697</v>
      </c>
      <c r="F5928" s="44" t="s">
        <v>1291</v>
      </c>
      <c r="G5928" s="61"/>
    </row>
    <row r="5929" spans="1:7" x14ac:dyDescent="0.15">
      <c r="A5929" s="44">
        <v>35612</v>
      </c>
      <c r="B5929" s="44" t="s">
        <v>1296</v>
      </c>
      <c r="C5929" s="48" t="s">
        <v>4946</v>
      </c>
      <c r="D5929" s="44">
        <v>2004</v>
      </c>
      <c r="E5929" s="48" t="s">
        <v>8729</v>
      </c>
      <c r="F5929" s="44" t="s">
        <v>1298</v>
      </c>
      <c r="G5929" s="61">
        <v>42985</v>
      </c>
    </row>
    <row r="5930" spans="1:7" x14ac:dyDescent="0.15">
      <c r="A5930" s="44">
        <v>35613</v>
      </c>
      <c r="B5930" s="44" t="s">
        <v>1295</v>
      </c>
      <c r="C5930" s="48" t="s">
        <v>4947</v>
      </c>
      <c r="D5930" s="44">
        <v>2005</v>
      </c>
      <c r="E5930" s="48" t="s">
        <v>8710</v>
      </c>
      <c r="F5930" s="44" t="s">
        <v>1299</v>
      </c>
      <c r="G5930" s="61"/>
    </row>
    <row r="5931" spans="1:7" x14ac:dyDescent="0.15">
      <c r="A5931" s="44">
        <v>35614</v>
      </c>
      <c r="B5931" s="44" t="s">
        <v>1296</v>
      </c>
      <c r="C5931" s="48" t="s">
        <v>4948</v>
      </c>
      <c r="D5931" s="44">
        <v>2008</v>
      </c>
      <c r="E5931" s="48" t="s">
        <v>8710</v>
      </c>
      <c r="F5931" s="44" t="s">
        <v>1299</v>
      </c>
      <c r="G5931" s="61"/>
    </row>
    <row r="5932" spans="1:7" x14ac:dyDescent="0.15">
      <c r="A5932" s="44">
        <v>35615</v>
      </c>
      <c r="B5932" s="44" t="s">
        <v>1296</v>
      </c>
      <c r="C5932" s="48" t="s">
        <v>4949</v>
      </c>
      <c r="D5932" s="44">
        <v>2002</v>
      </c>
      <c r="E5932" s="48" t="s">
        <v>8786</v>
      </c>
      <c r="F5932" s="44" t="s">
        <v>1297</v>
      </c>
      <c r="G5932" s="61"/>
    </row>
    <row r="5933" spans="1:7" x14ac:dyDescent="0.15">
      <c r="A5933" s="44">
        <v>35617</v>
      </c>
      <c r="B5933" s="44" t="s">
        <v>1296</v>
      </c>
      <c r="C5933" s="48" t="s">
        <v>4950</v>
      </c>
      <c r="D5933" s="44">
        <v>2007</v>
      </c>
      <c r="E5933" s="48" t="s">
        <v>8786</v>
      </c>
      <c r="F5933" s="44" t="s">
        <v>1297</v>
      </c>
      <c r="G5933" s="61"/>
    </row>
    <row r="5934" spans="1:7" x14ac:dyDescent="0.15">
      <c r="A5934" s="44">
        <v>35618</v>
      </c>
      <c r="B5934" s="44" t="s">
        <v>1296</v>
      </c>
      <c r="C5934" s="48" t="s">
        <v>4951</v>
      </c>
      <c r="D5934" s="44">
        <v>2007</v>
      </c>
      <c r="E5934" s="48" t="s">
        <v>8786</v>
      </c>
      <c r="F5934" s="44" t="s">
        <v>1297</v>
      </c>
      <c r="G5934" s="61"/>
    </row>
    <row r="5935" spans="1:7" x14ac:dyDescent="0.15">
      <c r="A5935" s="44">
        <v>35619</v>
      </c>
      <c r="B5935" s="44" t="s">
        <v>1296</v>
      </c>
      <c r="C5935" s="48" t="s">
        <v>4952</v>
      </c>
      <c r="D5935" s="44">
        <v>2000</v>
      </c>
      <c r="E5935" s="48" t="s">
        <v>8879</v>
      </c>
      <c r="F5935" s="44" t="s">
        <v>1296</v>
      </c>
      <c r="G5935" s="61"/>
    </row>
    <row r="5936" spans="1:7" x14ac:dyDescent="0.15">
      <c r="A5936" s="44">
        <v>35620</v>
      </c>
      <c r="B5936" s="44" t="s">
        <v>1295</v>
      </c>
      <c r="C5936" s="48" t="s">
        <v>4953</v>
      </c>
      <c r="D5936" s="44">
        <v>2006</v>
      </c>
      <c r="E5936" s="48" t="s">
        <v>8786</v>
      </c>
      <c r="F5936" s="44" t="s">
        <v>1297</v>
      </c>
      <c r="G5936" s="61"/>
    </row>
    <row r="5937" spans="1:7" x14ac:dyDescent="0.15">
      <c r="A5937" s="44">
        <v>35621</v>
      </c>
      <c r="B5937" s="44" t="s">
        <v>1295</v>
      </c>
      <c r="C5937" s="48" t="s">
        <v>4954</v>
      </c>
      <c r="D5937" s="44">
        <v>2004</v>
      </c>
      <c r="E5937" s="48" t="s">
        <v>8786</v>
      </c>
      <c r="F5937" s="44" t="s">
        <v>1297</v>
      </c>
      <c r="G5937" s="61"/>
    </row>
    <row r="5938" spans="1:7" x14ac:dyDescent="0.15">
      <c r="A5938" s="44">
        <v>35622</v>
      </c>
      <c r="B5938" s="44" t="s">
        <v>1296</v>
      </c>
      <c r="C5938" s="48" t="s">
        <v>4955</v>
      </c>
      <c r="D5938" s="44">
        <v>2002</v>
      </c>
      <c r="E5938" s="48" t="s">
        <v>8786</v>
      </c>
      <c r="F5938" s="44" t="s">
        <v>1297</v>
      </c>
      <c r="G5938" s="61"/>
    </row>
    <row r="5939" spans="1:7" x14ac:dyDescent="0.15">
      <c r="A5939" s="44">
        <v>35623</v>
      </c>
      <c r="B5939" s="44" t="s">
        <v>1295</v>
      </c>
      <c r="C5939" s="48" t="s">
        <v>4956</v>
      </c>
      <c r="D5939" s="44">
        <v>2003</v>
      </c>
      <c r="E5939" s="48" t="s">
        <v>8786</v>
      </c>
      <c r="F5939" s="44" t="s">
        <v>1297</v>
      </c>
      <c r="G5939" s="61"/>
    </row>
    <row r="5940" spans="1:7" x14ac:dyDescent="0.15">
      <c r="A5940" s="44">
        <v>35624</v>
      </c>
      <c r="B5940" s="44" t="s">
        <v>1295</v>
      </c>
      <c r="C5940" s="48" t="s">
        <v>4957</v>
      </c>
      <c r="D5940" s="44">
        <v>2006</v>
      </c>
      <c r="E5940" s="48" t="s">
        <v>8786</v>
      </c>
      <c r="F5940" s="44" t="s">
        <v>1297</v>
      </c>
      <c r="G5940" s="61"/>
    </row>
    <row r="5941" spans="1:7" x14ac:dyDescent="0.15">
      <c r="A5941" s="44">
        <v>35626</v>
      </c>
      <c r="B5941" s="44" t="s">
        <v>1296</v>
      </c>
      <c r="C5941" s="48" t="s">
        <v>4958</v>
      </c>
      <c r="D5941" s="44">
        <v>2002</v>
      </c>
      <c r="E5941" s="48" t="s">
        <v>8786</v>
      </c>
      <c r="F5941" s="44" t="s">
        <v>1297</v>
      </c>
      <c r="G5941" s="61"/>
    </row>
    <row r="5942" spans="1:7" x14ac:dyDescent="0.15">
      <c r="A5942" s="44">
        <v>35627</v>
      </c>
      <c r="B5942" s="44" t="s">
        <v>1295</v>
      </c>
      <c r="C5942" s="48" t="s">
        <v>4959</v>
      </c>
      <c r="D5942" s="44">
        <v>2003</v>
      </c>
      <c r="E5942" s="48" t="s">
        <v>8739</v>
      </c>
      <c r="F5942" s="44" t="s">
        <v>1292</v>
      </c>
      <c r="G5942" s="61">
        <v>42428</v>
      </c>
    </row>
    <row r="5943" spans="1:7" x14ac:dyDescent="0.15">
      <c r="A5943" s="44">
        <v>35628</v>
      </c>
      <c r="B5943" s="44" t="s">
        <v>1295</v>
      </c>
      <c r="C5943" s="48" t="s">
        <v>4960</v>
      </c>
      <c r="D5943" s="44">
        <v>2003</v>
      </c>
      <c r="E5943" s="48" t="s">
        <v>8739</v>
      </c>
      <c r="F5943" s="44" t="s">
        <v>1292</v>
      </c>
      <c r="G5943" s="61">
        <v>42428</v>
      </c>
    </row>
    <row r="5944" spans="1:7" x14ac:dyDescent="0.15">
      <c r="A5944" s="44">
        <v>35629</v>
      </c>
      <c r="B5944" s="44" t="s">
        <v>1295</v>
      </c>
      <c r="C5944" s="48" t="s">
        <v>4961</v>
      </c>
      <c r="D5944" s="44">
        <v>2004</v>
      </c>
      <c r="E5944" s="48" t="s">
        <v>8739</v>
      </c>
      <c r="F5944" s="44" t="s">
        <v>1292</v>
      </c>
      <c r="G5944" s="61">
        <v>43100</v>
      </c>
    </row>
    <row r="5945" spans="1:7" x14ac:dyDescent="0.15">
      <c r="A5945" s="44">
        <v>35630</v>
      </c>
      <c r="B5945" s="44" t="s">
        <v>1295</v>
      </c>
      <c r="C5945" s="48" t="s">
        <v>1249</v>
      </c>
      <c r="D5945" s="44">
        <v>2004</v>
      </c>
      <c r="E5945" s="48" t="s">
        <v>8739</v>
      </c>
      <c r="F5945" s="44" t="s">
        <v>1292</v>
      </c>
      <c r="G5945" s="61">
        <v>42428</v>
      </c>
    </row>
    <row r="5946" spans="1:7" x14ac:dyDescent="0.15">
      <c r="A5946" s="44">
        <v>35632</v>
      </c>
      <c r="B5946" s="44" t="s">
        <v>1295</v>
      </c>
      <c r="C5946" s="48" t="s">
        <v>4962</v>
      </c>
      <c r="D5946" s="44">
        <v>2004</v>
      </c>
      <c r="E5946" s="48" t="s">
        <v>8823</v>
      </c>
      <c r="F5946" s="44" t="s">
        <v>1298</v>
      </c>
      <c r="G5946" s="61"/>
    </row>
    <row r="5947" spans="1:7" x14ac:dyDescent="0.15">
      <c r="A5947" s="44">
        <v>35633</v>
      </c>
      <c r="B5947" s="44" t="s">
        <v>1296</v>
      </c>
      <c r="C5947" s="48" t="s">
        <v>4963</v>
      </c>
      <c r="D5947" s="44">
        <v>2007</v>
      </c>
      <c r="E5947" s="48" t="s">
        <v>8823</v>
      </c>
      <c r="F5947" s="44" t="s">
        <v>1298</v>
      </c>
      <c r="G5947" s="61">
        <v>43100</v>
      </c>
    </row>
    <row r="5948" spans="1:7" x14ac:dyDescent="0.15">
      <c r="A5948" s="44">
        <v>35634</v>
      </c>
      <c r="B5948" s="44" t="s">
        <v>1295</v>
      </c>
      <c r="C5948" s="48" t="s">
        <v>4964</v>
      </c>
      <c r="D5948" s="44">
        <v>2006</v>
      </c>
      <c r="E5948" s="48" t="s">
        <v>8823</v>
      </c>
      <c r="F5948" s="44" t="s">
        <v>1298</v>
      </c>
      <c r="G5948" s="61"/>
    </row>
    <row r="5949" spans="1:7" x14ac:dyDescent="0.15">
      <c r="A5949" s="44">
        <v>35635</v>
      </c>
      <c r="B5949" s="44" t="s">
        <v>1295</v>
      </c>
      <c r="C5949" s="48" t="s">
        <v>968</v>
      </c>
      <c r="D5949" s="44">
        <v>2002</v>
      </c>
      <c r="E5949" s="48" t="s">
        <v>8689</v>
      </c>
      <c r="F5949" s="44" t="s">
        <v>1290</v>
      </c>
      <c r="G5949" s="61">
        <v>43100</v>
      </c>
    </row>
    <row r="5950" spans="1:7" x14ac:dyDescent="0.15">
      <c r="A5950" s="44">
        <v>35636</v>
      </c>
      <c r="B5950" s="44" t="s">
        <v>1296</v>
      </c>
      <c r="C5950" s="48" t="s">
        <v>4965</v>
      </c>
      <c r="D5950" s="44">
        <v>2003</v>
      </c>
      <c r="E5950" s="48" t="s">
        <v>8757</v>
      </c>
      <c r="F5950" s="44" t="s">
        <v>1295</v>
      </c>
      <c r="G5950" s="61"/>
    </row>
    <row r="5951" spans="1:7" x14ac:dyDescent="0.15">
      <c r="A5951" s="44">
        <v>35637</v>
      </c>
      <c r="B5951" s="44" t="s">
        <v>1295</v>
      </c>
      <c r="C5951" s="48" t="s">
        <v>1306</v>
      </c>
      <c r="D5951" s="44">
        <v>2004</v>
      </c>
      <c r="E5951" s="48" t="s">
        <v>8757</v>
      </c>
      <c r="F5951" s="44" t="s">
        <v>1295</v>
      </c>
      <c r="G5951" s="61">
        <v>42694</v>
      </c>
    </row>
    <row r="5952" spans="1:7" x14ac:dyDescent="0.15">
      <c r="A5952" s="44">
        <v>35638</v>
      </c>
      <c r="B5952" s="44" t="s">
        <v>1295</v>
      </c>
      <c r="C5952" s="48" t="s">
        <v>1009</v>
      </c>
      <c r="D5952" s="44">
        <v>2003</v>
      </c>
      <c r="E5952" s="48" t="s">
        <v>8757</v>
      </c>
      <c r="F5952" s="44" t="s">
        <v>1295</v>
      </c>
      <c r="G5952" s="61"/>
    </row>
    <row r="5953" spans="1:7" x14ac:dyDescent="0.15">
      <c r="A5953" s="44">
        <v>35639</v>
      </c>
      <c r="B5953" s="44" t="s">
        <v>1296</v>
      </c>
      <c r="C5953" s="48" t="s">
        <v>4966</v>
      </c>
      <c r="D5953" s="44">
        <v>2002</v>
      </c>
      <c r="E5953" s="48" t="s">
        <v>8757</v>
      </c>
      <c r="F5953" s="44" t="s">
        <v>1295</v>
      </c>
      <c r="G5953" s="61"/>
    </row>
    <row r="5954" spans="1:7" x14ac:dyDescent="0.15">
      <c r="A5954" s="44">
        <v>35640</v>
      </c>
      <c r="B5954" s="44" t="s">
        <v>1296</v>
      </c>
      <c r="C5954" s="48" t="s">
        <v>4967</v>
      </c>
      <c r="D5954" s="44">
        <v>2002</v>
      </c>
      <c r="E5954" s="48" t="s">
        <v>8757</v>
      </c>
      <c r="F5954" s="44" t="s">
        <v>1295</v>
      </c>
      <c r="G5954" s="61"/>
    </row>
    <row r="5955" spans="1:7" x14ac:dyDescent="0.15">
      <c r="A5955" s="44">
        <v>35641</v>
      </c>
      <c r="B5955" s="44" t="s">
        <v>1296</v>
      </c>
      <c r="C5955" s="48" t="s">
        <v>1278</v>
      </c>
      <c r="D5955" s="44">
        <v>2004</v>
      </c>
      <c r="E5955" s="48" t="s">
        <v>8757</v>
      </c>
      <c r="F5955" s="44" t="s">
        <v>1295</v>
      </c>
      <c r="G5955" s="61">
        <v>43100</v>
      </c>
    </row>
    <row r="5956" spans="1:7" x14ac:dyDescent="0.15">
      <c r="A5956" s="44">
        <v>35642</v>
      </c>
      <c r="B5956" s="44" t="s">
        <v>1296</v>
      </c>
      <c r="C5956" s="48" t="s">
        <v>4968</v>
      </c>
      <c r="D5956" s="44">
        <v>2002</v>
      </c>
      <c r="E5956" s="48" t="s">
        <v>8757</v>
      </c>
      <c r="F5956" s="44" t="s">
        <v>1295</v>
      </c>
      <c r="G5956" s="61"/>
    </row>
    <row r="5957" spans="1:7" x14ac:dyDescent="0.15">
      <c r="A5957" s="44">
        <v>35643</v>
      </c>
      <c r="B5957" s="44" t="s">
        <v>1296</v>
      </c>
      <c r="C5957" s="48" t="s">
        <v>1316</v>
      </c>
      <c r="D5957" s="44">
        <v>2004</v>
      </c>
      <c r="E5957" s="48" t="s">
        <v>8757</v>
      </c>
      <c r="F5957" s="44" t="s">
        <v>1295</v>
      </c>
      <c r="G5957" s="61">
        <v>43100</v>
      </c>
    </row>
    <row r="5958" spans="1:7" x14ac:dyDescent="0.15">
      <c r="A5958" s="44">
        <v>35644</v>
      </c>
      <c r="B5958" s="44" t="s">
        <v>1295</v>
      </c>
      <c r="C5958" s="48" t="s">
        <v>1246</v>
      </c>
      <c r="D5958" s="44">
        <v>2001</v>
      </c>
      <c r="E5958" s="48" t="s">
        <v>8711</v>
      </c>
      <c r="F5958" s="44" t="s">
        <v>1291</v>
      </c>
      <c r="G5958" s="61">
        <v>43100</v>
      </c>
    </row>
    <row r="5959" spans="1:7" x14ac:dyDescent="0.15">
      <c r="A5959" s="44">
        <v>35645</v>
      </c>
      <c r="B5959" s="44" t="s">
        <v>1296</v>
      </c>
      <c r="C5959" s="48" t="s">
        <v>4969</v>
      </c>
      <c r="D5959" s="44">
        <v>2004</v>
      </c>
      <c r="E5959" s="48" t="s">
        <v>9980</v>
      </c>
      <c r="F5959" s="44" t="s">
        <v>1291</v>
      </c>
      <c r="G5959" s="61">
        <v>43100</v>
      </c>
    </row>
    <row r="5960" spans="1:7" x14ac:dyDescent="0.15">
      <c r="A5960" s="44">
        <v>35646</v>
      </c>
      <c r="B5960" s="44" t="s">
        <v>1296</v>
      </c>
      <c r="C5960" s="48" t="s">
        <v>4970</v>
      </c>
      <c r="D5960" s="44">
        <v>2002</v>
      </c>
      <c r="E5960" s="48" t="s">
        <v>8696</v>
      </c>
      <c r="F5960" s="44" t="s">
        <v>1291</v>
      </c>
      <c r="G5960" s="61"/>
    </row>
    <row r="5961" spans="1:7" x14ac:dyDescent="0.15">
      <c r="A5961" s="44">
        <v>35647</v>
      </c>
      <c r="B5961" s="44" t="s">
        <v>1295</v>
      </c>
      <c r="C5961" s="48" t="s">
        <v>989</v>
      </c>
      <c r="D5961" s="44">
        <v>2002</v>
      </c>
      <c r="E5961" s="48" t="s">
        <v>8696</v>
      </c>
      <c r="F5961" s="44" t="s">
        <v>1291</v>
      </c>
      <c r="G5961" s="61">
        <v>43100</v>
      </c>
    </row>
    <row r="5962" spans="1:7" x14ac:dyDescent="0.15">
      <c r="A5962" s="44">
        <v>35648</v>
      </c>
      <c r="B5962" s="44" t="s">
        <v>1295</v>
      </c>
      <c r="C5962" s="48" t="s">
        <v>11219</v>
      </c>
      <c r="D5962" s="44">
        <v>1999</v>
      </c>
      <c r="E5962" s="48" t="s">
        <v>8708</v>
      </c>
      <c r="F5962" s="44" t="s">
        <v>1296</v>
      </c>
      <c r="G5962" s="61"/>
    </row>
    <row r="5963" spans="1:7" x14ac:dyDescent="0.15">
      <c r="A5963" s="44">
        <v>35649</v>
      </c>
      <c r="B5963" s="44" t="s">
        <v>1296</v>
      </c>
      <c r="C5963" s="48" t="s">
        <v>1142</v>
      </c>
      <c r="D5963" s="44">
        <v>2003</v>
      </c>
      <c r="E5963" s="48" t="s">
        <v>8729</v>
      </c>
      <c r="F5963" s="44" t="s">
        <v>1298</v>
      </c>
      <c r="G5963" s="61">
        <v>43100</v>
      </c>
    </row>
    <row r="5964" spans="1:7" x14ac:dyDescent="0.15">
      <c r="A5964" s="44">
        <v>35650</v>
      </c>
      <c r="B5964" s="44" t="s">
        <v>1295</v>
      </c>
      <c r="C5964" s="48" t="s">
        <v>11220</v>
      </c>
      <c r="D5964" s="44">
        <v>1999</v>
      </c>
      <c r="E5964" s="48" t="s">
        <v>8729</v>
      </c>
      <c r="F5964" s="44" t="s">
        <v>1298</v>
      </c>
      <c r="G5964" s="61"/>
    </row>
    <row r="5965" spans="1:7" x14ac:dyDescent="0.15">
      <c r="A5965" s="133">
        <v>35651</v>
      </c>
      <c r="B5965" s="133" t="s">
        <v>1295</v>
      </c>
      <c r="C5965" s="134" t="s">
        <v>4971</v>
      </c>
      <c r="D5965" s="133">
        <v>2003</v>
      </c>
      <c r="E5965" s="134" t="s">
        <v>8706</v>
      </c>
      <c r="F5965" s="133" t="s">
        <v>1291</v>
      </c>
      <c r="G5965" s="135">
        <v>43100</v>
      </c>
    </row>
    <row r="5966" spans="1:7" x14ac:dyDescent="0.15">
      <c r="A5966" s="44">
        <v>35652</v>
      </c>
      <c r="B5966" s="44" t="s">
        <v>1295</v>
      </c>
      <c r="C5966" s="48" t="s">
        <v>4972</v>
      </c>
      <c r="D5966" s="44">
        <v>2006</v>
      </c>
      <c r="E5966" s="48" t="s">
        <v>8706</v>
      </c>
      <c r="F5966" s="44" t="s">
        <v>1291</v>
      </c>
      <c r="G5966" s="61"/>
    </row>
    <row r="5967" spans="1:7" x14ac:dyDescent="0.15">
      <c r="A5967" s="44">
        <v>35653</v>
      </c>
      <c r="B5967" s="44" t="s">
        <v>1295</v>
      </c>
      <c r="C5967" s="48" t="s">
        <v>4973</v>
      </c>
      <c r="D5967" s="44">
        <v>2004</v>
      </c>
      <c r="E5967" s="48" t="s">
        <v>8706</v>
      </c>
      <c r="F5967" s="44" t="s">
        <v>1291</v>
      </c>
      <c r="G5967" s="61"/>
    </row>
    <row r="5968" spans="1:7" x14ac:dyDescent="0.15">
      <c r="A5968" s="44">
        <v>35654</v>
      </c>
      <c r="B5968" s="44" t="s">
        <v>1295</v>
      </c>
      <c r="C5968" s="48" t="s">
        <v>8317</v>
      </c>
      <c r="D5968" s="44">
        <v>2005</v>
      </c>
      <c r="E5968" s="48" t="s">
        <v>8836</v>
      </c>
      <c r="F5968" s="44" t="s">
        <v>1296</v>
      </c>
      <c r="G5968" s="61"/>
    </row>
    <row r="5969" spans="1:7" x14ac:dyDescent="0.15">
      <c r="A5969" s="44">
        <v>35655</v>
      </c>
      <c r="B5969" s="44" t="s">
        <v>1296</v>
      </c>
      <c r="C5969" s="48" t="s">
        <v>4974</v>
      </c>
      <c r="D5969" s="44">
        <v>2004</v>
      </c>
      <c r="E5969" s="48" t="s">
        <v>8793</v>
      </c>
      <c r="F5969" s="44" t="s">
        <v>1298</v>
      </c>
      <c r="G5969" s="61">
        <v>43035</v>
      </c>
    </row>
    <row r="5970" spans="1:7" x14ac:dyDescent="0.15">
      <c r="A5970" s="44">
        <v>35656</v>
      </c>
      <c r="B5970" s="44" t="s">
        <v>1295</v>
      </c>
      <c r="C5970" s="48" t="s">
        <v>4975</v>
      </c>
      <c r="D5970" s="44">
        <v>2007</v>
      </c>
      <c r="E5970" s="48" t="s">
        <v>8737</v>
      </c>
      <c r="F5970" s="44" t="s">
        <v>1293</v>
      </c>
      <c r="G5970" s="61"/>
    </row>
    <row r="5971" spans="1:7" x14ac:dyDescent="0.15">
      <c r="A5971" s="44">
        <v>35659</v>
      </c>
      <c r="B5971" s="44" t="s">
        <v>1296</v>
      </c>
      <c r="C5971" s="48" t="s">
        <v>4976</v>
      </c>
      <c r="D5971" s="44">
        <v>2005</v>
      </c>
      <c r="E5971" s="48" t="s">
        <v>8713</v>
      </c>
      <c r="F5971" s="44" t="s">
        <v>1297</v>
      </c>
      <c r="G5971" s="61">
        <v>43100</v>
      </c>
    </row>
    <row r="5972" spans="1:7" x14ac:dyDescent="0.15">
      <c r="A5972" s="44">
        <v>35660</v>
      </c>
      <c r="B5972" s="44" t="s">
        <v>1296</v>
      </c>
      <c r="C5972" s="48" t="s">
        <v>4977</v>
      </c>
      <c r="D5972" s="44">
        <v>2004</v>
      </c>
      <c r="E5972" s="48" t="s">
        <v>8769</v>
      </c>
      <c r="F5972" s="44" t="s">
        <v>1297</v>
      </c>
      <c r="G5972" s="61"/>
    </row>
    <row r="5973" spans="1:7" x14ac:dyDescent="0.15">
      <c r="A5973" s="44">
        <v>35661</v>
      </c>
      <c r="B5973" s="44" t="s">
        <v>1296</v>
      </c>
      <c r="C5973" s="48" t="s">
        <v>4978</v>
      </c>
      <c r="D5973" s="44">
        <v>2000</v>
      </c>
      <c r="E5973" s="48" t="s">
        <v>11385</v>
      </c>
      <c r="F5973" s="44" t="s">
        <v>1298</v>
      </c>
      <c r="G5973" s="61"/>
    </row>
    <row r="5974" spans="1:7" x14ac:dyDescent="0.15">
      <c r="A5974" s="44">
        <v>35662</v>
      </c>
      <c r="B5974" s="44" t="s">
        <v>1295</v>
      </c>
      <c r="C5974" s="48" t="s">
        <v>4979</v>
      </c>
      <c r="D5974" s="44">
        <v>2000</v>
      </c>
      <c r="E5974" s="48" t="s">
        <v>11385</v>
      </c>
      <c r="F5974" s="44" t="s">
        <v>1298</v>
      </c>
      <c r="G5974" s="61"/>
    </row>
    <row r="5975" spans="1:7" x14ac:dyDescent="0.15">
      <c r="A5975" s="44">
        <v>35663</v>
      </c>
      <c r="B5975" s="44" t="s">
        <v>1295</v>
      </c>
      <c r="C5975" s="48" t="s">
        <v>4980</v>
      </c>
      <c r="D5975" s="44">
        <v>2008</v>
      </c>
      <c r="E5975" s="48" t="s">
        <v>11385</v>
      </c>
      <c r="F5975" s="44" t="s">
        <v>1298</v>
      </c>
      <c r="G5975" s="61">
        <v>43100</v>
      </c>
    </row>
    <row r="5976" spans="1:7" x14ac:dyDescent="0.15">
      <c r="A5976" s="44">
        <v>35664</v>
      </c>
      <c r="B5976" s="44" t="s">
        <v>1296</v>
      </c>
      <c r="C5976" s="48" t="s">
        <v>4981</v>
      </c>
      <c r="D5976" s="44">
        <v>2004</v>
      </c>
      <c r="E5976" s="48" t="s">
        <v>11385</v>
      </c>
      <c r="F5976" s="44" t="s">
        <v>1298</v>
      </c>
      <c r="G5976" s="61"/>
    </row>
    <row r="5977" spans="1:7" x14ac:dyDescent="0.15">
      <c r="A5977" s="44">
        <v>35666</v>
      </c>
      <c r="B5977" s="44" t="s">
        <v>1295</v>
      </c>
      <c r="C5977" s="48" t="s">
        <v>1342</v>
      </c>
      <c r="D5977" s="44">
        <v>2001</v>
      </c>
      <c r="E5977" s="48" t="s">
        <v>11385</v>
      </c>
      <c r="F5977" s="44" t="s">
        <v>1298</v>
      </c>
      <c r="G5977" s="61">
        <v>43059</v>
      </c>
    </row>
    <row r="5978" spans="1:7" x14ac:dyDescent="0.15">
      <c r="A5978" s="44">
        <v>35667</v>
      </c>
      <c r="B5978" s="44" t="s">
        <v>1296</v>
      </c>
      <c r="C5978" s="48" t="s">
        <v>4982</v>
      </c>
      <c r="D5978" s="44">
        <v>2000</v>
      </c>
      <c r="E5978" s="48" t="s">
        <v>11385</v>
      </c>
      <c r="F5978" s="44" t="s">
        <v>1298</v>
      </c>
      <c r="G5978" s="61"/>
    </row>
    <row r="5979" spans="1:7" x14ac:dyDescent="0.15">
      <c r="A5979" s="44">
        <v>35668</v>
      </c>
      <c r="B5979" s="44" t="s">
        <v>1296</v>
      </c>
      <c r="C5979" s="48" t="s">
        <v>4983</v>
      </c>
      <c r="D5979" s="44">
        <v>2008</v>
      </c>
      <c r="E5979" s="48" t="s">
        <v>11385</v>
      </c>
      <c r="F5979" s="44" t="s">
        <v>1298</v>
      </c>
      <c r="G5979" s="61">
        <v>43100</v>
      </c>
    </row>
    <row r="5980" spans="1:7" x14ac:dyDescent="0.15">
      <c r="A5980" s="44">
        <v>35669</v>
      </c>
      <c r="B5980" s="44" t="s">
        <v>1295</v>
      </c>
      <c r="C5980" s="48" t="s">
        <v>4984</v>
      </c>
      <c r="D5980" s="44">
        <v>2000</v>
      </c>
      <c r="E5980" s="48" t="s">
        <v>11385</v>
      </c>
      <c r="F5980" s="44" t="s">
        <v>1298</v>
      </c>
      <c r="G5980" s="61"/>
    </row>
    <row r="5981" spans="1:7" x14ac:dyDescent="0.15">
      <c r="A5981" s="44">
        <v>35670</v>
      </c>
      <c r="B5981" s="44" t="s">
        <v>1296</v>
      </c>
      <c r="C5981" s="48" t="s">
        <v>4985</v>
      </c>
      <c r="D5981" s="44">
        <v>2005</v>
      </c>
      <c r="E5981" s="48" t="s">
        <v>8698</v>
      </c>
      <c r="F5981" s="44" t="s">
        <v>1298</v>
      </c>
      <c r="G5981" s="61">
        <v>42985</v>
      </c>
    </row>
    <row r="5982" spans="1:7" x14ac:dyDescent="0.15">
      <c r="A5982" s="44">
        <v>35671</v>
      </c>
      <c r="B5982" s="44" t="s">
        <v>1295</v>
      </c>
      <c r="C5982" s="48" t="s">
        <v>1436</v>
      </c>
      <c r="D5982" s="44">
        <v>2003</v>
      </c>
      <c r="E5982" s="48" t="s">
        <v>11385</v>
      </c>
      <c r="F5982" s="44" t="s">
        <v>1298</v>
      </c>
      <c r="G5982" s="61"/>
    </row>
    <row r="5983" spans="1:7" x14ac:dyDescent="0.15">
      <c r="A5983" s="44">
        <v>35672</v>
      </c>
      <c r="B5983" s="44" t="s">
        <v>1295</v>
      </c>
      <c r="C5983" s="48" t="s">
        <v>11221</v>
      </c>
      <c r="D5983" s="44">
        <v>1999</v>
      </c>
      <c r="E5983" s="48" t="s">
        <v>11385</v>
      </c>
      <c r="F5983" s="44" t="s">
        <v>1298</v>
      </c>
      <c r="G5983" s="61"/>
    </row>
    <row r="5984" spans="1:7" x14ac:dyDescent="0.15">
      <c r="A5984" s="44">
        <v>35674</v>
      </c>
      <c r="B5984" s="44" t="s">
        <v>1296</v>
      </c>
      <c r="C5984" s="48" t="s">
        <v>4986</v>
      </c>
      <c r="D5984" s="44">
        <v>2001</v>
      </c>
      <c r="E5984" s="48" t="s">
        <v>11385</v>
      </c>
      <c r="F5984" s="44" t="s">
        <v>1298</v>
      </c>
      <c r="G5984" s="61"/>
    </row>
    <row r="5985" spans="1:7" x14ac:dyDescent="0.15">
      <c r="A5985" s="44">
        <v>35676</v>
      </c>
      <c r="B5985" s="44" t="s">
        <v>1295</v>
      </c>
      <c r="C5985" s="48" t="s">
        <v>4987</v>
      </c>
      <c r="D5985" s="44">
        <v>2006</v>
      </c>
      <c r="E5985" s="48" t="s">
        <v>11385</v>
      </c>
      <c r="F5985" s="44" t="s">
        <v>1298</v>
      </c>
      <c r="G5985" s="61"/>
    </row>
    <row r="5986" spans="1:7" x14ac:dyDescent="0.15">
      <c r="A5986" s="44">
        <v>35677</v>
      </c>
      <c r="B5986" s="44" t="s">
        <v>1295</v>
      </c>
      <c r="C5986" s="48" t="s">
        <v>4988</v>
      </c>
      <c r="D5986" s="44">
        <v>2006</v>
      </c>
      <c r="E5986" s="48" t="s">
        <v>11385</v>
      </c>
      <c r="F5986" s="44" t="s">
        <v>1298</v>
      </c>
      <c r="G5986" s="61"/>
    </row>
    <row r="5987" spans="1:7" x14ac:dyDescent="0.15">
      <c r="A5987" s="44">
        <v>35678</v>
      </c>
      <c r="B5987" s="44" t="s">
        <v>1296</v>
      </c>
      <c r="C5987" s="48" t="s">
        <v>4989</v>
      </c>
      <c r="D5987" s="44">
        <v>2007</v>
      </c>
      <c r="E5987" s="48" t="s">
        <v>11385</v>
      </c>
      <c r="F5987" s="44" t="s">
        <v>1298</v>
      </c>
      <c r="G5987" s="61"/>
    </row>
    <row r="5988" spans="1:7" x14ac:dyDescent="0.15">
      <c r="A5988" s="133">
        <v>35679</v>
      </c>
      <c r="B5988" s="133" t="s">
        <v>1295</v>
      </c>
      <c r="C5988" s="134" t="s">
        <v>4990</v>
      </c>
      <c r="D5988" s="133">
        <v>2003</v>
      </c>
      <c r="E5988" s="134" t="s">
        <v>11385</v>
      </c>
      <c r="F5988" s="133" t="s">
        <v>1298</v>
      </c>
    </row>
    <row r="5989" spans="1:7" x14ac:dyDescent="0.15">
      <c r="A5989" s="44">
        <v>35680</v>
      </c>
      <c r="B5989" s="44" t="s">
        <v>1295</v>
      </c>
      <c r="C5989" s="48" t="s">
        <v>4991</v>
      </c>
      <c r="D5989" s="44">
        <v>2006</v>
      </c>
      <c r="E5989" s="48" t="s">
        <v>11385</v>
      </c>
      <c r="F5989" s="44" t="s">
        <v>1298</v>
      </c>
      <c r="G5989" s="61"/>
    </row>
    <row r="5990" spans="1:7" x14ac:dyDescent="0.15">
      <c r="A5990" s="44">
        <v>35681</v>
      </c>
      <c r="B5990" s="44" t="s">
        <v>1295</v>
      </c>
      <c r="C5990" s="48" t="s">
        <v>4992</v>
      </c>
      <c r="D5990" s="44">
        <v>2005</v>
      </c>
      <c r="E5990" s="48" t="s">
        <v>11385</v>
      </c>
      <c r="F5990" s="44" t="s">
        <v>1298</v>
      </c>
      <c r="G5990" s="61"/>
    </row>
    <row r="5991" spans="1:7" x14ac:dyDescent="0.15">
      <c r="A5991" s="44">
        <v>35682</v>
      </c>
      <c r="B5991" s="44" t="s">
        <v>1296</v>
      </c>
      <c r="C5991" s="48" t="s">
        <v>4993</v>
      </c>
      <c r="D5991" s="44">
        <v>2005</v>
      </c>
      <c r="E5991" s="48" t="s">
        <v>11385</v>
      </c>
      <c r="F5991" s="44" t="s">
        <v>1298</v>
      </c>
      <c r="G5991" s="61"/>
    </row>
    <row r="5992" spans="1:7" x14ac:dyDescent="0.15">
      <c r="A5992" s="44">
        <v>35683</v>
      </c>
      <c r="B5992" s="44" t="s">
        <v>1295</v>
      </c>
      <c r="C5992" s="48" t="s">
        <v>4994</v>
      </c>
      <c r="D5992" s="44">
        <v>2001</v>
      </c>
      <c r="E5992" s="48" t="s">
        <v>11385</v>
      </c>
      <c r="F5992" s="44" t="s">
        <v>1298</v>
      </c>
      <c r="G5992" s="61"/>
    </row>
    <row r="5993" spans="1:7" x14ac:dyDescent="0.15">
      <c r="A5993" s="44">
        <v>35684</v>
      </c>
      <c r="B5993" s="44" t="s">
        <v>1295</v>
      </c>
      <c r="C5993" s="48" t="s">
        <v>4995</v>
      </c>
      <c r="D5993" s="44">
        <v>2003</v>
      </c>
      <c r="E5993" s="48" t="s">
        <v>11385</v>
      </c>
      <c r="F5993" s="44" t="s">
        <v>1298</v>
      </c>
      <c r="G5993" s="61"/>
    </row>
    <row r="5994" spans="1:7" x14ac:dyDescent="0.15">
      <c r="A5994" s="44">
        <v>35685</v>
      </c>
      <c r="B5994" s="44" t="s">
        <v>1296</v>
      </c>
      <c r="C5994" s="48" t="s">
        <v>4996</v>
      </c>
      <c r="D5994" s="44">
        <v>2006</v>
      </c>
      <c r="E5994" s="48" t="s">
        <v>11385</v>
      </c>
      <c r="F5994" s="44" t="s">
        <v>1298</v>
      </c>
      <c r="G5994" s="61"/>
    </row>
    <row r="5995" spans="1:7" x14ac:dyDescent="0.15">
      <c r="A5995" s="44">
        <v>35686</v>
      </c>
      <c r="B5995" s="44" t="s">
        <v>1295</v>
      </c>
      <c r="C5995" s="48" t="s">
        <v>4997</v>
      </c>
      <c r="D5995" s="44">
        <v>2001</v>
      </c>
      <c r="E5995" s="48" t="s">
        <v>11385</v>
      </c>
      <c r="F5995" s="44" t="s">
        <v>1298</v>
      </c>
      <c r="G5995" s="61"/>
    </row>
    <row r="5996" spans="1:7" x14ac:dyDescent="0.15">
      <c r="A5996" s="44">
        <v>35687</v>
      </c>
      <c r="B5996" s="44" t="s">
        <v>1295</v>
      </c>
      <c r="C5996" s="48" t="s">
        <v>1057</v>
      </c>
      <c r="D5996" s="44">
        <v>2000</v>
      </c>
      <c r="E5996" s="48" t="s">
        <v>8825</v>
      </c>
      <c r="F5996" s="44" t="s">
        <v>1292</v>
      </c>
      <c r="G5996" s="61"/>
    </row>
    <row r="5997" spans="1:7" x14ac:dyDescent="0.15">
      <c r="A5997" s="44">
        <v>35690</v>
      </c>
      <c r="B5997" s="44" t="s">
        <v>1295</v>
      </c>
      <c r="C5997" s="48" t="s">
        <v>4998</v>
      </c>
      <c r="D5997" s="44">
        <v>2002</v>
      </c>
      <c r="E5997" s="48" t="s">
        <v>11384</v>
      </c>
      <c r="F5997" s="44" t="s">
        <v>1298</v>
      </c>
      <c r="G5997" s="61"/>
    </row>
    <row r="5998" spans="1:7" x14ac:dyDescent="0.15">
      <c r="A5998" s="44">
        <v>35691</v>
      </c>
      <c r="B5998" s="44" t="s">
        <v>1296</v>
      </c>
      <c r="C5998" s="48" t="s">
        <v>6128</v>
      </c>
      <c r="D5998" s="44">
        <v>2002</v>
      </c>
      <c r="E5998" s="48" t="s">
        <v>11384</v>
      </c>
      <c r="F5998" s="44" t="s">
        <v>1298</v>
      </c>
      <c r="G5998" s="61"/>
    </row>
    <row r="5999" spans="1:7" x14ac:dyDescent="0.15">
      <c r="A5999" s="44">
        <v>35692</v>
      </c>
      <c r="B5999" s="44" t="s">
        <v>1296</v>
      </c>
      <c r="C5999" s="48" t="s">
        <v>4999</v>
      </c>
      <c r="D5999" s="44">
        <v>2005</v>
      </c>
      <c r="E5999" s="48" t="s">
        <v>11384</v>
      </c>
      <c r="F5999" s="44" t="s">
        <v>1298</v>
      </c>
      <c r="G5999" s="61"/>
    </row>
    <row r="6000" spans="1:7" x14ac:dyDescent="0.15">
      <c r="A6000" s="44">
        <v>35693</v>
      </c>
      <c r="B6000" s="44" t="s">
        <v>1296</v>
      </c>
      <c r="C6000" s="48" t="s">
        <v>2929</v>
      </c>
      <c r="D6000" s="44">
        <v>2005</v>
      </c>
      <c r="E6000" s="48" t="s">
        <v>11384</v>
      </c>
      <c r="F6000" s="44" t="s">
        <v>1298</v>
      </c>
      <c r="G6000" s="61"/>
    </row>
    <row r="6001" spans="1:7" x14ac:dyDescent="0.15">
      <c r="A6001" s="44">
        <v>35694</v>
      </c>
      <c r="B6001" s="44" t="s">
        <v>1295</v>
      </c>
      <c r="C6001" s="48" t="s">
        <v>5000</v>
      </c>
      <c r="D6001" s="44">
        <v>2006</v>
      </c>
      <c r="E6001" s="48" t="s">
        <v>11384</v>
      </c>
      <c r="F6001" s="44" t="s">
        <v>1298</v>
      </c>
      <c r="G6001" s="61"/>
    </row>
    <row r="6002" spans="1:7" x14ac:dyDescent="0.15">
      <c r="A6002" s="44">
        <v>35695</v>
      </c>
      <c r="B6002" s="44" t="s">
        <v>1295</v>
      </c>
      <c r="C6002" s="48" t="s">
        <v>5001</v>
      </c>
      <c r="D6002" s="44">
        <v>2007</v>
      </c>
      <c r="E6002" s="48" t="s">
        <v>11384</v>
      </c>
      <c r="F6002" s="44" t="s">
        <v>1298</v>
      </c>
      <c r="G6002" s="61"/>
    </row>
    <row r="6003" spans="1:7" x14ac:dyDescent="0.15">
      <c r="A6003" s="44">
        <v>35696</v>
      </c>
      <c r="B6003" s="44" t="s">
        <v>1295</v>
      </c>
      <c r="C6003" s="48" t="s">
        <v>1189</v>
      </c>
      <c r="D6003" s="44">
        <v>1999</v>
      </c>
      <c r="E6003" s="48" t="s">
        <v>8845</v>
      </c>
      <c r="F6003" s="44" t="s">
        <v>1291</v>
      </c>
      <c r="G6003" s="61">
        <v>42950</v>
      </c>
    </row>
    <row r="6004" spans="1:7" x14ac:dyDescent="0.15">
      <c r="A6004" s="44">
        <v>35697</v>
      </c>
      <c r="B6004" s="44" t="s">
        <v>1295</v>
      </c>
      <c r="C6004" s="48" t="s">
        <v>1325</v>
      </c>
      <c r="D6004" s="44">
        <v>2003</v>
      </c>
      <c r="E6004" s="48" t="s">
        <v>8772</v>
      </c>
      <c r="F6004" s="44" t="s">
        <v>1294</v>
      </c>
      <c r="G6004" s="61">
        <v>42925</v>
      </c>
    </row>
    <row r="6005" spans="1:7" x14ac:dyDescent="0.15">
      <c r="A6005" s="44">
        <v>35698</v>
      </c>
      <c r="B6005" s="44" t="s">
        <v>1296</v>
      </c>
      <c r="C6005" s="48" t="s">
        <v>1341</v>
      </c>
      <c r="D6005" s="44">
        <v>2004</v>
      </c>
      <c r="E6005" s="48" t="s">
        <v>8762</v>
      </c>
      <c r="F6005" s="44" t="s">
        <v>1291</v>
      </c>
      <c r="G6005" s="61">
        <v>43100</v>
      </c>
    </row>
    <row r="6006" spans="1:7" x14ac:dyDescent="0.15">
      <c r="A6006" s="44">
        <v>35699</v>
      </c>
      <c r="B6006" s="44" t="s">
        <v>1296</v>
      </c>
      <c r="C6006" s="48" t="s">
        <v>1336</v>
      </c>
      <c r="D6006" s="44">
        <v>2004</v>
      </c>
      <c r="E6006" s="48" t="s">
        <v>8749</v>
      </c>
      <c r="F6006" s="44" t="s">
        <v>1291</v>
      </c>
      <c r="G6006" s="61">
        <v>43100</v>
      </c>
    </row>
    <row r="6007" spans="1:7" x14ac:dyDescent="0.15">
      <c r="A6007" s="44">
        <v>35700</v>
      </c>
      <c r="B6007" s="44" t="s">
        <v>1295</v>
      </c>
      <c r="C6007" s="48" t="s">
        <v>5002</v>
      </c>
      <c r="D6007" s="44">
        <v>2000</v>
      </c>
      <c r="E6007" s="48" t="s">
        <v>9165</v>
      </c>
      <c r="F6007" s="44" t="s">
        <v>1298</v>
      </c>
      <c r="G6007" s="61"/>
    </row>
    <row r="6008" spans="1:7" x14ac:dyDescent="0.15">
      <c r="A6008" s="44">
        <v>35701</v>
      </c>
      <c r="B6008" s="44" t="s">
        <v>1295</v>
      </c>
      <c r="C6008" s="48" t="s">
        <v>5003</v>
      </c>
      <c r="D6008" s="44">
        <v>2004</v>
      </c>
      <c r="E6008" s="48" t="s">
        <v>11383</v>
      </c>
      <c r="F6008" s="44" t="s">
        <v>1298</v>
      </c>
      <c r="G6008" s="61">
        <v>43017</v>
      </c>
    </row>
    <row r="6009" spans="1:7" x14ac:dyDescent="0.15">
      <c r="A6009" s="44">
        <v>35702</v>
      </c>
      <c r="B6009" s="44" t="s">
        <v>1296</v>
      </c>
      <c r="C6009" s="48" t="s">
        <v>1337</v>
      </c>
      <c r="D6009" s="44">
        <v>2002</v>
      </c>
      <c r="E6009" s="48" t="s">
        <v>11383</v>
      </c>
      <c r="F6009" s="44" t="s">
        <v>1298</v>
      </c>
      <c r="G6009" s="61">
        <v>42779</v>
      </c>
    </row>
    <row r="6010" spans="1:7" x14ac:dyDescent="0.15">
      <c r="A6010" s="44">
        <v>35703</v>
      </c>
      <c r="B6010" s="44" t="s">
        <v>1295</v>
      </c>
      <c r="C6010" s="48" t="s">
        <v>1324</v>
      </c>
      <c r="D6010" s="44">
        <v>2000</v>
      </c>
      <c r="E6010" s="48" t="s">
        <v>11383</v>
      </c>
      <c r="F6010" s="44" t="s">
        <v>1298</v>
      </c>
      <c r="G6010" s="61">
        <v>43017</v>
      </c>
    </row>
    <row r="6011" spans="1:7" x14ac:dyDescent="0.15">
      <c r="A6011" s="44">
        <v>35704</v>
      </c>
      <c r="B6011" s="44" t="s">
        <v>1296</v>
      </c>
      <c r="C6011" s="48" t="s">
        <v>5004</v>
      </c>
      <c r="D6011" s="44">
        <v>2000</v>
      </c>
      <c r="E6011" s="48" t="s">
        <v>8730</v>
      </c>
      <c r="F6011" s="44" t="s">
        <v>1298</v>
      </c>
      <c r="G6011" s="61"/>
    </row>
    <row r="6012" spans="1:7" x14ac:dyDescent="0.15">
      <c r="A6012" s="44">
        <v>35705</v>
      </c>
      <c r="B6012" s="44" t="s">
        <v>1296</v>
      </c>
      <c r="C6012" s="48" t="s">
        <v>1114</v>
      </c>
      <c r="D6012" s="44">
        <v>2001</v>
      </c>
      <c r="E6012" s="48" t="s">
        <v>8730</v>
      </c>
      <c r="F6012" s="44" t="s">
        <v>1298</v>
      </c>
      <c r="G6012" s="61"/>
    </row>
    <row r="6013" spans="1:7" x14ac:dyDescent="0.15">
      <c r="A6013" s="44">
        <v>35706</v>
      </c>
      <c r="B6013" s="44" t="s">
        <v>1296</v>
      </c>
      <c r="C6013" s="48" t="s">
        <v>6693</v>
      </c>
      <c r="D6013" s="44">
        <v>2003</v>
      </c>
      <c r="E6013" s="48" t="s">
        <v>8730</v>
      </c>
      <c r="F6013" s="44" t="s">
        <v>1298</v>
      </c>
      <c r="G6013" s="61">
        <v>43100</v>
      </c>
    </row>
    <row r="6014" spans="1:7" x14ac:dyDescent="0.15">
      <c r="A6014" s="44">
        <v>35707</v>
      </c>
      <c r="B6014" s="44" t="s">
        <v>1296</v>
      </c>
      <c r="C6014" s="48" t="s">
        <v>5005</v>
      </c>
      <c r="D6014" s="44">
        <v>2003</v>
      </c>
      <c r="E6014" s="48" t="s">
        <v>8730</v>
      </c>
      <c r="F6014" s="44" t="s">
        <v>1298</v>
      </c>
      <c r="G6014" s="61"/>
    </row>
    <row r="6015" spans="1:7" x14ac:dyDescent="0.15">
      <c r="A6015" s="44">
        <v>35708</v>
      </c>
      <c r="B6015" s="44" t="s">
        <v>1296</v>
      </c>
      <c r="C6015" s="48" t="s">
        <v>5006</v>
      </c>
      <c r="D6015" s="44">
        <v>2004</v>
      </c>
      <c r="E6015" s="48" t="s">
        <v>8863</v>
      </c>
      <c r="F6015" s="44" t="s">
        <v>1294</v>
      </c>
      <c r="G6015" s="61"/>
    </row>
    <row r="6016" spans="1:7" x14ac:dyDescent="0.15">
      <c r="A6016" s="44">
        <v>35709</v>
      </c>
      <c r="B6016" s="44" t="s">
        <v>1295</v>
      </c>
      <c r="C6016" s="48" t="s">
        <v>5007</v>
      </c>
      <c r="D6016" s="44">
        <v>2004</v>
      </c>
      <c r="E6016" s="48" t="s">
        <v>8863</v>
      </c>
      <c r="F6016" s="44" t="s">
        <v>1294</v>
      </c>
      <c r="G6016" s="61"/>
    </row>
    <row r="6017" spans="1:7" x14ac:dyDescent="0.15">
      <c r="A6017" s="44">
        <v>35710</v>
      </c>
      <c r="B6017" s="44" t="s">
        <v>1295</v>
      </c>
      <c r="C6017" s="48" t="s">
        <v>5008</v>
      </c>
      <c r="D6017" s="44">
        <v>2001</v>
      </c>
      <c r="E6017" s="48" t="s">
        <v>8863</v>
      </c>
      <c r="F6017" s="44" t="s">
        <v>1294</v>
      </c>
      <c r="G6017" s="61"/>
    </row>
    <row r="6018" spans="1:7" x14ac:dyDescent="0.15">
      <c r="A6018" s="44">
        <v>35711</v>
      </c>
      <c r="B6018" s="44" t="s">
        <v>1296</v>
      </c>
      <c r="C6018" s="48" t="s">
        <v>5009</v>
      </c>
      <c r="D6018" s="44">
        <v>2001</v>
      </c>
      <c r="E6018" s="48" t="s">
        <v>8863</v>
      </c>
      <c r="F6018" s="44" t="s">
        <v>1294</v>
      </c>
      <c r="G6018" s="61"/>
    </row>
    <row r="6019" spans="1:7" x14ac:dyDescent="0.15">
      <c r="A6019" s="44">
        <v>35712</v>
      </c>
      <c r="B6019" s="44" t="s">
        <v>1296</v>
      </c>
      <c r="C6019" s="48" t="s">
        <v>5010</v>
      </c>
      <c r="D6019" s="44">
        <v>2007</v>
      </c>
      <c r="E6019" s="48" t="s">
        <v>8767</v>
      </c>
      <c r="F6019" s="44" t="s">
        <v>1297</v>
      </c>
      <c r="G6019" s="61"/>
    </row>
    <row r="6020" spans="1:7" x14ac:dyDescent="0.15">
      <c r="A6020" s="44">
        <v>35713</v>
      </c>
      <c r="B6020" s="44" t="s">
        <v>1295</v>
      </c>
      <c r="C6020" s="48" t="s">
        <v>5011</v>
      </c>
      <c r="D6020" s="44">
        <v>2007</v>
      </c>
      <c r="E6020" s="48" t="s">
        <v>8767</v>
      </c>
      <c r="F6020" s="44" t="s">
        <v>1297</v>
      </c>
      <c r="G6020" s="61"/>
    </row>
    <row r="6021" spans="1:7" x14ac:dyDescent="0.15">
      <c r="A6021" s="44">
        <v>35715</v>
      </c>
      <c r="B6021" s="44" t="s">
        <v>1295</v>
      </c>
      <c r="C6021" s="48" t="s">
        <v>5012</v>
      </c>
      <c r="D6021" s="44">
        <v>2002</v>
      </c>
      <c r="E6021" s="48" t="s">
        <v>8689</v>
      </c>
      <c r="F6021" s="44" t="s">
        <v>1290</v>
      </c>
      <c r="G6021" s="61"/>
    </row>
    <row r="6022" spans="1:7" x14ac:dyDescent="0.15">
      <c r="A6022" s="44">
        <v>35716</v>
      </c>
      <c r="B6022" s="44" t="s">
        <v>1296</v>
      </c>
      <c r="C6022" s="48" t="s">
        <v>5013</v>
      </c>
      <c r="D6022" s="44">
        <v>2005</v>
      </c>
      <c r="E6022" s="48" t="s">
        <v>8689</v>
      </c>
      <c r="F6022" s="44" t="s">
        <v>1290</v>
      </c>
      <c r="G6022" s="61"/>
    </row>
    <row r="6023" spans="1:7" x14ac:dyDescent="0.15">
      <c r="A6023" s="44">
        <v>35717</v>
      </c>
      <c r="B6023" s="44" t="s">
        <v>1296</v>
      </c>
      <c r="C6023" s="48" t="s">
        <v>5014</v>
      </c>
      <c r="D6023" s="44">
        <v>2006</v>
      </c>
      <c r="E6023" s="48" t="s">
        <v>8689</v>
      </c>
      <c r="F6023" s="44" t="s">
        <v>1290</v>
      </c>
      <c r="G6023" s="61">
        <v>43100</v>
      </c>
    </row>
    <row r="6024" spans="1:7" x14ac:dyDescent="0.15">
      <c r="A6024" s="44">
        <v>35718</v>
      </c>
      <c r="B6024" s="44" t="s">
        <v>1295</v>
      </c>
      <c r="C6024" s="48" t="s">
        <v>5015</v>
      </c>
      <c r="D6024" s="44">
        <v>2006</v>
      </c>
      <c r="E6024" s="48" t="s">
        <v>8689</v>
      </c>
      <c r="F6024" s="44" t="s">
        <v>1290</v>
      </c>
      <c r="G6024" s="61"/>
    </row>
    <row r="6025" spans="1:7" x14ac:dyDescent="0.15">
      <c r="A6025" s="44">
        <v>35719</v>
      </c>
      <c r="B6025" s="44" t="s">
        <v>1295</v>
      </c>
      <c r="C6025" s="48" t="s">
        <v>5016</v>
      </c>
      <c r="D6025" s="44">
        <v>2005</v>
      </c>
      <c r="E6025" s="48" t="s">
        <v>8689</v>
      </c>
      <c r="F6025" s="44" t="s">
        <v>1290</v>
      </c>
      <c r="G6025" s="61"/>
    </row>
    <row r="6026" spans="1:7" x14ac:dyDescent="0.15">
      <c r="A6026" s="44">
        <v>35720</v>
      </c>
      <c r="B6026" s="44" t="s">
        <v>1295</v>
      </c>
      <c r="C6026" s="48" t="s">
        <v>5017</v>
      </c>
      <c r="D6026" s="44">
        <v>2005</v>
      </c>
      <c r="E6026" s="48" t="s">
        <v>8689</v>
      </c>
      <c r="F6026" s="44" t="s">
        <v>1290</v>
      </c>
      <c r="G6026" s="61">
        <v>43100</v>
      </c>
    </row>
    <row r="6027" spans="1:7" x14ac:dyDescent="0.15">
      <c r="A6027" s="44">
        <v>35721</v>
      </c>
      <c r="B6027" s="44" t="s">
        <v>1296</v>
      </c>
      <c r="C6027" s="48" t="s">
        <v>5018</v>
      </c>
      <c r="D6027" s="44">
        <v>2005</v>
      </c>
      <c r="E6027" s="48" t="s">
        <v>8689</v>
      </c>
      <c r="F6027" s="44" t="s">
        <v>1290</v>
      </c>
      <c r="G6027" s="61"/>
    </row>
    <row r="6028" spans="1:7" x14ac:dyDescent="0.15">
      <c r="A6028" s="44">
        <v>35722</v>
      </c>
      <c r="B6028" s="44" t="s">
        <v>1295</v>
      </c>
      <c r="C6028" s="48" t="s">
        <v>5019</v>
      </c>
      <c r="D6028" s="44">
        <v>2004</v>
      </c>
      <c r="E6028" s="48" t="s">
        <v>8689</v>
      </c>
      <c r="F6028" s="44" t="s">
        <v>1290</v>
      </c>
      <c r="G6028" s="61"/>
    </row>
    <row r="6029" spans="1:7" x14ac:dyDescent="0.15">
      <c r="A6029" s="44">
        <v>35723</v>
      </c>
      <c r="B6029" s="44" t="s">
        <v>1295</v>
      </c>
      <c r="C6029" s="48" t="s">
        <v>5020</v>
      </c>
      <c r="D6029" s="44">
        <v>2003</v>
      </c>
      <c r="E6029" s="48" t="s">
        <v>8689</v>
      </c>
      <c r="F6029" s="44" t="s">
        <v>1290</v>
      </c>
      <c r="G6029" s="61"/>
    </row>
    <row r="6030" spans="1:7" x14ac:dyDescent="0.15">
      <c r="A6030" s="44">
        <v>35724</v>
      </c>
      <c r="B6030" s="44" t="s">
        <v>1295</v>
      </c>
      <c r="C6030" s="48" t="s">
        <v>1044</v>
      </c>
      <c r="D6030" s="44">
        <v>2003</v>
      </c>
      <c r="E6030" s="48" t="s">
        <v>8754</v>
      </c>
      <c r="F6030" s="44" t="s">
        <v>1293</v>
      </c>
      <c r="G6030" s="61"/>
    </row>
    <row r="6031" spans="1:7" x14ac:dyDescent="0.15">
      <c r="A6031" s="44">
        <v>35725</v>
      </c>
      <c r="B6031" s="44" t="s">
        <v>1295</v>
      </c>
      <c r="C6031" s="48" t="s">
        <v>1047</v>
      </c>
      <c r="D6031" s="44">
        <v>2003</v>
      </c>
      <c r="E6031" s="48" t="s">
        <v>8754</v>
      </c>
      <c r="F6031" s="44" t="s">
        <v>1293</v>
      </c>
      <c r="G6031" s="61">
        <v>42896</v>
      </c>
    </row>
    <row r="6032" spans="1:7" x14ac:dyDescent="0.15">
      <c r="A6032" s="44">
        <v>35726</v>
      </c>
      <c r="B6032" s="44" t="s">
        <v>1295</v>
      </c>
      <c r="C6032" s="48" t="s">
        <v>11222</v>
      </c>
      <c r="D6032" s="44">
        <v>1999</v>
      </c>
      <c r="E6032" s="48" t="s">
        <v>8756</v>
      </c>
      <c r="F6032" s="44" t="s">
        <v>1296</v>
      </c>
      <c r="G6032" s="61"/>
    </row>
    <row r="6033" spans="1:7" x14ac:dyDescent="0.15">
      <c r="A6033" s="133">
        <v>35728</v>
      </c>
      <c r="B6033" s="133" t="s">
        <v>1295</v>
      </c>
      <c r="C6033" s="134" t="s">
        <v>5021</v>
      </c>
      <c r="D6033" s="133">
        <v>2007</v>
      </c>
      <c r="E6033" s="134" t="s">
        <v>8801</v>
      </c>
      <c r="F6033" s="133" t="s">
        <v>1296</v>
      </c>
      <c r="G6033" s="135">
        <v>43050</v>
      </c>
    </row>
    <row r="6034" spans="1:7" x14ac:dyDescent="0.15">
      <c r="A6034" s="44">
        <v>35729</v>
      </c>
      <c r="B6034" s="44" t="s">
        <v>1296</v>
      </c>
      <c r="C6034" s="48" t="s">
        <v>5022</v>
      </c>
      <c r="D6034" s="44">
        <v>2005</v>
      </c>
      <c r="E6034" s="48" t="s">
        <v>8801</v>
      </c>
      <c r="F6034" s="44" t="s">
        <v>1296</v>
      </c>
      <c r="G6034" s="61">
        <v>43072</v>
      </c>
    </row>
    <row r="6035" spans="1:7" x14ac:dyDescent="0.15">
      <c r="A6035" s="44">
        <v>35730</v>
      </c>
      <c r="B6035" s="44" t="s">
        <v>1296</v>
      </c>
      <c r="C6035" s="48" t="s">
        <v>5023</v>
      </c>
      <c r="D6035" s="44">
        <v>2007</v>
      </c>
      <c r="E6035" s="48" t="s">
        <v>8801</v>
      </c>
      <c r="F6035" s="44" t="s">
        <v>1296</v>
      </c>
      <c r="G6035" s="61">
        <v>42645</v>
      </c>
    </row>
    <row r="6036" spans="1:7" x14ac:dyDescent="0.15">
      <c r="A6036" s="44">
        <v>35731</v>
      </c>
      <c r="B6036" s="44" t="s">
        <v>1296</v>
      </c>
      <c r="C6036" s="48" t="s">
        <v>5024</v>
      </c>
      <c r="D6036" s="44">
        <v>2007</v>
      </c>
      <c r="E6036" s="48" t="s">
        <v>8801</v>
      </c>
      <c r="F6036" s="44" t="s">
        <v>1296</v>
      </c>
      <c r="G6036" s="61"/>
    </row>
    <row r="6037" spans="1:7" x14ac:dyDescent="0.15">
      <c r="A6037" s="44">
        <v>35732</v>
      </c>
      <c r="B6037" s="44" t="s">
        <v>1295</v>
      </c>
      <c r="C6037" s="48" t="s">
        <v>5025</v>
      </c>
      <c r="D6037" s="44">
        <v>2007</v>
      </c>
      <c r="E6037" s="48" t="s">
        <v>8801</v>
      </c>
      <c r="F6037" s="44" t="s">
        <v>1296</v>
      </c>
      <c r="G6037" s="61"/>
    </row>
    <row r="6038" spans="1:7" x14ac:dyDescent="0.15">
      <c r="A6038" s="44">
        <v>35733</v>
      </c>
      <c r="B6038" s="44" t="s">
        <v>1296</v>
      </c>
      <c r="C6038" s="48" t="s">
        <v>5026</v>
      </c>
      <c r="D6038" s="44">
        <v>2005</v>
      </c>
      <c r="E6038" s="48" t="s">
        <v>8801</v>
      </c>
      <c r="F6038" s="44" t="s">
        <v>1296</v>
      </c>
      <c r="G6038" s="61"/>
    </row>
    <row r="6039" spans="1:7" x14ac:dyDescent="0.15">
      <c r="A6039" s="44">
        <v>35734</v>
      </c>
      <c r="B6039" s="44" t="s">
        <v>1295</v>
      </c>
      <c r="C6039" s="48" t="s">
        <v>9390</v>
      </c>
      <c r="D6039" s="44">
        <v>2007</v>
      </c>
      <c r="E6039" s="48" t="s">
        <v>8801</v>
      </c>
      <c r="F6039" s="44" t="s">
        <v>1296</v>
      </c>
      <c r="G6039" s="61"/>
    </row>
    <row r="6040" spans="1:7" x14ac:dyDescent="0.15">
      <c r="A6040" s="44">
        <v>35735</v>
      </c>
      <c r="B6040" s="44" t="s">
        <v>1295</v>
      </c>
      <c r="C6040" s="48" t="s">
        <v>5027</v>
      </c>
      <c r="D6040" s="44">
        <v>2008</v>
      </c>
      <c r="E6040" s="48" t="s">
        <v>8801</v>
      </c>
      <c r="F6040" s="44" t="s">
        <v>1296</v>
      </c>
      <c r="G6040" s="61">
        <v>43100</v>
      </c>
    </row>
    <row r="6041" spans="1:7" x14ac:dyDescent="0.15">
      <c r="A6041" s="44">
        <v>35737</v>
      </c>
      <c r="B6041" s="44" t="s">
        <v>1296</v>
      </c>
      <c r="C6041" s="48" t="s">
        <v>5028</v>
      </c>
      <c r="D6041" s="44">
        <v>2006</v>
      </c>
      <c r="E6041" s="48" t="s">
        <v>8801</v>
      </c>
      <c r="F6041" s="44" t="s">
        <v>1296</v>
      </c>
      <c r="G6041" s="61"/>
    </row>
    <row r="6042" spans="1:7" x14ac:dyDescent="0.15">
      <c r="A6042" s="44">
        <v>35738</v>
      </c>
      <c r="B6042" s="44" t="s">
        <v>1295</v>
      </c>
      <c r="C6042" s="48" t="s">
        <v>5029</v>
      </c>
      <c r="D6042" s="44">
        <v>2006</v>
      </c>
      <c r="E6042" s="48" t="s">
        <v>8801</v>
      </c>
      <c r="F6042" s="44" t="s">
        <v>1296</v>
      </c>
      <c r="G6042" s="61">
        <v>43100</v>
      </c>
    </row>
    <row r="6043" spans="1:7" x14ac:dyDescent="0.15">
      <c r="A6043" s="44">
        <v>35739</v>
      </c>
      <c r="B6043" s="44" t="s">
        <v>1296</v>
      </c>
      <c r="C6043" s="48" t="s">
        <v>5030</v>
      </c>
      <c r="D6043" s="44">
        <v>2002</v>
      </c>
      <c r="E6043" s="48" t="s">
        <v>8697</v>
      </c>
      <c r="F6043" s="44" t="s">
        <v>1291</v>
      </c>
      <c r="G6043" s="61">
        <v>43100</v>
      </c>
    </row>
    <row r="6044" spans="1:7" x14ac:dyDescent="0.15">
      <c r="A6044" s="44">
        <v>35743</v>
      </c>
      <c r="B6044" s="44" t="s">
        <v>1295</v>
      </c>
      <c r="C6044" s="48" t="s">
        <v>5031</v>
      </c>
      <c r="D6044" s="44">
        <v>2008</v>
      </c>
      <c r="E6044" s="48" t="s">
        <v>8701</v>
      </c>
      <c r="F6044" s="44" t="s">
        <v>1293</v>
      </c>
      <c r="G6044" s="61"/>
    </row>
    <row r="6045" spans="1:7" x14ac:dyDescent="0.15">
      <c r="A6045" s="44">
        <v>35744</v>
      </c>
      <c r="B6045" s="44" t="s">
        <v>1295</v>
      </c>
      <c r="C6045" s="48" t="s">
        <v>5032</v>
      </c>
      <c r="D6045" s="44">
        <v>2008</v>
      </c>
      <c r="E6045" s="48" t="s">
        <v>8701</v>
      </c>
      <c r="F6045" s="44" t="s">
        <v>1293</v>
      </c>
      <c r="G6045" s="61"/>
    </row>
    <row r="6046" spans="1:7" x14ac:dyDescent="0.15">
      <c r="A6046" s="44">
        <v>35745</v>
      </c>
      <c r="B6046" s="44" t="s">
        <v>1296</v>
      </c>
      <c r="C6046" s="48" t="s">
        <v>5033</v>
      </c>
      <c r="D6046" s="44">
        <v>2005</v>
      </c>
      <c r="E6046" s="48" t="s">
        <v>8701</v>
      </c>
      <c r="F6046" s="44" t="s">
        <v>1293</v>
      </c>
      <c r="G6046" s="61"/>
    </row>
    <row r="6047" spans="1:7" x14ac:dyDescent="0.15">
      <c r="A6047" s="44">
        <v>35746</v>
      </c>
      <c r="B6047" s="44" t="s">
        <v>1296</v>
      </c>
      <c r="C6047" s="48" t="s">
        <v>5034</v>
      </c>
      <c r="D6047" s="44">
        <v>2006</v>
      </c>
      <c r="E6047" s="48" t="s">
        <v>8701</v>
      </c>
      <c r="F6047" s="44" t="s">
        <v>1293</v>
      </c>
      <c r="G6047" s="61"/>
    </row>
    <row r="6048" spans="1:7" x14ac:dyDescent="0.15">
      <c r="A6048" s="44">
        <v>35747</v>
      </c>
      <c r="B6048" s="44" t="s">
        <v>1296</v>
      </c>
      <c r="C6048" s="48" t="s">
        <v>5035</v>
      </c>
      <c r="D6048" s="44">
        <v>2005</v>
      </c>
      <c r="E6048" s="48" t="s">
        <v>8701</v>
      </c>
      <c r="F6048" s="44" t="s">
        <v>1293</v>
      </c>
      <c r="G6048" s="61"/>
    </row>
    <row r="6049" spans="1:7" x14ac:dyDescent="0.15">
      <c r="A6049" s="44">
        <v>35748</v>
      </c>
      <c r="B6049" s="44" t="s">
        <v>1296</v>
      </c>
      <c r="C6049" s="48" t="s">
        <v>8318</v>
      </c>
      <c r="D6049" s="44">
        <v>2007</v>
      </c>
      <c r="E6049" s="48" t="s">
        <v>8701</v>
      </c>
      <c r="F6049" s="44" t="s">
        <v>1293</v>
      </c>
      <c r="G6049" s="61"/>
    </row>
    <row r="6050" spans="1:7" x14ac:dyDescent="0.15">
      <c r="A6050" s="44">
        <v>35749</v>
      </c>
      <c r="B6050" s="44" t="s">
        <v>1295</v>
      </c>
      <c r="C6050" s="48" t="s">
        <v>5036</v>
      </c>
      <c r="D6050" s="44">
        <v>2007</v>
      </c>
      <c r="E6050" s="48" t="s">
        <v>8701</v>
      </c>
      <c r="F6050" s="44" t="s">
        <v>1293</v>
      </c>
      <c r="G6050" s="61"/>
    </row>
    <row r="6051" spans="1:7" x14ac:dyDescent="0.15">
      <c r="A6051" s="44">
        <v>35750</v>
      </c>
      <c r="B6051" s="44" t="s">
        <v>1295</v>
      </c>
      <c r="C6051" s="48" t="s">
        <v>5037</v>
      </c>
      <c r="D6051" s="44">
        <v>2008</v>
      </c>
      <c r="E6051" s="48" t="s">
        <v>8701</v>
      </c>
      <c r="F6051" s="44" t="s">
        <v>1293</v>
      </c>
      <c r="G6051" s="61"/>
    </row>
    <row r="6052" spans="1:7" x14ac:dyDescent="0.15">
      <c r="A6052" s="44">
        <v>35751</v>
      </c>
      <c r="B6052" s="44" t="s">
        <v>1296</v>
      </c>
      <c r="C6052" s="48" t="s">
        <v>5038</v>
      </c>
      <c r="D6052" s="44">
        <v>2005</v>
      </c>
      <c r="E6052" s="48" t="s">
        <v>8701</v>
      </c>
      <c r="F6052" s="44" t="s">
        <v>1293</v>
      </c>
      <c r="G6052" s="61"/>
    </row>
    <row r="6053" spans="1:7" x14ac:dyDescent="0.15">
      <c r="A6053" s="44">
        <v>35752</v>
      </c>
      <c r="B6053" s="44" t="s">
        <v>1296</v>
      </c>
      <c r="C6053" s="48" t="s">
        <v>5039</v>
      </c>
      <c r="D6053" s="44">
        <v>2007</v>
      </c>
      <c r="E6053" s="48" t="s">
        <v>8773</v>
      </c>
      <c r="F6053" s="44" t="s">
        <v>1293</v>
      </c>
      <c r="G6053" s="61"/>
    </row>
    <row r="6054" spans="1:7" x14ac:dyDescent="0.15">
      <c r="A6054" s="44">
        <v>35753</v>
      </c>
      <c r="B6054" s="44" t="s">
        <v>1296</v>
      </c>
      <c r="C6054" s="48" t="s">
        <v>5040</v>
      </c>
      <c r="D6054" s="44">
        <v>2002</v>
      </c>
      <c r="E6054" s="48" t="s">
        <v>8701</v>
      </c>
      <c r="F6054" s="44" t="s">
        <v>1293</v>
      </c>
      <c r="G6054" s="61"/>
    </row>
    <row r="6055" spans="1:7" x14ac:dyDescent="0.15">
      <c r="A6055" s="44">
        <v>35754</v>
      </c>
      <c r="B6055" s="44" t="s">
        <v>1295</v>
      </c>
      <c r="C6055" s="48" t="s">
        <v>88</v>
      </c>
      <c r="D6055" s="44">
        <v>2003</v>
      </c>
      <c r="E6055" s="48" t="s">
        <v>8714</v>
      </c>
      <c r="F6055" s="44" t="s">
        <v>1294</v>
      </c>
      <c r="G6055" s="61"/>
    </row>
    <row r="6056" spans="1:7" x14ac:dyDescent="0.15">
      <c r="A6056" s="44">
        <v>35755</v>
      </c>
      <c r="B6056" s="44" t="s">
        <v>1296</v>
      </c>
      <c r="C6056" s="48" t="s">
        <v>4658</v>
      </c>
      <c r="D6056" s="44">
        <v>2007</v>
      </c>
      <c r="E6056" s="48" t="s">
        <v>8737</v>
      </c>
      <c r="F6056" s="44" t="s">
        <v>1293</v>
      </c>
      <c r="G6056" s="61"/>
    </row>
    <row r="6057" spans="1:7" x14ac:dyDescent="0.15">
      <c r="A6057" s="44">
        <v>35756</v>
      </c>
      <c r="B6057" s="44" t="s">
        <v>1296</v>
      </c>
      <c r="C6057" s="48" t="s">
        <v>1479</v>
      </c>
      <c r="D6057" s="44">
        <v>2004</v>
      </c>
      <c r="E6057" s="48" t="s">
        <v>8737</v>
      </c>
      <c r="F6057" s="44" t="s">
        <v>1293</v>
      </c>
      <c r="G6057" s="61"/>
    </row>
    <row r="6058" spans="1:7" x14ac:dyDescent="0.15">
      <c r="A6058" s="44">
        <v>35757</v>
      </c>
      <c r="B6058" s="44" t="s">
        <v>1295</v>
      </c>
      <c r="C6058" s="48" t="s">
        <v>5041</v>
      </c>
      <c r="D6058" s="44">
        <v>2003</v>
      </c>
      <c r="E6058" s="48" t="s">
        <v>8785</v>
      </c>
      <c r="F6058" s="44" t="s">
        <v>1297</v>
      </c>
      <c r="G6058" s="61"/>
    </row>
    <row r="6059" spans="1:7" x14ac:dyDescent="0.15">
      <c r="A6059" s="44">
        <v>35759</v>
      </c>
      <c r="B6059" s="44" t="s">
        <v>1296</v>
      </c>
      <c r="C6059" s="48" t="s">
        <v>5042</v>
      </c>
      <c r="D6059" s="44">
        <v>2004</v>
      </c>
      <c r="E6059" s="48" t="s">
        <v>8785</v>
      </c>
      <c r="F6059" s="44" t="s">
        <v>1297</v>
      </c>
      <c r="G6059" s="61"/>
    </row>
    <row r="6060" spans="1:7" x14ac:dyDescent="0.15">
      <c r="A6060" s="44">
        <v>35768</v>
      </c>
      <c r="B6060" s="44" t="s">
        <v>1296</v>
      </c>
      <c r="C6060" s="48" t="s">
        <v>5043</v>
      </c>
      <c r="D6060" s="44">
        <v>2002</v>
      </c>
      <c r="E6060" s="48" t="s">
        <v>8717</v>
      </c>
      <c r="F6060" s="44" t="s">
        <v>1299</v>
      </c>
      <c r="G6060" s="61">
        <v>43100</v>
      </c>
    </row>
    <row r="6061" spans="1:7" x14ac:dyDescent="0.15">
      <c r="A6061" s="44">
        <v>35769</v>
      </c>
      <c r="B6061" s="44" t="s">
        <v>1295</v>
      </c>
      <c r="C6061" s="48" t="s">
        <v>6129</v>
      </c>
      <c r="D6061" s="44">
        <v>2002</v>
      </c>
      <c r="E6061" s="48" t="s">
        <v>8717</v>
      </c>
      <c r="F6061" s="44" t="s">
        <v>1299</v>
      </c>
      <c r="G6061" s="61"/>
    </row>
    <row r="6062" spans="1:7" x14ac:dyDescent="0.15">
      <c r="A6062" s="44">
        <v>35770</v>
      </c>
      <c r="B6062" s="44" t="s">
        <v>1295</v>
      </c>
      <c r="C6062" s="48" t="s">
        <v>5044</v>
      </c>
      <c r="D6062" s="44">
        <v>2004</v>
      </c>
      <c r="E6062" s="48" t="s">
        <v>8790</v>
      </c>
      <c r="F6062" s="44" t="s">
        <v>1298</v>
      </c>
      <c r="G6062" s="61">
        <v>42896</v>
      </c>
    </row>
    <row r="6063" spans="1:7" x14ac:dyDescent="0.15">
      <c r="A6063" s="44">
        <v>35771</v>
      </c>
      <c r="B6063" s="44" t="s">
        <v>1296</v>
      </c>
      <c r="C6063" s="48" t="s">
        <v>11223</v>
      </c>
      <c r="D6063" s="44">
        <v>1999</v>
      </c>
      <c r="E6063" s="48" t="s">
        <v>8821</v>
      </c>
      <c r="F6063" s="44" t="s">
        <v>1299</v>
      </c>
      <c r="G6063" s="61">
        <v>42703</v>
      </c>
    </row>
    <row r="6064" spans="1:7" x14ac:dyDescent="0.15">
      <c r="A6064" s="44">
        <v>35772</v>
      </c>
      <c r="B6064" s="44" t="s">
        <v>1296</v>
      </c>
      <c r="C6064" s="48" t="s">
        <v>5045</v>
      </c>
      <c r="D6064" s="44">
        <v>2001</v>
      </c>
      <c r="E6064" s="48" t="s">
        <v>8825</v>
      </c>
      <c r="F6064" s="44" t="s">
        <v>1292</v>
      </c>
      <c r="G6064" s="61"/>
    </row>
    <row r="6065" spans="1:7" x14ac:dyDescent="0.15">
      <c r="A6065" s="44">
        <v>35773</v>
      </c>
      <c r="B6065" s="44" t="s">
        <v>1296</v>
      </c>
      <c r="C6065" s="48" t="s">
        <v>5046</v>
      </c>
      <c r="D6065" s="44">
        <v>2001</v>
      </c>
      <c r="E6065" s="48" t="s">
        <v>8825</v>
      </c>
      <c r="F6065" s="44" t="s">
        <v>1292</v>
      </c>
      <c r="G6065" s="61"/>
    </row>
    <row r="6066" spans="1:7" x14ac:dyDescent="0.15">
      <c r="A6066" s="44">
        <v>35774</v>
      </c>
      <c r="B6066" s="44" t="s">
        <v>1296</v>
      </c>
      <c r="C6066" s="48" t="s">
        <v>1103</v>
      </c>
      <c r="D6066" s="44">
        <v>2003</v>
      </c>
      <c r="E6066" s="48" t="s">
        <v>8761</v>
      </c>
      <c r="F6066" s="44" t="s">
        <v>1292</v>
      </c>
      <c r="G6066" s="61">
        <v>43100</v>
      </c>
    </row>
    <row r="6067" spans="1:7" x14ac:dyDescent="0.15">
      <c r="A6067" s="44">
        <v>35775</v>
      </c>
      <c r="B6067" s="44" t="s">
        <v>1296</v>
      </c>
      <c r="C6067" s="48" t="s">
        <v>5047</v>
      </c>
      <c r="D6067" s="44">
        <v>2002</v>
      </c>
      <c r="E6067" s="48" t="s">
        <v>8825</v>
      </c>
      <c r="F6067" s="44" t="s">
        <v>1292</v>
      </c>
      <c r="G6067" s="61"/>
    </row>
    <row r="6068" spans="1:7" x14ac:dyDescent="0.15">
      <c r="A6068" s="44">
        <v>35776</v>
      </c>
      <c r="B6068" s="44" t="s">
        <v>1295</v>
      </c>
      <c r="C6068" s="48" t="s">
        <v>5048</v>
      </c>
      <c r="D6068" s="44">
        <v>2003</v>
      </c>
      <c r="E6068" s="48" t="s">
        <v>8729</v>
      </c>
      <c r="F6068" s="44" t="s">
        <v>1298</v>
      </c>
      <c r="G6068" s="61"/>
    </row>
    <row r="6069" spans="1:7" x14ac:dyDescent="0.15">
      <c r="A6069" s="44">
        <v>35778</v>
      </c>
      <c r="B6069" s="44" t="s">
        <v>1296</v>
      </c>
      <c r="C6069" s="48" t="s">
        <v>5049</v>
      </c>
      <c r="D6069" s="44">
        <v>2000</v>
      </c>
      <c r="E6069" s="48" t="s">
        <v>8813</v>
      </c>
      <c r="F6069" s="44" t="s">
        <v>1290</v>
      </c>
      <c r="G6069" s="61"/>
    </row>
    <row r="6070" spans="1:7" x14ac:dyDescent="0.15">
      <c r="A6070" s="44">
        <v>35779</v>
      </c>
      <c r="B6070" s="44" t="s">
        <v>1296</v>
      </c>
      <c r="C6070" s="48" t="s">
        <v>5050</v>
      </c>
      <c r="D6070" s="44">
        <v>2001</v>
      </c>
      <c r="E6070" s="48" t="s">
        <v>8813</v>
      </c>
      <c r="F6070" s="44" t="s">
        <v>1290</v>
      </c>
      <c r="G6070" s="61"/>
    </row>
    <row r="6071" spans="1:7" x14ac:dyDescent="0.15">
      <c r="A6071" s="44">
        <v>35780</v>
      </c>
      <c r="B6071" s="44" t="s">
        <v>1296</v>
      </c>
      <c r="C6071" s="48" t="s">
        <v>5051</v>
      </c>
      <c r="D6071" s="44">
        <v>2003</v>
      </c>
      <c r="E6071" s="48" t="s">
        <v>8813</v>
      </c>
      <c r="F6071" s="44" t="s">
        <v>1290</v>
      </c>
      <c r="G6071" s="61"/>
    </row>
    <row r="6072" spans="1:7" x14ac:dyDescent="0.15">
      <c r="A6072" s="44">
        <v>35781</v>
      </c>
      <c r="B6072" s="44" t="s">
        <v>1295</v>
      </c>
      <c r="C6072" s="48" t="s">
        <v>1058</v>
      </c>
      <c r="D6072" s="44">
        <v>2000</v>
      </c>
      <c r="E6072" s="48" t="s">
        <v>8813</v>
      </c>
      <c r="F6072" s="44" t="s">
        <v>1290</v>
      </c>
      <c r="G6072" s="61"/>
    </row>
    <row r="6073" spans="1:7" x14ac:dyDescent="0.15">
      <c r="A6073" s="44">
        <v>35782</v>
      </c>
      <c r="B6073" s="44" t="s">
        <v>1295</v>
      </c>
      <c r="C6073" s="48" t="s">
        <v>5052</v>
      </c>
      <c r="D6073" s="44">
        <v>2005</v>
      </c>
      <c r="E6073" s="48" t="s">
        <v>8813</v>
      </c>
      <c r="F6073" s="44" t="s">
        <v>1290</v>
      </c>
      <c r="G6073" s="61"/>
    </row>
    <row r="6074" spans="1:7" x14ac:dyDescent="0.15">
      <c r="A6074" s="44">
        <v>35783</v>
      </c>
      <c r="B6074" s="44" t="s">
        <v>1295</v>
      </c>
      <c r="C6074" s="48" t="s">
        <v>11224</v>
      </c>
      <c r="D6074" s="44">
        <v>1999</v>
      </c>
      <c r="E6074" s="48" t="s">
        <v>8813</v>
      </c>
      <c r="F6074" s="44" t="s">
        <v>1290</v>
      </c>
      <c r="G6074" s="61"/>
    </row>
    <row r="6075" spans="1:7" x14ac:dyDescent="0.15">
      <c r="A6075" s="44">
        <v>35784</v>
      </c>
      <c r="B6075" s="44" t="s">
        <v>1296</v>
      </c>
      <c r="C6075" s="48" t="s">
        <v>5053</v>
      </c>
      <c r="D6075" s="44">
        <v>2004</v>
      </c>
      <c r="E6075" s="48" t="s">
        <v>8813</v>
      </c>
      <c r="F6075" s="44" t="s">
        <v>1290</v>
      </c>
      <c r="G6075" s="61"/>
    </row>
    <row r="6076" spans="1:7" x14ac:dyDescent="0.15">
      <c r="A6076" s="44">
        <v>35785</v>
      </c>
      <c r="B6076" s="44" t="s">
        <v>1296</v>
      </c>
      <c r="C6076" s="48" t="s">
        <v>5054</v>
      </c>
      <c r="D6076" s="44">
        <v>2000</v>
      </c>
      <c r="E6076" s="48" t="s">
        <v>8813</v>
      </c>
      <c r="F6076" s="44" t="s">
        <v>1290</v>
      </c>
      <c r="G6076" s="61"/>
    </row>
    <row r="6077" spans="1:7" x14ac:dyDescent="0.15">
      <c r="A6077" s="44">
        <v>35787</v>
      </c>
      <c r="B6077" s="44" t="s">
        <v>1296</v>
      </c>
      <c r="C6077" s="48" t="s">
        <v>5055</v>
      </c>
      <c r="D6077" s="44">
        <v>2002</v>
      </c>
      <c r="E6077" s="48" t="s">
        <v>8813</v>
      </c>
      <c r="F6077" s="44" t="s">
        <v>1290</v>
      </c>
      <c r="G6077" s="61"/>
    </row>
    <row r="6078" spans="1:7" x14ac:dyDescent="0.15">
      <c r="A6078" s="44">
        <v>35788</v>
      </c>
      <c r="B6078" s="44" t="s">
        <v>1296</v>
      </c>
      <c r="C6078" s="48" t="s">
        <v>5056</v>
      </c>
      <c r="D6078" s="44">
        <v>2003</v>
      </c>
      <c r="E6078" s="48" t="s">
        <v>8813</v>
      </c>
      <c r="F6078" s="44" t="s">
        <v>1290</v>
      </c>
      <c r="G6078" s="61"/>
    </row>
    <row r="6079" spans="1:7" x14ac:dyDescent="0.15">
      <c r="A6079" s="44">
        <v>35789</v>
      </c>
      <c r="B6079" s="44" t="s">
        <v>1295</v>
      </c>
      <c r="C6079" s="48" t="s">
        <v>6792</v>
      </c>
      <c r="D6079" s="44">
        <v>2006</v>
      </c>
      <c r="E6079" s="48" t="s">
        <v>8813</v>
      </c>
      <c r="F6079" s="44" t="s">
        <v>1290</v>
      </c>
      <c r="G6079" s="61"/>
    </row>
    <row r="6080" spans="1:7" x14ac:dyDescent="0.15">
      <c r="A6080" s="44">
        <v>35790</v>
      </c>
      <c r="B6080" s="44" t="s">
        <v>1296</v>
      </c>
      <c r="C6080" s="48" t="s">
        <v>5057</v>
      </c>
      <c r="D6080" s="44">
        <v>2004</v>
      </c>
      <c r="E6080" s="48" t="s">
        <v>8813</v>
      </c>
      <c r="F6080" s="44" t="s">
        <v>1290</v>
      </c>
      <c r="G6080" s="61">
        <v>42540</v>
      </c>
    </row>
    <row r="6081" spans="1:7" x14ac:dyDescent="0.15">
      <c r="A6081" s="44">
        <v>35791</v>
      </c>
      <c r="B6081" s="44" t="s">
        <v>1295</v>
      </c>
      <c r="C6081" s="48" t="s">
        <v>5058</v>
      </c>
      <c r="D6081" s="44">
        <v>2005</v>
      </c>
      <c r="E6081" s="48" t="s">
        <v>8813</v>
      </c>
      <c r="F6081" s="44" t="s">
        <v>1290</v>
      </c>
      <c r="G6081" s="61"/>
    </row>
    <row r="6082" spans="1:7" x14ac:dyDescent="0.15">
      <c r="A6082" s="44">
        <v>35792</v>
      </c>
      <c r="B6082" s="44" t="s">
        <v>1296</v>
      </c>
      <c r="C6082" s="48" t="s">
        <v>5059</v>
      </c>
      <c r="D6082" s="44">
        <v>2004</v>
      </c>
      <c r="E6082" s="48" t="s">
        <v>8813</v>
      </c>
      <c r="F6082" s="44" t="s">
        <v>1290</v>
      </c>
      <c r="G6082" s="61">
        <v>42996</v>
      </c>
    </row>
    <row r="6083" spans="1:7" x14ac:dyDescent="0.15">
      <c r="A6083" s="44">
        <v>35793</v>
      </c>
      <c r="B6083" s="44" t="s">
        <v>1295</v>
      </c>
      <c r="C6083" s="48" t="s">
        <v>5060</v>
      </c>
      <c r="D6083" s="44">
        <v>2003</v>
      </c>
      <c r="E6083" s="48" t="s">
        <v>8691</v>
      </c>
      <c r="F6083" s="44" t="s">
        <v>1296</v>
      </c>
      <c r="G6083" s="61"/>
    </row>
    <row r="6084" spans="1:7" x14ac:dyDescent="0.15">
      <c r="A6084" s="44">
        <v>35795</v>
      </c>
      <c r="B6084" s="44" t="s">
        <v>1296</v>
      </c>
      <c r="C6084" s="48" t="s">
        <v>5061</v>
      </c>
      <c r="D6084" s="44">
        <v>2001</v>
      </c>
      <c r="E6084" s="48" t="s">
        <v>8691</v>
      </c>
      <c r="F6084" s="44" t="s">
        <v>1296</v>
      </c>
      <c r="G6084" s="61"/>
    </row>
    <row r="6085" spans="1:7" x14ac:dyDescent="0.15">
      <c r="A6085" s="44">
        <v>35798</v>
      </c>
      <c r="B6085" s="44" t="s">
        <v>1295</v>
      </c>
      <c r="C6085" s="48" t="s">
        <v>11225</v>
      </c>
      <c r="D6085" s="44">
        <v>1999</v>
      </c>
      <c r="E6085" s="48" t="s">
        <v>8691</v>
      </c>
      <c r="F6085" s="44" t="s">
        <v>1296</v>
      </c>
      <c r="G6085" s="61"/>
    </row>
    <row r="6086" spans="1:7" x14ac:dyDescent="0.15">
      <c r="A6086" s="44">
        <v>35800</v>
      </c>
      <c r="B6086" s="44" t="s">
        <v>1296</v>
      </c>
      <c r="C6086" s="48" t="s">
        <v>5062</v>
      </c>
      <c r="D6086" s="44">
        <v>2001</v>
      </c>
      <c r="E6086" s="48" t="s">
        <v>8691</v>
      </c>
      <c r="F6086" s="44" t="s">
        <v>1296</v>
      </c>
      <c r="G6086" s="61"/>
    </row>
    <row r="6087" spans="1:7" x14ac:dyDescent="0.15">
      <c r="A6087" s="44">
        <v>35802</v>
      </c>
      <c r="B6087" s="44" t="s">
        <v>1295</v>
      </c>
      <c r="C6087" s="48" t="s">
        <v>5063</v>
      </c>
      <c r="D6087" s="44">
        <v>2006</v>
      </c>
      <c r="E6087" s="48" t="s">
        <v>8691</v>
      </c>
      <c r="F6087" s="44" t="s">
        <v>1296</v>
      </c>
      <c r="G6087" s="61">
        <v>42837</v>
      </c>
    </row>
    <row r="6088" spans="1:7" x14ac:dyDescent="0.15">
      <c r="A6088" s="44">
        <v>35803</v>
      </c>
      <c r="B6088" s="44" t="s">
        <v>1295</v>
      </c>
      <c r="C6088" s="48" t="s">
        <v>5064</v>
      </c>
      <c r="D6088" s="44">
        <v>2008</v>
      </c>
      <c r="E6088" s="48" t="s">
        <v>8691</v>
      </c>
      <c r="F6088" s="44" t="s">
        <v>1296</v>
      </c>
      <c r="G6088" s="61"/>
    </row>
    <row r="6089" spans="1:7" x14ac:dyDescent="0.15">
      <c r="A6089" s="44">
        <v>35804</v>
      </c>
      <c r="B6089" s="44" t="s">
        <v>1295</v>
      </c>
      <c r="C6089" s="48" t="s">
        <v>5065</v>
      </c>
      <c r="D6089" s="44">
        <v>2008</v>
      </c>
      <c r="E6089" s="48" t="s">
        <v>8691</v>
      </c>
      <c r="F6089" s="44" t="s">
        <v>1296</v>
      </c>
      <c r="G6089" s="61"/>
    </row>
    <row r="6090" spans="1:7" x14ac:dyDescent="0.15">
      <c r="A6090" s="44">
        <v>35805</v>
      </c>
      <c r="B6090" s="44" t="s">
        <v>1295</v>
      </c>
      <c r="C6090" s="48" t="s">
        <v>5066</v>
      </c>
      <c r="D6090" s="44">
        <v>2000</v>
      </c>
      <c r="E6090" s="48" t="s">
        <v>8691</v>
      </c>
      <c r="F6090" s="44" t="s">
        <v>1296</v>
      </c>
      <c r="G6090" s="61"/>
    </row>
    <row r="6091" spans="1:7" x14ac:dyDescent="0.15">
      <c r="A6091" s="44">
        <v>35806</v>
      </c>
      <c r="B6091" s="44" t="s">
        <v>1296</v>
      </c>
      <c r="C6091" s="48" t="s">
        <v>5067</v>
      </c>
      <c r="D6091" s="44">
        <v>2008</v>
      </c>
      <c r="E6091" s="48" t="s">
        <v>8691</v>
      </c>
      <c r="F6091" s="44" t="s">
        <v>1296</v>
      </c>
      <c r="G6091" s="61"/>
    </row>
    <row r="6092" spans="1:7" x14ac:dyDescent="0.15">
      <c r="A6092" s="44">
        <v>35807</v>
      </c>
      <c r="B6092" s="44" t="s">
        <v>1296</v>
      </c>
      <c r="C6092" s="48" t="s">
        <v>5068</v>
      </c>
      <c r="D6092" s="44">
        <v>2001</v>
      </c>
      <c r="E6092" s="48" t="s">
        <v>8691</v>
      </c>
      <c r="F6092" s="44" t="s">
        <v>1296</v>
      </c>
      <c r="G6092" s="61"/>
    </row>
    <row r="6093" spans="1:7" x14ac:dyDescent="0.15">
      <c r="A6093" s="44">
        <v>35810</v>
      </c>
      <c r="B6093" s="44" t="s">
        <v>1296</v>
      </c>
      <c r="C6093" s="48" t="s">
        <v>5069</v>
      </c>
      <c r="D6093" s="44">
        <v>2004</v>
      </c>
      <c r="E6093" s="48" t="s">
        <v>8691</v>
      </c>
      <c r="F6093" s="44" t="s">
        <v>1296</v>
      </c>
      <c r="G6093" s="61"/>
    </row>
    <row r="6094" spans="1:7" x14ac:dyDescent="0.15">
      <c r="A6094" s="44">
        <v>35811</v>
      </c>
      <c r="B6094" s="44" t="s">
        <v>1296</v>
      </c>
      <c r="C6094" s="48" t="s">
        <v>5070</v>
      </c>
      <c r="D6094" s="44">
        <v>2002</v>
      </c>
      <c r="E6094" s="48" t="s">
        <v>8844</v>
      </c>
      <c r="F6094" s="44" t="s">
        <v>1298</v>
      </c>
      <c r="G6094" s="61">
        <v>43100</v>
      </c>
    </row>
    <row r="6095" spans="1:7" x14ac:dyDescent="0.15">
      <c r="A6095" s="44">
        <v>35812</v>
      </c>
      <c r="B6095" s="44" t="s">
        <v>1295</v>
      </c>
      <c r="C6095" s="48" t="s">
        <v>6694</v>
      </c>
      <c r="D6095" s="44">
        <v>2009</v>
      </c>
      <c r="E6095" s="48" t="s">
        <v>8691</v>
      </c>
      <c r="F6095" s="44" t="s">
        <v>1296</v>
      </c>
      <c r="G6095" s="61"/>
    </row>
    <row r="6096" spans="1:7" x14ac:dyDescent="0.15">
      <c r="A6096" s="44">
        <v>35813</v>
      </c>
      <c r="B6096" s="44" t="s">
        <v>1296</v>
      </c>
      <c r="C6096" s="48" t="s">
        <v>5071</v>
      </c>
      <c r="D6096" s="44">
        <v>2006</v>
      </c>
      <c r="E6096" s="48" t="s">
        <v>8691</v>
      </c>
      <c r="F6096" s="44" t="s">
        <v>1296</v>
      </c>
      <c r="G6096" s="61"/>
    </row>
    <row r="6097" spans="1:7" x14ac:dyDescent="0.15">
      <c r="A6097" s="44">
        <v>35814</v>
      </c>
      <c r="B6097" s="44" t="s">
        <v>1296</v>
      </c>
      <c r="C6097" s="48" t="s">
        <v>5072</v>
      </c>
      <c r="D6097" s="44">
        <v>2002</v>
      </c>
      <c r="E6097" s="48" t="s">
        <v>8691</v>
      </c>
      <c r="F6097" s="44" t="s">
        <v>1296</v>
      </c>
      <c r="G6097" s="61"/>
    </row>
    <row r="6098" spans="1:7" x14ac:dyDescent="0.15">
      <c r="A6098" s="44">
        <v>35816</v>
      </c>
      <c r="B6098" s="44" t="s">
        <v>1296</v>
      </c>
      <c r="C6098" s="48" t="s">
        <v>5073</v>
      </c>
      <c r="D6098" s="44">
        <v>2003</v>
      </c>
      <c r="E6098" s="48" t="s">
        <v>8691</v>
      </c>
      <c r="F6098" s="44" t="s">
        <v>1296</v>
      </c>
      <c r="G6098" s="61"/>
    </row>
    <row r="6099" spans="1:7" x14ac:dyDescent="0.15">
      <c r="A6099" s="44">
        <v>35818</v>
      </c>
      <c r="B6099" s="44" t="s">
        <v>1295</v>
      </c>
      <c r="C6099" s="48" t="s">
        <v>5074</v>
      </c>
      <c r="D6099" s="44">
        <v>2003</v>
      </c>
      <c r="E6099" s="48" t="s">
        <v>8691</v>
      </c>
      <c r="F6099" s="44" t="s">
        <v>1296</v>
      </c>
      <c r="G6099" s="61"/>
    </row>
    <row r="6100" spans="1:7" x14ac:dyDescent="0.15">
      <c r="A6100" s="44">
        <v>35820</v>
      </c>
      <c r="B6100" s="44" t="s">
        <v>1295</v>
      </c>
      <c r="C6100" s="48" t="s">
        <v>5075</v>
      </c>
      <c r="D6100" s="44">
        <v>2004</v>
      </c>
      <c r="E6100" s="48" t="s">
        <v>8691</v>
      </c>
      <c r="F6100" s="44" t="s">
        <v>1296</v>
      </c>
      <c r="G6100" s="61"/>
    </row>
    <row r="6101" spans="1:7" x14ac:dyDescent="0.15">
      <c r="A6101" s="44">
        <v>35821</v>
      </c>
      <c r="B6101" s="44" t="s">
        <v>1296</v>
      </c>
      <c r="C6101" s="48" t="s">
        <v>5076</v>
      </c>
      <c r="D6101" s="44">
        <v>2007</v>
      </c>
      <c r="E6101" s="48" t="s">
        <v>8691</v>
      </c>
      <c r="F6101" s="44" t="s">
        <v>1296</v>
      </c>
      <c r="G6101" s="61"/>
    </row>
    <row r="6102" spans="1:7" x14ac:dyDescent="0.15">
      <c r="A6102" s="44">
        <v>35826</v>
      </c>
      <c r="B6102" s="44" t="s">
        <v>1295</v>
      </c>
      <c r="C6102" s="48" t="s">
        <v>5077</v>
      </c>
      <c r="D6102" s="44">
        <v>2004</v>
      </c>
      <c r="E6102" s="48" t="s">
        <v>8691</v>
      </c>
      <c r="F6102" s="44" t="s">
        <v>1296</v>
      </c>
      <c r="G6102" s="61"/>
    </row>
    <row r="6103" spans="1:7" x14ac:dyDescent="0.15">
      <c r="A6103" s="44">
        <v>35827</v>
      </c>
      <c r="B6103" s="44" t="s">
        <v>1295</v>
      </c>
      <c r="C6103" s="48" t="s">
        <v>5078</v>
      </c>
      <c r="D6103" s="44">
        <v>2007</v>
      </c>
      <c r="E6103" s="48" t="s">
        <v>8691</v>
      </c>
      <c r="F6103" s="44" t="s">
        <v>1296</v>
      </c>
      <c r="G6103" s="61"/>
    </row>
    <row r="6104" spans="1:7" x14ac:dyDescent="0.15">
      <c r="A6104" s="44">
        <v>35828</v>
      </c>
      <c r="B6104" s="44" t="s">
        <v>1295</v>
      </c>
      <c r="C6104" s="48" t="s">
        <v>6695</v>
      </c>
      <c r="D6104" s="44">
        <v>2010</v>
      </c>
      <c r="E6104" s="48" t="s">
        <v>8691</v>
      </c>
      <c r="F6104" s="44" t="s">
        <v>1296</v>
      </c>
      <c r="G6104" s="61"/>
    </row>
    <row r="6105" spans="1:7" x14ac:dyDescent="0.15">
      <c r="A6105" s="44">
        <v>35829</v>
      </c>
      <c r="B6105" s="44" t="s">
        <v>1296</v>
      </c>
      <c r="C6105" s="48" t="s">
        <v>5079</v>
      </c>
      <c r="D6105" s="44">
        <v>2008</v>
      </c>
      <c r="E6105" s="48" t="s">
        <v>8691</v>
      </c>
      <c r="F6105" s="44" t="s">
        <v>1296</v>
      </c>
      <c r="G6105" s="61"/>
    </row>
    <row r="6106" spans="1:7" x14ac:dyDescent="0.15">
      <c r="A6106" s="44">
        <v>35830</v>
      </c>
      <c r="B6106" s="44" t="s">
        <v>1296</v>
      </c>
      <c r="C6106" s="48" t="s">
        <v>5080</v>
      </c>
      <c r="D6106" s="44">
        <v>2005</v>
      </c>
      <c r="E6106" s="48" t="s">
        <v>8691</v>
      </c>
      <c r="F6106" s="44" t="s">
        <v>1296</v>
      </c>
      <c r="G6106" s="61"/>
    </row>
    <row r="6107" spans="1:7" x14ac:dyDescent="0.15">
      <c r="A6107" s="44">
        <v>35831</v>
      </c>
      <c r="B6107" s="44" t="s">
        <v>1296</v>
      </c>
      <c r="C6107" s="48" t="s">
        <v>5081</v>
      </c>
      <c r="D6107" s="44">
        <v>2003</v>
      </c>
      <c r="E6107" s="48" t="s">
        <v>8691</v>
      </c>
      <c r="F6107" s="44" t="s">
        <v>1296</v>
      </c>
      <c r="G6107" s="61"/>
    </row>
    <row r="6108" spans="1:7" x14ac:dyDescent="0.15">
      <c r="A6108" s="44">
        <v>35832</v>
      </c>
      <c r="B6108" s="44" t="s">
        <v>1296</v>
      </c>
      <c r="C6108" s="48" t="s">
        <v>5082</v>
      </c>
      <c r="D6108" s="44">
        <v>2004</v>
      </c>
      <c r="E6108" s="48" t="s">
        <v>8691</v>
      </c>
      <c r="F6108" s="44" t="s">
        <v>1296</v>
      </c>
      <c r="G6108" s="61"/>
    </row>
    <row r="6109" spans="1:7" x14ac:dyDescent="0.15">
      <c r="A6109" s="44">
        <v>35833</v>
      </c>
      <c r="B6109" s="44" t="s">
        <v>1295</v>
      </c>
      <c r="C6109" s="48" t="s">
        <v>5083</v>
      </c>
      <c r="D6109" s="44">
        <v>2002</v>
      </c>
      <c r="E6109" s="48" t="s">
        <v>8691</v>
      </c>
      <c r="F6109" s="44" t="s">
        <v>1296</v>
      </c>
      <c r="G6109" s="61"/>
    </row>
    <row r="6110" spans="1:7" x14ac:dyDescent="0.15">
      <c r="A6110" s="44">
        <v>35834</v>
      </c>
      <c r="B6110" s="44" t="s">
        <v>1296</v>
      </c>
      <c r="C6110" s="48" t="s">
        <v>5084</v>
      </c>
      <c r="D6110" s="44">
        <v>2005</v>
      </c>
      <c r="E6110" s="48" t="s">
        <v>8691</v>
      </c>
      <c r="F6110" s="44" t="s">
        <v>1296</v>
      </c>
      <c r="G6110" s="61"/>
    </row>
    <row r="6111" spans="1:7" x14ac:dyDescent="0.15">
      <c r="A6111" s="44">
        <v>35835</v>
      </c>
      <c r="B6111" s="44" t="s">
        <v>1295</v>
      </c>
      <c r="C6111" s="48" t="s">
        <v>5085</v>
      </c>
      <c r="D6111" s="44">
        <v>2000</v>
      </c>
      <c r="E6111" s="48" t="s">
        <v>8691</v>
      </c>
      <c r="F6111" s="44" t="s">
        <v>1296</v>
      </c>
      <c r="G6111" s="61"/>
    </row>
    <row r="6112" spans="1:7" x14ac:dyDescent="0.15">
      <c r="A6112" s="44">
        <v>35836</v>
      </c>
      <c r="B6112" s="44" t="s">
        <v>1295</v>
      </c>
      <c r="C6112" s="48" t="s">
        <v>5086</v>
      </c>
      <c r="D6112" s="44">
        <v>2001</v>
      </c>
      <c r="E6112" s="48" t="s">
        <v>8691</v>
      </c>
      <c r="F6112" s="44" t="s">
        <v>1296</v>
      </c>
      <c r="G6112" s="61"/>
    </row>
    <row r="6113" spans="1:7" x14ac:dyDescent="0.15">
      <c r="A6113" s="133">
        <v>35837</v>
      </c>
      <c r="B6113" s="133" t="s">
        <v>1295</v>
      </c>
      <c r="C6113" s="134" t="s">
        <v>5087</v>
      </c>
      <c r="D6113" s="133">
        <v>2001</v>
      </c>
      <c r="E6113" s="134" t="s">
        <v>8691</v>
      </c>
      <c r="F6113" s="133" t="s">
        <v>1296</v>
      </c>
    </row>
    <row r="6114" spans="1:7" x14ac:dyDescent="0.15">
      <c r="A6114" s="44">
        <v>35839</v>
      </c>
      <c r="B6114" s="44" t="s">
        <v>1295</v>
      </c>
      <c r="C6114" s="48" t="s">
        <v>5088</v>
      </c>
      <c r="D6114" s="44">
        <v>2005</v>
      </c>
      <c r="E6114" s="48" t="s">
        <v>8691</v>
      </c>
      <c r="F6114" s="44" t="s">
        <v>1296</v>
      </c>
      <c r="G6114" s="61">
        <v>42869</v>
      </c>
    </row>
    <row r="6115" spans="1:7" x14ac:dyDescent="0.15">
      <c r="A6115" s="44">
        <v>35840</v>
      </c>
      <c r="B6115" s="44" t="s">
        <v>1295</v>
      </c>
      <c r="C6115" s="48" t="s">
        <v>5089</v>
      </c>
      <c r="D6115" s="44">
        <v>2001</v>
      </c>
      <c r="E6115" s="48" t="s">
        <v>8691</v>
      </c>
      <c r="F6115" s="44" t="s">
        <v>1296</v>
      </c>
      <c r="G6115" s="61"/>
    </row>
    <row r="6116" spans="1:7" x14ac:dyDescent="0.15">
      <c r="A6116" s="44">
        <v>35841</v>
      </c>
      <c r="B6116" s="44" t="s">
        <v>1296</v>
      </c>
      <c r="C6116" s="48" t="s">
        <v>5090</v>
      </c>
      <c r="D6116" s="44">
        <v>2004</v>
      </c>
      <c r="E6116" s="48" t="s">
        <v>8691</v>
      </c>
      <c r="F6116" s="44" t="s">
        <v>1296</v>
      </c>
      <c r="G6116" s="61"/>
    </row>
    <row r="6117" spans="1:7" x14ac:dyDescent="0.15">
      <c r="A6117" s="44">
        <v>35842</v>
      </c>
      <c r="B6117" s="44" t="s">
        <v>1296</v>
      </c>
      <c r="C6117" s="48" t="s">
        <v>5091</v>
      </c>
      <c r="D6117" s="44">
        <v>2007</v>
      </c>
      <c r="E6117" s="48" t="s">
        <v>8691</v>
      </c>
      <c r="F6117" s="44" t="s">
        <v>1296</v>
      </c>
      <c r="G6117" s="61"/>
    </row>
    <row r="6118" spans="1:7" x14ac:dyDescent="0.15">
      <c r="A6118" s="44">
        <v>35844</v>
      </c>
      <c r="B6118" s="44" t="s">
        <v>1295</v>
      </c>
      <c r="C6118" s="48" t="s">
        <v>2080</v>
      </c>
      <c r="D6118" s="44">
        <v>2000</v>
      </c>
      <c r="E6118" s="48" t="s">
        <v>8691</v>
      </c>
      <c r="F6118" s="44" t="s">
        <v>1296</v>
      </c>
      <c r="G6118" s="61"/>
    </row>
    <row r="6119" spans="1:7" x14ac:dyDescent="0.15">
      <c r="A6119" s="44">
        <v>35845</v>
      </c>
      <c r="B6119" s="44" t="s">
        <v>1296</v>
      </c>
      <c r="C6119" s="48" t="s">
        <v>5092</v>
      </c>
      <c r="D6119" s="44">
        <v>2001</v>
      </c>
      <c r="E6119" s="48" t="s">
        <v>8691</v>
      </c>
      <c r="F6119" s="44" t="s">
        <v>1296</v>
      </c>
      <c r="G6119" s="61"/>
    </row>
    <row r="6120" spans="1:7" x14ac:dyDescent="0.15">
      <c r="A6120" s="44">
        <v>35847</v>
      </c>
      <c r="B6120" s="44" t="s">
        <v>1295</v>
      </c>
      <c r="C6120" s="48" t="s">
        <v>1276</v>
      </c>
      <c r="D6120" s="44">
        <v>2003</v>
      </c>
      <c r="E6120" s="48" t="s">
        <v>8767</v>
      </c>
      <c r="F6120" s="44" t="s">
        <v>1297</v>
      </c>
      <c r="G6120" s="61"/>
    </row>
    <row r="6121" spans="1:7" x14ac:dyDescent="0.15">
      <c r="A6121" s="44">
        <v>35848</v>
      </c>
      <c r="B6121" s="44" t="s">
        <v>1295</v>
      </c>
      <c r="C6121" s="48" t="s">
        <v>1065</v>
      </c>
      <c r="D6121" s="44">
        <v>2000</v>
      </c>
      <c r="E6121" s="48" t="s">
        <v>8767</v>
      </c>
      <c r="F6121" s="44" t="s">
        <v>1297</v>
      </c>
      <c r="G6121" s="61"/>
    </row>
    <row r="6122" spans="1:7" x14ac:dyDescent="0.15">
      <c r="A6122" s="44">
        <v>35849</v>
      </c>
      <c r="B6122" s="44" t="s">
        <v>1296</v>
      </c>
      <c r="C6122" s="48" t="s">
        <v>5093</v>
      </c>
      <c r="D6122" s="44">
        <v>2006</v>
      </c>
      <c r="E6122" s="48" t="s">
        <v>8691</v>
      </c>
      <c r="F6122" s="44" t="s">
        <v>1296</v>
      </c>
      <c r="G6122" s="61"/>
    </row>
    <row r="6123" spans="1:7" x14ac:dyDescent="0.15">
      <c r="A6123" s="44">
        <v>35850</v>
      </c>
      <c r="B6123" s="44" t="s">
        <v>1296</v>
      </c>
      <c r="C6123" s="48" t="s">
        <v>5094</v>
      </c>
      <c r="D6123" s="44">
        <v>2006</v>
      </c>
      <c r="E6123" s="48" t="s">
        <v>8691</v>
      </c>
      <c r="F6123" s="44" t="s">
        <v>1296</v>
      </c>
      <c r="G6123" s="61"/>
    </row>
    <row r="6124" spans="1:7" x14ac:dyDescent="0.15">
      <c r="A6124" s="44">
        <v>35851</v>
      </c>
      <c r="B6124" s="44" t="s">
        <v>1295</v>
      </c>
      <c r="C6124" s="48" t="s">
        <v>1041</v>
      </c>
      <c r="D6124" s="44">
        <v>2002</v>
      </c>
      <c r="E6124" s="48" t="s">
        <v>9192</v>
      </c>
      <c r="F6124" s="44" t="s">
        <v>1294</v>
      </c>
      <c r="G6124" s="61"/>
    </row>
    <row r="6125" spans="1:7" x14ac:dyDescent="0.15">
      <c r="A6125" s="44">
        <v>35852</v>
      </c>
      <c r="B6125" s="44" t="s">
        <v>1295</v>
      </c>
      <c r="C6125" s="48" t="s">
        <v>1072</v>
      </c>
      <c r="D6125" s="44">
        <v>2001</v>
      </c>
      <c r="E6125" s="48" t="s">
        <v>8710</v>
      </c>
      <c r="F6125" s="44" t="s">
        <v>1299</v>
      </c>
      <c r="G6125" s="61">
        <v>42834</v>
      </c>
    </row>
    <row r="6126" spans="1:7" x14ac:dyDescent="0.15">
      <c r="A6126" s="44">
        <v>35853</v>
      </c>
      <c r="B6126" s="44" t="s">
        <v>1295</v>
      </c>
      <c r="C6126" s="48" t="s">
        <v>1021</v>
      </c>
      <c r="D6126" s="44">
        <v>2003</v>
      </c>
      <c r="E6126" s="48" t="s">
        <v>8710</v>
      </c>
      <c r="F6126" s="44" t="s">
        <v>1299</v>
      </c>
      <c r="G6126" s="61">
        <v>42841</v>
      </c>
    </row>
    <row r="6127" spans="1:7" x14ac:dyDescent="0.15">
      <c r="A6127" s="44">
        <v>35854</v>
      </c>
      <c r="B6127" s="44" t="s">
        <v>1295</v>
      </c>
      <c r="C6127" s="48" t="s">
        <v>1002</v>
      </c>
      <c r="D6127" s="44">
        <v>2003</v>
      </c>
      <c r="E6127" s="48" t="s">
        <v>8702</v>
      </c>
      <c r="F6127" s="44" t="s">
        <v>1299</v>
      </c>
      <c r="G6127" s="61">
        <v>43100</v>
      </c>
    </row>
    <row r="6128" spans="1:7" x14ac:dyDescent="0.15">
      <c r="A6128" s="44">
        <v>35855</v>
      </c>
      <c r="B6128" s="44" t="s">
        <v>1296</v>
      </c>
      <c r="C6128" s="48" t="s">
        <v>1170</v>
      </c>
      <c r="D6128" s="44">
        <v>2003</v>
      </c>
      <c r="E6128" s="48" t="s">
        <v>8788</v>
      </c>
      <c r="F6128" s="44" t="s">
        <v>1291</v>
      </c>
      <c r="G6128" s="61"/>
    </row>
    <row r="6129" spans="1:7" x14ac:dyDescent="0.15">
      <c r="A6129" s="44">
        <v>35856</v>
      </c>
      <c r="B6129" s="44" t="s">
        <v>1295</v>
      </c>
      <c r="C6129" s="48" t="s">
        <v>5749</v>
      </c>
      <c r="D6129" s="44">
        <v>2005</v>
      </c>
      <c r="E6129" s="48" t="s">
        <v>8694</v>
      </c>
      <c r="F6129" s="44" t="s">
        <v>1291</v>
      </c>
      <c r="G6129" s="61">
        <v>43100</v>
      </c>
    </row>
    <row r="6130" spans="1:7" x14ac:dyDescent="0.15">
      <c r="A6130" s="44">
        <v>35857</v>
      </c>
      <c r="B6130" s="44" t="s">
        <v>1295</v>
      </c>
      <c r="C6130" s="48" t="s">
        <v>991</v>
      </c>
      <c r="D6130" s="44">
        <v>2002</v>
      </c>
      <c r="E6130" s="48" t="s">
        <v>8710</v>
      </c>
      <c r="F6130" s="44" t="s">
        <v>1299</v>
      </c>
      <c r="G6130" s="61">
        <v>42457</v>
      </c>
    </row>
    <row r="6131" spans="1:7" x14ac:dyDescent="0.15">
      <c r="A6131" s="44">
        <v>35858</v>
      </c>
      <c r="B6131" s="44" t="s">
        <v>1296</v>
      </c>
      <c r="C6131" s="48" t="s">
        <v>1490</v>
      </c>
      <c r="D6131" s="44">
        <v>2007</v>
      </c>
      <c r="E6131" s="48" t="s">
        <v>8710</v>
      </c>
      <c r="F6131" s="44" t="s">
        <v>1299</v>
      </c>
      <c r="G6131" s="61"/>
    </row>
    <row r="6132" spans="1:7" x14ac:dyDescent="0.15">
      <c r="A6132" s="133">
        <v>35859</v>
      </c>
      <c r="B6132" s="133" t="s">
        <v>1295</v>
      </c>
      <c r="C6132" s="134" t="s">
        <v>1004</v>
      </c>
      <c r="D6132" s="133">
        <v>2002</v>
      </c>
      <c r="E6132" s="134" t="s">
        <v>8819</v>
      </c>
      <c r="F6132" s="133" t="s">
        <v>1299</v>
      </c>
      <c r="G6132" s="135">
        <v>42457</v>
      </c>
    </row>
    <row r="6133" spans="1:7" x14ac:dyDescent="0.15">
      <c r="A6133" s="44">
        <v>35860</v>
      </c>
      <c r="B6133" s="44" t="s">
        <v>1295</v>
      </c>
      <c r="C6133" s="48" t="s">
        <v>5095</v>
      </c>
      <c r="D6133" s="44">
        <v>2004</v>
      </c>
      <c r="E6133" s="48" t="s">
        <v>8819</v>
      </c>
      <c r="F6133" s="44" t="s">
        <v>1299</v>
      </c>
      <c r="G6133" s="61">
        <v>42457</v>
      </c>
    </row>
    <row r="6134" spans="1:7" x14ac:dyDescent="0.15">
      <c r="A6134" s="44">
        <v>35861</v>
      </c>
      <c r="B6134" s="44" t="s">
        <v>1295</v>
      </c>
      <c r="C6134" s="48" t="s">
        <v>1035</v>
      </c>
      <c r="D6134" s="44">
        <v>2003</v>
      </c>
      <c r="E6134" s="48" t="s">
        <v>8694</v>
      </c>
      <c r="F6134" s="44" t="s">
        <v>1291</v>
      </c>
      <c r="G6134" s="61"/>
    </row>
    <row r="6135" spans="1:7" x14ac:dyDescent="0.15">
      <c r="A6135" s="44">
        <v>35862</v>
      </c>
      <c r="B6135" s="44" t="s">
        <v>1296</v>
      </c>
      <c r="C6135" s="48" t="s">
        <v>1169</v>
      </c>
      <c r="D6135" s="44">
        <v>2003</v>
      </c>
      <c r="E6135" s="48" t="s">
        <v>8694</v>
      </c>
      <c r="F6135" s="44" t="s">
        <v>1291</v>
      </c>
      <c r="G6135" s="61"/>
    </row>
    <row r="6136" spans="1:7" x14ac:dyDescent="0.15">
      <c r="A6136" s="44">
        <v>35863</v>
      </c>
      <c r="B6136" s="44" t="s">
        <v>1295</v>
      </c>
      <c r="C6136" s="48" t="s">
        <v>1049</v>
      </c>
      <c r="D6136" s="44">
        <v>2000</v>
      </c>
      <c r="E6136" s="48" t="s">
        <v>8747</v>
      </c>
      <c r="F6136" s="44" t="s">
        <v>1299</v>
      </c>
      <c r="G6136" s="61">
        <v>42457</v>
      </c>
    </row>
    <row r="6137" spans="1:7" x14ac:dyDescent="0.15">
      <c r="A6137" s="44">
        <v>35865</v>
      </c>
      <c r="B6137" s="44" t="s">
        <v>1296</v>
      </c>
      <c r="C6137" s="48" t="s">
        <v>1265</v>
      </c>
      <c r="D6137" s="44">
        <v>2002</v>
      </c>
      <c r="E6137" s="48" t="s">
        <v>8747</v>
      </c>
      <c r="F6137" s="44" t="s">
        <v>1299</v>
      </c>
      <c r="G6137" s="61">
        <v>43100</v>
      </c>
    </row>
    <row r="6138" spans="1:7" x14ac:dyDescent="0.15">
      <c r="A6138" s="44">
        <v>35866</v>
      </c>
      <c r="B6138" s="44" t="s">
        <v>1295</v>
      </c>
      <c r="C6138" s="48" t="s">
        <v>1243</v>
      </c>
      <c r="D6138" s="44">
        <v>2003</v>
      </c>
      <c r="E6138" s="48" t="s">
        <v>8714</v>
      </c>
      <c r="F6138" s="44" t="s">
        <v>1294</v>
      </c>
      <c r="G6138" s="61">
        <v>42550</v>
      </c>
    </row>
    <row r="6139" spans="1:7" x14ac:dyDescent="0.15">
      <c r="A6139" s="44">
        <v>35867</v>
      </c>
      <c r="B6139" s="44" t="s">
        <v>1295</v>
      </c>
      <c r="C6139" s="48" t="s">
        <v>1046</v>
      </c>
      <c r="D6139" s="44">
        <v>2003</v>
      </c>
      <c r="E6139" s="48" t="s">
        <v>8711</v>
      </c>
      <c r="F6139" s="44" t="s">
        <v>1291</v>
      </c>
      <c r="G6139" s="61">
        <v>42932</v>
      </c>
    </row>
    <row r="6140" spans="1:7" x14ac:dyDescent="0.15">
      <c r="A6140" s="44">
        <v>35868</v>
      </c>
      <c r="B6140" s="44" t="s">
        <v>1295</v>
      </c>
      <c r="C6140" s="48" t="s">
        <v>976</v>
      </c>
      <c r="D6140" s="44">
        <v>2002</v>
      </c>
      <c r="E6140" s="48" t="s">
        <v>8833</v>
      </c>
      <c r="F6140" s="44" t="s">
        <v>1298</v>
      </c>
      <c r="G6140" s="61">
        <v>42540</v>
      </c>
    </row>
    <row r="6141" spans="1:7" x14ac:dyDescent="0.15">
      <c r="A6141" s="44">
        <v>35869</v>
      </c>
      <c r="B6141" s="44" t="s">
        <v>1295</v>
      </c>
      <c r="C6141" s="48" t="s">
        <v>1081</v>
      </c>
      <c r="D6141" s="44">
        <v>2000</v>
      </c>
      <c r="E6141" s="48" t="s">
        <v>8825</v>
      </c>
      <c r="F6141" s="44" t="s">
        <v>1292</v>
      </c>
      <c r="G6141" s="61">
        <v>42428</v>
      </c>
    </row>
    <row r="6142" spans="1:7" x14ac:dyDescent="0.15">
      <c r="A6142" s="44">
        <v>35870</v>
      </c>
      <c r="B6142" s="44" t="s">
        <v>1295</v>
      </c>
      <c r="C6142" s="48" t="s">
        <v>11226</v>
      </c>
      <c r="D6142" s="44">
        <v>1999</v>
      </c>
      <c r="E6142" s="48" t="s">
        <v>8825</v>
      </c>
      <c r="F6142" s="44" t="s">
        <v>1292</v>
      </c>
      <c r="G6142" s="61">
        <v>42807</v>
      </c>
    </row>
    <row r="6143" spans="1:7" x14ac:dyDescent="0.15">
      <c r="A6143" s="44">
        <v>35871</v>
      </c>
      <c r="B6143" s="44" t="s">
        <v>1296</v>
      </c>
      <c r="C6143" s="48" t="s">
        <v>1181</v>
      </c>
      <c r="D6143" s="44">
        <v>2001</v>
      </c>
      <c r="E6143" s="48" t="s">
        <v>8825</v>
      </c>
      <c r="F6143" s="44" t="s">
        <v>1292</v>
      </c>
      <c r="G6143" s="61">
        <v>43100</v>
      </c>
    </row>
    <row r="6144" spans="1:7" x14ac:dyDescent="0.15">
      <c r="A6144" s="44">
        <v>35872</v>
      </c>
      <c r="B6144" s="44" t="s">
        <v>1295</v>
      </c>
      <c r="C6144" s="48" t="s">
        <v>1080</v>
      </c>
      <c r="D6144" s="44">
        <v>2001</v>
      </c>
      <c r="E6144" s="48" t="s">
        <v>8825</v>
      </c>
      <c r="F6144" s="44" t="s">
        <v>1292</v>
      </c>
      <c r="G6144" s="61">
        <v>43100</v>
      </c>
    </row>
    <row r="6145" spans="1:7" x14ac:dyDescent="0.15">
      <c r="A6145" s="44">
        <v>35873</v>
      </c>
      <c r="B6145" s="44" t="s">
        <v>1295</v>
      </c>
      <c r="C6145" s="48" t="s">
        <v>1061</v>
      </c>
      <c r="D6145" s="44">
        <v>2001</v>
      </c>
      <c r="E6145" s="48" t="s">
        <v>8825</v>
      </c>
      <c r="F6145" s="44" t="s">
        <v>1292</v>
      </c>
      <c r="G6145" s="61">
        <v>43100</v>
      </c>
    </row>
    <row r="6146" spans="1:7" x14ac:dyDescent="0.15">
      <c r="A6146" s="44">
        <v>35874</v>
      </c>
      <c r="B6146" s="44" t="s">
        <v>1296</v>
      </c>
      <c r="C6146" s="48" t="s">
        <v>5096</v>
      </c>
      <c r="D6146" s="44">
        <v>2002</v>
      </c>
      <c r="E6146" s="48" t="s">
        <v>8758</v>
      </c>
      <c r="F6146" s="44" t="s">
        <v>1292</v>
      </c>
      <c r="G6146" s="61">
        <v>42646</v>
      </c>
    </row>
    <row r="6147" spans="1:7" x14ac:dyDescent="0.15">
      <c r="A6147" s="44">
        <v>35875</v>
      </c>
      <c r="B6147" s="44" t="s">
        <v>1296</v>
      </c>
      <c r="C6147" s="48" t="s">
        <v>1129</v>
      </c>
      <c r="D6147" s="44">
        <v>2002</v>
      </c>
      <c r="E6147" s="48" t="s">
        <v>8707</v>
      </c>
      <c r="F6147" s="44" t="s">
        <v>1290</v>
      </c>
      <c r="G6147" s="61"/>
    </row>
    <row r="6148" spans="1:7" x14ac:dyDescent="0.15">
      <c r="A6148" s="44">
        <v>35876</v>
      </c>
      <c r="B6148" s="44" t="s">
        <v>1295</v>
      </c>
      <c r="C6148" s="48" t="s">
        <v>5097</v>
      </c>
      <c r="D6148" s="44">
        <v>2005</v>
      </c>
      <c r="E6148" s="48" t="s">
        <v>8694</v>
      </c>
      <c r="F6148" s="44" t="s">
        <v>1291</v>
      </c>
      <c r="G6148" s="61">
        <v>43100</v>
      </c>
    </row>
    <row r="6149" spans="1:7" x14ac:dyDescent="0.15">
      <c r="A6149" s="44">
        <v>35877</v>
      </c>
      <c r="B6149" s="44" t="s">
        <v>1295</v>
      </c>
      <c r="C6149" s="48" t="s">
        <v>1076</v>
      </c>
      <c r="D6149" s="44">
        <v>2001</v>
      </c>
      <c r="E6149" s="48" t="s">
        <v>8694</v>
      </c>
      <c r="F6149" s="44" t="s">
        <v>1291</v>
      </c>
      <c r="G6149" s="61">
        <v>42574</v>
      </c>
    </row>
    <row r="6150" spans="1:7" x14ac:dyDescent="0.15">
      <c r="A6150" s="44">
        <v>35878</v>
      </c>
      <c r="B6150" s="44" t="s">
        <v>1295</v>
      </c>
      <c r="C6150" s="48" t="s">
        <v>5098</v>
      </c>
      <c r="D6150" s="44">
        <v>2004</v>
      </c>
      <c r="E6150" s="48" t="s">
        <v>8694</v>
      </c>
      <c r="F6150" s="44" t="s">
        <v>1291</v>
      </c>
      <c r="G6150" s="61">
        <v>42985</v>
      </c>
    </row>
    <row r="6151" spans="1:7" x14ac:dyDescent="0.15">
      <c r="A6151" s="44">
        <v>35879</v>
      </c>
      <c r="B6151" s="44" t="s">
        <v>1295</v>
      </c>
      <c r="C6151" s="48" t="s">
        <v>1062</v>
      </c>
      <c r="D6151" s="44">
        <v>2000</v>
      </c>
      <c r="E6151" s="48" t="s">
        <v>8707</v>
      </c>
      <c r="F6151" s="44" t="s">
        <v>1290</v>
      </c>
      <c r="G6151" s="61"/>
    </row>
    <row r="6152" spans="1:7" x14ac:dyDescent="0.15">
      <c r="A6152" s="44">
        <v>35880</v>
      </c>
      <c r="B6152" s="44" t="s">
        <v>1296</v>
      </c>
      <c r="C6152" s="48" t="s">
        <v>1128</v>
      </c>
      <c r="D6152" s="44">
        <v>2002</v>
      </c>
      <c r="E6152" s="48" t="s">
        <v>8707</v>
      </c>
      <c r="F6152" s="44" t="s">
        <v>1290</v>
      </c>
      <c r="G6152" s="61">
        <v>42841</v>
      </c>
    </row>
    <row r="6153" spans="1:7" x14ac:dyDescent="0.15">
      <c r="A6153" s="44">
        <v>35881</v>
      </c>
      <c r="B6153" s="44" t="s">
        <v>1295</v>
      </c>
      <c r="C6153" s="48" t="s">
        <v>1063</v>
      </c>
      <c r="D6153" s="44">
        <v>2000</v>
      </c>
      <c r="E6153" s="48" t="s">
        <v>8859</v>
      </c>
      <c r="F6153" s="44" t="s">
        <v>1295</v>
      </c>
      <c r="G6153" s="61"/>
    </row>
    <row r="6154" spans="1:7" x14ac:dyDescent="0.15">
      <c r="A6154" s="44">
        <v>35882</v>
      </c>
      <c r="B6154" s="44" t="s">
        <v>1296</v>
      </c>
      <c r="C6154" s="48" t="s">
        <v>5099</v>
      </c>
      <c r="D6154" s="44">
        <v>2002</v>
      </c>
      <c r="E6154" s="48" t="s">
        <v>8781</v>
      </c>
      <c r="F6154" s="44" t="s">
        <v>1295</v>
      </c>
      <c r="G6154" s="61"/>
    </row>
    <row r="6155" spans="1:7" x14ac:dyDescent="0.15">
      <c r="A6155" s="44">
        <v>35883</v>
      </c>
      <c r="B6155" s="44" t="s">
        <v>1295</v>
      </c>
      <c r="C6155" s="48" t="s">
        <v>1007</v>
      </c>
      <c r="D6155" s="44">
        <v>2002</v>
      </c>
      <c r="E6155" s="48" t="s">
        <v>8689</v>
      </c>
      <c r="F6155" s="44" t="s">
        <v>1290</v>
      </c>
      <c r="G6155" s="61">
        <v>43100</v>
      </c>
    </row>
    <row r="6156" spans="1:7" x14ac:dyDescent="0.15">
      <c r="A6156" s="44">
        <v>35884</v>
      </c>
      <c r="B6156" s="44" t="s">
        <v>1295</v>
      </c>
      <c r="C6156" s="48" t="s">
        <v>972</v>
      </c>
      <c r="D6156" s="44">
        <v>2002</v>
      </c>
      <c r="E6156" s="48" t="s">
        <v>9826</v>
      </c>
      <c r="F6156" s="44" t="s">
        <v>1298</v>
      </c>
      <c r="G6156" s="61">
        <v>43100</v>
      </c>
    </row>
    <row r="6157" spans="1:7" x14ac:dyDescent="0.15">
      <c r="A6157" s="44">
        <v>35885</v>
      </c>
      <c r="B6157" s="44" t="s">
        <v>1295</v>
      </c>
      <c r="C6157" s="48" t="s">
        <v>1014</v>
      </c>
      <c r="D6157" s="44">
        <v>2002</v>
      </c>
      <c r="E6157" s="48" t="s">
        <v>8790</v>
      </c>
      <c r="F6157" s="44" t="s">
        <v>1298</v>
      </c>
      <c r="G6157" s="61">
        <v>42779</v>
      </c>
    </row>
    <row r="6158" spans="1:7" x14ac:dyDescent="0.15">
      <c r="A6158" s="44">
        <v>35886</v>
      </c>
      <c r="B6158" s="44" t="s">
        <v>1295</v>
      </c>
      <c r="C6158" s="48" t="s">
        <v>5750</v>
      </c>
      <c r="D6158" s="44">
        <v>2004</v>
      </c>
      <c r="E6158" s="48" t="s">
        <v>8739</v>
      </c>
      <c r="F6158" s="44" t="s">
        <v>1292</v>
      </c>
      <c r="G6158" s="61"/>
    </row>
    <row r="6159" spans="1:7" x14ac:dyDescent="0.15">
      <c r="A6159" s="44">
        <v>35887</v>
      </c>
      <c r="B6159" s="44" t="s">
        <v>1296</v>
      </c>
      <c r="C6159" s="48" t="s">
        <v>1175</v>
      </c>
      <c r="D6159" s="44">
        <v>2003</v>
      </c>
      <c r="E6159" s="48" t="s">
        <v>8839</v>
      </c>
      <c r="F6159" s="44" t="s">
        <v>1297</v>
      </c>
      <c r="G6159" s="61">
        <v>43100</v>
      </c>
    </row>
    <row r="6160" spans="1:7" x14ac:dyDescent="0.15">
      <c r="A6160" s="44">
        <v>35888</v>
      </c>
      <c r="B6160" s="44" t="s">
        <v>1295</v>
      </c>
      <c r="C6160" s="48" t="s">
        <v>1079</v>
      </c>
      <c r="D6160" s="44">
        <v>2001</v>
      </c>
      <c r="E6160" s="48" t="s">
        <v>8839</v>
      </c>
      <c r="F6160" s="44" t="s">
        <v>1297</v>
      </c>
      <c r="G6160" s="61"/>
    </row>
    <row r="6161" spans="1:7" x14ac:dyDescent="0.15">
      <c r="A6161" s="44">
        <v>35889</v>
      </c>
      <c r="B6161" s="44" t="s">
        <v>1296</v>
      </c>
      <c r="C6161" s="48" t="s">
        <v>5865</v>
      </c>
      <c r="D6161" s="44">
        <v>2004</v>
      </c>
      <c r="E6161" s="48" t="s">
        <v>8805</v>
      </c>
      <c r="F6161" s="44" t="s">
        <v>1298</v>
      </c>
      <c r="G6161" s="61">
        <v>43100</v>
      </c>
    </row>
    <row r="6162" spans="1:7" x14ac:dyDescent="0.15">
      <c r="A6162" s="44">
        <v>35890</v>
      </c>
      <c r="B6162" s="44" t="s">
        <v>1295</v>
      </c>
      <c r="C6162" s="48" t="s">
        <v>1352</v>
      </c>
      <c r="D6162" s="44">
        <v>2003</v>
      </c>
      <c r="E6162" s="48" t="s">
        <v>8857</v>
      </c>
      <c r="F6162" s="44" t="s">
        <v>1298</v>
      </c>
      <c r="G6162" s="61"/>
    </row>
    <row r="6163" spans="1:7" x14ac:dyDescent="0.15">
      <c r="A6163" s="44">
        <v>35891</v>
      </c>
      <c r="B6163" s="44" t="s">
        <v>1295</v>
      </c>
      <c r="C6163" s="48" t="s">
        <v>5100</v>
      </c>
      <c r="D6163" s="44">
        <v>2004</v>
      </c>
      <c r="E6163" s="48" t="s">
        <v>8857</v>
      </c>
      <c r="F6163" s="44" t="s">
        <v>1298</v>
      </c>
      <c r="G6163" s="61"/>
    </row>
    <row r="6164" spans="1:7" x14ac:dyDescent="0.15">
      <c r="A6164" s="44">
        <v>35892</v>
      </c>
      <c r="B6164" s="44" t="s">
        <v>1296</v>
      </c>
      <c r="C6164" s="48" t="s">
        <v>1214</v>
      </c>
      <c r="D6164" s="44">
        <v>2003</v>
      </c>
      <c r="E6164" s="48" t="s">
        <v>8857</v>
      </c>
      <c r="F6164" s="44" t="s">
        <v>1298</v>
      </c>
      <c r="G6164" s="61">
        <v>43100</v>
      </c>
    </row>
    <row r="6165" spans="1:7" x14ac:dyDescent="0.15">
      <c r="A6165" s="44">
        <v>35893</v>
      </c>
      <c r="B6165" s="44" t="s">
        <v>1295</v>
      </c>
      <c r="C6165" s="48" t="s">
        <v>5101</v>
      </c>
      <c r="D6165" s="44">
        <v>2004</v>
      </c>
      <c r="E6165" s="48" t="s">
        <v>8857</v>
      </c>
      <c r="F6165" s="44" t="s">
        <v>1298</v>
      </c>
      <c r="G6165" s="61"/>
    </row>
    <row r="6166" spans="1:7" x14ac:dyDescent="0.15">
      <c r="A6166" s="44">
        <v>35894</v>
      </c>
      <c r="B6166" s="44" t="s">
        <v>1296</v>
      </c>
      <c r="C6166" s="48" t="s">
        <v>5102</v>
      </c>
      <c r="D6166" s="44">
        <v>2004</v>
      </c>
      <c r="E6166" s="48" t="s">
        <v>8790</v>
      </c>
      <c r="F6166" s="44" t="s">
        <v>1298</v>
      </c>
      <c r="G6166" s="61">
        <v>42819</v>
      </c>
    </row>
    <row r="6167" spans="1:7" x14ac:dyDescent="0.15">
      <c r="A6167" s="44">
        <v>35895</v>
      </c>
      <c r="B6167" s="44" t="s">
        <v>1296</v>
      </c>
      <c r="C6167" s="48" t="s">
        <v>8905</v>
      </c>
      <c r="D6167" s="44">
        <v>2004</v>
      </c>
      <c r="E6167" s="48" t="s">
        <v>8790</v>
      </c>
      <c r="F6167" s="44" t="s">
        <v>1298</v>
      </c>
      <c r="G6167" s="61"/>
    </row>
    <row r="6168" spans="1:7" x14ac:dyDescent="0.15">
      <c r="A6168" s="44">
        <v>35896</v>
      </c>
      <c r="B6168" s="44" t="s">
        <v>1295</v>
      </c>
      <c r="C6168" s="48" t="s">
        <v>5751</v>
      </c>
      <c r="D6168" s="44">
        <v>2005</v>
      </c>
      <c r="E6168" s="48" t="s">
        <v>8692</v>
      </c>
      <c r="F6168" s="44" t="s">
        <v>1298</v>
      </c>
      <c r="G6168" s="61">
        <v>42896</v>
      </c>
    </row>
    <row r="6169" spans="1:7" x14ac:dyDescent="0.15">
      <c r="A6169" s="44">
        <v>35897</v>
      </c>
      <c r="B6169" s="44" t="s">
        <v>1296</v>
      </c>
      <c r="C6169" s="48" t="s">
        <v>5103</v>
      </c>
      <c r="D6169" s="44">
        <v>2004</v>
      </c>
      <c r="E6169" s="48" t="s">
        <v>9826</v>
      </c>
      <c r="F6169" s="44" t="s">
        <v>1298</v>
      </c>
      <c r="G6169" s="61"/>
    </row>
    <row r="6170" spans="1:7" x14ac:dyDescent="0.15">
      <c r="A6170" s="44">
        <v>35898</v>
      </c>
      <c r="B6170" s="44" t="s">
        <v>1295</v>
      </c>
      <c r="C6170" s="48" t="s">
        <v>5104</v>
      </c>
      <c r="D6170" s="44">
        <v>2000</v>
      </c>
      <c r="E6170" s="48" t="s">
        <v>8711</v>
      </c>
      <c r="F6170" s="44" t="s">
        <v>1291</v>
      </c>
      <c r="G6170" s="61"/>
    </row>
    <row r="6171" spans="1:7" x14ac:dyDescent="0.15">
      <c r="A6171" s="44">
        <v>35899</v>
      </c>
      <c r="B6171" s="44" t="s">
        <v>1295</v>
      </c>
      <c r="C6171" s="48" t="s">
        <v>1332</v>
      </c>
      <c r="D6171" s="44">
        <v>2003</v>
      </c>
      <c r="E6171" s="48" t="s">
        <v>9826</v>
      </c>
      <c r="F6171" s="44" t="s">
        <v>1298</v>
      </c>
      <c r="G6171" s="61"/>
    </row>
    <row r="6172" spans="1:7" x14ac:dyDescent="0.15">
      <c r="A6172" s="44">
        <v>35900</v>
      </c>
      <c r="B6172" s="44" t="s">
        <v>1296</v>
      </c>
      <c r="C6172" s="48" t="s">
        <v>1095</v>
      </c>
      <c r="D6172" s="44">
        <v>2002</v>
      </c>
      <c r="E6172" s="48" t="s">
        <v>8711</v>
      </c>
      <c r="F6172" s="44" t="s">
        <v>1291</v>
      </c>
      <c r="G6172" s="61">
        <v>43100</v>
      </c>
    </row>
    <row r="6173" spans="1:7" x14ac:dyDescent="0.15">
      <c r="A6173" s="44">
        <v>35901</v>
      </c>
      <c r="B6173" s="44" t="s">
        <v>1295</v>
      </c>
      <c r="C6173" s="48" t="s">
        <v>1386</v>
      </c>
      <c r="D6173" s="44">
        <v>2000</v>
      </c>
      <c r="E6173" s="48" t="s">
        <v>9199</v>
      </c>
      <c r="F6173" s="44" t="s">
        <v>1293</v>
      </c>
      <c r="G6173" s="61"/>
    </row>
    <row r="6174" spans="1:7" x14ac:dyDescent="0.15">
      <c r="A6174" s="44">
        <v>35903</v>
      </c>
      <c r="B6174" s="44" t="s">
        <v>1295</v>
      </c>
      <c r="C6174" s="48" t="s">
        <v>1375</v>
      </c>
      <c r="D6174" s="44">
        <v>2003</v>
      </c>
      <c r="E6174" s="48" t="s">
        <v>8716</v>
      </c>
      <c r="F6174" s="44" t="s">
        <v>1294</v>
      </c>
      <c r="G6174" s="61"/>
    </row>
    <row r="6175" spans="1:7" x14ac:dyDescent="0.15">
      <c r="A6175" s="44">
        <v>35904</v>
      </c>
      <c r="B6175" s="44" t="s">
        <v>1295</v>
      </c>
      <c r="C6175" s="48" t="s">
        <v>5105</v>
      </c>
      <c r="D6175" s="44">
        <v>2000</v>
      </c>
      <c r="E6175" s="48" t="s">
        <v>8716</v>
      </c>
      <c r="F6175" s="44" t="s">
        <v>1294</v>
      </c>
      <c r="G6175" s="61"/>
    </row>
    <row r="6176" spans="1:7" x14ac:dyDescent="0.15">
      <c r="A6176" s="44">
        <v>35905</v>
      </c>
      <c r="B6176" s="44" t="s">
        <v>1296</v>
      </c>
      <c r="C6176" s="48" t="s">
        <v>1176</v>
      </c>
      <c r="D6176" s="44">
        <v>2002</v>
      </c>
      <c r="E6176" s="48" t="s">
        <v>11381</v>
      </c>
      <c r="F6176" s="44" t="s">
        <v>1298</v>
      </c>
      <c r="G6176" s="61"/>
    </row>
    <row r="6177" spans="1:7" x14ac:dyDescent="0.15">
      <c r="A6177" s="44">
        <v>35906</v>
      </c>
      <c r="B6177" s="44" t="s">
        <v>1295</v>
      </c>
      <c r="C6177" s="48" t="s">
        <v>1284</v>
      </c>
      <c r="D6177" s="44">
        <v>2002</v>
      </c>
      <c r="E6177" s="48" t="s">
        <v>8721</v>
      </c>
      <c r="F6177" s="44" t="s">
        <v>1298</v>
      </c>
      <c r="G6177" s="61"/>
    </row>
    <row r="6178" spans="1:7" x14ac:dyDescent="0.15">
      <c r="A6178" s="44">
        <v>35907</v>
      </c>
      <c r="B6178" s="44" t="s">
        <v>1296</v>
      </c>
      <c r="C6178" s="48" t="s">
        <v>11227</v>
      </c>
      <c r="D6178" s="44">
        <v>1999</v>
      </c>
      <c r="E6178" s="48" t="s">
        <v>8691</v>
      </c>
      <c r="F6178" s="44" t="s">
        <v>1296</v>
      </c>
      <c r="G6178" s="61">
        <v>42584</v>
      </c>
    </row>
    <row r="6179" spans="1:7" x14ac:dyDescent="0.15">
      <c r="A6179" s="44">
        <v>35908</v>
      </c>
      <c r="B6179" s="44" t="s">
        <v>1295</v>
      </c>
      <c r="C6179" s="48" t="s">
        <v>5106</v>
      </c>
      <c r="D6179" s="44">
        <v>2005</v>
      </c>
      <c r="E6179" s="48" t="s">
        <v>8760</v>
      </c>
      <c r="F6179" s="44" t="s">
        <v>1297</v>
      </c>
      <c r="G6179" s="61">
        <v>42674</v>
      </c>
    </row>
    <row r="6180" spans="1:7" x14ac:dyDescent="0.15">
      <c r="A6180" s="44">
        <v>35909</v>
      </c>
      <c r="B6180" s="44" t="s">
        <v>1296</v>
      </c>
      <c r="C6180" s="48" t="s">
        <v>5914</v>
      </c>
      <c r="D6180" s="44">
        <v>2000</v>
      </c>
      <c r="E6180" s="48" t="s">
        <v>8737</v>
      </c>
      <c r="F6180" s="44" t="s">
        <v>1293</v>
      </c>
      <c r="G6180" s="61"/>
    </row>
    <row r="6181" spans="1:7" x14ac:dyDescent="0.15">
      <c r="A6181" s="44">
        <v>35910</v>
      </c>
      <c r="B6181" s="44" t="s">
        <v>1295</v>
      </c>
      <c r="C6181" s="48" t="s">
        <v>5107</v>
      </c>
      <c r="D6181" s="44">
        <v>1999</v>
      </c>
      <c r="E6181" s="48" t="s">
        <v>8737</v>
      </c>
      <c r="F6181" s="44" t="s">
        <v>1293</v>
      </c>
      <c r="G6181" s="61"/>
    </row>
    <row r="6182" spans="1:7" x14ac:dyDescent="0.15">
      <c r="A6182" s="44">
        <v>35911</v>
      </c>
      <c r="B6182" s="44" t="s">
        <v>1295</v>
      </c>
      <c r="C6182" s="48" t="s">
        <v>5108</v>
      </c>
      <c r="D6182" s="44">
        <v>2003</v>
      </c>
      <c r="E6182" s="48" t="s">
        <v>8737</v>
      </c>
      <c r="F6182" s="44" t="s">
        <v>1293</v>
      </c>
      <c r="G6182" s="61"/>
    </row>
    <row r="6183" spans="1:7" x14ac:dyDescent="0.15">
      <c r="A6183" s="44">
        <v>35912</v>
      </c>
      <c r="B6183" s="44" t="s">
        <v>1296</v>
      </c>
      <c r="C6183" s="48" t="s">
        <v>1330</v>
      </c>
      <c r="D6183" s="44">
        <v>2002</v>
      </c>
      <c r="E6183" s="48" t="s">
        <v>8714</v>
      </c>
      <c r="F6183" s="44" t="s">
        <v>1294</v>
      </c>
      <c r="G6183" s="61"/>
    </row>
    <row r="6184" spans="1:7" x14ac:dyDescent="0.15">
      <c r="A6184" s="44">
        <v>35913</v>
      </c>
      <c r="B6184" s="44" t="s">
        <v>1295</v>
      </c>
      <c r="C6184" s="48" t="s">
        <v>8319</v>
      </c>
      <c r="D6184" s="44">
        <v>2005</v>
      </c>
      <c r="E6184" s="48" t="s">
        <v>8876</v>
      </c>
      <c r="F6184" s="44" t="s">
        <v>1297</v>
      </c>
      <c r="G6184" s="61"/>
    </row>
    <row r="6185" spans="1:7" x14ac:dyDescent="0.15">
      <c r="A6185" s="44">
        <v>35914</v>
      </c>
      <c r="B6185" s="44" t="s">
        <v>1295</v>
      </c>
      <c r="C6185" s="48" t="s">
        <v>1224</v>
      </c>
      <c r="D6185" s="44">
        <v>2001</v>
      </c>
      <c r="E6185" s="48" t="s">
        <v>8714</v>
      </c>
      <c r="F6185" s="44" t="s">
        <v>1294</v>
      </c>
      <c r="G6185" s="61"/>
    </row>
    <row r="6186" spans="1:7" x14ac:dyDescent="0.15">
      <c r="A6186" s="44">
        <v>35915</v>
      </c>
      <c r="B6186" s="44" t="s">
        <v>1295</v>
      </c>
      <c r="C6186" s="48" t="s">
        <v>5635</v>
      </c>
      <c r="D6186" s="44">
        <v>2002</v>
      </c>
      <c r="E6186" s="48" t="s">
        <v>8714</v>
      </c>
      <c r="F6186" s="44" t="s">
        <v>1294</v>
      </c>
      <c r="G6186" s="61">
        <v>43002</v>
      </c>
    </row>
    <row r="6187" spans="1:7" x14ac:dyDescent="0.15">
      <c r="A6187" s="44">
        <v>35916</v>
      </c>
      <c r="B6187" s="44" t="s">
        <v>1296</v>
      </c>
      <c r="C6187" s="48" t="s">
        <v>5109</v>
      </c>
      <c r="D6187" s="44">
        <v>2004</v>
      </c>
      <c r="E6187" s="48" t="s">
        <v>8749</v>
      </c>
      <c r="F6187" s="44" t="s">
        <v>1291</v>
      </c>
      <c r="G6187" s="61">
        <v>42925</v>
      </c>
    </row>
    <row r="6188" spans="1:7" x14ac:dyDescent="0.15">
      <c r="A6188" s="44">
        <v>35917</v>
      </c>
      <c r="B6188" s="44" t="s">
        <v>1295</v>
      </c>
      <c r="C6188" s="48" t="s">
        <v>8320</v>
      </c>
      <c r="D6188" s="44">
        <v>2004</v>
      </c>
      <c r="E6188" s="48" t="s">
        <v>8758</v>
      </c>
      <c r="F6188" s="44" t="s">
        <v>1292</v>
      </c>
      <c r="G6188" s="61"/>
    </row>
    <row r="6189" spans="1:7" x14ac:dyDescent="0.15">
      <c r="A6189" s="44">
        <v>35918</v>
      </c>
      <c r="B6189" s="44" t="s">
        <v>1295</v>
      </c>
      <c r="C6189" s="48" t="s">
        <v>5110</v>
      </c>
      <c r="D6189" s="44">
        <v>2004</v>
      </c>
      <c r="E6189" s="48" t="s">
        <v>8758</v>
      </c>
      <c r="F6189" s="44" t="s">
        <v>1292</v>
      </c>
      <c r="G6189" s="61">
        <v>43100</v>
      </c>
    </row>
    <row r="6190" spans="1:7" x14ac:dyDescent="0.15">
      <c r="A6190" s="44">
        <v>35919</v>
      </c>
      <c r="B6190" s="44" t="s">
        <v>1295</v>
      </c>
      <c r="C6190" s="48" t="s">
        <v>8321</v>
      </c>
      <c r="D6190" s="44">
        <v>2001</v>
      </c>
      <c r="E6190" s="48" t="s">
        <v>8819</v>
      </c>
      <c r="F6190" s="44" t="s">
        <v>1299</v>
      </c>
      <c r="G6190" s="61"/>
    </row>
    <row r="6191" spans="1:7" x14ac:dyDescent="0.15">
      <c r="A6191" s="44">
        <v>35920</v>
      </c>
      <c r="B6191" s="44" t="s">
        <v>1296</v>
      </c>
      <c r="C6191" s="48" t="s">
        <v>4493</v>
      </c>
      <c r="D6191" s="44">
        <v>2004</v>
      </c>
      <c r="E6191" s="48" t="s">
        <v>8835</v>
      </c>
      <c r="F6191" s="44" t="s">
        <v>1292</v>
      </c>
      <c r="G6191" s="61"/>
    </row>
    <row r="6192" spans="1:7" x14ac:dyDescent="0.15">
      <c r="A6192" s="44">
        <v>35921</v>
      </c>
      <c r="B6192" s="44" t="s">
        <v>1296</v>
      </c>
      <c r="C6192" s="48" t="s">
        <v>5111</v>
      </c>
      <c r="D6192" s="44">
        <v>2004</v>
      </c>
      <c r="E6192" s="48" t="s">
        <v>8835</v>
      </c>
      <c r="F6192" s="44" t="s">
        <v>1292</v>
      </c>
      <c r="G6192" s="61"/>
    </row>
    <row r="6193" spans="1:7" x14ac:dyDescent="0.15">
      <c r="A6193" s="44">
        <v>35922</v>
      </c>
      <c r="B6193" s="44" t="s">
        <v>1295</v>
      </c>
      <c r="C6193" s="48" t="s">
        <v>1244</v>
      </c>
      <c r="D6193" s="44">
        <v>2003</v>
      </c>
      <c r="E6193" s="48" t="s">
        <v>8764</v>
      </c>
      <c r="F6193" s="44" t="s">
        <v>1296</v>
      </c>
      <c r="G6193" s="61">
        <v>43100</v>
      </c>
    </row>
    <row r="6194" spans="1:7" x14ac:dyDescent="0.15">
      <c r="A6194" s="44">
        <v>35923</v>
      </c>
      <c r="B6194" s="44" t="s">
        <v>1295</v>
      </c>
      <c r="C6194" s="48" t="s">
        <v>5112</v>
      </c>
      <c r="D6194" s="44">
        <v>2005</v>
      </c>
      <c r="E6194" s="48" t="s">
        <v>8764</v>
      </c>
      <c r="F6194" s="44" t="s">
        <v>1296</v>
      </c>
      <c r="G6194" s="61">
        <v>43100</v>
      </c>
    </row>
    <row r="6195" spans="1:7" x14ac:dyDescent="0.15">
      <c r="A6195" s="44">
        <v>35924</v>
      </c>
      <c r="B6195" s="44" t="s">
        <v>1295</v>
      </c>
      <c r="C6195" s="48" t="s">
        <v>5113</v>
      </c>
      <c r="D6195" s="44">
        <v>2005</v>
      </c>
      <c r="E6195" s="48" t="s">
        <v>8764</v>
      </c>
      <c r="F6195" s="44" t="s">
        <v>1296</v>
      </c>
      <c r="G6195" s="61">
        <v>43023</v>
      </c>
    </row>
    <row r="6196" spans="1:7" x14ac:dyDescent="0.15">
      <c r="A6196" s="44">
        <v>35925</v>
      </c>
      <c r="B6196" s="44" t="s">
        <v>1295</v>
      </c>
      <c r="C6196" s="48" t="s">
        <v>5114</v>
      </c>
      <c r="D6196" s="44">
        <v>2004</v>
      </c>
      <c r="E6196" s="48" t="s">
        <v>8764</v>
      </c>
      <c r="F6196" s="44" t="s">
        <v>1296</v>
      </c>
      <c r="G6196" s="61">
        <v>42676</v>
      </c>
    </row>
    <row r="6197" spans="1:7" x14ac:dyDescent="0.15">
      <c r="A6197" s="44">
        <v>35926</v>
      </c>
      <c r="B6197" s="44" t="s">
        <v>1295</v>
      </c>
      <c r="C6197" s="48" t="s">
        <v>5115</v>
      </c>
      <c r="D6197" s="44">
        <v>2004</v>
      </c>
      <c r="E6197" s="48" t="s">
        <v>8764</v>
      </c>
      <c r="F6197" s="44" t="s">
        <v>1296</v>
      </c>
      <c r="G6197" s="61"/>
    </row>
    <row r="6198" spans="1:7" x14ac:dyDescent="0.15">
      <c r="A6198" s="44">
        <v>35927</v>
      </c>
      <c r="B6198" s="44" t="s">
        <v>1295</v>
      </c>
      <c r="C6198" s="48" t="s">
        <v>5116</v>
      </c>
      <c r="D6198" s="44">
        <v>2004</v>
      </c>
      <c r="E6198" s="48" t="s">
        <v>8764</v>
      </c>
      <c r="F6198" s="44" t="s">
        <v>1296</v>
      </c>
      <c r="G6198" s="61">
        <v>43023</v>
      </c>
    </row>
    <row r="6199" spans="1:7" x14ac:dyDescent="0.15">
      <c r="A6199" s="44">
        <v>35928</v>
      </c>
      <c r="B6199" s="44" t="s">
        <v>1295</v>
      </c>
      <c r="C6199" s="48" t="s">
        <v>5117</v>
      </c>
      <c r="D6199" s="44">
        <v>2005</v>
      </c>
      <c r="E6199" s="48" t="s">
        <v>8708</v>
      </c>
      <c r="F6199" s="44" t="s">
        <v>1296</v>
      </c>
      <c r="G6199" s="61">
        <v>42778</v>
      </c>
    </row>
    <row r="6200" spans="1:7" x14ac:dyDescent="0.15">
      <c r="A6200" s="44">
        <v>35929</v>
      </c>
      <c r="B6200" s="44" t="s">
        <v>1296</v>
      </c>
      <c r="C6200" s="48" t="s">
        <v>5118</v>
      </c>
      <c r="D6200" s="44">
        <v>2005</v>
      </c>
      <c r="E6200" s="48" t="s">
        <v>8790</v>
      </c>
      <c r="F6200" s="44" t="s">
        <v>1298</v>
      </c>
      <c r="G6200" s="61">
        <v>42946</v>
      </c>
    </row>
    <row r="6201" spans="1:7" x14ac:dyDescent="0.15">
      <c r="A6201" s="44">
        <v>35930</v>
      </c>
      <c r="B6201" s="44" t="s">
        <v>1296</v>
      </c>
      <c r="C6201" s="48" t="s">
        <v>5119</v>
      </c>
      <c r="D6201" s="44">
        <v>2004</v>
      </c>
      <c r="E6201" s="48" t="s">
        <v>8699</v>
      </c>
      <c r="F6201" s="44" t="s">
        <v>1294</v>
      </c>
      <c r="G6201" s="61">
        <v>42925</v>
      </c>
    </row>
    <row r="6202" spans="1:7" x14ac:dyDescent="0.15">
      <c r="A6202" s="44">
        <v>35931</v>
      </c>
      <c r="B6202" s="44" t="s">
        <v>1295</v>
      </c>
      <c r="C6202" s="48" t="s">
        <v>5120</v>
      </c>
      <c r="D6202" s="44">
        <v>2006</v>
      </c>
      <c r="E6202" s="48" t="s">
        <v>8699</v>
      </c>
      <c r="F6202" s="44" t="s">
        <v>1294</v>
      </c>
      <c r="G6202" s="61">
        <v>43100</v>
      </c>
    </row>
    <row r="6203" spans="1:7" x14ac:dyDescent="0.15">
      <c r="A6203" s="44">
        <v>35932</v>
      </c>
      <c r="B6203" s="44" t="s">
        <v>1296</v>
      </c>
      <c r="C6203" s="48" t="s">
        <v>1195</v>
      </c>
      <c r="D6203" s="44">
        <v>2002</v>
      </c>
      <c r="E6203" s="48" t="s">
        <v>8859</v>
      </c>
      <c r="F6203" s="44" t="s">
        <v>1295</v>
      </c>
      <c r="G6203" s="61"/>
    </row>
    <row r="6204" spans="1:7" x14ac:dyDescent="0.15">
      <c r="A6204" s="44">
        <v>35933</v>
      </c>
      <c r="B6204" s="44" t="s">
        <v>1296</v>
      </c>
      <c r="C6204" s="48" t="s">
        <v>5121</v>
      </c>
      <c r="D6204" s="44">
        <v>2005</v>
      </c>
      <c r="E6204" s="48" t="s">
        <v>8847</v>
      </c>
      <c r="F6204" s="44" t="s">
        <v>1291</v>
      </c>
      <c r="G6204" s="61">
        <v>43100</v>
      </c>
    </row>
    <row r="6205" spans="1:7" x14ac:dyDescent="0.15">
      <c r="A6205" s="44">
        <v>35934</v>
      </c>
      <c r="B6205" s="44" t="s">
        <v>1295</v>
      </c>
      <c r="C6205" s="48" t="s">
        <v>1350</v>
      </c>
      <c r="D6205" s="44">
        <v>2004</v>
      </c>
      <c r="E6205" s="48" t="s">
        <v>8697</v>
      </c>
      <c r="F6205" s="44" t="s">
        <v>1291</v>
      </c>
      <c r="G6205" s="61">
        <v>42925</v>
      </c>
    </row>
    <row r="6206" spans="1:7" x14ac:dyDescent="0.15">
      <c r="A6206" s="44">
        <v>35935</v>
      </c>
      <c r="B6206" s="44" t="s">
        <v>1295</v>
      </c>
      <c r="C6206" s="48" t="s">
        <v>5122</v>
      </c>
      <c r="D6206" s="44">
        <v>2004</v>
      </c>
      <c r="E6206" s="48" t="s">
        <v>8694</v>
      </c>
      <c r="F6206" s="44" t="s">
        <v>1291</v>
      </c>
      <c r="G6206" s="61"/>
    </row>
    <row r="6207" spans="1:7" x14ac:dyDescent="0.15">
      <c r="A6207" s="44">
        <v>35936</v>
      </c>
      <c r="B6207" s="44" t="s">
        <v>1295</v>
      </c>
      <c r="C6207" s="48" t="s">
        <v>5123</v>
      </c>
      <c r="D6207" s="44">
        <v>2005</v>
      </c>
      <c r="E6207" s="48" t="s">
        <v>8694</v>
      </c>
      <c r="F6207" s="44" t="s">
        <v>1291</v>
      </c>
      <c r="G6207" s="61"/>
    </row>
    <row r="6208" spans="1:7" x14ac:dyDescent="0.15">
      <c r="A6208" s="44">
        <v>35937</v>
      </c>
      <c r="B6208" s="44" t="s">
        <v>1295</v>
      </c>
      <c r="C6208" s="48" t="s">
        <v>5124</v>
      </c>
      <c r="D6208" s="44">
        <v>2005</v>
      </c>
      <c r="E6208" s="48" t="s">
        <v>8694</v>
      </c>
      <c r="F6208" s="44" t="s">
        <v>1291</v>
      </c>
      <c r="G6208" s="61"/>
    </row>
    <row r="6209" spans="1:7" x14ac:dyDescent="0.15">
      <c r="A6209" s="44">
        <v>35938</v>
      </c>
      <c r="B6209" s="44" t="s">
        <v>1295</v>
      </c>
      <c r="C6209" s="48" t="s">
        <v>5125</v>
      </c>
      <c r="D6209" s="44">
        <v>2005</v>
      </c>
      <c r="E6209" s="48" t="s">
        <v>8694</v>
      </c>
      <c r="F6209" s="44" t="s">
        <v>1291</v>
      </c>
      <c r="G6209" s="61">
        <v>43100</v>
      </c>
    </row>
    <row r="6210" spans="1:7" x14ac:dyDescent="0.15">
      <c r="A6210" s="44">
        <v>35939</v>
      </c>
      <c r="B6210" s="44" t="s">
        <v>1296</v>
      </c>
      <c r="C6210" s="48" t="s">
        <v>1238</v>
      </c>
      <c r="D6210" s="44">
        <v>2003</v>
      </c>
      <c r="E6210" s="48" t="s">
        <v>8726</v>
      </c>
      <c r="F6210" s="44" t="s">
        <v>1292</v>
      </c>
      <c r="G6210" s="61">
        <v>43100</v>
      </c>
    </row>
    <row r="6211" spans="1:7" x14ac:dyDescent="0.15">
      <c r="A6211" s="44">
        <v>35940</v>
      </c>
      <c r="B6211" s="44" t="s">
        <v>1295</v>
      </c>
      <c r="C6211" s="48" t="s">
        <v>5126</v>
      </c>
      <c r="D6211" s="44">
        <v>2005</v>
      </c>
      <c r="E6211" s="48" t="s">
        <v>8788</v>
      </c>
      <c r="F6211" s="44" t="s">
        <v>1291</v>
      </c>
      <c r="G6211" s="61"/>
    </row>
    <row r="6212" spans="1:7" x14ac:dyDescent="0.15">
      <c r="A6212" s="44">
        <v>35942</v>
      </c>
      <c r="B6212" s="44" t="s">
        <v>1295</v>
      </c>
      <c r="C6212" s="48" t="s">
        <v>5127</v>
      </c>
      <c r="D6212" s="44">
        <v>2005</v>
      </c>
      <c r="E6212" s="48" t="s">
        <v>8716</v>
      </c>
      <c r="F6212" s="44" t="s">
        <v>1294</v>
      </c>
      <c r="G6212" s="61">
        <v>43100</v>
      </c>
    </row>
    <row r="6213" spans="1:7" x14ac:dyDescent="0.15">
      <c r="A6213" s="44">
        <v>35943</v>
      </c>
      <c r="B6213" s="44" t="s">
        <v>1295</v>
      </c>
      <c r="C6213" s="48" t="s">
        <v>5128</v>
      </c>
      <c r="D6213" s="44">
        <v>2006</v>
      </c>
      <c r="E6213" s="48" t="s">
        <v>8716</v>
      </c>
      <c r="F6213" s="44" t="s">
        <v>1294</v>
      </c>
      <c r="G6213" s="61">
        <v>43100</v>
      </c>
    </row>
    <row r="6214" spans="1:7" x14ac:dyDescent="0.15">
      <c r="A6214" s="44">
        <v>35944</v>
      </c>
      <c r="B6214" s="44" t="s">
        <v>1295</v>
      </c>
      <c r="C6214" s="48" t="s">
        <v>467</v>
      </c>
      <c r="D6214" s="44">
        <v>2006</v>
      </c>
      <c r="E6214" s="48" t="s">
        <v>8716</v>
      </c>
      <c r="F6214" s="44" t="s">
        <v>1294</v>
      </c>
      <c r="G6214" s="61">
        <v>43100</v>
      </c>
    </row>
    <row r="6215" spans="1:7" x14ac:dyDescent="0.15">
      <c r="A6215" s="44">
        <v>35945</v>
      </c>
      <c r="B6215" s="44" t="s">
        <v>1295</v>
      </c>
      <c r="C6215" s="48" t="s">
        <v>1223</v>
      </c>
      <c r="D6215" s="44">
        <v>2003</v>
      </c>
      <c r="E6215" s="48" t="s">
        <v>8696</v>
      </c>
      <c r="F6215" s="44" t="s">
        <v>1291</v>
      </c>
      <c r="G6215" s="61">
        <v>42896</v>
      </c>
    </row>
    <row r="6216" spans="1:7" x14ac:dyDescent="0.15">
      <c r="A6216" s="44">
        <v>35946</v>
      </c>
      <c r="B6216" s="44" t="s">
        <v>1295</v>
      </c>
      <c r="C6216" s="48" t="s">
        <v>1257</v>
      </c>
      <c r="D6216" s="44">
        <v>2002</v>
      </c>
      <c r="E6216" s="48" t="s">
        <v>8811</v>
      </c>
      <c r="F6216" s="44" t="s">
        <v>1295</v>
      </c>
      <c r="G6216" s="61">
        <v>43100</v>
      </c>
    </row>
    <row r="6217" spans="1:7" x14ac:dyDescent="0.15">
      <c r="A6217" s="44">
        <v>35947</v>
      </c>
      <c r="B6217" s="44" t="s">
        <v>1295</v>
      </c>
      <c r="C6217" s="48" t="s">
        <v>5752</v>
      </c>
      <c r="D6217" s="44">
        <v>2002</v>
      </c>
      <c r="E6217" s="48" t="s">
        <v>8845</v>
      </c>
      <c r="F6217" s="44" t="s">
        <v>1291</v>
      </c>
      <c r="G6217" s="61"/>
    </row>
    <row r="6218" spans="1:7" x14ac:dyDescent="0.15">
      <c r="A6218" s="44">
        <v>35948</v>
      </c>
      <c r="B6218" s="44" t="s">
        <v>1295</v>
      </c>
      <c r="C6218" s="48" t="s">
        <v>1275</v>
      </c>
      <c r="D6218" s="44">
        <v>2004</v>
      </c>
      <c r="E6218" s="48" t="s">
        <v>8689</v>
      </c>
      <c r="F6218" s="44" t="s">
        <v>1290</v>
      </c>
      <c r="G6218" s="61">
        <v>43100</v>
      </c>
    </row>
    <row r="6219" spans="1:7" x14ac:dyDescent="0.15">
      <c r="A6219" s="44">
        <v>35949</v>
      </c>
      <c r="B6219" s="44" t="s">
        <v>1295</v>
      </c>
      <c r="C6219" s="48" t="s">
        <v>5129</v>
      </c>
      <c r="D6219" s="44">
        <v>2001</v>
      </c>
      <c r="E6219" s="48" t="s">
        <v>8818</v>
      </c>
      <c r="F6219" s="44" t="s">
        <v>1293</v>
      </c>
      <c r="G6219" s="61">
        <v>43100</v>
      </c>
    </row>
    <row r="6220" spans="1:7" x14ac:dyDescent="0.15">
      <c r="A6220" s="44">
        <v>35950</v>
      </c>
      <c r="B6220" s="44" t="s">
        <v>1295</v>
      </c>
      <c r="C6220" s="48" t="s">
        <v>5753</v>
      </c>
      <c r="D6220" s="44">
        <v>2003</v>
      </c>
      <c r="E6220" s="48" t="s">
        <v>8694</v>
      </c>
      <c r="F6220" s="44" t="s">
        <v>1291</v>
      </c>
      <c r="G6220" s="61"/>
    </row>
    <row r="6221" spans="1:7" x14ac:dyDescent="0.15">
      <c r="A6221" s="44">
        <v>35951</v>
      </c>
      <c r="B6221" s="44" t="s">
        <v>1295</v>
      </c>
      <c r="C6221" s="48" t="s">
        <v>5130</v>
      </c>
      <c r="D6221" s="44">
        <v>2003</v>
      </c>
      <c r="E6221" s="48" t="s">
        <v>8694</v>
      </c>
      <c r="F6221" s="44" t="s">
        <v>1291</v>
      </c>
      <c r="G6221" s="61"/>
    </row>
    <row r="6222" spans="1:7" x14ac:dyDescent="0.15">
      <c r="A6222" s="44">
        <v>35952</v>
      </c>
      <c r="B6222" s="44" t="s">
        <v>1295</v>
      </c>
      <c r="C6222" s="48" t="s">
        <v>1227</v>
      </c>
      <c r="D6222" s="44">
        <v>2003</v>
      </c>
      <c r="E6222" s="48" t="s">
        <v>8757</v>
      </c>
      <c r="F6222" s="44" t="s">
        <v>1295</v>
      </c>
      <c r="G6222" s="61">
        <v>42540</v>
      </c>
    </row>
    <row r="6223" spans="1:7" x14ac:dyDescent="0.15">
      <c r="A6223" s="44">
        <v>35953</v>
      </c>
      <c r="B6223" s="44" t="s">
        <v>1295</v>
      </c>
      <c r="C6223" s="48" t="s">
        <v>5131</v>
      </c>
      <c r="D6223" s="44">
        <v>2005</v>
      </c>
      <c r="E6223" s="48" t="s">
        <v>8775</v>
      </c>
      <c r="F6223" s="44" t="s">
        <v>1290</v>
      </c>
      <c r="G6223" s="61">
        <v>42894</v>
      </c>
    </row>
    <row r="6224" spans="1:7" x14ac:dyDescent="0.15">
      <c r="A6224" s="44">
        <v>35954</v>
      </c>
      <c r="B6224" s="44" t="s">
        <v>1295</v>
      </c>
      <c r="C6224" s="48" t="s">
        <v>5132</v>
      </c>
      <c r="D6224" s="44">
        <v>2005</v>
      </c>
      <c r="E6224" s="48" t="s">
        <v>8703</v>
      </c>
      <c r="F6224" s="44" t="s">
        <v>1294</v>
      </c>
      <c r="G6224" s="61">
        <v>43002</v>
      </c>
    </row>
    <row r="6225" spans="1:7" x14ac:dyDescent="0.15">
      <c r="A6225" s="44">
        <v>35955</v>
      </c>
      <c r="B6225" s="44" t="s">
        <v>1295</v>
      </c>
      <c r="C6225" s="48" t="s">
        <v>5133</v>
      </c>
      <c r="D6225" s="44">
        <v>2005</v>
      </c>
      <c r="E6225" s="48" t="s">
        <v>8801</v>
      </c>
      <c r="F6225" s="44" t="s">
        <v>1296</v>
      </c>
      <c r="G6225" s="61">
        <v>42456</v>
      </c>
    </row>
    <row r="6226" spans="1:7" x14ac:dyDescent="0.15">
      <c r="A6226" s="133">
        <v>35956</v>
      </c>
      <c r="B6226" s="133" t="s">
        <v>1296</v>
      </c>
      <c r="C6226" s="134" t="s">
        <v>5134</v>
      </c>
      <c r="D6226" s="133">
        <v>2004</v>
      </c>
      <c r="E6226" s="134" t="s">
        <v>8709</v>
      </c>
      <c r="F6226" s="133" t="s">
        <v>1294</v>
      </c>
    </row>
    <row r="6227" spans="1:7" x14ac:dyDescent="0.15">
      <c r="A6227" s="44">
        <v>35957</v>
      </c>
      <c r="B6227" s="44" t="s">
        <v>1296</v>
      </c>
      <c r="C6227" s="48" t="s">
        <v>5135</v>
      </c>
      <c r="D6227" s="44">
        <v>2004</v>
      </c>
      <c r="E6227" s="48" t="s">
        <v>8709</v>
      </c>
      <c r="F6227" s="44" t="s">
        <v>1294</v>
      </c>
      <c r="G6227" s="61">
        <v>43100</v>
      </c>
    </row>
    <row r="6228" spans="1:7" x14ac:dyDescent="0.15">
      <c r="A6228" s="44">
        <v>35958</v>
      </c>
      <c r="B6228" s="44" t="s">
        <v>1295</v>
      </c>
      <c r="C6228" s="48" t="s">
        <v>5136</v>
      </c>
      <c r="D6228" s="44">
        <v>2004</v>
      </c>
      <c r="E6228" s="48" t="s">
        <v>8709</v>
      </c>
      <c r="F6228" s="44" t="s">
        <v>1294</v>
      </c>
      <c r="G6228" s="61">
        <v>42948</v>
      </c>
    </row>
    <row r="6229" spans="1:7" x14ac:dyDescent="0.15">
      <c r="A6229" s="44">
        <v>35959</v>
      </c>
      <c r="B6229" s="44" t="s">
        <v>1295</v>
      </c>
      <c r="C6229" s="48" t="s">
        <v>5137</v>
      </c>
      <c r="D6229" s="44">
        <v>2005</v>
      </c>
      <c r="E6229" s="48" t="s">
        <v>8709</v>
      </c>
      <c r="F6229" s="44" t="s">
        <v>1294</v>
      </c>
      <c r="G6229" s="61">
        <v>43030</v>
      </c>
    </row>
    <row r="6230" spans="1:7" x14ac:dyDescent="0.15">
      <c r="A6230" s="44">
        <v>35960</v>
      </c>
      <c r="B6230" s="44" t="s">
        <v>1296</v>
      </c>
      <c r="C6230" s="48" t="s">
        <v>1356</v>
      </c>
      <c r="D6230" s="44">
        <v>2004</v>
      </c>
      <c r="E6230" s="48" t="s">
        <v>8709</v>
      </c>
      <c r="F6230" s="44" t="s">
        <v>1294</v>
      </c>
      <c r="G6230" s="61">
        <v>42925</v>
      </c>
    </row>
    <row r="6231" spans="1:7" x14ac:dyDescent="0.15">
      <c r="A6231" s="44">
        <v>35961</v>
      </c>
      <c r="B6231" s="44" t="s">
        <v>1295</v>
      </c>
      <c r="C6231" s="48" t="s">
        <v>5138</v>
      </c>
      <c r="D6231" s="44">
        <v>2005</v>
      </c>
      <c r="E6231" s="48" t="s">
        <v>8714</v>
      </c>
      <c r="F6231" s="44" t="s">
        <v>1294</v>
      </c>
      <c r="G6231" s="61">
        <v>43100</v>
      </c>
    </row>
    <row r="6232" spans="1:7" x14ac:dyDescent="0.15">
      <c r="A6232" s="44">
        <v>35962</v>
      </c>
      <c r="B6232" s="44" t="s">
        <v>1295</v>
      </c>
      <c r="C6232" s="48" t="s">
        <v>5139</v>
      </c>
      <c r="D6232" s="44">
        <v>2004</v>
      </c>
      <c r="E6232" s="48" t="s">
        <v>8775</v>
      </c>
      <c r="F6232" s="44" t="s">
        <v>1290</v>
      </c>
      <c r="G6232" s="61">
        <v>43100</v>
      </c>
    </row>
    <row r="6233" spans="1:7" x14ac:dyDescent="0.15">
      <c r="A6233" s="44">
        <v>35963</v>
      </c>
      <c r="B6233" s="44" t="s">
        <v>1295</v>
      </c>
      <c r="C6233" s="48" t="s">
        <v>5140</v>
      </c>
      <c r="D6233" s="44">
        <v>2004</v>
      </c>
      <c r="E6233" s="48" t="s">
        <v>8765</v>
      </c>
      <c r="F6233" s="44" t="s">
        <v>1294</v>
      </c>
      <c r="G6233" s="61">
        <v>42550</v>
      </c>
    </row>
    <row r="6234" spans="1:7" x14ac:dyDescent="0.15">
      <c r="A6234" s="44">
        <v>35964</v>
      </c>
      <c r="B6234" s="44" t="s">
        <v>1295</v>
      </c>
      <c r="C6234" s="48" t="s">
        <v>5141</v>
      </c>
      <c r="D6234" s="44">
        <v>2005</v>
      </c>
      <c r="E6234" s="48" t="s">
        <v>8765</v>
      </c>
      <c r="F6234" s="44" t="s">
        <v>1294</v>
      </c>
      <c r="G6234" s="61">
        <v>43100</v>
      </c>
    </row>
    <row r="6235" spans="1:7" x14ac:dyDescent="0.15">
      <c r="A6235" s="44">
        <v>35965</v>
      </c>
      <c r="B6235" s="44" t="s">
        <v>1295</v>
      </c>
      <c r="C6235" s="48" t="s">
        <v>5894</v>
      </c>
      <c r="D6235" s="44">
        <v>2005</v>
      </c>
      <c r="E6235" s="48" t="s">
        <v>8765</v>
      </c>
      <c r="F6235" s="44" t="s">
        <v>1294</v>
      </c>
      <c r="G6235" s="61">
        <v>42771</v>
      </c>
    </row>
    <row r="6236" spans="1:7" x14ac:dyDescent="0.15">
      <c r="A6236" s="44">
        <v>35966</v>
      </c>
      <c r="B6236" s="44" t="s">
        <v>1296</v>
      </c>
      <c r="C6236" s="48" t="s">
        <v>1315</v>
      </c>
      <c r="D6236" s="44">
        <v>2004</v>
      </c>
      <c r="E6236" s="48" t="s">
        <v>8695</v>
      </c>
      <c r="F6236" s="44" t="s">
        <v>1290</v>
      </c>
      <c r="G6236" s="61">
        <v>43100</v>
      </c>
    </row>
    <row r="6237" spans="1:7" x14ac:dyDescent="0.15">
      <c r="A6237" s="44">
        <v>35967</v>
      </c>
      <c r="B6237" s="44" t="s">
        <v>1296</v>
      </c>
      <c r="C6237" s="48" t="s">
        <v>1216</v>
      </c>
      <c r="D6237" s="44">
        <v>2004</v>
      </c>
      <c r="E6237" s="48" t="s">
        <v>8689</v>
      </c>
      <c r="F6237" s="44" t="s">
        <v>1290</v>
      </c>
      <c r="G6237" s="61">
        <v>43100</v>
      </c>
    </row>
    <row r="6238" spans="1:7" x14ac:dyDescent="0.15">
      <c r="A6238" s="44">
        <v>35968</v>
      </c>
      <c r="B6238" s="44" t="s">
        <v>1296</v>
      </c>
      <c r="C6238" s="48" t="s">
        <v>1258</v>
      </c>
      <c r="D6238" s="44">
        <v>2003</v>
      </c>
      <c r="E6238" s="48" t="s">
        <v>8695</v>
      </c>
      <c r="F6238" s="44" t="s">
        <v>1290</v>
      </c>
      <c r="G6238" s="61"/>
    </row>
    <row r="6239" spans="1:7" x14ac:dyDescent="0.15">
      <c r="A6239" s="44">
        <v>35969</v>
      </c>
      <c r="B6239" s="44" t="s">
        <v>1295</v>
      </c>
      <c r="C6239" s="48" t="s">
        <v>5142</v>
      </c>
      <c r="D6239" s="44">
        <v>2005</v>
      </c>
      <c r="E6239" s="48" t="s">
        <v>8706</v>
      </c>
      <c r="F6239" s="44" t="s">
        <v>1291</v>
      </c>
      <c r="G6239" s="61">
        <v>42573</v>
      </c>
    </row>
    <row r="6240" spans="1:7" x14ac:dyDescent="0.15">
      <c r="A6240" s="44">
        <v>35970</v>
      </c>
      <c r="B6240" s="44" t="s">
        <v>1295</v>
      </c>
      <c r="C6240" s="48" t="s">
        <v>5143</v>
      </c>
      <c r="D6240" s="44">
        <v>2004</v>
      </c>
      <c r="E6240" s="48" t="s">
        <v>8749</v>
      </c>
      <c r="F6240" s="44" t="s">
        <v>1291</v>
      </c>
      <c r="G6240" s="61"/>
    </row>
    <row r="6241" spans="1:7" x14ac:dyDescent="0.15">
      <c r="A6241" s="44">
        <v>35971</v>
      </c>
      <c r="B6241" s="44" t="s">
        <v>1295</v>
      </c>
      <c r="C6241" s="48" t="s">
        <v>5144</v>
      </c>
      <c r="D6241" s="44">
        <v>2006</v>
      </c>
      <c r="E6241" s="48" t="s">
        <v>8749</v>
      </c>
      <c r="F6241" s="44" t="s">
        <v>1291</v>
      </c>
      <c r="G6241" s="61">
        <v>43100</v>
      </c>
    </row>
    <row r="6242" spans="1:7" x14ac:dyDescent="0.15">
      <c r="A6242" s="44">
        <v>35972</v>
      </c>
      <c r="B6242" s="44" t="s">
        <v>1295</v>
      </c>
      <c r="C6242" s="48" t="s">
        <v>1376</v>
      </c>
      <c r="D6242" s="44">
        <v>2004</v>
      </c>
      <c r="E6242" s="48" t="s">
        <v>8708</v>
      </c>
      <c r="F6242" s="44" t="s">
        <v>1296</v>
      </c>
      <c r="G6242" s="61">
        <v>43100</v>
      </c>
    </row>
    <row r="6243" spans="1:7" x14ac:dyDescent="0.15">
      <c r="A6243" s="44">
        <v>35973</v>
      </c>
      <c r="B6243" s="44" t="s">
        <v>1295</v>
      </c>
      <c r="C6243" s="48" t="s">
        <v>5145</v>
      </c>
      <c r="D6243" s="44">
        <v>2005</v>
      </c>
      <c r="E6243" s="48" t="s">
        <v>8708</v>
      </c>
      <c r="F6243" s="44" t="s">
        <v>1296</v>
      </c>
      <c r="G6243" s="61">
        <v>42792</v>
      </c>
    </row>
    <row r="6244" spans="1:7" x14ac:dyDescent="0.15">
      <c r="A6244" s="44">
        <v>35974</v>
      </c>
      <c r="B6244" s="44" t="s">
        <v>1296</v>
      </c>
      <c r="C6244" s="48" t="s">
        <v>1248</v>
      </c>
      <c r="D6244" s="44">
        <v>2003</v>
      </c>
      <c r="E6244" s="48" t="s">
        <v>8857</v>
      </c>
      <c r="F6244" s="44" t="s">
        <v>1298</v>
      </c>
      <c r="G6244" s="61">
        <v>43100</v>
      </c>
    </row>
    <row r="6245" spans="1:7" x14ac:dyDescent="0.15">
      <c r="A6245" s="44">
        <v>35975</v>
      </c>
      <c r="B6245" s="44" t="s">
        <v>1296</v>
      </c>
      <c r="C6245" s="48" t="s">
        <v>5146</v>
      </c>
      <c r="D6245" s="44">
        <v>2004</v>
      </c>
      <c r="E6245" s="48" t="s">
        <v>9980</v>
      </c>
      <c r="F6245" s="44" t="s">
        <v>1291</v>
      </c>
      <c r="G6245" s="61">
        <v>42925</v>
      </c>
    </row>
    <row r="6246" spans="1:7" x14ac:dyDescent="0.15">
      <c r="A6246" s="44">
        <v>35976</v>
      </c>
      <c r="B6246" s="44" t="s">
        <v>1296</v>
      </c>
      <c r="C6246" s="48" t="s">
        <v>5147</v>
      </c>
      <c r="D6246" s="44">
        <v>2005</v>
      </c>
      <c r="E6246" s="48" t="s">
        <v>8696</v>
      </c>
      <c r="F6246" s="44" t="s">
        <v>1291</v>
      </c>
      <c r="G6246" s="61">
        <v>43036</v>
      </c>
    </row>
    <row r="6247" spans="1:7" x14ac:dyDescent="0.15">
      <c r="A6247" s="44">
        <v>35977</v>
      </c>
      <c r="B6247" s="44" t="s">
        <v>1295</v>
      </c>
      <c r="C6247" s="48" t="s">
        <v>5148</v>
      </c>
      <c r="D6247" s="44">
        <v>2004</v>
      </c>
      <c r="E6247" s="48" t="s">
        <v>8709</v>
      </c>
      <c r="F6247" s="44" t="s">
        <v>1294</v>
      </c>
      <c r="G6247" s="61"/>
    </row>
    <row r="6248" spans="1:7" x14ac:dyDescent="0.15">
      <c r="A6248" s="44">
        <v>35978</v>
      </c>
      <c r="B6248" s="44" t="s">
        <v>1295</v>
      </c>
      <c r="C6248" s="48" t="s">
        <v>5149</v>
      </c>
      <c r="D6248" s="44">
        <v>2006</v>
      </c>
      <c r="E6248" s="48" t="s">
        <v>8709</v>
      </c>
      <c r="F6248" s="44" t="s">
        <v>1294</v>
      </c>
      <c r="G6248" s="61">
        <v>42948</v>
      </c>
    </row>
    <row r="6249" spans="1:7" x14ac:dyDescent="0.15">
      <c r="A6249" s="44">
        <v>35979</v>
      </c>
      <c r="B6249" s="44" t="s">
        <v>1296</v>
      </c>
      <c r="C6249" s="48" t="s">
        <v>5150</v>
      </c>
      <c r="D6249" s="44">
        <v>2004</v>
      </c>
      <c r="E6249" s="48" t="s">
        <v>8756</v>
      </c>
      <c r="F6249" s="44" t="s">
        <v>1296</v>
      </c>
      <c r="G6249" s="61">
        <v>42925</v>
      </c>
    </row>
    <row r="6250" spans="1:7" x14ac:dyDescent="0.15">
      <c r="A6250" s="44">
        <v>35980</v>
      </c>
      <c r="B6250" s="44" t="s">
        <v>1295</v>
      </c>
      <c r="C6250" s="48" t="s">
        <v>5151</v>
      </c>
      <c r="D6250" s="44">
        <v>2004</v>
      </c>
      <c r="E6250" s="48" t="s">
        <v>8756</v>
      </c>
      <c r="F6250" s="44" t="s">
        <v>1296</v>
      </c>
      <c r="G6250" s="61">
        <v>42778</v>
      </c>
    </row>
    <row r="6251" spans="1:7" x14ac:dyDescent="0.15">
      <c r="A6251" s="44">
        <v>35981</v>
      </c>
      <c r="B6251" s="44" t="s">
        <v>1295</v>
      </c>
      <c r="C6251" s="48" t="s">
        <v>5152</v>
      </c>
      <c r="D6251" s="44">
        <v>2004</v>
      </c>
      <c r="E6251" s="48" t="s">
        <v>8756</v>
      </c>
      <c r="F6251" s="44" t="s">
        <v>1296</v>
      </c>
      <c r="G6251" s="61">
        <v>43023</v>
      </c>
    </row>
    <row r="6252" spans="1:7" x14ac:dyDescent="0.15">
      <c r="A6252" s="44">
        <v>35982</v>
      </c>
      <c r="B6252" s="44" t="s">
        <v>1296</v>
      </c>
      <c r="C6252" s="48" t="s">
        <v>1358</v>
      </c>
      <c r="D6252" s="44">
        <v>2004</v>
      </c>
      <c r="E6252" s="48" t="s">
        <v>8709</v>
      </c>
      <c r="F6252" s="44" t="s">
        <v>1294</v>
      </c>
      <c r="G6252" s="61">
        <v>42551</v>
      </c>
    </row>
    <row r="6253" spans="1:7" x14ac:dyDescent="0.15">
      <c r="A6253" s="44">
        <v>35983</v>
      </c>
      <c r="B6253" s="44" t="s">
        <v>1295</v>
      </c>
      <c r="C6253" s="48" t="s">
        <v>1321</v>
      </c>
      <c r="D6253" s="44">
        <v>2004</v>
      </c>
      <c r="E6253" s="48" t="s">
        <v>8708</v>
      </c>
      <c r="F6253" s="44" t="s">
        <v>1296</v>
      </c>
      <c r="G6253" s="61">
        <v>43100</v>
      </c>
    </row>
    <row r="6254" spans="1:7" x14ac:dyDescent="0.15">
      <c r="A6254" s="44">
        <v>35984</v>
      </c>
      <c r="B6254" s="44" t="s">
        <v>1295</v>
      </c>
      <c r="C6254" s="48" t="s">
        <v>5153</v>
      </c>
      <c r="D6254" s="44">
        <v>2005</v>
      </c>
      <c r="E6254" s="48" t="s">
        <v>8757</v>
      </c>
      <c r="F6254" s="44" t="s">
        <v>1295</v>
      </c>
      <c r="G6254" s="61">
        <v>43100</v>
      </c>
    </row>
    <row r="6255" spans="1:7" x14ac:dyDescent="0.15">
      <c r="A6255" s="44">
        <v>35985</v>
      </c>
      <c r="B6255" s="44" t="s">
        <v>1296</v>
      </c>
      <c r="C6255" s="48" t="s">
        <v>5154</v>
      </c>
      <c r="D6255" s="44">
        <v>2005</v>
      </c>
      <c r="E6255" s="48" t="s">
        <v>8785</v>
      </c>
      <c r="F6255" s="44" t="s">
        <v>1297</v>
      </c>
      <c r="G6255" s="61">
        <v>42919</v>
      </c>
    </row>
    <row r="6256" spans="1:7" x14ac:dyDescent="0.15">
      <c r="A6256" s="44">
        <v>35986</v>
      </c>
      <c r="B6256" s="44" t="s">
        <v>1295</v>
      </c>
      <c r="C6256" s="48" t="s">
        <v>1370</v>
      </c>
      <c r="D6256" s="44">
        <v>2004</v>
      </c>
      <c r="E6256" s="48" t="s">
        <v>8790</v>
      </c>
      <c r="F6256" s="44" t="s">
        <v>1298</v>
      </c>
      <c r="G6256" s="61">
        <v>43002</v>
      </c>
    </row>
    <row r="6257" spans="1:7" x14ac:dyDescent="0.15">
      <c r="A6257" s="44">
        <v>35987</v>
      </c>
      <c r="B6257" s="44" t="s">
        <v>1295</v>
      </c>
      <c r="C6257" s="48" t="s">
        <v>1365</v>
      </c>
      <c r="D6257" s="44">
        <v>2004</v>
      </c>
      <c r="E6257" s="48" t="s">
        <v>8790</v>
      </c>
      <c r="F6257" s="44" t="s">
        <v>1298</v>
      </c>
      <c r="G6257" s="61">
        <v>43002</v>
      </c>
    </row>
    <row r="6258" spans="1:7" x14ac:dyDescent="0.15">
      <c r="A6258" s="44">
        <v>35988</v>
      </c>
      <c r="B6258" s="44" t="s">
        <v>1296</v>
      </c>
      <c r="C6258" s="48" t="s">
        <v>1368</v>
      </c>
      <c r="D6258" s="44">
        <v>2004</v>
      </c>
      <c r="E6258" s="48" t="s">
        <v>8812</v>
      </c>
      <c r="F6258" s="44" t="s">
        <v>1298</v>
      </c>
      <c r="G6258" s="61">
        <v>42779</v>
      </c>
    </row>
    <row r="6259" spans="1:7" x14ac:dyDescent="0.15">
      <c r="A6259" s="44">
        <v>35989</v>
      </c>
      <c r="B6259" s="44" t="s">
        <v>1295</v>
      </c>
      <c r="C6259" s="48" t="s">
        <v>5155</v>
      </c>
      <c r="D6259" s="44">
        <v>2004</v>
      </c>
      <c r="E6259" s="48" t="s">
        <v>8843</v>
      </c>
      <c r="F6259" s="44" t="s">
        <v>1296</v>
      </c>
      <c r="G6259" s="61">
        <v>42844</v>
      </c>
    </row>
    <row r="6260" spans="1:7" x14ac:dyDescent="0.15">
      <c r="A6260" s="44">
        <v>35990</v>
      </c>
      <c r="B6260" s="44" t="s">
        <v>1295</v>
      </c>
      <c r="C6260" s="48" t="s">
        <v>5156</v>
      </c>
      <c r="D6260" s="44">
        <v>2004</v>
      </c>
      <c r="E6260" s="48" t="s">
        <v>8714</v>
      </c>
      <c r="F6260" s="44" t="s">
        <v>1294</v>
      </c>
      <c r="G6260" s="61"/>
    </row>
    <row r="6261" spans="1:7" x14ac:dyDescent="0.15">
      <c r="A6261" s="44">
        <v>35991</v>
      </c>
      <c r="B6261" s="44" t="s">
        <v>1296</v>
      </c>
      <c r="C6261" s="48" t="s">
        <v>5157</v>
      </c>
      <c r="D6261" s="44">
        <v>2004</v>
      </c>
      <c r="E6261" s="48" t="s">
        <v>8801</v>
      </c>
      <c r="F6261" s="44" t="s">
        <v>1296</v>
      </c>
      <c r="G6261" s="61">
        <v>42869</v>
      </c>
    </row>
    <row r="6262" spans="1:7" x14ac:dyDescent="0.15">
      <c r="A6262" s="44">
        <v>35992</v>
      </c>
      <c r="B6262" s="44" t="s">
        <v>1295</v>
      </c>
      <c r="C6262" s="48" t="s">
        <v>5158</v>
      </c>
      <c r="D6262" s="44">
        <v>2005</v>
      </c>
      <c r="E6262" s="48" t="s">
        <v>8719</v>
      </c>
      <c r="F6262" s="44" t="s">
        <v>1294</v>
      </c>
      <c r="G6262" s="61">
        <v>43002</v>
      </c>
    </row>
    <row r="6263" spans="1:7" x14ac:dyDescent="0.15">
      <c r="A6263" s="44">
        <v>35993</v>
      </c>
      <c r="B6263" s="44" t="s">
        <v>1295</v>
      </c>
      <c r="C6263" s="48" t="s">
        <v>5159</v>
      </c>
      <c r="D6263" s="44">
        <v>2004</v>
      </c>
      <c r="E6263" s="48" t="s">
        <v>8719</v>
      </c>
      <c r="F6263" s="44" t="s">
        <v>1294</v>
      </c>
      <c r="G6263" s="61">
        <v>42925</v>
      </c>
    </row>
    <row r="6264" spans="1:7" x14ac:dyDescent="0.15">
      <c r="A6264" s="44">
        <v>35994</v>
      </c>
      <c r="B6264" s="44" t="s">
        <v>1295</v>
      </c>
      <c r="C6264" s="48" t="s">
        <v>5160</v>
      </c>
      <c r="D6264" s="44">
        <v>2004</v>
      </c>
      <c r="E6264" s="48" t="s">
        <v>8706</v>
      </c>
      <c r="F6264" s="44" t="s">
        <v>1291</v>
      </c>
      <c r="G6264" s="61">
        <v>43100</v>
      </c>
    </row>
    <row r="6265" spans="1:7" x14ac:dyDescent="0.15">
      <c r="A6265" s="44">
        <v>35995</v>
      </c>
      <c r="B6265" s="44" t="s">
        <v>1295</v>
      </c>
      <c r="C6265" s="48" t="s">
        <v>5338</v>
      </c>
      <c r="D6265" s="44">
        <v>2004</v>
      </c>
      <c r="E6265" s="48" t="s">
        <v>8809</v>
      </c>
      <c r="F6265" s="44" t="s">
        <v>1297</v>
      </c>
      <c r="G6265" s="61">
        <v>43100</v>
      </c>
    </row>
    <row r="6266" spans="1:7" x14ac:dyDescent="0.15">
      <c r="A6266" s="44">
        <v>35996</v>
      </c>
      <c r="B6266" s="44" t="s">
        <v>1295</v>
      </c>
      <c r="C6266" s="48" t="s">
        <v>5161</v>
      </c>
      <c r="D6266" s="44">
        <v>2000</v>
      </c>
      <c r="E6266" s="48" t="s">
        <v>9463</v>
      </c>
      <c r="F6266" s="44" t="s">
        <v>1296</v>
      </c>
      <c r="G6266" s="61"/>
    </row>
    <row r="6267" spans="1:7" x14ac:dyDescent="0.15">
      <c r="A6267" s="44">
        <v>35997</v>
      </c>
      <c r="B6267" s="44" t="s">
        <v>1296</v>
      </c>
      <c r="C6267" s="48" t="s">
        <v>1348</v>
      </c>
      <c r="D6267" s="44">
        <v>2003</v>
      </c>
      <c r="E6267" s="48" t="s">
        <v>8714</v>
      </c>
      <c r="F6267" s="44" t="s">
        <v>1294</v>
      </c>
      <c r="G6267" s="61">
        <v>42456</v>
      </c>
    </row>
    <row r="6268" spans="1:7" x14ac:dyDescent="0.15">
      <c r="A6268" s="44">
        <v>35998</v>
      </c>
      <c r="B6268" s="44" t="s">
        <v>1295</v>
      </c>
      <c r="C6268" s="48" t="s">
        <v>5162</v>
      </c>
      <c r="D6268" s="44">
        <v>2004</v>
      </c>
      <c r="E6268" s="48" t="s">
        <v>8768</v>
      </c>
      <c r="F6268" s="44" t="s">
        <v>1292</v>
      </c>
      <c r="G6268" s="61"/>
    </row>
    <row r="6269" spans="1:7" x14ac:dyDescent="0.15">
      <c r="A6269" s="44">
        <v>35999</v>
      </c>
      <c r="B6269" s="44" t="s">
        <v>1295</v>
      </c>
      <c r="C6269" s="48" t="s">
        <v>1319</v>
      </c>
      <c r="D6269" s="44">
        <v>2003</v>
      </c>
      <c r="E6269" s="48" t="s">
        <v>8823</v>
      </c>
      <c r="F6269" s="44" t="s">
        <v>1298</v>
      </c>
      <c r="G6269" s="61">
        <v>42779</v>
      </c>
    </row>
    <row r="6270" spans="1:7" x14ac:dyDescent="0.15">
      <c r="A6270" s="44">
        <v>36000</v>
      </c>
      <c r="B6270" s="44" t="s">
        <v>1295</v>
      </c>
      <c r="C6270" s="48" t="s">
        <v>6130</v>
      </c>
      <c r="D6270" s="44">
        <v>2005</v>
      </c>
      <c r="E6270" s="48" t="s">
        <v>8689</v>
      </c>
      <c r="F6270" s="44" t="s">
        <v>1290</v>
      </c>
      <c r="G6270" s="61">
        <v>43059</v>
      </c>
    </row>
    <row r="6271" spans="1:7" x14ac:dyDescent="0.15">
      <c r="A6271" s="44">
        <v>36001</v>
      </c>
      <c r="B6271" s="44" t="s">
        <v>1296</v>
      </c>
      <c r="C6271" s="48" t="s">
        <v>5163</v>
      </c>
      <c r="D6271" s="44">
        <v>2002</v>
      </c>
      <c r="E6271" s="48" t="s">
        <v>8803</v>
      </c>
      <c r="F6271" s="44" t="s">
        <v>1296</v>
      </c>
      <c r="G6271" s="61"/>
    </row>
    <row r="6272" spans="1:7" x14ac:dyDescent="0.15">
      <c r="A6272" s="44">
        <v>36002</v>
      </c>
      <c r="B6272" s="44" t="s">
        <v>1296</v>
      </c>
      <c r="C6272" s="48" t="s">
        <v>5164</v>
      </c>
      <c r="D6272" s="44">
        <v>2008</v>
      </c>
      <c r="E6272" s="48" t="s">
        <v>8694</v>
      </c>
      <c r="F6272" s="44" t="s">
        <v>1291</v>
      </c>
      <c r="G6272" s="61"/>
    </row>
    <row r="6273" spans="1:7" x14ac:dyDescent="0.15">
      <c r="A6273" s="44">
        <v>36003</v>
      </c>
      <c r="B6273" s="44" t="s">
        <v>1296</v>
      </c>
      <c r="C6273" s="48" t="s">
        <v>5165</v>
      </c>
      <c r="D6273" s="44">
        <v>2000</v>
      </c>
      <c r="E6273" s="48" t="s">
        <v>8694</v>
      </c>
      <c r="F6273" s="44" t="s">
        <v>1291</v>
      </c>
      <c r="G6273" s="61"/>
    </row>
    <row r="6274" spans="1:7" x14ac:dyDescent="0.15">
      <c r="A6274" s="44">
        <v>36004</v>
      </c>
      <c r="B6274" s="44" t="s">
        <v>1296</v>
      </c>
      <c r="C6274" s="48" t="s">
        <v>6034</v>
      </c>
      <c r="D6274" s="44">
        <v>2008</v>
      </c>
      <c r="E6274" s="48" t="s">
        <v>8694</v>
      </c>
      <c r="F6274" s="44" t="s">
        <v>1291</v>
      </c>
      <c r="G6274" s="61"/>
    </row>
    <row r="6275" spans="1:7" x14ac:dyDescent="0.15">
      <c r="A6275" s="44">
        <v>36005</v>
      </c>
      <c r="B6275" s="44" t="s">
        <v>1295</v>
      </c>
      <c r="C6275" s="48" t="s">
        <v>5166</v>
      </c>
      <c r="D6275" s="44">
        <v>2003</v>
      </c>
      <c r="E6275" s="48" t="s">
        <v>8694</v>
      </c>
      <c r="F6275" s="44" t="s">
        <v>1291</v>
      </c>
      <c r="G6275" s="61"/>
    </row>
    <row r="6276" spans="1:7" x14ac:dyDescent="0.15">
      <c r="A6276" s="44">
        <v>36006</v>
      </c>
      <c r="B6276" s="44" t="s">
        <v>1296</v>
      </c>
      <c r="C6276" s="48" t="s">
        <v>5754</v>
      </c>
      <c r="D6276" s="44">
        <v>2008</v>
      </c>
      <c r="E6276" s="48" t="s">
        <v>8694</v>
      </c>
      <c r="F6276" s="44" t="s">
        <v>1291</v>
      </c>
      <c r="G6276" s="61"/>
    </row>
    <row r="6277" spans="1:7" x14ac:dyDescent="0.15">
      <c r="A6277" s="44">
        <v>36007</v>
      </c>
      <c r="B6277" s="44" t="s">
        <v>1296</v>
      </c>
      <c r="C6277" s="48" t="s">
        <v>5167</v>
      </c>
      <c r="D6277" s="44">
        <v>2001</v>
      </c>
      <c r="E6277" s="48" t="s">
        <v>8694</v>
      </c>
      <c r="F6277" s="44" t="s">
        <v>1291</v>
      </c>
      <c r="G6277" s="61"/>
    </row>
    <row r="6278" spans="1:7" x14ac:dyDescent="0.15">
      <c r="A6278" s="44">
        <v>36008</v>
      </c>
      <c r="B6278" s="44" t="s">
        <v>1295</v>
      </c>
      <c r="C6278" s="48" t="s">
        <v>147</v>
      </c>
      <c r="D6278" s="44">
        <v>2005</v>
      </c>
      <c r="E6278" s="48" t="s">
        <v>8836</v>
      </c>
      <c r="F6278" s="44" t="s">
        <v>1296</v>
      </c>
      <c r="G6278" s="61"/>
    </row>
    <row r="6279" spans="1:7" x14ac:dyDescent="0.15">
      <c r="A6279" s="44">
        <v>36009</v>
      </c>
      <c r="B6279" s="44" t="s">
        <v>1295</v>
      </c>
      <c r="C6279" s="48" t="s">
        <v>5168</v>
      </c>
      <c r="D6279" s="44">
        <v>2001</v>
      </c>
      <c r="E6279" s="48" t="s">
        <v>8694</v>
      </c>
      <c r="F6279" s="44" t="s">
        <v>1291</v>
      </c>
      <c r="G6279" s="61"/>
    </row>
    <row r="6280" spans="1:7" x14ac:dyDescent="0.15">
      <c r="A6280" s="44">
        <v>36010</v>
      </c>
      <c r="B6280" s="44" t="s">
        <v>1295</v>
      </c>
      <c r="C6280" s="48" t="s">
        <v>5169</v>
      </c>
      <c r="D6280" s="44">
        <v>2003</v>
      </c>
      <c r="E6280" s="48" t="s">
        <v>8694</v>
      </c>
      <c r="F6280" s="44" t="s">
        <v>1291</v>
      </c>
      <c r="G6280" s="61"/>
    </row>
    <row r="6281" spans="1:7" x14ac:dyDescent="0.15">
      <c r="A6281" s="44">
        <v>36011</v>
      </c>
      <c r="B6281" s="44" t="s">
        <v>1296</v>
      </c>
      <c r="C6281" s="48" t="s">
        <v>1212</v>
      </c>
      <c r="D6281" s="44">
        <v>2003</v>
      </c>
      <c r="E6281" s="48" t="s">
        <v>8703</v>
      </c>
      <c r="F6281" s="44" t="s">
        <v>1294</v>
      </c>
      <c r="G6281" s="61">
        <v>42771</v>
      </c>
    </row>
    <row r="6282" spans="1:7" x14ac:dyDescent="0.15">
      <c r="A6282" s="44">
        <v>36012</v>
      </c>
      <c r="B6282" s="44" t="s">
        <v>1295</v>
      </c>
      <c r="C6282" s="48" t="s">
        <v>5755</v>
      </c>
      <c r="D6282" s="44">
        <v>2004</v>
      </c>
      <c r="E6282" s="48" t="s">
        <v>8742</v>
      </c>
      <c r="F6282" s="44" t="s">
        <v>1296</v>
      </c>
      <c r="G6282" s="61">
        <v>43072</v>
      </c>
    </row>
    <row r="6283" spans="1:7" x14ac:dyDescent="0.15">
      <c r="A6283" s="44">
        <v>36013</v>
      </c>
      <c r="B6283" s="44" t="s">
        <v>1295</v>
      </c>
      <c r="C6283" s="48" t="s">
        <v>5170</v>
      </c>
      <c r="D6283" s="44">
        <v>2001</v>
      </c>
      <c r="E6283" s="48" t="s">
        <v>8694</v>
      </c>
      <c r="F6283" s="44" t="s">
        <v>1291</v>
      </c>
      <c r="G6283" s="61"/>
    </row>
    <row r="6284" spans="1:7" x14ac:dyDescent="0.15">
      <c r="A6284" s="44">
        <v>36015</v>
      </c>
      <c r="B6284" s="44" t="s">
        <v>1295</v>
      </c>
      <c r="C6284" s="48" t="s">
        <v>362</v>
      </c>
      <c r="D6284" s="44">
        <v>2001</v>
      </c>
      <c r="E6284" s="48" t="s">
        <v>8694</v>
      </c>
      <c r="F6284" s="44" t="s">
        <v>1291</v>
      </c>
      <c r="G6284" s="61"/>
    </row>
    <row r="6285" spans="1:7" x14ac:dyDescent="0.15">
      <c r="A6285" s="44">
        <v>36016</v>
      </c>
      <c r="B6285" s="44" t="s">
        <v>1296</v>
      </c>
      <c r="C6285" s="48" t="s">
        <v>1289</v>
      </c>
      <c r="D6285" s="44">
        <v>2003</v>
      </c>
      <c r="E6285" s="48" t="s">
        <v>8805</v>
      </c>
      <c r="F6285" s="44" t="s">
        <v>1298</v>
      </c>
      <c r="G6285" s="61">
        <v>43059</v>
      </c>
    </row>
    <row r="6286" spans="1:7" x14ac:dyDescent="0.15">
      <c r="A6286" s="44">
        <v>36017</v>
      </c>
      <c r="B6286" s="44" t="s">
        <v>1295</v>
      </c>
      <c r="C6286" s="48" t="s">
        <v>5171</v>
      </c>
      <c r="D6286" s="44">
        <v>2007</v>
      </c>
      <c r="E6286" s="48" t="s">
        <v>8694</v>
      </c>
      <c r="F6286" s="44" t="s">
        <v>1291</v>
      </c>
      <c r="G6286" s="61"/>
    </row>
    <row r="6287" spans="1:7" x14ac:dyDescent="0.15">
      <c r="A6287" s="44">
        <v>36018</v>
      </c>
      <c r="B6287" s="44" t="s">
        <v>1296</v>
      </c>
      <c r="C6287" s="48" t="s">
        <v>5172</v>
      </c>
      <c r="D6287" s="44">
        <v>2001</v>
      </c>
      <c r="E6287" s="48" t="s">
        <v>8694</v>
      </c>
      <c r="F6287" s="44" t="s">
        <v>1291</v>
      </c>
      <c r="G6287" s="61"/>
    </row>
    <row r="6288" spans="1:7" x14ac:dyDescent="0.15">
      <c r="A6288" s="44">
        <v>36019</v>
      </c>
      <c r="B6288" s="44" t="s">
        <v>1295</v>
      </c>
      <c r="C6288" s="48" t="s">
        <v>4994</v>
      </c>
      <c r="D6288" s="44">
        <v>2005</v>
      </c>
      <c r="E6288" s="48" t="s">
        <v>8742</v>
      </c>
      <c r="F6288" s="44" t="s">
        <v>1296</v>
      </c>
      <c r="G6288" s="61">
        <v>43100</v>
      </c>
    </row>
    <row r="6289" spans="1:7" x14ac:dyDescent="0.15">
      <c r="A6289" s="44">
        <v>36020</v>
      </c>
      <c r="B6289" s="44" t="s">
        <v>1296</v>
      </c>
      <c r="C6289" s="48" t="s">
        <v>1267</v>
      </c>
      <c r="D6289" s="44">
        <v>2003</v>
      </c>
      <c r="E6289" s="48" t="s">
        <v>8790</v>
      </c>
      <c r="F6289" s="44" t="s">
        <v>1298</v>
      </c>
      <c r="G6289" s="61">
        <v>43100</v>
      </c>
    </row>
    <row r="6290" spans="1:7" x14ac:dyDescent="0.15">
      <c r="A6290" s="44">
        <v>36021</v>
      </c>
      <c r="B6290" s="44" t="s">
        <v>1295</v>
      </c>
      <c r="C6290" s="48" t="s">
        <v>5173</v>
      </c>
      <c r="D6290" s="44">
        <v>2001</v>
      </c>
      <c r="E6290" s="48" t="s">
        <v>8790</v>
      </c>
      <c r="F6290" s="44" t="s">
        <v>1298</v>
      </c>
      <c r="G6290" s="61">
        <v>43066</v>
      </c>
    </row>
    <row r="6291" spans="1:7" x14ac:dyDescent="0.15">
      <c r="A6291" s="44">
        <v>36022</v>
      </c>
      <c r="B6291" s="44" t="s">
        <v>1295</v>
      </c>
      <c r="C6291" s="48" t="s">
        <v>1287</v>
      </c>
      <c r="D6291" s="44">
        <v>2002</v>
      </c>
      <c r="E6291" s="48" t="s">
        <v>8730</v>
      </c>
      <c r="F6291" s="44" t="s">
        <v>1298</v>
      </c>
      <c r="G6291" s="61"/>
    </row>
    <row r="6292" spans="1:7" x14ac:dyDescent="0.15">
      <c r="A6292" s="44">
        <v>36023</v>
      </c>
      <c r="B6292" s="44" t="s">
        <v>1295</v>
      </c>
      <c r="C6292" s="48" t="s">
        <v>1286</v>
      </c>
      <c r="D6292" s="44">
        <v>2000</v>
      </c>
      <c r="E6292" s="48" t="s">
        <v>8730</v>
      </c>
      <c r="F6292" s="44" t="s">
        <v>1298</v>
      </c>
      <c r="G6292" s="61"/>
    </row>
    <row r="6293" spans="1:7" x14ac:dyDescent="0.15">
      <c r="A6293" s="44">
        <v>36024</v>
      </c>
      <c r="B6293" s="44" t="s">
        <v>1296</v>
      </c>
      <c r="C6293" s="48" t="s">
        <v>5756</v>
      </c>
      <c r="D6293" s="44">
        <v>2004</v>
      </c>
      <c r="E6293" s="48" t="s">
        <v>8802</v>
      </c>
      <c r="F6293" s="44" t="s">
        <v>1296</v>
      </c>
      <c r="G6293" s="61">
        <v>42456</v>
      </c>
    </row>
    <row r="6294" spans="1:7" x14ac:dyDescent="0.15">
      <c r="A6294" s="44">
        <v>36025</v>
      </c>
      <c r="B6294" s="44" t="s">
        <v>1296</v>
      </c>
      <c r="C6294" s="48" t="s">
        <v>5174</v>
      </c>
      <c r="D6294" s="44">
        <v>2002</v>
      </c>
      <c r="E6294" s="48" t="s">
        <v>8730</v>
      </c>
      <c r="F6294" s="44" t="s">
        <v>1298</v>
      </c>
      <c r="G6294" s="61"/>
    </row>
    <row r="6295" spans="1:7" x14ac:dyDescent="0.15">
      <c r="A6295" s="44">
        <v>36026</v>
      </c>
      <c r="B6295" s="44" t="s">
        <v>1295</v>
      </c>
      <c r="C6295" s="48" t="s">
        <v>5175</v>
      </c>
      <c r="D6295" s="44">
        <v>2005</v>
      </c>
      <c r="E6295" s="48" t="s">
        <v>8836</v>
      </c>
      <c r="F6295" s="44" t="s">
        <v>1296</v>
      </c>
      <c r="G6295" s="61"/>
    </row>
    <row r="6296" spans="1:7" x14ac:dyDescent="0.15">
      <c r="A6296" s="44">
        <v>36027</v>
      </c>
      <c r="B6296" s="44" t="s">
        <v>1296</v>
      </c>
      <c r="C6296" s="48" t="s">
        <v>11228</v>
      </c>
      <c r="D6296" s="44">
        <v>1999</v>
      </c>
      <c r="E6296" s="48" t="s">
        <v>8836</v>
      </c>
      <c r="F6296" s="44" t="s">
        <v>1296</v>
      </c>
      <c r="G6296" s="61"/>
    </row>
    <row r="6297" spans="1:7" x14ac:dyDescent="0.15">
      <c r="A6297" s="44">
        <v>36028</v>
      </c>
      <c r="B6297" s="44" t="s">
        <v>1296</v>
      </c>
      <c r="C6297" s="48" t="s">
        <v>5176</v>
      </c>
      <c r="D6297" s="44">
        <v>2000</v>
      </c>
      <c r="E6297" s="48" t="s">
        <v>8836</v>
      </c>
      <c r="F6297" s="44" t="s">
        <v>1296</v>
      </c>
      <c r="G6297" s="61"/>
    </row>
    <row r="6298" spans="1:7" x14ac:dyDescent="0.15">
      <c r="A6298" s="44">
        <v>36029</v>
      </c>
      <c r="B6298" s="44" t="s">
        <v>1295</v>
      </c>
      <c r="C6298" s="48" t="s">
        <v>5177</v>
      </c>
      <c r="D6298" s="44">
        <v>2003</v>
      </c>
      <c r="E6298" s="48" t="s">
        <v>8836</v>
      </c>
      <c r="F6298" s="44" t="s">
        <v>1296</v>
      </c>
      <c r="G6298" s="61"/>
    </row>
    <row r="6299" spans="1:7" x14ac:dyDescent="0.15">
      <c r="A6299" s="44">
        <v>36030</v>
      </c>
      <c r="B6299" s="44" t="s">
        <v>1295</v>
      </c>
      <c r="C6299" s="48" t="s">
        <v>5178</v>
      </c>
      <c r="D6299" s="44">
        <v>2005</v>
      </c>
      <c r="E6299" s="48" t="s">
        <v>8700</v>
      </c>
      <c r="F6299" s="44" t="s">
        <v>1297</v>
      </c>
      <c r="G6299" s="61">
        <v>43100</v>
      </c>
    </row>
    <row r="6300" spans="1:7" x14ac:dyDescent="0.15">
      <c r="A6300" s="44">
        <v>36031</v>
      </c>
      <c r="B6300" s="44" t="s">
        <v>1295</v>
      </c>
      <c r="C6300" s="48" t="s">
        <v>5179</v>
      </c>
      <c r="D6300" s="44">
        <v>2006</v>
      </c>
      <c r="E6300" s="48" t="s">
        <v>8749</v>
      </c>
      <c r="F6300" s="44" t="s">
        <v>1291</v>
      </c>
      <c r="G6300" s="61"/>
    </row>
    <row r="6301" spans="1:7" x14ac:dyDescent="0.15">
      <c r="A6301" s="44">
        <v>36032</v>
      </c>
      <c r="B6301" s="44" t="s">
        <v>1296</v>
      </c>
      <c r="C6301" s="48" t="s">
        <v>5180</v>
      </c>
      <c r="D6301" s="44">
        <v>2000</v>
      </c>
      <c r="E6301" s="48" t="s">
        <v>8847</v>
      </c>
      <c r="F6301" s="44" t="s">
        <v>1291</v>
      </c>
      <c r="G6301" s="61">
        <v>42429</v>
      </c>
    </row>
    <row r="6302" spans="1:7" x14ac:dyDescent="0.15">
      <c r="A6302" s="44">
        <v>36034</v>
      </c>
      <c r="B6302" s="44" t="s">
        <v>1296</v>
      </c>
      <c r="C6302" s="48" t="s">
        <v>5181</v>
      </c>
      <c r="D6302" s="44">
        <v>2000</v>
      </c>
      <c r="E6302" s="48" t="s">
        <v>8802</v>
      </c>
      <c r="F6302" s="44" t="s">
        <v>1296</v>
      </c>
      <c r="G6302" s="61"/>
    </row>
    <row r="6303" spans="1:7" x14ac:dyDescent="0.15">
      <c r="A6303" s="44">
        <v>36035</v>
      </c>
      <c r="B6303" s="44" t="s">
        <v>1295</v>
      </c>
      <c r="C6303" s="48" t="s">
        <v>5182</v>
      </c>
      <c r="D6303" s="44">
        <v>2006</v>
      </c>
      <c r="E6303" s="48" t="s">
        <v>8816</v>
      </c>
      <c r="F6303" s="44" t="s">
        <v>1296</v>
      </c>
      <c r="G6303" s="61"/>
    </row>
    <row r="6304" spans="1:7" x14ac:dyDescent="0.15">
      <c r="A6304" s="44">
        <v>36036</v>
      </c>
      <c r="B6304" s="44" t="s">
        <v>1296</v>
      </c>
      <c r="C6304" s="48" t="s">
        <v>5183</v>
      </c>
      <c r="D6304" s="44">
        <v>2001</v>
      </c>
      <c r="E6304" s="48" t="s">
        <v>8816</v>
      </c>
      <c r="F6304" s="44" t="s">
        <v>1296</v>
      </c>
      <c r="G6304" s="61"/>
    </row>
    <row r="6305" spans="1:7" x14ac:dyDescent="0.15">
      <c r="A6305" s="44">
        <v>36037</v>
      </c>
      <c r="B6305" s="44" t="s">
        <v>1296</v>
      </c>
      <c r="C6305" s="48" t="s">
        <v>5184</v>
      </c>
      <c r="D6305" s="44">
        <v>2002</v>
      </c>
      <c r="E6305" s="48" t="s">
        <v>8816</v>
      </c>
      <c r="F6305" s="44" t="s">
        <v>1296</v>
      </c>
      <c r="G6305" s="61"/>
    </row>
    <row r="6306" spans="1:7" x14ac:dyDescent="0.15">
      <c r="A6306" s="44">
        <v>36038</v>
      </c>
      <c r="B6306" s="44" t="s">
        <v>1296</v>
      </c>
      <c r="C6306" s="48" t="s">
        <v>5185</v>
      </c>
      <c r="D6306" s="44">
        <v>2005</v>
      </c>
      <c r="E6306" s="48" t="s">
        <v>8816</v>
      </c>
      <c r="F6306" s="44" t="s">
        <v>1296</v>
      </c>
      <c r="G6306" s="61"/>
    </row>
    <row r="6307" spans="1:7" x14ac:dyDescent="0.15">
      <c r="A6307" s="44">
        <v>36040</v>
      </c>
      <c r="B6307" s="44" t="s">
        <v>1295</v>
      </c>
      <c r="C6307" s="48" t="s">
        <v>5186</v>
      </c>
      <c r="D6307" s="44">
        <v>2000</v>
      </c>
      <c r="E6307" s="48" t="s">
        <v>8816</v>
      </c>
      <c r="F6307" s="44" t="s">
        <v>1296</v>
      </c>
      <c r="G6307" s="61"/>
    </row>
    <row r="6308" spans="1:7" x14ac:dyDescent="0.15">
      <c r="A6308" s="44">
        <v>36041</v>
      </c>
      <c r="B6308" s="44" t="s">
        <v>1295</v>
      </c>
      <c r="C6308" s="48" t="s">
        <v>5187</v>
      </c>
      <c r="D6308" s="44">
        <v>2004</v>
      </c>
      <c r="E6308" s="48" t="s">
        <v>8816</v>
      </c>
      <c r="F6308" s="44" t="s">
        <v>1296</v>
      </c>
      <c r="G6308" s="61">
        <v>42844</v>
      </c>
    </row>
    <row r="6309" spans="1:7" x14ac:dyDescent="0.15">
      <c r="A6309" s="44">
        <v>36042</v>
      </c>
      <c r="B6309" s="44" t="s">
        <v>1296</v>
      </c>
      <c r="C6309" s="48" t="s">
        <v>8322</v>
      </c>
      <c r="D6309" s="44">
        <v>2003</v>
      </c>
      <c r="E6309" s="48" t="s">
        <v>8816</v>
      </c>
      <c r="F6309" s="44" t="s">
        <v>1296</v>
      </c>
      <c r="G6309" s="61"/>
    </row>
    <row r="6310" spans="1:7" x14ac:dyDescent="0.15">
      <c r="A6310" s="44">
        <v>36043</v>
      </c>
      <c r="B6310" s="44" t="s">
        <v>1296</v>
      </c>
      <c r="C6310" s="48" t="s">
        <v>11229</v>
      </c>
      <c r="D6310" s="44">
        <v>1999</v>
      </c>
      <c r="E6310" s="48" t="s">
        <v>8816</v>
      </c>
      <c r="F6310" s="44" t="s">
        <v>1296</v>
      </c>
      <c r="G6310" s="61"/>
    </row>
    <row r="6311" spans="1:7" x14ac:dyDescent="0.15">
      <c r="A6311" s="44">
        <v>36044</v>
      </c>
      <c r="B6311" s="44" t="s">
        <v>1295</v>
      </c>
      <c r="C6311" s="48" t="s">
        <v>5188</v>
      </c>
      <c r="D6311" s="44">
        <v>2003</v>
      </c>
      <c r="E6311" s="48" t="s">
        <v>8816</v>
      </c>
      <c r="F6311" s="44" t="s">
        <v>1296</v>
      </c>
      <c r="G6311" s="61"/>
    </row>
    <row r="6312" spans="1:7" x14ac:dyDescent="0.15">
      <c r="A6312" s="44">
        <v>36045</v>
      </c>
      <c r="B6312" s="44" t="s">
        <v>1296</v>
      </c>
      <c r="C6312" s="48" t="s">
        <v>5189</v>
      </c>
      <c r="D6312" s="44">
        <v>2000</v>
      </c>
      <c r="E6312" s="48" t="s">
        <v>8816</v>
      </c>
      <c r="F6312" s="44" t="s">
        <v>1296</v>
      </c>
      <c r="G6312" s="61"/>
    </row>
    <row r="6313" spans="1:7" x14ac:dyDescent="0.15">
      <c r="A6313" s="44">
        <v>36047</v>
      </c>
      <c r="B6313" s="44" t="s">
        <v>1295</v>
      </c>
      <c r="C6313" s="48" t="s">
        <v>5190</v>
      </c>
      <c r="D6313" s="44">
        <v>2003</v>
      </c>
      <c r="E6313" s="48" t="s">
        <v>8816</v>
      </c>
      <c r="F6313" s="44" t="s">
        <v>1296</v>
      </c>
      <c r="G6313" s="61">
        <v>43023</v>
      </c>
    </row>
    <row r="6314" spans="1:7" x14ac:dyDescent="0.15">
      <c r="A6314" s="44">
        <v>36048</v>
      </c>
      <c r="B6314" s="44" t="s">
        <v>1295</v>
      </c>
      <c r="C6314" s="48" t="s">
        <v>5191</v>
      </c>
      <c r="D6314" s="44">
        <v>2004</v>
      </c>
      <c r="E6314" s="48" t="s">
        <v>8816</v>
      </c>
      <c r="F6314" s="44" t="s">
        <v>1296</v>
      </c>
      <c r="G6314" s="61"/>
    </row>
    <row r="6315" spans="1:7" x14ac:dyDescent="0.15">
      <c r="A6315" s="44">
        <v>36049</v>
      </c>
      <c r="B6315" s="44" t="s">
        <v>1296</v>
      </c>
      <c r="C6315" s="48" t="s">
        <v>5192</v>
      </c>
      <c r="D6315" s="44">
        <v>2003</v>
      </c>
      <c r="E6315" s="48" t="s">
        <v>8816</v>
      </c>
      <c r="F6315" s="44" t="s">
        <v>1296</v>
      </c>
      <c r="G6315" s="61"/>
    </row>
    <row r="6316" spans="1:7" x14ac:dyDescent="0.15">
      <c r="A6316" s="44">
        <v>36050</v>
      </c>
      <c r="B6316" s="44" t="s">
        <v>1295</v>
      </c>
      <c r="C6316" s="48" t="s">
        <v>5193</v>
      </c>
      <c r="D6316" s="44">
        <v>2001</v>
      </c>
      <c r="E6316" s="48" t="s">
        <v>8816</v>
      </c>
      <c r="F6316" s="44" t="s">
        <v>1296</v>
      </c>
      <c r="G6316" s="61"/>
    </row>
    <row r="6317" spans="1:7" x14ac:dyDescent="0.15">
      <c r="A6317" s="44">
        <v>36051</v>
      </c>
      <c r="B6317" s="44" t="s">
        <v>1295</v>
      </c>
      <c r="C6317" s="48" t="s">
        <v>5194</v>
      </c>
      <c r="D6317" s="44">
        <v>2004</v>
      </c>
      <c r="E6317" s="48" t="s">
        <v>8816</v>
      </c>
      <c r="F6317" s="44" t="s">
        <v>1296</v>
      </c>
      <c r="G6317" s="61"/>
    </row>
    <row r="6318" spans="1:7" x14ac:dyDescent="0.15">
      <c r="A6318" s="44">
        <v>36052</v>
      </c>
      <c r="B6318" s="44" t="s">
        <v>1296</v>
      </c>
      <c r="C6318" s="48" t="s">
        <v>5195</v>
      </c>
      <c r="D6318" s="44">
        <v>2004</v>
      </c>
      <c r="E6318" s="48" t="s">
        <v>8816</v>
      </c>
      <c r="F6318" s="44" t="s">
        <v>1296</v>
      </c>
      <c r="G6318" s="61"/>
    </row>
    <row r="6319" spans="1:7" x14ac:dyDescent="0.15">
      <c r="A6319" s="44">
        <v>36054</v>
      </c>
      <c r="B6319" s="44" t="s">
        <v>1295</v>
      </c>
      <c r="C6319" s="48" t="s">
        <v>5757</v>
      </c>
      <c r="D6319" s="44">
        <v>2002</v>
      </c>
      <c r="E6319" s="48" t="s">
        <v>8691</v>
      </c>
      <c r="F6319" s="44" t="s">
        <v>1296</v>
      </c>
      <c r="G6319" s="61"/>
    </row>
    <row r="6320" spans="1:7" x14ac:dyDescent="0.15">
      <c r="A6320" s="44">
        <v>36055</v>
      </c>
      <c r="B6320" s="44" t="s">
        <v>1296</v>
      </c>
      <c r="C6320" s="48" t="s">
        <v>5758</v>
      </c>
      <c r="D6320" s="44">
        <v>2002</v>
      </c>
      <c r="E6320" s="48" t="s">
        <v>8699</v>
      </c>
      <c r="F6320" s="44" t="s">
        <v>1294</v>
      </c>
      <c r="G6320" s="61">
        <v>43100</v>
      </c>
    </row>
    <row r="6321" spans="1:7" x14ac:dyDescent="0.15">
      <c r="A6321" s="44">
        <v>36057</v>
      </c>
      <c r="B6321" s="44" t="s">
        <v>1296</v>
      </c>
      <c r="C6321" s="48" t="s">
        <v>5759</v>
      </c>
      <c r="D6321" s="44">
        <v>2000</v>
      </c>
      <c r="E6321" s="48" t="s">
        <v>8729</v>
      </c>
      <c r="F6321" s="44" t="s">
        <v>1298</v>
      </c>
      <c r="G6321" s="61"/>
    </row>
    <row r="6322" spans="1:7" x14ac:dyDescent="0.15">
      <c r="A6322" s="44">
        <v>36058</v>
      </c>
      <c r="B6322" s="44" t="s">
        <v>1295</v>
      </c>
      <c r="C6322" s="48" t="s">
        <v>5196</v>
      </c>
      <c r="D6322" s="44">
        <v>2003</v>
      </c>
      <c r="E6322" s="48" t="s">
        <v>8729</v>
      </c>
      <c r="F6322" s="44" t="s">
        <v>1298</v>
      </c>
      <c r="G6322" s="61"/>
    </row>
    <row r="6323" spans="1:7" x14ac:dyDescent="0.15">
      <c r="A6323" s="44">
        <v>36059</v>
      </c>
      <c r="B6323" s="44" t="s">
        <v>1295</v>
      </c>
      <c r="C6323" s="48" t="s">
        <v>5760</v>
      </c>
      <c r="D6323" s="44">
        <v>2005</v>
      </c>
      <c r="E6323" s="48" t="s">
        <v>8836</v>
      </c>
      <c r="F6323" s="44" t="s">
        <v>1296</v>
      </c>
      <c r="G6323" s="61"/>
    </row>
    <row r="6324" spans="1:7" x14ac:dyDescent="0.15">
      <c r="A6324" s="44">
        <v>36061</v>
      </c>
      <c r="B6324" s="44" t="s">
        <v>1296</v>
      </c>
      <c r="C6324" s="48" t="s">
        <v>5761</v>
      </c>
      <c r="D6324" s="44">
        <v>2004</v>
      </c>
      <c r="E6324" s="48" t="s">
        <v>8691</v>
      </c>
      <c r="F6324" s="44" t="s">
        <v>1296</v>
      </c>
      <c r="G6324" s="61"/>
    </row>
    <row r="6325" spans="1:7" x14ac:dyDescent="0.15">
      <c r="A6325" s="44">
        <v>36063</v>
      </c>
      <c r="B6325" s="44" t="s">
        <v>1295</v>
      </c>
      <c r="C6325" s="48" t="s">
        <v>5762</v>
      </c>
      <c r="D6325" s="44">
        <v>2002</v>
      </c>
      <c r="E6325" s="48" t="s">
        <v>8691</v>
      </c>
      <c r="F6325" s="44" t="s">
        <v>1296</v>
      </c>
      <c r="G6325" s="61"/>
    </row>
    <row r="6326" spans="1:7" x14ac:dyDescent="0.15">
      <c r="A6326" s="44">
        <v>36064</v>
      </c>
      <c r="B6326" s="44" t="s">
        <v>1295</v>
      </c>
      <c r="C6326" s="48" t="s">
        <v>5197</v>
      </c>
      <c r="D6326" s="44">
        <v>2000</v>
      </c>
      <c r="E6326" s="48" t="s">
        <v>8743</v>
      </c>
      <c r="F6326" s="44" t="s">
        <v>1299</v>
      </c>
      <c r="G6326" s="61"/>
    </row>
    <row r="6327" spans="1:7" x14ac:dyDescent="0.15">
      <c r="A6327" s="44">
        <v>36066</v>
      </c>
      <c r="B6327" s="44" t="s">
        <v>1296</v>
      </c>
      <c r="C6327" s="48" t="s">
        <v>5763</v>
      </c>
      <c r="D6327" s="44">
        <v>2005</v>
      </c>
      <c r="E6327" s="48" t="s">
        <v>8691</v>
      </c>
      <c r="F6327" s="44" t="s">
        <v>1296</v>
      </c>
      <c r="G6327" s="61"/>
    </row>
    <row r="6328" spans="1:7" x14ac:dyDescent="0.15">
      <c r="A6328" s="44">
        <v>36067</v>
      </c>
      <c r="B6328" s="44" t="s">
        <v>1296</v>
      </c>
      <c r="C6328" s="48" t="s">
        <v>5198</v>
      </c>
      <c r="D6328" s="44">
        <v>2001</v>
      </c>
      <c r="E6328" s="48" t="s">
        <v>8868</v>
      </c>
      <c r="F6328" s="44" t="s">
        <v>1296</v>
      </c>
      <c r="G6328" s="61"/>
    </row>
    <row r="6329" spans="1:7" x14ac:dyDescent="0.15">
      <c r="A6329" s="44">
        <v>36068</v>
      </c>
      <c r="B6329" s="44" t="s">
        <v>1295</v>
      </c>
      <c r="C6329" s="48" t="s">
        <v>5199</v>
      </c>
      <c r="D6329" s="44">
        <v>2003</v>
      </c>
      <c r="E6329" s="48" t="s">
        <v>8868</v>
      </c>
      <c r="F6329" s="44" t="s">
        <v>1296</v>
      </c>
      <c r="G6329" s="61"/>
    </row>
    <row r="6330" spans="1:7" x14ac:dyDescent="0.15">
      <c r="A6330" s="133">
        <v>36069</v>
      </c>
      <c r="B6330" s="133" t="s">
        <v>1295</v>
      </c>
      <c r="C6330" s="134" t="s">
        <v>5200</v>
      </c>
      <c r="D6330" s="133">
        <v>2005</v>
      </c>
      <c r="E6330" s="134" t="s">
        <v>8868</v>
      </c>
      <c r="F6330" s="133" t="s">
        <v>1296</v>
      </c>
    </row>
    <row r="6331" spans="1:7" x14ac:dyDescent="0.15">
      <c r="A6331" s="44">
        <v>36070</v>
      </c>
      <c r="B6331" s="44" t="s">
        <v>1295</v>
      </c>
      <c r="C6331" s="48" t="s">
        <v>5201</v>
      </c>
      <c r="D6331" s="44">
        <v>2005</v>
      </c>
      <c r="E6331" s="48" t="s">
        <v>8868</v>
      </c>
      <c r="F6331" s="44" t="s">
        <v>1296</v>
      </c>
      <c r="G6331" s="61">
        <v>43100</v>
      </c>
    </row>
    <row r="6332" spans="1:7" x14ac:dyDescent="0.15">
      <c r="A6332" s="44">
        <v>36071</v>
      </c>
      <c r="B6332" s="44" t="s">
        <v>1296</v>
      </c>
      <c r="C6332" s="48" t="s">
        <v>5202</v>
      </c>
      <c r="D6332" s="44">
        <v>2004</v>
      </c>
      <c r="E6332" s="48" t="s">
        <v>8868</v>
      </c>
      <c r="F6332" s="44" t="s">
        <v>1296</v>
      </c>
      <c r="G6332" s="61"/>
    </row>
    <row r="6333" spans="1:7" x14ac:dyDescent="0.15">
      <c r="A6333" s="44">
        <v>36072</v>
      </c>
      <c r="B6333" s="44" t="s">
        <v>1296</v>
      </c>
      <c r="C6333" s="48" t="s">
        <v>5203</v>
      </c>
      <c r="D6333" s="44">
        <v>2003</v>
      </c>
      <c r="E6333" s="48" t="s">
        <v>8868</v>
      </c>
      <c r="F6333" s="44" t="s">
        <v>1296</v>
      </c>
      <c r="G6333" s="61"/>
    </row>
    <row r="6334" spans="1:7" x14ac:dyDescent="0.15">
      <c r="A6334" s="44">
        <v>36073</v>
      </c>
      <c r="B6334" s="44" t="s">
        <v>1296</v>
      </c>
      <c r="C6334" s="48" t="s">
        <v>5204</v>
      </c>
      <c r="D6334" s="44">
        <v>2003</v>
      </c>
      <c r="E6334" s="48" t="s">
        <v>8868</v>
      </c>
      <c r="F6334" s="44" t="s">
        <v>1296</v>
      </c>
      <c r="G6334" s="61"/>
    </row>
    <row r="6335" spans="1:7" x14ac:dyDescent="0.15">
      <c r="A6335" s="44">
        <v>36074</v>
      </c>
      <c r="B6335" s="44" t="s">
        <v>1296</v>
      </c>
      <c r="C6335" s="48" t="s">
        <v>5205</v>
      </c>
      <c r="D6335" s="44">
        <v>2005</v>
      </c>
      <c r="E6335" s="48" t="s">
        <v>8868</v>
      </c>
      <c r="F6335" s="44" t="s">
        <v>1296</v>
      </c>
      <c r="G6335" s="61"/>
    </row>
    <row r="6336" spans="1:7" x14ac:dyDescent="0.15">
      <c r="A6336" s="44">
        <v>36075</v>
      </c>
      <c r="B6336" s="44" t="s">
        <v>1296</v>
      </c>
      <c r="C6336" s="48" t="s">
        <v>1405</v>
      </c>
      <c r="D6336" s="44">
        <v>2003</v>
      </c>
      <c r="E6336" s="48" t="s">
        <v>8868</v>
      </c>
      <c r="F6336" s="44" t="s">
        <v>1296</v>
      </c>
      <c r="G6336" s="61"/>
    </row>
    <row r="6337" spans="1:7" x14ac:dyDescent="0.15">
      <c r="A6337" s="44">
        <v>36076</v>
      </c>
      <c r="B6337" s="44" t="s">
        <v>1296</v>
      </c>
      <c r="C6337" s="48" t="s">
        <v>5206</v>
      </c>
      <c r="D6337" s="44">
        <v>2002</v>
      </c>
      <c r="E6337" s="48" t="s">
        <v>8868</v>
      </c>
      <c r="F6337" s="44" t="s">
        <v>1296</v>
      </c>
      <c r="G6337" s="61"/>
    </row>
    <row r="6338" spans="1:7" x14ac:dyDescent="0.15">
      <c r="A6338" s="44">
        <v>36077</v>
      </c>
      <c r="B6338" s="44" t="s">
        <v>1296</v>
      </c>
      <c r="C6338" s="48" t="s">
        <v>5207</v>
      </c>
      <c r="D6338" s="44">
        <v>2001</v>
      </c>
      <c r="E6338" s="48" t="s">
        <v>8868</v>
      </c>
      <c r="F6338" s="44" t="s">
        <v>1296</v>
      </c>
      <c r="G6338" s="61"/>
    </row>
    <row r="6339" spans="1:7" x14ac:dyDescent="0.15">
      <c r="A6339" s="44">
        <v>36078</v>
      </c>
      <c r="B6339" s="44" t="s">
        <v>1296</v>
      </c>
      <c r="C6339" s="48" t="s">
        <v>5208</v>
      </c>
      <c r="D6339" s="44">
        <v>2000</v>
      </c>
      <c r="E6339" s="48" t="s">
        <v>8868</v>
      </c>
      <c r="F6339" s="44" t="s">
        <v>1296</v>
      </c>
      <c r="G6339" s="61"/>
    </row>
    <row r="6340" spans="1:7" x14ac:dyDescent="0.15">
      <c r="A6340" s="44">
        <v>36080</v>
      </c>
      <c r="B6340" s="44" t="s">
        <v>1296</v>
      </c>
      <c r="C6340" s="48" t="s">
        <v>5209</v>
      </c>
      <c r="D6340" s="44">
        <v>2003</v>
      </c>
      <c r="E6340" s="48" t="s">
        <v>8868</v>
      </c>
      <c r="F6340" s="44" t="s">
        <v>1296</v>
      </c>
      <c r="G6340" s="61"/>
    </row>
    <row r="6341" spans="1:7" x14ac:dyDescent="0.15">
      <c r="A6341" s="44">
        <v>36081</v>
      </c>
      <c r="B6341" s="44" t="s">
        <v>1295</v>
      </c>
      <c r="C6341" s="48" t="s">
        <v>5210</v>
      </c>
      <c r="D6341" s="44">
        <v>2003</v>
      </c>
      <c r="E6341" s="48" t="s">
        <v>8868</v>
      </c>
      <c r="F6341" s="44" t="s">
        <v>1296</v>
      </c>
      <c r="G6341" s="61"/>
    </row>
    <row r="6342" spans="1:7" x14ac:dyDescent="0.15">
      <c r="A6342" s="44">
        <v>36082</v>
      </c>
      <c r="B6342" s="44" t="s">
        <v>1295</v>
      </c>
      <c r="C6342" s="48" t="s">
        <v>5211</v>
      </c>
      <c r="D6342" s="44">
        <v>2002</v>
      </c>
      <c r="E6342" s="48" t="s">
        <v>8868</v>
      </c>
      <c r="F6342" s="44" t="s">
        <v>1296</v>
      </c>
      <c r="G6342" s="61">
        <v>43100</v>
      </c>
    </row>
    <row r="6343" spans="1:7" x14ac:dyDescent="0.15">
      <c r="A6343" s="44">
        <v>36083</v>
      </c>
      <c r="B6343" s="44" t="s">
        <v>1295</v>
      </c>
      <c r="C6343" s="48" t="s">
        <v>5212</v>
      </c>
      <c r="D6343" s="44">
        <v>2000</v>
      </c>
      <c r="E6343" s="48" t="s">
        <v>8868</v>
      </c>
      <c r="F6343" s="44" t="s">
        <v>1296</v>
      </c>
      <c r="G6343" s="61"/>
    </row>
    <row r="6344" spans="1:7" x14ac:dyDescent="0.15">
      <c r="A6344" s="44">
        <v>36084</v>
      </c>
      <c r="B6344" s="44" t="s">
        <v>1296</v>
      </c>
      <c r="C6344" s="48" t="s">
        <v>5213</v>
      </c>
      <c r="D6344" s="44">
        <v>2007</v>
      </c>
      <c r="E6344" s="48" t="s">
        <v>8868</v>
      </c>
      <c r="F6344" s="44" t="s">
        <v>1296</v>
      </c>
      <c r="G6344" s="61">
        <v>43100</v>
      </c>
    </row>
    <row r="6345" spans="1:7" x14ac:dyDescent="0.15">
      <c r="A6345" s="44">
        <v>36085</v>
      </c>
      <c r="B6345" s="44" t="s">
        <v>1295</v>
      </c>
      <c r="C6345" s="48" t="s">
        <v>5214</v>
      </c>
      <c r="D6345" s="44">
        <v>2002</v>
      </c>
      <c r="E6345" s="48" t="s">
        <v>8868</v>
      </c>
      <c r="F6345" s="44" t="s">
        <v>1296</v>
      </c>
      <c r="G6345" s="61"/>
    </row>
    <row r="6346" spans="1:7" x14ac:dyDescent="0.15">
      <c r="A6346" s="44">
        <v>36086</v>
      </c>
      <c r="B6346" s="44" t="s">
        <v>1296</v>
      </c>
      <c r="C6346" s="48" t="s">
        <v>5215</v>
      </c>
      <c r="D6346" s="44">
        <v>2005</v>
      </c>
      <c r="E6346" s="48" t="s">
        <v>8868</v>
      </c>
      <c r="F6346" s="44" t="s">
        <v>1296</v>
      </c>
      <c r="G6346" s="61">
        <v>42925</v>
      </c>
    </row>
    <row r="6347" spans="1:7" x14ac:dyDescent="0.15">
      <c r="A6347" s="44">
        <v>36087</v>
      </c>
      <c r="B6347" s="44" t="s">
        <v>1296</v>
      </c>
      <c r="C6347" s="48" t="s">
        <v>5216</v>
      </c>
      <c r="D6347" s="44">
        <v>2004</v>
      </c>
      <c r="E6347" s="48" t="s">
        <v>8868</v>
      </c>
      <c r="F6347" s="44" t="s">
        <v>1296</v>
      </c>
      <c r="G6347" s="61"/>
    </row>
    <row r="6348" spans="1:7" x14ac:dyDescent="0.15">
      <c r="A6348" s="44">
        <v>36088</v>
      </c>
      <c r="B6348" s="44" t="s">
        <v>1296</v>
      </c>
      <c r="C6348" s="48" t="s">
        <v>5217</v>
      </c>
      <c r="D6348" s="44">
        <v>2006</v>
      </c>
      <c r="E6348" s="48" t="s">
        <v>8868</v>
      </c>
      <c r="F6348" s="44" t="s">
        <v>1296</v>
      </c>
      <c r="G6348" s="61"/>
    </row>
    <row r="6349" spans="1:7" x14ac:dyDescent="0.15">
      <c r="A6349" s="44">
        <v>36089</v>
      </c>
      <c r="B6349" s="44" t="s">
        <v>1296</v>
      </c>
      <c r="C6349" s="48" t="s">
        <v>5218</v>
      </c>
      <c r="D6349" s="44">
        <v>2006</v>
      </c>
      <c r="E6349" s="48" t="s">
        <v>8868</v>
      </c>
      <c r="F6349" s="44" t="s">
        <v>1296</v>
      </c>
      <c r="G6349" s="61"/>
    </row>
    <row r="6350" spans="1:7" x14ac:dyDescent="0.15">
      <c r="A6350" s="133">
        <v>36090</v>
      </c>
      <c r="B6350" s="133" t="s">
        <v>1295</v>
      </c>
      <c r="C6350" s="134" t="s">
        <v>5219</v>
      </c>
      <c r="D6350" s="133">
        <v>2006</v>
      </c>
      <c r="E6350" s="134" t="s">
        <v>8868</v>
      </c>
      <c r="F6350" s="133" t="s">
        <v>1296</v>
      </c>
    </row>
    <row r="6351" spans="1:7" x14ac:dyDescent="0.15">
      <c r="A6351" s="44">
        <v>36091</v>
      </c>
      <c r="B6351" s="44" t="s">
        <v>1296</v>
      </c>
      <c r="C6351" s="48" t="s">
        <v>5764</v>
      </c>
      <c r="D6351" s="44">
        <v>2006</v>
      </c>
      <c r="E6351" s="48" t="s">
        <v>8868</v>
      </c>
      <c r="F6351" s="44" t="s">
        <v>1296</v>
      </c>
      <c r="G6351" s="61"/>
    </row>
    <row r="6352" spans="1:7" x14ac:dyDescent="0.15">
      <c r="A6352" s="44">
        <v>36092</v>
      </c>
      <c r="B6352" s="44" t="s">
        <v>1295</v>
      </c>
      <c r="C6352" s="48" t="s">
        <v>5220</v>
      </c>
      <c r="D6352" s="44">
        <v>2007</v>
      </c>
      <c r="E6352" s="48" t="s">
        <v>8868</v>
      </c>
      <c r="F6352" s="44" t="s">
        <v>1296</v>
      </c>
      <c r="G6352" s="61"/>
    </row>
    <row r="6353" spans="1:7" x14ac:dyDescent="0.15">
      <c r="A6353" s="44">
        <v>36093</v>
      </c>
      <c r="B6353" s="44" t="s">
        <v>1295</v>
      </c>
      <c r="C6353" s="48" t="s">
        <v>5221</v>
      </c>
      <c r="D6353" s="44">
        <v>2005</v>
      </c>
      <c r="E6353" s="48" t="s">
        <v>8868</v>
      </c>
      <c r="F6353" s="44" t="s">
        <v>1296</v>
      </c>
      <c r="G6353" s="61"/>
    </row>
    <row r="6354" spans="1:7" x14ac:dyDescent="0.15">
      <c r="A6354" s="44">
        <v>36094</v>
      </c>
      <c r="B6354" s="44" t="s">
        <v>1295</v>
      </c>
      <c r="C6354" s="48" t="s">
        <v>5222</v>
      </c>
      <c r="D6354" s="44">
        <v>2005</v>
      </c>
      <c r="E6354" s="48" t="s">
        <v>8868</v>
      </c>
      <c r="F6354" s="44" t="s">
        <v>1296</v>
      </c>
      <c r="G6354" s="61"/>
    </row>
    <row r="6355" spans="1:7" x14ac:dyDescent="0.15">
      <c r="A6355" s="44">
        <v>36095</v>
      </c>
      <c r="B6355" s="44" t="s">
        <v>1296</v>
      </c>
      <c r="C6355" s="48" t="s">
        <v>5223</v>
      </c>
      <c r="D6355" s="44">
        <v>2005</v>
      </c>
      <c r="E6355" s="48" t="s">
        <v>8868</v>
      </c>
      <c r="F6355" s="44" t="s">
        <v>1296</v>
      </c>
      <c r="G6355" s="61"/>
    </row>
    <row r="6356" spans="1:7" x14ac:dyDescent="0.15">
      <c r="A6356" s="44">
        <v>36096</v>
      </c>
      <c r="B6356" s="44" t="s">
        <v>1296</v>
      </c>
      <c r="C6356" s="48" t="s">
        <v>5224</v>
      </c>
      <c r="D6356" s="44">
        <v>2005</v>
      </c>
      <c r="E6356" s="48" t="s">
        <v>8868</v>
      </c>
      <c r="F6356" s="44" t="s">
        <v>1296</v>
      </c>
      <c r="G6356" s="61"/>
    </row>
    <row r="6357" spans="1:7" x14ac:dyDescent="0.15">
      <c r="A6357" s="44">
        <v>36097</v>
      </c>
      <c r="B6357" s="44" t="s">
        <v>1296</v>
      </c>
      <c r="C6357" s="48" t="s">
        <v>5225</v>
      </c>
      <c r="D6357" s="44">
        <v>2006</v>
      </c>
      <c r="E6357" s="48" t="s">
        <v>8868</v>
      </c>
      <c r="F6357" s="44" t="s">
        <v>1296</v>
      </c>
      <c r="G6357" s="61"/>
    </row>
    <row r="6358" spans="1:7" x14ac:dyDescent="0.15">
      <c r="A6358" s="44">
        <v>36098</v>
      </c>
      <c r="B6358" s="44" t="s">
        <v>1296</v>
      </c>
      <c r="C6358" s="48" t="s">
        <v>5226</v>
      </c>
      <c r="D6358" s="44">
        <v>2006</v>
      </c>
      <c r="E6358" s="48" t="s">
        <v>8868</v>
      </c>
      <c r="F6358" s="44" t="s">
        <v>1296</v>
      </c>
      <c r="G6358" s="61"/>
    </row>
    <row r="6359" spans="1:7" x14ac:dyDescent="0.15">
      <c r="A6359" s="44">
        <v>36099</v>
      </c>
      <c r="B6359" s="44" t="s">
        <v>1295</v>
      </c>
      <c r="C6359" s="48" t="s">
        <v>5227</v>
      </c>
      <c r="D6359" s="44">
        <v>2005</v>
      </c>
      <c r="E6359" s="48" t="s">
        <v>8868</v>
      </c>
      <c r="F6359" s="44" t="s">
        <v>1296</v>
      </c>
      <c r="G6359" s="61"/>
    </row>
    <row r="6360" spans="1:7" x14ac:dyDescent="0.15">
      <c r="A6360" s="44">
        <v>36100</v>
      </c>
      <c r="B6360" s="44" t="s">
        <v>1296</v>
      </c>
      <c r="C6360" s="48" t="s">
        <v>5228</v>
      </c>
      <c r="D6360" s="44">
        <v>2004</v>
      </c>
      <c r="E6360" s="48" t="s">
        <v>8868</v>
      </c>
      <c r="F6360" s="44" t="s">
        <v>1296</v>
      </c>
      <c r="G6360" s="61"/>
    </row>
    <row r="6361" spans="1:7" x14ac:dyDescent="0.15">
      <c r="A6361" s="44">
        <v>36101</v>
      </c>
      <c r="B6361" s="44" t="s">
        <v>1295</v>
      </c>
      <c r="C6361" s="48" t="s">
        <v>5229</v>
      </c>
      <c r="D6361" s="44">
        <v>2002</v>
      </c>
      <c r="E6361" s="48" t="s">
        <v>8776</v>
      </c>
      <c r="F6361" s="44" t="s">
        <v>1295</v>
      </c>
      <c r="G6361" s="61">
        <v>43100</v>
      </c>
    </row>
    <row r="6362" spans="1:7" x14ac:dyDescent="0.15">
      <c r="A6362" s="44">
        <v>36102</v>
      </c>
      <c r="B6362" s="44" t="s">
        <v>1296</v>
      </c>
      <c r="C6362" s="48" t="s">
        <v>5230</v>
      </c>
      <c r="D6362" s="44">
        <v>2005</v>
      </c>
      <c r="E6362" s="48" t="s">
        <v>8776</v>
      </c>
      <c r="F6362" s="44" t="s">
        <v>1295</v>
      </c>
      <c r="G6362" s="61">
        <v>43024</v>
      </c>
    </row>
    <row r="6363" spans="1:7" x14ac:dyDescent="0.15">
      <c r="A6363" s="133">
        <v>36103</v>
      </c>
      <c r="B6363" s="133" t="s">
        <v>1295</v>
      </c>
      <c r="C6363" s="134" t="s">
        <v>6696</v>
      </c>
      <c r="D6363" s="133">
        <v>2000</v>
      </c>
      <c r="E6363" s="134" t="s">
        <v>8769</v>
      </c>
      <c r="F6363" s="133" t="s">
        <v>1297</v>
      </c>
      <c r="G6363" s="135">
        <v>42948</v>
      </c>
    </row>
    <row r="6364" spans="1:7" x14ac:dyDescent="0.15">
      <c r="A6364" s="44">
        <v>36104</v>
      </c>
      <c r="B6364" s="44" t="s">
        <v>1295</v>
      </c>
      <c r="C6364" s="48" t="s">
        <v>5231</v>
      </c>
      <c r="D6364" s="44">
        <v>2003</v>
      </c>
      <c r="E6364" s="48" t="s">
        <v>9826</v>
      </c>
      <c r="F6364" s="44" t="s">
        <v>1298</v>
      </c>
      <c r="G6364" s="61"/>
    </row>
    <row r="6365" spans="1:7" x14ac:dyDescent="0.15">
      <c r="A6365" s="44">
        <v>36105</v>
      </c>
      <c r="B6365" s="44" t="s">
        <v>1295</v>
      </c>
      <c r="C6365" s="48" t="s">
        <v>5232</v>
      </c>
      <c r="D6365" s="44">
        <v>2004</v>
      </c>
      <c r="E6365" s="48" t="s">
        <v>8700</v>
      </c>
      <c r="F6365" s="44" t="s">
        <v>1297</v>
      </c>
      <c r="G6365" s="61">
        <v>42919</v>
      </c>
    </row>
    <row r="6366" spans="1:7" x14ac:dyDescent="0.15">
      <c r="A6366" s="44">
        <v>36106</v>
      </c>
      <c r="B6366" s="44" t="s">
        <v>1295</v>
      </c>
      <c r="C6366" s="48" t="s">
        <v>45</v>
      </c>
      <c r="D6366" s="44">
        <v>2002</v>
      </c>
      <c r="E6366" s="48" t="s">
        <v>8786</v>
      </c>
      <c r="F6366" s="44" t="s">
        <v>1297</v>
      </c>
      <c r="G6366" s="61"/>
    </row>
    <row r="6367" spans="1:7" x14ac:dyDescent="0.15">
      <c r="A6367" s="44">
        <v>36107</v>
      </c>
      <c r="B6367" s="44" t="s">
        <v>1296</v>
      </c>
      <c r="C6367" s="48" t="s">
        <v>5233</v>
      </c>
      <c r="D6367" s="44">
        <v>2004</v>
      </c>
      <c r="E6367" s="48" t="s">
        <v>8801</v>
      </c>
      <c r="F6367" s="44" t="s">
        <v>1296</v>
      </c>
      <c r="G6367" s="61"/>
    </row>
    <row r="6368" spans="1:7" x14ac:dyDescent="0.15">
      <c r="A6368" s="44">
        <v>36108</v>
      </c>
      <c r="B6368" s="44" t="s">
        <v>1296</v>
      </c>
      <c r="C6368" s="48" t="s">
        <v>5234</v>
      </c>
      <c r="D6368" s="44">
        <v>2004</v>
      </c>
      <c r="E6368" s="48" t="s">
        <v>8801</v>
      </c>
      <c r="F6368" s="44" t="s">
        <v>1296</v>
      </c>
      <c r="G6368" s="61"/>
    </row>
    <row r="6369" spans="1:7" x14ac:dyDescent="0.15">
      <c r="A6369" s="44">
        <v>36109</v>
      </c>
      <c r="B6369" s="44" t="s">
        <v>1295</v>
      </c>
      <c r="C6369" s="48" t="s">
        <v>5765</v>
      </c>
      <c r="D6369" s="44">
        <v>2002</v>
      </c>
      <c r="E6369" s="48" t="s">
        <v>8855</v>
      </c>
      <c r="F6369" s="44" t="s">
        <v>1292</v>
      </c>
      <c r="G6369" s="61"/>
    </row>
    <row r="6370" spans="1:7" x14ac:dyDescent="0.15">
      <c r="A6370" s="44">
        <v>36110</v>
      </c>
      <c r="B6370" s="44" t="s">
        <v>1296</v>
      </c>
      <c r="C6370" s="48" t="s">
        <v>5235</v>
      </c>
      <c r="D6370" s="44">
        <v>2001</v>
      </c>
      <c r="E6370" s="48" t="s">
        <v>8715</v>
      </c>
      <c r="F6370" s="44" t="s">
        <v>1299</v>
      </c>
      <c r="G6370" s="61"/>
    </row>
    <row r="6371" spans="1:7" x14ac:dyDescent="0.15">
      <c r="A6371" s="44">
        <v>36111</v>
      </c>
      <c r="B6371" s="44" t="s">
        <v>1296</v>
      </c>
      <c r="C6371" s="48" t="s">
        <v>5236</v>
      </c>
      <c r="D6371" s="44">
        <v>2002</v>
      </c>
      <c r="E6371" s="48" t="s">
        <v>8715</v>
      </c>
      <c r="F6371" s="44" t="s">
        <v>1299</v>
      </c>
      <c r="G6371" s="61"/>
    </row>
    <row r="6372" spans="1:7" x14ac:dyDescent="0.15">
      <c r="A6372" s="44">
        <v>36112</v>
      </c>
      <c r="B6372" s="44" t="s">
        <v>1295</v>
      </c>
      <c r="C6372" s="48" t="s">
        <v>5237</v>
      </c>
      <c r="D6372" s="44">
        <v>2006</v>
      </c>
      <c r="E6372" s="48" t="s">
        <v>8715</v>
      </c>
      <c r="F6372" s="44" t="s">
        <v>1299</v>
      </c>
      <c r="G6372" s="61">
        <v>43100</v>
      </c>
    </row>
    <row r="6373" spans="1:7" x14ac:dyDescent="0.15">
      <c r="A6373" s="44">
        <v>36113</v>
      </c>
      <c r="B6373" s="44" t="s">
        <v>1295</v>
      </c>
      <c r="C6373" s="48" t="s">
        <v>5766</v>
      </c>
      <c r="D6373" s="44">
        <v>2006</v>
      </c>
      <c r="E6373" s="48" t="s">
        <v>8855</v>
      </c>
      <c r="F6373" s="44" t="s">
        <v>1292</v>
      </c>
      <c r="G6373" s="61"/>
    </row>
    <row r="6374" spans="1:7" x14ac:dyDescent="0.15">
      <c r="A6374" s="44">
        <v>36114</v>
      </c>
      <c r="B6374" s="44" t="s">
        <v>1295</v>
      </c>
      <c r="C6374" s="48" t="s">
        <v>5238</v>
      </c>
      <c r="D6374" s="44">
        <v>2005</v>
      </c>
      <c r="E6374" s="48" t="s">
        <v>8715</v>
      </c>
      <c r="F6374" s="44" t="s">
        <v>1299</v>
      </c>
      <c r="G6374" s="61">
        <v>43059</v>
      </c>
    </row>
    <row r="6375" spans="1:7" x14ac:dyDescent="0.15">
      <c r="A6375" s="44">
        <v>36115</v>
      </c>
      <c r="B6375" s="44" t="s">
        <v>1296</v>
      </c>
      <c r="C6375" s="48" t="s">
        <v>5239</v>
      </c>
      <c r="D6375" s="44">
        <v>2006</v>
      </c>
      <c r="E6375" s="48" t="s">
        <v>8715</v>
      </c>
      <c r="F6375" s="44" t="s">
        <v>1299</v>
      </c>
      <c r="G6375" s="61"/>
    </row>
    <row r="6376" spans="1:7" x14ac:dyDescent="0.15">
      <c r="A6376" s="44">
        <v>36116</v>
      </c>
      <c r="B6376" s="44" t="s">
        <v>1295</v>
      </c>
      <c r="C6376" s="48" t="s">
        <v>5240</v>
      </c>
      <c r="D6376" s="44">
        <v>2001</v>
      </c>
      <c r="E6376" s="48" t="s">
        <v>8715</v>
      </c>
      <c r="F6376" s="44" t="s">
        <v>1299</v>
      </c>
      <c r="G6376" s="61">
        <v>42674</v>
      </c>
    </row>
    <row r="6377" spans="1:7" x14ac:dyDescent="0.15">
      <c r="A6377" s="44">
        <v>36117</v>
      </c>
      <c r="B6377" s="44" t="s">
        <v>1296</v>
      </c>
      <c r="C6377" s="48" t="s">
        <v>11230</v>
      </c>
      <c r="D6377" s="44">
        <v>1999</v>
      </c>
      <c r="E6377" s="48" t="s">
        <v>8855</v>
      </c>
      <c r="F6377" s="44" t="s">
        <v>1292</v>
      </c>
      <c r="G6377" s="61"/>
    </row>
    <row r="6378" spans="1:7" x14ac:dyDescent="0.15">
      <c r="A6378" s="44">
        <v>36118</v>
      </c>
      <c r="B6378" s="44" t="s">
        <v>1296</v>
      </c>
      <c r="C6378" s="48" t="s">
        <v>5767</v>
      </c>
      <c r="D6378" s="44">
        <v>2006</v>
      </c>
      <c r="E6378" s="48" t="s">
        <v>8855</v>
      </c>
      <c r="F6378" s="44" t="s">
        <v>1292</v>
      </c>
      <c r="G6378" s="61">
        <v>43059</v>
      </c>
    </row>
    <row r="6379" spans="1:7" x14ac:dyDescent="0.15">
      <c r="A6379" s="44">
        <v>36119</v>
      </c>
      <c r="B6379" s="44" t="s">
        <v>1295</v>
      </c>
      <c r="C6379" s="48" t="s">
        <v>5242</v>
      </c>
      <c r="D6379" s="44">
        <v>2003</v>
      </c>
      <c r="E6379" s="48" t="s">
        <v>8715</v>
      </c>
      <c r="F6379" s="44" t="s">
        <v>1299</v>
      </c>
      <c r="G6379" s="61"/>
    </row>
    <row r="6380" spans="1:7" x14ac:dyDescent="0.15">
      <c r="A6380" s="44">
        <v>36121</v>
      </c>
      <c r="B6380" s="44" t="s">
        <v>1296</v>
      </c>
      <c r="C6380" s="48" t="s">
        <v>5243</v>
      </c>
      <c r="D6380" s="44">
        <v>2006</v>
      </c>
      <c r="E6380" s="48" t="s">
        <v>8715</v>
      </c>
      <c r="F6380" s="44" t="s">
        <v>1299</v>
      </c>
      <c r="G6380" s="61"/>
    </row>
    <row r="6381" spans="1:7" x14ac:dyDescent="0.15">
      <c r="A6381" s="44">
        <v>36122</v>
      </c>
      <c r="B6381" s="44" t="s">
        <v>1296</v>
      </c>
      <c r="C6381" s="48" t="s">
        <v>2025</v>
      </c>
      <c r="D6381" s="44">
        <v>2003</v>
      </c>
      <c r="E6381" s="48" t="s">
        <v>8715</v>
      </c>
      <c r="F6381" s="44" t="s">
        <v>1299</v>
      </c>
      <c r="G6381" s="61"/>
    </row>
    <row r="6382" spans="1:7" x14ac:dyDescent="0.15">
      <c r="A6382" s="44">
        <v>36123</v>
      </c>
      <c r="B6382" s="44" t="s">
        <v>1295</v>
      </c>
      <c r="C6382" s="48" t="s">
        <v>8323</v>
      </c>
      <c r="D6382" s="44">
        <v>2006</v>
      </c>
      <c r="E6382" s="48" t="s">
        <v>8715</v>
      </c>
      <c r="F6382" s="44" t="s">
        <v>1299</v>
      </c>
      <c r="G6382" s="61"/>
    </row>
    <row r="6383" spans="1:7" x14ac:dyDescent="0.15">
      <c r="A6383" s="44">
        <v>36124</v>
      </c>
      <c r="B6383" s="44" t="s">
        <v>1296</v>
      </c>
      <c r="C6383" s="48" t="s">
        <v>5244</v>
      </c>
      <c r="D6383" s="44">
        <v>2006</v>
      </c>
      <c r="E6383" s="48" t="s">
        <v>8715</v>
      </c>
      <c r="F6383" s="44" t="s">
        <v>1299</v>
      </c>
      <c r="G6383" s="61">
        <v>43100</v>
      </c>
    </row>
    <row r="6384" spans="1:7" x14ac:dyDescent="0.15">
      <c r="A6384" s="44">
        <v>36126</v>
      </c>
      <c r="B6384" s="44" t="s">
        <v>1296</v>
      </c>
      <c r="C6384" s="48" t="s">
        <v>5245</v>
      </c>
      <c r="D6384" s="44">
        <v>2001</v>
      </c>
      <c r="E6384" s="48" t="s">
        <v>8715</v>
      </c>
      <c r="F6384" s="44" t="s">
        <v>1299</v>
      </c>
      <c r="G6384" s="61">
        <v>43087</v>
      </c>
    </row>
    <row r="6385" spans="1:7" x14ac:dyDescent="0.15">
      <c r="A6385" s="44">
        <v>36127</v>
      </c>
      <c r="B6385" s="44" t="s">
        <v>1295</v>
      </c>
      <c r="C6385" s="48" t="s">
        <v>5246</v>
      </c>
      <c r="D6385" s="44">
        <v>2002</v>
      </c>
      <c r="E6385" s="48" t="s">
        <v>8715</v>
      </c>
      <c r="F6385" s="44" t="s">
        <v>1299</v>
      </c>
      <c r="G6385" s="61"/>
    </row>
    <row r="6386" spans="1:7" x14ac:dyDescent="0.15">
      <c r="A6386" s="44">
        <v>36128</v>
      </c>
      <c r="B6386" s="44" t="s">
        <v>1296</v>
      </c>
      <c r="C6386" s="48" t="s">
        <v>11231</v>
      </c>
      <c r="D6386" s="44">
        <v>1999</v>
      </c>
      <c r="E6386" s="48" t="s">
        <v>8855</v>
      </c>
      <c r="F6386" s="44" t="s">
        <v>1292</v>
      </c>
      <c r="G6386" s="61"/>
    </row>
    <row r="6387" spans="1:7" x14ac:dyDescent="0.15">
      <c r="A6387" s="44">
        <v>36129</v>
      </c>
      <c r="B6387" s="44" t="s">
        <v>1296</v>
      </c>
      <c r="C6387" s="48" t="s">
        <v>5248</v>
      </c>
      <c r="D6387" s="44">
        <v>2002</v>
      </c>
      <c r="E6387" s="48" t="s">
        <v>8715</v>
      </c>
      <c r="F6387" s="44" t="s">
        <v>1299</v>
      </c>
      <c r="G6387" s="61"/>
    </row>
    <row r="6388" spans="1:7" x14ac:dyDescent="0.15">
      <c r="A6388" s="44">
        <v>36130</v>
      </c>
      <c r="B6388" s="44" t="s">
        <v>1295</v>
      </c>
      <c r="C6388" s="48" t="s">
        <v>5249</v>
      </c>
      <c r="D6388" s="44">
        <v>2008</v>
      </c>
      <c r="E6388" s="48" t="s">
        <v>8715</v>
      </c>
      <c r="F6388" s="44" t="s">
        <v>1299</v>
      </c>
      <c r="G6388" s="61"/>
    </row>
    <row r="6389" spans="1:7" x14ac:dyDescent="0.15">
      <c r="A6389" s="44">
        <v>36131</v>
      </c>
      <c r="B6389" s="44" t="s">
        <v>1295</v>
      </c>
      <c r="C6389" s="48" t="s">
        <v>5250</v>
      </c>
      <c r="D6389" s="44">
        <v>2004</v>
      </c>
      <c r="E6389" s="48" t="s">
        <v>8715</v>
      </c>
      <c r="F6389" s="44" t="s">
        <v>1299</v>
      </c>
      <c r="G6389" s="61"/>
    </row>
    <row r="6390" spans="1:7" x14ac:dyDescent="0.15">
      <c r="A6390" s="44">
        <v>36132</v>
      </c>
      <c r="B6390" s="44" t="s">
        <v>1295</v>
      </c>
      <c r="C6390" s="48" t="s">
        <v>5251</v>
      </c>
      <c r="D6390" s="44">
        <v>2005</v>
      </c>
      <c r="E6390" s="48" t="s">
        <v>8715</v>
      </c>
      <c r="F6390" s="44" t="s">
        <v>1299</v>
      </c>
      <c r="G6390" s="61"/>
    </row>
    <row r="6391" spans="1:7" x14ac:dyDescent="0.15">
      <c r="A6391" s="44">
        <v>36135</v>
      </c>
      <c r="B6391" s="44" t="s">
        <v>1295</v>
      </c>
      <c r="C6391" s="48" t="s">
        <v>5252</v>
      </c>
      <c r="D6391" s="44">
        <v>2007</v>
      </c>
      <c r="E6391" s="48" t="s">
        <v>8708</v>
      </c>
      <c r="F6391" s="44" t="s">
        <v>1296</v>
      </c>
      <c r="G6391" s="61">
        <v>43100</v>
      </c>
    </row>
    <row r="6392" spans="1:7" x14ac:dyDescent="0.15">
      <c r="A6392" s="44">
        <v>36137</v>
      </c>
      <c r="B6392" s="44" t="s">
        <v>1295</v>
      </c>
      <c r="C6392" s="48" t="s">
        <v>5253</v>
      </c>
      <c r="D6392" s="44">
        <v>2003</v>
      </c>
      <c r="E6392" s="48" t="s">
        <v>8785</v>
      </c>
      <c r="F6392" s="44" t="s">
        <v>1297</v>
      </c>
      <c r="G6392" s="61"/>
    </row>
    <row r="6393" spans="1:7" x14ac:dyDescent="0.15">
      <c r="A6393" s="44">
        <v>36139</v>
      </c>
      <c r="B6393" s="44" t="s">
        <v>1296</v>
      </c>
      <c r="C6393" s="48" t="s">
        <v>5254</v>
      </c>
      <c r="D6393" s="44">
        <v>2004</v>
      </c>
      <c r="E6393" s="48" t="s">
        <v>8703</v>
      </c>
      <c r="F6393" s="44" t="s">
        <v>1294</v>
      </c>
      <c r="G6393" s="61"/>
    </row>
    <row r="6394" spans="1:7" x14ac:dyDescent="0.15">
      <c r="A6394" s="44">
        <v>36140</v>
      </c>
      <c r="B6394" s="44" t="s">
        <v>1295</v>
      </c>
      <c r="C6394" s="48" t="s">
        <v>5255</v>
      </c>
      <c r="D6394" s="44">
        <v>2003</v>
      </c>
      <c r="E6394" s="48" t="s">
        <v>8703</v>
      </c>
      <c r="F6394" s="44" t="s">
        <v>1294</v>
      </c>
      <c r="G6394" s="61"/>
    </row>
    <row r="6395" spans="1:7" x14ac:dyDescent="0.15">
      <c r="A6395" s="44">
        <v>36141</v>
      </c>
      <c r="B6395" s="44" t="s">
        <v>1295</v>
      </c>
      <c r="C6395" s="48" t="s">
        <v>5256</v>
      </c>
      <c r="D6395" s="44">
        <v>2005</v>
      </c>
      <c r="E6395" s="48" t="s">
        <v>8703</v>
      </c>
      <c r="F6395" s="44" t="s">
        <v>1294</v>
      </c>
      <c r="G6395" s="61"/>
    </row>
    <row r="6396" spans="1:7" x14ac:dyDescent="0.15">
      <c r="A6396" s="44">
        <v>36143</v>
      </c>
      <c r="B6396" s="44" t="s">
        <v>1295</v>
      </c>
      <c r="C6396" s="48" t="s">
        <v>5257</v>
      </c>
      <c r="D6396" s="44">
        <v>2003</v>
      </c>
      <c r="E6396" s="48" t="s">
        <v>8791</v>
      </c>
      <c r="F6396" s="44" t="s">
        <v>1295</v>
      </c>
      <c r="G6396" s="61"/>
    </row>
    <row r="6397" spans="1:7" x14ac:dyDescent="0.15">
      <c r="A6397" s="44">
        <v>36144</v>
      </c>
      <c r="B6397" s="44" t="s">
        <v>1296</v>
      </c>
      <c r="C6397" s="48" t="s">
        <v>5258</v>
      </c>
      <c r="D6397" s="44">
        <v>2001</v>
      </c>
      <c r="E6397" s="48" t="s">
        <v>8803</v>
      </c>
      <c r="F6397" s="44" t="s">
        <v>1296</v>
      </c>
      <c r="G6397" s="61"/>
    </row>
    <row r="6398" spans="1:7" x14ac:dyDescent="0.15">
      <c r="A6398" s="44">
        <v>36146</v>
      </c>
      <c r="B6398" s="44" t="s">
        <v>1295</v>
      </c>
      <c r="C6398" s="48" t="s">
        <v>5259</v>
      </c>
      <c r="D6398" s="44">
        <v>2000</v>
      </c>
      <c r="E6398" s="48" t="s">
        <v>8803</v>
      </c>
      <c r="F6398" s="44" t="s">
        <v>1296</v>
      </c>
      <c r="G6398" s="61"/>
    </row>
    <row r="6399" spans="1:7" x14ac:dyDescent="0.15">
      <c r="A6399" s="44">
        <v>36147</v>
      </c>
      <c r="B6399" s="44" t="s">
        <v>1295</v>
      </c>
      <c r="C6399" s="48" t="s">
        <v>5260</v>
      </c>
      <c r="D6399" s="44">
        <v>2003</v>
      </c>
      <c r="E6399" s="48" t="s">
        <v>8803</v>
      </c>
      <c r="F6399" s="44" t="s">
        <v>1296</v>
      </c>
      <c r="G6399" s="61">
        <v>43072</v>
      </c>
    </row>
    <row r="6400" spans="1:7" x14ac:dyDescent="0.15">
      <c r="A6400" s="44">
        <v>36148</v>
      </c>
      <c r="B6400" s="44" t="s">
        <v>1295</v>
      </c>
      <c r="C6400" s="48" t="s">
        <v>5261</v>
      </c>
      <c r="D6400" s="44">
        <v>2001</v>
      </c>
      <c r="E6400" s="48" t="s">
        <v>8803</v>
      </c>
      <c r="F6400" s="44" t="s">
        <v>1296</v>
      </c>
      <c r="G6400" s="61"/>
    </row>
    <row r="6401" spans="1:7" x14ac:dyDescent="0.15">
      <c r="A6401" s="44">
        <v>36149</v>
      </c>
      <c r="B6401" s="44" t="s">
        <v>1295</v>
      </c>
      <c r="C6401" s="48" t="s">
        <v>5262</v>
      </c>
      <c r="D6401" s="44">
        <v>2001</v>
      </c>
      <c r="E6401" s="48" t="s">
        <v>8803</v>
      </c>
      <c r="F6401" s="44" t="s">
        <v>1296</v>
      </c>
      <c r="G6401" s="61"/>
    </row>
    <row r="6402" spans="1:7" x14ac:dyDescent="0.15">
      <c r="A6402" s="44">
        <v>36150</v>
      </c>
      <c r="B6402" s="44" t="s">
        <v>1295</v>
      </c>
      <c r="C6402" s="48" t="s">
        <v>5263</v>
      </c>
      <c r="D6402" s="44">
        <v>2000</v>
      </c>
      <c r="E6402" s="48" t="s">
        <v>8803</v>
      </c>
      <c r="F6402" s="44" t="s">
        <v>1296</v>
      </c>
      <c r="G6402" s="61">
        <v>42550</v>
      </c>
    </row>
    <row r="6403" spans="1:7" x14ac:dyDescent="0.15">
      <c r="A6403" s="44">
        <v>36151</v>
      </c>
      <c r="B6403" s="44" t="s">
        <v>1295</v>
      </c>
      <c r="C6403" s="48" t="s">
        <v>11232</v>
      </c>
      <c r="D6403" s="44">
        <v>1999</v>
      </c>
      <c r="E6403" s="48" t="s">
        <v>8803</v>
      </c>
      <c r="F6403" s="44" t="s">
        <v>1296</v>
      </c>
      <c r="G6403" s="61"/>
    </row>
    <row r="6404" spans="1:7" x14ac:dyDescent="0.15">
      <c r="A6404" s="44">
        <v>36153</v>
      </c>
      <c r="B6404" s="44" t="s">
        <v>1296</v>
      </c>
      <c r="C6404" s="48" t="s">
        <v>8324</v>
      </c>
      <c r="D6404" s="44">
        <v>2002</v>
      </c>
      <c r="E6404" s="48" t="s">
        <v>11381</v>
      </c>
      <c r="F6404" s="44" t="s">
        <v>1298</v>
      </c>
      <c r="G6404" s="61"/>
    </row>
    <row r="6405" spans="1:7" x14ac:dyDescent="0.15">
      <c r="A6405" s="44">
        <v>36155</v>
      </c>
      <c r="B6405" s="44" t="s">
        <v>1296</v>
      </c>
      <c r="C6405" s="48" t="s">
        <v>4969</v>
      </c>
      <c r="D6405" s="44">
        <v>2004</v>
      </c>
      <c r="E6405" s="48" t="s">
        <v>8711</v>
      </c>
      <c r="F6405" s="44" t="s">
        <v>1291</v>
      </c>
      <c r="G6405" s="61"/>
    </row>
    <row r="6406" spans="1:7" x14ac:dyDescent="0.15">
      <c r="A6406" s="44">
        <v>36156</v>
      </c>
      <c r="B6406" s="44" t="s">
        <v>1296</v>
      </c>
      <c r="C6406" s="48" t="s">
        <v>6697</v>
      </c>
      <c r="D6406" s="44">
        <v>2002</v>
      </c>
      <c r="E6406" s="48" t="s">
        <v>8742</v>
      </c>
      <c r="F6406" s="44" t="s">
        <v>1296</v>
      </c>
      <c r="G6406" s="61"/>
    </row>
    <row r="6407" spans="1:7" x14ac:dyDescent="0.15">
      <c r="A6407" s="44">
        <v>36157</v>
      </c>
      <c r="B6407" s="44" t="s">
        <v>1296</v>
      </c>
      <c r="C6407" s="48" t="s">
        <v>5265</v>
      </c>
      <c r="D6407" s="44">
        <v>2004</v>
      </c>
      <c r="E6407" s="48" t="s">
        <v>8749</v>
      </c>
      <c r="F6407" s="44" t="s">
        <v>1291</v>
      </c>
      <c r="G6407" s="61"/>
    </row>
    <row r="6408" spans="1:7" x14ac:dyDescent="0.15">
      <c r="A6408" s="44">
        <v>36158</v>
      </c>
      <c r="B6408" s="44" t="s">
        <v>1296</v>
      </c>
      <c r="C6408" s="48" t="s">
        <v>5266</v>
      </c>
      <c r="D6408" s="44">
        <v>2006</v>
      </c>
      <c r="E6408" s="48" t="s">
        <v>8749</v>
      </c>
      <c r="F6408" s="44" t="s">
        <v>1291</v>
      </c>
      <c r="G6408" s="61"/>
    </row>
    <row r="6409" spans="1:7" x14ac:dyDescent="0.15">
      <c r="A6409" s="133">
        <v>36161</v>
      </c>
      <c r="B6409" s="133" t="s">
        <v>1295</v>
      </c>
      <c r="C6409" s="134" t="s">
        <v>5267</v>
      </c>
      <c r="D6409" s="133">
        <v>2004</v>
      </c>
      <c r="E6409" s="134" t="s">
        <v>8702</v>
      </c>
      <c r="F6409" s="133" t="s">
        <v>1299</v>
      </c>
      <c r="G6409" s="135">
        <v>42786</v>
      </c>
    </row>
    <row r="6410" spans="1:7" x14ac:dyDescent="0.15">
      <c r="A6410" s="44">
        <v>36162</v>
      </c>
      <c r="B6410" s="44" t="s">
        <v>1296</v>
      </c>
      <c r="C6410" s="48" t="s">
        <v>5268</v>
      </c>
      <c r="D6410" s="44">
        <v>2004</v>
      </c>
      <c r="E6410" s="48" t="s">
        <v>8702</v>
      </c>
      <c r="F6410" s="44" t="s">
        <v>1299</v>
      </c>
      <c r="G6410" s="61">
        <v>43100</v>
      </c>
    </row>
    <row r="6411" spans="1:7" x14ac:dyDescent="0.15">
      <c r="A6411" s="44">
        <v>36163</v>
      </c>
      <c r="B6411" s="44" t="s">
        <v>1296</v>
      </c>
      <c r="C6411" s="48" t="s">
        <v>6698</v>
      </c>
      <c r="D6411" s="44">
        <v>2004</v>
      </c>
      <c r="E6411" s="48" t="s">
        <v>8691</v>
      </c>
      <c r="F6411" s="44" t="s">
        <v>1296</v>
      </c>
      <c r="G6411" s="61"/>
    </row>
    <row r="6412" spans="1:7" x14ac:dyDescent="0.15">
      <c r="A6412" s="44">
        <v>36164</v>
      </c>
      <c r="B6412" s="44" t="s">
        <v>1296</v>
      </c>
      <c r="C6412" s="48" t="s">
        <v>5269</v>
      </c>
      <c r="D6412" s="44">
        <v>2004</v>
      </c>
      <c r="E6412" s="48" t="s">
        <v>8876</v>
      </c>
      <c r="F6412" s="44" t="s">
        <v>1297</v>
      </c>
      <c r="G6412" s="61"/>
    </row>
    <row r="6413" spans="1:7" x14ac:dyDescent="0.15">
      <c r="A6413" s="44">
        <v>36166</v>
      </c>
      <c r="B6413" s="44" t="s">
        <v>1295</v>
      </c>
      <c r="C6413" s="48" t="s">
        <v>5270</v>
      </c>
      <c r="D6413" s="44">
        <v>2002</v>
      </c>
      <c r="E6413" s="48" t="s">
        <v>9205</v>
      </c>
      <c r="F6413" s="44" t="s">
        <v>1298</v>
      </c>
      <c r="G6413" s="61"/>
    </row>
    <row r="6414" spans="1:7" x14ac:dyDescent="0.15">
      <c r="A6414" s="44">
        <v>36167</v>
      </c>
      <c r="B6414" s="44" t="s">
        <v>1295</v>
      </c>
      <c r="C6414" s="48" t="s">
        <v>5271</v>
      </c>
      <c r="D6414" s="44">
        <v>2004</v>
      </c>
      <c r="E6414" s="48" t="s">
        <v>9205</v>
      </c>
      <c r="F6414" s="44" t="s">
        <v>1298</v>
      </c>
      <c r="G6414" s="61"/>
    </row>
    <row r="6415" spans="1:7" x14ac:dyDescent="0.15">
      <c r="A6415" s="44">
        <v>36169</v>
      </c>
      <c r="B6415" s="44" t="s">
        <v>1295</v>
      </c>
      <c r="C6415" s="48" t="s">
        <v>5272</v>
      </c>
      <c r="D6415" s="44">
        <v>2006</v>
      </c>
      <c r="E6415" s="48" t="s">
        <v>9205</v>
      </c>
      <c r="F6415" s="44" t="s">
        <v>1298</v>
      </c>
      <c r="G6415" s="61"/>
    </row>
    <row r="6416" spans="1:7" x14ac:dyDescent="0.15">
      <c r="A6416" s="44">
        <v>36170</v>
      </c>
      <c r="B6416" s="44" t="s">
        <v>1295</v>
      </c>
      <c r="C6416" s="48" t="s">
        <v>5273</v>
      </c>
      <c r="D6416" s="44">
        <v>2005</v>
      </c>
      <c r="E6416" s="48" t="s">
        <v>8876</v>
      </c>
      <c r="F6416" s="44" t="s">
        <v>1297</v>
      </c>
      <c r="G6416" s="61"/>
    </row>
    <row r="6417" spans="1:7" x14ac:dyDescent="0.15">
      <c r="A6417" s="44">
        <v>36171</v>
      </c>
      <c r="B6417" s="44" t="s">
        <v>1295</v>
      </c>
      <c r="C6417" s="48" t="s">
        <v>5274</v>
      </c>
      <c r="D6417" s="44">
        <v>2003</v>
      </c>
      <c r="E6417" s="48" t="s">
        <v>8871</v>
      </c>
      <c r="F6417" s="44" t="s">
        <v>1294</v>
      </c>
      <c r="G6417" s="61"/>
    </row>
    <row r="6418" spans="1:7" x14ac:dyDescent="0.15">
      <c r="A6418" s="44">
        <v>36172</v>
      </c>
      <c r="B6418" s="44" t="s">
        <v>1296</v>
      </c>
      <c r="C6418" s="48" t="s">
        <v>5275</v>
      </c>
      <c r="D6418" s="44">
        <v>2002</v>
      </c>
      <c r="E6418" s="48" t="s">
        <v>8871</v>
      </c>
      <c r="F6418" s="44" t="s">
        <v>1294</v>
      </c>
      <c r="G6418" s="61"/>
    </row>
    <row r="6419" spans="1:7" x14ac:dyDescent="0.15">
      <c r="A6419" s="44">
        <v>36173</v>
      </c>
      <c r="B6419" s="44" t="s">
        <v>1296</v>
      </c>
      <c r="C6419" s="48" t="s">
        <v>5276</v>
      </c>
      <c r="D6419" s="44">
        <v>2004</v>
      </c>
      <c r="E6419" s="48" t="s">
        <v>8871</v>
      </c>
      <c r="F6419" s="44" t="s">
        <v>1294</v>
      </c>
      <c r="G6419" s="61"/>
    </row>
    <row r="6420" spans="1:7" x14ac:dyDescent="0.15">
      <c r="A6420" s="44">
        <v>36174</v>
      </c>
      <c r="B6420" s="44" t="s">
        <v>1296</v>
      </c>
      <c r="C6420" s="48" t="s">
        <v>5277</v>
      </c>
      <c r="D6420" s="44">
        <v>2002</v>
      </c>
      <c r="E6420" s="48" t="s">
        <v>8721</v>
      </c>
      <c r="F6420" s="44" t="s">
        <v>1298</v>
      </c>
      <c r="G6420" s="61"/>
    </row>
    <row r="6421" spans="1:7" x14ac:dyDescent="0.15">
      <c r="A6421" s="44">
        <v>36175</v>
      </c>
      <c r="B6421" s="44" t="s">
        <v>1296</v>
      </c>
      <c r="C6421" s="48" t="s">
        <v>5278</v>
      </c>
      <c r="D6421" s="44">
        <v>2003</v>
      </c>
      <c r="E6421" s="48" t="s">
        <v>8871</v>
      </c>
      <c r="F6421" s="44" t="s">
        <v>1294</v>
      </c>
      <c r="G6421" s="61">
        <v>43100</v>
      </c>
    </row>
    <row r="6422" spans="1:7" x14ac:dyDescent="0.15">
      <c r="A6422" s="44">
        <v>36176</v>
      </c>
      <c r="B6422" s="44" t="s">
        <v>1295</v>
      </c>
      <c r="C6422" s="48" t="s">
        <v>5279</v>
      </c>
      <c r="D6422" s="44">
        <v>2005</v>
      </c>
      <c r="E6422" s="48" t="s">
        <v>8721</v>
      </c>
      <c r="F6422" s="44" t="s">
        <v>1298</v>
      </c>
      <c r="G6422" s="61"/>
    </row>
    <row r="6423" spans="1:7" x14ac:dyDescent="0.15">
      <c r="A6423" s="44">
        <v>36178</v>
      </c>
      <c r="B6423" s="44" t="s">
        <v>1295</v>
      </c>
      <c r="C6423" s="48" t="s">
        <v>5280</v>
      </c>
      <c r="D6423" s="44">
        <v>2007</v>
      </c>
      <c r="E6423" s="48" t="s">
        <v>8820</v>
      </c>
      <c r="F6423" s="44" t="s">
        <v>1291</v>
      </c>
      <c r="G6423" s="61"/>
    </row>
    <row r="6424" spans="1:7" x14ac:dyDescent="0.15">
      <c r="A6424" s="44">
        <v>36179</v>
      </c>
      <c r="B6424" s="44" t="s">
        <v>1295</v>
      </c>
      <c r="C6424" s="48" t="s">
        <v>5281</v>
      </c>
      <c r="D6424" s="44">
        <v>2000</v>
      </c>
      <c r="E6424" s="48" t="s">
        <v>8851</v>
      </c>
      <c r="F6424" s="44" t="s">
        <v>1291</v>
      </c>
      <c r="G6424" s="61"/>
    </row>
    <row r="6425" spans="1:7" x14ac:dyDescent="0.15">
      <c r="A6425" s="44">
        <v>36180</v>
      </c>
      <c r="B6425" s="44" t="s">
        <v>1295</v>
      </c>
      <c r="C6425" s="48" t="s">
        <v>11233</v>
      </c>
      <c r="D6425" s="44">
        <v>1999</v>
      </c>
      <c r="E6425" s="48" t="s">
        <v>8820</v>
      </c>
      <c r="F6425" s="44" t="s">
        <v>1291</v>
      </c>
      <c r="G6425" s="61"/>
    </row>
    <row r="6426" spans="1:7" x14ac:dyDescent="0.15">
      <c r="A6426" s="44">
        <v>36181</v>
      </c>
      <c r="B6426" s="44" t="s">
        <v>1295</v>
      </c>
      <c r="C6426" s="48" t="s">
        <v>5282</v>
      </c>
      <c r="D6426" s="44">
        <v>2002</v>
      </c>
      <c r="E6426" s="48" t="s">
        <v>8820</v>
      </c>
      <c r="F6426" s="44" t="s">
        <v>1291</v>
      </c>
      <c r="G6426" s="61"/>
    </row>
    <row r="6427" spans="1:7" x14ac:dyDescent="0.15">
      <c r="A6427" s="133">
        <v>36182</v>
      </c>
      <c r="B6427" s="133" t="s">
        <v>1295</v>
      </c>
      <c r="C6427" s="134" t="s">
        <v>5283</v>
      </c>
      <c r="D6427" s="133">
        <v>2003</v>
      </c>
      <c r="E6427" s="134" t="s">
        <v>8820</v>
      </c>
      <c r="F6427" s="133" t="s">
        <v>1291</v>
      </c>
    </row>
    <row r="6428" spans="1:7" x14ac:dyDescent="0.15">
      <c r="A6428" s="44">
        <v>36183</v>
      </c>
      <c r="B6428" s="44" t="s">
        <v>1295</v>
      </c>
      <c r="C6428" s="48" t="s">
        <v>5284</v>
      </c>
      <c r="D6428" s="44">
        <v>2005</v>
      </c>
      <c r="E6428" s="48" t="s">
        <v>8820</v>
      </c>
      <c r="F6428" s="44" t="s">
        <v>1291</v>
      </c>
      <c r="G6428" s="61"/>
    </row>
    <row r="6429" spans="1:7" x14ac:dyDescent="0.15">
      <c r="A6429" s="44">
        <v>36184</v>
      </c>
      <c r="B6429" s="44" t="s">
        <v>1296</v>
      </c>
      <c r="C6429" s="48" t="s">
        <v>6131</v>
      </c>
      <c r="D6429" s="44">
        <v>2001</v>
      </c>
      <c r="E6429" s="48" t="s">
        <v>8820</v>
      </c>
      <c r="F6429" s="44" t="s">
        <v>1291</v>
      </c>
      <c r="G6429" s="61">
        <v>43100</v>
      </c>
    </row>
    <row r="6430" spans="1:7" x14ac:dyDescent="0.15">
      <c r="A6430" s="44">
        <v>36185</v>
      </c>
      <c r="B6430" s="44" t="s">
        <v>1296</v>
      </c>
      <c r="C6430" s="48" t="s">
        <v>5285</v>
      </c>
      <c r="D6430" s="44">
        <v>2007</v>
      </c>
      <c r="E6430" s="48" t="s">
        <v>8749</v>
      </c>
      <c r="F6430" s="44" t="s">
        <v>1291</v>
      </c>
      <c r="G6430" s="61">
        <v>43100</v>
      </c>
    </row>
    <row r="6431" spans="1:7" x14ac:dyDescent="0.15">
      <c r="A6431" s="44">
        <v>36186</v>
      </c>
      <c r="B6431" s="44" t="s">
        <v>1295</v>
      </c>
      <c r="C6431" s="48" t="s">
        <v>1279</v>
      </c>
      <c r="D6431" s="44">
        <v>2003</v>
      </c>
      <c r="E6431" s="48" t="s">
        <v>8816</v>
      </c>
      <c r="F6431" s="44" t="s">
        <v>1296</v>
      </c>
      <c r="G6431" s="61">
        <v>42859</v>
      </c>
    </row>
    <row r="6432" spans="1:7" x14ac:dyDescent="0.15">
      <c r="A6432" s="44">
        <v>36187</v>
      </c>
      <c r="B6432" s="44" t="s">
        <v>1296</v>
      </c>
      <c r="C6432" s="48" t="s">
        <v>8325</v>
      </c>
      <c r="D6432" s="44">
        <v>2001</v>
      </c>
      <c r="E6432" s="48" t="s">
        <v>8820</v>
      </c>
      <c r="F6432" s="44" t="s">
        <v>1291</v>
      </c>
      <c r="G6432" s="61"/>
    </row>
    <row r="6433" spans="1:7" x14ac:dyDescent="0.15">
      <c r="A6433" s="44">
        <v>36188</v>
      </c>
      <c r="B6433" s="44" t="s">
        <v>1296</v>
      </c>
      <c r="C6433" s="48" t="s">
        <v>5286</v>
      </c>
      <c r="D6433" s="44">
        <v>2003</v>
      </c>
      <c r="E6433" s="48" t="s">
        <v>8820</v>
      </c>
      <c r="F6433" s="44" t="s">
        <v>1291</v>
      </c>
      <c r="G6433" s="61"/>
    </row>
    <row r="6434" spans="1:7" x14ac:dyDescent="0.15">
      <c r="A6434" s="44">
        <v>36189</v>
      </c>
      <c r="B6434" s="44" t="s">
        <v>1295</v>
      </c>
      <c r="C6434" s="48" t="s">
        <v>5287</v>
      </c>
      <c r="D6434" s="44">
        <v>2004</v>
      </c>
      <c r="E6434" s="48" t="s">
        <v>8820</v>
      </c>
      <c r="F6434" s="44" t="s">
        <v>1291</v>
      </c>
      <c r="G6434" s="61"/>
    </row>
    <row r="6435" spans="1:7" x14ac:dyDescent="0.15">
      <c r="A6435" s="44">
        <v>36190</v>
      </c>
      <c r="B6435" s="44" t="s">
        <v>1295</v>
      </c>
      <c r="C6435" s="48" t="s">
        <v>8683</v>
      </c>
      <c r="D6435" s="44">
        <v>2001</v>
      </c>
      <c r="E6435" s="48" t="s">
        <v>8820</v>
      </c>
      <c r="F6435" s="44" t="s">
        <v>1291</v>
      </c>
      <c r="G6435" s="61"/>
    </row>
    <row r="6436" spans="1:7" x14ac:dyDescent="0.15">
      <c r="A6436" s="44">
        <v>36191</v>
      </c>
      <c r="B6436" s="44" t="s">
        <v>1296</v>
      </c>
      <c r="C6436" s="48" t="s">
        <v>5288</v>
      </c>
      <c r="D6436" s="44">
        <v>2007</v>
      </c>
      <c r="E6436" s="48" t="s">
        <v>8820</v>
      </c>
      <c r="F6436" s="44" t="s">
        <v>1291</v>
      </c>
      <c r="G6436" s="61"/>
    </row>
    <row r="6437" spans="1:7" x14ac:dyDescent="0.15">
      <c r="A6437" s="44">
        <v>36192</v>
      </c>
      <c r="B6437" s="44" t="s">
        <v>1296</v>
      </c>
      <c r="C6437" s="48" t="s">
        <v>5289</v>
      </c>
      <c r="D6437" s="44">
        <v>2001</v>
      </c>
      <c r="E6437" s="48" t="s">
        <v>8820</v>
      </c>
      <c r="F6437" s="44" t="s">
        <v>1291</v>
      </c>
      <c r="G6437" s="61"/>
    </row>
    <row r="6438" spans="1:7" x14ac:dyDescent="0.15">
      <c r="A6438" s="44">
        <v>36193</v>
      </c>
      <c r="B6438" s="44" t="s">
        <v>1295</v>
      </c>
      <c r="C6438" s="48" t="s">
        <v>5290</v>
      </c>
      <c r="D6438" s="44">
        <v>2008</v>
      </c>
      <c r="E6438" s="48" t="s">
        <v>8820</v>
      </c>
      <c r="F6438" s="44" t="s">
        <v>1291</v>
      </c>
      <c r="G6438" s="61">
        <v>43100</v>
      </c>
    </row>
    <row r="6439" spans="1:7" x14ac:dyDescent="0.15">
      <c r="A6439" s="44">
        <v>36194</v>
      </c>
      <c r="B6439" s="44" t="s">
        <v>1296</v>
      </c>
      <c r="C6439" s="48" t="s">
        <v>5291</v>
      </c>
      <c r="D6439" s="44">
        <v>2008</v>
      </c>
      <c r="E6439" s="48" t="s">
        <v>8820</v>
      </c>
      <c r="F6439" s="44" t="s">
        <v>1291</v>
      </c>
      <c r="G6439" s="61"/>
    </row>
    <row r="6440" spans="1:7" x14ac:dyDescent="0.15">
      <c r="A6440" s="44">
        <v>36195</v>
      </c>
      <c r="B6440" s="44" t="s">
        <v>1296</v>
      </c>
      <c r="C6440" s="48" t="s">
        <v>5292</v>
      </c>
      <c r="D6440" s="44">
        <v>2002</v>
      </c>
      <c r="E6440" s="48" t="s">
        <v>8820</v>
      </c>
      <c r="F6440" s="44" t="s">
        <v>1291</v>
      </c>
      <c r="G6440" s="61"/>
    </row>
    <row r="6441" spans="1:7" x14ac:dyDescent="0.15">
      <c r="A6441" s="44">
        <v>36196</v>
      </c>
      <c r="B6441" s="44" t="s">
        <v>1296</v>
      </c>
      <c r="C6441" s="48" t="s">
        <v>5293</v>
      </c>
      <c r="D6441" s="44">
        <v>2008</v>
      </c>
      <c r="E6441" s="48" t="s">
        <v>8820</v>
      </c>
      <c r="F6441" s="44" t="s">
        <v>1291</v>
      </c>
      <c r="G6441" s="61"/>
    </row>
    <row r="6442" spans="1:7" x14ac:dyDescent="0.15">
      <c r="A6442" s="44">
        <v>36197</v>
      </c>
      <c r="B6442" s="44" t="s">
        <v>1296</v>
      </c>
      <c r="C6442" s="48" t="s">
        <v>5294</v>
      </c>
      <c r="D6442" s="44">
        <v>2006</v>
      </c>
      <c r="E6442" s="48" t="s">
        <v>8820</v>
      </c>
      <c r="F6442" s="44" t="s">
        <v>1291</v>
      </c>
      <c r="G6442" s="61"/>
    </row>
    <row r="6443" spans="1:7" x14ac:dyDescent="0.15">
      <c r="A6443" s="44">
        <v>36198</v>
      </c>
      <c r="B6443" s="44" t="s">
        <v>1296</v>
      </c>
      <c r="C6443" s="48" t="s">
        <v>5295</v>
      </c>
      <c r="D6443" s="44">
        <v>2004</v>
      </c>
      <c r="E6443" s="48" t="s">
        <v>8820</v>
      </c>
      <c r="F6443" s="44" t="s">
        <v>1291</v>
      </c>
      <c r="G6443" s="61"/>
    </row>
    <row r="6444" spans="1:7" x14ac:dyDescent="0.15">
      <c r="A6444" s="44">
        <v>36199</v>
      </c>
      <c r="B6444" s="44" t="s">
        <v>1296</v>
      </c>
      <c r="C6444" s="48" t="s">
        <v>5296</v>
      </c>
      <c r="D6444" s="44">
        <v>2005</v>
      </c>
      <c r="E6444" s="48" t="s">
        <v>8704</v>
      </c>
      <c r="F6444" s="44" t="s">
        <v>1292</v>
      </c>
      <c r="G6444" s="61">
        <v>43100</v>
      </c>
    </row>
    <row r="6445" spans="1:7" x14ac:dyDescent="0.15">
      <c r="A6445" s="44">
        <v>36200</v>
      </c>
      <c r="B6445" s="44" t="s">
        <v>1296</v>
      </c>
      <c r="C6445" s="48" t="s">
        <v>5297</v>
      </c>
      <c r="D6445" s="44">
        <v>2004</v>
      </c>
      <c r="E6445" s="48" t="s">
        <v>8704</v>
      </c>
      <c r="F6445" s="44" t="s">
        <v>1292</v>
      </c>
      <c r="G6445" s="61">
        <v>43100</v>
      </c>
    </row>
    <row r="6446" spans="1:7" x14ac:dyDescent="0.15">
      <c r="A6446" s="44">
        <v>36202</v>
      </c>
      <c r="B6446" s="44" t="s">
        <v>1295</v>
      </c>
      <c r="C6446" s="48" t="s">
        <v>5298</v>
      </c>
      <c r="D6446" s="44">
        <v>2003</v>
      </c>
      <c r="E6446" s="48" t="s">
        <v>8816</v>
      </c>
      <c r="F6446" s="44" t="s">
        <v>1296</v>
      </c>
      <c r="G6446" s="61"/>
    </row>
    <row r="6447" spans="1:7" x14ac:dyDescent="0.15">
      <c r="A6447" s="44">
        <v>36203</v>
      </c>
      <c r="B6447" s="44" t="s">
        <v>1296</v>
      </c>
      <c r="C6447" s="48" t="s">
        <v>5299</v>
      </c>
      <c r="D6447" s="44">
        <v>2000</v>
      </c>
      <c r="E6447" s="48" t="s">
        <v>8816</v>
      </c>
      <c r="F6447" s="44" t="s">
        <v>1296</v>
      </c>
      <c r="G6447" s="61"/>
    </row>
    <row r="6448" spans="1:7" x14ac:dyDescent="0.15">
      <c r="A6448" s="133">
        <v>36204</v>
      </c>
      <c r="B6448" s="133" t="s">
        <v>1295</v>
      </c>
      <c r="C6448" s="134" t="s">
        <v>5300</v>
      </c>
      <c r="D6448" s="133">
        <v>2002</v>
      </c>
      <c r="E6448" s="134" t="s">
        <v>8816</v>
      </c>
      <c r="F6448" s="133" t="s">
        <v>1296</v>
      </c>
    </row>
    <row r="6449" spans="1:7" x14ac:dyDescent="0.15">
      <c r="A6449" s="44">
        <v>36205</v>
      </c>
      <c r="B6449" s="44" t="s">
        <v>1296</v>
      </c>
      <c r="C6449" s="48" t="s">
        <v>5301</v>
      </c>
      <c r="D6449" s="44">
        <v>2005</v>
      </c>
      <c r="E6449" s="48" t="s">
        <v>8816</v>
      </c>
      <c r="F6449" s="44" t="s">
        <v>1296</v>
      </c>
      <c r="G6449" s="61"/>
    </row>
    <row r="6450" spans="1:7" x14ac:dyDescent="0.15">
      <c r="A6450" s="44">
        <v>36206</v>
      </c>
      <c r="B6450" s="44" t="s">
        <v>1296</v>
      </c>
      <c r="C6450" s="48" t="s">
        <v>5302</v>
      </c>
      <c r="D6450" s="44">
        <v>2004</v>
      </c>
      <c r="E6450" s="48" t="s">
        <v>8816</v>
      </c>
      <c r="F6450" s="44" t="s">
        <v>1296</v>
      </c>
      <c r="G6450" s="61"/>
    </row>
    <row r="6451" spans="1:7" x14ac:dyDescent="0.15">
      <c r="A6451" s="44">
        <v>36207</v>
      </c>
      <c r="B6451" s="44" t="s">
        <v>1295</v>
      </c>
      <c r="C6451" s="48" t="s">
        <v>5303</v>
      </c>
      <c r="D6451" s="44">
        <v>2002</v>
      </c>
      <c r="E6451" s="48" t="s">
        <v>8816</v>
      </c>
      <c r="F6451" s="44" t="s">
        <v>1296</v>
      </c>
      <c r="G6451" s="61"/>
    </row>
    <row r="6452" spans="1:7" x14ac:dyDescent="0.15">
      <c r="A6452" s="44">
        <v>36208</v>
      </c>
      <c r="B6452" s="44" t="s">
        <v>1296</v>
      </c>
      <c r="C6452" s="48" t="s">
        <v>5304</v>
      </c>
      <c r="D6452" s="44">
        <v>2005</v>
      </c>
      <c r="E6452" s="48" t="s">
        <v>8816</v>
      </c>
      <c r="F6452" s="44" t="s">
        <v>1296</v>
      </c>
      <c r="G6452" s="61"/>
    </row>
    <row r="6453" spans="1:7" x14ac:dyDescent="0.15">
      <c r="A6453" s="44">
        <v>36209</v>
      </c>
      <c r="B6453" s="44" t="s">
        <v>1296</v>
      </c>
      <c r="C6453" s="48" t="s">
        <v>5305</v>
      </c>
      <c r="D6453" s="44">
        <v>2003</v>
      </c>
      <c r="E6453" s="48" t="s">
        <v>8816</v>
      </c>
      <c r="F6453" s="44" t="s">
        <v>1296</v>
      </c>
      <c r="G6453" s="61"/>
    </row>
    <row r="6454" spans="1:7" x14ac:dyDescent="0.15">
      <c r="A6454" s="44">
        <v>36210</v>
      </c>
      <c r="B6454" s="44" t="s">
        <v>1296</v>
      </c>
      <c r="C6454" s="48" t="s">
        <v>5306</v>
      </c>
      <c r="D6454" s="44">
        <v>2000</v>
      </c>
      <c r="E6454" s="48" t="s">
        <v>8816</v>
      </c>
      <c r="F6454" s="44" t="s">
        <v>1296</v>
      </c>
      <c r="G6454" s="61"/>
    </row>
    <row r="6455" spans="1:7" x14ac:dyDescent="0.15">
      <c r="A6455" s="44">
        <v>36211</v>
      </c>
      <c r="B6455" s="44" t="s">
        <v>1296</v>
      </c>
      <c r="C6455" s="48" t="s">
        <v>5307</v>
      </c>
      <c r="D6455" s="44">
        <v>2006</v>
      </c>
      <c r="E6455" s="48" t="s">
        <v>8816</v>
      </c>
      <c r="F6455" s="44" t="s">
        <v>1296</v>
      </c>
      <c r="G6455" s="61"/>
    </row>
    <row r="6456" spans="1:7" x14ac:dyDescent="0.15">
      <c r="A6456" s="44">
        <v>36212</v>
      </c>
      <c r="B6456" s="44" t="s">
        <v>1296</v>
      </c>
      <c r="C6456" s="48" t="s">
        <v>5308</v>
      </c>
      <c r="D6456" s="44">
        <v>2000</v>
      </c>
      <c r="E6456" s="48" t="s">
        <v>8816</v>
      </c>
      <c r="F6456" s="44" t="s">
        <v>1296</v>
      </c>
      <c r="G6456" s="61"/>
    </row>
    <row r="6457" spans="1:7" x14ac:dyDescent="0.15">
      <c r="A6457" s="44">
        <v>36213</v>
      </c>
      <c r="B6457" s="44" t="s">
        <v>1296</v>
      </c>
      <c r="C6457" s="48" t="s">
        <v>5309</v>
      </c>
      <c r="D6457" s="44">
        <v>2004</v>
      </c>
      <c r="E6457" s="48" t="s">
        <v>8734</v>
      </c>
      <c r="F6457" s="44" t="s">
        <v>1297</v>
      </c>
      <c r="G6457" s="61">
        <v>42786</v>
      </c>
    </row>
    <row r="6458" spans="1:7" x14ac:dyDescent="0.15">
      <c r="A6458" s="44">
        <v>36214</v>
      </c>
      <c r="B6458" s="44" t="s">
        <v>1296</v>
      </c>
      <c r="C6458" s="48" t="s">
        <v>5310</v>
      </c>
      <c r="D6458" s="44">
        <v>2006</v>
      </c>
      <c r="E6458" s="48" t="s">
        <v>8734</v>
      </c>
      <c r="F6458" s="44" t="s">
        <v>1297</v>
      </c>
      <c r="G6458" s="61">
        <v>42919</v>
      </c>
    </row>
    <row r="6459" spans="1:7" x14ac:dyDescent="0.15">
      <c r="A6459" s="44">
        <v>36215</v>
      </c>
      <c r="B6459" s="44" t="s">
        <v>1295</v>
      </c>
      <c r="C6459" s="48" t="s">
        <v>5311</v>
      </c>
      <c r="D6459" s="44">
        <v>2005</v>
      </c>
      <c r="E6459" s="48" t="s">
        <v>8734</v>
      </c>
      <c r="F6459" s="44" t="s">
        <v>1297</v>
      </c>
      <c r="G6459" s="61">
        <v>43100</v>
      </c>
    </row>
    <row r="6460" spans="1:7" x14ac:dyDescent="0.15">
      <c r="A6460" s="44">
        <v>36216</v>
      </c>
      <c r="B6460" s="44" t="s">
        <v>1295</v>
      </c>
      <c r="C6460" s="48" t="s">
        <v>5312</v>
      </c>
      <c r="D6460" s="44">
        <v>2004</v>
      </c>
      <c r="E6460" s="48" t="s">
        <v>8734</v>
      </c>
      <c r="F6460" s="44" t="s">
        <v>1297</v>
      </c>
      <c r="G6460" s="61">
        <v>43100</v>
      </c>
    </row>
    <row r="6461" spans="1:7" x14ac:dyDescent="0.15">
      <c r="A6461" s="44">
        <v>36217</v>
      </c>
      <c r="B6461" s="44" t="s">
        <v>1295</v>
      </c>
      <c r="C6461" s="48" t="s">
        <v>5313</v>
      </c>
      <c r="D6461" s="44">
        <v>2005</v>
      </c>
      <c r="E6461" s="48" t="s">
        <v>8734</v>
      </c>
      <c r="F6461" s="44" t="s">
        <v>1297</v>
      </c>
      <c r="G6461" s="61"/>
    </row>
    <row r="6462" spans="1:7" x14ac:dyDescent="0.15">
      <c r="A6462" s="44">
        <v>36218</v>
      </c>
      <c r="B6462" s="44" t="s">
        <v>1296</v>
      </c>
      <c r="C6462" s="48" t="s">
        <v>1237</v>
      </c>
      <c r="D6462" s="44">
        <v>2003</v>
      </c>
      <c r="E6462" s="48" t="s">
        <v>8708</v>
      </c>
      <c r="F6462" s="44" t="s">
        <v>1296</v>
      </c>
      <c r="G6462" s="61">
        <v>42925</v>
      </c>
    </row>
    <row r="6463" spans="1:7" x14ac:dyDescent="0.15">
      <c r="A6463" s="44">
        <v>36221</v>
      </c>
      <c r="B6463" s="44" t="s">
        <v>1296</v>
      </c>
      <c r="C6463" s="48" t="s">
        <v>5314</v>
      </c>
      <c r="D6463" s="44">
        <v>2000</v>
      </c>
      <c r="E6463" s="48" t="s">
        <v>8812</v>
      </c>
      <c r="F6463" s="44" t="s">
        <v>1298</v>
      </c>
      <c r="G6463" s="61"/>
    </row>
    <row r="6464" spans="1:7" x14ac:dyDescent="0.15">
      <c r="A6464" s="44">
        <v>36223</v>
      </c>
      <c r="B6464" s="44" t="s">
        <v>1295</v>
      </c>
      <c r="C6464" s="48" t="s">
        <v>5315</v>
      </c>
      <c r="D6464" s="44">
        <v>2006</v>
      </c>
      <c r="E6464" s="48" t="s">
        <v>8735</v>
      </c>
      <c r="F6464" s="44" t="s">
        <v>1295</v>
      </c>
      <c r="G6464" s="61">
        <v>43100</v>
      </c>
    </row>
    <row r="6465" spans="1:7" x14ac:dyDescent="0.15">
      <c r="A6465" s="44">
        <v>36225</v>
      </c>
      <c r="B6465" s="44" t="s">
        <v>1296</v>
      </c>
      <c r="C6465" s="48" t="s">
        <v>11234</v>
      </c>
      <c r="D6465" s="44">
        <v>1999</v>
      </c>
      <c r="E6465" s="48" t="s">
        <v>8735</v>
      </c>
      <c r="F6465" s="44" t="s">
        <v>1295</v>
      </c>
      <c r="G6465" s="61"/>
    </row>
    <row r="6466" spans="1:7" x14ac:dyDescent="0.15">
      <c r="A6466" s="44">
        <v>36226</v>
      </c>
      <c r="B6466" s="44" t="s">
        <v>1295</v>
      </c>
      <c r="C6466" s="48" t="s">
        <v>5316</v>
      </c>
      <c r="D6466" s="44">
        <v>2007</v>
      </c>
      <c r="E6466" s="48" t="s">
        <v>8735</v>
      </c>
      <c r="F6466" s="44" t="s">
        <v>1295</v>
      </c>
      <c r="G6466" s="61"/>
    </row>
    <row r="6467" spans="1:7" x14ac:dyDescent="0.15">
      <c r="A6467" s="44">
        <v>36227</v>
      </c>
      <c r="B6467" s="44" t="s">
        <v>1295</v>
      </c>
      <c r="C6467" s="48" t="s">
        <v>5317</v>
      </c>
      <c r="D6467" s="44">
        <v>2006</v>
      </c>
      <c r="E6467" s="48" t="s">
        <v>8735</v>
      </c>
      <c r="F6467" s="44" t="s">
        <v>1295</v>
      </c>
      <c r="G6467" s="61">
        <v>43100</v>
      </c>
    </row>
    <row r="6468" spans="1:7" x14ac:dyDescent="0.15">
      <c r="A6468" s="44">
        <v>36228</v>
      </c>
      <c r="B6468" s="44" t="s">
        <v>1295</v>
      </c>
      <c r="C6468" s="48" t="s">
        <v>5318</v>
      </c>
      <c r="D6468" s="44">
        <v>2005</v>
      </c>
      <c r="E6468" s="48" t="s">
        <v>8735</v>
      </c>
      <c r="F6468" s="44" t="s">
        <v>1295</v>
      </c>
      <c r="G6468" s="61"/>
    </row>
    <row r="6469" spans="1:7" x14ac:dyDescent="0.15">
      <c r="A6469" s="44">
        <v>36229</v>
      </c>
      <c r="B6469" s="44" t="s">
        <v>1296</v>
      </c>
      <c r="C6469" s="48" t="s">
        <v>5319</v>
      </c>
      <c r="D6469" s="44">
        <v>2005</v>
      </c>
      <c r="E6469" s="48" t="s">
        <v>8735</v>
      </c>
      <c r="F6469" s="44" t="s">
        <v>1295</v>
      </c>
      <c r="G6469" s="61">
        <v>43100</v>
      </c>
    </row>
    <row r="6470" spans="1:7" x14ac:dyDescent="0.15">
      <c r="A6470" s="44">
        <v>36230</v>
      </c>
      <c r="B6470" s="44" t="s">
        <v>1295</v>
      </c>
      <c r="C6470" s="48" t="s">
        <v>5320</v>
      </c>
      <c r="D6470" s="44">
        <v>2007</v>
      </c>
      <c r="E6470" s="48" t="s">
        <v>8809</v>
      </c>
      <c r="F6470" s="44" t="s">
        <v>1297</v>
      </c>
      <c r="G6470" s="61"/>
    </row>
    <row r="6471" spans="1:7" x14ac:dyDescent="0.15">
      <c r="A6471" s="44">
        <v>36231</v>
      </c>
      <c r="B6471" s="44" t="s">
        <v>1296</v>
      </c>
      <c r="C6471" s="48" t="s">
        <v>5321</v>
      </c>
      <c r="D6471" s="44">
        <v>2007</v>
      </c>
      <c r="E6471" s="48" t="s">
        <v>8809</v>
      </c>
      <c r="F6471" s="44" t="s">
        <v>1297</v>
      </c>
      <c r="G6471" s="61"/>
    </row>
    <row r="6472" spans="1:7" x14ac:dyDescent="0.15">
      <c r="A6472" s="44">
        <v>36232</v>
      </c>
      <c r="B6472" s="44" t="s">
        <v>1296</v>
      </c>
      <c r="C6472" s="48" t="s">
        <v>7433</v>
      </c>
      <c r="D6472" s="44">
        <v>2006</v>
      </c>
      <c r="E6472" s="48" t="s">
        <v>8809</v>
      </c>
      <c r="F6472" s="44" t="s">
        <v>1297</v>
      </c>
      <c r="G6472" s="61"/>
    </row>
    <row r="6473" spans="1:7" x14ac:dyDescent="0.15">
      <c r="A6473" s="44">
        <v>36233</v>
      </c>
      <c r="B6473" s="44" t="s">
        <v>1295</v>
      </c>
      <c r="C6473" s="48" t="s">
        <v>5322</v>
      </c>
      <c r="D6473" s="44">
        <v>2007</v>
      </c>
      <c r="E6473" s="48" t="s">
        <v>8809</v>
      </c>
      <c r="F6473" s="44" t="s">
        <v>1297</v>
      </c>
      <c r="G6473" s="61"/>
    </row>
    <row r="6474" spans="1:7" x14ac:dyDescent="0.15">
      <c r="A6474" s="44">
        <v>36234</v>
      </c>
      <c r="B6474" s="44" t="s">
        <v>1296</v>
      </c>
      <c r="C6474" s="48" t="s">
        <v>5323</v>
      </c>
      <c r="D6474" s="44">
        <v>2005</v>
      </c>
      <c r="E6474" s="48" t="s">
        <v>8809</v>
      </c>
      <c r="F6474" s="44" t="s">
        <v>1297</v>
      </c>
      <c r="G6474" s="61"/>
    </row>
    <row r="6475" spans="1:7" x14ac:dyDescent="0.15">
      <c r="A6475" s="44">
        <v>36235</v>
      </c>
      <c r="B6475" s="44" t="s">
        <v>1295</v>
      </c>
      <c r="C6475" s="48" t="s">
        <v>5324</v>
      </c>
      <c r="D6475" s="44">
        <v>2004</v>
      </c>
      <c r="E6475" s="48" t="s">
        <v>8809</v>
      </c>
      <c r="F6475" s="44" t="s">
        <v>1297</v>
      </c>
      <c r="G6475" s="61"/>
    </row>
    <row r="6476" spans="1:7" x14ac:dyDescent="0.15">
      <c r="A6476" s="44">
        <v>36236</v>
      </c>
      <c r="B6476" s="44" t="s">
        <v>1296</v>
      </c>
      <c r="C6476" s="48" t="s">
        <v>5325</v>
      </c>
      <c r="D6476" s="44">
        <v>2006</v>
      </c>
      <c r="E6476" s="48" t="s">
        <v>8809</v>
      </c>
      <c r="F6476" s="44" t="s">
        <v>1297</v>
      </c>
      <c r="G6476" s="61"/>
    </row>
    <row r="6477" spans="1:7" x14ac:dyDescent="0.15">
      <c r="A6477" s="44">
        <v>36237</v>
      </c>
      <c r="B6477" s="44" t="s">
        <v>1296</v>
      </c>
      <c r="C6477" s="48" t="s">
        <v>5326</v>
      </c>
      <c r="D6477" s="44">
        <v>2008</v>
      </c>
      <c r="E6477" s="48" t="s">
        <v>8809</v>
      </c>
      <c r="F6477" s="44" t="s">
        <v>1297</v>
      </c>
      <c r="G6477" s="61"/>
    </row>
    <row r="6478" spans="1:7" x14ac:dyDescent="0.15">
      <c r="A6478" s="44">
        <v>36238</v>
      </c>
      <c r="B6478" s="44" t="s">
        <v>1295</v>
      </c>
      <c r="C6478" s="48" t="s">
        <v>5327</v>
      </c>
      <c r="D6478" s="44">
        <v>2004</v>
      </c>
      <c r="E6478" s="48" t="s">
        <v>8809</v>
      </c>
      <c r="F6478" s="44" t="s">
        <v>1297</v>
      </c>
      <c r="G6478" s="61"/>
    </row>
    <row r="6479" spans="1:7" x14ac:dyDescent="0.15">
      <c r="A6479" s="44">
        <v>36239</v>
      </c>
      <c r="B6479" s="44" t="s">
        <v>1296</v>
      </c>
      <c r="C6479" s="48" t="s">
        <v>5328</v>
      </c>
      <c r="D6479" s="44">
        <v>2004</v>
      </c>
      <c r="E6479" s="48" t="s">
        <v>8817</v>
      </c>
      <c r="F6479" s="44" t="s">
        <v>1291</v>
      </c>
      <c r="G6479" s="61">
        <v>42550</v>
      </c>
    </row>
    <row r="6480" spans="1:7" x14ac:dyDescent="0.15">
      <c r="A6480" s="44">
        <v>36241</v>
      </c>
      <c r="B6480" s="44" t="s">
        <v>1296</v>
      </c>
      <c r="C6480" s="48" t="s">
        <v>5329</v>
      </c>
      <c r="D6480" s="44">
        <v>2004</v>
      </c>
      <c r="E6480" s="48" t="s">
        <v>8817</v>
      </c>
      <c r="F6480" s="44" t="s">
        <v>1291</v>
      </c>
      <c r="G6480" s="61">
        <v>43100</v>
      </c>
    </row>
    <row r="6481" spans="1:7" x14ac:dyDescent="0.15">
      <c r="A6481" s="44">
        <v>36242</v>
      </c>
      <c r="B6481" s="44" t="s">
        <v>1296</v>
      </c>
      <c r="C6481" s="48" t="s">
        <v>1075</v>
      </c>
      <c r="D6481" s="44">
        <v>2004</v>
      </c>
      <c r="E6481" s="48" t="s">
        <v>8859</v>
      </c>
      <c r="F6481" s="44" t="s">
        <v>1295</v>
      </c>
      <c r="G6481" s="61"/>
    </row>
    <row r="6482" spans="1:7" x14ac:dyDescent="0.15">
      <c r="A6482" s="44">
        <v>36243</v>
      </c>
      <c r="B6482" s="44" t="s">
        <v>1295</v>
      </c>
      <c r="C6482" s="48" t="s">
        <v>8326</v>
      </c>
      <c r="D6482" s="44">
        <v>2000</v>
      </c>
      <c r="E6482" s="48" t="s">
        <v>8740</v>
      </c>
      <c r="F6482" s="44" t="s">
        <v>1297</v>
      </c>
      <c r="G6482" s="61">
        <v>42461</v>
      </c>
    </row>
    <row r="6483" spans="1:7" x14ac:dyDescent="0.15">
      <c r="A6483" s="44">
        <v>36247</v>
      </c>
      <c r="B6483" s="44" t="s">
        <v>1295</v>
      </c>
      <c r="C6483" s="48" t="s">
        <v>5330</v>
      </c>
      <c r="D6483" s="44">
        <v>2000</v>
      </c>
      <c r="E6483" s="48" t="s">
        <v>8740</v>
      </c>
      <c r="F6483" s="44" t="s">
        <v>1297</v>
      </c>
      <c r="G6483" s="61"/>
    </row>
    <row r="6484" spans="1:7" x14ac:dyDescent="0.15">
      <c r="A6484" s="44">
        <v>36248</v>
      </c>
      <c r="B6484" s="44" t="s">
        <v>1295</v>
      </c>
      <c r="C6484" s="48" t="s">
        <v>5331</v>
      </c>
      <c r="D6484" s="44">
        <v>2000</v>
      </c>
      <c r="E6484" s="48" t="s">
        <v>8740</v>
      </c>
      <c r="F6484" s="44" t="s">
        <v>1297</v>
      </c>
      <c r="G6484" s="61"/>
    </row>
    <row r="6485" spans="1:7" x14ac:dyDescent="0.15">
      <c r="A6485" s="44">
        <v>36249</v>
      </c>
      <c r="B6485" s="44" t="s">
        <v>1295</v>
      </c>
      <c r="C6485" s="48" t="s">
        <v>5332</v>
      </c>
      <c r="D6485" s="44">
        <v>2006</v>
      </c>
      <c r="E6485" s="48" t="s">
        <v>8789</v>
      </c>
      <c r="F6485" s="44" t="s">
        <v>1297</v>
      </c>
      <c r="G6485" s="61"/>
    </row>
    <row r="6486" spans="1:7" x14ac:dyDescent="0.15">
      <c r="A6486" s="44">
        <v>36250</v>
      </c>
      <c r="B6486" s="44" t="s">
        <v>1295</v>
      </c>
      <c r="C6486" s="48" t="s">
        <v>5333</v>
      </c>
      <c r="D6486" s="44">
        <v>2008</v>
      </c>
      <c r="E6486" s="48" t="s">
        <v>9206</v>
      </c>
      <c r="F6486" s="44" t="s">
        <v>1297</v>
      </c>
      <c r="G6486" s="61">
        <v>43100</v>
      </c>
    </row>
    <row r="6487" spans="1:7" x14ac:dyDescent="0.15">
      <c r="A6487" s="44">
        <v>36251</v>
      </c>
      <c r="B6487" s="44" t="s">
        <v>1295</v>
      </c>
      <c r="C6487" s="48" t="s">
        <v>5334</v>
      </c>
      <c r="D6487" s="44">
        <v>2005</v>
      </c>
      <c r="E6487" s="48" t="s">
        <v>8740</v>
      </c>
      <c r="F6487" s="44" t="s">
        <v>1297</v>
      </c>
      <c r="G6487" s="61"/>
    </row>
    <row r="6488" spans="1:7" x14ac:dyDescent="0.15">
      <c r="A6488" s="44">
        <v>36252</v>
      </c>
      <c r="B6488" s="44" t="s">
        <v>1295</v>
      </c>
      <c r="C6488" s="48" t="s">
        <v>5335</v>
      </c>
      <c r="D6488" s="44">
        <v>2006</v>
      </c>
      <c r="E6488" s="48" t="s">
        <v>8740</v>
      </c>
      <c r="F6488" s="44" t="s">
        <v>1297</v>
      </c>
      <c r="G6488" s="61"/>
    </row>
    <row r="6489" spans="1:7" x14ac:dyDescent="0.15">
      <c r="A6489" s="44">
        <v>36255</v>
      </c>
      <c r="B6489" s="44" t="s">
        <v>1296</v>
      </c>
      <c r="C6489" s="48" t="s">
        <v>6132</v>
      </c>
      <c r="D6489" s="44">
        <v>2005</v>
      </c>
      <c r="E6489" s="48" t="s">
        <v>8857</v>
      </c>
      <c r="F6489" s="44" t="s">
        <v>1298</v>
      </c>
      <c r="G6489" s="61"/>
    </row>
    <row r="6490" spans="1:7" x14ac:dyDescent="0.15">
      <c r="A6490" s="44">
        <v>36256</v>
      </c>
      <c r="B6490" s="44" t="s">
        <v>1296</v>
      </c>
      <c r="C6490" s="48" t="s">
        <v>5336</v>
      </c>
      <c r="D6490" s="44">
        <v>2005</v>
      </c>
      <c r="E6490" s="48" t="s">
        <v>8857</v>
      </c>
      <c r="F6490" s="44" t="s">
        <v>1298</v>
      </c>
      <c r="G6490" s="61"/>
    </row>
    <row r="6491" spans="1:7" x14ac:dyDescent="0.15">
      <c r="A6491" s="44">
        <v>36257</v>
      </c>
      <c r="B6491" s="44" t="s">
        <v>1295</v>
      </c>
      <c r="C6491" s="48" t="s">
        <v>8327</v>
      </c>
      <c r="D6491" s="44">
        <v>2004</v>
      </c>
      <c r="E6491" s="48" t="s">
        <v>8704</v>
      </c>
      <c r="F6491" s="44" t="s">
        <v>1292</v>
      </c>
      <c r="G6491" s="61"/>
    </row>
    <row r="6492" spans="1:7" x14ac:dyDescent="0.15">
      <c r="A6492" s="44">
        <v>36258</v>
      </c>
      <c r="B6492" s="44" t="s">
        <v>1295</v>
      </c>
      <c r="C6492" s="48" t="s">
        <v>5337</v>
      </c>
      <c r="D6492" s="44">
        <v>2004</v>
      </c>
      <c r="E6492" s="48" t="s">
        <v>8704</v>
      </c>
      <c r="F6492" s="44" t="s">
        <v>1292</v>
      </c>
      <c r="G6492" s="61"/>
    </row>
    <row r="6493" spans="1:7" x14ac:dyDescent="0.15">
      <c r="A6493" s="44">
        <v>36260</v>
      </c>
      <c r="B6493" s="44" t="s">
        <v>1295</v>
      </c>
      <c r="C6493" s="48" t="s">
        <v>1225</v>
      </c>
      <c r="D6493" s="44">
        <v>2003</v>
      </c>
      <c r="E6493" s="48" t="s">
        <v>8843</v>
      </c>
      <c r="F6493" s="44" t="s">
        <v>1296</v>
      </c>
      <c r="G6493" s="61"/>
    </row>
    <row r="6494" spans="1:7" x14ac:dyDescent="0.15">
      <c r="A6494" s="44">
        <v>36262</v>
      </c>
      <c r="B6494" s="44" t="s">
        <v>1296</v>
      </c>
      <c r="C6494" s="48" t="s">
        <v>5339</v>
      </c>
      <c r="D6494" s="44">
        <v>2005</v>
      </c>
      <c r="E6494" s="48" t="s">
        <v>8761</v>
      </c>
      <c r="F6494" s="44" t="s">
        <v>1292</v>
      </c>
      <c r="G6494" s="61">
        <v>43100</v>
      </c>
    </row>
    <row r="6495" spans="1:7" x14ac:dyDescent="0.15">
      <c r="A6495" s="44">
        <v>36263</v>
      </c>
      <c r="B6495" s="44" t="s">
        <v>1295</v>
      </c>
      <c r="C6495" s="48" t="s">
        <v>5340</v>
      </c>
      <c r="D6495" s="44">
        <v>2004</v>
      </c>
      <c r="E6495" s="48" t="s">
        <v>8761</v>
      </c>
      <c r="F6495" s="44" t="s">
        <v>1292</v>
      </c>
      <c r="G6495" s="61">
        <v>43100</v>
      </c>
    </row>
    <row r="6496" spans="1:7" x14ac:dyDescent="0.15">
      <c r="A6496" s="44">
        <v>36264</v>
      </c>
      <c r="B6496" s="44" t="s">
        <v>1296</v>
      </c>
      <c r="C6496" s="48" t="s">
        <v>1268</v>
      </c>
      <c r="D6496" s="44">
        <v>2004</v>
      </c>
      <c r="E6496" s="48" t="s">
        <v>8708</v>
      </c>
      <c r="F6496" s="44" t="s">
        <v>1296</v>
      </c>
      <c r="G6496" s="61">
        <v>43100</v>
      </c>
    </row>
    <row r="6497" spans="1:7" x14ac:dyDescent="0.15">
      <c r="A6497" s="44">
        <v>36265</v>
      </c>
      <c r="B6497" s="44" t="s">
        <v>1295</v>
      </c>
      <c r="C6497" s="48" t="s">
        <v>5768</v>
      </c>
      <c r="D6497" s="44">
        <v>2002</v>
      </c>
      <c r="E6497" s="48" t="s">
        <v>8748</v>
      </c>
      <c r="F6497" s="44" t="s">
        <v>1296</v>
      </c>
      <c r="G6497" s="61"/>
    </row>
    <row r="6498" spans="1:7" x14ac:dyDescent="0.15">
      <c r="A6498" s="44">
        <v>36266</v>
      </c>
      <c r="B6498" s="44" t="s">
        <v>1295</v>
      </c>
      <c r="C6498" s="48" t="s">
        <v>5341</v>
      </c>
      <c r="D6498" s="44">
        <v>2005</v>
      </c>
      <c r="E6498" s="48" t="s">
        <v>8756</v>
      </c>
      <c r="F6498" s="44" t="s">
        <v>1296</v>
      </c>
      <c r="G6498" s="61"/>
    </row>
    <row r="6499" spans="1:7" x14ac:dyDescent="0.15">
      <c r="A6499" s="44">
        <v>36267</v>
      </c>
      <c r="B6499" s="44" t="s">
        <v>1295</v>
      </c>
      <c r="C6499" s="48" t="s">
        <v>5342</v>
      </c>
      <c r="D6499" s="44">
        <v>2003</v>
      </c>
      <c r="E6499" s="48" t="s">
        <v>8756</v>
      </c>
      <c r="F6499" s="44" t="s">
        <v>1296</v>
      </c>
      <c r="G6499" s="61"/>
    </row>
    <row r="6500" spans="1:7" x14ac:dyDescent="0.15">
      <c r="A6500" s="44">
        <v>36268</v>
      </c>
      <c r="B6500" s="44" t="s">
        <v>1295</v>
      </c>
      <c r="C6500" s="48" t="s">
        <v>10463</v>
      </c>
      <c r="D6500" s="44">
        <v>1999</v>
      </c>
      <c r="E6500" s="48" t="s">
        <v>8756</v>
      </c>
      <c r="F6500" s="44" t="s">
        <v>1296</v>
      </c>
      <c r="G6500" s="61"/>
    </row>
    <row r="6501" spans="1:7" x14ac:dyDescent="0.15">
      <c r="A6501" s="44">
        <v>36269</v>
      </c>
      <c r="B6501" s="44" t="s">
        <v>1295</v>
      </c>
      <c r="C6501" s="48" t="s">
        <v>8328</v>
      </c>
      <c r="D6501" s="44">
        <v>2006</v>
      </c>
      <c r="E6501" s="48" t="s">
        <v>9083</v>
      </c>
      <c r="F6501" s="44" t="s">
        <v>1296</v>
      </c>
      <c r="G6501" s="61">
        <v>43100</v>
      </c>
    </row>
    <row r="6502" spans="1:7" x14ac:dyDescent="0.15">
      <c r="A6502" s="44">
        <v>36270</v>
      </c>
      <c r="B6502" s="44" t="s">
        <v>1295</v>
      </c>
      <c r="C6502" s="48" t="s">
        <v>5343</v>
      </c>
      <c r="D6502" s="44">
        <v>2003</v>
      </c>
      <c r="E6502" s="48" t="s">
        <v>9083</v>
      </c>
      <c r="F6502" s="44" t="s">
        <v>1296</v>
      </c>
      <c r="G6502" s="61"/>
    </row>
    <row r="6503" spans="1:7" x14ac:dyDescent="0.15">
      <c r="A6503" s="44">
        <v>36271</v>
      </c>
      <c r="B6503" s="44" t="s">
        <v>1295</v>
      </c>
      <c r="C6503" s="48" t="s">
        <v>5344</v>
      </c>
      <c r="D6503" s="44">
        <v>2002</v>
      </c>
      <c r="E6503" s="48" t="s">
        <v>9083</v>
      </c>
      <c r="F6503" s="44" t="s">
        <v>1296</v>
      </c>
      <c r="G6503" s="61"/>
    </row>
    <row r="6504" spans="1:7" x14ac:dyDescent="0.15">
      <c r="A6504" s="44">
        <v>36272</v>
      </c>
      <c r="B6504" s="44" t="s">
        <v>1295</v>
      </c>
      <c r="C6504" s="48" t="s">
        <v>5345</v>
      </c>
      <c r="D6504" s="44">
        <v>2006</v>
      </c>
      <c r="E6504" s="48" t="s">
        <v>9083</v>
      </c>
      <c r="F6504" s="44" t="s">
        <v>1296</v>
      </c>
      <c r="G6504" s="61"/>
    </row>
    <row r="6505" spans="1:7" x14ac:dyDescent="0.15">
      <c r="A6505" s="44">
        <v>36273</v>
      </c>
      <c r="B6505" s="44" t="s">
        <v>1295</v>
      </c>
      <c r="C6505" s="48" t="s">
        <v>7434</v>
      </c>
      <c r="D6505" s="44">
        <v>2006</v>
      </c>
      <c r="E6505" s="48" t="s">
        <v>9083</v>
      </c>
      <c r="F6505" s="44" t="s">
        <v>1296</v>
      </c>
      <c r="G6505" s="61"/>
    </row>
    <row r="6506" spans="1:7" x14ac:dyDescent="0.15">
      <c r="A6506" s="44">
        <v>36274</v>
      </c>
      <c r="B6506" s="44" t="s">
        <v>1295</v>
      </c>
      <c r="C6506" s="48" t="s">
        <v>5346</v>
      </c>
      <c r="D6506" s="44">
        <v>2002</v>
      </c>
      <c r="E6506" s="48" t="s">
        <v>8776</v>
      </c>
      <c r="F6506" s="44" t="s">
        <v>1295</v>
      </c>
      <c r="G6506" s="61">
        <v>42645</v>
      </c>
    </row>
    <row r="6507" spans="1:7" x14ac:dyDescent="0.15">
      <c r="A6507" s="44">
        <v>36275</v>
      </c>
      <c r="B6507" s="44" t="s">
        <v>1295</v>
      </c>
      <c r="C6507" s="48" t="s">
        <v>7435</v>
      </c>
      <c r="D6507" s="44">
        <v>2004</v>
      </c>
      <c r="E6507" s="48" t="s">
        <v>8751</v>
      </c>
      <c r="F6507" s="44" t="s">
        <v>1297</v>
      </c>
      <c r="G6507" s="61"/>
    </row>
    <row r="6508" spans="1:7" x14ac:dyDescent="0.15">
      <c r="A6508" s="44">
        <v>36276</v>
      </c>
      <c r="B6508" s="44" t="s">
        <v>1296</v>
      </c>
      <c r="C6508" s="48" t="s">
        <v>7436</v>
      </c>
      <c r="D6508" s="44">
        <v>2004</v>
      </c>
      <c r="E6508" s="48" t="s">
        <v>8801</v>
      </c>
      <c r="F6508" s="44" t="s">
        <v>1296</v>
      </c>
      <c r="G6508" s="61"/>
    </row>
    <row r="6509" spans="1:7" x14ac:dyDescent="0.15">
      <c r="A6509" s="44">
        <v>36277</v>
      </c>
      <c r="B6509" s="44" t="s">
        <v>1296</v>
      </c>
      <c r="C6509" s="48" t="s">
        <v>5347</v>
      </c>
      <c r="D6509" s="44">
        <v>2004</v>
      </c>
      <c r="E6509" s="48" t="s">
        <v>8801</v>
      </c>
      <c r="F6509" s="44" t="s">
        <v>1296</v>
      </c>
      <c r="G6509" s="61"/>
    </row>
    <row r="6510" spans="1:7" x14ac:dyDescent="0.15">
      <c r="A6510" s="44">
        <v>36278</v>
      </c>
      <c r="B6510" s="44" t="s">
        <v>1295</v>
      </c>
      <c r="C6510" s="48" t="s">
        <v>5348</v>
      </c>
      <c r="D6510" s="44">
        <v>2002</v>
      </c>
      <c r="E6510" s="48" t="s">
        <v>8767</v>
      </c>
      <c r="F6510" s="44" t="s">
        <v>1297</v>
      </c>
      <c r="G6510" s="61">
        <v>42786</v>
      </c>
    </row>
    <row r="6511" spans="1:7" x14ac:dyDescent="0.15">
      <c r="A6511" s="44">
        <v>36279</v>
      </c>
      <c r="B6511" s="44" t="s">
        <v>1296</v>
      </c>
      <c r="C6511" s="48" t="s">
        <v>1219</v>
      </c>
      <c r="D6511" s="44">
        <v>2002</v>
      </c>
      <c r="E6511" s="48" t="s">
        <v>8749</v>
      </c>
      <c r="F6511" s="44" t="s">
        <v>1291</v>
      </c>
      <c r="G6511" s="61">
        <v>42859</v>
      </c>
    </row>
    <row r="6512" spans="1:7" x14ac:dyDescent="0.15">
      <c r="A6512" s="44">
        <v>36280</v>
      </c>
      <c r="B6512" s="44" t="s">
        <v>1296</v>
      </c>
      <c r="C6512" s="48" t="s">
        <v>5349</v>
      </c>
      <c r="D6512" s="44">
        <v>2003</v>
      </c>
      <c r="E6512" s="48" t="s">
        <v>8801</v>
      </c>
      <c r="F6512" s="44" t="s">
        <v>1296</v>
      </c>
      <c r="G6512" s="61"/>
    </row>
    <row r="6513" spans="1:7" x14ac:dyDescent="0.15">
      <c r="A6513" s="44">
        <v>36281</v>
      </c>
      <c r="B6513" s="44" t="s">
        <v>1295</v>
      </c>
      <c r="C6513" s="48" t="s">
        <v>5350</v>
      </c>
      <c r="D6513" s="44">
        <v>1999</v>
      </c>
      <c r="E6513" s="48" t="s">
        <v>8836</v>
      </c>
      <c r="F6513" s="44" t="s">
        <v>1296</v>
      </c>
      <c r="G6513" s="61"/>
    </row>
    <row r="6514" spans="1:7" x14ac:dyDescent="0.15">
      <c r="A6514" s="44">
        <v>36282</v>
      </c>
      <c r="B6514" s="44" t="s">
        <v>1295</v>
      </c>
      <c r="C6514" s="48" t="s">
        <v>5351</v>
      </c>
      <c r="D6514" s="44">
        <v>2006</v>
      </c>
      <c r="E6514" s="48" t="s">
        <v>8836</v>
      </c>
      <c r="F6514" s="44" t="s">
        <v>1296</v>
      </c>
      <c r="G6514" s="61"/>
    </row>
    <row r="6515" spans="1:7" x14ac:dyDescent="0.15">
      <c r="A6515" s="44">
        <v>36283</v>
      </c>
      <c r="B6515" s="44" t="s">
        <v>1296</v>
      </c>
      <c r="C6515" s="48" t="s">
        <v>5352</v>
      </c>
      <c r="D6515" s="44">
        <v>2004</v>
      </c>
      <c r="E6515" s="48" t="s">
        <v>8836</v>
      </c>
      <c r="F6515" s="44" t="s">
        <v>1296</v>
      </c>
      <c r="G6515" s="61"/>
    </row>
    <row r="6516" spans="1:7" x14ac:dyDescent="0.15">
      <c r="A6516" s="44">
        <v>36284</v>
      </c>
      <c r="B6516" s="44" t="s">
        <v>1296</v>
      </c>
      <c r="C6516" s="48" t="s">
        <v>5353</v>
      </c>
      <c r="D6516" s="44">
        <v>2004</v>
      </c>
      <c r="E6516" s="48" t="s">
        <v>8836</v>
      </c>
      <c r="F6516" s="44" t="s">
        <v>1296</v>
      </c>
      <c r="G6516" s="61"/>
    </row>
    <row r="6517" spans="1:7" x14ac:dyDescent="0.15">
      <c r="A6517" s="44">
        <v>36285</v>
      </c>
      <c r="B6517" s="44" t="s">
        <v>1295</v>
      </c>
      <c r="C6517" s="48" t="s">
        <v>5354</v>
      </c>
      <c r="D6517" s="44">
        <v>2006</v>
      </c>
      <c r="E6517" s="48" t="s">
        <v>8836</v>
      </c>
      <c r="F6517" s="44" t="s">
        <v>1296</v>
      </c>
      <c r="G6517" s="61"/>
    </row>
    <row r="6518" spans="1:7" x14ac:dyDescent="0.15">
      <c r="A6518" s="44">
        <v>36286</v>
      </c>
      <c r="B6518" s="44" t="s">
        <v>1296</v>
      </c>
      <c r="C6518" s="48" t="s">
        <v>5355</v>
      </c>
      <c r="D6518" s="44">
        <v>2002</v>
      </c>
      <c r="E6518" s="48" t="s">
        <v>8836</v>
      </c>
      <c r="F6518" s="44" t="s">
        <v>1296</v>
      </c>
      <c r="G6518" s="61"/>
    </row>
    <row r="6519" spans="1:7" x14ac:dyDescent="0.15">
      <c r="A6519" s="44">
        <v>36289</v>
      </c>
      <c r="B6519" s="44" t="s">
        <v>1295</v>
      </c>
      <c r="C6519" s="48" t="s">
        <v>5356</v>
      </c>
      <c r="D6519" s="44">
        <v>2004</v>
      </c>
      <c r="E6519" s="48" t="s">
        <v>8769</v>
      </c>
      <c r="F6519" s="44" t="s">
        <v>1297</v>
      </c>
      <c r="G6519" s="61"/>
    </row>
    <row r="6520" spans="1:7" x14ac:dyDescent="0.15">
      <c r="A6520" s="44">
        <v>36291</v>
      </c>
      <c r="B6520" s="44" t="s">
        <v>1295</v>
      </c>
      <c r="C6520" s="48" t="s">
        <v>11235</v>
      </c>
      <c r="D6520" s="44">
        <v>1999</v>
      </c>
      <c r="E6520" s="48" t="s">
        <v>8832</v>
      </c>
      <c r="F6520" s="44" t="s">
        <v>1294</v>
      </c>
      <c r="G6520" s="61"/>
    </row>
    <row r="6521" spans="1:7" x14ac:dyDescent="0.15">
      <c r="A6521" s="44">
        <v>36292</v>
      </c>
      <c r="B6521" s="44" t="s">
        <v>1296</v>
      </c>
      <c r="C6521" s="48" t="s">
        <v>5070</v>
      </c>
      <c r="D6521" s="44">
        <v>2002</v>
      </c>
      <c r="E6521" s="48" t="s">
        <v>8844</v>
      </c>
      <c r="F6521" s="44" t="s">
        <v>1298</v>
      </c>
      <c r="G6521" s="61"/>
    </row>
    <row r="6522" spans="1:7" x14ac:dyDescent="0.15">
      <c r="A6522" s="44">
        <v>36293</v>
      </c>
      <c r="B6522" s="44" t="s">
        <v>1296</v>
      </c>
      <c r="C6522" s="48" t="s">
        <v>5357</v>
      </c>
      <c r="D6522" s="44">
        <v>2004</v>
      </c>
      <c r="E6522" s="48" t="s">
        <v>8816</v>
      </c>
      <c r="F6522" s="44" t="s">
        <v>1296</v>
      </c>
      <c r="G6522" s="61"/>
    </row>
    <row r="6523" spans="1:7" x14ac:dyDescent="0.15">
      <c r="A6523" s="44">
        <v>36294</v>
      </c>
      <c r="B6523" s="44" t="s">
        <v>1295</v>
      </c>
      <c r="C6523" s="48" t="s">
        <v>5358</v>
      </c>
      <c r="D6523" s="44">
        <v>2007</v>
      </c>
      <c r="E6523" s="48" t="s">
        <v>8816</v>
      </c>
      <c r="F6523" s="44" t="s">
        <v>1296</v>
      </c>
      <c r="G6523" s="61">
        <v>43100</v>
      </c>
    </row>
    <row r="6524" spans="1:7" x14ac:dyDescent="0.15">
      <c r="A6524" s="44">
        <v>36295</v>
      </c>
      <c r="B6524" s="44" t="s">
        <v>1295</v>
      </c>
      <c r="C6524" s="48" t="s">
        <v>5359</v>
      </c>
      <c r="D6524" s="44">
        <v>2005</v>
      </c>
      <c r="E6524" s="48" t="s">
        <v>8816</v>
      </c>
      <c r="F6524" s="44" t="s">
        <v>1296</v>
      </c>
      <c r="G6524" s="61"/>
    </row>
    <row r="6525" spans="1:7" x14ac:dyDescent="0.15">
      <c r="A6525" s="44">
        <v>36296</v>
      </c>
      <c r="B6525" s="44" t="s">
        <v>1295</v>
      </c>
      <c r="C6525" s="48" t="s">
        <v>5360</v>
      </c>
      <c r="D6525" s="44">
        <v>2003</v>
      </c>
      <c r="E6525" s="48" t="s">
        <v>8816</v>
      </c>
      <c r="F6525" s="44" t="s">
        <v>1296</v>
      </c>
      <c r="G6525" s="61"/>
    </row>
    <row r="6526" spans="1:7" x14ac:dyDescent="0.15">
      <c r="A6526" s="44">
        <v>36297</v>
      </c>
      <c r="B6526" s="44" t="s">
        <v>1295</v>
      </c>
      <c r="C6526" s="48" t="s">
        <v>5361</v>
      </c>
      <c r="D6526" s="44">
        <v>2003</v>
      </c>
      <c r="E6526" s="48" t="s">
        <v>8816</v>
      </c>
      <c r="F6526" s="44" t="s">
        <v>1296</v>
      </c>
      <c r="G6526" s="61"/>
    </row>
    <row r="6527" spans="1:7" x14ac:dyDescent="0.15">
      <c r="A6527" s="44">
        <v>36298</v>
      </c>
      <c r="B6527" s="44" t="s">
        <v>1295</v>
      </c>
      <c r="C6527" s="48" t="s">
        <v>5362</v>
      </c>
      <c r="D6527" s="44">
        <v>2001</v>
      </c>
      <c r="E6527" s="48" t="s">
        <v>8816</v>
      </c>
      <c r="F6527" s="44" t="s">
        <v>1296</v>
      </c>
      <c r="G6527" s="61"/>
    </row>
    <row r="6528" spans="1:7" x14ac:dyDescent="0.15">
      <c r="A6528" s="44">
        <v>36299</v>
      </c>
      <c r="B6528" s="44" t="s">
        <v>1295</v>
      </c>
      <c r="C6528" s="48" t="s">
        <v>5363</v>
      </c>
      <c r="D6528" s="44">
        <v>2003</v>
      </c>
      <c r="E6528" s="48" t="s">
        <v>8816</v>
      </c>
      <c r="F6528" s="44" t="s">
        <v>1296</v>
      </c>
      <c r="G6528" s="61">
        <v>43100</v>
      </c>
    </row>
    <row r="6529" spans="1:7" x14ac:dyDescent="0.15">
      <c r="A6529" s="44">
        <v>36300</v>
      </c>
      <c r="B6529" s="44" t="s">
        <v>1296</v>
      </c>
      <c r="C6529" s="48" t="s">
        <v>1852</v>
      </c>
      <c r="D6529" s="44">
        <v>2003</v>
      </c>
      <c r="E6529" s="48" t="s">
        <v>9203</v>
      </c>
      <c r="F6529" s="44" t="s">
        <v>1296</v>
      </c>
      <c r="G6529" s="61"/>
    </row>
    <row r="6530" spans="1:7" x14ac:dyDescent="0.15">
      <c r="A6530" s="44">
        <v>36301</v>
      </c>
      <c r="B6530" s="44" t="s">
        <v>1295</v>
      </c>
      <c r="C6530" s="48" t="s">
        <v>5364</v>
      </c>
      <c r="D6530" s="44">
        <v>2001</v>
      </c>
      <c r="E6530" s="48" t="s">
        <v>9203</v>
      </c>
      <c r="F6530" s="44" t="s">
        <v>1296</v>
      </c>
      <c r="G6530" s="61"/>
    </row>
    <row r="6531" spans="1:7" x14ac:dyDescent="0.15">
      <c r="A6531" s="44">
        <v>36302</v>
      </c>
      <c r="B6531" s="44" t="s">
        <v>1295</v>
      </c>
      <c r="C6531" s="48" t="s">
        <v>5365</v>
      </c>
      <c r="D6531" s="44">
        <v>2001</v>
      </c>
      <c r="E6531" s="48" t="s">
        <v>9203</v>
      </c>
      <c r="F6531" s="44" t="s">
        <v>1296</v>
      </c>
      <c r="G6531" s="61"/>
    </row>
    <row r="6532" spans="1:7" x14ac:dyDescent="0.15">
      <c r="A6532" s="44">
        <v>36303</v>
      </c>
      <c r="B6532" s="44" t="s">
        <v>1295</v>
      </c>
      <c r="C6532" s="48" t="s">
        <v>5366</v>
      </c>
      <c r="D6532" s="44">
        <v>2001</v>
      </c>
      <c r="E6532" s="48" t="s">
        <v>9203</v>
      </c>
      <c r="F6532" s="44" t="s">
        <v>1296</v>
      </c>
      <c r="G6532" s="61"/>
    </row>
    <row r="6533" spans="1:7" x14ac:dyDescent="0.15">
      <c r="A6533" s="44">
        <v>36304</v>
      </c>
      <c r="B6533" s="44" t="s">
        <v>1295</v>
      </c>
      <c r="C6533" s="48" t="s">
        <v>5367</v>
      </c>
      <c r="D6533" s="44">
        <v>2002</v>
      </c>
      <c r="E6533" s="48" t="s">
        <v>9203</v>
      </c>
      <c r="F6533" s="44" t="s">
        <v>1296</v>
      </c>
      <c r="G6533" s="61"/>
    </row>
    <row r="6534" spans="1:7" x14ac:dyDescent="0.15">
      <c r="A6534" s="44">
        <v>36305</v>
      </c>
      <c r="B6534" s="44" t="s">
        <v>1295</v>
      </c>
      <c r="C6534" s="48" t="s">
        <v>5368</v>
      </c>
      <c r="D6534" s="44">
        <v>2004</v>
      </c>
      <c r="E6534" s="48" t="s">
        <v>9203</v>
      </c>
      <c r="F6534" s="44" t="s">
        <v>1296</v>
      </c>
      <c r="G6534" s="61"/>
    </row>
    <row r="6535" spans="1:7" x14ac:dyDescent="0.15">
      <c r="A6535" s="44">
        <v>36306</v>
      </c>
      <c r="B6535" s="44" t="s">
        <v>1295</v>
      </c>
      <c r="C6535" s="48" t="s">
        <v>5369</v>
      </c>
      <c r="D6535" s="44">
        <v>2001</v>
      </c>
      <c r="E6535" s="48" t="s">
        <v>9203</v>
      </c>
      <c r="F6535" s="44" t="s">
        <v>1296</v>
      </c>
      <c r="G6535" s="61"/>
    </row>
    <row r="6536" spans="1:7" x14ac:dyDescent="0.15">
      <c r="A6536" s="44">
        <v>36307</v>
      </c>
      <c r="B6536" s="44" t="s">
        <v>1295</v>
      </c>
      <c r="C6536" s="48" t="s">
        <v>5370</v>
      </c>
      <c r="D6536" s="44">
        <v>2002</v>
      </c>
      <c r="E6536" s="48" t="s">
        <v>9203</v>
      </c>
      <c r="F6536" s="44" t="s">
        <v>1296</v>
      </c>
      <c r="G6536" s="61"/>
    </row>
    <row r="6537" spans="1:7" x14ac:dyDescent="0.15">
      <c r="A6537" s="44">
        <v>36308</v>
      </c>
      <c r="B6537" s="44" t="s">
        <v>1295</v>
      </c>
      <c r="C6537" s="48" t="s">
        <v>5371</v>
      </c>
      <c r="D6537" s="44">
        <v>2002</v>
      </c>
      <c r="E6537" s="48" t="s">
        <v>9203</v>
      </c>
      <c r="F6537" s="44" t="s">
        <v>1296</v>
      </c>
      <c r="G6537" s="61"/>
    </row>
    <row r="6538" spans="1:7" x14ac:dyDescent="0.15">
      <c r="A6538" s="44">
        <v>36309</v>
      </c>
      <c r="B6538" s="44" t="s">
        <v>1296</v>
      </c>
      <c r="C6538" s="48" t="s">
        <v>5372</v>
      </c>
      <c r="D6538" s="44">
        <v>2002</v>
      </c>
      <c r="E6538" s="48" t="s">
        <v>9203</v>
      </c>
      <c r="F6538" s="44" t="s">
        <v>1296</v>
      </c>
      <c r="G6538" s="61"/>
    </row>
    <row r="6539" spans="1:7" x14ac:dyDescent="0.15">
      <c r="A6539" s="44">
        <v>36310</v>
      </c>
      <c r="B6539" s="44" t="s">
        <v>1295</v>
      </c>
      <c r="C6539" s="48" t="s">
        <v>11236</v>
      </c>
      <c r="D6539" s="44">
        <v>1999</v>
      </c>
      <c r="E6539" s="48" t="s">
        <v>9203</v>
      </c>
      <c r="F6539" s="44" t="s">
        <v>1296</v>
      </c>
      <c r="G6539" s="61"/>
    </row>
    <row r="6540" spans="1:7" x14ac:dyDescent="0.15">
      <c r="A6540" s="44">
        <v>36311</v>
      </c>
      <c r="B6540" s="44" t="s">
        <v>1296</v>
      </c>
      <c r="C6540" s="48" t="s">
        <v>4914</v>
      </c>
      <c r="D6540" s="44">
        <v>2002</v>
      </c>
      <c r="E6540" s="48" t="s">
        <v>8700</v>
      </c>
      <c r="F6540" s="44" t="s">
        <v>1297</v>
      </c>
      <c r="G6540" s="61"/>
    </row>
    <row r="6541" spans="1:7" x14ac:dyDescent="0.15">
      <c r="A6541" s="44">
        <v>36312</v>
      </c>
      <c r="B6541" s="44" t="s">
        <v>1296</v>
      </c>
      <c r="C6541" s="48" t="s">
        <v>5373</v>
      </c>
      <c r="D6541" s="44">
        <v>2003</v>
      </c>
      <c r="E6541" s="48" t="s">
        <v>8700</v>
      </c>
      <c r="F6541" s="44" t="s">
        <v>1297</v>
      </c>
      <c r="G6541" s="61"/>
    </row>
    <row r="6542" spans="1:7" x14ac:dyDescent="0.15">
      <c r="A6542" s="44">
        <v>36313</v>
      </c>
      <c r="B6542" s="44" t="s">
        <v>1296</v>
      </c>
      <c r="C6542" s="48" t="s">
        <v>5374</v>
      </c>
      <c r="D6542" s="44">
        <v>2004</v>
      </c>
      <c r="E6542" s="48" t="s">
        <v>8835</v>
      </c>
      <c r="F6542" s="44" t="s">
        <v>1292</v>
      </c>
      <c r="G6542" s="61"/>
    </row>
    <row r="6543" spans="1:7" x14ac:dyDescent="0.15">
      <c r="A6543" s="44">
        <v>36314</v>
      </c>
      <c r="B6543" s="44" t="s">
        <v>1295</v>
      </c>
      <c r="C6543" s="48" t="s">
        <v>5375</v>
      </c>
      <c r="D6543" s="44">
        <v>2005</v>
      </c>
      <c r="E6543" s="48" t="s">
        <v>8835</v>
      </c>
      <c r="F6543" s="44" t="s">
        <v>1292</v>
      </c>
      <c r="G6543" s="61"/>
    </row>
    <row r="6544" spans="1:7" x14ac:dyDescent="0.15">
      <c r="A6544" s="44">
        <v>36315</v>
      </c>
      <c r="B6544" s="44" t="s">
        <v>1296</v>
      </c>
      <c r="C6544" s="48" t="s">
        <v>5376</v>
      </c>
      <c r="D6544" s="44">
        <v>2002</v>
      </c>
      <c r="E6544" s="48" t="s">
        <v>8816</v>
      </c>
      <c r="F6544" s="44" t="s">
        <v>1296</v>
      </c>
      <c r="G6544" s="61"/>
    </row>
    <row r="6545" spans="1:7" x14ac:dyDescent="0.15">
      <c r="A6545" s="44">
        <v>36316</v>
      </c>
      <c r="B6545" s="44" t="s">
        <v>1295</v>
      </c>
      <c r="C6545" s="48" t="s">
        <v>5377</v>
      </c>
      <c r="D6545" s="44">
        <v>2008</v>
      </c>
      <c r="E6545" s="48" t="s">
        <v>8816</v>
      </c>
      <c r="F6545" s="44" t="s">
        <v>1296</v>
      </c>
      <c r="G6545" s="61"/>
    </row>
    <row r="6546" spans="1:7" x14ac:dyDescent="0.15">
      <c r="A6546" s="44">
        <v>36317</v>
      </c>
      <c r="B6546" s="44" t="s">
        <v>1295</v>
      </c>
      <c r="C6546" s="48" t="s">
        <v>5378</v>
      </c>
      <c r="D6546" s="44">
        <v>2002</v>
      </c>
      <c r="E6546" s="48" t="s">
        <v>8772</v>
      </c>
      <c r="F6546" s="44" t="s">
        <v>1294</v>
      </c>
      <c r="G6546" s="61"/>
    </row>
    <row r="6547" spans="1:7" x14ac:dyDescent="0.15">
      <c r="A6547" s="44">
        <v>36318</v>
      </c>
      <c r="B6547" s="44" t="s">
        <v>1296</v>
      </c>
      <c r="C6547" s="48" t="s">
        <v>5379</v>
      </c>
      <c r="D6547" s="44">
        <v>2002</v>
      </c>
      <c r="E6547" s="48" t="s">
        <v>9463</v>
      </c>
      <c r="F6547" s="44" t="s">
        <v>1296</v>
      </c>
      <c r="G6547" s="61"/>
    </row>
    <row r="6548" spans="1:7" x14ac:dyDescent="0.15">
      <c r="A6548" s="44">
        <v>36319</v>
      </c>
      <c r="B6548" s="44" t="s">
        <v>1295</v>
      </c>
      <c r="C6548" s="48" t="s">
        <v>5380</v>
      </c>
      <c r="D6548" s="44">
        <v>2001</v>
      </c>
      <c r="E6548" s="48" t="s">
        <v>9463</v>
      </c>
      <c r="F6548" s="44" t="s">
        <v>1296</v>
      </c>
      <c r="G6548" s="61"/>
    </row>
    <row r="6549" spans="1:7" x14ac:dyDescent="0.15">
      <c r="A6549" s="44">
        <v>36320</v>
      </c>
      <c r="B6549" s="44" t="s">
        <v>1295</v>
      </c>
      <c r="C6549" s="48" t="s">
        <v>5381</v>
      </c>
      <c r="D6549" s="44">
        <v>2000</v>
      </c>
      <c r="E6549" s="48" t="s">
        <v>9463</v>
      </c>
      <c r="F6549" s="44" t="s">
        <v>1296</v>
      </c>
      <c r="G6549" s="61"/>
    </row>
    <row r="6550" spans="1:7" x14ac:dyDescent="0.15">
      <c r="A6550" s="44">
        <v>36321</v>
      </c>
      <c r="B6550" s="44" t="s">
        <v>1295</v>
      </c>
      <c r="C6550" s="48" t="s">
        <v>5382</v>
      </c>
      <c r="D6550" s="44">
        <v>2003</v>
      </c>
      <c r="E6550" s="48" t="s">
        <v>8728</v>
      </c>
      <c r="F6550" s="44" t="s">
        <v>1295</v>
      </c>
      <c r="G6550" s="61"/>
    </row>
    <row r="6551" spans="1:7" x14ac:dyDescent="0.15">
      <c r="A6551" s="44">
        <v>36322</v>
      </c>
      <c r="B6551" s="44" t="s">
        <v>1296</v>
      </c>
      <c r="C6551" s="48" t="s">
        <v>5383</v>
      </c>
      <c r="D6551" s="44">
        <v>2004</v>
      </c>
      <c r="E6551" s="48" t="s">
        <v>8780</v>
      </c>
      <c r="F6551" s="44" t="s">
        <v>1294</v>
      </c>
      <c r="G6551" s="61">
        <v>43100</v>
      </c>
    </row>
    <row r="6552" spans="1:7" x14ac:dyDescent="0.15">
      <c r="A6552" s="44">
        <v>36323</v>
      </c>
      <c r="B6552" s="44" t="s">
        <v>1296</v>
      </c>
      <c r="C6552" s="48" t="s">
        <v>5384</v>
      </c>
      <c r="D6552" s="44">
        <v>2001</v>
      </c>
      <c r="E6552" s="48" t="s">
        <v>8780</v>
      </c>
      <c r="F6552" s="44" t="s">
        <v>1294</v>
      </c>
      <c r="G6552" s="61"/>
    </row>
    <row r="6553" spans="1:7" x14ac:dyDescent="0.15">
      <c r="A6553" s="44">
        <v>36325</v>
      </c>
      <c r="B6553" s="44" t="s">
        <v>1295</v>
      </c>
      <c r="C6553" s="48" t="s">
        <v>5385</v>
      </c>
      <c r="D6553" s="44">
        <v>2008</v>
      </c>
      <c r="E6553" s="48" t="s">
        <v>9083</v>
      </c>
      <c r="F6553" s="44" t="s">
        <v>1296</v>
      </c>
      <c r="G6553" s="61"/>
    </row>
    <row r="6554" spans="1:7" x14ac:dyDescent="0.15">
      <c r="A6554" s="44">
        <v>36326</v>
      </c>
      <c r="B6554" s="44" t="s">
        <v>1295</v>
      </c>
      <c r="C6554" s="48" t="s">
        <v>5386</v>
      </c>
      <c r="D6554" s="44">
        <v>2005</v>
      </c>
      <c r="E6554" s="48" t="s">
        <v>9083</v>
      </c>
      <c r="F6554" s="44" t="s">
        <v>1296</v>
      </c>
      <c r="G6554" s="61"/>
    </row>
    <row r="6555" spans="1:7" x14ac:dyDescent="0.15">
      <c r="A6555" s="44">
        <v>36327</v>
      </c>
      <c r="B6555" s="44" t="s">
        <v>1295</v>
      </c>
      <c r="C6555" s="48" t="s">
        <v>5387</v>
      </c>
      <c r="D6555" s="44">
        <v>2006</v>
      </c>
      <c r="E6555" s="48" t="s">
        <v>9083</v>
      </c>
      <c r="F6555" s="44" t="s">
        <v>1296</v>
      </c>
      <c r="G6555" s="61">
        <v>43100</v>
      </c>
    </row>
    <row r="6556" spans="1:7" x14ac:dyDescent="0.15">
      <c r="A6556" s="44">
        <v>36328</v>
      </c>
      <c r="B6556" s="44" t="s">
        <v>1296</v>
      </c>
      <c r="C6556" s="48" t="s">
        <v>5388</v>
      </c>
      <c r="D6556" s="44">
        <v>2006</v>
      </c>
      <c r="E6556" s="48" t="s">
        <v>9083</v>
      </c>
      <c r="F6556" s="44" t="s">
        <v>1296</v>
      </c>
      <c r="G6556" s="61"/>
    </row>
    <row r="6557" spans="1:7" x14ac:dyDescent="0.15">
      <c r="A6557" s="44">
        <v>36329</v>
      </c>
      <c r="B6557" s="44" t="s">
        <v>1295</v>
      </c>
      <c r="C6557" s="48" t="s">
        <v>5389</v>
      </c>
      <c r="D6557" s="44">
        <v>2003</v>
      </c>
      <c r="E6557" s="48" t="s">
        <v>9083</v>
      </c>
      <c r="F6557" s="44" t="s">
        <v>1296</v>
      </c>
      <c r="G6557" s="61"/>
    </row>
    <row r="6558" spans="1:7" x14ac:dyDescent="0.15">
      <c r="A6558" s="44">
        <v>36330</v>
      </c>
      <c r="B6558" s="44" t="s">
        <v>1296</v>
      </c>
      <c r="C6558" s="48" t="s">
        <v>5390</v>
      </c>
      <c r="D6558" s="44">
        <v>2006</v>
      </c>
      <c r="E6558" s="48" t="s">
        <v>8843</v>
      </c>
      <c r="F6558" s="44" t="s">
        <v>1296</v>
      </c>
      <c r="G6558" s="61">
        <v>43100</v>
      </c>
    </row>
    <row r="6559" spans="1:7" x14ac:dyDescent="0.15">
      <c r="A6559" s="44">
        <v>36331</v>
      </c>
      <c r="B6559" s="44" t="s">
        <v>1296</v>
      </c>
      <c r="C6559" s="48" t="s">
        <v>7437</v>
      </c>
      <c r="D6559" s="44">
        <v>2005</v>
      </c>
      <c r="E6559" s="48" t="s">
        <v>8805</v>
      </c>
      <c r="F6559" s="44" t="s">
        <v>1298</v>
      </c>
      <c r="G6559" s="61">
        <v>43035</v>
      </c>
    </row>
    <row r="6560" spans="1:7" x14ac:dyDescent="0.15">
      <c r="A6560" s="44">
        <v>36332</v>
      </c>
      <c r="B6560" s="44" t="s">
        <v>1295</v>
      </c>
      <c r="C6560" s="48" t="s">
        <v>5391</v>
      </c>
      <c r="D6560" s="44">
        <v>2003</v>
      </c>
      <c r="E6560" s="48" t="s">
        <v>8713</v>
      </c>
      <c r="F6560" s="44" t="s">
        <v>1297</v>
      </c>
      <c r="G6560" s="61"/>
    </row>
    <row r="6561" spans="1:7" x14ac:dyDescent="0.15">
      <c r="A6561" s="44">
        <v>36333</v>
      </c>
      <c r="B6561" s="44" t="s">
        <v>1295</v>
      </c>
      <c r="C6561" s="48" t="s">
        <v>5392</v>
      </c>
      <c r="D6561" s="44">
        <v>2000</v>
      </c>
      <c r="E6561" s="48" t="s">
        <v>8770</v>
      </c>
      <c r="F6561" s="44" t="s">
        <v>1291</v>
      </c>
      <c r="G6561" s="61"/>
    </row>
    <row r="6562" spans="1:7" x14ac:dyDescent="0.15">
      <c r="A6562" s="44">
        <v>36334</v>
      </c>
      <c r="B6562" s="44" t="s">
        <v>1296</v>
      </c>
      <c r="C6562" s="48" t="s">
        <v>5393</v>
      </c>
      <c r="D6562" s="44">
        <v>2003</v>
      </c>
      <c r="E6562" s="48" t="s">
        <v>8843</v>
      </c>
      <c r="F6562" s="44" t="s">
        <v>1296</v>
      </c>
      <c r="G6562" s="61"/>
    </row>
    <row r="6563" spans="1:7" x14ac:dyDescent="0.15">
      <c r="A6563" s="44">
        <v>36335</v>
      </c>
      <c r="B6563" s="44" t="s">
        <v>1295</v>
      </c>
      <c r="C6563" s="48" t="s">
        <v>5394</v>
      </c>
      <c r="D6563" s="44">
        <v>2006</v>
      </c>
      <c r="E6563" s="48" t="s">
        <v>8843</v>
      </c>
      <c r="F6563" s="44" t="s">
        <v>1296</v>
      </c>
      <c r="G6563" s="61"/>
    </row>
    <row r="6564" spans="1:7" x14ac:dyDescent="0.15">
      <c r="A6564" s="44">
        <v>36336</v>
      </c>
      <c r="B6564" s="44" t="s">
        <v>1295</v>
      </c>
      <c r="C6564" s="48" t="s">
        <v>5395</v>
      </c>
      <c r="D6564" s="44">
        <v>2004</v>
      </c>
      <c r="E6564" s="48" t="s">
        <v>8843</v>
      </c>
      <c r="F6564" s="44" t="s">
        <v>1296</v>
      </c>
      <c r="G6564" s="61"/>
    </row>
    <row r="6565" spans="1:7" x14ac:dyDescent="0.15">
      <c r="A6565" s="44">
        <v>36337</v>
      </c>
      <c r="B6565" s="44" t="s">
        <v>1295</v>
      </c>
      <c r="C6565" s="48" t="s">
        <v>5396</v>
      </c>
      <c r="D6565" s="44">
        <v>2006</v>
      </c>
      <c r="E6565" s="48" t="s">
        <v>8843</v>
      </c>
      <c r="F6565" s="44" t="s">
        <v>1296</v>
      </c>
      <c r="G6565" s="61"/>
    </row>
    <row r="6566" spans="1:7" x14ac:dyDescent="0.15">
      <c r="A6566" s="44">
        <v>36338</v>
      </c>
      <c r="B6566" s="44" t="s">
        <v>1295</v>
      </c>
      <c r="C6566" s="48" t="s">
        <v>5397</v>
      </c>
      <c r="D6566" s="44">
        <v>2007</v>
      </c>
      <c r="E6566" s="48" t="s">
        <v>8843</v>
      </c>
      <c r="F6566" s="44" t="s">
        <v>1296</v>
      </c>
      <c r="G6566" s="61">
        <v>43100</v>
      </c>
    </row>
    <row r="6567" spans="1:7" x14ac:dyDescent="0.15">
      <c r="A6567" s="44">
        <v>36339</v>
      </c>
      <c r="B6567" s="44" t="s">
        <v>1295</v>
      </c>
      <c r="C6567" s="48" t="s">
        <v>5398</v>
      </c>
      <c r="D6567" s="44">
        <v>2000</v>
      </c>
      <c r="E6567" s="48" t="s">
        <v>8843</v>
      </c>
      <c r="F6567" s="44" t="s">
        <v>1296</v>
      </c>
      <c r="G6567" s="61"/>
    </row>
    <row r="6568" spans="1:7" x14ac:dyDescent="0.15">
      <c r="A6568" s="44">
        <v>36340</v>
      </c>
      <c r="B6568" s="44" t="s">
        <v>1295</v>
      </c>
      <c r="C6568" s="48" t="s">
        <v>5399</v>
      </c>
      <c r="D6568" s="44">
        <v>2007</v>
      </c>
      <c r="E6568" s="48" t="s">
        <v>8843</v>
      </c>
      <c r="F6568" s="44" t="s">
        <v>1296</v>
      </c>
      <c r="G6568" s="61"/>
    </row>
    <row r="6569" spans="1:7" x14ac:dyDescent="0.15">
      <c r="A6569" s="44">
        <v>36341</v>
      </c>
      <c r="B6569" s="44" t="s">
        <v>1295</v>
      </c>
      <c r="C6569" s="48" t="s">
        <v>5400</v>
      </c>
      <c r="D6569" s="44">
        <v>2004</v>
      </c>
      <c r="E6569" s="48" t="s">
        <v>8801</v>
      </c>
      <c r="F6569" s="44" t="s">
        <v>1296</v>
      </c>
      <c r="G6569" s="61"/>
    </row>
    <row r="6570" spans="1:7" x14ac:dyDescent="0.15">
      <c r="A6570" s="133">
        <v>36342</v>
      </c>
      <c r="B6570" s="133" t="s">
        <v>1296</v>
      </c>
      <c r="C6570" s="134" t="s">
        <v>5401</v>
      </c>
      <c r="D6570" s="133">
        <v>2000</v>
      </c>
      <c r="E6570" s="134" t="s">
        <v>8791</v>
      </c>
      <c r="F6570" s="133" t="s">
        <v>1295</v>
      </c>
    </row>
    <row r="6571" spans="1:7" x14ac:dyDescent="0.15">
      <c r="A6571" s="44">
        <v>36344</v>
      </c>
      <c r="B6571" s="44" t="s">
        <v>1296</v>
      </c>
      <c r="C6571" s="48" t="s">
        <v>5402</v>
      </c>
      <c r="D6571" s="44">
        <v>2003</v>
      </c>
      <c r="E6571" s="48" t="s">
        <v>8822</v>
      </c>
      <c r="F6571" s="44" t="s">
        <v>1295</v>
      </c>
      <c r="G6571" s="61"/>
    </row>
    <row r="6572" spans="1:7" x14ac:dyDescent="0.15">
      <c r="A6572" s="133">
        <v>36346</v>
      </c>
      <c r="B6572" s="133" t="s">
        <v>1296</v>
      </c>
      <c r="C6572" s="134" t="s">
        <v>5403</v>
      </c>
      <c r="D6572" s="133">
        <v>2003</v>
      </c>
      <c r="E6572" s="134" t="s">
        <v>11380</v>
      </c>
      <c r="F6572" s="133" t="s">
        <v>1298</v>
      </c>
    </row>
    <row r="6573" spans="1:7" x14ac:dyDescent="0.15">
      <c r="A6573" s="44">
        <v>36347</v>
      </c>
      <c r="B6573" s="44" t="s">
        <v>1295</v>
      </c>
      <c r="C6573" s="48" t="s">
        <v>8686</v>
      </c>
      <c r="D6573" s="44">
        <v>2001</v>
      </c>
      <c r="E6573" s="48" t="s">
        <v>11380</v>
      </c>
      <c r="F6573" s="44" t="s">
        <v>1298</v>
      </c>
      <c r="G6573" s="61"/>
    </row>
    <row r="6574" spans="1:7" x14ac:dyDescent="0.15">
      <c r="A6574" s="44">
        <v>36348</v>
      </c>
      <c r="B6574" s="44" t="s">
        <v>1296</v>
      </c>
      <c r="C6574" s="48" t="s">
        <v>5404</v>
      </c>
      <c r="D6574" s="44">
        <v>2005</v>
      </c>
      <c r="E6574" s="48" t="s">
        <v>8841</v>
      </c>
      <c r="F6574" s="44" t="s">
        <v>1293</v>
      </c>
      <c r="G6574" s="61"/>
    </row>
    <row r="6575" spans="1:7" x14ac:dyDescent="0.15">
      <c r="A6575" s="44">
        <v>36349</v>
      </c>
      <c r="B6575" s="44" t="s">
        <v>1295</v>
      </c>
      <c r="C6575" s="48" t="s">
        <v>5405</v>
      </c>
      <c r="D6575" s="44">
        <v>2008</v>
      </c>
      <c r="E6575" s="48" t="s">
        <v>8841</v>
      </c>
      <c r="F6575" s="44" t="s">
        <v>1293</v>
      </c>
      <c r="G6575" s="61"/>
    </row>
    <row r="6576" spans="1:7" x14ac:dyDescent="0.15">
      <c r="A6576" s="44">
        <v>36350</v>
      </c>
      <c r="B6576" s="44" t="s">
        <v>1295</v>
      </c>
      <c r="C6576" s="48" t="s">
        <v>5406</v>
      </c>
      <c r="D6576" s="44">
        <v>2008</v>
      </c>
      <c r="E6576" s="48" t="s">
        <v>8841</v>
      </c>
      <c r="F6576" s="44" t="s">
        <v>1293</v>
      </c>
      <c r="G6576" s="61"/>
    </row>
    <row r="6577" spans="1:7" x14ac:dyDescent="0.15">
      <c r="A6577" s="44">
        <v>36351</v>
      </c>
      <c r="B6577" s="44" t="s">
        <v>1296</v>
      </c>
      <c r="C6577" s="48" t="s">
        <v>5407</v>
      </c>
      <c r="D6577" s="44">
        <v>2001</v>
      </c>
      <c r="E6577" s="48" t="s">
        <v>8794</v>
      </c>
      <c r="F6577" s="44" t="s">
        <v>1293</v>
      </c>
      <c r="G6577" s="61"/>
    </row>
    <row r="6578" spans="1:7" x14ac:dyDescent="0.15">
      <c r="A6578" s="44">
        <v>36352</v>
      </c>
      <c r="B6578" s="44" t="s">
        <v>1295</v>
      </c>
      <c r="C6578" s="48" t="s">
        <v>11237</v>
      </c>
      <c r="D6578" s="44">
        <v>1999</v>
      </c>
      <c r="E6578" s="48" t="s">
        <v>8794</v>
      </c>
      <c r="F6578" s="44" t="s">
        <v>1293</v>
      </c>
      <c r="G6578" s="61"/>
    </row>
    <row r="6579" spans="1:7" x14ac:dyDescent="0.15">
      <c r="A6579" s="44">
        <v>36354</v>
      </c>
      <c r="B6579" s="44" t="s">
        <v>1296</v>
      </c>
      <c r="C6579" s="48" t="s">
        <v>5408</v>
      </c>
      <c r="D6579" s="44">
        <v>2006</v>
      </c>
      <c r="E6579" s="48" t="s">
        <v>8698</v>
      </c>
      <c r="F6579" s="44" t="s">
        <v>1298</v>
      </c>
      <c r="G6579" s="61">
        <v>42946</v>
      </c>
    </row>
    <row r="6580" spans="1:7" x14ac:dyDescent="0.15">
      <c r="A6580" s="44">
        <v>36355</v>
      </c>
      <c r="B6580" s="44" t="s">
        <v>1296</v>
      </c>
      <c r="C6580" s="48" t="s">
        <v>5409</v>
      </c>
      <c r="D6580" s="44">
        <v>2003</v>
      </c>
      <c r="E6580" s="48" t="s">
        <v>8698</v>
      </c>
      <c r="F6580" s="44" t="s">
        <v>1298</v>
      </c>
      <c r="G6580" s="61"/>
    </row>
    <row r="6581" spans="1:7" x14ac:dyDescent="0.15">
      <c r="A6581" s="44">
        <v>36356</v>
      </c>
      <c r="B6581" s="44" t="s">
        <v>1295</v>
      </c>
      <c r="C6581" s="48" t="s">
        <v>5410</v>
      </c>
      <c r="D6581" s="44">
        <v>2000</v>
      </c>
      <c r="E6581" s="48" t="s">
        <v>8698</v>
      </c>
      <c r="F6581" s="44" t="s">
        <v>1298</v>
      </c>
      <c r="G6581" s="61"/>
    </row>
    <row r="6582" spans="1:7" x14ac:dyDescent="0.15">
      <c r="A6582" s="44">
        <v>36357</v>
      </c>
      <c r="B6582" s="44" t="s">
        <v>1296</v>
      </c>
      <c r="C6582" s="48" t="s">
        <v>5411</v>
      </c>
      <c r="D6582" s="44">
        <v>2003</v>
      </c>
      <c r="E6582" s="48" t="s">
        <v>8698</v>
      </c>
      <c r="F6582" s="44" t="s">
        <v>1298</v>
      </c>
      <c r="G6582" s="61"/>
    </row>
    <row r="6583" spans="1:7" x14ac:dyDescent="0.15">
      <c r="A6583" s="44">
        <v>36358</v>
      </c>
      <c r="B6583" s="44" t="s">
        <v>1296</v>
      </c>
      <c r="C6583" s="48" t="s">
        <v>5412</v>
      </c>
      <c r="D6583" s="44">
        <v>2006</v>
      </c>
      <c r="E6583" s="48" t="s">
        <v>8698</v>
      </c>
      <c r="F6583" s="44" t="s">
        <v>1298</v>
      </c>
      <c r="G6583" s="61">
        <v>43002</v>
      </c>
    </row>
    <row r="6584" spans="1:7" x14ac:dyDescent="0.15">
      <c r="A6584" s="44">
        <v>36359</v>
      </c>
      <c r="B6584" s="44" t="s">
        <v>1296</v>
      </c>
      <c r="C6584" s="48" t="s">
        <v>5413</v>
      </c>
      <c r="D6584" s="44">
        <v>2005</v>
      </c>
      <c r="E6584" s="48" t="s">
        <v>8698</v>
      </c>
      <c r="F6584" s="44" t="s">
        <v>1298</v>
      </c>
      <c r="G6584" s="61">
        <v>43100</v>
      </c>
    </row>
    <row r="6585" spans="1:7" x14ac:dyDescent="0.15">
      <c r="A6585" s="44">
        <v>36361</v>
      </c>
      <c r="B6585" s="44" t="s">
        <v>1296</v>
      </c>
      <c r="C6585" s="48" t="s">
        <v>4498</v>
      </c>
      <c r="D6585" s="44">
        <v>2004</v>
      </c>
      <c r="E6585" s="48" t="s">
        <v>8790</v>
      </c>
      <c r="F6585" s="44" t="s">
        <v>1298</v>
      </c>
      <c r="G6585" s="61"/>
    </row>
    <row r="6586" spans="1:7" x14ac:dyDescent="0.15">
      <c r="A6586" s="44">
        <v>36363</v>
      </c>
      <c r="B6586" s="44" t="s">
        <v>1295</v>
      </c>
      <c r="C6586" s="48" t="s">
        <v>5414</v>
      </c>
      <c r="D6586" s="44">
        <v>2000</v>
      </c>
      <c r="E6586" s="48" t="s">
        <v>8790</v>
      </c>
      <c r="F6586" s="44" t="s">
        <v>1298</v>
      </c>
      <c r="G6586" s="61"/>
    </row>
    <row r="6587" spans="1:7" x14ac:dyDescent="0.15">
      <c r="A6587" s="44">
        <v>36364</v>
      </c>
      <c r="B6587" s="44" t="s">
        <v>1296</v>
      </c>
      <c r="C6587" s="48" t="s">
        <v>3104</v>
      </c>
      <c r="D6587" s="44">
        <v>2000</v>
      </c>
      <c r="E6587" s="48" t="s">
        <v>8817</v>
      </c>
      <c r="F6587" s="44" t="s">
        <v>1291</v>
      </c>
      <c r="G6587" s="61"/>
    </row>
    <row r="6588" spans="1:7" x14ac:dyDescent="0.15">
      <c r="A6588" s="44">
        <v>36365</v>
      </c>
      <c r="B6588" s="44" t="s">
        <v>1295</v>
      </c>
      <c r="C6588" s="48" t="s">
        <v>5415</v>
      </c>
      <c r="D6588" s="44">
        <v>2000</v>
      </c>
      <c r="E6588" s="48" t="s">
        <v>8711</v>
      </c>
      <c r="F6588" s="44" t="s">
        <v>1291</v>
      </c>
      <c r="G6588" s="61"/>
    </row>
    <row r="6589" spans="1:7" x14ac:dyDescent="0.15">
      <c r="A6589" s="44">
        <v>36366</v>
      </c>
      <c r="B6589" s="44" t="s">
        <v>1296</v>
      </c>
      <c r="C6589" s="48" t="s">
        <v>5416</v>
      </c>
      <c r="D6589" s="44">
        <v>2005</v>
      </c>
      <c r="E6589" s="48" t="s">
        <v>8794</v>
      </c>
      <c r="F6589" s="44" t="s">
        <v>1293</v>
      </c>
      <c r="G6589" s="61"/>
    </row>
    <row r="6590" spans="1:7" x14ac:dyDescent="0.15">
      <c r="A6590" s="44">
        <v>36367</v>
      </c>
      <c r="B6590" s="44" t="s">
        <v>1296</v>
      </c>
      <c r="C6590" s="48" t="s">
        <v>5417</v>
      </c>
      <c r="D6590" s="44">
        <v>2004</v>
      </c>
      <c r="E6590" s="48" t="s">
        <v>8794</v>
      </c>
      <c r="F6590" s="44" t="s">
        <v>1293</v>
      </c>
      <c r="G6590" s="61"/>
    </row>
    <row r="6591" spans="1:7" x14ac:dyDescent="0.15">
      <c r="A6591" s="44">
        <v>36368</v>
      </c>
      <c r="B6591" s="44" t="s">
        <v>1296</v>
      </c>
      <c r="C6591" s="48" t="s">
        <v>5418</v>
      </c>
      <c r="D6591" s="44">
        <v>2005</v>
      </c>
      <c r="E6591" s="48" t="s">
        <v>8764</v>
      </c>
      <c r="F6591" s="44" t="s">
        <v>1296</v>
      </c>
      <c r="G6591" s="61">
        <v>42925</v>
      </c>
    </row>
    <row r="6592" spans="1:7" x14ac:dyDescent="0.15">
      <c r="A6592" s="44">
        <v>36369</v>
      </c>
      <c r="B6592" s="44" t="s">
        <v>1296</v>
      </c>
      <c r="C6592" s="48" t="s">
        <v>11238</v>
      </c>
      <c r="D6592" s="44">
        <v>1999</v>
      </c>
      <c r="E6592" s="48" t="s">
        <v>8764</v>
      </c>
      <c r="F6592" s="44" t="s">
        <v>1296</v>
      </c>
      <c r="G6592" s="61"/>
    </row>
    <row r="6593" spans="1:7" x14ac:dyDescent="0.15">
      <c r="A6593" s="44">
        <v>36370</v>
      </c>
      <c r="B6593" s="44" t="s">
        <v>1295</v>
      </c>
      <c r="C6593" s="48" t="s">
        <v>5419</v>
      </c>
      <c r="D6593" s="44">
        <v>2006</v>
      </c>
      <c r="E6593" s="48" t="s">
        <v>8764</v>
      </c>
      <c r="F6593" s="44" t="s">
        <v>1296</v>
      </c>
      <c r="G6593" s="61">
        <v>43023</v>
      </c>
    </row>
    <row r="6594" spans="1:7" x14ac:dyDescent="0.15">
      <c r="A6594" s="44">
        <v>36371</v>
      </c>
      <c r="B6594" s="44" t="s">
        <v>1296</v>
      </c>
      <c r="C6594" s="48" t="s">
        <v>5420</v>
      </c>
      <c r="D6594" s="44">
        <v>2005</v>
      </c>
      <c r="E6594" s="48" t="s">
        <v>8764</v>
      </c>
      <c r="F6594" s="44" t="s">
        <v>1296</v>
      </c>
      <c r="G6594" s="61">
        <v>42925</v>
      </c>
    </row>
    <row r="6595" spans="1:7" x14ac:dyDescent="0.15">
      <c r="A6595" s="44">
        <v>36372</v>
      </c>
      <c r="B6595" s="44" t="s">
        <v>1295</v>
      </c>
      <c r="C6595" s="48" t="s">
        <v>5421</v>
      </c>
      <c r="D6595" s="44">
        <v>2005</v>
      </c>
      <c r="E6595" s="48" t="s">
        <v>8764</v>
      </c>
      <c r="F6595" s="44" t="s">
        <v>1296</v>
      </c>
      <c r="G6595" s="61">
        <v>42512</v>
      </c>
    </row>
    <row r="6596" spans="1:7" x14ac:dyDescent="0.15">
      <c r="A6596" s="44">
        <v>36373</v>
      </c>
      <c r="B6596" s="44" t="s">
        <v>1296</v>
      </c>
      <c r="C6596" s="48" t="s">
        <v>5422</v>
      </c>
      <c r="D6596" s="44">
        <v>2005</v>
      </c>
      <c r="E6596" s="48" t="s">
        <v>8764</v>
      </c>
      <c r="F6596" s="44" t="s">
        <v>1296</v>
      </c>
      <c r="G6596" s="61">
        <v>42925</v>
      </c>
    </row>
    <row r="6597" spans="1:7" x14ac:dyDescent="0.15">
      <c r="A6597" s="44">
        <v>36374</v>
      </c>
      <c r="B6597" s="44" t="s">
        <v>1295</v>
      </c>
      <c r="C6597" s="48" t="s">
        <v>5423</v>
      </c>
      <c r="D6597" s="44">
        <v>2000</v>
      </c>
      <c r="E6597" s="48" t="s">
        <v>8764</v>
      </c>
      <c r="F6597" s="44" t="s">
        <v>1296</v>
      </c>
      <c r="G6597" s="61"/>
    </row>
    <row r="6598" spans="1:7" x14ac:dyDescent="0.15">
      <c r="A6598" s="44">
        <v>36375</v>
      </c>
      <c r="B6598" s="44" t="s">
        <v>1295</v>
      </c>
      <c r="C6598" s="48" t="s">
        <v>5424</v>
      </c>
      <c r="D6598" s="44">
        <v>2005</v>
      </c>
      <c r="E6598" s="48" t="s">
        <v>8743</v>
      </c>
      <c r="F6598" s="44" t="s">
        <v>1299</v>
      </c>
      <c r="G6598" s="61">
        <v>42996</v>
      </c>
    </row>
    <row r="6599" spans="1:7" x14ac:dyDescent="0.15">
      <c r="A6599" s="44">
        <v>36376</v>
      </c>
      <c r="B6599" s="44" t="s">
        <v>1295</v>
      </c>
      <c r="C6599" s="48" t="s">
        <v>5425</v>
      </c>
      <c r="D6599" s="44">
        <v>2004</v>
      </c>
      <c r="E6599" s="48" t="s">
        <v>8743</v>
      </c>
      <c r="F6599" s="44" t="s">
        <v>1299</v>
      </c>
      <c r="G6599" s="61"/>
    </row>
    <row r="6600" spans="1:7" x14ac:dyDescent="0.15">
      <c r="A6600" s="44">
        <v>36377</v>
      </c>
      <c r="B6600" s="44" t="s">
        <v>1295</v>
      </c>
      <c r="C6600" s="48" t="s">
        <v>5426</v>
      </c>
      <c r="D6600" s="44">
        <v>2004</v>
      </c>
      <c r="E6600" s="48" t="s">
        <v>8702</v>
      </c>
      <c r="F6600" s="44" t="s">
        <v>1299</v>
      </c>
      <c r="G6600" s="61">
        <v>42786</v>
      </c>
    </row>
    <row r="6601" spans="1:7" x14ac:dyDescent="0.15">
      <c r="A6601" s="44">
        <v>36378</v>
      </c>
      <c r="B6601" s="44" t="s">
        <v>1295</v>
      </c>
      <c r="C6601" s="48" t="s">
        <v>5427</v>
      </c>
      <c r="D6601" s="44">
        <v>2004</v>
      </c>
      <c r="E6601" s="48" t="s">
        <v>8702</v>
      </c>
      <c r="F6601" s="44" t="s">
        <v>1299</v>
      </c>
      <c r="G6601" s="61">
        <v>42786</v>
      </c>
    </row>
    <row r="6602" spans="1:7" x14ac:dyDescent="0.15">
      <c r="A6602" s="44">
        <v>36379</v>
      </c>
      <c r="B6602" s="44" t="s">
        <v>1295</v>
      </c>
      <c r="C6602" s="48" t="s">
        <v>5428</v>
      </c>
      <c r="D6602" s="44">
        <v>2006</v>
      </c>
      <c r="E6602" s="48" t="s">
        <v>8702</v>
      </c>
      <c r="F6602" s="44" t="s">
        <v>1299</v>
      </c>
      <c r="G6602" s="61">
        <v>43100</v>
      </c>
    </row>
    <row r="6603" spans="1:7" x14ac:dyDescent="0.15">
      <c r="A6603" s="44">
        <v>36380</v>
      </c>
      <c r="B6603" s="44" t="s">
        <v>1295</v>
      </c>
      <c r="C6603" s="48" t="s">
        <v>5429</v>
      </c>
      <c r="D6603" s="44">
        <v>2003</v>
      </c>
      <c r="E6603" s="48" t="s">
        <v>8816</v>
      </c>
      <c r="F6603" s="44" t="s">
        <v>1296</v>
      </c>
      <c r="G6603" s="61"/>
    </row>
    <row r="6604" spans="1:7" x14ac:dyDescent="0.15">
      <c r="A6604" s="44">
        <v>36381</v>
      </c>
      <c r="B6604" s="44" t="s">
        <v>1295</v>
      </c>
      <c r="C6604" s="48" t="s">
        <v>5430</v>
      </c>
      <c r="D6604" s="44">
        <v>2002</v>
      </c>
      <c r="E6604" s="48" t="s">
        <v>8816</v>
      </c>
      <c r="F6604" s="44" t="s">
        <v>1296</v>
      </c>
      <c r="G6604" s="61"/>
    </row>
    <row r="6605" spans="1:7" x14ac:dyDescent="0.15">
      <c r="A6605" s="44">
        <v>36382</v>
      </c>
      <c r="B6605" s="44" t="s">
        <v>1295</v>
      </c>
      <c r="C6605" s="48" t="s">
        <v>5431</v>
      </c>
      <c r="D6605" s="44">
        <v>2005</v>
      </c>
      <c r="E6605" s="48" t="s">
        <v>9174</v>
      </c>
      <c r="F6605" s="44" t="s">
        <v>1290</v>
      </c>
      <c r="G6605" s="61"/>
    </row>
    <row r="6606" spans="1:7" x14ac:dyDescent="0.15">
      <c r="A6606" s="44">
        <v>36383</v>
      </c>
      <c r="B6606" s="44" t="s">
        <v>1296</v>
      </c>
      <c r="C6606" s="48" t="s">
        <v>5432</v>
      </c>
      <c r="D6606" s="44">
        <v>2001</v>
      </c>
      <c r="E6606" s="48" t="s">
        <v>8843</v>
      </c>
      <c r="F6606" s="44" t="s">
        <v>1296</v>
      </c>
      <c r="G6606" s="61"/>
    </row>
    <row r="6607" spans="1:7" x14ac:dyDescent="0.15">
      <c r="A6607" s="44">
        <v>36384</v>
      </c>
      <c r="B6607" s="44" t="s">
        <v>1295</v>
      </c>
      <c r="C6607" s="48" t="s">
        <v>5433</v>
      </c>
      <c r="D6607" s="44">
        <v>2001</v>
      </c>
      <c r="E6607" s="48" t="s">
        <v>8816</v>
      </c>
      <c r="F6607" s="44" t="s">
        <v>1296</v>
      </c>
      <c r="G6607" s="61"/>
    </row>
    <row r="6608" spans="1:7" x14ac:dyDescent="0.15">
      <c r="A6608" s="44">
        <v>36385</v>
      </c>
      <c r="B6608" s="44" t="s">
        <v>1295</v>
      </c>
      <c r="C6608" s="48" t="s">
        <v>11239</v>
      </c>
      <c r="D6608" s="44">
        <v>1999</v>
      </c>
      <c r="E6608" s="48" t="s">
        <v>8855</v>
      </c>
      <c r="F6608" s="44" t="s">
        <v>1292</v>
      </c>
      <c r="G6608" s="61"/>
    </row>
    <row r="6609" spans="1:7" x14ac:dyDescent="0.15">
      <c r="A6609" s="44">
        <v>36386</v>
      </c>
      <c r="B6609" s="44" t="s">
        <v>1295</v>
      </c>
      <c r="C6609" s="48" t="s">
        <v>5435</v>
      </c>
      <c r="D6609" s="44">
        <v>2008</v>
      </c>
      <c r="E6609" s="48" t="s">
        <v>8715</v>
      </c>
      <c r="F6609" s="44" t="s">
        <v>1299</v>
      </c>
      <c r="G6609" s="61"/>
    </row>
    <row r="6610" spans="1:7" x14ac:dyDescent="0.15">
      <c r="A6610" s="44">
        <v>36387</v>
      </c>
      <c r="B6610" s="44" t="s">
        <v>1296</v>
      </c>
      <c r="C6610" s="48" t="s">
        <v>5436</v>
      </c>
      <c r="D6610" s="44">
        <v>2006</v>
      </c>
      <c r="E6610" s="48" t="s">
        <v>8715</v>
      </c>
      <c r="F6610" s="44" t="s">
        <v>1299</v>
      </c>
      <c r="G6610" s="61"/>
    </row>
    <row r="6611" spans="1:7" x14ac:dyDescent="0.15">
      <c r="A6611" s="44">
        <v>36388</v>
      </c>
      <c r="B6611" s="44" t="s">
        <v>1295</v>
      </c>
      <c r="C6611" s="48" t="s">
        <v>5437</v>
      </c>
      <c r="D6611" s="44">
        <v>2008</v>
      </c>
      <c r="E6611" s="48" t="s">
        <v>8715</v>
      </c>
      <c r="F6611" s="44" t="s">
        <v>1299</v>
      </c>
      <c r="G6611" s="61"/>
    </row>
    <row r="6612" spans="1:7" x14ac:dyDescent="0.15">
      <c r="A6612" s="44">
        <v>36389</v>
      </c>
      <c r="B6612" s="44" t="s">
        <v>1296</v>
      </c>
      <c r="C6612" s="48" t="s">
        <v>5438</v>
      </c>
      <c r="D6612" s="44">
        <v>2007</v>
      </c>
      <c r="E6612" s="48" t="s">
        <v>8715</v>
      </c>
      <c r="F6612" s="44" t="s">
        <v>1299</v>
      </c>
      <c r="G6612" s="61"/>
    </row>
    <row r="6613" spans="1:7" x14ac:dyDescent="0.15">
      <c r="A6613" s="44">
        <v>36390</v>
      </c>
      <c r="B6613" s="44" t="s">
        <v>1295</v>
      </c>
      <c r="C6613" s="48" t="s">
        <v>5439</v>
      </c>
      <c r="D6613" s="44">
        <v>2008</v>
      </c>
      <c r="E6613" s="48" t="s">
        <v>8715</v>
      </c>
      <c r="F6613" s="44" t="s">
        <v>1299</v>
      </c>
      <c r="G6613" s="61"/>
    </row>
    <row r="6614" spans="1:7" x14ac:dyDescent="0.15">
      <c r="A6614" s="44">
        <v>36391</v>
      </c>
      <c r="B6614" s="44" t="s">
        <v>1296</v>
      </c>
      <c r="C6614" s="48" t="s">
        <v>5440</v>
      </c>
      <c r="D6614" s="44">
        <v>2006</v>
      </c>
      <c r="E6614" s="48" t="s">
        <v>8715</v>
      </c>
      <c r="F6614" s="44" t="s">
        <v>1299</v>
      </c>
      <c r="G6614" s="61"/>
    </row>
    <row r="6615" spans="1:7" x14ac:dyDescent="0.15">
      <c r="A6615" s="44">
        <v>36392</v>
      </c>
      <c r="B6615" s="44" t="s">
        <v>1295</v>
      </c>
      <c r="C6615" s="48" t="s">
        <v>5441</v>
      </c>
      <c r="D6615" s="44">
        <v>2002</v>
      </c>
      <c r="E6615" s="48" t="s">
        <v>8715</v>
      </c>
      <c r="F6615" s="44" t="s">
        <v>1299</v>
      </c>
      <c r="G6615" s="61">
        <v>42457</v>
      </c>
    </row>
    <row r="6616" spans="1:7" x14ac:dyDescent="0.15">
      <c r="A6616" s="44">
        <v>36393</v>
      </c>
      <c r="B6616" s="44" t="s">
        <v>1295</v>
      </c>
      <c r="C6616" s="48" t="s">
        <v>5442</v>
      </c>
      <c r="D6616" s="44">
        <v>2002</v>
      </c>
      <c r="E6616" s="48" t="s">
        <v>8715</v>
      </c>
      <c r="F6616" s="44" t="s">
        <v>1299</v>
      </c>
      <c r="G6616" s="61"/>
    </row>
    <row r="6617" spans="1:7" x14ac:dyDescent="0.15">
      <c r="A6617" s="44">
        <v>36394</v>
      </c>
      <c r="B6617" s="44" t="s">
        <v>1296</v>
      </c>
      <c r="C6617" s="48" t="s">
        <v>5443</v>
      </c>
      <c r="D6617" s="44">
        <v>2007</v>
      </c>
      <c r="E6617" s="48" t="s">
        <v>8715</v>
      </c>
      <c r="F6617" s="44" t="s">
        <v>1299</v>
      </c>
      <c r="G6617" s="61"/>
    </row>
    <row r="6618" spans="1:7" x14ac:dyDescent="0.15">
      <c r="A6618" s="44">
        <v>36395</v>
      </c>
      <c r="B6618" s="44" t="s">
        <v>1295</v>
      </c>
      <c r="C6618" s="48" t="s">
        <v>5444</v>
      </c>
      <c r="D6618" s="44">
        <v>2001</v>
      </c>
      <c r="E6618" s="48" t="s">
        <v>8715</v>
      </c>
      <c r="F6618" s="44" t="s">
        <v>1299</v>
      </c>
      <c r="G6618" s="61"/>
    </row>
    <row r="6619" spans="1:7" x14ac:dyDescent="0.15">
      <c r="A6619" s="44">
        <v>36396</v>
      </c>
      <c r="B6619" s="44" t="s">
        <v>1296</v>
      </c>
      <c r="C6619" s="48" t="s">
        <v>5445</v>
      </c>
      <c r="D6619" s="44">
        <v>2004</v>
      </c>
      <c r="E6619" s="48" t="s">
        <v>9826</v>
      </c>
      <c r="F6619" s="44" t="s">
        <v>1298</v>
      </c>
      <c r="G6619" s="61"/>
    </row>
    <row r="6620" spans="1:7" x14ac:dyDescent="0.15">
      <c r="A6620" s="44">
        <v>36397</v>
      </c>
      <c r="B6620" s="44" t="s">
        <v>1295</v>
      </c>
      <c r="C6620" s="48" t="s">
        <v>5446</v>
      </c>
      <c r="D6620" s="44">
        <v>2004</v>
      </c>
      <c r="E6620" s="48" t="s">
        <v>8748</v>
      </c>
      <c r="F6620" s="44" t="s">
        <v>1296</v>
      </c>
      <c r="G6620" s="61"/>
    </row>
    <row r="6621" spans="1:7" x14ac:dyDescent="0.15">
      <c r="A6621" s="44">
        <v>36398</v>
      </c>
      <c r="B6621" s="44" t="s">
        <v>1295</v>
      </c>
      <c r="C6621" s="48" t="s">
        <v>5447</v>
      </c>
      <c r="D6621" s="44">
        <v>2003</v>
      </c>
      <c r="E6621" s="48" t="s">
        <v>8726</v>
      </c>
      <c r="F6621" s="44" t="s">
        <v>1292</v>
      </c>
      <c r="G6621" s="61">
        <v>42779</v>
      </c>
    </row>
    <row r="6622" spans="1:7" x14ac:dyDescent="0.15">
      <c r="A6622" s="44">
        <v>36399</v>
      </c>
      <c r="B6622" s="44" t="s">
        <v>1296</v>
      </c>
      <c r="C6622" s="48" t="s">
        <v>5448</v>
      </c>
      <c r="D6622" s="44">
        <v>2005</v>
      </c>
      <c r="E6622" s="48" t="s">
        <v>8805</v>
      </c>
      <c r="F6622" s="44" t="s">
        <v>1298</v>
      </c>
      <c r="G6622" s="61">
        <v>42996</v>
      </c>
    </row>
    <row r="6623" spans="1:7" x14ac:dyDescent="0.15">
      <c r="A6623" s="44">
        <v>36400</v>
      </c>
      <c r="B6623" s="44" t="s">
        <v>1295</v>
      </c>
      <c r="C6623" s="48" t="s">
        <v>11240</v>
      </c>
      <c r="D6623" s="44">
        <v>1999</v>
      </c>
      <c r="E6623" s="48" t="s">
        <v>9977</v>
      </c>
      <c r="F6623" s="44" t="s">
        <v>1298</v>
      </c>
      <c r="G6623" s="61"/>
    </row>
    <row r="6624" spans="1:7" x14ac:dyDescent="0.15">
      <c r="A6624" s="44">
        <v>36401</v>
      </c>
      <c r="B6624" s="44" t="s">
        <v>1295</v>
      </c>
      <c r="C6624" s="48" t="s">
        <v>5449</v>
      </c>
      <c r="D6624" s="44">
        <v>2003</v>
      </c>
      <c r="E6624" s="48" t="s">
        <v>9977</v>
      </c>
      <c r="F6624" s="44" t="s">
        <v>1298</v>
      </c>
      <c r="G6624" s="61"/>
    </row>
    <row r="6625" spans="1:7" x14ac:dyDescent="0.15">
      <c r="A6625" s="44">
        <v>36402</v>
      </c>
      <c r="B6625" s="44" t="s">
        <v>1296</v>
      </c>
      <c r="C6625" s="48" t="s">
        <v>5450</v>
      </c>
      <c r="D6625" s="44">
        <v>2006</v>
      </c>
      <c r="E6625" s="48" t="s">
        <v>9977</v>
      </c>
      <c r="F6625" s="44" t="s">
        <v>1298</v>
      </c>
      <c r="G6625" s="61"/>
    </row>
    <row r="6626" spans="1:7" x14ac:dyDescent="0.15">
      <c r="A6626" s="44">
        <v>36403</v>
      </c>
      <c r="B6626" s="44" t="s">
        <v>1295</v>
      </c>
      <c r="C6626" s="48" t="s">
        <v>5451</v>
      </c>
      <c r="D6626" s="44">
        <v>2002</v>
      </c>
      <c r="E6626" s="48" t="s">
        <v>9977</v>
      </c>
      <c r="F6626" s="44" t="s">
        <v>1298</v>
      </c>
      <c r="G6626" s="61"/>
    </row>
    <row r="6627" spans="1:7" x14ac:dyDescent="0.15">
      <c r="A6627" s="44">
        <v>36404</v>
      </c>
      <c r="B6627" s="44" t="s">
        <v>1296</v>
      </c>
      <c r="C6627" s="48" t="s">
        <v>5452</v>
      </c>
      <c r="D6627" s="44">
        <v>2002</v>
      </c>
      <c r="E6627" s="48" t="s">
        <v>9977</v>
      </c>
      <c r="F6627" s="44" t="s">
        <v>1298</v>
      </c>
      <c r="G6627" s="61"/>
    </row>
    <row r="6628" spans="1:7" x14ac:dyDescent="0.15">
      <c r="A6628" s="44">
        <v>36405</v>
      </c>
      <c r="B6628" s="44" t="s">
        <v>1295</v>
      </c>
      <c r="C6628" s="48" t="s">
        <v>5453</v>
      </c>
      <c r="D6628" s="44">
        <v>2003</v>
      </c>
      <c r="E6628" s="48" t="s">
        <v>8827</v>
      </c>
      <c r="F6628" s="44" t="s">
        <v>1293</v>
      </c>
      <c r="G6628" s="61">
        <v>43100</v>
      </c>
    </row>
    <row r="6629" spans="1:7" x14ac:dyDescent="0.15">
      <c r="A6629" s="44">
        <v>36406</v>
      </c>
      <c r="B6629" s="44" t="s">
        <v>1296</v>
      </c>
      <c r="C6629" s="48" t="s">
        <v>5454</v>
      </c>
      <c r="D6629" s="44">
        <v>2002</v>
      </c>
      <c r="E6629" s="48" t="s">
        <v>8827</v>
      </c>
      <c r="F6629" s="44" t="s">
        <v>1293</v>
      </c>
      <c r="G6629" s="61">
        <v>42871</v>
      </c>
    </row>
    <row r="6630" spans="1:7" x14ac:dyDescent="0.15">
      <c r="A6630" s="44">
        <v>36407</v>
      </c>
      <c r="B6630" s="44" t="s">
        <v>1295</v>
      </c>
      <c r="C6630" s="48" t="s">
        <v>5455</v>
      </c>
      <c r="D6630" s="44">
        <v>2001</v>
      </c>
      <c r="E6630" s="48" t="s">
        <v>8825</v>
      </c>
      <c r="F6630" s="44" t="s">
        <v>1292</v>
      </c>
      <c r="G6630" s="61"/>
    </row>
    <row r="6631" spans="1:7" x14ac:dyDescent="0.15">
      <c r="A6631" s="44">
        <v>36408</v>
      </c>
      <c r="B6631" s="44" t="s">
        <v>1295</v>
      </c>
      <c r="C6631" s="48" t="s">
        <v>5456</v>
      </c>
      <c r="D6631" s="44">
        <v>2000</v>
      </c>
      <c r="E6631" s="48" t="s">
        <v>8825</v>
      </c>
      <c r="F6631" s="44" t="s">
        <v>1292</v>
      </c>
      <c r="G6631" s="61"/>
    </row>
    <row r="6632" spans="1:7" x14ac:dyDescent="0.15">
      <c r="A6632" s="44">
        <v>36410</v>
      </c>
      <c r="B6632" s="44" t="s">
        <v>1296</v>
      </c>
      <c r="C6632" s="48" t="s">
        <v>1301</v>
      </c>
      <c r="D6632" s="44">
        <v>2004</v>
      </c>
      <c r="E6632" s="48" t="s">
        <v>9826</v>
      </c>
      <c r="F6632" s="44" t="s">
        <v>1298</v>
      </c>
      <c r="G6632" s="61"/>
    </row>
    <row r="6633" spans="1:7" x14ac:dyDescent="0.15">
      <c r="A6633" s="44">
        <v>36412</v>
      </c>
      <c r="B6633" s="44" t="s">
        <v>1296</v>
      </c>
      <c r="C6633" s="48" t="s">
        <v>6699</v>
      </c>
      <c r="D6633" s="44">
        <v>2010</v>
      </c>
      <c r="E6633" s="48" t="s">
        <v>8740</v>
      </c>
      <c r="F6633" s="44" t="s">
        <v>1297</v>
      </c>
      <c r="G6633" s="61"/>
    </row>
    <row r="6634" spans="1:7" x14ac:dyDescent="0.15">
      <c r="A6634" s="44">
        <v>36413</v>
      </c>
      <c r="B6634" s="44" t="s">
        <v>1296</v>
      </c>
      <c r="C6634" s="48" t="s">
        <v>11241</v>
      </c>
      <c r="D6634" s="44">
        <v>1999</v>
      </c>
      <c r="E6634" s="48" t="s">
        <v>8837</v>
      </c>
      <c r="F6634" s="44" t="s">
        <v>1291</v>
      </c>
      <c r="G6634" s="61"/>
    </row>
    <row r="6635" spans="1:7" x14ac:dyDescent="0.15">
      <c r="A6635" s="44">
        <v>36415</v>
      </c>
      <c r="B6635" s="44" t="s">
        <v>1296</v>
      </c>
      <c r="C6635" s="48" t="s">
        <v>5457</v>
      </c>
      <c r="D6635" s="44">
        <v>2005</v>
      </c>
      <c r="E6635" s="48" t="s">
        <v>8837</v>
      </c>
      <c r="F6635" s="44" t="s">
        <v>1291</v>
      </c>
      <c r="G6635" s="61"/>
    </row>
    <row r="6636" spans="1:7" x14ac:dyDescent="0.15">
      <c r="A6636" s="44">
        <v>36416</v>
      </c>
      <c r="B6636" s="44" t="s">
        <v>1296</v>
      </c>
      <c r="C6636" s="48" t="s">
        <v>4661</v>
      </c>
      <c r="D6636" s="44">
        <v>2007</v>
      </c>
      <c r="E6636" s="48" t="s">
        <v>8837</v>
      </c>
      <c r="F6636" s="44" t="s">
        <v>1291</v>
      </c>
      <c r="G6636" s="61"/>
    </row>
    <row r="6637" spans="1:7" x14ac:dyDescent="0.15">
      <c r="A6637" s="44">
        <v>36417</v>
      </c>
      <c r="B6637" s="44" t="s">
        <v>1296</v>
      </c>
      <c r="C6637" s="48" t="s">
        <v>5458</v>
      </c>
      <c r="D6637" s="44">
        <v>2002</v>
      </c>
      <c r="E6637" s="48" t="s">
        <v>8837</v>
      </c>
      <c r="F6637" s="44" t="s">
        <v>1291</v>
      </c>
      <c r="G6637" s="61"/>
    </row>
    <row r="6638" spans="1:7" x14ac:dyDescent="0.15">
      <c r="A6638" s="44">
        <v>36419</v>
      </c>
      <c r="B6638" s="44" t="s">
        <v>1295</v>
      </c>
      <c r="C6638" s="48" t="s">
        <v>5459</v>
      </c>
      <c r="D6638" s="44">
        <v>2004</v>
      </c>
      <c r="E6638" s="48" t="s">
        <v>9083</v>
      </c>
      <c r="F6638" s="44" t="s">
        <v>1296</v>
      </c>
      <c r="G6638" s="61"/>
    </row>
    <row r="6639" spans="1:7" x14ac:dyDescent="0.15">
      <c r="A6639" s="44">
        <v>36420</v>
      </c>
      <c r="B6639" s="44" t="s">
        <v>1295</v>
      </c>
      <c r="C6639" s="48" t="s">
        <v>8329</v>
      </c>
      <c r="D6639" s="44">
        <v>2003</v>
      </c>
      <c r="E6639" s="48" t="s">
        <v>9083</v>
      </c>
      <c r="F6639" s="44" t="s">
        <v>1296</v>
      </c>
      <c r="G6639" s="61"/>
    </row>
    <row r="6640" spans="1:7" x14ac:dyDescent="0.15">
      <c r="A6640" s="44">
        <v>36421</v>
      </c>
      <c r="B6640" s="44" t="s">
        <v>1295</v>
      </c>
      <c r="C6640" s="48" t="s">
        <v>8330</v>
      </c>
      <c r="D6640" s="44">
        <v>2003</v>
      </c>
      <c r="E6640" s="48" t="s">
        <v>9083</v>
      </c>
      <c r="F6640" s="44" t="s">
        <v>1296</v>
      </c>
      <c r="G6640" s="61"/>
    </row>
    <row r="6641" spans="1:7" x14ac:dyDescent="0.15">
      <c r="A6641" s="44">
        <v>36422</v>
      </c>
      <c r="B6641" s="44" t="s">
        <v>1295</v>
      </c>
      <c r="C6641" s="48" t="s">
        <v>5460</v>
      </c>
      <c r="D6641" s="44">
        <v>2007</v>
      </c>
      <c r="E6641" s="48" t="s">
        <v>9083</v>
      </c>
      <c r="F6641" s="44" t="s">
        <v>1296</v>
      </c>
      <c r="G6641" s="61"/>
    </row>
    <row r="6642" spans="1:7" x14ac:dyDescent="0.15">
      <c r="A6642" s="44">
        <v>36423</v>
      </c>
      <c r="B6642" s="44" t="s">
        <v>1296</v>
      </c>
      <c r="C6642" s="48" t="s">
        <v>5461</v>
      </c>
      <c r="D6642" s="44">
        <v>2005</v>
      </c>
      <c r="E6642" s="48" t="s">
        <v>9083</v>
      </c>
      <c r="F6642" s="44" t="s">
        <v>1296</v>
      </c>
      <c r="G6642" s="61"/>
    </row>
    <row r="6643" spans="1:7" x14ac:dyDescent="0.15">
      <c r="A6643" s="44">
        <v>36424</v>
      </c>
      <c r="B6643" s="44" t="s">
        <v>1295</v>
      </c>
      <c r="C6643" s="48" t="s">
        <v>5462</v>
      </c>
      <c r="D6643" s="44">
        <v>2006</v>
      </c>
      <c r="E6643" s="48" t="s">
        <v>9083</v>
      </c>
      <c r="F6643" s="44" t="s">
        <v>1296</v>
      </c>
      <c r="G6643" s="61"/>
    </row>
    <row r="6644" spans="1:7" x14ac:dyDescent="0.15">
      <c r="A6644" s="44">
        <v>36425</v>
      </c>
      <c r="B6644" s="44" t="s">
        <v>1295</v>
      </c>
      <c r="C6644" s="48" t="s">
        <v>5463</v>
      </c>
      <c r="D6644" s="44">
        <v>2006</v>
      </c>
      <c r="E6644" s="48" t="s">
        <v>9083</v>
      </c>
      <c r="F6644" s="44" t="s">
        <v>1296</v>
      </c>
      <c r="G6644" s="61"/>
    </row>
    <row r="6645" spans="1:7" x14ac:dyDescent="0.15">
      <c r="A6645" s="44">
        <v>36426</v>
      </c>
      <c r="B6645" s="44" t="s">
        <v>1295</v>
      </c>
      <c r="C6645" s="48" t="s">
        <v>5464</v>
      </c>
      <c r="D6645" s="44">
        <v>2001</v>
      </c>
      <c r="E6645" s="48" t="s">
        <v>9083</v>
      </c>
      <c r="F6645" s="44" t="s">
        <v>1296</v>
      </c>
      <c r="G6645" s="61">
        <v>43100</v>
      </c>
    </row>
    <row r="6646" spans="1:7" x14ac:dyDescent="0.15">
      <c r="A6646" s="44">
        <v>36427</v>
      </c>
      <c r="B6646" s="44" t="s">
        <v>1295</v>
      </c>
      <c r="C6646" s="48" t="s">
        <v>5465</v>
      </c>
      <c r="D6646" s="44">
        <v>2007</v>
      </c>
      <c r="E6646" s="48" t="s">
        <v>9206</v>
      </c>
      <c r="F6646" s="44" t="s">
        <v>1297</v>
      </c>
      <c r="G6646" s="61">
        <v>43100</v>
      </c>
    </row>
    <row r="6647" spans="1:7" x14ac:dyDescent="0.15">
      <c r="A6647" s="44">
        <v>36429</v>
      </c>
      <c r="B6647" s="44" t="s">
        <v>1295</v>
      </c>
      <c r="C6647" s="48" t="s">
        <v>5466</v>
      </c>
      <c r="D6647" s="44">
        <v>2006</v>
      </c>
      <c r="E6647" s="48" t="s">
        <v>8740</v>
      </c>
      <c r="F6647" s="44" t="s">
        <v>1297</v>
      </c>
      <c r="G6647" s="61"/>
    </row>
    <row r="6648" spans="1:7" x14ac:dyDescent="0.15">
      <c r="A6648" s="44">
        <v>36430</v>
      </c>
      <c r="B6648" s="44" t="s">
        <v>1296</v>
      </c>
      <c r="C6648" s="48" t="s">
        <v>8331</v>
      </c>
      <c r="D6648" s="44">
        <v>2007</v>
      </c>
      <c r="E6648" s="48" t="s">
        <v>8740</v>
      </c>
      <c r="F6648" s="44" t="s">
        <v>1297</v>
      </c>
      <c r="G6648" s="61"/>
    </row>
    <row r="6649" spans="1:7" x14ac:dyDescent="0.15">
      <c r="A6649" s="44">
        <v>36431</v>
      </c>
      <c r="B6649" s="44" t="s">
        <v>1295</v>
      </c>
      <c r="C6649" s="48" t="s">
        <v>6700</v>
      </c>
      <c r="D6649" s="44">
        <v>2009</v>
      </c>
      <c r="E6649" s="48" t="s">
        <v>8740</v>
      </c>
      <c r="F6649" s="44" t="s">
        <v>1297</v>
      </c>
      <c r="G6649" s="61"/>
    </row>
    <row r="6650" spans="1:7" x14ac:dyDescent="0.15">
      <c r="A6650" s="44">
        <v>36432</v>
      </c>
      <c r="B6650" s="44" t="s">
        <v>1296</v>
      </c>
      <c r="C6650" s="48" t="s">
        <v>5467</v>
      </c>
      <c r="D6650" s="44">
        <v>2008</v>
      </c>
      <c r="E6650" s="48" t="s">
        <v>8740</v>
      </c>
      <c r="F6650" s="44" t="s">
        <v>1297</v>
      </c>
      <c r="G6650" s="61"/>
    </row>
    <row r="6651" spans="1:7" x14ac:dyDescent="0.15">
      <c r="A6651" s="44">
        <v>36433</v>
      </c>
      <c r="B6651" s="44" t="s">
        <v>1296</v>
      </c>
      <c r="C6651" s="48" t="s">
        <v>5468</v>
      </c>
      <c r="D6651" s="44">
        <v>2008</v>
      </c>
      <c r="E6651" s="48" t="s">
        <v>8740</v>
      </c>
      <c r="F6651" s="44" t="s">
        <v>1297</v>
      </c>
      <c r="G6651" s="61"/>
    </row>
    <row r="6652" spans="1:7" x14ac:dyDescent="0.15">
      <c r="A6652" s="44">
        <v>36434</v>
      </c>
      <c r="B6652" s="44" t="s">
        <v>1296</v>
      </c>
      <c r="C6652" s="48" t="s">
        <v>5469</v>
      </c>
      <c r="D6652" s="44">
        <v>2003</v>
      </c>
      <c r="E6652" s="48" t="s">
        <v>8740</v>
      </c>
      <c r="F6652" s="44" t="s">
        <v>1297</v>
      </c>
      <c r="G6652" s="61"/>
    </row>
    <row r="6653" spans="1:7" x14ac:dyDescent="0.15">
      <c r="A6653" s="44">
        <v>36435</v>
      </c>
      <c r="B6653" s="44" t="s">
        <v>1296</v>
      </c>
      <c r="C6653" s="48" t="s">
        <v>11242</v>
      </c>
      <c r="D6653" s="44">
        <v>1999</v>
      </c>
      <c r="E6653" s="48" t="s">
        <v>8740</v>
      </c>
      <c r="F6653" s="44" t="s">
        <v>1297</v>
      </c>
      <c r="G6653" s="61"/>
    </row>
    <row r="6654" spans="1:7" x14ac:dyDescent="0.15">
      <c r="A6654" s="44">
        <v>36437</v>
      </c>
      <c r="B6654" s="44" t="s">
        <v>1295</v>
      </c>
      <c r="C6654" s="48" t="s">
        <v>5470</v>
      </c>
      <c r="D6654" s="44">
        <v>2002</v>
      </c>
      <c r="E6654" s="48" t="s">
        <v>8740</v>
      </c>
      <c r="F6654" s="44" t="s">
        <v>1297</v>
      </c>
      <c r="G6654" s="61"/>
    </row>
    <row r="6655" spans="1:7" x14ac:dyDescent="0.15">
      <c r="A6655" s="133">
        <v>36438</v>
      </c>
      <c r="B6655" s="133" t="s">
        <v>1296</v>
      </c>
      <c r="C6655" s="134" t="s">
        <v>5471</v>
      </c>
      <c r="D6655" s="133">
        <v>2002</v>
      </c>
      <c r="E6655" s="134" t="s">
        <v>8740</v>
      </c>
      <c r="F6655" s="133" t="s">
        <v>1297</v>
      </c>
    </row>
    <row r="6656" spans="1:7" x14ac:dyDescent="0.15">
      <c r="A6656" s="133">
        <v>36439</v>
      </c>
      <c r="B6656" s="133" t="s">
        <v>1296</v>
      </c>
      <c r="C6656" s="134" t="s">
        <v>5472</v>
      </c>
      <c r="D6656" s="133">
        <v>2003</v>
      </c>
      <c r="E6656" s="134" t="s">
        <v>8740</v>
      </c>
      <c r="F6656" s="133" t="s">
        <v>1297</v>
      </c>
    </row>
    <row r="6657" spans="1:7" x14ac:dyDescent="0.15">
      <c r="A6657" s="44">
        <v>36440</v>
      </c>
      <c r="B6657" s="44" t="s">
        <v>1295</v>
      </c>
      <c r="C6657" s="48" t="s">
        <v>5473</v>
      </c>
      <c r="D6657" s="44">
        <v>2000</v>
      </c>
      <c r="E6657" s="48" t="s">
        <v>8740</v>
      </c>
      <c r="F6657" s="44" t="s">
        <v>1297</v>
      </c>
      <c r="G6657" s="61"/>
    </row>
    <row r="6658" spans="1:7" x14ac:dyDescent="0.15">
      <c r="A6658" s="44">
        <v>36441</v>
      </c>
      <c r="B6658" s="44" t="s">
        <v>1296</v>
      </c>
      <c r="C6658" s="48" t="s">
        <v>5474</v>
      </c>
      <c r="D6658" s="44">
        <v>2006</v>
      </c>
      <c r="E6658" s="48" t="s">
        <v>8740</v>
      </c>
      <c r="F6658" s="44" t="s">
        <v>1297</v>
      </c>
      <c r="G6658" s="61"/>
    </row>
    <row r="6659" spans="1:7" x14ac:dyDescent="0.15">
      <c r="A6659" s="44">
        <v>36442</v>
      </c>
      <c r="B6659" s="44" t="s">
        <v>1295</v>
      </c>
      <c r="C6659" s="48" t="s">
        <v>5475</v>
      </c>
      <c r="D6659" s="44">
        <v>2001</v>
      </c>
      <c r="E6659" s="48" t="s">
        <v>8740</v>
      </c>
      <c r="F6659" s="44" t="s">
        <v>1297</v>
      </c>
      <c r="G6659" s="61"/>
    </row>
    <row r="6660" spans="1:7" x14ac:dyDescent="0.15">
      <c r="A6660" s="44">
        <v>36444</v>
      </c>
      <c r="B6660" s="44" t="s">
        <v>1295</v>
      </c>
      <c r="C6660" s="48" t="s">
        <v>5476</v>
      </c>
      <c r="D6660" s="44">
        <v>2007</v>
      </c>
      <c r="E6660" s="48" t="s">
        <v>8740</v>
      </c>
      <c r="F6660" s="44" t="s">
        <v>1297</v>
      </c>
      <c r="G6660" s="61"/>
    </row>
    <row r="6661" spans="1:7" x14ac:dyDescent="0.15">
      <c r="A6661" s="44">
        <v>36445</v>
      </c>
      <c r="B6661" s="44" t="s">
        <v>1296</v>
      </c>
      <c r="C6661" s="48" t="s">
        <v>5477</v>
      </c>
      <c r="D6661" s="44">
        <v>2001</v>
      </c>
      <c r="E6661" s="48" t="s">
        <v>8740</v>
      </c>
      <c r="F6661" s="44" t="s">
        <v>1297</v>
      </c>
      <c r="G6661" s="61"/>
    </row>
    <row r="6662" spans="1:7" x14ac:dyDescent="0.15">
      <c r="A6662" s="44">
        <v>36446</v>
      </c>
      <c r="B6662" s="44" t="s">
        <v>1295</v>
      </c>
      <c r="C6662" s="48" t="s">
        <v>5478</v>
      </c>
      <c r="D6662" s="44">
        <v>2005</v>
      </c>
      <c r="E6662" s="48" t="s">
        <v>8843</v>
      </c>
      <c r="F6662" s="44" t="s">
        <v>1296</v>
      </c>
      <c r="G6662" s="61"/>
    </row>
    <row r="6663" spans="1:7" x14ac:dyDescent="0.15">
      <c r="A6663" s="44">
        <v>36447</v>
      </c>
      <c r="B6663" s="44" t="s">
        <v>1295</v>
      </c>
      <c r="C6663" s="48" t="s">
        <v>5479</v>
      </c>
      <c r="D6663" s="44">
        <v>2006</v>
      </c>
      <c r="E6663" s="48" t="s">
        <v>8843</v>
      </c>
      <c r="F6663" s="44" t="s">
        <v>1296</v>
      </c>
      <c r="G6663" s="61"/>
    </row>
    <row r="6664" spans="1:7" x14ac:dyDescent="0.15">
      <c r="A6664" s="44">
        <v>36448</v>
      </c>
      <c r="B6664" s="44" t="s">
        <v>1295</v>
      </c>
      <c r="C6664" s="48" t="s">
        <v>5480</v>
      </c>
      <c r="D6664" s="44">
        <v>2005</v>
      </c>
      <c r="E6664" s="48" t="s">
        <v>8843</v>
      </c>
      <c r="F6664" s="44" t="s">
        <v>1296</v>
      </c>
      <c r="G6664" s="61"/>
    </row>
    <row r="6665" spans="1:7" x14ac:dyDescent="0.15">
      <c r="A6665" s="44">
        <v>36449</v>
      </c>
      <c r="B6665" s="44" t="s">
        <v>1295</v>
      </c>
      <c r="C6665" s="48" t="s">
        <v>5481</v>
      </c>
      <c r="D6665" s="44">
        <v>2004</v>
      </c>
      <c r="E6665" s="48" t="s">
        <v>8843</v>
      </c>
      <c r="F6665" s="44" t="s">
        <v>1296</v>
      </c>
      <c r="G6665" s="61"/>
    </row>
    <row r="6666" spans="1:7" x14ac:dyDescent="0.15">
      <c r="A6666" s="44">
        <v>36450</v>
      </c>
      <c r="B6666" s="44" t="s">
        <v>1295</v>
      </c>
      <c r="C6666" s="48" t="s">
        <v>4139</v>
      </c>
      <c r="D6666" s="44">
        <v>2003</v>
      </c>
      <c r="E6666" s="48" t="s">
        <v>8726</v>
      </c>
      <c r="F6666" s="44" t="s">
        <v>1292</v>
      </c>
      <c r="G6666" s="61"/>
    </row>
    <row r="6667" spans="1:7" x14ac:dyDescent="0.15">
      <c r="A6667" s="44">
        <v>36452</v>
      </c>
      <c r="B6667" s="44" t="s">
        <v>1295</v>
      </c>
      <c r="C6667" s="48" t="s">
        <v>5482</v>
      </c>
      <c r="D6667" s="44">
        <v>2003</v>
      </c>
      <c r="E6667" s="48" t="s">
        <v>8721</v>
      </c>
      <c r="F6667" s="44" t="s">
        <v>1298</v>
      </c>
      <c r="G6667" s="61"/>
    </row>
    <row r="6668" spans="1:7" x14ac:dyDescent="0.15">
      <c r="A6668" s="44">
        <v>36453</v>
      </c>
      <c r="B6668" s="44" t="s">
        <v>1296</v>
      </c>
      <c r="C6668" s="48" t="s">
        <v>5483</v>
      </c>
      <c r="D6668" s="44">
        <v>2001</v>
      </c>
      <c r="E6668" s="48" t="s">
        <v>8721</v>
      </c>
      <c r="F6668" s="44" t="s">
        <v>1298</v>
      </c>
      <c r="G6668" s="61"/>
    </row>
    <row r="6669" spans="1:7" x14ac:dyDescent="0.15">
      <c r="A6669" s="44">
        <v>36454</v>
      </c>
      <c r="B6669" s="44" t="s">
        <v>1295</v>
      </c>
      <c r="C6669" s="48" t="s">
        <v>5484</v>
      </c>
      <c r="D6669" s="44">
        <v>2004</v>
      </c>
      <c r="E6669" s="48" t="s">
        <v>8721</v>
      </c>
      <c r="F6669" s="44" t="s">
        <v>1298</v>
      </c>
      <c r="G6669" s="61">
        <v>43100</v>
      </c>
    </row>
    <row r="6670" spans="1:7" x14ac:dyDescent="0.15">
      <c r="A6670" s="44">
        <v>36455</v>
      </c>
      <c r="B6670" s="44" t="s">
        <v>1296</v>
      </c>
      <c r="C6670" s="48" t="s">
        <v>5485</v>
      </c>
      <c r="D6670" s="44">
        <v>2005</v>
      </c>
      <c r="E6670" s="48" t="s">
        <v>8843</v>
      </c>
      <c r="F6670" s="44" t="s">
        <v>1296</v>
      </c>
      <c r="G6670" s="61"/>
    </row>
    <row r="6671" spans="1:7" x14ac:dyDescent="0.15">
      <c r="A6671" s="44">
        <v>36456</v>
      </c>
      <c r="B6671" s="44" t="s">
        <v>1295</v>
      </c>
      <c r="C6671" s="48" t="s">
        <v>5486</v>
      </c>
      <c r="D6671" s="44">
        <v>2004</v>
      </c>
      <c r="E6671" s="48" t="s">
        <v>8761</v>
      </c>
      <c r="F6671" s="44" t="s">
        <v>1292</v>
      </c>
      <c r="G6671" s="61">
        <v>42844</v>
      </c>
    </row>
    <row r="6672" spans="1:7" x14ac:dyDescent="0.15">
      <c r="A6672" s="44">
        <v>36457</v>
      </c>
      <c r="B6672" s="44" t="s">
        <v>1295</v>
      </c>
      <c r="C6672" s="48" t="s">
        <v>5487</v>
      </c>
      <c r="D6672" s="44">
        <v>2002</v>
      </c>
      <c r="E6672" s="48" t="s">
        <v>8696</v>
      </c>
      <c r="F6672" s="44" t="s">
        <v>1291</v>
      </c>
      <c r="G6672" s="61"/>
    </row>
    <row r="6673" spans="1:7" x14ac:dyDescent="0.15">
      <c r="A6673" s="44">
        <v>36458</v>
      </c>
      <c r="B6673" s="44" t="s">
        <v>1296</v>
      </c>
      <c r="C6673" s="48" t="s">
        <v>5488</v>
      </c>
      <c r="D6673" s="44">
        <v>2003</v>
      </c>
      <c r="E6673" s="48" t="s">
        <v>9187</v>
      </c>
      <c r="F6673" s="44" t="s">
        <v>1297</v>
      </c>
      <c r="G6673" s="61"/>
    </row>
    <row r="6674" spans="1:7" x14ac:dyDescent="0.15">
      <c r="A6674" s="44">
        <v>36459</v>
      </c>
      <c r="B6674" s="44" t="s">
        <v>1296</v>
      </c>
      <c r="C6674" s="48" t="s">
        <v>5489</v>
      </c>
      <c r="D6674" s="44">
        <v>2002</v>
      </c>
      <c r="E6674" s="48" t="s">
        <v>9187</v>
      </c>
      <c r="F6674" s="44" t="s">
        <v>1297</v>
      </c>
      <c r="G6674" s="61"/>
    </row>
    <row r="6675" spans="1:7" x14ac:dyDescent="0.15">
      <c r="A6675" s="44">
        <v>36460</v>
      </c>
      <c r="B6675" s="44" t="s">
        <v>1295</v>
      </c>
      <c r="C6675" s="48" t="s">
        <v>5490</v>
      </c>
      <c r="D6675" s="44">
        <v>2005</v>
      </c>
      <c r="E6675" s="48" t="s">
        <v>9187</v>
      </c>
      <c r="F6675" s="44" t="s">
        <v>1297</v>
      </c>
      <c r="G6675" s="61"/>
    </row>
    <row r="6676" spans="1:7" x14ac:dyDescent="0.15">
      <c r="A6676" s="44">
        <v>36461</v>
      </c>
      <c r="B6676" s="44" t="s">
        <v>1295</v>
      </c>
      <c r="C6676" s="48" t="s">
        <v>5491</v>
      </c>
      <c r="D6676" s="44">
        <v>2003</v>
      </c>
      <c r="E6676" s="48" t="s">
        <v>9187</v>
      </c>
      <c r="F6676" s="44" t="s">
        <v>1297</v>
      </c>
      <c r="G6676" s="61"/>
    </row>
    <row r="6677" spans="1:7" x14ac:dyDescent="0.15">
      <c r="A6677" s="44">
        <v>36462</v>
      </c>
      <c r="B6677" s="44" t="s">
        <v>1296</v>
      </c>
      <c r="C6677" s="48" t="s">
        <v>2929</v>
      </c>
      <c r="D6677" s="44">
        <v>2000</v>
      </c>
      <c r="E6677" s="48" t="s">
        <v>9187</v>
      </c>
      <c r="F6677" s="44" t="s">
        <v>1297</v>
      </c>
      <c r="G6677" s="61"/>
    </row>
    <row r="6678" spans="1:7" x14ac:dyDescent="0.15">
      <c r="A6678" s="44">
        <v>36464</v>
      </c>
      <c r="B6678" s="44" t="s">
        <v>1295</v>
      </c>
      <c r="C6678" s="48" t="s">
        <v>5492</v>
      </c>
      <c r="D6678" s="44">
        <v>2002</v>
      </c>
      <c r="E6678" s="48" t="s">
        <v>9192</v>
      </c>
      <c r="F6678" s="44" t="s">
        <v>1294</v>
      </c>
      <c r="G6678" s="61">
        <v>42456</v>
      </c>
    </row>
    <row r="6679" spans="1:7" x14ac:dyDescent="0.15">
      <c r="A6679" s="44">
        <v>36465</v>
      </c>
      <c r="B6679" s="44" t="s">
        <v>1296</v>
      </c>
      <c r="C6679" s="48" t="s">
        <v>5493</v>
      </c>
      <c r="D6679" s="44">
        <v>2001</v>
      </c>
      <c r="E6679" s="48" t="s">
        <v>8740</v>
      </c>
      <c r="F6679" s="44" t="s">
        <v>1297</v>
      </c>
      <c r="G6679" s="61"/>
    </row>
    <row r="6680" spans="1:7" x14ac:dyDescent="0.15">
      <c r="A6680" s="44">
        <v>36466</v>
      </c>
      <c r="B6680" s="44" t="s">
        <v>1296</v>
      </c>
      <c r="C6680" s="48" t="s">
        <v>11243</v>
      </c>
      <c r="D6680" s="44">
        <v>1999</v>
      </c>
      <c r="E6680" s="48" t="s">
        <v>8740</v>
      </c>
      <c r="F6680" s="44" t="s">
        <v>1297</v>
      </c>
      <c r="G6680" s="61">
        <v>42428</v>
      </c>
    </row>
    <row r="6681" spans="1:7" x14ac:dyDescent="0.15">
      <c r="A6681" s="44">
        <v>36467</v>
      </c>
      <c r="B6681" s="44" t="s">
        <v>1295</v>
      </c>
      <c r="C6681" s="48" t="s">
        <v>6701</v>
      </c>
      <c r="D6681" s="44">
        <v>2009</v>
      </c>
      <c r="E6681" s="48" t="s">
        <v>8740</v>
      </c>
      <c r="F6681" s="44" t="s">
        <v>1297</v>
      </c>
      <c r="G6681" s="61"/>
    </row>
    <row r="6682" spans="1:7" x14ac:dyDescent="0.15">
      <c r="A6682" s="44">
        <v>36468</v>
      </c>
      <c r="B6682" s="44" t="s">
        <v>1295</v>
      </c>
      <c r="C6682" s="48" t="s">
        <v>6702</v>
      </c>
      <c r="D6682" s="44">
        <v>2009</v>
      </c>
      <c r="E6682" s="48" t="s">
        <v>8740</v>
      </c>
      <c r="F6682" s="44" t="s">
        <v>1297</v>
      </c>
      <c r="G6682" s="61"/>
    </row>
    <row r="6683" spans="1:7" x14ac:dyDescent="0.15">
      <c r="A6683" s="44">
        <v>36469</v>
      </c>
      <c r="B6683" s="44" t="s">
        <v>1296</v>
      </c>
      <c r="C6683" s="48" t="s">
        <v>5494</v>
      </c>
      <c r="D6683" s="44">
        <v>2005</v>
      </c>
      <c r="E6683" s="48" t="s">
        <v>8740</v>
      </c>
      <c r="F6683" s="44" t="s">
        <v>1297</v>
      </c>
      <c r="G6683" s="61">
        <v>42996</v>
      </c>
    </row>
    <row r="6684" spans="1:7" x14ac:dyDescent="0.15">
      <c r="A6684" s="44">
        <v>36470</v>
      </c>
      <c r="B6684" s="44" t="s">
        <v>1295</v>
      </c>
      <c r="C6684" s="48" t="s">
        <v>5495</v>
      </c>
      <c r="D6684" s="44">
        <v>2002</v>
      </c>
      <c r="E6684" s="48" t="s">
        <v>8740</v>
      </c>
      <c r="F6684" s="44" t="s">
        <v>1297</v>
      </c>
      <c r="G6684" s="61"/>
    </row>
    <row r="6685" spans="1:7" x14ac:dyDescent="0.15">
      <c r="A6685" s="44">
        <v>36471</v>
      </c>
      <c r="B6685" s="44" t="s">
        <v>1296</v>
      </c>
      <c r="C6685" s="48" t="s">
        <v>5496</v>
      </c>
      <c r="D6685" s="44">
        <v>2005</v>
      </c>
      <c r="E6685" s="48" t="s">
        <v>8740</v>
      </c>
      <c r="F6685" s="44" t="s">
        <v>1297</v>
      </c>
      <c r="G6685" s="61"/>
    </row>
    <row r="6686" spans="1:7" x14ac:dyDescent="0.15">
      <c r="A6686" s="44">
        <v>36472</v>
      </c>
      <c r="B6686" s="44" t="s">
        <v>1296</v>
      </c>
      <c r="C6686" s="48" t="s">
        <v>5497</v>
      </c>
      <c r="D6686" s="44">
        <v>2005</v>
      </c>
      <c r="E6686" s="48" t="s">
        <v>8740</v>
      </c>
      <c r="F6686" s="44" t="s">
        <v>1297</v>
      </c>
      <c r="G6686" s="61"/>
    </row>
    <row r="6687" spans="1:7" x14ac:dyDescent="0.15">
      <c r="A6687" s="44">
        <v>36473</v>
      </c>
      <c r="B6687" s="44" t="s">
        <v>1296</v>
      </c>
      <c r="C6687" s="48" t="s">
        <v>5498</v>
      </c>
      <c r="D6687" s="44">
        <v>2003</v>
      </c>
      <c r="E6687" s="48" t="s">
        <v>8740</v>
      </c>
      <c r="F6687" s="44" t="s">
        <v>1297</v>
      </c>
      <c r="G6687" s="61"/>
    </row>
    <row r="6688" spans="1:7" x14ac:dyDescent="0.15">
      <c r="A6688" s="133">
        <v>36474</v>
      </c>
      <c r="B6688" s="133" t="s">
        <v>1296</v>
      </c>
      <c r="C6688" s="134" t="s">
        <v>5499</v>
      </c>
      <c r="D6688" s="133">
        <v>2007</v>
      </c>
      <c r="E6688" s="134" t="s">
        <v>9206</v>
      </c>
      <c r="F6688" s="133" t="s">
        <v>1297</v>
      </c>
    </row>
    <row r="6689" spans="1:7" x14ac:dyDescent="0.15">
      <c r="A6689" s="44">
        <v>36475</v>
      </c>
      <c r="B6689" s="44" t="s">
        <v>1296</v>
      </c>
      <c r="C6689" s="48" t="s">
        <v>5500</v>
      </c>
      <c r="D6689" s="44">
        <v>2007</v>
      </c>
      <c r="E6689" s="48" t="s">
        <v>8740</v>
      </c>
      <c r="F6689" s="44" t="s">
        <v>1297</v>
      </c>
      <c r="G6689" s="61"/>
    </row>
    <row r="6690" spans="1:7" x14ac:dyDescent="0.15">
      <c r="A6690" s="133">
        <v>36476</v>
      </c>
      <c r="B6690" s="133" t="s">
        <v>1296</v>
      </c>
      <c r="C6690" s="134" t="s">
        <v>5501</v>
      </c>
      <c r="D6690" s="133">
        <v>2007</v>
      </c>
      <c r="E6690" s="134" t="s">
        <v>8740</v>
      </c>
      <c r="F6690" s="133" t="s">
        <v>1297</v>
      </c>
    </row>
    <row r="6691" spans="1:7" x14ac:dyDescent="0.15">
      <c r="A6691" s="44">
        <v>36477</v>
      </c>
      <c r="B6691" s="44" t="s">
        <v>1295</v>
      </c>
      <c r="C6691" s="48" t="s">
        <v>6703</v>
      </c>
      <c r="D6691" s="44">
        <v>2010</v>
      </c>
      <c r="E6691" s="48" t="s">
        <v>8740</v>
      </c>
      <c r="F6691" s="44" t="s">
        <v>1297</v>
      </c>
      <c r="G6691" s="61"/>
    </row>
    <row r="6692" spans="1:7" x14ac:dyDescent="0.15">
      <c r="A6692" s="44">
        <v>36478</v>
      </c>
      <c r="B6692" s="44" t="s">
        <v>1295</v>
      </c>
      <c r="C6692" s="48" t="s">
        <v>6704</v>
      </c>
      <c r="D6692" s="44">
        <v>2009</v>
      </c>
      <c r="E6692" s="48" t="s">
        <v>8740</v>
      </c>
      <c r="F6692" s="44" t="s">
        <v>1297</v>
      </c>
      <c r="G6692" s="61"/>
    </row>
    <row r="6693" spans="1:7" x14ac:dyDescent="0.15">
      <c r="A6693" s="44">
        <v>36480</v>
      </c>
      <c r="B6693" s="44" t="s">
        <v>1295</v>
      </c>
      <c r="C6693" s="48" t="s">
        <v>5502</v>
      </c>
      <c r="D6693" s="44">
        <v>2002</v>
      </c>
      <c r="E6693" s="48" t="s">
        <v>8740</v>
      </c>
      <c r="F6693" s="44" t="s">
        <v>1297</v>
      </c>
      <c r="G6693" s="61"/>
    </row>
    <row r="6694" spans="1:7" x14ac:dyDescent="0.15">
      <c r="A6694" s="44">
        <v>36481</v>
      </c>
      <c r="B6694" s="44" t="s">
        <v>1295</v>
      </c>
      <c r="C6694" s="48" t="s">
        <v>5503</v>
      </c>
      <c r="D6694" s="44">
        <v>2008</v>
      </c>
      <c r="E6694" s="48" t="s">
        <v>8740</v>
      </c>
      <c r="F6694" s="44" t="s">
        <v>1297</v>
      </c>
      <c r="G6694" s="61"/>
    </row>
    <row r="6695" spans="1:7" x14ac:dyDescent="0.15">
      <c r="A6695" s="44">
        <v>36482</v>
      </c>
      <c r="B6695" s="44" t="s">
        <v>1296</v>
      </c>
      <c r="C6695" s="48" t="s">
        <v>5504</v>
      </c>
      <c r="D6695" s="44">
        <v>2005</v>
      </c>
      <c r="E6695" s="48" t="s">
        <v>8740</v>
      </c>
      <c r="F6695" s="44" t="s">
        <v>1297</v>
      </c>
      <c r="G6695" s="61"/>
    </row>
    <row r="6696" spans="1:7" x14ac:dyDescent="0.15">
      <c r="A6696" s="44">
        <v>36483</v>
      </c>
      <c r="B6696" s="44" t="s">
        <v>1295</v>
      </c>
      <c r="C6696" s="48" t="s">
        <v>5505</v>
      </c>
      <c r="D6696" s="44">
        <v>2008</v>
      </c>
      <c r="E6696" s="48" t="s">
        <v>8740</v>
      </c>
      <c r="F6696" s="44" t="s">
        <v>1297</v>
      </c>
      <c r="G6696" s="61">
        <v>42551</v>
      </c>
    </row>
    <row r="6697" spans="1:7" x14ac:dyDescent="0.15">
      <c r="A6697" s="44">
        <v>36484</v>
      </c>
      <c r="B6697" s="44" t="s">
        <v>1295</v>
      </c>
      <c r="C6697" s="48" t="s">
        <v>5506</v>
      </c>
      <c r="D6697" s="44">
        <v>2008</v>
      </c>
      <c r="E6697" s="48" t="s">
        <v>8740</v>
      </c>
      <c r="F6697" s="44" t="s">
        <v>1297</v>
      </c>
      <c r="G6697" s="61"/>
    </row>
    <row r="6698" spans="1:7" x14ac:dyDescent="0.15">
      <c r="A6698" s="44">
        <v>36485</v>
      </c>
      <c r="B6698" s="44" t="s">
        <v>1296</v>
      </c>
      <c r="C6698" s="48" t="s">
        <v>5507</v>
      </c>
      <c r="D6698" s="44">
        <v>2000</v>
      </c>
      <c r="E6698" s="48" t="s">
        <v>9826</v>
      </c>
      <c r="F6698" s="44" t="s">
        <v>1298</v>
      </c>
      <c r="G6698" s="61"/>
    </row>
    <row r="6699" spans="1:7" x14ac:dyDescent="0.15">
      <c r="A6699" s="44">
        <v>36486</v>
      </c>
      <c r="B6699" s="44" t="s">
        <v>1295</v>
      </c>
      <c r="C6699" s="48" t="s">
        <v>5508</v>
      </c>
      <c r="D6699" s="44">
        <v>2003</v>
      </c>
      <c r="E6699" s="48" t="s">
        <v>8851</v>
      </c>
      <c r="F6699" s="44" t="s">
        <v>1291</v>
      </c>
      <c r="G6699" s="61"/>
    </row>
    <row r="6700" spans="1:7" x14ac:dyDescent="0.15">
      <c r="A6700" s="44">
        <v>36487</v>
      </c>
      <c r="B6700" s="44" t="s">
        <v>1295</v>
      </c>
      <c r="C6700" s="48" t="s">
        <v>5509</v>
      </c>
      <c r="D6700" s="44">
        <v>2004</v>
      </c>
      <c r="E6700" s="48" t="s">
        <v>8773</v>
      </c>
      <c r="F6700" s="44" t="s">
        <v>1293</v>
      </c>
      <c r="G6700" s="61">
        <v>43100</v>
      </c>
    </row>
    <row r="6701" spans="1:7" x14ac:dyDescent="0.15">
      <c r="A6701" s="44">
        <v>36488</v>
      </c>
      <c r="B6701" s="44" t="s">
        <v>1295</v>
      </c>
      <c r="C6701" s="48" t="s">
        <v>5510</v>
      </c>
      <c r="D6701" s="44">
        <v>2007</v>
      </c>
      <c r="E6701" s="48" t="s">
        <v>8816</v>
      </c>
      <c r="F6701" s="44" t="s">
        <v>1296</v>
      </c>
      <c r="G6701" s="61"/>
    </row>
    <row r="6702" spans="1:7" x14ac:dyDescent="0.15">
      <c r="A6702" s="44">
        <v>36489</v>
      </c>
      <c r="B6702" s="44" t="s">
        <v>1296</v>
      </c>
      <c r="C6702" s="48" t="s">
        <v>5511</v>
      </c>
      <c r="D6702" s="44">
        <v>2005</v>
      </c>
      <c r="E6702" s="48" t="s">
        <v>8868</v>
      </c>
      <c r="F6702" s="44" t="s">
        <v>1296</v>
      </c>
      <c r="G6702" s="61">
        <v>43100</v>
      </c>
    </row>
    <row r="6703" spans="1:7" x14ac:dyDescent="0.15">
      <c r="A6703" s="44">
        <v>36490</v>
      </c>
      <c r="B6703" s="44" t="s">
        <v>1295</v>
      </c>
      <c r="C6703" s="48" t="s">
        <v>5512</v>
      </c>
      <c r="D6703" s="44">
        <v>2007</v>
      </c>
      <c r="E6703" s="48" t="s">
        <v>8816</v>
      </c>
      <c r="F6703" s="44" t="s">
        <v>1296</v>
      </c>
      <c r="G6703" s="61">
        <v>43100</v>
      </c>
    </row>
    <row r="6704" spans="1:7" x14ac:dyDescent="0.15">
      <c r="A6704" s="44">
        <v>36491</v>
      </c>
      <c r="B6704" s="44" t="s">
        <v>1296</v>
      </c>
      <c r="C6704" s="48" t="s">
        <v>5513</v>
      </c>
      <c r="D6704" s="44">
        <v>2002</v>
      </c>
      <c r="E6704" s="48" t="s">
        <v>8758</v>
      </c>
      <c r="F6704" s="44" t="s">
        <v>1292</v>
      </c>
      <c r="G6704" s="61"/>
    </row>
    <row r="6705" spans="1:7" x14ac:dyDescent="0.15">
      <c r="A6705" s="44">
        <v>36492</v>
      </c>
      <c r="B6705" s="44" t="s">
        <v>1295</v>
      </c>
      <c r="C6705" s="48" t="s">
        <v>5769</v>
      </c>
      <c r="D6705" s="44">
        <v>2002</v>
      </c>
      <c r="E6705" s="48" t="s">
        <v>8689</v>
      </c>
      <c r="F6705" s="44" t="s">
        <v>1290</v>
      </c>
      <c r="G6705" s="61"/>
    </row>
    <row r="6706" spans="1:7" x14ac:dyDescent="0.15">
      <c r="A6706" s="44">
        <v>36493</v>
      </c>
      <c r="B6706" s="44" t="s">
        <v>1295</v>
      </c>
      <c r="C6706" s="48" t="s">
        <v>5515</v>
      </c>
      <c r="D6706" s="44">
        <v>2001</v>
      </c>
      <c r="E6706" s="48" t="s">
        <v>9193</v>
      </c>
      <c r="F6706" s="44" t="s">
        <v>1298</v>
      </c>
      <c r="G6706" s="61"/>
    </row>
    <row r="6707" spans="1:7" x14ac:dyDescent="0.15">
      <c r="A6707" s="44">
        <v>36494</v>
      </c>
      <c r="B6707" s="44" t="s">
        <v>1296</v>
      </c>
      <c r="C6707" s="48" t="s">
        <v>5516</v>
      </c>
      <c r="D6707" s="44">
        <v>2006</v>
      </c>
      <c r="E6707" s="48" t="s">
        <v>8707</v>
      </c>
      <c r="F6707" s="44" t="s">
        <v>1290</v>
      </c>
      <c r="G6707" s="61"/>
    </row>
    <row r="6708" spans="1:7" x14ac:dyDescent="0.15">
      <c r="A6708" s="44">
        <v>36495</v>
      </c>
      <c r="B6708" s="44" t="s">
        <v>1295</v>
      </c>
      <c r="C6708" s="48" t="s">
        <v>5517</v>
      </c>
      <c r="D6708" s="44">
        <v>2006</v>
      </c>
      <c r="E6708" s="48" t="s">
        <v>8707</v>
      </c>
      <c r="F6708" s="44" t="s">
        <v>1290</v>
      </c>
      <c r="G6708" s="61">
        <v>43100</v>
      </c>
    </row>
    <row r="6709" spans="1:7" x14ac:dyDescent="0.15">
      <c r="A6709" s="44">
        <v>36496</v>
      </c>
      <c r="B6709" s="44" t="s">
        <v>1296</v>
      </c>
      <c r="C6709" s="48" t="s">
        <v>8906</v>
      </c>
      <c r="D6709" s="44">
        <v>2006</v>
      </c>
      <c r="E6709" s="48" t="s">
        <v>8809</v>
      </c>
      <c r="F6709" s="44" t="s">
        <v>1297</v>
      </c>
      <c r="G6709" s="61"/>
    </row>
    <row r="6710" spans="1:7" x14ac:dyDescent="0.15">
      <c r="A6710" s="44">
        <v>36497</v>
      </c>
      <c r="B6710" s="44" t="s">
        <v>1295</v>
      </c>
      <c r="C6710" s="48" t="s">
        <v>5518</v>
      </c>
      <c r="D6710" s="44">
        <v>2004</v>
      </c>
      <c r="E6710" s="48" t="s">
        <v>8805</v>
      </c>
      <c r="F6710" s="44" t="s">
        <v>1298</v>
      </c>
      <c r="G6710" s="61">
        <v>42996</v>
      </c>
    </row>
    <row r="6711" spans="1:7" x14ac:dyDescent="0.15">
      <c r="A6711" s="133">
        <v>36498</v>
      </c>
      <c r="B6711" s="133" t="s">
        <v>1295</v>
      </c>
      <c r="C6711" s="134" t="s">
        <v>5519</v>
      </c>
      <c r="D6711" s="133">
        <v>2001</v>
      </c>
      <c r="E6711" s="134" t="s">
        <v>8870</v>
      </c>
      <c r="F6711" s="133" t="s">
        <v>1290</v>
      </c>
    </row>
    <row r="6712" spans="1:7" x14ac:dyDescent="0.15">
      <c r="A6712" s="44">
        <v>36499</v>
      </c>
      <c r="B6712" s="44" t="s">
        <v>1296</v>
      </c>
      <c r="C6712" s="48" t="s">
        <v>11244</v>
      </c>
      <c r="D6712" s="44">
        <v>1999</v>
      </c>
      <c r="E6712" s="48" t="s">
        <v>8870</v>
      </c>
      <c r="F6712" s="44" t="s">
        <v>1290</v>
      </c>
      <c r="G6712" s="61"/>
    </row>
    <row r="6713" spans="1:7" x14ac:dyDescent="0.15">
      <c r="A6713" s="44">
        <v>36500</v>
      </c>
      <c r="B6713" s="44" t="s">
        <v>1296</v>
      </c>
      <c r="C6713" s="48" t="s">
        <v>5520</v>
      </c>
      <c r="D6713" s="44">
        <v>2002</v>
      </c>
      <c r="E6713" s="48" t="s">
        <v>8870</v>
      </c>
      <c r="F6713" s="44" t="s">
        <v>1290</v>
      </c>
      <c r="G6713" s="61">
        <v>42456</v>
      </c>
    </row>
    <row r="6714" spans="1:7" x14ac:dyDescent="0.15">
      <c r="A6714" s="44">
        <v>36501</v>
      </c>
      <c r="B6714" s="44" t="s">
        <v>1296</v>
      </c>
      <c r="C6714" s="48" t="s">
        <v>5521</v>
      </c>
      <c r="D6714" s="44">
        <v>2003</v>
      </c>
      <c r="E6714" s="48" t="s">
        <v>8870</v>
      </c>
      <c r="F6714" s="44" t="s">
        <v>1290</v>
      </c>
      <c r="G6714" s="61"/>
    </row>
    <row r="6715" spans="1:7" x14ac:dyDescent="0.15">
      <c r="A6715" s="44">
        <v>36502</v>
      </c>
      <c r="B6715" s="44" t="s">
        <v>1296</v>
      </c>
      <c r="C6715" s="48" t="s">
        <v>5522</v>
      </c>
      <c r="D6715" s="44">
        <v>2006</v>
      </c>
      <c r="E6715" s="48" t="s">
        <v>8870</v>
      </c>
      <c r="F6715" s="44" t="s">
        <v>1290</v>
      </c>
      <c r="G6715" s="61">
        <v>43100</v>
      </c>
    </row>
    <row r="6716" spans="1:7" x14ac:dyDescent="0.15">
      <c r="A6716" s="133">
        <v>36503</v>
      </c>
      <c r="B6716" s="133" t="s">
        <v>1295</v>
      </c>
      <c r="C6716" s="134" t="s">
        <v>11245</v>
      </c>
      <c r="D6716" s="133">
        <v>1999</v>
      </c>
      <c r="E6716" s="134" t="s">
        <v>8870</v>
      </c>
      <c r="F6716" s="133" t="s">
        <v>1290</v>
      </c>
    </row>
    <row r="6717" spans="1:7" x14ac:dyDescent="0.15">
      <c r="A6717" s="44">
        <v>36504</v>
      </c>
      <c r="B6717" s="44" t="s">
        <v>1296</v>
      </c>
      <c r="C6717" s="48" t="s">
        <v>5523</v>
      </c>
      <c r="D6717" s="44">
        <v>2003</v>
      </c>
      <c r="E6717" s="48" t="s">
        <v>8870</v>
      </c>
      <c r="F6717" s="44" t="s">
        <v>1290</v>
      </c>
      <c r="G6717" s="61"/>
    </row>
    <row r="6718" spans="1:7" x14ac:dyDescent="0.15">
      <c r="A6718" s="44">
        <v>36505</v>
      </c>
      <c r="B6718" s="44" t="s">
        <v>1295</v>
      </c>
      <c r="C6718" s="48" t="s">
        <v>5524</v>
      </c>
      <c r="D6718" s="44">
        <v>2004</v>
      </c>
      <c r="E6718" s="48" t="s">
        <v>8870</v>
      </c>
      <c r="F6718" s="44" t="s">
        <v>1290</v>
      </c>
      <c r="G6718" s="61"/>
    </row>
    <row r="6719" spans="1:7" x14ac:dyDescent="0.15">
      <c r="A6719" s="44">
        <v>36506</v>
      </c>
      <c r="B6719" s="44" t="s">
        <v>1295</v>
      </c>
      <c r="C6719" s="48" t="s">
        <v>5525</v>
      </c>
      <c r="D6719" s="44">
        <v>2004</v>
      </c>
      <c r="E6719" s="48" t="s">
        <v>8870</v>
      </c>
      <c r="F6719" s="44" t="s">
        <v>1290</v>
      </c>
      <c r="G6719" s="61"/>
    </row>
    <row r="6720" spans="1:7" x14ac:dyDescent="0.15">
      <c r="A6720" s="44">
        <v>36507</v>
      </c>
      <c r="B6720" s="44" t="s">
        <v>1295</v>
      </c>
      <c r="C6720" s="48" t="s">
        <v>5526</v>
      </c>
      <c r="D6720" s="44">
        <v>2003</v>
      </c>
      <c r="E6720" s="48" t="s">
        <v>8870</v>
      </c>
      <c r="F6720" s="44" t="s">
        <v>1290</v>
      </c>
      <c r="G6720" s="61"/>
    </row>
    <row r="6721" spans="1:7" x14ac:dyDescent="0.15">
      <c r="A6721" s="44">
        <v>36508</v>
      </c>
      <c r="B6721" s="44" t="s">
        <v>1295</v>
      </c>
      <c r="C6721" s="48" t="s">
        <v>5527</v>
      </c>
      <c r="D6721" s="44">
        <v>2004</v>
      </c>
      <c r="E6721" s="48" t="s">
        <v>8870</v>
      </c>
      <c r="F6721" s="44" t="s">
        <v>1290</v>
      </c>
      <c r="G6721" s="61"/>
    </row>
    <row r="6722" spans="1:7" x14ac:dyDescent="0.15">
      <c r="A6722" s="44">
        <v>36509</v>
      </c>
      <c r="B6722" s="44" t="s">
        <v>1295</v>
      </c>
      <c r="C6722" s="48" t="s">
        <v>11246</v>
      </c>
      <c r="D6722" s="44">
        <v>1999</v>
      </c>
      <c r="E6722" s="48" t="s">
        <v>8823</v>
      </c>
      <c r="F6722" s="44" t="s">
        <v>1298</v>
      </c>
      <c r="G6722" s="61"/>
    </row>
    <row r="6723" spans="1:7" x14ac:dyDescent="0.15">
      <c r="A6723" s="44">
        <v>36510</v>
      </c>
      <c r="B6723" s="44" t="s">
        <v>1296</v>
      </c>
      <c r="C6723" s="48" t="s">
        <v>5528</v>
      </c>
      <c r="D6723" s="44">
        <v>2004</v>
      </c>
      <c r="E6723" s="48" t="s">
        <v>8782</v>
      </c>
      <c r="F6723" s="44" t="s">
        <v>1292</v>
      </c>
      <c r="G6723" s="61">
        <v>42806</v>
      </c>
    </row>
    <row r="6724" spans="1:7" x14ac:dyDescent="0.15">
      <c r="A6724" s="44">
        <v>36511</v>
      </c>
      <c r="B6724" s="44" t="s">
        <v>1296</v>
      </c>
      <c r="C6724" s="48" t="s">
        <v>11247</v>
      </c>
      <c r="D6724" s="44">
        <v>1999</v>
      </c>
      <c r="E6724" s="48" t="s">
        <v>8782</v>
      </c>
      <c r="F6724" s="44" t="s">
        <v>1292</v>
      </c>
      <c r="G6724" s="61"/>
    </row>
    <row r="6725" spans="1:7" x14ac:dyDescent="0.15">
      <c r="A6725" s="44">
        <v>36512</v>
      </c>
      <c r="B6725" s="44" t="s">
        <v>1296</v>
      </c>
      <c r="C6725" s="48" t="s">
        <v>5529</v>
      </c>
      <c r="D6725" s="44">
        <v>2004</v>
      </c>
      <c r="E6725" s="48" t="s">
        <v>8761</v>
      </c>
      <c r="F6725" s="44" t="s">
        <v>1292</v>
      </c>
      <c r="G6725" s="61"/>
    </row>
    <row r="6726" spans="1:7" x14ac:dyDescent="0.15">
      <c r="A6726" s="44">
        <v>36513</v>
      </c>
      <c r="B6726" s="44" t="s">
        <v>1296</v>
      </c>
      <c r="C6726" s="48" t="s">
        <v>5530</v>
      </c>
      <c r="D6726" s="44">
        <v>2002</v>
      </c>
      <c r="E6726" s="48" t="s">
        <v>8756</v>
      </c>
      <c r="F6726" s="44" t="s">
        <v>1296</v>
      </c>
      <c r="G6726" s="61"/>
    </row>
    <row r="6727" spans="1:7" x14ac:dyDescent="0.15">
      <c r="A6727" s="44">
        <v>36514</v>
      </c>
      <c r="B6727" s="44" t="s">
        <v>1295</v>
      </c>
      <c r="C6727" s="48" t="s">
        <v>5531</v>
      </c>
      <c r="D6727" s="44">
        <v>2002</v>
      </c>
      <c r="E6727" s="48" t="s">
        <v>8756</v>
      </c>
      <c r="F6727" s="44" t="s">
        <v>1296</v>
      </c>
      <c r="G6727" s="61"/>
    </row>
    <row r="6728" spans="1:7" x14ac:dyDescent="0.15">
      <c r="A6728" s="44">
        <v>36515</v>
      </c>
      <c r="B6728" s="44" t="s">
        <v>1295</v>
      </c>
      <c r="C6728" s="48" t="s">
        <v>5532</v>
      </c>
      <c r="D6728" s="44">
        <v>2000</v>
      </c>
      <c r="E6728" s="48" t="s">
        <v>8859</v>
      </c>
      <c r="F6728" s="44" t="s">
        <v>1295</v>
      </c>
      <c r="G6728" s="61"/>
    </row>
    <row r="6729" spans="1:7" x14ac:dyDescent="0.15">
      <c r="A6729" s="44">
        <v>36516</v>
      </c>
      <c r="B6729" s="44" t="s">
        <v>1296</v>
      </c>
      <c r="C6729" s="48" t="s">
        <v>5533</v>
      </c>
      <c r="D6729" s="44">
        <v>2004</v>
      </c>
      <c r="E6729" s="48" t="s">
        <v>8785</v>
      </c>
      <c r="F6729" s="44" t="s">
        <v>1297</v>
      </c>
      <c r="G6729" s="61"/>
    </row>
    <row r="6730" spans="1:7" x14ac:dyDescent="0.15">
      <c r="A6730" s="44">
        <v>36517</v>
      </c>
      <c r="B6730" s="44" t="s">
        <v>1295</v>
      </c>
      <c r="C6730" s="48" t="s">
        <v>1389</v>
      </c>
      <c r="D6730" s="44">
        <v>2003</v>
      </c>
      <c r="E6730" s="48" t="s">
        <v>8822</v>
      </c>
      <c r="F6730" s="44" t="s">
        <v>1295</v>
      </c>
      <c r="G6730" s="61"/>
    </row>
    <row r="6731" spans="1:7" x14ac:dyDescent="0.15">
      <c r="A6731" s="44">
        <v>36518</v>
      </c>
      <c r="B6731" s="44" t="s">
        <v>1295</v>
      </c>
      <c r="C6731" s="48" t="s">
        <v>5534</v>
      </c>
      <c r="D6731" s="44">
        <v>2003</v>
      </c>
      <c r="E6731" s="48" t="s">
        <v>8822</v>
      </c>
      <c r="F6731" s="44" t="s">
        <v>1295</v>
      </c>
      <c r="G6731" s="61"/>
    </row>
    <row r="6732" spans="1:7" x14ac:dyDescent="0.15">
      <c r="A6732" s="44">
        <v>36519</v>
      </c>
      <c r="B6732" s="44" t="s">
        <v>1295</v>
      </c>
      <c r="C6732" s="48" t="s">
        <v>5770</v>
      </c>
      <c r="D6732" s="44">
        <v>2004</v>
      </c>
      <c r="E6732" s="48" t="s">
        <v>8822</v>
      </c>
      <c r="F6732" s="44" t="s">
        <v>1295</v>
      </c>
      <c r="G6732" s="61"/>
    </row>
    <row r="6733" spans="1:7" x14ac:dyDescent="0.15">
      <c r="A6733" s="44">
        <v>36520</v>
      </c>
      <c r="B6733" s="44" t="s">
        <v>1295</v>
      </c>
      <c r="C6733" s="48" t="s">
        <v>5535</v>
      </c>
      <c r="D6733" s="44">
        <v>2005</v>
      </c>
      <c r="E6733" s="48" t="s">
        <v>8734</v>
      </c>
      <c r="F6733" s="44" t="s">
        <v>1297</v>
      </c>
      <c r="G6733" s="61">
        <v>43100</v>
      </c>
    </row>
    <row r="6734" spans="1:7" x14ac:dyDescent="0.15">
      <c r="A6734" s="44">
        <v>36521</v>
      </c>
      <c r="B6734" s="44" t="s">
        <v>1296</v>
      </c>
      <c r="C6734" s="48" t="s">
        <v>5536</v>
      </c>
      <c r="D6734" s="44">
        <v>2004</v>
      </c>
      <c r="E6734" s="48" t="s">
        <v>8734</v>
      </c>
      <c r="F6734" s="44" t="s">
        <v>1297</v>
      </c>
      <c r="G6734" s="61">
        <v>42786</v>
      </c>
    </row>
    <row r="6735" spans="1:7" x14ac:dyDescent="0.15">
      <c r="A6735" s="44">
        <v>36523</v>
      </c>
      <c r="B6735" s="44" t="s">
        <v>1295</v>
      </c>
      <c r="C6735" s="48" t="s">
        <v>8687</v>
      </c>
      <c r="D6735" s="44">
        <v>2003</v>
      </c>
      <c r="E6735" s="48" t="s">
        <v>8793</v>
      </c>
      <c r="F6735" s="44" t="s">
        <v>1298</v>
      </c>
      <c r="G6735" s="61"/>
    </row>
    <row r="6736" spans="1:7" x14ac:dyDescent="0.15">
      <c r="A6736" s="44">
        <v>36524</v>
      </c>
      <c r="B6736" s="44" t="s">
        <v>1296</v>
      </c>
      <c r="C6736" s="48" t="s">
        <v>5537</v>
      </c>
      <c r="D6736" s="44">
        <v>2003</v>
      </c>
      <c r="E6736" s="48" t="s">
        <v>8766</v>
      </c>
      <c r="F6736" s="44" t="s">
        <v>1291</v>
      </c>
      <c r="G6736" s="61"/>
    </row>
    <row r="6737" spans="1:7" x14ac:dyDescent="0.15">
      <c r="A6737" s="44">
        <v>36525</v>
      </c>
      <c r="B6737" s="44" t="s">
        <v>1295</v>
      </c>
      <c r="C6737" s="48" t="s">
        <v>5538</v>
      </c>
      <c r="D6737" s="44">
        <v>2007</v>
      </c>
      <c r="E6737" s="48" t="s">
        <v>8766</v>
      </c>
      <c r="F6737" s="44" t="s">
        <v>1291</v>
      </c>
      <c r="G6737" s="61"/>
    </row>
    <row r="6738" spans="1:7" x14ac:dyDescent="0.15">
      <c r="A6738" s="44">
        <v>36526</v>
      </c>
      <c r="B6738" s="44" t="s">
        <v>1296</v>
      </c>
      <c r="C6738" s="48" t="s">
        <v>5539</v>
      </c>
      <c r="D6738" s="44">
        <v>2002</v>
      </c>
      <c r="E6738" s="48" t="s">
        <v>8766</v>
      </c>
      <c r="F6738" s="44" t="s">
        <v>1291</v>
      </c>
      <c r="G6738" s="61">
        <v>43100</v>
      </c>
    </row>
    <row r="6739" spans="1:7" x14ac:dyDescent="0.15">
      <c r="A6739" s="44">
        <v>36527</v>
      </c>
      <c r="B6739" s="44" t="s">
        <v>1296</v>
      </c>
      <c r="C6739" s="48" t="s">
        <v>5540</v>
      </c>
      <c r="D6739" s="44">
        <v>2000</v>
      </c>
      <c r="E6739" s="48" t="s">
        <v>8777</v>
      </c>
      <c r="F6739" s="44" t="s">
        <v>1298</v>
      </c>
      <c r="G6739" s="61"/>
    </row>
    <row r="6740" spans="1:7" x14ac:dyDescent="0.15">
      <c r="A6740" s="44">
        <v>36528</v>
      </c>
      <c r="B6740" s="44" t="s">
        <v>1296</v>
      </c>
      <c r="C6740" s="48" t="s">
        <v>5541</v>
      </c>
      <c r="D6740" s="44">
        <v>2005</v>
      </c>
      <c r="E6740" s="48" t="s">
        <v>8805</v>
      </c>
      <c r="F6740" s="44" t="s">
        <v>1298</v>
      </c>
      <c r="G6740" s="61">
        <v>42512</v>
      </c>
    </row>
    <row r="6741" spans="1:7" x14ac:dyDescent="0.15">
      <c r="A6741" s="44">
        <v>36529</v>
      </c>
      <c r="B6741" s="44" t="s">
        <v>1296</v>
      </c>
      <c r="C6741" s="48" t="s">
        <v>5542</v>
      </c>
      <c r="D6741" s="44">
        <v>2007</v>
      </c>
      <c r="E6741" s="48" t="s">
        <v>8805</v>
      </c>
      <c r="F6741" s="44" t="s">
        <v>1298</v>
      </c>
      <c r="G6741" s="61"/>
    </row>
    <row r="6742" spans="1:7" x14ac:dyDescent="0.15">
      <c r="A6742" s="44">
        <v>36530</v>
      </c>
      <c r="B6742" s="44" t="s">
        <v>1295</v>
      </c>
      <c r="C6742" s="48" t="s">
        <v>5543</v>
      </c>
      <c r="D6742" s="44">
        <v>2004</v>
      </c>
      <c r="E6742" s="48" t="s">
        <v>8695</v>
      </c>
      <c r="F6742" s="44" t="s">
        <v>1290</v>
      </c>
      <c r="G6742" s="61">
        <v>43100</v>
      </c>
    </row>
    <row r="6743" spans="1:7" x14ac:dyDescent="0.15">
      <c r="A6743" s="44">
        <v>36531</v>
      </c>
      <c r="B6743" s="44" t="s">
        <v>1296</v>
      </c>
      <c r="C6743" s="48" t="s">
        <v>5544</v>
      </c>
      <c r="D6743" s="44">
        <v>2006</v>
      </c>
      <c r="E6743" s="48" t="s">
        <v>8809</v>
      </c>
      <c r="F6743" s="44" t="s">
        <v>1297</v>
      </c>
      <c r="G6743" s="61"/>
    </row>
    <row r="6744" spans="1:7" x14ac:dyDescent="0.15">
      <c r="A6744" s="44">
        <v>36532</v>
      </c>
      <c r="B6744" s="44" t="s">
        <v>1296</v>
      </c>
      <c r="C6744" s="48" t="s">
        <v>6705</v>
      </c>
      <c r="D6744" s="44">
        <v>2009</v>
      </c>
      <c r="E6744" s="48" t="s">
        <v>8809</v>
      </c>
      <c r="F6744" s="44" t="s">
        <v>1297</v>
      </c>
      <c r="G6744" s="61"/>
    </row>
    <row r="6745" spans="1:7" x14ac:dyDescent="0.15">
      <c r="A6745" s="44">
        <v>36533</v>
      </c>
      <c r="B6745" s="44" t="s">
        <v>1296</v>
      </c>
      <c r="C6745" s="48" t="s">
        <v>5545</v>
      </c>
      <c r="D6745" s="44">
        <v>2002</v>
      </c>
      <c r="E6745" s="48" t="s">
        <v>8805</v>
      </c>
      <c r="F6745" s="44" t="s">
        <v>1298</v>
      </c>
      <c r="G6745" s="61"/>
    </row>
    <row r="6746" spans="1:7" x14ac:dyDescent="0.15">
      <c r="A6746" s="44">
        <v>36534</v>
      </c>
      <c r="B6746" s="44" t="s">
        <v>1295</v>
      </c>
      <c r="C6746" s="48" t="s">
        <v>5546</v>
      </c>
      <c r="D6746" s="44">
        <v>2003</v>
      </c>
      <c r="E6746" s="48" t="s">
        <v>8729</v>
      </c>
      <c r="F6746" s="44" t="s">
        <v>1298</v>
      </c>
      <c r="G6746" s="61">
        <v>43100</v>
      </c>
    </row>
    <row r="6747" spans="1:7" x14ac:dyDescent="0.15">
      <c r="A6747" s="44">
        <v>36535</v>
      </c>
      <c r="B6747" s="44" t="s">
        <v>1295</v>
      </c>
      <c r="C6747" s="48" t="s">
        <v>5547</v>
      </c>
      <c r="D6747" s="44">
        <v>2001</v>
      </c>
      <c r="E6747" s="48" t="s">
        <v>8729</v>
      </c>
      <c r="F6747" s="44" t="s">
        <v>1298</v>
      </c>
      <c r="G6747" s="61">
        <v>43100</v>
      </c>
    </row>
    <row r="6748" spans="1:7" x14ac:dyDescent="0.15">
      <c r="A6748" s="44">
        <v>36536</v>
      </c>
      <c r="B6748" s="44" t="s">
        <v>1295</v>
      </c>
      <c r="C6748" s="48" t="s">
        <v>5548</v>
      </c>
      <c r="D6748" s="44">
        <v>2006</v>
      </c>
      <c r="E6748" s="48" t="s">
        <v>8708</v>
      </c>
      <c r="F6748" s="44" t="s">
        <v>1296</v>
      </c>
      <c r="G6748" s="61">
        <v>43100</v>
      </c>
    </row>
    <row r="6749" spans="1:7" x14ac:dyDescent="0.15">
      <c r="A6749" s="44">
        <v>36537</v>
      </c>
      <c r="B6749" s="44" t="s">
        <v>1295</v>
      </c>
      <c r="C6749" s="48" t="s">
        <v>11248</v>
      </c>
      <c r="D6749" s="44">
        <v>1999</v>
      </c>
      <c r="E6749" s="48" t="s">
        <v>8782</v>
      </c>
      <c r="F6749" s="44" t="s">
        <v>1292</v>
      </c>
      <c r="G6749" s="61">
        <v>42435</v>
      </c>
    </row>
    <row r="6750" spans="1:7" x14ac:dyDescent="0.15">
      <c r="A6750" s="44">
        <v>36538</v>
      </c>
      <c r="B6750" s="44" t="s">
        <v>1295</v>
      </c>
      <c r="C6750" s="48" t="s">
        <v>11249</v>
      </c>
      <c r="D6750" s="44">
        <v>1999</v>
      </c>
      <c r="E6750" s="48" t="s">
        <v>8782</v>
      </c>
      <c r="F6750" s="44" t="s">
        <v>1292</v>
      </c>
      <c r="G6750" s="61"/>
    </row>
    <row r="6751" spans="1:7" x14ac:dyDescent="0.15">
      <c r="A6751" s="44">
        <v>36539</v>
      </c>
      <c r="B6751" s="44" t="s">
        <v>1295</v>
      </c>
      <c r="C6751" s="48" t="s">
        <v>5549</v>
      </c>
      <c r="D6751" s="44">
        <v>2005</v>
      </c>
      <c r="E6751" s="48" t="s">
        <v>9174</v>
      </c>
      <c r="F6751" s="44" t="s">
        <v>1290</v>
      </c>
      <c r="G6751" s="61"/>
    </row>
    <row r="6752" spans="1:7" x14ac:dyDescent="0.15">
      <c r="A6752" s="44">
        <v>36540</v>
      </c>
      <c r="B6752" s="44" t="s">
        <v>1296</v>
      </c>
      <c r="C6752" s="48" t="s">
        <v>5550</v>
      </c>
      <c r="D6752" s="44">
        <v>2004</v>
      </c>
      <c r="E6752" s="48" t="s">
        <v>8793</v>
      </c>
      <c r="F6752" s="44" t="s">
        <v>1298</v>
      </c>
      <c r="G6752" s="61"/>
    </row>
    <row r="6753" spans="1:7" x14ac:dyDescent="0.15">
      <c r="A6753" s="44">
        <v>36541</v>
      </c>
      <c r="B6753" s="44" t="s">
        <v>1295</v>
      </c>
      <c r="C6753" s="48" t="s">
        <v>5551</v>
      </c>
      <c r="D6753" s="44">
        <v>2004</v>
      </c>
      <c r="E6753" s="48" t="s">
        <v>8793</v>
      </c>
      <c r="F6753" s="44" t="s">
        <v>1298</v>
      </c>
      <c r="G6753" s="61"/>
    </row>
    <row r="6754" spans="1:7" x14ac:dyDescent="0.15">
      <c r="A6754" s="44">
        <v>36543</v>
      </c>
      <c r="B6754" s="44" t="s">
        <v>1295</v>
      </c>
      <c r="C6754" s="48" t="s">
        <v>8332</v>
      </c>
      <c r="D6754" s="44">
        <v>2005</v>
      </c>
      <c r="E6754" s="48" t="s">
        <v>8837</v>
      </c>
      <c r="F6754" s="44" t="s">
        <v>1291</v>
      </c>
      <c r="G6754" s="61"/>
    </row>
    <row r="6755" spans="1:7" x14ac:dyDescent="0.15">
      <c r="A6755" s="44">
        <v>36544</v>
      </c>
      <c r="B6755" s="44" t="s">
        <v>1296</v>
      </c>
      <c r="C6755" s="48" t="s">
        <v>5552</v>
      </c>
      <c r="D6755" s="44">
        <v>2004</v>
      </c>
      <c r="E6755" s="48" t="s">
        <v>8837</v>
      </c>
      <c r="F6755" s="44" t="s">
        <v>1291</v>
      </c>
      <c r="G6755" s="61"/>
    </row>
    <row r="6756" spans="1:7" x14ac:dyDescent="0.15">
      <c r="A6756" s="44">
        <v>36545</v>
      </c>
      <c r="B6756" s="44" t="s">
        <v>1296</v>
      </c>
      <c r="C6756" s="48" t="s">
        <v>5553</v>
      </c>
      <c r="D6756" s="44">
        <v>2006</v>
      </c>
      <c r="E6756" s="48" t="s">
        <v>8837</v>
      </c>
      <c r="F6756" s="44" t="s">
        <v>1291</v>
      </c>
      <c r="G6756" s="61"/>
    </row>
    <row r="6757" spans="1:7" x14ac:dyDescent="0.15">
      <c r="A6757" s="44">
        <v>36546</v>
      </c>
      <c r="B6757" s="44" t="s">
        <v>1295</v>
      </c>
      <c r="C6757" s="48" t="s">
        <v>6706</v>
      </c>
      <c r="D6757" s="44">
        <v>2009</v>
      </c>
      <c r="E6757" s="48" t="s">
        <v>8837</v>
      </c>
      <c r="F6757" s="44" t="s">
        <v>1291</v>
      </c>
      <c r="G6757" s="61"/>
    </row>
    <row r="6758" spans="1:7" x14ac:dyDescent="0.15">
      <c r="A6758" s="44">
        <v>36547</v>
      </c>
      <c r="B6758" s="44" t="s">
        <v>1296</v>
      </c>
      <c r="C6758" s="48" t="s">
        <v>5554</v>
      </c>
      <c r="D6758" s="44">
        <v>2006</v>
      </c>
      <c r="E6758" s="48" t="s">
        <v>8782</v>
      </c>
      <c r="F6758" s="44" t="s">
        <v>1292</v>
      </c>
      <c r="G6758" s="61"/>
    </row>
    <row r="6759" spans="1:7" x14ac:dyDescent="0.15">
      <c r="A6759" s="44">
        <v>36548</v>
      </c>
      <c r="B6759" s="44" t="s">
        <v>1296</v>
      </c>
      <c r="C6759" s="48" t="s">
        <v>5555</v>
      </c>
      <c r="D6759" s="44">
        <v>2001</v>
      </c>
      <c r="E6759" s="48" t="s">
        <v>8782</v>
      </c>
      <c r="F6759" s="44" t="s">
        <v>1292</v>
      </c>
      <c r="G6759" s="61"/>
    </row>
    <row r="6760" spans="1:7" x14ac:dyDescent="0.15">
      <c r="A6760" s="44">
        <v>36549</v>
      </c>
      <c r="B6760" s="44" t="s">
        <v>1295</v>
      </c>
      <c r="C6760" s="48" t="s">
        <v>5556</v>
      </c>
      <c r="D6760" s="44">
        <v>2003</v>
      </c>
      <c r="E6760" s="48" t="s">
        <v>8782</v>
      </c>
      <c r="F6760" s="44" t="s">
        <v>1292</v>
      </c>
      <c r="G6760" s="61">
        <v>43100</v>
      </c>
    </row>
    <row r="6761" spans="1:7" x14ac:dyDescent="0.15">
      <c r="A6761" s="44">
        <v>36550</v>
      </c>
      <c r="B6761" s="44" t="s">
        <v>1295</v>
      </c>
      <c r="C6761" s="48" t="s">
        <v>5557</v>
      </c>
      <c r="D6761" s="44">
        <v>2004</v>
      </c>
      <c r="E6761" s="48" t="s">
        <v>8782</v>
      </c>
      <c r="F6761" s="44" t="s">
        <v>1292</v>
      </c>
      <c r="G6761" s="61">
        <v>42806</v>
      </c>
    </row>
    <row r="6762" spans="1:7" x14ac:dyDescent="0.15">
      <c r="A6762" s="44">
        <v>36551</v>
      </c>
      <c r="B6762" s="44" t="s">
        <v>1295</v>
      </c>
      <c r="C6762" s="48" t="s">
        <v>5558</v>
      </c>
      <c r="D6762" s="44">
        <v>2003</v>
      </c>
      <c r="E6762" s="48" t="s">
        <v>8843</v>
      </c>
      <c r="F6762" s="44" t="s">
        <v>1296</v>
      </c>
      <c r="G6762" s="61"/>
    </row>
    <row r="6763" spans="1:7" x14ac:dyDescent="0.15">
      <c r="A6763" s="44">
        <v>36552</v>
      </c>
      <c r="B6763" s="44" t="s">
        <v>1296</v>
      </c>
      <c r="C6763" s="48" t="s">
        <v>5559</v>
      </c>
      <c r="D6763" s="44">
        <v>2001</v>
      </c>
      <c r="E6763" s="48" t="s">
        <v>8843</v>
      </c>
      <c r="F6763" s="44" t="s">
        <v>1296</v>
      </c>
      <c r="G6763" s="61"/>
    </row>
    <row r="6764" spans="1:7" x14ac:dyDescent="0.15">
      <c r="A6764" s="44">
        <v>36553</v>
      </c>
      <c r="B6764" s="44" t="s">
        <v>1296</v>
      </c>
      <c r="C6764" s="48" t="s">
        <v>5560</v>
      </c>
      <c r="D6764" s="44">
        <v>2003</v>
      </c>
      <c r="E6764" s="48" t="s">
        <v>8843</v>
      </c>
      <c r="F6764" s="44" t="s">
        <v>1296</v>
      </c>
      <c r="G6764" s="61"/>
    </row>
    <row r="6765" spans="1:7" x14ac:dyDescent="0.15">
      <c r="A6765" s="44">
        <v>36554</v>
      </c>
      <c r="B6765" s="44" t="s">
        <v>1296</v>
      </c>
      <c r="C6765" s="48" t="s">
        <v>5561</v>
      </c>
      <c r="D6765" s="44">
        <v>2008</v>
      </c>
      <c r="E6765" s="48" t="s">
        <v>8816</v>
      </c>
      <c r="F6765" s="44" t="s">
        <v>1296</v>
      </c>
      <c r="G6765" s="61"/>
    </row>
    <row r="6766" spans="1:7" x14ac:dyDescent="0.15">
      <c r="A6766" s="44">
        <v>36555</v>
      </c>
      <c r="B6766" s="44" t="s">
        <v>1296</v>
      </c>
      <c r="C6766" s="48" t="s">
        <v>5562</v>
      </c>
      <c r="D6766" s="44">
        <v>2000</v>
      </c>
      <c r="E6766" s="48" t="s">
        <v>8836</v>
      </c>
      <c r="F6766" s="44" t="s">
        <v>1296</v>
      </c>
      <c r="G6766" s="61"/>
    </row>
    <row r="6767" spans="1:7" x14ac:dyDescent="0.15">
      <c r="A6767" s="44">
        <v>36556</v>
      </c>
      <c r="B6767" s="44" t="s">
        <v>1295</v>
      </c>
      <c r="C6767" s="48" t="s">
        <v>5563</v>
      </c>
      <c r="D6767" s="44">
        <v>2007</v>
      </c>
      <c r="E6767" s="48" t="s">
        <v>8836</v>
      </c>
      <c r="F6767" s="44" t="s">
        <v>1296</v>
      </c>
      <c r="G6767" s="61">
        <v>43050</v>
      </c>
    </row>
    <row r="6768" spans="1:7" x14ac:dyDescent="0.15">
      <c r="A6768" s="44">
        <v>36557</v>
      </c>
      <c r="B6768" s="44" t="s">
        <v>1296</v>
      </c>
      <c r="C6768" s="48" t="s">
        <v>5564</v>
      </c>
      <c r="D6768" s="44">
        <v>2006</v>
      </c>
      <c r="E6768" s="48" t="s">
        <v>8836</v>
      </c>
      <c r="F6768" s="44" t="s">
        <v>1296</v>
      </c>
      <c r="G6768" s="61"/>
    </row>
    <row r="6769" spans="1:7" x14ac:dyDescent="0.15">
      <c r="A6769" s="44">
        <v>36558</v>
      </c>
      <c r="B6769" s="44" t="s">
        <v>1295</v>
      </c>
      <c r="C6769" s="48" t="s">
        <v>1480</v>
      </c>
      <c r="D6769" s="44">
        <v>2009</v>
      </c>
      <c r="E6769" s="48" t="s">
        <v>8836</v>
      </c>
      <c r="F6769" s="44" t="s">
        <v>1296</v>
      </c>
      <c r="G6769" s="61"/>
    </row>
    <row r="6770" spans="1:7" x14ac:dyDescent="0.15">
      <c r="A6770" s="44">
        <v>36559</v>
      </c>
      <c r="B6770" s="44" t="s">
        <v>1295</v>
      </c>
      <c r="C6770" s="48" t="s">
        <v>5565</v>
      </c>
      <c r="D6770" s="44">
        <v>2004</v>
      </c>
      <c r="E6770" s="48" t="s">
        <v>8836</v>
      </c>
      <c r="F6770" s="44" t="s">
        <v>1296</v>
      </c>
      <c r="G6770" s="61"/>
    </row>
    <row r="6771" spans="1:7" x14ac:dyDescent="0.15">
      <c r="A6771" s="44">
        <v>36560</v>
      </c>
      <c r="B6771" s="44" t="s">
        <v>1296</v>
      </c>
      <c r="C6771" s="48" t="s">
        <v>5566</v>
      </c>
      <c r="D6771" s="44">
        <v>2002</v>
      </c>
      <c r="E6771" s="48" t="s">
        <v>8836</v>
      </c>
      <c r="F6771" s="44" t="s">
        <v>1296</v>
      </c>
      <c r="G6771" s="61"/>
    </row>
    <row r="6772" spans="1:7" x14ac:dyDescent="0.15">
      <c r="A6772" s="44">
        <v>36561</v>
      </c>
      <c r="B6772" s="44" t="s">
        <v>1295</v>
      </c>
      <c r="C6772" s="48" t="s">
        <v>5567</v>
      </c>
      <c r="D6772" s="44">
        <v>2004</v>
      </c>
      <c r="E6772" s="48" t="s">
        <v>8836</v>
      </c>
      <c r="F6772" s="44" t="s">
        <v>1296</v>
      </c>
      <c r="G6772" s="61">
        <v>43072</v>
      </c>
    </row>
    <row r="6773" spans="1:7" x14ac:dyDescent="0.15">
      <c r="A6773" s="44">
        <v>36562</v>
      </c>
      <c r="B6773" s="44" t="s">
        <v>1295</v>
      </c>
      <c r="C6773" s="48" t="s">
        <v>5568</v>
      </c>
      <c r="D6773" s="44">
        <v>2001</v>
      </c>
      <c r="E6773" s="48" t="s">
        <v>8836</v>
      </c>
      <c r="F6773" s="44" t="s">
        <v>1296</v>
      </c>
      <c r="G6773" s="61"/>
    </row>
    <row r="6774" spans="1:7" x14ac:dyDescent="0.15">
      <c r="A6774" s="44">
        <v>36563</v>
      </c>
      <c r="B6774" s="44" t="s">
        <v>1295</v>
      </c>
      <c r="C6774" s="48" t="s">
        <v>5569</v>
      </c>
      <c r="D6774" s="44">
        <v>2003</v>
      </c>
      <c r="E6774" s="48" t="s">
        <v>8836</v>
      </c>
      <c r="F6774" s="44" t="s">
        <v>1296</v>
      </c>
      <c r="G6774" s="61"/>
    </row>
    <row r="6775" spans="1:7" x14ac:dyDescent="0.15">
      <c r="A6775" s="44">
        <v>36564</v>
      </c>
      <c r="B6775" s="44" t="s">
        <v>1295</v>
      </c>
      <c r="C6775" s="48" t="s">
        <v>5570</v>
      </c>
      <c r="D6775" s="44">
        <v>2006</v>
      </c>
      <c r="E6775" s="48" t="s">
        <v>8836</v>
      </c>
      <c r="F6775" s="44" t="s">
        <v>1296</v>
      </c>
      <c r="G6775" s="61"/>
    </row>
    <row r="6776" spans="1:7" x14ac:dyDescent="0.15">
      <c r="A6776" s="44">
        <v>36565</v>
      </c>
      <c r="B6776" s="44" t="s">
        <v>1296</v>
      </c>
      <c r="C6776" s="48" t="s">
        <v>5571</v>
      </c>
      <c r="D6776" s="44">
        <v>2003</v>
      </c>
      <c r="E6776" s="48" t="s">
        <v>8869</v>
      </c>
      <c r="F6776" s="44" t="s">
        <v>1290</v>
      </c>
      <c r="G6776" s="61"/>
    </row>
    <row r="6777" spans="1:7" x14ac:dyDescent="0.15">
      <c r="A6777" s="44">
        <v>36566</v>
      </c>
      <c r="B6777" s="44" t="s">
        <v>1295</v>
      </c>
      <c r="C6777" s="48" t="s">
        <v>8333</v>
      </c>
      <c r="D6777" s="44">
        <v>2002</v>
      </c>
      <c r="E6777" s="48" t="s">
        <v>8777</v>
      </c>
      <c r="F6777" s="44" t="s">
        <v>1298</v>
      </c>
      <c r="G6777" s="61"/>
    </row>
    <row r="6778" spans="1:7" x14ac:dyDescent="0.15">
      <c r="A6778" s="44">
        <v>36568</v>
      </c>
      <c r="B6778" s="44" t="s">
        <v>1295</v>
      </c>
      <c r="C6778" s="48" t="s">
        <v>5572</v>
      </c>
      <c r="D6778" s="44">
        <v>2001</v>
      </c>
      <c r="E6778" s="48" t="s">
        <v>8836</v>
      </c>
      <c r="F6778" s="44" t="s">
        <v>1296</v>
      </c>
      <c r="G6778" s="61"/>
    </row>
    <row r="6779" spans="1:7" x14ac:dyDescent="0.15">
      <c r="A6779" s="44">
        <v>36569</v>
      </c>
      <c r="B6779" s="44" t="s">
        <v>1295</v>
      </c>
      <c r="C6779" s="48" t="s">
        <v>5573</v>
      </c>
      <c r="D6779" s="44">
        <v>2005</v>
      </c>
      <c r="E6779" s="48" t="s">
        <v>8836</v>
      </c>
      <c r="F6779" s="44" t="s">
        <v>1296</v>
      </c>
      <c r="G6779" s="61"/>
    </row>
    <row r="6780" spans="1:7" x14ac:dyDescent="0.15">
      <c r="A6780" s="44">
        <v>36570</v>
      </c>
      <c r="B6780" s="44" t="s">
        <v>1296</v>
      </c>
      <c r="C6780" s="48" t="s">
        <v>5574</v>
      </c>
      <c r="D6780" s="44">
        <v>2004</v>
      </c>
      <c r="E6780" s="48" t="s">
        <v>8836</v>
      </c>
      <c r="F6780" s="44" t="s">
        <v>1296</v>
      </c>
      <c r="G6780" s="61"/>
    </row>
    <row r="6781" spans="1:7" x14ac:dyDescent="0.15">
      <c r="A6781" s="44">
        <v>36571</v>
      </c>
      <c r="B6781" s="44" t="s">
        <v>1296</v>
      </c>
      <c r="C6781" s="48" t="s">
        <v>5575</v>
      </c>
      <c r="D6781" s="44">
        <v>2001</v>
      </c>
      <c r="E6781" s="48" t="s">
        <v>8836</v>
      </c>
      <c r="F6781" s="44" t="s">
        <v>1296</v>
      </c>
      <c r="G6781" s="61"/>
    </row>
    <row r="6782" spans="1:7" x14ac:dyDescent="0.15">
      <c r="A6782" s="44">
        <v>36572</v>
      </c>
      <c r="B6782" s="44" t="s">
        <v>1296</v>
      </c>
      <c r="C6782" s="48" t="s">
        <v>5576</v>
      </c>
      <c r="D6782" s="44">
        <v>2001</v>
      </c>
      <c r="E6782" s="48" t="s">
        <v>8836</v>
      </c>
      <c r="F6782" s="44" t="s">
        <v>1296</v>
      </c>
      <c r="G6782" s="61">
        <v>42456</v>
      </c>
    </row>
    <row r="6783" spans="1:7" x14ac:dyDescent="0.15">
      <c r="A6783" s="44">
        <v>36573</v>
      </c>
      <c r="B6783" s="44" t="s">
        <v>1296</v>
      </c>
      <c r="C6783" s="48" t="s">
        <v>5577</v>
      </c>
      <c r="D6783" s="44">
        <v>2006</v>
      </c>
      <c r="E6783" s="48" t="s">
        <v>8836</v>
      </c>
      <c r="F6783" s="44" t="s">
        <v>1296</v>
      </c>
      <c r="G6783" s="61"/>
    </row>
    <row r="6784" spans="1:7" x14ac:dyDescent="0.15">
      <c r="A6784" s="44">
        <v>36574</v>
      </c>
      <c r="B6784" s="44" t="s">
        <v>1295</v>
      </c>
      <c r="C6784" s="48" t="s">
        <v>8027</v>
      </c>
      <c r="D6784" s="44">
        <v>2000</v>
      </c>
      <c r="E6784" s="48" t="s">
        <v>8776</v>
      </c>
      <c r="F6784" s="44" t="s">
        <v>1295</v>
      </c>
      <c r="G6784" s="61"/>
    </row>
    <row r="6785" spans="1:7" x14ac:dyDescent="0.15">
      <c r="A6785" s="44">
        <v>36575</v>
      </c>
      <c r="B6785" s="44" t="s">
        <v>1296</v>
      </c>
      <c r="C6785" s="48" t="s">
        <v>5578</v>
      </c>
      <c r="D6785" s="44">
        <v>2005</v>
      </c>
      <c r="E6785" s="48" t="s">
        <v>8776</v>
      </c>
      <c r="F6785" s="44" t="s">
        <v>1295</v>
      </c>
      <c r="G6785" s="61">
        <v>43024</v>
      </c>
    </row>
    <row r="6786" spans="1:7" x14ac:dyDescent="0.15">
      <c r="A6786" s="44">
        <v>36576</v>
      </c>
      <c r="B6786" s="44" t="s">
        <v>1296</v>
      </c>
      <c r="C6786" s="48" t="s">
        <v>5579</v>
      </c>
      <c r="D6786" s="44">
        <v>2005</v>
      </c>
      <c r="E6786" s="48" t="s">
        <v>8713</v>
      </c>
      <c r="F6786" s="44" t="s">
        <v>1297</v>
      </c>
      <c r="G6786" s="61">
        <v>43045</v>
      </c>
    </row>
    <row r="6787" spans="1:7" x14ac:dyDescent="0.15">
      <c r="A6787" s="44">
        <v>36577</v>
      </c>
      <c r="B6787" s="44" t="s">
        <v>1296</v>
      </c>
      <c r="C6787" s="48" t="s">
        <v>5580</v>
      </c>
      <c r="D6787" s="44">
        <v>2005</v>
      </c>
      <c r="E6787" s="48" t="s">
        <v>8713</v>
      </c>
      <c r="F6787" s="44" t="s">
        <v>1297</v>
      </c>
      <c r="G6787" s="61">
        <v>42919</v>
      </c>
    </row>
    <row r="6788" spans="1:7" x14ac:dyDescent="0.15">
      <c r="A6788" s="44">
        <v>36578</v>
      </c>
      <c r="B6788" s="44" t="s">
        <v>1295</v>
      </c>
      <c r="C6788" s="48" t="s">
        <v>5581</v>
      </c>
      <c r="D6788" s="44">
        <v>2005</v>
      </c>
      <c r="E6788" s="48" t="s">
        <v>8816</v>
      </c>
      <c r="F6788" s="44" t="s">
        <v>1296</v>
      </c>
      <c r="G6788" s="61"/>
    </row>
    <row r="6789" spans="1:7" x14ac:dyDescent="0.15">
      <c r="A6789" s="44">
        <v>36579</v>
      </c>
      <c r="B6789" s="44" t="s">
        <v>1296</v>
      </c>
      <c r="C6789" s="48" t="s">
        <v>5582</v>
      </c>
      <c r="D6789" s="44">
        <v>2000</v>
      </c>
      <c r="E6789" s="48" t="s">
        <v>8801</v>
      </c>
      <c r="F6789" s="44" t="s">
        <v>1296</v>
      </c>
      <c r="G6789" s="61"/>
    </row>
    <row r="6790" spans="1:7" x14ac:dyDescent="0.15">
      <c r="A6790" s="44">
        <v>36580</v>
      </c>
      <c r="B6790" s="44" t="s">
        <v>1295</v>
      </c>
      <c r="C6790" s="48" t="s">
        <v>5583</v>
      </c>
      <c r="D6790" s="44">
        <v>2001</v>
      </c>
      <c r="E6790" s="48" t="s">
        <v>8793</v>
      </c>
      <c r="F6790" s="44" t="s">
        <v>1298</v>
      </c>
      <c r="G6790" s="61"/>
    </row>
    <row r="6791" spans="1:7" x14ac:dyDescent="0.15">
      <c r="A6791" s="44">
        <v>36582</v>
      </c>
      <c r="B6791" s="44" t="s">
        <v>1295</v>
      </c>
      <c r="C6791" s="48" t="s">
        <v>5584</v>
      </c>
      <c r="D6791" s="44">
        <v>2003</v>
      </c>
      <c r="E6791" s="48" t="s">
        <v>8797</v>
      </c>
      <c r="F6791" s="44" t="s">
        <v>1298</v>
      </c>
      <c r="G6791" s="61"/>
    </row>
    <row r="6792" spans="1:7" x14ac:dyDescent="0.15">
      <c r="A6792" s="44">
        <v>36583</v>
      </c>
      <c r="B6792" s="44" t="s">
        <v>1296</v>
      </c>
      <c r="C6792" s="48" t="s">
        <v>5585</v>
      </c>
      <c r="D6792" s="44">
        <v>2002</v>
      </c>
      <c r="E6792" s="48" t="s">
        <v>8756</v>
      </c>
      <c r="F6792" s="44" t="s">
        <v>1296</v>
      </c>
      <c r="G6792" s="61"/>
    </row>
    <row r="6793" spans="1:7" x14ac:dyDescent="0.15">
      <c r="A6793" s="44">
        <v>36584</v>
      </c>
      <c r="B6793" s="44" t="s">
        <v>1295</v>
      </c>
      <c r="C6793" s="48" t="s">
        <v>5586</v>
      </c>
      <c r="D6793" s="44">
        <v>2007</v>
      </c>
      <c r="E6793" s="48" t="s">
        <v>8801</v>
      </c>
      <c r="F6793" s="44" t="s">
        <v>1296</v>
      </c>
      <c r="G6793" s="61"/>
    </row>
    <row r="6794" spans="1:7" x14ac:dyDescent="0.15">
      <c r="A6794" s="44">
        <v>36585</v>
      </c>
      <c r="B6794" s="44" t="s">
        <v>1295</v>
      </c>
      <c r="C6794" s="48" t="s">
        <v>5587</v>
      </c>
      <c r="D6794" s="44">
        <v>2004</v>
      </c>
      <c r="E6794" s="48" t="s">
        <v>8689</v>
      </c>
      <c r="F6794" s="44" t="s">
        <v>1290</v>
      </c>
      <c r="G6794" s="61">
        <v>42985</v>
      </c>
    </row>
    <row r="6795" spans="1:7" x14ac:dyDescent="0.15">
      <c r="A6795" s="44">
        <v>36586</v>
      </c>
      <c r="B6795" s="44" t="s">
        <v>1295</v>
      </c>
      <c r="C6795" s="48" t="s">
        <v>11250</v>
      </c>
      <c r="D6795" s="44">
        <v>1999</v>
      </c>
      <c r="E6795" s="48" t="s">
        <v>8689</v>
      </c>
      <c r="F6795" s="44" t="s">
        <v>1290</v>
      </c>
      <c r="G6795" s="61"/>
    </row>
    <row r="6796" spans="1:7" x14ac:dyDescent="0.15">
      <c r="A6796" s="44">
        <v>36587</v>
      </c>
      <c r="B6796" s="44" t="s">
        <v>1295</v>
      </c>
      <c r="C6796" s="48" t="s">
        <v>5588</v>
      </c>
      <c r="D6796" s="44">
        <v>2005</v>
      </c>
      <c r="E6796" s="48" t="s">
        <v>8689</v>
      </c>
      <c r="F6796" s="44" t="s">
        <v>1290</v>
      </c>
      <c r="G6796" s="61">
        <v>43024</v>
      </c>
    </row>
    <row r="6797" spans="1:7" x14ac:dyDescent="0.15">
      <c r="A6797" s="44">
        <v>36588</v>
      </c>
      <c r="B6797" s="44" t="s">
        <v>1295</v>
      </c>
      <c r="C6797" s="48" t="s">
        <v>5589</v>
      </c>
      <c r="D6797" s="44">
        <v>2005</v>
      </c>
      <c r="E6797" s="48" t="s">
        <v>9826</v>
      </c>
      <c r="F6797" s="44" t="s">
        <v>1298</v>
      </c>
      <c r="G6797" s="61">
        <v>43100</v>
      </c>
    </row>
    <row r="6798" spans="1:7" x14ac:dyDescent="0.15">
      <c r="A6798" s="44">
        <v>36589</v>
      </c>
      <c r="B6798" s="44" t="s">
        <v>1296</v>
      </c>
      <c r="C6798" s="48" t="s">
        <v>5590</v>
      </c>
      <c r="D6798" s="44">
        <v>2005</v>
      </c>
      <c r="E6798" s="48" t="s">
        <v>9826</v>
      </c>
      <c r="F6798" s="44" t="s">
        <v>1298</v>
      </c>
      <c r="G6798" s="61">
        <v>43100</v>
      </c>
    </row>
    <row r="6799" spans="1:7" x14ac:dyDescent="0.15">
      <c r="A6799" s="44">
        <v>36590</v>
      </c>
      <c r="B6799" s="44" t="s">
        <v>1295</v>
      </c>
      <c r="C6799" s="48" t="s">
        <v>5591</v>
      </c>
      <c r="D6799" s="44">
        <v>2002</v>
      </c>
      <c r="E6799" s="48" t="s">
        <v>8868</v>
      </c>
      <c r="F6799" s="44" t="s">
        <v>1296</v>
      </c>
      <c r="G6799" s="61"/>
    </row>
    <row r="6800" spans="1:7" x14ac:dyDescent="0.15">
      <c r="A6800" s="44">
        <v>36591</v>
      </c>
      <c r="B6800" s="44" t="s">
        <v>1295</v>
      </c>
      <c r="C6800" s="48" t="s">
        <v>11251</v>
      </c>
      <c r="D6800" s="44">
        <v>1999</v>
      </c>
      <c r="E6800" s="48" t="s">
        <v>8868</v>
      </c>
      <c r="F6800" s="44" t="s">
        <v>1296</v>
      </c>
      <c r="G6800" s="61"/>
    </row>
    <row r="6801" spans="1:7" x14ac:dyDescent="0.15">
      <c r="A6801" s="44">
        <v>36593</v>
      </c>
      <c r="B6801" s="44" t="s">
        <v>1295</v>
      </c>
      <c r="C6801" s="48" t="s">
        <v>5592</v>
      </c>
      <c r="D6801" s="44">
        <v>2004</v>
      </c>
      <c r="E6801" s="48" t="s">
        <v>8709</v>
      </c>
      <c r="F6801" s="44" t="s">
        <v>1294</v>
      </c>
      <c r="G6801" s="61"/>
    </row>
    <row r="6802" spans="1:7" x14ac:dyDescent="0.15">
      <c r="A6802" s="44">
        <v>36594</v>
      </c>
      <c r="B6802" s="44" t="s">
        <v>1296</v>
      </c>
      <c r="C6802" s="48" t="s">
        <v>5593</v>
      </c>
      <c r="D6802" s="44">
        <v>2002</v>
      </c>
      <c r="E6802" s="48" t="s">
        <v>8782</v>
      </c>
      <c r="F6802" s="44" t="s">
        <v>1292</v>
      </c>
      <c r="G6802" s="61"/>
    </row>
    <row r="6803" spans="1:7" x14ac:dyDescent="0.15">
      <c r="A6803" s="44">
        <v>36598</v>
      </c>
      <c r="B6803" s="44" t="s">
        <v>1296</v>
      </c>
      <c r="C6803" s="48" t="s">
        <v>5594</v>
      </c>
      <c r="D6803" s="44">
        <v>2006</v>
      </c>
      <c r="E6803" s="48" t="s">
        <v>8758</v>
      </c>
      <c r="F6803" s="44" t="s">
        <v>1292</v>
      </c>
      <c r="G6803" s="61"/>
    </row>
    <row r="6804" spans="1:7" x14ac:dyDescent="0.15">
      <c r="A6804" s="44">
        <v>36599</v>
      </c>
      <c r="B6804" s="44" t="s">
        <v>1296</v>
      </c>
      <c r="C6804" s="48" t="s">
        <v>5595</v>
      </c>
      <c r="D6804" s="44">
        <v>2005</v>
      </c>
      <c r="E6804" s="48" t="s">
        <v>8758</v>
      </c>
      <c r="F6804" s="44" t="s">
        <v>1292</v>
      </c>
      <c r="G6804" s="61">
        <v>43100</v>
      </c>
    </row>
    <row r="6805" spans="1:7" x14ac:dyDescent="0.15">
      <c r="A6805" s="44">
        <v>36600</v>
      </c>
      <c r="B6805" s="44" t="s">
        <v>1295</v>
      </c>
      <c r="C6805" s="48" t="s">
        <v>5596</v>
      </c>
      <c r="D6805" s="44">
        <v>2006</v>
      </c>
      <c r="E6805" s="48" t="s">
        <v>8758</v>
      </c>
      <c r="F6805" s="44" t="s">
        <v>1292</v>
      </c>
      <c r="G6805" s="61"/>
    </row>
    <row r="6806" spans="1:7" x14ac:dyDescent="0.15">
      <c r="A6806" s="44">
        <v>36601</v>
      </c>
      <c r="B6806" s="44" t="s">
        <v>1295</v>
      </c>
      <c r="C6806" s="48" t="s">
        <v>5597</v>
      </c>
      <c r="D6806" s="44">
        <v>2004</v>
      </c>
      <c r="E6806" s="48" t="s">
        <v>8768</v>
      </c>
      <c r="F6806" s="44" t="s">
        <v>1292</v>
      </c>
      <c r="G6806" s="61"/>
    </row>
    <row r="6807" spans="1:7" x14ac:dyDescent="0.15">
      <c r="A6807" s="44">
        <v>36602</v>
      </c>
      <c r="B6807" s="44" t="s">
        <v>1296</v>
      </c>
      <c r="C6807" s="48" t="s">
        <v>6671</v>
      </c>
      <c r="D6807" s="44">
        <v>2005</v>
      </c>
      <c r="E6807" s="48" t="s">
        <v>8776</v>
      </c>
      <c r="F6807" s="44" t="s">
        <v>1295</v>
      </c>
      <c r="G6807" s="61">
        <v>43024</v>
      </c>
    </row>
    <row r="6808" spans="1:7" x14ac:dyDescent="0.15">
      <c r="A6808" s="44">
        <v>36603</v>
      </c>
      <c r="B6808" s="44" t="s">
        <v>1296</v>
      </c>
      <c r="C6808" s="48" t="s">
        <v>5598</v>
      </c>
      <c r="D6808" s="44">
        <v>2004</v>
      </c>
      <c r="E6808" s="48" t="s">
        <v>8694</v>
      </c>
      <c r="F6808" s="44" t="s">
        <v>1291</v>
      </c>
      <c r="G6808" s="61"/>
    </row>
    <row r="6809" spans="1:7" x14ac:dyDescent="0.15">
      <c r="A6809" s="44">
        <v>36604</v>
      </c>
      <c r="B6809" s="44" t="s">
        <v>1296</v>
      </c>
      <c r="C6809" s="48" t="s">
        <v>5599</v>
      </c>
      <c r="D6809" s="44">
        <v>2002</v>
      </c>
      <c r="E6809" s="48" t="s">
        <v>8694</v>
      </c>
      <c r="F6809" s="44" t="s">
        <v>1291</v>
      </c>
      <c r="G6809" s="61"/>
    </row>
    <row r="6810" spans="1:7" x14ac:dyDescent="0.15">
      <c r="A6810" s="44">
        <v>36605</v>
      </c>
      <c r="B6810" s="44" t="s">
        <v>1295</v>
      </c>
      <c r="C6810" s="48" t="s">
        <v>5600</v>
      </c>
      <c r="D6810" s="44">
        <v>2003</v>
      </c>
      <c r="E6810" s="48" t="s">
        <v>8694</v>
      </c>
      <c r="F6810" s="44" t="s">
        <v>1291</v>
      </c>
      <c r="G6810" s="61">
        <v>42925</v>
      </c>
    </row>
    <row r="6811" spans="1:7" x14ac:dyDescent="0.15">
      <c r="A6811" s="44">
        <v>36607</v>
      </c>
      <c r="B6811" s="44" t="s">
        <v>1296</v>
      </c>
      <c r="C6811" s="48" t="s">
        <v>5601</v>
      </c>
      <c r="D6811" s="44">
        <v>2004</v>
      </c>
      <c r="E6811" s="48" t="s">
        <v>8837</v>
      </c>
      <c r="F6811" s="44" t="s">
        <v>1291</v>
      </c>
      <c r="G6811" s="61"/>
    </row>
    <row r="6812" spans="1:7" x14ac:dyDescent="0.15">
      <c r="A6812" s="44">
        <v>36610</v>
      </c>
      <c r="B6812" s="44" t="s">
        <v>1295</v>
      </c>
      <c r="C6812" s="48" t="s">
        <v>5602</v>
      </c>
      <c r="D6812" s="44">
        <v>2005</v>
      </c>
      <c r="E6812" s="48" t="s">
        <v>8793</v>
      </c>
      <c r="F6812" s="44" t="s">
        <v>1298</v>
      </c>
      <c r="G6812" s="61">
        <v>43059</v>
      </c>
    </row>
    <row r="6813" spans="1:7" x14ac:dyDescent="0.15">
      <c r="A6813" s="44">
        <v>36612</v>
      </c>
      <c r="B6813" s="44" t="s">
        <v>1296</v>
      </c>
      <c r="C6813" s="48" t="s">
        <v>5603</v>
      </c>
      <c r="D6813" s="44">
        <v>2006</v>
      </c>
      <c r="E6813" s="48" t="s">
        <v>8734</v>
      </c>
      <c r="F6813" s="44" t="s">
        <v>1297</v>
      </c>
      <c r="G6813" s="61">
        <v>43100</v>
      </c>
    </row>
    <row r="6814" spans="1:7" x14ac:dyDescent="0.15">
      <c r="A6814" s="44">
        <v>36613</v>
      </c>
      <c r="B6814" s="44" t="s">
        <v>1295</v>
      </c>
      <c r="C6814" s="48" t="s">
        <v>5604</v>
      </c>
      <c r="D6814" s="44">
        <v>2004</v>
      </c>
      <c r="E6814" s="48" t="s">
        <v>8816</v>
      </c>
      <c r="F6814" s="44" t="s">
        <v>1296</v>
      </c>
      <c r="G6814" s="61"/>
    </row>
    <row r="6815" spans="1:7" x14ac:dyDescent="0.15">
      <c r="A6815" s="44">
        <v>36615</v>
      </c>
      <c r="B6815" s="44" t="s">
        <v>1295</v>
      </c>
      <c r="C6815" s="48" t="s">
        <v>5605</v>
      </c>
      <c r="D6815" s="44">
        <v>2006</v>
      </c>
      <c r="E6815" s="48" t="s">
        <v>8782</v>
      </c>
      <c r="F6815" s="44" t="s">
        <v>1292</v>
      </c>
      <c r="G6815" s="61"/>
    </row>
    <row r="6816" spans="1:7" x14ac:dyDescent="0.15">
      <c r="A6816" s="44">
        <v>36616</v>
      </c>
      <c r="B6816" s="44" t="s">
        <v>1295</v>
      </c>
      <c r="C6816" s="48" t="s">
        <v>5606</v>
      </c>
      <c r="D6816" s="44">
        <v>2006</v>
      </c>
      <c r="E6816" s="48" t="s">
        <v>8782</v>
      </c>
      <c r="F6816" s="44" t="s">
        <v>1292</v>
      </c>
      <c r="G6816" s="61">
        <v>43031</v>
      </c>
    </row>
    <row r="6817" spans="1:7" x14ac:dyDescent="0.15">
      <c r="A6817" s="44">
        <v>36617</v>
      </c>
      <c r="B6817" s="44" t="s">
        <v>1295</v>
      </c>
      <c r="C6817" s="48" t="s">
        <v>5607</v>
      </c>
      <c r="D6817" s="44">
        <v>2001</v>
      </c>
      <c r="E6817" s="48" t="s">
        <v>8798</v>
      </c>
      <c r="F6817" s="44" t="s">
        <v>1299</v>
      </c>
      <c r="G6817" s="61"/>
    </row>
    <row r="6818" spans="1:7" x14ac:dyDescent="0.15">
      <c r="A6818" s="44">
        <v>36618</v>
      </c>
      <c r="B6818" s="44" t="s">
        <v>1296</v>
      </c>
      <c r="C6818" s="48" t="s">
        <v>5608</v>
      </c>
      <c r="D6818" s="44">
        <v>2004</v>
      </c>
      <c r="E6818" s="48" t="s">
        <v>8798</v>
      </c>
      <c r="F6818" s="44" t="s">
        <v>1299</v>
      </c>
      <c r="G6818" s="61">
        <v>42422</v>
      </c>
    </row>
    <row r="6819" spans="1:7" x14ac:dyDescent="0.15">
      <c r="A6819" s="44">
        <v>36619</v>
      </c>
      <c r="B6819" s="44" t="s">
        <v>1295</v>
      </c>
      <c r="C6819" s="48" t="s">
        <v>5609</v>
      </c>
      <c r="D6819" s="44">
        <v>2005</v>
      </c>
      <c r="E6819" s="48" t="s">
        <v>8798</v>
      </c>
      <c r="F6819" s="44" t="s">
        <v>1299</v>
      </c>
      <c r="G6819" s="61">
        <v>42674</v>
      </c>
    </row>
    <row r="6820" spans="1:7" x14ac:dyDescent="0.15">
      <c r="A6820" s="44">
        <v>36621</v>
      </c>
      <c r="B6820" s="44" t="s">
        <v>1296</v>
      </c>
      <c r="C6820" s="48" t="s">
        <v>661</v>
      </c>
      <c r="D6820" s="44">
        <v>2000</v>
      </c>
      <c r="E6820" s="48" t="s">
        <v>8836</v>
      </c>
      <c r="F6820" s="44" t="s">
        <v>1296</v>
      </c>
      <c r="G6820" s="61"/>
    </row>
    <row r="6821" spans="1:7" x14ac:dyDescent="0.15">
      <c r="A6821" s="44">
        <v>36623</v>
      </c>
      <c r="B6821" s="44" t="s">
        <v>1296</v>
      </c>
      <c r="C6821" s="48" t="s">
        <v>5610</v>
      </c>
      <c r="D6821" s="44">
        <v>2003</v>
      </c>
      <c r="E6821" s="48" t="s">
        <v>8836</v>
      </c>
      <c r="F6821" s="44" t="s">
        <v>1296</v>
      </c>
      <c r="G6821" s="61">
        <v>42428</v>
      </c>
    </row>
    <row r="6822" spans="1:7" x14ac:dyDescent="0.15">
      <c r="A6822" s="44">
        <v>36624</v>
      </c>
      <c r="B6822" s="44" t="s">
        <v>1295</v>
      </c>
      <c r="C6822" s="48" t="s">
        <v>6707</v>
      </c>
      <c r="D6822" s="44">
        <v>2009</v>
      </c>
      <c r="E6822" s="48" t="s">
        <v>8836</v>
      </c>
      <c r="F6822" s="44" t="s">
        <v>1296</v>
      </c>
      <c r="G6822" s="61"/>
    </row>
    <row r="6823" spans="1:7" x14ac:dyDescent="0.15">
      <c r="A6823" s="44">
        <v>36626</v>
      </c>
      <c r="B6823" s="44" t="s">
        <v>1295</v>
      </c>
      <c r="C6823" s="48" t="s">
        <v>5611</v>
      </c>
      <c r="D6823" s="44">
        <v>2006</v>
      </c>
      <c r="E6823" s="48" t="s">
        <v>8836</v>
      </c>
      <c r="F6823" s="44" t="s">
        <v>1296</v>
      </c>
      <c r="G6823" s="61"/>
    </row>
    <row r="6824" spans="1:7" x14ac:dyDescent="0.15">
      <c r="A6824" s="44">
        <v>36627</v>
      </c>
      <c r="B6824" s="44" t="s">
        <v>1296</v>
      </c>
      <c r="C6824" s="48" t="s">
        <v>5612</v>
      </c>
      <c r="D6824" s="44">
        <v>2004</v>
      </c>
      <c r="E6824" s="48" t="s">
        <v>8836</v>
      </c>
      <c r="F6824" s="44" t="s">
        <v>1296</v>
      </c>
      <c r="G6824" s="61"/>
    </row>
    <row r="6825" spans="1:7" x14ac:dyDescent="0.15">
      <c r="A6825" s="44">
        <v>36629</v>
      </c>
      <c r="B6825" s="44" t="s">
        <v>1295</v>
      </c>
      <c r="C6825" s="48" t="s">
        <v>5613</v>
      </c>
      <c r="D6825" s="44">
        <v>2005</v>
      </c>
      <c r="E6825" s="48" t="s">
        <v>8836</v>
      </c>
      <c r="F6825" s="44" t="s">
        <v>1296</v>
      </c>
      <c r="G6825" s="61"/>
    </row>
    <row r="6826" spans="1:7" x14ac:dyDescent="0.15">
      <c r="A6826" s="44">
        <v>36631</v>
      </c>
      <c r="B6826" s="44" t="s">
        <v>1295</v>
      </c>
      <c r="C6826" s="48" t="s">
        <v>5614</v>
      </c>
      <c r="D6826" s="44">
        <v>2004</v>
      </c>
      <c r="E6826" s="48" t="s">
        <v>8817</v>
      </c>
      <c r="F6826" s="44" t="s">
        <v>1291</v>
      </c>
      <c r="G6826" s="61"/>
    </row>
    <row r="6827" spans="1:7" x14ac:dyDescent="0.15">
      <c r="A6827" s="44">
        <v>36632</v>
      </c>
      <c r="B6827" s="44" t="s">
        <v>1295</v>
      </c>
      <c r="C6827" s="48" t="s">
        <v>5615</v>
      </c>
      <c r="D6827" s="44">
        <v>2005</v>
      </c>
      <c r="E6827" s="48" t="s">
        <v>8776</v>
      </c>
      <c r="F6827" s="44" t="s">
        <v>1295</v>
      </c>
      <c r="G6827" s="61"/>
    </row>
    <row r="6828" spans="1:7" x14ac:dyDescent="0.15">
      <c r="A6828" s="44">
        <v>36633</v>
      </c>
      <c r="B6828" s="44" t="s">
        <v>1296</v>
      </c>
      <c r="C6828" s="48" t="s">
        <v>5616</v>
      </c>
      <c r="D6828" s="44">
        <v>2002</v>
      </c>
      <c r="E6828" s="48" t="s">
        <v>8740</v>
      </c>
      <c r="F6828" s="44" t="s">
        <v>1297</v>
      </c>
      <c r="G6828" s="61"/>
    </row>
    <row r="6829" spans="1:7" x14ac:dyDescent="0.15">
      <c r="A6829" s="44">
        <v>36634</v>
      </c>
      <c r="B6829" s="44" t="s">
        <v>1296</v>
      </c>
      <c r="C6829" s="48" t="s">
        <v>5617</v>
      </c>
      <c r="D6829" s="44">
        <v>2003</v>
      </c>
      <c r="E6829" s="48" t="s">
        <v>8740</v>
      </c>
      <c r="F6829" s="44" t="s">
        <v>1297</v>
      </c>
      <c r="G6829" s="61"/>
    </row>
    <row r="6830" spans="1:7" x14ac:dyDescent="0.15">
      <c r="A6830" s="44">
        <v>36635</v>
      </c>
      <c r="B6830" s="44" t="s">
        <v>1296</v>
      </c>
      <c r="C6830" s="48" t="s">
        <v>5618</v>
      </c>
      <c r="D6830" s="44">
        <v>2005</v>
      </c>
      <c r="E6830" s="48" t="s">
        <v>8740</v>
      </c>
      <c r="F6830" s="44" t="s">
        <v>1297</v>
      </c>
      <c r="G6830" s="61">
        <v>42805</v>
      </c>
    </row>
    <row r="6831" spans="1:7" x14ac:dyDescent="0.15">
      <c r="A6831" s="44">
        <v>36636</v>
      </c>
      <c r="B6831" s="44" t="s">
        <v>1296</v>
      </c>
      <c r="C6831" s="48" t="s">
        <v>5619</v>
      </c>
      <c r="D6831" s="44">
        <v>2002</v>
      </c>
      <c r="E6831" s="48" t="s">
        <v>8740</v>
      </c>
      <c r="F6831" s="44" t="s">
        <v>1297</v>
      </c>
      <c r="G6831" s="61"/>
    </row>
    <row r="6832" spans="1:7" x14ac:dyDescent="0.15">
      <c r="A6832" s="44">
        <v>36637</v>
      </c>
      <c r="B6832" s="44" t="s">
        <v>1295</v>
      </c>
      <c r="C6832" s="48" t="s">
        <v>5620</v>
      </c>
      <c r="D6832" s="44">
        <v>2005</v>
      </c>
      <c r="E6832" s="48" t="s">
        <v>8740</v>
      </c>
      <c r="F6832" s="44" t="s">
        <v>1297</v>
      </c>
      <c r="G6832" s="61"/>
    </row>
    <row r="6833" spans="1:7" x14ac:dyDescent="0.15">
      <c r="A6833" s="44">
        <v>36638</v>
      </c>
      <c r="B6833" s="44" t="s">
        <v>1296</v>
      </c>
      <c r="C6833" s="48" t="s">
        <v>5621</v>
      </c>
      <c r="D6833" s="44">
        <v>2004</v>
      </c>
      <c r="E6833" s="48" t="s">
        <v>8740</v>
      </c>
      <c r="F6833" s="44" t="s">
        <v>1297</v>
      </c>
      <c r="G6833" s="61"/>
    </row>
    <row r="6834" spans="1:7" x14ac:dyDescent="0.15">
      <c r="A6834" s="44">
        <v>36639</v>
      </c>
      <c r="B6834" s="44" t="s">
        <v>1296</v>
      </c>
      <c r="C6834" s="48" t="s">
        <v>5622</v>
      </c>
      <c r="D6834" s="44">
        <v>2003</v>
      </c>
      <c r="E6834" s="48" t="s">
        <v>8740</v>
      </c>
      <c r="F6834" s="44" t="s">
        <v>1297</v>
      </c>
      <c r="G6834" s="61"/>
    </row>
    <row r="6835" spans="1:7" x14ac:dyDescent="0.15">
      <c r="A6835" s="44">
        <v>36640</v>
      </c>
      <c r="B6835" s="44" t="s">
        <v>1296</v>
      </c>
      <c r="C6835" s="48" t="s">
        <v>8334</v>
      </c>
      <c r="D6835" s="44">
        <v>2001</v>
      </c>
      <c r="E6835" s="48" t="s">
        <v>8740</v>
      </c>
      <c r="F6835" s="44" t="s">
        <v>1297</v>
      </c>
      <c r="G6835" s="61"/>
    </row>
    <row r="6836" spans="1:7" x14ac:dyDescent="0.15">
      <c r="A6836" s="44">
        <v>36641</v>
      </c>
      <c r="B6836" s="44" t="s">
        <v>1296</v>
      </c>
      <c r="C6836" s="48" t="s">
        <v>5623</v>
      </c>
      <c r="D6836" s="44">
        <v>2005</v>
      </c>
      <c r="E6836" s="48" t="s">
        <v>8740</v>
      </c>
      <c r="F6836" s="44" t="s">
        <v>1297</v>
      </c>
      <c r="G6836" s="61"/>
    </row>
    <row r="6837" spans="1:7" x14ac:dyDescent="0.15">
      <c r="A6837" s="44">
        <v>36642</v>
      </c>
      <c r="B6837" s="44" t="s">
        <v>1295</v>
      </c>
      <c r="C6837" s="48" t="s">
        <v>5624</v>
      </c>
      <c r="D6837" s="44">
        <v>2005</v>
      </c>
      <c r="E6837" s="48" t="s">
        <v>8734</v>
      </c>
      <c r="F6837" s="44" t="s">
        <v>1297</v>
      </c>
      <c r="G6837" s="61">
        <v>43100</v>
      </c>
    </row>
    <row r="6838" spans="1:7" x14ac:dyDescent="0.15">
      <c r="A6838" s="44">
        <v>36643</v>
      </c>
      <c r="B6838" s="44" t="s">
        <v>1296</v>
      </c>
      <c r="C6838" s="48" t="s">
        <v>5625</v>
      </c>
      <c r="D6838" s="44">
        <v>2007</v>
      </c>
      <c r="E6838" s="48" t="s">
        <v>8734</v>
      </c>
      <c r="F6838" s="44" t="s">
        <v>1297</v>
      </c>
      <c r="G6838" s="61"/>
    </row>
    <row r="6839" spans="1:7" x14ac:dyDescent="0.15">
      <c r="A6839" s="44">
        <v>36644</v>
      </c>
      <c r="B6839" s="44" t="s">
        <v>1295</v>
      </c>
      <c r="C6839" s="48" t="s">
        <v>5626</v>
      </c>
      <c r="D6839" s="44">
        <v>2004</v>
      </c>
      <c r="E6839" s="48" t="s">
        <v>8837</v>
      </c>
      <c r="F6839" s="44" t="s">
        <v>1291</v>
      </c>
      <c r="G6839" s="61"/>
    </row>
    <row r="6840" spans="1:7" x14ac:dyDescent="0.15">
      <c r="A6840" s="44">
        <v>36646</v>
      </c>
      <c r="B6840" s="44" t="s">
        <v>1295</v>
      </c>
      <c r="C6840" s="48" t="s">
        <v>5627</v>
      </c>
      <c r="D6840" s="44">
        <v>2004</v>
      </c>
      <c r="E6840" s="48" t="s">
        <v>8711</v>
      </c>
      <c r="F6840" s="44" t="s">
        <v>1291</v>
      </c>
      <c r="G6840" s="61">
        <v>43100</v>
      </c>
    </row>
    <row r="6841" spans="1:7" x14ac:dyDescent="0.15">
      <c r="A6841" s="44">
        <v>36648</v>
      </c>
      <c r="B6841" s="44" t="s">
        <v>1296</v>
      </c>
      <c r="C6841" s="48" t="s">
        <v>1233</v>
      </c>
      <c r="D6841" s="44">
        <v>2003</v>
      </c>
      <c r="E6841" s="48" t="s">
        <v>8695</v>
      </c>
      <c r="F6841" s="44" t="s">
        <v>1290</v>
      </c>
      <c r="G6841" s="61">
        <v>43100</v>
      </c>
    </row>
    <row r="6842" spans="1:7" x14ac:dyDescent="0.15">
      <c r="A6842" s="44">
        <v>36649</v>
      </c>
      <c r="B6842" s="44" t="s">
        <v>1296</v>
      </c>
      <c r="C6842" s="48" t="s">
        <v>1353</v>
      </c>
      <c r="D6842" s="44">
        <v>2004</v>
      </c>
      <c r="E6842" s="48" t="s">
        <v>8695</v>
      </c>
      <c r="F6842" s="44" t="s">
        <v>1290</v>
      </c>
      <c r="G6842" s="61">
        <v>42894</v>
      </c>
    </row>
    <row r="6843" spans="1:7" x14ac:dyDescent="0.15">
      <c r="A6843" s="44">
        <v>36650</v>
      </c>
      <c r="B6843" s="44" t="s">
        <v>1296</v>
      </c>
      <c r="C6843" s="48" t="s">
        <v>5628</v>
      </c>
      <c r="D6843" s="44">
        <v>2006</v>
      </c>
      <c r="E6843" s="48" t="s">
        <v>8734</v>
      </c>
      <c r="F6843" s="44" t="s">
        <v>1297</v>
      </c>
      <c r="G6843" s="61"/>
    </row>
    <row r="6844" spans="1:7" x14ac:dyDescent="0.15">
      <c r="A6844" s="44">
        <v>36651</v>
      </c>
      <c r="B6844" s="44" t="s">
        <v>1295</v>
      </c>
      <c r="C6844" s="48" t="s">
        <v>11252</v>
      </c>
      <c r="D6844" s="44">
        <v>1999</v>
      </c>
      <c r="E6844" s="48" t="s">
        <v>8855</v>
      </c>
      <c r="F6844" s="44" t="s">
        <v>1292</v>
      </c>
      <c r="G6844" s="61"/>
    </row>
    <row r="6845" spans="1:7" x14ac:dyDescent="0.15">
      <c r="A6845" s="44">
        <v>36652</v>
      </c>
      <c r="B6845" s="44" t="s">
        <v>1295</v>
      </c>
      <c r="C6845" s="48" t="s">
        <v>1326</v>
      </c>
      <c r="D6845" s="44">
        <v>2001</v>
      </c>
      <c r="E6845" s="48" t="s">
        <v>8734</v>
      </c>
      <c r="F6845" s="44" t="s">
        <v>1297</v>
      </c>
      <c r="G6845" s="61">
        <v>42996</v>
      </c>
    </row>
    <row r="6846" spans="1:7" x14ac:dyDescent="0.15">
      <c r="A6846" s="44">
        <v>36654</v>
      </c>
      <c r="B6846" s="44" t="s">
        <v>1296</v>
      </c>
      <c r="C6846" s="48" t="s">
        <v>5629</v>
      </c>
      <c r="D6846" s="44">
        <v>2003</v>
      </c>
      <c r="E6846" s="48" t="s">
        <v>8734</v>
      </c>
      <c r="F6846" s="44" t="s">
        <v>1297</v>
      </c>
      <c r="G6846" s="61">
        <v>42919</v>
      </c>
    </row>
    <row r="6847" spans="1:7" x14ac:dyDescent="0.15">
      <c r="A6847" s="44">
        <v>36655</v>
      </c>
      <c r="B6847" s="44" t="s">
        <v>1296</v>
      </c>
      <c r="C6847" s="48" t="s">
        <v>1305</v>
      </c>
      <c r="D6847" s="44">
        <v>2003</v>
      </c>
      <c r="E6847" s="48" t="s">
        <v>8714</v>
      </c>
      <c r="F6847" s="44" t="s">
        <v>1294</v>
      </c>
      <c r="G6847" s="61">
        <v>42456</v>
      </c>
    </row>
    <row r="6848" spans="1:7" x14ac:dyDescent="0.15">
      <c r="A6848" s="44">
        <v>36656</v>
      </c>
      <c r="B6848" s="44" t="s">
        <v>1296</v>
      </c>
      <c r="C6848" s="48" t="s">
        <v>5630</v>
      </c>
      <c r="D6848" s="44">
        <v>2003</v>
      </c>
      <c r="E6848" s="48" t="s">
        <v>8697</v>
      </c>
      <c r="F6848" s="44" t="s">
        <v>1291</v>
      </c>
      <c r="G6848" s="61">
        <v>42771</v>
      </c>
    </row>
    <row r="6849" spans="1:7" x14ac:dyDescent="0.15">
      <c r="A6849" s="44">
        <v>36657</v>
      </c>
      <c r="B6849" s="44" t="s">
        <v>1295</v>
      </c>
      <c r="C6849" s="48" t="s">
        <v>5631</v>
      </c>
      <c r="D6849" s="44">
        <v>2002</v>
      </c>
      <c r="E6849" s="48" t="s">
        <v>8743</v>
      </c>
      <c r="F6849" s="44" t="s">
        <v>1299</v>
      </c>
      <c r="G6849" s="61"/>
    </row>
    <row r="6850" spans="1:7" x14ac:dyDescent="0.15">
      <c r="A6850" s="44">
        <v>36659</v>
      </c>
      <c r="B6850" s="44" t="s">
        <v>1296</v>
      </c>
      <c r="C6850" s="48" t="s">
        <v>5632</v>
      </c>
      <c r="D6850" s="44">
        <v>2008</v>
      </c>
      <c r="E6850" s="48" t="s">
        <v>8758</v>
      </c>
      <c r="F6850" s="44" t="s">
        <v>1292</v>
      </c>
      <c r="G6850" s="61"/>
    </row>
    <row r="6851" spans="1:7" x14ac:dyDescent="0.15">
      <c r="A6851" s="44">
        <v>36660</v>
      </c>
      <c r="B6851" s="44" t="s">
        <v>1295</v>
      </c>
      <c r="C6851" s="48" t="s">
        <v>5633</v>
      </c>
      <c r="D6851" s="44">
        <v>2001</v>
      </c>
      <c r="E6851" s="48" t="s">
        <v>8737</v>
      </c>
      <c r="F6851" s="44" t="s">
        <v>1293</v>
      </c>
      <c r="G6851" s="61"/>
    </row>
    <row r="6852" spans="1:7" x14ac:dyDescent="0.15">
      <c r="A6852" s="44">
        <v>36662</v>
      </c>
      <c r="B6852" s="44" t="s">
        <v>1295</v>
      </c>
      <c r="C6852" s="48" t="s">
        <v>5634</v>
      </c>
      <c r="D6852" s="44">
        <v>2003</v>
      </c>
      <c r="E6852" s="48" t="s">
        <v>8835</v>
      </c>
      <c r="F6852" s="44" t="s">
        <v>1292</v>
      </c>
      <c r="G6852" s="61"/>
    </row>
    <row r="6853" spans="1:7" x14ac:dyDescent="0.15">
      <c r="A6853" s="44">
        <v>36664</v>
      </c>
      <c r="B6853" s="44" t="s">
        <v>1295</v>
      </c>
      <c r="C6853" s="48" t="s">
        <v>6133</v>
      </c>
      <c r="D6853" s="44">
        <v>2003</v>
      </c>
      <c r="E6853" s="48" t="s">
        <v>8774</v>
      </c>
      <c r="F6853" s="44" t="s">
        <v>1296</v>
      </c>
      <c r="G6853" s="61">
        <v>42456</v>
      </c>
    </row>
    <row r="6854" spans="1:7" x14ac:dyDescent="0.15">
      <c r="A6854" s="44">
        <v>36665</v>
      </c>
      <c r="B6854" s="44" t="s">
        <v>1296</v>
      </c>
      <c r="C6854" s="48" t="s">
        <v>5636</v>
      </c>
      <c r="D6854" s="44">
        <v>2002</v>
      </c>
      <c r="E6854" s="48" t="s">
        <v>9977</v>
      </c>
      <c r="F6854" s="44" t="s">
        <v>1298</v>
      </c>
      <c r="G6854" s="61"/>
    </row>
    <row r="6855" spans="1:7" x14ac:dyDescent="0.15">
      <c r="A6855" s="44">
        <v>36666</v>
      </c>
      <c r="B6855" s="44" t="s">
        <v>1296</v>
      </c>
      <c r="C6855" s="48" t="s">
        <v>5771</v>
      </c>
      <c r="D6855" s="44">
        <v>2003</v>
      </c>
      <c r="E6855" s="48" t="s">
        <v>8696</v>
      </c>
      <c r="F6855" s="44" t="s">
        <v>1291</v>
      </c>
      <c r="G6855" s="61"/>
    </row>
    <row r="6856" spans="1:7" x14ac:dyDescent="0.15">
      <c r="A6856" s="44">
        <v>36667</v>
      </c>
      <c r="B6856" s="44" t="s">
        <v>1296</v>
      </c>
      <c r="C6856" s="48" t="s">
        <v>5637</v>
      </c>
      <c r="D6856" s="44">
        <v>2006</v>
      </c>
      <c r="E6856" s="48" t="s">
        <v>8837</v>
      </c>
      <c r="F6856" s="44" t="s">
        <v>1291</v>
      </c>
      <c r="G6856" s="61">
        <v>43100</v>
      </c>
    </row>
    <row r="6857" spans="1:7" x14ac:dyDescent="0.15">
      <c r="A6857" s="44">
        <v>36668</v>
      </c>
      <c r="B6857" s="44" t="s">
        <v>1295</v>
      </c>
      <c r="C6857" s="48" t="s">
        <v>5638</v>
      </c>
      <c r="D6857" s="44">
        <v>2002</v>
      </c>
      <c r="E6857" s="48" t="s">
        <v>8811</v>
      </c>
      <c r="F6857" s="44" t="s">
        <v>1295</v>
      </c>
      <c r="G6857" s="61">
        <v>43100</v>
      </c>
    </row>
    <row r="6858" spans="1:7" x14ac:dyDescent="0.15">
      <c r="A6858" s="44">
        <v>36669</v>
      </c>
      <c r="B6858" s="44" t="s">
        <v>1296</v>
      </c>
      <c r="C6858" s="48" t="s">
        <v>5639</v>
      </c>
      <c r="D6858" s="44">
        <v>2000</v>
      </c>
      <c r="E6858" s="48" t="s">
        <v>8714</v>
      </c>
      <c r="F6858" s="44" t="s">
        <v>1294</v>
      </c>
      <c r="G6858" s="61"/>
    </row>
    <row r="6859" spans="1:7" x14ac:dyDescent="0.15">
      <c r="A6859" s="44">
        <v>36670</v>
      </c>
      <c r="B6859" s="44" t="s">
        <v>1296</v>
      </c>
      <c r="C6859" s="48" t="s">
        <v>1388</v>
      </c>
      <c r="D6859" s="44">
        <v>2003</v>
      </c>
      <c r="E6859" s="48" t="s">
        <v>8714</v>
      </c>
      <c r="F6859" s="44" t="s">
        <v>1294</v>
      </c>
      <c r="G6859" s="61">
        <v>43100</v>
      </c>
    </row>
    <row r="6860" spans="1:7" x14ac:dyDescent="0.15">
      <c r="A6860" s="44">
        <v>36673</v>
      </c>
      <c r="B6860" s="44" t="s">
        <v>1296</v>
      </c>
      <c r="C6860" s="48" t="s">
        <v>5640</v>
      </c>
      <c r="D6860" s="44">
        <v>2000</v>
      </c>
      <c r="E6860" s="48" t="s">
        <v>8836</v>
      </c>
      <c r="F6860" s="44" t="s">
        <v>1296</v>
      </c>
      <c r="G6860" s="61"/>
    </row>
    <row r="6861" spans="1:7" x14ac:dyDescent="0.15">
      <c r="A6861" s="44">
        <v>36674</v>
      </c>
      <c r="B6861" s="44" t="s">
        <v>1295</v>
      </c>
      <c r="C6861" s="48" t="s">
        <v>5641</v>
      </c>
      <c r="D6861" s="44">
        <v>2005</v>
      </c>
      <c r="E6861" s="48" t="s">
        <v>8836</v>
      </c>
      <c r="F6861" s="44" t="s">
        <v>1296</v>
      </c>
      <c r="G6861" s="61"/>
    </row>
    <row r="6862" spans="1:7" x14ac:dyDescent="0.15">
      <c r="A6862" s="44">
        <v>36676</v>
      </c>
      <c r="B6862" s="44" t="s">
        <v>1296</v>
      </c>
      <c r="C6862" s="48" t="s">
        <v>5642</v>
      </c>
      <c r="D6862" s="44">
        <v>2006</v>
      </c>
      <c r="E6862" s="48" t="s">
        <v>8836</v>
      </c>
      <c r="F6862" s="44" t="s">
        <v>1296</v>
      </c>
      <c r="G6862" s="61"/>
    </row>
    <row r="6863" spans="1:7" x14ac:dyDescent="0.15">
      <c r="A6863" s="44">
        <v>36678</v>
      </c>
      <c r="B6863" s="44" t="s">
        <v>1296</v>
      </c>
      <c r="C6863" s="48" t="s">
        <v>5643</v>
      </c>
      <c r="D6863" s="44">
        <v>2000</v>
      </c>
      <c r="E6863" s="48" t="s">
        <v>8804</v>
      </c>
      <c r="F6863" s="44" t="s">
        <v>1296</v>
      </c>
      <c r="G6863" s="61">
        <v>43100</v>
      </c>
    </row>
    <row r="6864" spans="1:7" x14ac:dyDescent="0.15">
      <c r="A6864" s="44">
        <v>36679</v>
      </c>
      <c r="B6864" s="44" t="s">
        <v>1295</v>
      </c>
      <c r="C6864" s="48" t="s">
        <v>11253</v>
      </c>
      <c r="D6864" s="44">
        <v>1999</v>
      </c>
      <c r="E6864" s="48" t="s">
        <v>8721</v>
      </c>
      <c r="F6864" s="44" t="s">
        <v>1298</v>
      </c>
      <c r="G6864" s="61"/>
    </row>
    <row r="6865" spans="1:7" x14ac:dyDescent="0.15">
      <c r="A6865" s="44">
        <v>36680</v>
      </c>
      <c r="B6865" s="44" t="s">
        <v>1296</v>
      </c>
      <c r="C6865" s="48" t="s">
        <v>5644</v>
      </c>
      <c r="D6865" s="44">
        <v>2003</v>
      </c>
      <c r="E6865" s="48" t="s">
        <v>8721</v>
      </c>
      <c r="F6865" s="44" t="s">
        <v>1298</v>
      </c>
      <c r="G6865" s="61">
        <v>43100</v>
      </c>
    </row>
    <row r="6866" spans="1:7" x14ac:dyDescent="0.15">
      <c r="A6866" s="44">
        <v>36681</v>
      </c>
      <c r="B6866" s="44" t="s">
        <v>1296</v>
      </c>
      <c r="C6866" s="48" t="s">
        <v>5645</v>
      </c>
      <c r="D6866" s="44">
        <v>2005</v>
      </c>
      <c r="E6866" s="48" t="s">
        <v>8721</v>
      </c>
      <c r="F6866" s="44" t="s">
        <v>1298</v>
      </c>
      <c r="G6866" s="61"/>
    </row>
    <row r="6867" spans="1:7" x14ac:dyDescent="0.15">
      <c r="A6867" s="44">
        <v>36682</v>
      </c>
      <c r="B6867" s="44" t="s">
        <v>1295</v>
      </c>
      <c r="C6867" s="48" t="s">
        <v>5646</v>
      </c>
      <c r="D6867" s="44">
        <v>1999</v>
      </c>
      <c r="E6867" s="48" t="s">
        <v>8791</v>
      </c>
      <c r="F6867" s="44" t="s">
        <v>1295</v>
      </c>
      <c r="G6867" s="61"/>
    </row>
    <row r="6868" spans="1:7" x14ac:dyDescent="0.15">
      <c r="A6868" s="44">
        <v>36683</v>
      </c>
      <c r="B6868" s="44" t="s">
        <v>1295</v>
      </c>
      <c r="C6868" s="48" t="s">
        <v>1385</v>
      </c>
      <c r="D6868" s="44">
        <v>2000</v>
      </c>
      <c r="E6868" s="48" t="s">
        <v>8791</v>
      </c>
      <c r="F6868" s="44" t="s">
        <v>1295</v>
      </c>
      <c r="G6868" s="61"/>
    </row>
    <row r="6869" spans="1:7" x14ac:dyDescent="0.15">
      <c r="A6869" s="44">
        <v>36684</v>
      </c>
      <c r="B6869" s="44" t="s">
        <v>1295</v>
      </c>
      <c r="C6869" s="48" t="s">
        <v>5647</v>
      </c>
      <c r="D6869" s="44">
        <v>2003</v>
      </c>
      <c r="E6869" s="48" t="s">
        <v>8690</v>
      </c>
      <c r="F6869" s="44" t="s">
        <v>1291</v>
      </c>
      <c r="G6869" s="61"/>
    </row>
    <row r="6870" spans="1:7" x14ac:dyDescent="0.15">
      <c r="A6870" s="44">
        <v>36685</v>
      </c>
      <c r="B6870" s="44" t="s">
        <v>1295</v>
      </c>
      <c r="C6870" s="48" t="s">
        <v>5648</v>
      </c>
      <c r="D6870" s="44">
        <v>2002</v>
      </c>
      <c r="E6870" s="48" t="s">
        <v>8705</v>
      </c>
      <c r="F6870" s="44" t="s">
        <v>1291</v>
      </c>
      <c r="G6870" s="61">
        <v>42792</v>
      </c>
    </row>
    <row r="6871" spans="1:7" x14ac:dyDescent="0.15">
      <c r="A6871" s="44">
        <v>36686</v>
      </c>
      <c r="B6871" s="44" t="s">
        <v>1296</v>
      </c>
      <c r="C6871" s="48" t="s">
        <v>5649</v>
      </c>
      <c r="D6871" s="44">
        <v>2002</v>
      </c>
      <c r="E6871" s="48" t="s">
        <v>8705</v>
      </c>
      <c r="F6871" s="44" t="s">
        <v>1291</v>
      </c>
      <c r="G6871" s="61"/>
    </row>
    <row r="6872" spans="1:7" x14ac:dyDescent="0.15">
      <c r="A6872" s="44">
        <v>36687</v>
      </c>
      <c r="B6872" s="44" t="s">
        <v>1296</v>
      </c>
      <c r="C6872" s="48" t="s">
        <v>5650</v>
      </c>
      <c r="D6872" s="44">
        <v>2006</v>
      </c>
      <c r="E6872" s="48" t="s">
        <v>8697</v>
      </c>
      <c r="F6872" s="44" t="s">
        <v>1291</v>
      </c>
      <c r="G6872" s="61">
        <v>42456</v>
      </c>
    </row>
    <row r="6873" spans="1:7" x14ac:dyDescent="0.15">
      <c r="A6873" s="44">
        <v>36688</v>
      </c>
      <c r="B6873" s="44" t="s">
        <v>1295</v>
      </c>
      <c r="C6873" s="48" t="s">
        <v>11254</v>
      </c>
      <c r="D6873" s="44">
        <v>1999</v>
      </c>
      <c r="E6873" s="48" t="s">
        <v>8846</v>
      </c>
      <c r="F6873" s="44" t="s">
        <v>1299</v>
      </c>
      <c r="G6873" s="61"/>
    </row>
    <row r="6874" spans="1:7" x14ac:dyDescent="0.15">
      <c r="A6874" s="44">
        <v>36689</v>
      </c>
      <c r="B6874" s="44" t="s">
        <v>1296</v>
      </c>
      <c r="C6874" s="48" t="s">
        <v>5651</v>
      </c>
      <c r="D6874" s="44">
        <v>2005</v>
      </c>
      <c r="E6874" s="48" t="s">
        <v>8720</v>
      </c>
      <c r="F6874" s="44" t="s">
        <v>1298</v>
      </c>
      <c r="G6874" s="61"/>
    </row>
    <row r="6875" spans="1:7" x14ac:dyDescent="0.15">
      <c r="A6875" s="44">
        <v>36690</v>
      </c>
      <c r="B6875" s="44" t="s">
        <v>1296</v>
      </c>
      <c r="C6875" s="48" t="s">
        <v>6134</v>
      </c>
      <c r="D6875" s="44">
        <v>2002</v>
      </c>
      <c r="E6875" s="48" t="s">
        <v>8832</v>
      </c>
      <c r="F6875" s="44" t="s">
        <v>1294</v>
      </c>
      <c r="G6875" s="61"/>
    </row>
    <row r="6876" spans="1:7" x14ac:dyDescent="0.15">
      <c r="A6876" s="44">
        <v>36691</v>
      </c>
      <c r="B6876" s="44" t="s">
        <v>1296</v>
      </c>
      <c r="C6876" s="48" t="s">
        <v>5652</v>
      </c>
      <c r="D6876" s="44">
        <v>2002</v>
      </c>
      <c r="E6876" s="48" t="s">
        <v>8801</v>
      </c>
      <c r="F6876" s="44" t="s">
        <v>1296</v>
      </c>
      <c r="G6876" s="61">
        <v>42860</v>
      </c>
    </row>
    <row r="6877" spans="1:7" x14ac:dyDescent="0.15">
      <c r="A6877" s="44">
        <v>36692</v>
      </c>
      <c r="B6877" s="44" t="s">
        <v>1296</v>
      </c>
      <c r="C6877" s="48" t="s">
        <v>5653</v>
      </c>
      <c r="D6877" s="44">
        <v>2004</v>
      </c>
      <c r="E6877" s="48" t="s">
        <v>8801</v>
      </c>
      <c r="F6877" s="44" t="s">
        <v>1296</v>
      </c>
      <c r="G6877" s="61"/>
    </row>
    <row r="6878" spans="1:7" x14ac:dyDescent="0.15">
      <c r="A6878" s="44">
        <v>36693</v>
      </c>
      <c r="B6878" s="44" t="s">
        <v>1296</v>
      </c>
      <c r="C6878" s="48" t="s">
        <v>5654</v>
      </c>
      <c r="D6878" s="44">
        <v>2002</v>
      </c>
      <c r="E6878" s="48" t="s">
        <v>8741</v>
      </c>
      <c r="F6878" s="44" t="s">
        <v>1292</v>
      </c>
      <c r="G6878" s="61">
        <v>42925</v>
      </c>
    </row>
    <row r="6879" spans="1:7" x14ac:dyDescent="0.15">
      <c r="A6879" s="44">
        <v>36694</v>
      </c>
      <c r="B6879" s="44" t="s">
        <v>1295</v>
      </c>
      <c r="C6879" s="48" t="s">
        <v>5655</v>
      </c>
      <c r="D6879" s="44">
        <v>2003</v>
      </c>
      <c r="E6879" s="48" t="s">
        <v>8741</v>
      </c>
      <c r="F6879" s="44" t="s">
        <v>1292</v>
      </c>
      <c r="G6879" s="61">
        <v>43059</v>
      </c>
    </row>
    <row r="6880" spans="1:7" x14ac:dyDescent="0.15">
      <c r="A6880" s="44">
        <v>36695</v>
      </c>
      <c r="B6880" s="44" t="s">
        <v>1295</v>
      </c>
      <c r="C6880" s="48" t="s">
        <v>5656</v>
      </c>
      <c r="D6880" s="44">
        <v>2004</v>
      </c>
      <c r="E6880" s="48" t="s">
        <v>8741</v>
      </c>
      <c r="F6880" s="44" t="s">
        <v>1292</v>
      </c>
      <c r="G6880" s="61">
        <v>42428</v>
      </c>
    </row>
    <row r="6881" spans="1:7" x14ac:dyDescent="0.15">
      <c r="A6881" s="44">
        <v>36696</v>
      </c>
      <c r="B6881" s="44" t="s">
        <v>1296</v>
      </c>
      <c r="C6881" s="48" t="s">
        <v>5657</v>
      </c>
      <c r="D6881" s="44">
        <v>2000</v>
      </c>
      <c r="E6881" s="48" t="s">
        <v>8741</v>
      </c>
      <c r="F6881" s="44" t="s">
        <v>1292</v>
      </c>
      <c r="G6881" s="61"/>
    </row>
    <row r="6882" spans="1:7" x14ac:dyDescent="0.15">
      <c r="A6882" s="44">
        <v>36697</v>
      </c>
      <c r="B6882" s="44" t="s">
        <v>1296</v>
      </c>
      <c r="C6882" s="48" t="s">
        <v>8682</v>
      </c>
      <c r="D6882" s="44">
        <v>2001</v>
      </c>
      <c r="E6882" s="48" t="s">
        <v>8741</v>
      </c>
      <c r="F6882" s="44" t="s">
        <v>1292</v>
      </c>
      <c r="G6882" s="61"/>
    </row>
    <row r="6883" spans="1:7" x14ac:dyDescent="0.15">
      <c r="A6883" s="44">
        <v>36698</v>
      </c>
      <c r="B6883" s="44" t="s">
        <v>1295</v>
      </c>
      <c r="C6883" s="48" t="s">
        <v>5658</v>
      </c>
      <c r="D6883" s="44">
        <v>2004</v>
      </c>
      <c r="E6883" s="48" t="s">
        <v>8741</v>
      </c>
      <c r="F6883" s="44" t="s">
        <v>1292</v>
      </c>
      <c r="G6883" s="61">
        <v>43100</v>
      </c>
    </row>
    <row r="6884" spans="1:7" x14ac:dyDescent="0.15">
      <c r="A6884" s="44">
        <v>36699</v>
      </c>
      <c r="B6884" s="44" t="s">
        <v>1296</v>
      </c>
      <c r="C6884" s="48" t="s">
        <v>5659</v>
      </c>
      <c r="D6884" s="44">
        <v>2002</v>
      </c>
      <c r="E6884" s="48" t="s">
        <v>8741</v>
      </c>
      <c r="F6884" s="44" t="s">
        <v>1292</v>
      </c>
      <c r="G6884" s="61"/>
    </row>
    <row r="6885" spans="1:7" x14ac:dyDescent="0.15">
      <c r="A6885" s="44">
        <v>36700</v>
      </c>
      <c r="B6885" s="44" t="s">
        <v>1296</v>
      </c>
      <c r="C6885" s="48" t="s">
        <v>8335</v>
      </c>
      <c r="D6885" s="44">
        <v>2002</v>
      </c>
      <c r="E6885" s="48" t="s">
        <v>8741</v>
      </c>
      <c r="F6885" s="44" t="s">
        <v>1292</v>
      </c>
      <c r="G6885" s="61">
        <v>43059</v>
      </c>
    </row>
    <row r="6886" spans="1:7" x14ac:dyDescent="0.15">
      <c r="A6886" s="44">
        <v>36701</v>
      </c>
      <c r="B6886" s="44" t="s">
        <v>1296</v>
      </c>
      <c r="C6886" s="48" t="s">
        <v>5660</v>
      </c>
      <c r="D6886" s="44">
        <v>2002</v>
      </c>
      <c r="E6886" s="48" t="s">
        <v>8741</v>
      </c>
      <c r="F6886" s="44" t="s">
        <v>1292</v>
      </c>
      <c r="G6886" s="61">
        <v>42428</v>
      </c>
    </row>
    <row r="6887" spans="1:7" x14ac:dyDescent="0.15">
      <c r="A6887" s="44">
        <v>36702</v>
      </c>
      <c r="B6887" s="44" t="s">
        <v>1296</v>
      </c>
      <c r="C6887" s="48" t="s">
        <v>5728</v>
      </c>
      <c r="D6887" s="44">
        <v>2003</v>
      </c>
      <c r="E6887" s="48" t="s">
        <v>8741</v>
      </c>
      <c r="F6887" s="44" t="s">
        <v>1292</v>
      </c>
      <c r="G6887" s="61"/>
    </row>
    <row r="6888" spans="1:7" x14ac:dyDescent="0.15">
      <c r="A6888" s="44">
        <v>36703</v>
      </c>
      <c r="B6888" s="44" t="s">
        <v>1296</v>
      </c>
      <c r="C6888" s="48" t="s">
        <v>5661</v>
      </c>
      <c r="D6888" s="44">
        <v>2003</v>
      </c>
      <c r="E6888" s="48" t="s">
        <v>8741</v>
      </c>
      <c r="F6888" s="44" t="s">
        <v>1292</v>
      </c>
      <c r="G6888" s="61">
        <v>42428</v>
      </c>
    </row>
    <row r="6889" spans="1:7" x14ac:dyDescent="0.15">
      <c r="A6889" s="44">
        <v>36704</v>
      </c>
      <c r="B6889" s="44" t="s">
        <v>1296</v>
      </c>
      <c r="C6889" s="48" t="s">
        <v>5662</v>
      </c>
      <c r="D6889" s="44">
        <v>2003</v>
      </c>
      <c r="E6889" s="48" t="s">
        <v>8741</v>
      </c>
      <c r="F6889" s="44" t="s">
        <v>1292</v>
      </c>
      <c r="G6889" s="61">
        <v>42428</v>
      </c>
    </row>
    <row r="6890" spans="1:7" x14ac:dyDescent="0.15">
      <c r="A6890" s="44">
        <v>36705</v>
      </c>
      <c r="B6890" s="44" t="s">
        <v>1296</v>
      </c>
      <c r="C6890" s="48" t="s">
        <v>11255</v>
      </c>
      <c r="D6890" s="44">
        <v>1999</v>
      </c>
      <c r="E6890" s="48" t="s">
        <v>8706</v>
      </c>
      <c r="F6890" s="44" t="s">
        <v>1291</v>
      </c>
      <c r="G6890" s="61"/>
    </row>
    <row r="6891" spans="1:7" x14ac:dyDescent="0.15">
      <c r="A6891" s="44">
        <v>36706</v>
      </c>
      <c r="B6891" s="44" t="s">
        <v>1296</v>
      </c>
      <c r="C6891" s="48" t="s">
        <v>5663</v>
      </c>
      <c r="D6891" s="44">
        <v>2003</v>
      </c>
      <c r="E6891" s="48" t="s">
        <v>8713</v>
      </c>
      <c r="F6891" s="44" t="s">
        <v>1297</v>
      </c>
      <c r="G6891" s="61">
        <v>42485</v>
      </c>
    </row>
    <row r="6892" spans="1:7" x14ac:dyDescent="0.15">
      <c r="A6892" s="44">
        <v>36707</v>
      </c>
      <c r="B6892" s="44" t="s">
        <v>1296</v>
      </c>
      <c r="C6892" s="48" t="s">
        <v>11256</v>
      </c>
      <c r="D6892" s="44">
        <v>1999</v>
      </c>
      <c r="E6892" s="48" t="s">
        <v>8714</v>
      </c>
      <c r="F6892" s="44" t="s">
        <v>1294</v>
      </c>
      <c r="G6892" s="61"/>
    </row>
    <row r="6893" spans="1:7" x14ac:dyDescent="0.15">
      <c r="A6893" s="44">
        <v>36708</v>
      </c>
      <c r="B6893" s="44" t="s">
        <v>1296</v>
      </c>
      <c r="C6893" s="48" t="s">
        <v>5664</v>
      </c>
      <c r="D6893" s="44">
        <v>2001</v>
      </c>
      <c r="E6893" s="48" t="s">
        <v>8775</v>
      </c>
      <c r="F6893" s="44" t="s">
        <v>1290</v>
      </c>
      <c r="G6893" s="61">
        <v>42779</v>
      </c>
    </row>
    <row r="6894" spans="1:7" x14ac:dyDescent="0.15">
      <c r="A6894" s="44">
        <v>36709</v>
      </c>
      <c r="B6894" s="44" t="s">
        <v>1295</v>
      </c>
      <c r="C6894" s="48" t="s">
        <v>2982</v>
      </c>
      <c r="D6894" s="44">
        <v>2006</v>
      </c>
      <c r="E6894" s="48" t="s">
        <v>8720</v>
      </c>
      <c r="F6894" s="44" t="s">
        <v>1298</v>
      </c>
      <c r="G6894" s="61">
        <v>43100</v>
      </c>
    </row>
    <row r="6895" spans="1:7" x14ac:dyDescent="0.15">
      <c r="A6895" s="44">
        <v>36710</v>
      </c>
      <c r="B6895" s="44" t="s">
        <v>1295</v>
      </c>
      <c r="C6895" s="48" t="s">
        <v>5665</v>
      </c>
      <c r="D6895" s="44">
        <v>2004</v>
      </c>
      <c r="E6895" s="48" t="s">
        <v>8714</v>
      </c>
      <c r="F6895" s="44" t="s">
        <v>1294</v>
      </c>
      <c r="G6895" s="61"/>
    </row>
    <row r="6896" spans="1:7" x14ac:dyDescent="0.15">
      <c r="A6896" s="44">
        <v>36712</v>
      </c>
      <c r="B6896" s="44" t="s">
        <v>1296</v>
      </c>
      <c r="C6896" s="48" t="s">
        <v>5666</v>
      </c>
      <c r="D6896" s="44">
        <v>2008</v>
      </c>
      <c r="E6896" s="48" t="s">
        <v>8836</v>
      </c>
      <c r="F6896" s="44" t="s">
        <v>1296</v>
      </c>
      <c r="G6896" s="61"/>
    </row>
    <row r="6897" spans="1:7" x14ac:dyDescent="0.15">
      <c r="A6897" s="44">
        <v>36713</v>
      </c>
      <c r="B6897" s="44" t="s">
        <v>1296</v>
      </c>
      <c r="C6897" s="48" t="s">
        <v>5667</v>
      </c>
      <c r="D6897" s="44">
        <v>2002</v>
      </c>
      <c r="E6897" s="48" t="s">
        <v>8836</v>
      </c>
      <c r="F6897" s="44" t="s">
        <v>1296</v>
      </c>
      <c r="G6897" s="61"/>
    </row>
    <row r="6898" spans="1:7" x14ac:dyDescent="0.15">
      <c r="A6898" s="44">
        <v>36714</v>
      </c>
      <c r="B6898" s="44" t="s">
        <v>1295</v>
      </c>
      <c r="C6898" s="48" t="s">
        <v>11257</v>
      </c>
      <c r="D6898" s="44">
        <v>1999</v>
      </c>
      <c r="E6898" s="48" t="s">
        <v>8836</v>
      </c>
      <c r="F6898" s="44" t="s">
        <v>1296</v>
      </c>
      <c r="G6898" s="61"/>
    </row>
    <row r="6899" spans="1:7" x14ac:dyDescent="0.15">
      <c r="A6899" s="133">
        <v>36717</v>
      </c>
      <c r="B6899" s="133" t="s">
        <v>1295</v>
      </c>
      <c r="C6899" s="134" t="s">
        <v>5668</v>
      </c>
      <c r="D6899" s="133">
        <v>2001</v>
      </c>
      <c r="E6899" s="134" t="s">
        <v>8836</v>
      </c>
      <c r="F6899" s="133" t="s">
        <v>1296</v>
      </c>
    </row>
    <row r="6900" spans="1:7" x14ac:dyDescent="0.15">
      <c r="A6900" s="44">
        <v>36720</v>
      </c>
      <c r="B6900" s="44" t="s">
        <v>1296</v>
      </c>
      <c r="C6900" s="48" t="s">
        <v>5669</v>
      </c>
      <c r="D6900" s="44">
        <v>2005</v>
      </c>
      <c r="E6900" s="48" t="s">
        <v>8708</v>
      </c>
      <c r="F6900" s="44" t="s">
        <v>1296</v>
      </c>
      <c r="G6900" s="61">
        <v>43036</v>
      </c>
    </row>
    <row r="6901" spans="1:7" x14ac:dyDescent="0.15">
      <c r="A6901" s="44">
        <v>36721</v>
      </c>
      <c r="B6901" s="44" t="s">
        <v>1295</v>
      </c>
      <c r="C6901" s="48" t="s">
        <v>5670</v>
      </c>
      <c r="D6901" s="44">
        <v>2006</v>
      </c>
      <c r="E6901" s="48" t="s">
        <v>8708</v>
      </c>
      <c r="F6901" s="44" t="s">
        <v>1296</v>
      </c>
      <c r="G6901" s="61">
        <v>43023</v>
      </c>
    </row>
    <row r="6902" spans="1:7" x14ac:dyDescent="0.15">
      <c r="A6902" s="44">
        <v>36722</v>
      </c>
      <c r="B6902" s="44" t="s">
        <v>1296</v>
      </c>
      <c r="C6902" s="48" t="s">
        <v>5671</v>
      </c>
      <c r="D6902" s="44">
        <v>2004</v>
      </c>
      <c r="E6902" s="48" t="s">
        <v>8719</v>
      </c>
      <c r="F6902" s="44" t="s">
        <v>1294</v>
      </c>
      <c r="G6902" s="61">
        <v>43100</v>
      </c>
    </row>
    <row r="6903" spans="1:7" x14ac:dyDescent="0.15">
      <c r="A6903" s="133">
        <v>36723</v>
      </c>
      <c r="B6903" s="133" t="s">
        <v>1295</v>
      </c>
      <c r="C6903" s="134" t="s">
        <v>5672</v>
      </c>
      <c r="D6903" s="133">
        <v>2005</v>
      </c>
      <c r="E6903" s="134" t="s">
        <v>8764</v>
      </c>
      <c r="F6903" s="133" t="s">
        <v>1296</v>
      </c>
      <c r="G6903" s="135">
        <v>42996</v>
      </c>
    </row>
    <row r="6904" spans="1:7" x14ac:dyDescent="0.15">
      <c r="A6904" s="44">
        <v>36724</v>
      </c>
      <c r="B6904" s="44" t="s">
        <v>1295</v>
      </c>
      <c r="C6904" s="48" t="s">
        <v>5673</v>
      </c>
      <c r="D6904" s="44">
        <v>2005</v>
      </c>
      <c r="E6904" s="48" t="s">
        <v>8720</v>
      </c>
      <c r="F6904" s="44" t="s">
        <v>1298</v>
      </c>
      <c r="G6904" s="61">
        <v>43100</v>
      </c>
    </row>
    <row r="6905" spans="1:7" x14ac:dyDescent="0.15">
      <c r="A6905" s="44">
        <v>36725</v>
      </c>
      <c r="B6905" s="44" t="s">
        <v>1295</v>
      </c>
      <c r="C6905" s="48" t="s">
        <v>6135</v>
      </c>
      <c r="D6905" s="44">
        <v>2004</v>
      </c>
      <c r="E6905" s="48" t="s">
        <v>8844</v>
      </c>
      <c r="F6905" s="44" t="s">
        <v>1298</v>
      </c>
      <c r="G6905" s="61">
        <v>42870</v>
      </c>
    </row>
    <row r="6906" spans="1:7" x14ac:dyDescent="0.15">
      <c r="A6906" s="44">
        <v>36726</v>
      </c>
      <c r="B6906" s="44" t="s">
        <v>1295</v>
      </c>
      <c r="C6906" s="48" t="s">
        <v>5674</v>
      </c>
      <c r="D6906" s="44">
        <v>2006</v>
      </c>
      <c r="E6906" s="48" t="s">
        <v>8704</v>
      </c>
      <c r="F6906" s="44" t="s">
        <v>1292</v>
      </c>
      <c r="G6906" s="61">
        <v>43100</v>
      </c>
    </row>
    <row r="6907" spans="1:7" x14ac:dyDescent="0.15">
      <c r="A6907" s="44">
        <v>36727</v>
      </c>
      <c r="B6907" s="44" t="s">
        <v>1295</v>
      </c>
      <c r="C6907" s="48" t="s">
        <v>5675</v>
      </c>
      <c r="D6907" s="44">
        <v>2002</v>
      </c>
      <c r="E6907" s="48" t="s">
        <v>8764</v>
      </c>
      <c r="F6907" s="44" t="s">
        <v>1296</v>
      </c>
      <c r="G6907" s="61"/>
    </row>
    <row r="6908" spans="1:7" x14ac:dyDescent="0.15">
      <c r="A6908" s="44">
        <v>36728</v>
      </c>
      <c r="B6908" s="44" t="s">
        <v>1295</v>
      </c>
      <c r="C6908" s="48" t="s">
        <v>5676</v>
      </c>
      <c r="D6908" s="44">
        <v>2006</v>
      </c>
      <c r="E6908" s="48" t="s">
        <v>8764</v>
      </c>
      <c r="F6908" s="44" t="s">
        <v>1296</v>
      </c>
      <c r="G6908" s="61">
        <v>42948</v>
      </c>
    </row>
    <row r="6909" spans="1:7" x14ac:dyDescent="0.15">
      <c r="A6909" s="44">
        <v>36729</v>
      </c>
      <c r="B6909" s="44" t="s">
        <v>1295</v>
      </c>
      <c r="C6909" s="48" t="s">
        <v>5677</v>
      </c>
      <c r="D6909" s="44">
        <v>2006</v>
      </c>
      <c r="E6909" s="48" t="s">
        <v>8764</v>
      </c>
      <c r="F6909" s="44" t="s">
        <v>1296</v>
      </c>
      <c r="G6909" s="61">
        <v>43023</v>
      </c>
    </row>
    <row r="6910" spans="1:7" x14ac:dyDescent="0.15">
      <c r="A6910" s="44">
        <v>36730</v>
      </c>
      <c r="B6910" s="44" t="s">
        <v>1295</v>
      </c>
      <c r="C6910" s="48" t="s">
        <v>5678</v>
      </c>
      <c r="D6910" s="44">
        <v>2004</v>
      </c>
      <c r="E6910" s="48" t="s">
        <v>8689</v>
      </c>
      <c r="F6910" s="44" t="s">
        <v>1290</v>
      </c>
      <c r="G6910" s="61">
        <v>43100</v>
      </c>
    </row>
    <row r="6911" spans="1:7" x14ac:dyDescent="0.15">
      <c r="A6911" s="44">
        <v>36731</v>
      </c>
      <c r="B6911" s="44" t="s">
        <v>1296</v>
      </c>
      <c r="C6911" s="48" t="s">
        <v>5679</v>
      </c>
      <c r="D6911" s="44">
        <v>2004</v>
      </c>
      <c r="E6911" s="48" t="s">
        <v>8809</v>
      </c>
      <c r="F6911" s="44" t="s">
        <v>1297</v>
      </c>
      <c r="G6911" s="61">
        <v>42435</v>
      </c>
    </row>
    <row r="6912" spans="1:7" x14ac:dyDescent="0.15">
      <c r="A6912" s="44">
        <v>36732</v>
      </c>
      <c r="B6912" s="44" t="s">
        <v>1296</v>
      </c>
      <c r="C6912" s="48" t="s">
        <v>6136</v>
      </c>
      <c r="D6912" s="44">
        <v>2002</v>
      </c>
      <c r="E6912" s="48" t="s">
        <v>8722</v>
      </c>
      <c r="F6912" s="44" t="s">
        <v>1296</v>
      </c>
      <c r="G6912" s="61">
        <v>42456</v>
      </c>
    </row>
    <row r="6913" spans="1:7" x14ac:dyDescent="0.15">
      <c r="A6913" s="44">
        <v>36733</v>
      </c>
      <c r="B6913" s="44" t="s">
        <v>1295</v>
      </c>
      <c r="C6913" s="48" t="s">
        <v>5680</v>
      </c>
      <c r="D6913" s="44">
        <v>2002</v>
      </c>
      <c r="E6913" s="48" t="s">
        <v>8775</v>
      </c>
      <c r="F6913" s="44" t="s">
        <v>1290</v>
      </c>
      <c r="G6913" s="61">
        <v>42894</v>
      </c>
    </row>
    <row r="6914" spans="1:7" x14ac:dyDescent="0.15">
      <c r="A6914" s="44">
        <v>36734</v>
      </c>
      <c r="B6914" s="44" t="s">
        <v>1296</v>
      </c>
      <c r="C6914" s="48" t="s">
        <v>1387</v>
      </c>
      <c r="D6914" s="44">
        <v>2004</v>
      </c>
      <c r="E6914" s="48" t="s">
        <v>8689</v>
      </c>
      <c r="F6914" s="44" t="s">
        <v>1290</v>
      </c>
      <c r="G6914" s="61">
        <v>43059</v>
      </c>
    </row>
    <row r="6915" spans="1:7" x14ac:dyDescent="0.15">
      <c r="A6915" s="44">
        <v>36735</v>
      </c>
      <c r="B6915" s="44" t="s">
        <v>1295</v>
      </c>
      <c r="C6915" s="48" t="s">
        <v>5681</v>
      </c>
      <c r="D6915" s="44">
        <v>2005</v>
      </c>
      <c r="E6915" s="48" t="s">
        <v>8720</v>
      </c>
      <c r="F6915" s="44" t="s">
        <v>1298</v>
      </c>
      <c r="G6915" s="61"/>
    </row>
    <row r="6916" spans="1:7" x14ac:dyDescent="0.15">
      <c r="A6916" s="44">
        <v>36736</v>
      </c>
      <c r="B6916" s="44" t="s">
        <v>1295</v>
      </c>
      <c r="C6916" s="48" t="s">
        <v>7981</v>
      </c>
      <c r="D6916" s="44">
        <v>2004</v>
      </c>
      <c r="E6916" s="48" t="s">
        <v>8720</v>
      </c>
      <c r="F6916" s="44" t="s">
        <v>1298</v>
      </c>
      <c r="G6916" s="61">
        <v>43100</v>
      </c>
    </row>
    <row r="6917" spans="1:7" x14ac:dyDescent="0.15">
      <c r="A6917" s="44">
        <v>36737</v>
      </c>
      <c r="B6917" s="44" t="s">
        <v>1295</v>
      </c>
      <c r="C6917" s="48" t="s">
        <v>5682</v>
      </c>
      <c r="D6917" s="44">
        <v>2003</v>
      </c>
      <c r="E6917" s="48" t="s">
        <v>8720</v>
      </c>
      <c r="F6917" s="44" t="s">
        <v>1298</v>
      </c>
      <c r="G6917" s="61">
        <v>42677</v>
      </c>
    </row>
    <row r="6918" spans="1:7" x14ac:dyDescent="0.15">
      <c r="A6918" s="44">
        <v>36739</v>
      </c>
      <c r="B6918" s="44" t="s">
        <v>1295</v>
      </c>
      <c r="C6918" s="48" t="s">
        <v>5683</v>
      </c>
      <c r="D6918" s="44">
        <v>2004</v>
      </c>
      <c r="E6918" s="48" t="s">
        <v>8720</v>
      </c>
      <c r="F6918" s="44" t="s">
        <v>1298</v>
      </c>
      <c r="G6918" s="61"/>
    </row>
    <row r="6919" spans="1:7" x14ac:dyDescent="0.15">
      <c r="A6919" s="44">
        <v>36740</v>
      </c>
      <c r="B6919" s="44" t="s">
        <v>1295</v>
      </c>
      <c r="C6919" s="48" t="s">
        <v>5684</v>
      </c>
      <c r="D6919" s="44">
        <v>2002</v>
      </c>
      <c r="E6919" s="48" t="s">
        <v>8720</v>
      </c>
      <c r="F6919" s="44" t="s">
        <v>1298</v>
      </c>
      <c r="G6919" s="61"/>
    </row>
    <row r="6920" spans="1:7" x14ac:dyDescent="0.15">
      <c r="A6920" s="44">
        <v>36742</v>
      </c>
      <c r="B6920" s="44" t="s">
        <v>1295</v>
      </c>
      <c r="C6920" s="48" t="s">
        <v>5685</v>
      </c>
      <c r="D6920" s="44">
        <v>2006</v>
      </c>
      <c r="E6920" s="48" t="s">
        <v>8705</v>
      </c>
      <c r="F6920" s="44" t="s">
        <v>1291</v>
      </c>
      <c r="G6920" s="61">
        <v>43100</v>
      </c>
    </row>
    <row r="6921" spans="1:7" x14ac:dyDescent="0.15">
      <c r="A6921" s="44">
        <v>36744</v>
      </c>
      <c r="B6921" s="44" t="s">
        <v>1296</v>
      </c>
      <c r="C6921" s="48" t="s">
        <v>5686</v>
      </c>
      <c r="D6921" s="44">
        <v>2008</v>
      </c>
      <c r="E6921" s="48" t="s">
        <v>8766</v>
      </c>
      <c r="F6921" s="44" t="s">
        <v>1291</v>
      </c>
      <c r="G6921" s="61"/>
    </row>
    <row r="6922" spans="1:7" x14ac:dyDescent="0.15">
      <c r="A6922" s="44">
        <v>36745</v>
      </c>
      <c r="B6922" s="44" t="s">
        <v>1295</v>
      </c>
      <c r="C6922" s="48" t="s">
        <v>5687</v>
      </c>
      <c r="D6922" s="44">
        <v>2003</v>
      </c>
      <c r="E6922" s="48" t="s">
        <v>8766</v>
      </c>
      <c r="F6922" s="44" t="s">
        <v>1291</v>
      </c>
      <c r="G6922" s="61"/>
    </row>
    <row r="6923" spans="1:7" x14ac:dyDescent="0.15">
      <c r="A6923" s="44">
        <v>36746</v>
      </c>
      <c r="B6923" s="44" t="s">
        <v>1295</v>
      </c>
      <c r="C6923" s="48" t="s">
        <v>5772</v>
      </c>
      <c r="D6923" s="44">
        <v>2004</v>
      </c>
      <c r="E6923" s="48" t="s">
        <v>8836</v>
      </c>
      <c r="F6923" s="44" t="s">
        <v>1296</v>
      </c>
      <c r="G6923" s="61"/>
    </row>
    <row r="6924" spans="1:7" x14ac:dyDescent="0.15">
      <c r="A6924" s="44">
        <v>36747</v>
      </c>
      <c r="B6924" s="44" t="s">
        <v>1296</v>
      </c>
      <c r="C6924" s="48" t="s">
        <v>11258</v>
      </c>
      <c r="D6924" s="44">
        <v>1999</v>
      </c>
      <c r="E6924" s="48" t="s">
        <v>8836</v>
      </c>
      <c r="F6924" s="44" t="s">
        <v>1296</v>
      </c>
      <c r="G6924" s="61"/>
    </row>
    <row r="6925" spans="1:7" x14ac:dyDescent="0.15">
      <c r="A6925" s="44">
        <v>36749</v>
      </c>
      <c r="B6925" s="44" t="s">
        <v>1296</v>
      </c>
      <c r="C6925" s="48" t="s">
        <v>6708</v>
      </c>
      <c r="D6925" s="44">
        <v>2009</v>
      </c>
      <c r="E6925" s="48" t="s">
        <v>8836</v>
      </c>
      <c r="F6925" s="44" t="s">
        <v>1296</v>
      </c>
      <c r="G6925" s="61"/>
    </row>
    <row r="6926" spans="1:7" x14ac:dyDescent="0.15">
      <c r="A6926" s="44">
        <v>36750</v>
      </c>
      <c r="B6926" s="44" t="s">
        <v>1295</v>
      </c>
      <c r="C6926" s="48" t="s">
        <v>6709</v>
      </c>
      <c r="D6926" s="44">
        <v>2010</v>
      </c>
      <c r="E6926" s="48" t="s">
        <v>8836</v>
      </c>
      <c r="F6926" s="44" t="s">
        <v>1296</v>
      </c>
      <c r="G6926" s="61"/>
    </row>
    <row r="6927" spans="1:7" x14ac:dyDescent="0.15">
      <c r="A6927" s="44">
        <v>36751</v>
      </c>
      <c r="B6927" s="44" t="s">
        <v>1296</v>
      </c>
      <c r="C6927" s="48" t="s">
        <v>6710</v>
      </c>
      <c r="D6927" s="44">
        <v>2009</v>
      </c>
      <c r="E6927" s="48" t="s">
        <v>8836</v>
      </c>
      <c r="F6927" s="44" t="s">
        <v>1296</v>
      </c>
      <c r="G6927" s="61"/>
    </row>
    <row r="6928" spans="1:7" x14ac:dyDescent="0.15">
      <c r="A6928" s="44">
        <v>36752</v>
      </c>
      <c r="B6928" s="44" t="s">
        <v>1296</v>
      </c>
      <c r="C6928" s="48" t="s">
        <v>6711</v>
      </c>
      <c r="D6928" s="44">
        <v>2010</v>
      </c>
      <c r="E6928" s="48" t="s">
        <v>8836</v>
      </c>
      <c r="F6928" s="44" t="s">
        <v>1296</v>
      </c>
      <c r="G6928" s="61"/>
    </row>
    <row r="6929" spans="1:7" x14ac:dyDescent="0.15">
      <c r="A6929" s="44">
        <v>36757</v>
      </c>
      <c r="B6929" s="44" t="s">
        <v>1295</v>
      </c>
      <c r="C6929" s="48" t="s">
        <v>6712</v>
      </c>
      <c r="D6929" s="44">
        <v>2010</v>
      </c>
      <c r="E6929" s="48" t="s">
        <v>8837</v>
      </c>
      <c r="F6929" s="44" t="s">
        <v>1291</v>
      </c>
      <c r="G6929" s="61"/>
    </row>
    <row r="6930" spans="1:7" x14ac:dyDescent="0.15">
      <c r="A6930" s="44">
        <v>36758</v>
      </c>
      <c r="B6930" s="44" t="s">
        <v>1295</v>
      </c>
      <c r="C6930" s="48" t="s">
        <v>5688</v>
      </c>
      <c r="D6930" s="44">
        <v>2003</v>
      </c>
      <c r="E6930" s="48" t="s">
        <v>8837</v>
      </c>
      <c r="F6930" s="44" t="s">
        <v>1291</v>
      </c>
      <c r="G6930" s="61"/>
    </row>
    <row r="6931" spans="1:7" x14ac:dyDescent="0.15">
      <c r="A6931" s="44">
        <v>36759</v>
      </c>
      <c r="B6931" s="44" t="s">
        <v>1296</v>
      </c>
      <c r="C6931" s="48" t="s">
        <v>5689</v>
      </c>
      <c r="D6931" s="44">
        <v>2002</v>
      </c>
      <c r="E6931" s="48" t="s">
        <v>8730</v>
      </c>
      <c r="F6931" s="44" t="s">
        <v>1298</v>
      </c>
      <c r="G6931" s="61"/>
    </row>
    <row r="6932" spans="1:7" x14ac:dyDescent="0.15">
      <c r="A6932" s="44">
        <v>36760</v>
      </c>
      <c r="B6932" s="44" t="s">
        <v>1295</v>
      </c>
      <c r="C6932" s="48" t="s">
        <v>5690</v>
      </c>
      <c r="D6932" s="44">
        <v>2006</v>
      </c>
      <c r="E6932" s="48" t="s">
        <v>8805</v>
      </c>
      <c r="F6932" s="44" t="s">
        <v>1298</v>
      </c>
      <c r="G6932" s="61">
        <v>42996</v>
      </c>
    </row>
    <row r="6933" spans="1:7" x14ac:dyDescent="0.15">
      <c r="A6933" s="44">
        <v>36761</v>
      </c>
      <c r="B6933" s="44" t="s">
        <v>1295</v>
      </c>
      <c r="C6933" s="48" t="s">
        <v>5691</v>
      </c>
      <c r="D6933" s="44">
        <v>2005</v>
      </c>
      <c r="E6933" s="48" t="s">
        <v>8708</v>
      </c>
      <c r="F6933" s="44" t="s">
        <v>1296</v>
      </c>
      <c r="G6933" s="61">
        <v>42837</v>
      </c>
    </row>
    <row r="6934" spans="1:7" x14ac:dyDescent="0.15">
      <c r="A6934" s="44">
        <v>36762</v>
      </c>
      <c r="B6934" s="44" t="s">
        <v>1295</v>
      </c>
      <c r="C6934" s="48" t="s">
        <v>5692</v>
      </c>
      <c r="D6934" s="44">
        <v>2004</v>
      </c>
      <c r="E6934" s="48" t="s">
        <v>8708</v>
      </c>
      <c r="F6934" s="44" t="s">
        <v>1296</v>
      </c>
      <c r="G6934" s="61">
        <v>43100</v>
      </c>
    </row>
    <row r="6935" spans="1:7" x14ac:dyDescent="0.15">
      <c r="A6935" s="44">
        <v>36763</v>
      </c>
      <c r="B6935" s="44" t="s">
        <v>1296</v>
      </c>
      <c r="C6935" s="48" t="s">
        <v>5693</v>
      </c>
      <c r="D6935" s="44">
        <v>2004</v>
      </c>
      <c r="E6935" s="48" t="s">
        <v>8836</v>
      </c>
      <c r="F6935" s="44" t="s">
        <v>1296</v>
      </c>
      <c r="G6935" s="61"/>
    </row>
    <row r="6936" spans="1:7" x14ac:dyDescent="0.15">
      <c r="A6936" s="44">
        <v>36765</v>
      </c>
      <c r="B6936" s="44" t="s">
        <v>1296</v>
      </c>
      <c r="C6936" s="48" t="s">
        <v>5694</v>
      </c>
      <c r="D6936" s="44">
        <v>2005</v>
      </c>
      <c r="E6936" s="48" t="s">
        <v>8836</v>
      </c>
      <c r="F6936" s="44" t="s">
        <v>1296</v>
      </c>
      <c r="G6936" s="61"/>
    </row>
    <row r="6937" spans="1:7" x14ac:dyDescent="0.15">
      <c r="A6937" s="44">
        <v>36766</v>
      </c>
      <c r="B6937" s="44" t="s">
        <v>1296</v>
      </c>
      <c r="C6937" s="48" t="s">
        <v>5695</v>
      </c>
      <c r="D6937" s="44">
        <v>2007</v>
      </c>
      <c r="E6937" s="48" t="s">
        <v>8836</v>
      </c>
      <c r="F6937" s="44" t="s">
        <v>1296</v>
      </c>
      <c r="G6937" s="61"/>
    </row>
    <row r="6938" spans="1:7" x14ac:dyDescent="0.15">
      <c r="A6938" s="44">
        <v>36769</v>
      </c>
      <c r="B6938" s="44" t="s">
        <v>1295</v>
      </c>
      <c r="C6938" s="48" t="s">
        <v>5696</v>
      </c>
      <c r="D6938" s="44">
        <v>2000</v>
      </c>
      <c r="E6938" s="48" t="s">
        <v>8809</v>
      </c>
      <c r="F6938" s="44" t="s">
        <v>1297</v>
      </c>
      <c r="G6938" s="61"/>
    </row>
    <row r="6939" spans="1:7" x14ac:dyDescent="0.15">
      <c r="A6939" s="44">
        <v>36770</v>
      </c>
      <c r="B6939" s="44" t="s">
        <v>1295</v>
      </c>
      <c r="C6939" s="48" t="s">
        <v>5697</v>
      </c>
      <c r="D6939" s="44">
        <v>2005</v>
      </c>
      <c r="E6939" s="48" t="s">
        <v>8741</v>
      </c>
      <c r="F6939" s="44" t="s">
        <v>1292</v>
      </c>
      <c r="G6939" s="61"/>
    </row>
    <row r="6940" spans="1:7" x14ac:dyDescent="0.15">
      <c r="A6940" s="44">
        <v>36771</v>
      </c>
      <c r="B6940" s="44" t="s">
        <v>1295</v>
      </c>
      <c r="C6940" s="48" t="s">
        <v>5698</v>
      </c>
      <c r="D6940" s="44">
        <v>2006</v>
      </c>
      <c r="E6940" s="48" t="s">
        <v>8720</v>
      </c>
      <c r="F6940" s="44" t="s">
        <v>1298</v>
      </c>
      <c r="G6940" s="61">
        <v>43100</v>
      </c>
    </row>
    <row r="6941" spans="1:7" x14ac:dyDescent="0.15">
      <c r="A6941" s="44">
        <v>36772</v>
      </c>
      <c r="B6941" s="44" t="s">
        <v>1295</v>
      </c>
      <c r="C6941" s="48" t="s">
        <v>5699</v>
      </c>
      <c r="D6941" s="44">
        <v>2004</v>
      </c>
      <c r="E6941" s="48" t="s">
        <v>8756</v>
      </c>
      <c r="F6941" s="44" t="s">
        <v>1296</v>
      </c>
      <c r="G6941" s="61">
        <v>43100</v>
      </c>
    </row>
    <row r="6942" spans="1:7" x14ac:dyDescent="0.15">
      <c r="A6942" s="44">
        <v>36773</v>
      </c>
      <c r="B6942" s="44" t="s">
        <v>1295</v>
      </c>
      <c r="C6942" s="48" t="s">
        <v>5700</v>
      </c>
      <c r="D6942" s="44">
        <v>2006</v>
      </c>
      <c r="E6942" s="48" t="s">
        <v>8696</v>
      </c>
      <c r="F6942" s="44" t="s">
        <v>1291</v>
      </c>
      <c r="G6942" s="61">
        <v>43100</v>
      </c>
    </row>
    <row r="6943" spans="1:7" x14ac:dyDescent="0.15">
      <c r="A6943" s="44">
        <v>36774</v>
      </c>
      <c r="B6943" s="44" t="s">
        <v>1295</v>
      </c>
      <c r="C6943" s="48" t="s">
        <v>5701</v>
      </c>
      <c r="D6943" s="44">
        <v>2003</v>
      </c>
      <c r="E6943" s="48" t="s">
        <v>8756</v>
      </c>
      <c r="F6943" s="44" t="s">
        <v>1296</v>
      </c>
      <c r="G6943" s="61">
        <v>43100</v>
      </c>
    </row>
    <row r="6944" spans="1:7" x14ac:dyDescent="0.15">
      <c r="A6944" s="44">
        <v>36777</v>
      </c>
      <c r="B6944" s="44" t="s">
        <v>1295</v>
      </c>
      <c r="C6944" s="48" t="s">
        <v>5702</v>
      </c>
      <c r="D6944" s="44">
        <v>2000</v>
      </c>
      <c r="E6944" s="48" t="s">
        <v>8714</v>
      </c>
      <c r="F6944" s="44" t="s">
        <v>1294</v>
      </c>
      <c r="G6944" s="61"/>
    </row>
    <row r="6945" spans="1:7" x14ac:dyDescent="0.15">
      <c r="A6945" s="44">
        <v>36778</v>
      </c>
      <c r="B6945" s="44" t="s">
        <v>1295</v>
      </c>
      <c r="C6945" s="48" t="s">
        <v>5773</v>
      </c>
      <c r="D6945" s="44">
        <v>2005</v>
      </c>
      <c r="E6945" s="48" t="s">
        <v>8790</v>
      </c>
      <c r="F6945" s="44" t="s">
        <v>1298</v>
      </c>
      <c r="G6945" s="61"/>
    </row>
    <row r="6946" spans="1:7" x14ac:dyDescent="0.15">
      <c r="A6946" s="44">
        <v>36781</v>
      </c>
      <c r="B6946" s="44" t="s">
        <v>1296</v>
      </c>
      <c r="C6946" s="48" t="s">
        <v>5774</v>
      </c>
      <c r="D6946" s="44">
        <v>2004</v>
      </c>
      <c r="E6946" s="48" t="s">
        <v>8830</v>
      </c>
      <c r="F6946" s="44" t="s">
        <v>1297</v>
      </c>
      <c r="G6946" s="61">
        <v>42948</v>
      </c>
    </row>
    <row r="6947" spans="1:7" x14ac:dyDescent="0.15">
      <c r="A6947" s="44">
        <v>36782</v>
      </c>
      <c r="B6947" s="44" t="s">
        <v>1296</v>
      </c>
      <c r="C6947" s="48" t="s">
        <v>5775</v>
      </c>
      <c r="D6947" s="44">
        <v>2004</v>
      </c>
      <c r="E6947" s="48" t="s">
        <v>8746</v>
      </c>
      <c r="F6947" s="44" t="s">
        <v>1293</v>
      </c>
      <c r="G6947" s="61"/>
    </row>
    <row r="6948" spans="1:7" x14ac:dyDescent="0.15">
      <c r="A6948" s="44">
        <v>36783</v>
      </c>
      <c r="B6948" s="44" t="s">
        <v>1296</v>
      </c>
      <c r="C6948" s="48" t="s">
        <v>5776</v>
      </c>
      <c r="D6948" s="44">
        <v>2005</v>
      </c>
      <c r="E6948" s="48" t="s">
        <v>8746</v>
      </c>
      <c r="F6948" s="44" t="s">
        <v>1293</v>
      </c>
      <c r="G6948" s="61">
        <v>43100</v>
      </c>
    </row>
    <row r="6949" spans="1:7" x14ac:dyDescent="0.15">
      <c r="A6949" s="44">
        <v>36784</v>
      </c>
      <c r="B6949" s="44" t="s">
        <v>1295</v>
      </c>
      <c r="C6949" s="48" t="s">
        <v>5777</v>
      </c>
      <c r="D6949" s="44">
        <v>2006</v>
      </c>
      <c r="E6949" s="48" t="s">
        <v>8823</v>
      </c>
      <c r="F6949" s="44" t="s">
        <v>1298</v>
      </c>
      <c r="G6949" s="61"/>
    </row>
    <row r="6950" spans="1:7" x14ac:dyDescent="0.15">
      <c r="A6950" s="44">
        <v>36785</v>
      </c>
      <c r="B6950" s="44" t="s">
        <v>1295</v>
      </c>
      <c r="C6950" s="48" t="s">
        <v>5778</v>
      </c>
      <c r="D6950" s="44">
        <v>2007</v>
      </c>
      <c r="E6950" s="48" t="s">
        <v>9463</v>
      </c>
      <c r="F6950" s="44" t="s">
        <v>1296</v>
      </c>
      <c r="G6950" s="61"/>
    </row>
    <row r="6951" spans="1:7" x14ac:dyDescent="0.15">
      <c r="A6951" s="44">
        <v>36786</v>
      </c>
      <c r="B6951" s="44" t="s">
        <v>1296</v>
      </c>
      <c r="C6951" s="48" t="s">
        <v>5779</v>
      </c>
      <c r="D6951" s="44">
        <v>2006</v>
      </c>
      <c r="E6951" s="48" t="s">
        <v>8758</v>
      </c>
      <c r="F6951" s="44" t="s">
        <v>1292</v>
      </c>
      <c r="G6951" s="61"/>
    </row>
    <row r="6952" spans="1:7" x14ac:dyDescent="0.15">
      <c r="A6952" s="44">
        <v>36787</v>
      </c>
      <c r="B6952" s="44" t="s">
        <v>1295</v>
      </c>
      <c r="C6952" s="48" t="s">
        <v>10077</v>
      </c>
      <c r="D6952" s="44">
        <v>2004</v>
      </c>
      <c r="E6952" s="48" t="s">
        <v>8758</v>
      </c>
      <c r="F6952" s="44" t="s">
        <v>1292</v>
      </c>
      <c r="G6952" s="61">
        <v>43100</v>
      </c>
    </row>
    <row r="6953" spans="1:7" x14ac:dyDescent="0.15">
      <c r="A6953" s="44">
        <v>36788</v>
      </c>
      <c r="B6953" s="44" t="s">
        <v>1295</v>
      </c>
      <c r="C6953" s="48" t="s">
        <v>5780</v>
      </c>
      <c r="D6953" s="44">
        <v>2001</v>
      </c>
      <c r="E6953" s="48" t="s">
        <v>8694</v>
      </c>
      <c r="F6953" s="44" t="s">
        <v>1291</v>
      </c>
      <c r="G6953" s="61">
        <v>43100</v>
      </c>
    </row>
    <row r="6954" spans="1:7" x14ac:dyDescent="0.15">
      <c r="A6954" s="44">
        <v>36789</v>
      </c>
      <c r="B6954" s="44" t="s">
        <v>1295</v>
      </c>
      <c r="C6954" s="48" t="s">
        <v>5781</v>
      </c>
      <c r="D6954" s="44">
        <v>2005</v>
      </c>
      <c r="E6954" s="48" t="s">
        <v>8766</v>
      </c>
      <c r="F6954" s="44" t="s">
        <v>1291</v>
      </c>
      <c r="G6954" s="61">
        <v>42771</v>
      </c>
    </row>
    <row r="6955" spans="1:7" x14ac:dyDescent="0.15">
      <c r="A6955" s="44">
        <v>36790</v>
      </c>
      <c r="B6955" s="44" t="s">
        <v>1295</v>
      </c>
      <c r="C6955" s="48" t="s">
        <v>5782</v>
      </c>
      <c r="D6955" s="44">
        <v>2005</v>
      </c>
      <c r="E6955" s="48" t="s">
        <v>8691</v>
      </c>
      <c r="F6955" s="44" t="s">
        <v>1296</v>
      </c>
      <c r="G6955" s="61"/>
    </row>
    <row r="6956" spans="1:7" x14ac:dyDescent="0.15">
      <c r="A6956" s="44">
        <v>36791</v>
      </c>
      <c r="B6956" s="44" t="s">
        <v>1296</v>
      </c>
      <c r="C6956" s="48" t="s">
        <v>5783</v>
      </c>
      <c r="D6956" s="44">
        <v>2002</v>
      </c>
      <c r="E6956" s="48" t="s">
        <v>8691</v>
      </c>
      <c r="F6956" s="44" t="s">
        <v>1296</v>
      </c>
      <c r="G6956" s="61"/>
    </row>
    <row r="6957" spans="1:7" x14ac:dyDescent="0.15">
      <c r="A6957" s="44">
        <v>36792</v>
      </c>
      <c r="B6957" s="44" t="s">
        <v>1296</v>
      </c>
      <c r="C6957" s="48" t="s">
        <v>5784</v>
      </c>
      <c r="D6957" s="44">
        <v>2004</v>
      </c>
      <c r="E6957" s="48" t="s">
        <v>8691</v>
      </c>
      <c r="F6957" s="44" t="s">
        <v>1296</v>
      </c>
      <c r="G6957" s="61"/>
    </row>
    <row r="6958" spans="1:7" x14ac:dyDescent="0.15">
      <c r="A6958" s="44">
        <v>36793</v>
      </c>
      <c r="B6958" s="44" t="s">
        <v>1296</v>
      </c>
      <c r="C6958" s="48" t="s">
        <v>5785</v>
      </c>
      <c r="D6958" s="44">
        <v>2007</v>
      </c>
      <c r="E6958" s="48" t="s">
        <v>8691</v>
      </c>
      <c r="F6958" s="44" t="s">
        <v>1296</v>
      </c>
      <c r="G6958" s="61"/>
    </row>
    <row r="6959" spans="1:7" x14ac:dyDescent="0.15">
      <c r="A6959" s="44">
        <v>36794</v>
      </c>
      <c r="B6959" s="44" t="s">
        <v>1295</v>
      </c>
      <c r="C6959" s="48" t="s">
        <v>5786</v>
      </c>
      <c r="D6959" s="44">
        <v>2002</v>
      </c>
      <c r="E6959" s="48" t="s">
        <v>8691</v>
      </c>
      <c r="F6959" s="44" t="s">
        <v>1296</v>
      </c>
      <c r="G6959" s="61"/>
    </row>
    <row r="6960" spans="1:7" x14ac:dyDescent="0.15">
      <c r="A6960" s="44">
        <v>36795</v>
      </c>
      <c r="B6960" s="44" t="s">
        <v>1295</v>
      </c>
      <c r="C6960" s="48" t="s">
        <v>5787</v>
      </c>
      <c r="D6960" s="44">
        <v>2002</v>
      </c>
      <c r="E6960" s="48" t="s">
        <v>8691</v>
      </c>
      <c r="F6960" s="44" t="s">
        <v>1296</v>
      </c>
      <c r="G6960" s="61"/>
    </row>
    <row r="6961" spans="1:7" x14ac:dyDescent="0.15">
      <c r="A6961" s="44">
        <v>36796</v>
      </c>
      <c r="B6961" s="44" t="s">
        <v>1295</v>
      </c>
      <c r="C6961" s="48" t="s">
        <v>5088</v>
      </c>
      <c r="D6961" s="44">
        <v>2005</v>
      </c>
      <c r="E6961" s="48" t="s">
        <v>8691</v>
      </c>
      <c r="F6961" s="44" t="s">
        <v>1296</v>
      </c>
      <c r="G6961" s="61"/>
    </row>
    <row r="6962" spans="1:7" x14ac:dyDescent="0.15">
      <c r="A6962" s="44">
        <v>36797</v>
      </c>
      <c r="B6962" s="44" t="s">
        <v>1295</v>
      </c>
      <c r="C6962" s="48" t="s">
        <v>8336</v>
      </c>
      <c r="D6962" s="44">
        <v>2005</v>
      </c>
      <c r="E6962" s="48" t="s">
        <v>8691</v>
      </c>
      <c r="F6962" s="44" t="s">
        <v>1296</v>
      </c>
      <c r="G6962" s="61"/>
    </row>
    <row r="6963" spans="1:7" x14ac:dyDescent="0.15">
      <c r="A6963" s="44">
        <v>36799</v>
      </c>
      <c r="B6963" s="44" t="s">
        <v>1296</v>
      </c>
      <c r="C6963" s="48" t="s">
        <v>5788</v>
      </c>
      <c r="D6963" s="44">
        <v>2006</v>
      </c>
      <c r="E6963" s="48" t="s">
        <v>8691</v>
      </c>
      <c r="F6963" s="44" t="s">
        <v>1296</v>
      </c>
      <c r="G6963" s="61"/>
    </row>
    <row r="6964" spans="1:7" x14ac:dyDescent="0.15">
      <c r="A6964" s="44">
        <v>36802</v>
      </c>
      <c r="B6964" s="44" t="s">
        <v>1296</v>
      </c>
      <c r="C6964" s="48" t="s">
        <v>5789</v>
      </c>
      <c r="D6964" s="44">
        <v>2007</v>
      </c>
      <c r="E6964" s="48" t="s">
        <v>8691</v>
      </c>
      <c r="F6964" s="44" t="s">
        <v>1296</v>
      </c>
      <c r="G6964" s="61"/>
    </row>
    <row r="6965" spans="1:7" x14ac:dyDescent="0.15">
      <c r="A6965" s="44">
        <v>36803</v>
      </c>
      <c r="B6965" s="44" t="s">
        <v>1296</v>
      </c>
      <c r="C6965" s="48" t="s">
        <v>5790</v>
      </c>
      <c r="D6965" s="44">
        <v>2007</v>
      </c>
      <c r="E6965" s="48" t="s">
        <v>8691</v>
      </c>
      <c r="F6965" s="44" t="s">
        <v>1296</v>
      </c>
      <c r="G6965" s="61"/>
    </row>
    <row r="6966" spans="1:7" x14ac:dyDescent="0.15">
      <c r="A6966" s="44">
        <v>36804</v>
      </c>
      <c r="B6966" s="44" t="s">
        <v>1296</v>
      </c>
      <c r="C6966" s="48" t="s">
        <v>5791</v>
      </c>
      <c r="D6966" s="44">
        <v>2006</v>
      </c>
      <c r="E6966" s="48" t="s">
        <v>8691</v>
      </c>
      <c r="F6966" s="44" t="s">
        <v>1296</v>
      </c>
      <c r="G6966" s="61"/>
    </row>
    <row r="6967" spans="1:7" x14ac:dyDescent="0.15">
      <c r="A6967" s="44">
        <v>36805</v>
      </c>
      <c r="B6967" s="44" t="s">
        <v>1296</v>
      </c>
      <c r="C6967" s="48" t="s">
        <v>5792</v>
      </c>
      <c r="D6967" s="44">
        <v>2001</v>
      </c>
      <c r="E6967" s="48" t="s">
        <v>8691</v>
      </c>
      <c r="F6967" s="44" t="s">
        <v>1296</v>
      </c>
      <c r="G6967" s="61"/>
    </row>
    <row r="6968" spans="1:7" x14ac:dyDescent="0.15">
      <c r="A6968" s="44">
        <v>36807</v>
      </c>
      <c r="B6968" s="44" t="s">
        <v>1296</v>
      </c>
      <c r="C6968" s="48" t="s">
        <v>5793</v>
      </c>
      <c r="D6968" s="44">
        <v>2006</v>
      </c>
      <c r="E6968" s="48" t="s">
        <v>8691</v>
      </c>
      <c r="F6968" s="44" t="s">
        <v>1296</v>
      </c>
      <c r="G6968" s="61"/>
    </row>
    <row r="6969" spans="1:7" x14ac:dyDescent="0.15">
      <c r="A6969" s="44">
        <v>36808</v>
      </c>
      <c r="B6969" s="44" t="s">
        <v>1295</v>
      </c>
      <c r="C6969" s="48" t="s">
        <v>5794</v>
      </c>
      <c r="D6969" s="44">
        <v>2002</v>
      </c>
      <c r="E6969" s="48" t="s">
        <v>8691</v>
      </c>
      <c r="F6969" s="44" t="s">
        <v>1296</v>
      </c>
      <c r="G6969" s="61"/>
    </row>
    <row r="6970" spans="1:7" x14ac:dyDescent="0.15">
      <c r="A6970" s="44">
        <v>36809</v>
      </c>
      <c r="B6970" s="44" t="s">
        <v>1296</v>
      </c>
      <c r="C6970" s="48" t="s">
        <v>6714</v>
      </c>
      <c r="D6970" s="44">
        <v>2009</v>
      </c>
      <c r="E6970" s="48" t="s">
        <v>8691</v>
      </c>
      <c r="F6970" s="44" t="s">
        <v>1296</v>
      </c>
      <c r="G6970" s="61"/>
    </row>
    <row r="6971" spans="1:7" x14ac:dyDescent="0.15">
      <c r="A6971" s="44">
        <v>36811</v>
      </c>
      <c r="B6971" s="44" t="s">
        <v>1295</v>
      </c>
      <c r="C6971" s="48" t="s">
        <v>5795</v>
      </c>
      <c r="D6971" s="44">
        <v>2008</v>
      </c>
      <c r="E6971" s="48" t="s">
        <v>8691</v>
      </c>
      <c r="F6971" s="44" t="s">
        <v>1296</v>
      </c>
      <c r="G6971" s="61">
        <v>43100</v>
      </c>
    </row>
    <row r="6972" spans="1:7" x14ac:dyDescent="0.15">
      <c r="A6972" s="44">
        <v>36812</v>
      </c>
      <c r="B6972" s="44" t="s">
        <v>1296</v>
      </c>
      <c r="C6972" s="48" t="s">
        <v>5796</v>
      </c>
      <c r="D6972" s="44">
        <v>2007</v>
      </c>
      <c r="E6972" s="48" t="s">
        <v>8691</v>
      </c>
      <c r="F6972" s="44" t="s">
        <v>1296</v>
      </c>
      <c r="G6972" s="61">
        <v>42876</v>
      </c>
    </row>
    <row r="6973" spans="1:7" x14ac:dyDescent="0.15">
      <c r="A6973" s="44">
        <v>36813</v>
      </c>
      <c r="B6973" s="44" t="s">
        <v>1295</v>
      </c>
      <c r="C6973" s="48" t="s">
        <v>5797</v>
      </c>
      <c r="D6973" s="44">
        <v>2006</v>
      </c>
      <c r="E6973" s="48" t="s">
        <v>8691</v>
      </c>
      <c r="F6973" s="44" t="s">
        <v>1296</v>
      </c>
      <c r="G6973" s="61"/>
    </row>
    <row r="6974" spans="1:7" x14ac:dyDescent="0.15">
      <c r="A6974" s="44">
        <v>36815</v>
      </c>
      <c r="B6974" s="44" t="s">
        <v>1295</v>
      </c>
      <c r="C6974" s="48" t="s">
        <v>5798</v>
      </c>
      <c r="D6974" s="44">
        <v>2002</v>
      </c>
      <c r="E6974" s="48" t="s">
        <v>8774</v>
      </c>
      <c r="F6974" s="44" t="s">
        <v>1296</v>
      </c>
      <c r="G6974" s="61">
        <v>43100</v>
      </c>
    </row>
    <row r="6975" spans="1:7" x14ac:dyDescent="0.15">
      <c r="A6975" s="44">
        <v>36816</v>
      </c>
      <c r="B6975" s="44" t="s">
        <v>1295</v>
      </c>
      <c r="C6975" s="48" t="s">
        <v>5799</v>
      </c>
      <c r="D6975" s="44">
        <v>2003</v>
      </c>
      <c r="E6975" s="48" t="s">
        <v>8812</v>
      </c>
      <c r="F6975" s="44" t="s">
        <v>1298</v>
      </c>
      <c r="G6975" s="61"/>
    </row>
    <row r="6976" spans="1:7" x14ac:dyDescent="0.15">
      <c r="A6976" s="44">
        <v>36818</v>
      </c>
      <c r="B6976" s="44" t="s">
        <v>1295</v>
      </c>
      <c r="C6976" s="48" t="s">
        <v>5800</v>
      </c>
      <c r="D6976" s="44">
        <v>2002</v>
      </c>
      <c r="E6976" s="48" t="s">
        <v>8837</v>
      </c>
      <c r="F6976" s="44" t="s">
        <v>1291</v>
      </c>
      <c r="G6976" s="61"/>
    </row>
    <row r="6977" spans="1:7" x14ac:dyDescent="0.15">
      <c r="A6977" s="44">
        <v>36819</v>
      </c>
      <c r="B6977" s="44" t="s">
        <v>1296</v>
      </c>
      <c r="C6977" s="48" t="s">
        <v>8337</v>
      </c>
      <c r="D6977" s="44">
        <v>2002</v>
      </c>
      <c r="E6977" s="48" t="s">
        <v>8837</v>
      </c>
      <c r="F6977" s="44" t="s">
        <v>1291</v>
      </c>
      <c r="G6977" s="61"/>
    </row>
    <row r="6978" spans="1:7" x14ac:dyDescent="0.15">
      <c r="A6978" s="44">
        <v>36826</v>
      </c>
      <c r="B6978" s="44" t="s">
        <v>1296</v>
      </c>
      <c r="C6978" s="48" t="s">
        <v>5801</v>
      </c>
      <c r="D6978" s="44">
        <v>2006</v>
      </c>
      <c r="E6978" s="48" t="s">
        <v>8837</v>
      </c>
      <c r="F6978" s="44" t="s">
        <v>1291</v>
      </c>
      <c r="G6978" s="61"/>
    </row>
    <row r="6979" spans="1:7" x14ac:dyDescent="0.15">
      <c r="A6979" s="44">
        <v>36828</v>
      </c>
      <c r="B6979" s="44" t="s">
        <v>1295</v>
      </c>
      <c r="C6979" s="48" t="s">
        <v>5802</v>
      </c>
      <c r="D6979" s="44">
        <v>2003</v>
      </c>
      <c r="E6979" s="48" t="s">
        <v>8837</v>
      </c>
      <c r="F6979" s="44" t="s">
        <v>1291</v>
      </c>
      <c r="G6979" s="61"/>
    </row>
    <row r="6980" spans="1:7" x14ac:dyDescent="0.15">
      <c r="A6980" s="44">
        <v>36829</v>
      </c>
      <c r="B6980" s="44" t="s">
        <v>1295</v>
      </c>
      <c r="C6980" s="48" t="s">
        <v>5803</v>
      </c>
      <c r="D6980" s="44">
        <v>2004</v>
      </c>
      <c r="E6980" s="48" t="s">
        <v>8837</v>
      </c>
      <c r="F6980" s="44" t="s">
        <v>1291</v>
      </c>
      <c r="G6980" s="61"/>
    </row>
    <row r="6981" spans="1:7" x14ac:dyDescent="0.15">
      <c r="A6981" s="44">
        <v>36830</v>
      </c>
      <c r="B6981" s="44" t="s">
        <v>1296</v>
      </c>
      <c r="C6981" s="48" t="s">
        <v>5804</v>
      </c>
      <c r="D6981" s="44">
        <v>2002</v>
      </c>
      <c r="E6981" s="48" t="s">
        <v>8717</v>
      </c>
      <c r="F6981" s="44" t="s">
        <v>1299</v>
      </c>
      <c r="G6981" s="61">
        <v>43100</v>
      </c>
    </row>
    <row r="6982" spans="1:7" x14ac:dyDescent="0.15">
      <c r="A6982" s="44">
        <v>36832</v>
      </c>
      <c r="B6982" s="44" t="s">
        <v>1296</v>
      </c>
      <c r="C6982" s="48" t="s">
        <v>5805</v>
      </c>
      <c r="D6982" s="44">
        <v>2004</v>
      </c>
      <c r="E6982" s="48" t="s">
        <v>8872</v>
      </c>
      <c r="F6982" s="44" t="s">
        <v>1299</v>
      </c>
      <c r="G6982" s="61"/>
    </row>
    <row r="6983" spans="1:7" x14ac:dyDescent="0.15">
      <c r="A6983" s="44">
        <v>36833</v>
      </c>
      <c r="B6983" s="44" t="s">
        <v>1295</v>
      </c>
      <c r="C6983" s="48" t="s">
        <v>5806</v>
      </c>
      <c r="D6983" s="44">
        <v>2003</v>
      </c>
      <c r="E6983" s="48" t="s">
        <v>8717</v>
      </c>
      <c r="F6983" s="44" t="s">
        <v>1299</v>
      </c>
      <c r="G6983" s="61">
        <v>43100</v>
      </c>
    </row>
    <row r="6984" spans="1:7" x14ac:dyDescent="0.15">
      <c r="A6984" s="44">
        <v>36834</v>
      </c>
      <c r="B6984" s="44" t="s">
        <v>1295</v>
      </c>
      <c r="C6984" s="48" t="s">
        <v>5807</v>
      </c>
      <c r="D6984" s="44">
        <v>2004</v>
      </c>
      <c r="E6984" s="48" t="s">
        <v>8717</v>
      </c>
      <c r="F6984" s="44" t="s">
        <v>1299</v>
      </c>
      <c r="G6984" s="61">
        <v>43100</v>
      </c>
    </row>
    <row r="6985" spans="1:7" x14ac:dyDescent="0.15">
      <c r="A6985" s="44">
        <v>36835</v>
      </c>
      <c r="B6985" s="44" t="s">
        <v>1296</v>
      </c>
      <c r="C6985" s="48" t="s">
        <v>5808</v>
      </c>
      <c r="D6985" s="44">
        <v>2003</v>
      </c>
      <c r="E6985" s="48" t="s">
        <v>8717</v>
      </c>
      <c r="F6985" s="44" t="s">
        <v>1299</v>
      </c>
      <c r="G6985" s="61">
        <v>43100</v>
      </c>
    </row>
    <row r="6986" spans="1:7" x14ac:dyDescent="0.15">
      <c r="A6986" s="44">
        <v>36837</v>
      </c>
      <c r="B6986" s="44" t="s">
        <v>1296</v>
      </c>
      <c r="C6986" s="48" t="s">
        <v>5809</v>
      </c>
      <c r="D6986" s="44">
        <v>2000</v>
      </c>
      <c r="E6986" s="48" t="s">
        <v>8855</v>
      </c>
      <c r="F6986" s="44" t="s">
        <v>1292</v>
      </c>
      <c r="G6986" s="61"/>
    </row>
    <row r="6987" spans="1:7" x14ac:dyDescent="0.15">
      <c r="A6987" s="44">
        <v>36838</v>
      </c>
      <c r="B6987" s="44" t="s">
        <v>1296</v>
      </c>
      <c r="C6987" s="48" t="s">
        <v>5810</v>
      </c>
      <c r="D6987" s="44">
        <v>2002</v>
      </c>
      <c r="E6987" s="48" t="s">
        <v>8845</v>
      </c>
      <c r="F6987" s="44" t="s">
        <v>1291</v>
      </c>
      <c r="G6987" s="61"/>
    </row>
    <row r="6988" spans="1:7" x14ac:dyDescent="0.15">
      <c r="A6988" s="44">
        <v>36840</v>
      </c>
      <c r="B6988" s="44" t="s">
        <v>1295</v>
      </c>
      <c r="C6988" s="48" t="s">
        <v>5811</v>
      </c>
      <c r="D6988" s="44">
        <v>2006</v>
      </c>
      <c r="E6988" s="48" t="s">
        <v>8697</v>
      </c>
      <c r="F6988" s="44" t="s">
        <v>1291</v>
      </c>
      <c r="G6988" s="61">
        <v>42859</v>
      </c>
    </row>
    <row r="6989" spans="1:7" x14ac:dyDescent="0.15">
      <c r="A6989" s="44">
        <v>36841</v>
      </c>
      <c r="B6989" s="44" t="s">
        <v>1296</v>
      </c>
      <c r="C6989" s="48" t="s">
        <v>5812</v>
      </c>
      <c r="D6989" s="44">
        <v>2003</v>
      </c>
      <c r="E6989" s="48" t="s">
        <v>8707</v>
      </c>
      <c r="F6989" s="44" t="s">
        <v>1290</v>
      </c>
      <c r="G6989" s="61"/>
    </row>
    <row r="6990" spans="1:7" x14ac:dyDescent="0.15">
      <c r="A6990" s="44">
        <v>36842</v>
      </c>
      <c r="B6990" s="44" t="s">
        <v>1295</v>
      </c>
      <c r="C6990" s="48" t="s">
        <v>5813</v>
      </c>
      <c r="D6990" s="44">
        <v>2004</v>
      </c>
      <c r="E6990" s="48" t="s">
        <v>8707</v>
      </c>
      <c r="F6990" s="44" t="s">
        <v>1290</v>
      </c>
      <c r="G6990" s="61"/>
    </row>
    <row r="6991" spans="1:7" x14ac:dyDescent="0.15">
      <c r="A6991" s="44">
        <v>36843</v>
      </c>
      <c r="B6991" s="44" t="s">
        <v>1296</v>
      </c>
      <c r="C6991" s="48" t="s">
        <v>5814</v>
      </c>
      <c r="D6991" s="44">
        <v>2003</v>
      </c>
      <c r="E6991" s="48" t="s">
        <v>8695</v>
      </c>
      <c r="F6991" s="44" t="s">
        <v>1290</v>
      </c>
      <c r="G6991" s="61">
        <v>42896</v>
      </c>
    </row>
    <row r="6992" spans="1:7" x14ac:dyDescent="0.15">
      <c r="A6992" s="44">
        <v>36844</v>
      </c>
      <c r="B6992" s="44" t="s">
        <v>1295</v>
      </c>
      <c r="C6992" s="48" t="s">
        <v>5815</v>
      </c>
      <c r="D6992" s="44">
        <v>2003</v>
      </c>
      <c r="E6992" s="48" t="s">
        <v>8855</v>
      </c>
      <c r="F6992" s="44" t="s">
        <v>1292</v>
      </c>
      <c r="G6992" s="61"/>
    </row>
    <row r="6993" spans="1:7" x14ac:dyDescent="0.15">
      <c r="A6993" s="44">
        <v>36845</v>
      </c>
      <c r="B6993" s="44" t="s">
        <v>1295</v>
      </c>
      <c r="C6993" s="48" t="s">
        <v>5816</v>
      </c>
      <c r="D6993" s="44">
        <v>2003</v>
      </c>
      <c r="E6993" s="48" t="s">
        <v>8855</v>
      </c>
      <c r="F6993" s="44" t="s">
        <v>1292</v>
      </c>
      <c r="G6993" s="61"/>
    </row>
    <row r="6994" spans="1:7" x14ac:dyDescent="0.15">
      <c r="A6994" s="44">
        <v>36846</v>
      </c>
      <c r="B6994" s="44" t="s">
        <v>1295</v>
      </c>
      <c r="C6994" s="48" t="s">
        <v>5817</v>
      </c>
      <c r="D6994" s="44">
        <v>2000</v>
      </c>
      <c r="E6994" s="48" t="s">
        <v>8855</v>
      </c>
      <c r="F6994" s="44" t="s">
        <v>1292</v>
      </c>
      <c r="G6994" s="61"/>
    </row>
    <row r="6995" spans="1:7" x14ac:dyDescent="0.15">
      <c r="A6995" s="44">
        <v>36847</v>
      </c>
      <c r="B6995" s="44" t="s">
        <v>1295</v>
      </c>
      <c r="C6995" s="48" t="s">
        <v>5818</v>
      </c>
      <c r="D6995" s="44">
        <v>2007</v>
      </c>
      <c r="E6995" s="48" t="s">
        <v>8855</v>
      </c>
      <c r="F6995" s="44" t="s">
        <v>1292</v>
      </c>
      <c r="G6995" s="61"/>
    </row>
    <row r="6996" spans="1:7" x14ac:dyDescent="0.15">
      <c r="A6996" s="44">
        <v>36848</v>
      </c>
      <c r="B6996" s="44" t="s">
        <v>1295</v>
      </c>
      <c r="C6996" s="48" t="s">
        <v>5819</v>
      </c>
      <c r="D6996" s="44">
        <v>2003</v>
      </c>
      <c r="E6996" s="48" t="s">
        <v>8855</v>
      </c>
      <c r="F6996" s="44" t="s">
        <v>1292</v>
      </c>
      <c r="G6996" s="61"/>
    </row>
    <row r="6997" spans="1:7" x14ac:dyDescent="0.15">
      <c r="A6997" s="44">
        <v>36849</v>
      </c>
      <c r="B6997" s="44" t="s">
        <v>1295</v>
      </c>
      <c r="C6997" s="48" t="s">
        <v>5820</v>
      </c>
      <c r="D6997" s="44">
        <v>2003</v>
      </c>
      <c r="E6997" s="48" t="s">
        <v>8802</v>
      </c>
      <c r="F6997" s="44" t="s">
        <v>1296</v>
      </c>
      <c r="G6997" s="61"/>
    </row>
    <row r="6998" spans="1:7" x14ac:dyDescent="0.15">
      <c r="A6998" s="44">
        <v>36850</v>
      </c>
      <c r="B6998" s="44" t="s">
        <v>1295</v>
      </c>
      <c r="C6998" s="48" t="s">
        <v>5821</v>
      </c>
      <c r="D6998" s="44">
        <v>2002</v>
      </c>
      <c r="E6998" s="48" t="s">
        <v>8776</v>
      </c>
      <c r="F6998" s="44" t="s">
        <v>1295</v>
      </c>
      <c r="G6998" s="61">
        <v>43024</v>
      </c>
    </row>
    <row r="6999" spans="1:7" x14ac:dyDescent="0.15">
      <c r="A6999" s="44">
        <v>36851</v>
      </c>
      <c r="B6999" s="44" t="s">
        <v>1296</v>
      </c>
      <c r="C6999" s="48" t="s">
        <v>5822</v>
      </c>
      <c r="D6999" s="44">
        <v>2004</v>
      </c>
      <c r="E6999" s="48" t="s">
        <v>8720</v>
      </c>
      <c r="F6999" s="44" t="s">
        <v>1298</v>
      </c>
      <c r="G6999" s="61"/>
    </row>
    <row r="7000" spans="1:7" x14ac:dyDescent="0.15">
      <c r="A7000" s="44">
        <v>36852</v>
      </c>
      <c r="B7000" s="44" t="s">
        <v>1295</v>
      </c>
      <c r="C7000" s="48" t="s">
        <v>5823</v>
      </c>
      <c r="D7000" s="44">
        <v>2006</v>
      </c>
      <c r="E7000" s="48" t="s">
        <v>8713</v>
      </c>
      <c r="F7000" s="44" t="s">
        <v>1297</v>
      </c>
      <c r="G7000" s="61">
        <v>42919</v>
      </c>
    </row>
    <row r="7001" spans="1:7" x14ac:dyDescent="0.15">
      <c r="A7001" s="44">
        <v>36853</v>
      </c>
      <c r="B7001" s="44" t="s">
        <v>1295</v>
      </c>
      <c r="C7001" s="48" t="s">
        <v>5824</v>
      </c>
      <c r="D7001" s="44">
        <v>2006</v>
      </c>
      <c r="E7001" s="48" t="s">
        <v>8713</v>
      </c>
      <c r="F7001" s="44" t="s">
        <v>1297</v>
      </c>
      <c r="G7001" s="61">
        <v>43045</v>
      </c>
    </row>
    <row r="7002" spans="1:7" x14ac:dyDescent="0.15">
      <c r="A7002" s="44">
        <v>36854</v>
      </c>
      <c r="B7002" s="44" t="s">
        <v>1295</v>
      </c>
      <c r="C7002" s="48" t="s">
        <v>5825</v>
      </c>
      <c r="D7002" s="44">
        <v>2005</v>
      </c>
      <c r="E7002" s="48" t="s">
        <v>8713</v>
      </c>
      <c r="F7002" s="44" t="s">
        <v>1297</v>
      </c>
      <c r="G7002" s="61">
        <v>43045</v>
      </c>
    </row>
    <row r="7003" spans="1:7" x14ac:dyDescent="0.15">
      <c r="A7003" s="44">
        <v>36855</v>
      </c>
      <c r="B7003" s="44" t="s">
        <v>1295</v>
      </c>
      <c r="C7003" s="48" t="s">
        <v>5826</v>
      </c>
      <c r="D7003" s="44">
        <v>2000</v>
      </c>
      <c r="E7003" s="48" t="s">
        <v>8798</v>
      </c>
      <c r="F7003" s="44" t="s">
        <v>1299</v>
      </c>
      <c r="G7003" s="61"/>
    </row>
    <row r="7004" spans="1:7" x14ac:dyDescent="0.15">
      <c r="A7004" s="44">
        <v>36857</v>
      </c>
      <c r="B7004" s="44" t="s">
        <v>1295</v>
      </c>
      <c r="C7004" s="48" t="s">
        <v>5827</v>
      </c>
      <c r="D7004" s="44">
        <v>2004</v>
      </c>
      <c r="E7004" s="48" t="s">
        <v>8823</v>
      </c>
      <c r="F7004" s="44" t="s">
        <v>1298</v>
      </c>
      <c r="G7004" s="61">
        <v>43100</v>
      </c>
    </row>
    <row r="7005" spans="1:7" x14ac:dyDescent="0.15">
      <c r="A7005" s="44">
        <v>36858</v>
      </c>
      <c r="B7005" s="44" t="s">
        <v>1295</v>
      </c>
      <c r="C7005" s="48" t="s">
        <v>5828</v>
      </c>
      <c r="D7005" s="44">
        <v>2005</v>
      </c>
      <c r="E7005" s="48" t="s">
        <v>8790</v>
      </c>
      <c r="F7005" s="44" t="s">
        <v>1298</v>
      </c>
      <c r="G7005" s="61"/>
    </row>
    <row r="7006" spans="1:7" x14ac:dyDescent="0.15">
      <c r="A7006" s="44">
        <v>36859</v>
      </c>
      <c r="B7006" s="44" t="s">
        <v>1295</v>
      </c>
      <c r="C7006" s="48" t="s">
        <v>5829</v>
      </c>
      <c r="D7006" s="44">
        <v>2005</v>
      </c>
      <c r="E7006" s="48" t="s">
        <v>8790</v>
      </c>
      <c r="F7006" s="44" t="s">
        <v>1298</v>
      </c>
      <c r="G7006" s="61"/>
    </row>
    <row r="7007" spans="1:7" x14ac:dyDescent="0.15">
      <c r="A7007" s="44">
        <v>36860</v>
      </c>
      <c r="B7007" s="44" t="s">
        <v>1296</v>
      </c>
      <c r="C7007" s="48" t="s">
        <v>5830</v>
      </c>
      <c r="D7007" s="44">
        <v>2005</v>
      </c>
      <c r="E7007" s="48" t="s">
        <v>8790</v>
      </c>
      <c r="F7007" s="44" t="s">
        <v>1298</v>
      </c>
      <c r="G7007" s="61">
        <v>43100</v>
      </c>
    </row>
    <row r="7008" spans="1:7" x14ac:dyDescent="0.15">
      <c r="A7008" s="44">
        <v>36861</v>
      </c>
      <c r="B7008" s="44" t="s">
        <v>1295</v>
      </c>
      <c r="C7008" s="48" t="s">
        <v>5831</v>
      </c>
      <c r="D7008" s="44">
        <v>2005</v>
      </c>
      <c r="E7008" s="48" t="s">
        <v>8790</v>
      </c>
      <c r="F7008" s="44" t="s">
        <v>1298</v>
      </c>
      <c r="G7008" s="61">
        <v>43100</v>
      </c>
    </row>
    <row r="7009" spans="1:7" x14ac:dyDescent="0.15">
      <c r="A7009" s="44">
        <v>36862</v>
      </c>
      <c r="B7009" s="44" t="s">
        <v>1296</v>
      </c>
      <c r="C7009" s="48" t="s">
        <v>5832</v>
      </c>
      <c r="D7009" s="44">
        <v>2003</v>
      </c>
      <c r="E7009" s="48" t="s">
        <v>8765</v>
      </c>
      <c r="F7009" s="44" t="s">
        <v>1294</v>
      </c>
      <c r="G7009" s="61">
        <v>43100</v>
      </c>
    </row>
    <row r="7010" spans="1:7" x14ac:dyDescent="0.15">
      <c r="A7010" s="44">
        <v>36863</v>
      </c>
      <c r="B7010" s="44" t="s">
        <v>1296</v>
      </c>
      <c r="C7010" s="48" t="s">
        <v>5833</v>
      </c>
      <c r="D7010" s="44">
        <v>2000</v>
      </c>
      <c r="E7010" s="48" t="s">
        <v>8822</v>
      </c>
      <c r="F7010" s="44" t="s">
        <v>1295</v>
      </c>
      <c r="G7010" s="61"/>
    </row>
    <row r="7011" spans="1:7" x14ac:dyDescent="0.15">
      <c r="A7011" s="44">
        <v>36864</v>
      </c>
      <c r="B7011" s="44" t="s">
        <v>1295</v>
      </c>
      <c r="C7011" s="48" t="s">
        <v>5834</v>
      </c>
      <c r="D7011" s="44">
        <v>2004</v>
      </c>
      <c r="E7011" s="48" t="s">
        <v>8822</v>
      </c>
      <c r="F7011" s="44" t="s">
        <v>1295</v>
      </c>
      <c r="G7011" s="61">
        <v>43100</v>
      </c>
    </row>
    <row r="7012" spans="1:7" x14ac:dyDescent="0.15">
      <c r="A7012" s="44">
        <v>36865</v>
      </c>
      <c r="B7012" s="44" t="s">
        <v>1296</v>
      </c>
      <c r="C7012" s="48" t="s">
        <v>5835</v>
      </c>
      <c r="D7012" s="44">
        <v>2000</v>
      </c>
      <c r="E7012" s="48" t="s">
        <v>8822</v>
      </c>
      <c r="F7012" s="44" t="s">
        <v>1295</v>
      </c>
      <c r="G7012" s="61"/>
    </row>
    <row r="7013" spans="1:7" x14ac:dyDescent="0.15">
      <c r="A7013" s="44">
        <v>36866</v>
      </c>
      <c r="B7013" s="44" t="s">
        <v>1295</v>
      </c>
      <c r="C7013" s="48" t="s">
        <v>5836</v>
      </c>
      <c r="D7013" s="44">
        <v>2004</v>
      </c>
      <c r="E7013" s="48" t="s">
        <v>8822</v>
      </c>
      <c r="F7013" s="44" t="s">
        <v>1295</v>
      </c>
      <c r="G7013" s="61">
        <v>42946</v>
      </c>
    </row>
    <row r="7014" spans="1:7" x14ac:dyDescent="0.15">
      <c r="A7014" s="44">
        <v>36867</v>
      </c>
      <c r="B7014" s="44" t="s">
        <v>1295</v>
      </c>
      <c r="C7014" s="48" t="s">
        <v>5837</v>
      </c>
      <c r="D7014" s="44">
        <v>2004</v>
      </c>
      <c r="E7014" s="48" t="s">
        <v>8802</v>
      </c>
      <c r="F7014" s="44" t="s">
        <v>1296</v>
      </c>
      <c r="G7014" s="61">
        <v>42456</v>
      </c>
    </row>
    <row r="7015" spans="1:7" x14ac:dyDescent="0.15">
      <c r="A7015" s="44">
        <v>36868</v>
      </c>
      <c r="B7015" s="44" t="s">
        <v>1296</v>
      </c>
      <c r="C7015" s="48" t="s">
        <v>5838</v>
      </c>
      <c r="D7015" s="44">
        <v>2006</v>
      </c>
      <c r="E7015" s="48" t="s">
        <v>8793</v>
      </c>
      <c r="F7015" s="44" t="s">
        <v>1298</v>
      </c>
      <c r="G7015" s="61">
        <v>43059</v>
      </c>
    </row>
    <row r="7016" spans="1:7" x14ac:dyDescent="0.15">
      <c r="A7016" s="44">
        <v>36869</v>
      </c>
      <c r="B7016" s="44" t="s">
        <v>1295</v>
      </c>
      <c r="C7016" s="48" t="s">
        <v>5839</v>
      </c>
      <c r="D7016" s="44">
        <v>2002</v>
      </c>
      <c r="E7016" s="48" t="s">
        <v>8845</v>
      </c>
      <c r="F7016" s="44" t="s">
        <v>1291</v>
      </c>
      <c r="G7016" s="61">
        <v>42456</v>
      </c>
    </row>
    <row r="7017" spans="1:7" x14ac:dyDescent="0.15">
      <c r="A7017" s="44">
        <v>36870</v>
      </c>
      <c r="B7017" s="44" t="s">
        <v>1295</v>
      </c>
      <c r="C7017" s="48" t="s">
        <v>5840</v>
      </c>
      <c r="D7017" s="44">
        <v>2004</v>
      </c>
      <c r="E7017" s="48" t="s">
        <v>8845</v>
      </c>
      <c r="F7017" s="44" t="s">
        <v>1291</v>
      </c>
      <c r="G7017" s="61"/>
    </row>
    <row r="7018" spans="1:7" x14ac:dyDescent="0.15">
      <c r="A7018" s="44">
        <v>36871</v>
      </c>
      <c r="B7018" s="44" t="s">
        <v>1295</v>
      </c>
      <c r="C7018" s="48" t="s">
        <v>5841</v>
      </c>
      <c r="D7018" s="44">
        <v>2003</v>
      </c>
      <c r="E7018" s="48" t="s">
        <v>9185</v>
      </c>
      <c r="F7018" s="44" t="s">
        <v>1294</v>
      </c>
      <c r="G7018" s="61"/>
    </row>
    <row r="7019" spans="1:7" x14ac:dyDescent="0.15">
      <c r="A7019" s="44">
        <v>36872</v>
      </c>
      <c r="B7019" s="44" t="s">
        <v>1296</v>
      </c>
      <c r="C7019" s="48" t="s">
        <v>5842</v>
      </c>
      <c r="D7019" s="44">
        <v>2003</v>
      </c>
      <c r="E7019" s="48" t="s">
        <v>8714</v>
      </c>
      <c r="F7019" s="44" t="s">
        <v>1294</v>
      </c>
      <c r="G7019" s="61">
        <v>43100</v>
      </c>
    </row>
    <row r="7020" spans="1:7" x14ac:dyDescent="0.15">
      <c r="A7020" s="44">
        <v>36874</v>
      </c>
      <c r="B7020" s="44" t="s">
        <v>1296</v>
      </c>
      <c r="C7020" s="48" t="s">
        <v>5843</v>
      </c>
      <c r="D7020" s="44">
        <v>2008</v>
      </c>
      <c r="E7020" s="48" t="s">
        <v>8691</v>
      </c>
      <c r="F7020" s="44" t="s">
        <v>1296</v>
      </c>
      <c r="G7020" s="61"/>
    </row>
    <row r="7021" spans="1:7" x14ac:dyDescent="0.15">
      <c r="A7021" s="44">
        <v>36875</v>
      </c>
      <c r="B7021" s="44" t="s">
        <v>1295</v>
      </c>
      <c r="C7021" s="48" t="s">
        <v>5844</v>
      </c>
      <c r="D7021" s="44">
        <v>2003</v>
      </c>
      <c r="E7021" s="48" t="s">
        <v>8691</v>
      </c>
      <c r="F7021" s="44" t="s">
        <v>1296</v>
      </c>
      <c r="G7021" s="61"/>
    </row>
    <row r="7022" spans="1:7" x14ac:dyDescent="0.15">
      <c r="A7022" s="44">
        <v>36876</v>
      </c>
      <c r="B7022" s="44" t="s">
        <v>1296</v>
      </c>
      <c r="C7022" s="48" t="s">
        <v>5845</v>
      </c>
      <c r="D7022" s="44">
        <v>2004</v>
      </c>
      <c r="E7022" s="48" t="s">
        <v>8691</v>
      </c>
      <c r="F7022" s="44" t="s">
        <v>1296</v>
      </c>
      <c r="G7022" s="61"/>
    </row>
    <row r="7023" spans="1:7" x14ac:dyDescent="0.15">
      <c r="A7023" s="44">
        <v>36878</v>
      </c>
      <c r="B7023" s="44" t="s">
        <v>1296</v>
      </c>
      <c r="C7023" s="48" t="s">
        <v>6715</v>
      </c>
      <c r="D7023" s="44">
        <v>2009</v>
      </c>
      <c r="E7023" s="48" t="s">
        <v>8691</v>
      </c>
      <c r="F7023" s="44" t="s">
        <v>1296</v>
      </c>
      <c r="G7023" s="61"/>
    </row>
    <row r="7024" spans="1:7" x14ac:dyDescent="0.15">
      <c r="A7024" s="44">
        <v>36879</v>
      </c>
      <c r="B7024" s="44" t="s">
        <v>1296</v>
      </c>
      <c r="C7024" s="48" t="s">
        <v>6716</v>
      </c>
      <c r="D7024" s="44">
        <v>2009</v>
      </c>
      <c r="E7024" s="48" t="s">
        <v>8691</v>
      </c>
      <c r="F7024" s="44" t="s">
        <v>1296</v>
      </c>
      <c r="G7024" s="61"/>
    </row>
    <row r="7025" spans="1:7" x14ac:dyDescent="0.15">
      <c r="A7025" s="133">
        <v>36880</v>
      </c>
      <c r="B7025" s="133" t="s">
        <v>1296</v>
      </c>
      <c r="C7025" s="134" t="s">
        <v>5846</v>
      </c>
      <c r="D7025" s="133">
        <v>2003</v>
      </c>
      <c r="E7025" s="134" t="s">
        <v>8691</v>
      </c>
      <c r="F7025" s="133" t="s">
        <v>1296</v>
      </c>
    </row>
    <row r="7026" spans="1:7" x14ac:dyDescent="0.15">
      <c r="A7026" s="44">
        <v>36881</v>
      </c>
      <c r="B7026" s="44" t="s">
        <v>1296</v>
      </c>
      <c r="C7026" s="48" t="s">
        <v>5847</v>
      </c>
      <c r="D7026" s="44">
        <v>2008</v>
      </c>
      <c r="E7026" s="48" t="s">
        <v>8691</v>
      </c>
      <c r="F7026" s="44" t="s">
        <v>1296</v>
      </c>
      <c r="G7026" s="61"/>
    </row>
    <row r="7027" spans="1:7" x14ac:dyDescent="0.15">
      <c r="A7027" s="44">
        <v>36882</v>
      </c>
      <c r="B7027" s="44" t="s">
        <v>1295</v>
      </c>
      <c r="C7027" s="48" t="s">
        <v>529</v>
      </c>
      <c r="D7027" s="44">
        <v>2002</v>
      </c>
      <c r="E7027" s="48" t="s">
        <v>8691</v>
      </c>
      <c r="F7027" s="44" t="s">
        <v>1296</v>
      </c>
      <c r="G7027" s="61"/>
    </row>
    <row r="7028" spans="1:7" x14ac:dyDescent="0.15">
      <c r="A7028" s="44">
        <v>36884</v>
      </c>
      <c r="B7028" s="44" t="s">
        <v>1296</v>
      </c>
      <c r="C7028" s="48" t="s">
        <v>5848</v>
      </c>
      <c r="D7028" s="44">
        <v>2008</v>
      </c>
      <c r="E7028" s="48" t="s">
        <v>8691</v>
      </c>
      <c r="F7028" s="44" t="s">
        <v>1296</v>
      </c>
      <c r="G7028" s="61"/>
    </row>
    <row r="7029" spans="1:7" x14ac:dyDescent="0.15">
      <c r="A7029" s="44">
        <v>36886</v>
      </c>
      <c r="B7029" s="44" t="s">
        <v>1296</v>
      </c>
      <c r="C7029" s="48" t="s">
        <v>5849</v>
      </c>
      <c r="D7029" s="44">
        <v>2007</v>
      </c>
      <c r="E7029" s="48" t="s">
        <v>8691</v>
      </c>
      <c r="F7029" s="44" t="s">
        <v>1296</v>
      </c>
      <c r="G7029" s="61"/>
    </row>
    <row r="7030" spans="1:7" x14ac:dyDescent="0.15">
      <c r="A7030" s="44">
        <v>36888</v>
      </c>
      <c r="B7030" s="44" t="s">
        <v>1296</v>
      </c>
      <c r="C7030" s="48" t="s">
        <v>6717</v>
      </c>
      <c r="D7030" s="44">
        <v>2009</v>
      </c>
      <c r="E7030" s="48" t="s">
        <v>8691</v>
      </c>
      <c r="F7030" s="44" t="s">
        <v>1296</v>
      </c>
      <c r="G7030" s="61"/>
    </row>
    <row r="7031" spans="1:7" x14ac:dyDescent="0.15">
      <c r="A7031" s="44">
        <v>36889</v>
      </c>
      <c r="B7031" s="44" t="s">
        <v>1296</v>
      </c>
      <c r="C7031" s="48" t="s">
        <v>5850</v>
      </c>
      <c r="D7031" s="44">
        <v>2006</v>
      </c>
      <c r="E7031" s="48" t="s">
        <v>8691</v>
      </c>
      <c r="F7031" s="44" t="s">
        <v>1296</v>
      </c>
      <c r="G7031" s="61"/>
    </row>
    <row r="7032" spans="1:7" x14ac:dyDescent="0.15">
      <c r="A7032" s="44">
        <v>36890</v>
      </c>
      <c r="B7032" s="44" t="s">
        <v>1296</v>
      </c>
      <c r="C7032" s="48" t="s">
        <v>5851</v>
      </c>
      <c r="D7032" s="44">
        <v>2003</v>
      </c>
      <c r="E7032" s="48" t="s">
        <v>8872</v>
      </c>
      <c r="F7032" s="44" t="s">
        <v>1299</v>
      </c>
      <c r="G7032" s="61">
        <v>42786</v>
      </c>
    </row>
    <row r="7033" spans="1:7" x14ac:dyDescent="0.15">
      <c r="A7033" s="44">
        <v>36891</v>
      </c>
      <c r="B7033" s="44" t="s">
        <v>1295</v>
      </c>
      <c r="C7033" s="48" t="s">
        <v>1997</v>
      </c>
      <c r="D7033" s="44">
        <v>2003</v>
      </c>
      <c r="E7033" s="48" t="s">
        <v>8699</v>
      </c>
      <c r="F7033" s="44" t="s">
        <v>1294</v>
      </c>
      <c r="G7033" s="61"/>
    </row>
    <row r="7034" spans="1:7" x14ac:dyDescent="0.15">
      <c r="A7034" s="44">
        <v>36892</v>
      </c>
      <c r="B7034" s="44" t="s">
        <v>1295</v>
      </c>
      <c r="C7034" s="48" t="s">
        <v>5852</v>
      </c>
      <c r="D7034" s="44">
        <v>1999</v>
      </c>
      <c r="E7034" s="48" t="s">
        <v>8872</v>
      </c>
      <c r="F7034" s="44" t="s">
        <v>1299</v>
      </c>
      <c r="G7034" s="61"/>
    </row>
    <row r="7035" spans="1:7" x14ac:dyDescent="0.15">
      <c r="A7035" s="44">
        <v>36893</v>
      </c>
      <c r="B7035" s="44" t="s">
        <v>1295</v>
      </c>
      <c r="C7035" s="48" t="s">
        <v>5853</v>
      </c>
      <c r="D7035" s="44">
        <v>2002</v>
      </c>
      <c r="E7035" s="48" t="s">
        <v>8832</v>
      </c>
      <c r="F7035" s="44" t="s">
        <v>1294</v>
      </c>
      <c r="G7035" s="61">
        <v>42771</v>
      </c>
    </row>
    <row r="7036" spans="1:7" x14ac:dyDescent="0.15">
      <c r="A7036" s="44">
        <v>36895</v>
      </c>
      <c r="B7036" s="44" t="s">
        <v>1296</v>
      </c>
      <c r="C7036" s="48" t="s">
        <v>5854</v>
      </c>
      <c r="D7036" s="44">
        <v>2001</v>
      </c>
      <c r="E7036" s="48" t="s">
        <v>8749</v>
      </c>
      <c r="F7036" s="44" t="s">
        <v>1291</v>
      </c>
      <c r="G7036" s="61">
        <v>43100</v>
      </c>
    </row>
    <row r="7037" spans="1:7" x14ac:dyDescent="0.15">
      <c r="A7037" s="44">
        <v>36896</v>
      </c>
      <c r="B7037" s="44" t="s">
        <v>1296</v>
      </c>
      <c r="C7037" s="48" t="s">
        <v>5855</v>
      </c>
      <c r="D7037" s="44">
        <v>2002</v>
      </c>
      <c r="E7037" s="48" t="s">
        <v>8832</v>
      </c>
      <c r="F7037" s="44" t="s">
        <v>1294</v>
      </c>
      <c r="G7037" s="61"/>
    </row>
    <row r="7038" spans="1:7" x14ac:dyDescent="0.15">
      <c r="A7038" s="44">
        <v>36897</v>
      </c>
      <c r="B7038" s="44" t="s">
        <v>1296</v>
      </c>
      <c r="C7038" s="48" t="s">
        <v>5856</v>
      </c>
      <c r="D7038" s="44">
        <v>2004</v>
      </c>
      <c r="E7038" s="48" t="s">
        <v>8714</v>
      </c>
      <c r="F7038" s="44" t="s">
        <v>1294</v>
      </c>
      <c r="G7038" s="61"/>
    </row>
    <row r="7039" spans="1:7" x14ac:dyDescent="0.15">
      <c r="A7039" s="44">
        <v>36899</v>
      </c>
      <c r="B7039" s="44" t="s">
        <v>1296</v>
      </c>
      <c r="C7039" s="48" t="s">
        <v>5857</v>
      </c>
      <c r="D7039" s="44">
        <v>2004</v>
      </c>
      <c r="E7039" s="48" t="s">
        <v>9463</v>
      </c>
      <c r="F7039" s="44" t="s">
        <v>1296</v>
      </c>
      <c r="G7039" s="61"/>
    </row>
    <row r="7040" spans="1:7" x14ac:dyDescent="0.15">
      <c r="A7040" s="44">
        <v>36900</v>
      </c>
      <c r="B7040" s="44" t="s">
        <v>1296</v>
      </c>
      <c r="C7040" s="48" t="s">
        <v>5858</v>
      </c>
      <c r="D7040" s="44">
        <v>2006</v>
      </c>
      <c r="E7040" s="48" t="s">
        <v>9463</v>
      </c>
      <c r="F7040" s="44" t="s">
        <v>1296</v>
      </c>
      <c r="G7040" s="61"/>
    </row>
    <row r="7041" spans="1:7" x14ac:dyDescent="0.15">
      <c r="A7041" s="44">
        <v>36901</v>
      </c>
      <c r="B7041" s="44" t="s">
        <v>1296</v>
      </c>
      <c r="C7041" s="48" t="s">
        <v>5859</v>
      </c>
      <c r="D7041" s="44">
        <v>2001</v>
      </c>
      <c r="E7041" s="48" t="s">
        <v>9463</v>
      </c>
      <c r="F7041" s="44" t="s">
        <v>1296</v>
      </c>
      <c r="G7041" s="61"/>
    </row>
    <row r="7042" spans="1:7" x14ac:dyDescent="0.15">
      <c r="A7042" s="44">
        <v>36902</v>
      </c>
      <c r="B7042" s="44" t="s">
        <v>1295</v>
      </c>
      <c r="C7042" s="48" t="s">
        <v>1033</v>
      </c>
      <c r="D7042" s="44">
        <v>2007</v>
      </c>
      <c r="E7042" s="48" t="s">
        <v>8760</v>
      </c>
      <c r="F7042" s="44" t="s">
        <v>1297</v>
      </c>
      <c r="G7042" s="61"/>
    </row>
    <row r="7043" spans="1:7" x14ac:dyDescent="0.15">
      <c r="A7043" s="44">
        <v>36903</v>
      </c>
      <c r="B7043" s="44" t="s">
        <v>1296</v>
      </c>
      <c r="C7043" s="48" t="s">
        <v>5860</v>
      </c>
      <c r="D7043" s="44">
        <v>2002</v>
      </c>
      <c r="E7043" s="48" t="s">
        <v>8821</v>
      </c>
      <c r="F7043" s="44" t="s">
        <v>1299</v>
      </c>
      <c r="G7043" s="61"/>
    </row>
    <row r="7044" spans="1:7" x14ac:dyDescent="0.15">
      <c r="A7044" s="44">
        <v>36904</v>
      </c>
      <c r="B7044" s="44" t="s">
        <v>1295</v>
      </c>
      <c r="C7044" s="48" t="s">
        <v>5861</v>
      </c>
      <c r="D7044" s="44">
        <v>2004</v>
      </c>
      <c r="E7044" s="48" t="s">
        <v>8791</v>
      </c>
      <c r="F7044" s="44" t="s">
        <v>1295</v>
      </c>
      <c r="G7044" s="61"/>
    </row>
    <row r="7045" spans="1:7" x14ac:dyDescent="0.15">
      <c r="A7045" s="44">
        <v>36905</v>
      </c>
      <c r="B7045" s="44" t="s">
        <v>1295</v>
      </c>
      <c r="C7045" s="48" t="s">
        <v>5862</v>
      </c>
      <c r="D7045" s="44">
        <v>2006</v>
      </c>
      <c r="E7045" s="48" t="s">
        <v>8697</v>
      </c>
      <c r="F7045" s="44" t="s">
        <v>1291</v>
      </c>
      <c r="G7045" s="61"/>
    </row>
    <row r="7046" spans="1:7" x14ac:dyDescent="0.15">
      <c r="A7046" s="44">
        <v>36906</v>
      </c>
      <c r="B7046" s="44" t="s">
        <v>1296</v>
      </c>
      <c r="C7046" s="48" t="s">
        <v>5863</v>
      </c>
      <c r="D7046" s="44">
        <v>2005</v>
      </c>
      <c r="E7046" s="48" t="s">
        <v>8765</v>
      </c>
      <c r="F7046" s="44" t="s">
        <v>1294</v>
      </c>
      <c r="G7046" s="61">
        <v>42946</v>
      </c>
    </row>
    <row r="7047" spans="1:7" x14ac:dyDescent="0.15">
      <c r="A7047" s="44">
        <v>36907</v>
      </c>
      <c r="B7047" s="44" t="s">
        <v>1295</v>
      </c>
      <c r="C7047" s="48" t="s">
        <v>1466</v>
      </c>
      <c r="D7047" s="44">
        <v>2002</v>
      </c>
      <c r="E7047" s="48" t="s">
        <v>9976</v>
      </c>
      <c r="F7047" s="44" t="s">
        <v>1291</v>
      </c>
      <c r="G7047" s="61"/>
    </row>
    <row r="7048" spans="1:7" x14ac:dyDescent="0.15">
      <c r="A7048" s="44">
        <v>36908</v>
      </c>
      <c r="B7048" s="44" t="s">
        <v>1296</v>
      </c>
      <c r="C7048" s="48" t="s">
        <v>5864</v>
      </c>
      <c r="D7048" s="44">
        <v>2005</v>
      </c>
      <c r="E7048" s="48" t="s">
        <v>8802</v>
      </c>
      <c r="F7048" s="44" t="s">
        <v>1296</v>
      </c>
      <c r="G7048" s="61"/>
    </row>
    <row r="7049" spans="1:7" x14ac:dyDescent="0.15">
      <c r="A7049" s="44">
        <v>36911</v>
      </c>
      <c r="B7049" s="44" t="s">
        <v>1295</v>
      </c>
      <c r="C7049" s="48" t="s">
        <v>5866</v>
      </c>
      <c r="D7049" s="44">
        <v>2003</v>
      </c>
      <c r="E7049" s="48" t="s">
        <v>8878</v>
      </c>
      <c r="F7049" s="44" t="s">
        <v>1294</v>
      </c>
      <c r="G7049" s="61"/>
    </row>
    <row r="7050" spans="1:7" x14ac:dyDescent="0.15">
      <c r="A7050" s="44">
        <v>36912</v>
      </c>
      <c r="B7050" s="44" t="s">
        <v>1296</v>
      </c>
      <c r="C7050" s="48" t="s">
        <v>3597</v>
      </c>
      <c r="D7050" s="44">
        <v>2006</v>
      </c>
      <c r="E7050" s="48" t="s">
        <v>8757</v>
      </c>
      <c r="F7050" s="44" t="s">
        <v>1295</v>
      </c>
      <c r="G7050" s="61"/>
    </row>
    <row r="7051" spans="1:7" x14ac:dyDescent="0.15">
      <c r="A7051" s="44">
        <v>36913</v>
      </c>
      <c r="B7051" s="44" t="s">
        <v>1295</v>
      </c>
      <c r="C7051" s="48" t="s">
        <v>5867</v>
      </c>
      <c r="D7051" s="44">
        <v>2007</v>
      </c>
      <c r="E7051" s="48" t="s">
        <v>8757</v>
      </c>
      <c r="F7051" s="44" t="s">
        <v>1295</v>
      </c>
      <c r="G7051" s="61"/>
    </row>
    <row r="7052" spans="1:7" x14ac:dyDescent="0.15">
      <c r="A7052" s="44">
        <v>36914</v>
      </c>
      <c r="B7052" s="44" t="s">
        <v>1295</v>
      </c>
      <c r="C7052" s="48" t="s">
        <v>5868</v>
      </c>
      <c r="D7052" s="44">
        <v>2004</v>
      </c>
      <c r="E7052" s="48" t="s">
        <v>8757</v>
      </c>
      <c r="F7052" s="44" t="s">
        <v>1295</v>
      </c>
      <c r="G7052" s="61"/>
    </row>
    <row r="7053" spans="1:7" x14ac:dyDescent="0.15">
      <c r="A7053" s="44">
        <v>36915</v>
      </c>
      <c r="B7053" s="44" t="s">
        <v>1295</v>
      </c>
      <c r="C7053" s="48" t="s">
        <v>5869</v>
      </c>
      <c r="D7053" s="44">
        <v>2004</v>
      </c>
      <c r="E7053" s="48" t="s">
        <v>8776</v>
      </c>
      <c r="F7053" s="44" t="s">
        <v>1295</v>
      </c>
      <c r="G7053" s="61"/>
    </row>
    <row r="7054" spans="1:7" x14ac:dyDescent="0.15">
      <c r="A7054" s="44">
        <v>36916</v>
      </c>
      <c r="B7054" s="44" t="s">
        <v>1295</v>
      </c>
      <c r="C7054" s="48" t="s">
        <v>5870</v>
      </c>
      <c r="D7054" s="44">
        <v>2002</v>
      </c>
      <c r="E7054" s="48" t="s">
        <v>8776</v>
      </c>
      <c r="F7054" s="44" t="s">
        <v>1295</v>
      </c>
      <c r="G7054" s="61"/>
    </row>
    <row r="7055" spans="1:7" x14ac:dyDescent="0.15">
      <c r="A7055" s="44">
        <v>36917</v>
      </c>
      <c r="B7055" s="44" t="s">
        <v>1296</v>
      </c>
      <c r="C7055" s="48" t="s">
        <v>5871</v>
      </c>
      <c r="D7055" s="44">
        <v>2006</v>
      </c>
      <c r="E7055" s="48" t="s">
        <v>8689</v>
      </c>
      <c r="F7055" s="44" t="s">
        <v>1290</v>
      </c>
      <c r="G7055" s="61">
        <v>42860</v>
      </c>
    </row>
    <row r="7056" spans="1:7" x14ac:dyDescent="0.15">
      <c r="A7056" s="44">
        <v>36918</v>
      </c>
      <c r="B7056" s="44" t="s">
        <v>1296</v>
      </c>
      <c r="C7056" s="48" t="s">
        <v>5872</v>
      </c>
      <c r="D7056" s="44">
        <v>2002</v>
      </c>
      <c r="E7056" s="48" t="s">
        <v>8689</v>
      </c>
      <c r="F7056" s="44" t="s">
        <v>1290</v>
      </c>
      <c r="G7056" s="61"/>
    </row>
    <row r="7057" spans="1:7" x14ac:dyDescent="0.15">
      <c r="A7057" s="44">
        <v>36919</v>
      </c>
      <c r="B7057" s="44" t="s">
        <v>1296</v>
      </c>
      <c r="C7057" s="48" t="s">
        <v>5873</v>
      </c>
      <c r="D7057" s="44">
        <v>2005</v>
      </c>
      <c r="E7057" s="48" t="s">
        <v>8689</v>
      </c>
      <c r="F7057" s="44" t="s">
        <v>1290</v>
      </c>
      <c r="G7057" s="61"/>
    </row>
    <row r="7058" spans="1:7" x14ac:dyDescent="0.15">
      <c r="A7058" s="44">
        <v>36920</v>
      </c>
      <c r="B7058" s="44" t="s">
        <v>1296</v>
      </c>
      <c r="C7058" s="48" t="s">
        <v>11259</v>
      </c>
      <c r="D7058" s="44">
        <v>1999</v>
      </c>
      <c r="E7058" s="48" t="s">
        <v>8726</v>
      </c>
      <c r="F7058" s="44" t="s">
        <v>1292</v>
      </c>
      <c r="G7058" s="61"/>
    </row>
    <row r="7059" spans="1:7" x14ac:dyDescent="0.15">
      <c r="A7059" s="44">
        <v>36921</v>
      </c>
      <c r="B7059" s="44" t="s">
        <v>1296</v>
      </c>
      <c r="C7059" s="48" t="s">
        <v>5874</v>
      </c>
      <c r="D7059" s="44">
        <v>2002</v>
      </c>
      <c r="E7059" s="48" t="s">
        <v>8702</v>
      </c>
      <c r="F7059" s="44" t="s">
        <v>1299</v>
      </c>
      <c r="G7059" s="61"/>
    </row>
    <row r="7060" spans="1:7" x14ac:dyDescent="0.15">
      <c r="A7060" s="44">
        <v>36922</v>
      </c>
      <c r="B7060" s="44" t="s">
        <v>1296</v>
      </c>
      <c r="C7060" s="48" t="s">
        <v>5875</v>
      </c>
      <c r="D7060" s="44">
        <v>2006</v>
      </c>
      <c r="E7060" s="48" t="s">
        <v>9463</v>
      </c>
      <c r="F7060" s="44" t="s">
        <v>1296</v>
      </c>
      <c r="G7060" s="61"/>
    </row>
    <row r="7061" spans="1:7" x14ac:dyDescent="0.15">
      <c r="A7061" s="44">
        <v>36923</v>
      </c>
      <c r="B7061" s="44" t="s">
        <v>1296</v>
      </c>
      <c r="C7061" s="48" t="s">
        <v>5876</v>
      </c>
      <c r="D7061" s="44">
        <v>2003</v>
      </c>
      <c r="E7061" s="48" t="s">
        <v>9463</v>
      </c>
      <c r="F7061" s="44" t="s">
        <v>1296</v>
      </c>
      <c r="G7061" s="61"/>
    </row>
    <row r="7062" spans="1:7" x14ac:dyDescent="0.15">
      <c r="A7062" s="44">
        <v>36924</v>
      </c>
      <c r="B7062" s="44" t="s">
        <v>1295</v>
      </c>
      <c r="C7062" s="48" t="s">
        <v>6718</v>
      </c>
      <c r="D7062" s="44">
        <v>2004</v>
      </c>
      <c r="E7062" s="48" t="s">
        <v>8871</v>
      </c>
      <c r="F7062" s="44" t="s">
        <v>1294</v>
      </c>
      <c r="G7062" s="61"/>
    </row>
    <row r="7063" spans="1:7" x14ac:dyDescent="0.15">
      <c r="A7063" s="44">
        <v>36925</v>
      </c>
      <c r="B7063" s="44" t="s">
        <v>1295</v>
      </c>
      <c r="C7063" s="48" t="s">
        <v>5877</v>
      </c>
      <c r="D7063" s="44">
        <v>2003</v>
      </c>
      <c r="E7063" s="48" t="s">
        <v>8835</v>
      </c>
      <c r="F7063" s="44" t="s">
        <v>1292</v>
      </c>
      <c r="G7063" s="61"/>
    </row>
    <row r="7064" spans="1:7" x14ac:dyDescent="0.15">
      <c r="A7064" s="44">
        <v>36926</v>
      </c>
      <c r="B7064" s="44" t="s">
        <v>1295</v>
      </c>
      <c r="C7064" s="48" t="s">
        <v>5878</v>
      </c>
      <c r="D7064" s="44">
        <v>2001</v>
      </c>
      <c r="E7064" s="48" t="s">
        <v>9463</v>
      </c>
      <c r="F7064" s="44" t="s">
        <v>1296</v>
      </c>
      <c r="G7064" s="61">
        <v>42847</v>
      </c>
    </row>
    <row r="7065" spans="1:7" x14ac:dyDescent="0.15">
      <c r="A7065" s="44">
        <v>36929</v>
      </c>
      <c r="B7065" s="44" t="s">
        <v>1295</v>
      </c>
      <c r="C7065" s="48" t="s">
        <v>5879</v>
      </c>
      <c r="D7065" s="44">
        <v>2006</v>
      </c>
      <c r="E7065" s="48" t="s">
        <v>8731</v>
      </c>
      <c r="F7065" s="44" t="s">
        <v>1293</v>
      </c>
      <c r="G7065" s="61"/>
    </row>
    <row r="7066" spans="1:7" x14ac:dyDescent="0.15">
      <c r="A7066" s="44">
        <v>36930</v>
      </c>
      <c r="B7066" s="44" t="s">
        <v>1295</v>
      </c>
      <c r="C7066" s="48" t="s">
        <v>5880</v>
      </c>
      <c r="D7066" s="44">
        <v>2002</v>
      </c>
      <c r="E7066" s="48" t="s">
        <v>8731</v>
      </c>
      <c r="F7066" s="44" t="s">
        <v>1293</v>
      </c>
      <c r="G7066" s="61"/>
    </row>
    <row r="7067" spans="1:7" x14ac:dyDescent="0.15">
      <c r="A7067" s="44">
        <v>36931</v>
      </c>
      <c r="B7067" s="44" t="s">
        <v>1295</v>
      </c>
      <c r="C7067" s="48" t="s">
        <v>131</v>
      </c>
      <c r="D7067" s="44">
        <v>2002</v>
      </c>
      <c r="E7067" s="48" t="s">
        <v>8827</v>
      </c>
      <c r="F7067" s="44" t="s">
        <v>1293</v>
      </c>
      <c r="G7067" s="61"/>
    </row>
    <row r="7068" spans="1:7" x14ac:dyDescent="0.15">
      <c r="A7068" s="44">
        <v>36932</v>
      </c>
      <c r="B7068" s="44" t="s">
        <v>1295</v>
      </c>
      <c r="C7068" s="48" t="s">
        <v>5881</v>
      </c>
      <c r="D7068" s="44">
        <v>2007</v>
      </c>
      <c r="E7068" s="48" t="s">
        <v>8766</v>
      </c>
      <c r="F7068" s="44" t="s">
        <v>1291</v>
      </c>
      <c r="G7068" s="61"/>
    </row>
    <row r="7069" spans="1:7" x14ac:dyDescent="0.15">
      <c r="A7069" s="44">
        <v>36933</v>
      </c>
      <c r="B7069" s="44" t="s">
        <v>1296</v>
      </c>
      <c r="C7069" s="48" t="s">
        <v>5882</v>
      </c>
      <c r="D7069" s="44">
        <v>2005</v>
      </c>
      <c r="E7069" s="48" t="s">
        <v>8766</v>
      </c>
      <c r="F7069" s="44" t="s">
        <v>1291</v>
      </c>
      <c r="G7069" s="61"/>
    </row>
    <row r="7070" spans="1:7" x14ac:dyDescent="0.15">
      <c r="A7070" s="44">
        <v>36934</v>
      </c>
      <c r="B7070" s="44" t="s">
        <v>1295</v>
      </c>
      <c r="C7070" s="48" t="s">
        <v>5883</v>
      </c>
      <c r="D7070" s="44">
        <v>2007</v>
      </c>
      <c r="E7070" s="48" t="s">
        <v>8809</v>
      </c>
      <c r="F7070" s="44" t="s">
        <v>1297</v>
      </c>
      <c r="G7070" s="61"/>
    </row>
    <row r="7071" spans="1:7" x14ac:dyDescent="0.15">
      <c r="A7071" s="44">
        <v>36935</v>
      </c>
      <c r="B7071" s="44" t="s">
        <v>1296</v>
      </c>
      <c r="C7071" s="48" t="s">
        <v>5884</v>
      </c>
      <c r="D7071" s="44">
        <v>2007</v>
      </c>
      <c r="E7071" s="48" t="s">
        <v>8809</v>
      </c>
      <c r="F7071" s="44" t="s">
        <v>1297</v>
      </c>
      <c r="G7071" s="61"/>
    </row>
    <row r="7072" spans="1:7" x14ac:dyDescent="0.15">
      <c r="A7072" s="44">
        <v>36936</v>
      </c>
      <c r="B7072" s="44" t="s">
        <v>1295</v>
      </c>
      <c r="C7072" s="48" t="s">
        <v>5885</v>
      </c>
      <c r="D7072" s="44">
        <v>2003</v>
      </c>
      <c r="E7072" s="48" t="s">
        <v>8857</v>
      </c>
      <c r="F7072" s="44" t="s">
        <v>1298</v>
      </c>
      <c r="G7072" s="61"/>
    </row>
    <row r="7073" spans="1:7" x14ac:dyDescent="0.15">
      <c r="A7073" s="44">
        <v>36937</v>
      </c>
      <c r="B7073" s="44" t="s">
        <v>1296</v>
      </c>
      <c r="C7073" s="48" t="s">
        <v>5886</v>
      </c>
      <c r="D7073" s="44">
        <v>2003</v>
      </c>
      <c r="E7073" s="48" t="s">
        <v>8769</v>
      </c>
      <c r="F7073" s="44" t="s">
        <v>1297</v>
      </c>
      <c r="G7073" s="61"/>
    </row>
    <row r="7074" spans="1:7" x14ac:dyDescent="0.15">
      <c r="A7074" s="44">
        <v>36938</v>
      </c>
      <c r="B7074" s="44" t="s">
        <v>1296</v>
      </c>
      <c r="C7074" s="48" t="s">
        <v>5887</v>
      </c>
      <c r="D7074" s="44">
        <v>2004</v>
      </c>
      <c r="E7074" s="48" t="s">
        <v>8857</v>
      </c>
      <c r="F7074" s="44" t="s">
        <v>1298</v>
      </c>
      <c r="G7074" s="61"/>
    </row>
    <row r="7075" spans="1:7" x14ac:dyDescent="0.15">
      <c r="A7075" s="44">
        <v>36939</v>
      </c>
      <c r="B7075" s="44" t="s">
        <v>1295</v>
      </c>
      <c r="C7075" s="48" t="s">
        <v>5888</v>
      </c>
      <c r="D7075" s="44">
        <v>2004</v>
      </c>
      <c r="E7075" s="48" t="s">
        <v>8857</v>
      </c>
      <c r="F7075" s="44" t="s">
        <v>1298</v>
      </c>
      <c r="G7075" s="61"/>
    </row>
    <row r="7076" spans="1:7" x14ac:dyDescent="0.15">
      <c r="A7076" s="44">
        <v>36940</v>
      </c>
      <c r="B7076" s="44" t="s">
        <v>1296</v>
      </c>
      <c r="C7076" s="48" t="s">
        <v>5889</v>
      </c>
      <c r="D7076" s="44">
        <v>2002</v>
      </c>
      <c r="E7076" s="48" t="s">
        <v>8857</v>
      </c>
      <c r="F7076" s="44" t="s">
        <v>1298</v>
      </c>
      <c r="G7076" s="61"/>
    </row>
    <row r="7077" spans="1:7" x14ac:dyDescent="0.15">
      <c r="A7077" s="44">
        <v>36941</v>
      </c>
      <c r="B7077" s="44" t="s">
        <v>1295</v>
      </c>
      <c r="C7077" s="48" t="s">
        <v>5890</v>
      </c>
      <c r="D7077" s="44">
        <v>2005</v>
      </c>
      <c r="E7077" s="48" t="s">
        <v>8857</v>
      </c>
      <c r="F7077" s="44" t="s">
        <v>1298</v>
      </c>
      <c r="G7077" s="61"/>
    </row>
    <row r="7078" spans="1:7" x14ac:dyDescent="0.15">
      <c r="A7078" s="44">
        <v>36942</v>
      </c>
      <c r="B7078" s="44" t="s">
        <v>1296</v>
      </c>
      <c r="C7078" s="48" t="s">
        <v>5891</v>
      </c>
      <c r="D7078" s="44">
        <v>2004</v>
      </c>
      <c r="E7078" s="48" t="s">
        <v>8857</v>
      </c>
      <c r="F7078" s="44" t="s">
        <v>1298</v>
      </c>
      <c r="G7078" s="61"/>
    </row>
    <row r="7079" spans="1:7" x14ac:dyDescent="0.15">
      <c r="A7079" s="44">
        <v>36943</v>
      </c>
      <c r="B7079" s="44" t="s">
        <v>1295</v>
      </c>
      <c r="C7079" s="48" t="s">
        <v>5892</v>
      </c>
      <c r="D7079" s="44">
        <v>2000</v>
      </c>
      <c r="E7079" s="48" t="s">
        <v>8714</v>
      </c>
      <c r="F7079" s="44" t="s">
        <v>1294</v>
      </c>
      <c r="G7079" s="61"/>
    </row>
    <row r="7080" spans="1:7" x14ac:dyDescent="0.15">
      <c r="A7080" s="44">
        <v>36944</v>
      </c>
      <c r="B7080" s="44" t="s">
        <v>1296</v>
      </c>
      <c r="C7080" s="48" t="s">
        <v>5893</v>
      </c>
      <c r="D7080" s="44">
        <v>2002</v>
      </c>
      <c r="E7080" s="48" t="s">
        <v>8742</v>
      </c>
      <c r="F7080" s="44" t="s">
        <v>1296</v>
      </c>
      <c r="G7080" s="61"/>
    </row>
    <row r="7081" spans="1:7" x14ac:dyDescent="0.15">
      <c r="A7081" s="44">
        <v>36946</v>
      </c>
      <c r="B7081" s="44" t="s">
        <v>1295</v>
      </c>
      <c r="C7081" s="48" t="s">
        <v>11260</v>
      </c>
      <c r="D7081" s="44">
        <v>1999</v>
      </c>
      <c r="E7081" s="48" t="s">
        <v>8765</v>
      </c>
      <c r="F7081" s="44" t="s">
        <v>1294</v>
      </c>
      <c r="G7081" s="61"/>
    </row>
    <row r="7082" spans="1:7" x14ac:dyDescent="0.15">
      <c r="A7082" s="44">
        <v>36947</v>
      </c>
      <c r="B7082" s="44" t="s">
        <v>1295</v>
      </c>
      <c r="C7082" s="48" t="s">
        <v>5895</v>
      </c>
      <c r="D7082" s="44">
        <v>2002</v>
      </c>
      <c r="E7082" s="48" t="s">
        <v>9185</v>
      </c>
      <c r="F7082" s="44" t="s">
        <v>1294</v>
      </c>
      <c r="G7082" s="61"/>
    </row>
    <row r="7083" spans="1:7" x14ac:dyDescent="0.15">
      <c r="A7083" s="44">
        <v>36948</v>
      </c>
      <c r="B7083" s="44" t="s">
        <v>1295</v>
      </c>
      <c r="C7083" s="48" t="s">
        <v>5896</v>
      </c>
      <c r="D7083" s="44">
        <v>2004</v>
      </c>
      <c r="E7083" s="48" t="s">
        <v>8757</v>
      </c>
      <c r="F7083" s="44" t="s">
        <v>1295</v>
      </c>
      <c r="G7083" s="61">
        <v>43100</v>
      </c>
    </row>
    <row r="7084" spans="1:7" x14ac:dyDescent="0.15">
      <c r="A7084" s="44">
        <v>36949</v>
      </c>
      <c r="B7084" s="44" t="s">
        <v>1295</v>
      </c>
      <c r="C7084" s="48" t="s">
        <v>5897</v>
      </c>
      <c r="D7084" s="44">
        <v>2003</v>
      </c>
      <c r="E7084" s="48" t="s">
        <v>8757</v>
      </c>
      <c r="F7084" s="44" t="s">
        <v>1295</v>
      </c>
      <c r="G7084" s="61"/>
    </row>
    <row r="7085" spans="1:7" x14ac:dyDescent="0.15">
      <c r="A7085" s="44">
        <v>36950</v>
      </c>
      <c r="B7085" s="44" t="s">
        <v>1295</v>
      </c>
      <c r="C7085" s="48" t="s">
        <v>5898</v>
      </c>
      <c r="D7085" s="44">
        <v>2002</v>
      </c>
      <c r="E7085" s="48" t="s">
        <v>8757</v>
      </c>
      <c r="F7085" s="44" t="s">
        <v>1295</v>
      </c>
      <c r="G7085" s="61">
        <v>42428</v>
      </c>
    </row>
    <row r="7086" spans="1:7" x14ac:dyDescent="0.15">
      <c r="A7086" s="44">
        <v>36951</v>
      </c>
      <c r="B7086" s="44" t="s">
        <v>1296</v>
      </c>
      <c r="C7086" s="48" t="s">
        <v>5899</v>
      </c>
      <c r="D7086" s="44">
        <v>2006</v>
      </c>
      <c r="E7086" s="48" t="s">
        <v>8757</v>
      </c>
      <c r="F7086" s="44" t="s">
        <v>1295</v>
      </c>
      <c r="G7086" s="61"/>
    </row>
    <row r="7087" spans="1:7" x14ac:dyDescent="0.15">
      <c r="A7087" s="44">
        <v>36952</v>
      </c>
      <c r="B7087" s="44" t="s">
        <v>1295</v>
      </c>
      <c r="C7087" s="48" t="s">
        <v>5900</v>
      </c>
      <c r="D7087" s="44">
        <v>2003</v>
      </c>
      <c r="E7087" s="48" t="s">
        <v>8757</v>
      </c>
      <c r="F7087" s="44" t="s">
        <v>1295</v>
      </c>
      <c r="G7087" s="61">
        <v>42428</v>
      </c>
    </row>
    <row r="7088" spans="1:7" x14ac:dyDescent="0.15">
      <c r="A7088" s="44">
        <v>36953</v>
      </c>
      <c r="B7088" s="44" t="s">
        <v>1295</v>
      </c>
      <c r="C7088" s="48" t="s">
        <v>5901</v>
      </c>
      <c r="D7088" s="44">
        <v>2006</v>
      </c>
      <c r="E7088" s="48" t="s">
        <v>8689</v>
      </c>
      <c r="F7088" s="44" t="s">
        <v>1290</v>
      </c>
      <c r="G7088" s="61">
        <v>43059</v>
      </c>
    </row>
    <row r="7089" spans="1:7" x14ac:dyDescent="0.15">
      <c r="A7089" s="44">
        <v>36954</v>
      </c>
      <c r="B7089" s="44" t="s">
        <v>1295</v>
      </c>
      <c r="C7089" s="48" t="s">
        <v>5902</v>
      </c>
      <c r="D7089" s="44">
        <v>2001</v>
      </c>
      <c r="E7089" s="48" t="s">
        <v>8825</v>
      </c>
      <c r="F7089" s="44" t="s">
        <v>1292</v>
      </c>
      <c r="G7089" s="61">
        <v>42428</v>
      </c>
    </row>
    <row r="7090" spans="1:7" x14ac:dyDescent="0.15">
      <c r="A7090" s="44">
        <v>36955</v>
      </c>
      <c r="B7090" s="44" t="s">
        <v>1296</v>
      </c>
      <c r="C7090" s="48" t="s">
        <v>5903</v>
      </c>
      <c r="D7090" s="44">
        <v>2005</v>
      </c>
      <c r="E7090" s="48" t="s">
        <v>8707</v>
      </c>
      <c r="F7090" s="44" t="s">
        <v>1290</v>
      </c>
      <c r="G7090" s="61"/>
    </row>
    <row r="7091" spans="1:7" x14ac:dyDescent="0.15">
      <c r="A7091" s="44">
        <v>36956</v>
      </c>
      <c r="B7091" s="44" t="s">
        <v>1296</v>
      </c>
      <c r="C7091" s="48" t="s">
        <v>5904</v>
      </c>
      <c r="D7091" s="44">
        <v>2006</v>
      </c>
      <c r="E7091" s="48" t="s">
        <v>8707</v>
      </c>
      <c r="F7091" s="44" t="s">
        <v>1290</v>
      </c>
      <c r="G7091" s="61">
        <v>42813</v>
      </c>
    </row>
    <row r="7092" spans="1:7" x14ac:dyDescent="0.15">
      <c r="A7092" s="44">
        <v>36957</v>
      </c>
      <c r="B7092" s="44" t="s">
        <v>1296</v>
      </c>
      <c r="C7092" s="48" t="s">
        <v>5905</v>
      </c>
      <c r="D7092" s="44">
        <v>2005</v>
      </c>
      <c r="E7092" s="48" t="s">
        <v>8707</v>
      </c>
      <c r="F7092" s="44" t="s">
        <v>1290</v>
      </c>
      <c r="G7092" s="61"/>
    </row>
    <row r="7093" spans="1:7" x14ac:dyDescent="0.15">
      <c r="A7093" s="44">
        <v>36958</v>
      </c>
      <c r="B7093" s="44" t="s">
        <v>1296</v>
      </c>
      <c r="C7093" s="48" t="s">
        <v>5906</v>
      </c>
      <c r="D7093" s="44">
        <v>2002</v>
      </c>
      <c r="E7093" s="48" t="s">
        <v>8742</v>
      </c>
      <c r="F7093" s="44" t="s">
        <v>1296</v>
      </c>
      <c r="G7093" s="61"/>
    </row>
    <row r="7094" spans="1:7" x14ac:dyDescent="0.15">
      <c r="A7094" s="44">
        <v>36959</v>
      </c>
      <c r="B7094" s="44" t="s">
        <v>1295</v>
      </c>
      <c r="C7094" s="48" t="s">
        <v>5907</v>
      </c>
      <c r="D7094" s="44">
        <v>2006</v>
      </c>
      <c r="E7094" s="48" t="s">
        <v>9463</v>
      </c>
      <c r="F7094" s="44" t="s">
        <v>1296</v>
      </c>
      <c r="G7094" s="61"/>
    </row>
    <row r="7095" spans="1:7" x14ac:dyDescent="0.15">
      <c r="A7095" s="44">
        <v>36960</v>
      </c>
      <c r="B7095" s="44" t="s">
        <v>1296</v>
      </c>
      <c r="C7095" s="48" t="s">
        <v>5908</v>
      </c>
      <c r="D7095" s="44">
        <v>2002</v>
      </c>
      <c r="E7095" s="48" t="s">
        <v>9463</v>
      </c>
      <c r="F7095" s="44" t="s">
        <v>1296</v>
      </c>
      <c r="G7095" s="61"/>
    </row>
    <row r="7096" spans="1:7" x14ac:dyDescent="0.15">
      <c r="A7096" s="133">
        <v>36961</v>
      </c>
      <c r="B7096" s="133" t="s">
        <v>1296</v>
      </c>
      <c r="C7096" s="134" t="s">
        <v>5909</v>
      </c>
      <c r="D7096" s="133">
        <v>2003</v>
      </c>
      <c r="E7096" s="134" t="s">
        <v>9463</v>
      </c>
      <c r="F7096" s="133" t="s">
        <v>1296</v>
      </c>
    </row>
    <row r="7097" spans="1:7" x14ac:dyDescent="0.15">
      <c r="A7097" s="44">
        <v>36962</v>
      </c>
      <c r="B7097" s="44" t="s">
        <v>1296</v>
      </c>
      <c r="C7097" s="48" t="s">
        <v>5910</v>
      </c>
      <c r="D7097" s="44">
        <v>2007</v>
      </c>
      <c r="E7097" s="48" t="s">
        <v>9463</v>
      </c>
      <c r="F7097" s="44" t="s">
        <v>1296</v>
      </c>
      <c r="G7097" s="61"/>
    </row>
    <row r="7098" spans="1:7" x14ac:dyDescent="0.15">
      <c r="A7098" s="44">
        <v>36963</v>
      </c>
      <c r="B7098" s="44" t="s">
        <v>1296</v>
      </c>
      <c r="C7098" s="48" t="s">
        <v>5911</v>
      </c>
      <c r="D7098" s="44">
        <v>2005</v>
      </c>
      <c r="E7098" s="48" t="s">
        <v>8766</v>
      </c>
      <c r="F7098" s="44" t="s">
        <v>1291</v>
      </c>
      <c r="G7098" s="61"/>
    </row>
    <row r="7099" spans="1:7" x14ac:dyDescent="0.15">
      <c r="A7099" s="44">
        <v>36964</v>
      </c>
      <c r="B7099" s="44" t="s">
        <v>1296</v>
      </c>
      <c r="C7099" s="48" t="s">
        <v>5912</v>
      </c>
      <c r="D7099" s="44">
        <v>2007</v>
      </c>
      <c r="E7099" s="48" t="s">
        <v>8766</v>
      </c>
      <c r="F7099" s="44" t="s">
        <v>1291</v>
      </c>
      <c r="G7099" s="61">
        <v>43100</v>
      </c>
    </row>
    <row r="7100" spans="1:7" x14ac:dyDescent="0.15">
      <c r="A7100" s="44">
        <v>36965</v>
      </c>
      <c r="B7100" s="44" t="s">
        <v>1295</v>
      </c>
      <c r="C7100" s="48" t="s">
        <v>5913</v>
      </c>
      <c r="D7100" s="44">
        <v>2007</v>
      </c>
      <c r="E7100" s="48" t="s">
        <v>8766</v>
      </c>
      <c r="F7100" s="44" t="s">
        <v>1291</v>
      </c>
      <c r="G7100" s="61"/>
    </row>
    <row r="7101" spans="1:7" x14ac:dyDescent="0.15">
      <c r="A7101" s="44">
        <v>36966</v>
      </c>
      <c r="B7101" s="44" t="s">
        <v>1295</v>
      </c>
      <c r="C7101" s="48" t="s">
        <v>6719</v>
      </c>
      <c r="D7101" s="44">
        <v>2009</v>
      </c>
      <c r="E7101" s="48" t="s">
        <v>8766</v>
      </c>
      <c r="F7101" s="44" t="s">
        <v>1291</v>
      </c>
      <c r="G7101" s="61"/>
    </row>
    <row r="7102" spans="1:7" x14ac:dyDescent="0.15">
      <c r="A7102" s="44">
        <v>36968</v>
      </c>
      <c r="B7102" s="44" t="s">
        <v>1295</v>
      </c>
      <c r="C7102" s="48" t="s">
        <v>11261</v>
      </c>
      <c r="D7102" s="44">
        <v>1999</v>
      </c>
      <c r="E7102" s="48" t="s">
        <v>8807</v>
      </c>
      <c r="F7102" s="44" t="s">
        <v>1291</v>
      </c>
      <c r="G7102" s="61">
        <v>42904</v>
      </c>
    </row>
    <row r="7103" spans="1:7" x14ac:dyDescent="0.15">
      <c r="A7103" s="44">
        <v>36969</v>
      </c>
      <c r="B7103" s="44" t="s">
        <v>1296</v>
      </c>
      <c r="C7103" s="48" t="s">
        <v>5915</v>
      </c>
      <c r="D7103" s="44">
        <v>2001</v>
      </c>
      <c r="E7103" s="48" t="s">
        <v>8807</v>
      </c>
      <c r="F7103" s="44" t="s">
        <v>1291</v>
      </c>
      <c r="G7103" s="61">
        <v>42456</v>
      </c>
    </row>
    <row r="7104" spans="1:7" x14ac:dyDescent="0.15">
      <c r="A7104" s="44">
        <v>36970</v>
      </c>
      <c r="B7104" s="44" t="s">
        <v>1295</v>
      </c>
      <c r="C7104" s="48" t="s">
        <v>5916</v>
      </c>
      <c r="D7104" s="44">
        <v>2006</v>
      </c>
      <c r="E7104" s="48" t="s">
        <v>8697</v>
      </c>
      <c r="F7104" s="44" t="s">
        <v>1291</v>
      </c>
      <c r="G7104" s="61">
        <v>43100</v>
      </c>
    </row>
    <row r="7105" spans="1:7" x14ac:dyDescent="0.15">
      <c r="A7105" s="44">
        <v>36978</v>
      </c>
      <c r="B7105" s="44" t="s">
        <v>1296</v>
      </c>
      <c r="C7105" s="48" t="s">
        <v>5917</v>
      </c>
      <c r="D7105" s="44">
        <v>2005</v>
      </c>
      <c r="E7105" s="48" t="s">
        <v>8765</v>
      </c>
      <c r="F7105" s="44" t="s">
        <v>1294</v>
      </c>
      <c r="G7105" s="61">
        <v>42456</v>
      </c>
    </row>
    <row r="7106" spans="1:7" x14ac:dyDescent="0.15">
      <c r="A7106" s="44">
        <v>36979</v>
      </c>
      <c r="B7106" s="44" t="s">
        <v>1295</v>
      </c>
      <c r="C7106" s="48" t="s">
        <v>5918</v>
      </c>
      <c r="D7106" s="44">
        <v>2004</v>
      </c>
      <c r="E7106" s="48" t="s">
        <v>8714</v>
      </c>
      <c r="F7106" s="44" t="s">
        <v>1294</v>
      </c>
      <c r="G7106" s="61"/>
    </row>
    <row r="7107" spans="1:7" x14ac:dyDescent="0.15">
      <c r="A7107" s="44">
        <v>36980</v>
      </c>
      <c r="B7107" s="44" t="s">
        <v>1296</v>
      </c>
      <c r="C7107" s="48" t="s">
        <v>5919</v>
      </c>
      <c r="D7107" s="44">
        <v>2001</v>
      </c>
      <c r="E7107" s="48" t="s">
        <v>8746</v>
      </c>
      <c r="F7107" s="44" t="s">
        <v>1293</v>
      </c>
      <c r="G7107" s="61"/>
    </row>
    <row r="7108" spans="1:7" x14ac:dyDescent="0.15">
      <c r="A7108" s="44">
        <v>36982</v>
      </c>
      <c r="B7108" s="44" t="s">
        <v>1295</v>
      </c>
      <c r="C7108" s="48" t="s">
        <v>5920</v>
      </c>
      <c r="D7108" s="44">
        <v>2004</v>
      </c>
      <c r="E7108" s="48" t="s">
        <v>8697</v>
      </c>
      <c r="F7108" s="44" t="s">
        <v>1291</v>
      </c>
      <c r="G7108" s="61">
        <v>42428</v>
      </c>
    </row>
    <row r="7109" spans="1:7" x14ac:dyDescent="0.15">
      <c r="A7109" s="44">
        <v>36983</v>
      </c>
      <c r="B7109" s="44" t="s">
        <v>1295</v>
      </c>
      <c r="C7109" s="48" t="s">
        <v>7413</v>
      </c>
      <c r="D7109" s="44">
        <v>2005</v>
      </c>
      <c r="E7109" s="48" t="s">
        <v>8734</v>
      </c>
      <c r="F7109" s="44" t="s">
        <v>1297</v>
      </c>
      <c r="G7109" s="61">
        <v>43100</v>
      </c>
    </row>
    <row r="7110" spans="1:7" x14ac:dyDescent="0.15">
      <c r="A7110" s="44">
        <v>36984</v>
      </c>
      <c r="B7110" s="44" t="s">
        <v>1296</v>
      </c>
      <c r="C7110" s="48" t="s">
        <v>5921</v>
      </c>
      <c r="D7110" s="44">
        <v>2005</v>
      </c>
      <c r="E7110" s="48" t="s">
        <v>8734</v>
      </c>
      <c r="F7110" s="44" t="s">
        <v>1297</v>
      </c>
      <c r="G7110" s="61">
        <v>43100</v>
      </c>
    </row>
    <row r="7111" spans="1:7" x14ac:dyDescent="0.15">
      <c r="A7111" s="44">
        <v>36985</v>
      </c>
      <c r="B7111" s="44" t="s">
        <v>1295</v>
      </c>
      <c r="C7111" s="48" t="s">
        <v>5922</v>
      </c>
      <c r="D7111" s="44">
        <v>2007</v>
      </c>
      <c r="E7111" s="48" t="s">
        <v>8734</v>
      </c>
      <c r="F7111" s="44" t="s">
        <v>1297</v>
      </c>
      <c r="G7111" s="61"/>
    </row>
    <row r="7112" spans="1:7" x14ac:dyDescent="0.15">
      <c r="A7112" s="44">
        <v>36986</v>
      </c>
      <c r="B7112" s="44" t="s">
        <v>1295</v>
      </c>
      <c r="C7112" s="48" t="s">
        <v>5923</v>
      </c>
      <c r="D7112" s="44">
        <v>2006</v>
      </c>
      <c r="E7112" s="48" t="s">
        <v>8734</v>
      </c>
      <c r="F7112" s="44" t="s">
        <v>1297</v>
      </c>
      <c r="G7112" s="61">
        <v>43100</v>
      </c>
    </row>
    <row r="7113" spans="1:7" x14ac:dyDescent="0.15">
      <c r="A7113" s="44">
        <v>36987</v>
      </c>
      <c r="B7113" s="44" t="s">
        <v>1295</v>
      </c>
      <c r="C7113" s="48" t="s">
        <v>5924</v>
      </c>
      <c r="D7113" s="44">
        <v>2006</v>
      </c>
      <c r="E7113" s="48" t="s">
        <v>8734</v>
      </c>
      <c r="F7113" s="44" t="s">
        <v>1297</v>
      </c>
      <c r="G7113" s="61">
        <v>43100</v>
      </c>
    </row>
    <row r="7114" spans="1:7" x14ac:dyDescent="0.15">
      <c r="A7114" s="44">
        <v>36988</v>
      </c>
      <c r="B7114" s="44" t="s">
        <v>1296</v>
      </c>
      <c r="C7114" s="48" t="s">
        <v>5925</v>
      </c>
      <c r="D7114" s="44">
        <v>2004</v>
      </c>
      <c r="E7114" s="48" t="s">
        <v>8790</v>
      </c>
      <c r="F7114" s="44" t="s">
        <v>1298</v>
      </c>
      <c r="G7114" s="61">
        <v>42779</v>
      </c>
    </row>
    <row r="7115" spans="1:7" x14ac:dyDescent="0.15">
      <c r="A7115" s="44">
        <v>36989</v>
      </c>
      <c r="B7115" s="44" t="s">
        <v>1295</v>
      </c>
      <c r="C7115" s="48" t="s">
        <v>5926</v>
      </c>
      <c r="D7115" s="44">
        <v>2004</v>
      </c>
      <c r="E7115" s="48" t="s">
        <v>8841</v>
      </c>
      <c r="F7115" s="44" t="s">
        <v>1293</v>
      </c>
      <c r="G7115" s="61"/>
    </row>
    <row r="7116" spans="1:7" x14ac:dyDescent="0.15">
      <c r="A7116" s="44">
        <v>36990</v>
      </c>
      <c r="B7116" s="44" t="s">
        <v>1296</v>
      </c>
      <c r="C7116" s="48" t="s">
        <v>5927</v>
      </c>
      <c r="D7116" s="44">
        <v>2005</v>
      </c>
      <c r="E7116" s="48" t="s">
        <v>8796</v>
      </c>
      <c r="F7116" s="44" t="s">
        <v>1295</v>
      </c>
      <c r="G7116" s="61">
        <v>42786</v>
      </c>
    </row>
    <row r="7117" spans="1:7" x14ac:dyDescent="0.15">
      <c r="A7117" s="44">
        <v>36991</v>
      </c>
      <c r="B7117" s="44" t="s">
        <v>1295</v>
      </c>
      <c r="C7117" s="48" t="s">
        <v>8338</v>
      </c>
      <c r="D7117" s="44">
        <v>2005</v>
      </c>
      <c r="E7117" s="48" t="s">
        <v>8796</v>
      </c>
      <c r="F7117" s="44" t="s">
        <v>1295</v>
      </c>
      <c r="G7117" s="61"/>
    </row>
    <row r="7118" spans="1:7" x14ac:dyDescent="0.15">
      <c r="A7118" s="44">
        <v>36992</v>
      </c>
      <c r="B7118" s="44" t="s">
        <v>1295</v>
      </c>
      <c r="C7118" s="48" t="s">
        <v>5928</v>
      </c>
      <c r="D7118" s="44">
        <v>2003</v>
      </c>
      <c r="E7118" s="48" t="s">
        <v>8796</v>
      </c>
      <c r="F7118" s="44" t="s">
        <v>1295</v>
      </c>
      <c r="G7118" s="61">
        <v>43100</v>
      </c>
    </row>
    <row r="7119" spans="1:7" x14ac:dyDescent="0.15">
      <c r="A7119" s="44">
        <v>36997</v>
      </c>
      <c r="B7119" s="44" t="s">
        <v>1295</v>
      </c>
      <c r="C7119" s="48" t="s">
        <v>5929</v>
      </c>
      <c r="D7119" s="44">
        <v>2004</v>
      </c>
      <c r="E7119" s="48" t="s">
        <v>8751</v>
      </c>
      <c r="F7119" s="44" t="s">
        <v>1297</v>
      </c>
      <c r="G7119" s="61">
        <v>43100</v>
      </c>
    </row>
    <row r="7120" spans="1:7" x14ac:dyDescent="0.15">
      <c r="A7120" s="44">
        <v>36998</v>
      </c>
      <c r="B7120" s="44" t="s">
        <v>1295</v>
      </c>
      <c r="C7120" s="48" t="s">
        <v>5930</v>
      </c>
      <c r="D7120" s="44">
        <v>2005</v>
      </c>
      <c r="E7120" s="48" t="s">
        <v>8751</v>
      </c>
      <c r="F7120" s="44" t="s">
        <v>1297</v>
      </c>
      <c r="G7120" s="61">
        <v>43100</v>
      </c>
    </row>
    <row r="7121" spans="1:7" x14ac:dyDescent="0.15">
      <c r="A7121" s="44">
        <v>36999</v>
      </c>
      <c r="B7121" s="44" t="s">
        <v>1295</v>
      </c>
      <c r="C7121" s="48" t="s">
        <v>5931</v>
      </c>
      <c r="D7121" s="44">
        <v>2003</v>
      </c>
      <c r="E7121" s="48" t="s">
        <v>8751</v>
      </c>
      <c r="F7121" s="44" t="s">
        <v>1297</v>
      </c>
      <c r="G7121" s="61">
        <v>42485</v>
      </c>
    </row>
    <row r="7122" spans="1:7" x14ac:dyDescent="0.15">
      <c r="A7122" s="44">
        <v>37000</v>
      </c>
      <c r="B7122" s="44" t="s">
        <v>1295</v>
      </c>
      <c r="C7122" s="48" t="s">
        <v>8339</v>
      </c>
      <c r="D7122" s="44">
        <v>2004</v>
      </c>
      <c r="E7122" s="48" t="s">
        <v>8751</v>
      </c>
      <c r="F7122" s="44" t="s">
        <v>1297</v>
      </c>
      <c r="G7122" s="61"/>
    </row>
    <row r="7123" spans="1:7" x14ac:dyDescent="0.15">
      <c r="A7123" s="44">
        <v>37002</v>
      </c>
      <c r="B7123" s="44" t="s">
        <v>1296</v>
      </c>
      <c r="C7123" s="48" t="s">
        <v>5932</v>
      </c>
      <c r="D7123" s="44">
        <v>2004</v>
      </c>
      <c r="E7123" s="48" t="s">
        <v>8751</v>
      </c>
      <c r="F7123" s="44" t="s">
        <v>1297</v>
      </c>
      <c r="G7123" s="61">
        <v>42863</v>
      </c>
    </row>
    <row r="7124" spans="1:7" x14ac:dyDescent="0.15">
      <c r="A7124" s="44">
        <v>37003</v>
      </c>
      <c r="B7124" s="44" t="s">
        <v>1295</v>
      </c>
      <c r="C7124" s="48" t="s">
        <v>5933</v>
      </c>
      <c r="D7124" s="44">
        <v>2007</v>
      </c>
      <c r="E7124" s="48" t="s">
        <v>8751</v>
      </c>
      <c r="F7124" s="44" t="s">
        <v>1297</v>
      </c>
      <c r="G7124" s="61"/>
    </row>
    <row r="7125" spans="1:7" x14ac:dyDescent="0.15">
      <c r="A7125" s="44">
        <v>37004</v>
      </c>
      <c r="B7125" s="44" t="s">
        <v>1295</v>
      </c>
      <c r="C7125" s="48" t="s">
        <v>5934</v>
      </c>
      <c r="D7125" s="44">
        <v>2006</v>
      </c>
      <c r="E7125" s="48" t="s">
        <v>8820</v>
      </c>
      <c r="F7125" s="44" t="s">
        <v>1291</v>
      </c>
      <c r="G7125" s="61"/>
    </row>
    <row r="7126" spans="1:7" x14ac:dyDescent="0.15">
      <c r="A7126" s="44">
        <v>37006</v>
      </c>
      <c r="B7126" s="44" t="s">
        <v>1295</v>
      </c>
      <c r="C7126" s="48" t="s">
        <v>5935</v>
      </c>
      <c r="D7126" s="44">
        <v>2002</v>
      </c>
      <c r="E7126" s="48" t="s">
        <v>8802</v>
      </c>
      <c r="F7126" s="44" t="s">
        <v>1296</v>
      </c>
      <c r="G7126" s="61">
        <v>43072</v>
      </c>
    </row>
    <row r="7127" spans="1:7" x14ac:dyDescent="0.15">
      <c r="A7127" s="44">
        <v>37007</v>
      </c>
      <c r="B7127" s="44" t="s">
        <v>1295</v>
      </c>
      <c r="C7127" s="48" t="s">
        <v>5936</v>
      </c>
      <c r="D7127" s="44">
        <v>2004</v>
      </c>
      <c r="E7127" s="48" t="s">
        <v>8802</v>
      </c>
      <c r="F7127" s="44" t="s">
        <v>1296</v>
      </c>
      <c r="G7127" s="61">
        <v>43072</v>
      </c>
    </row>
    <row r="7128" spans="1:7" x14ac:dyDescent="0.15">
      <c r="A7128" s="44">
        <v>37008</v>
      </c>
      <c r="B7128" s="44" t="s">
        <v>1295</v>
      </c>
      <c r="C7128" s="48" t="s">
        <v>5937</v>
      </c>
      <c r="D7128" s="44">
        <v>2007</v>
      </c>
      <c r="E7128" s="48" t="s">
        <v>8702</v>
      </c>
      <c r="F7128" s="44" t="s">
        <v>1299</v>
      </c>
      <c r="G7128" s="61">
        <v>43100</v>
      </c>
    </row>
    <row r="7129" spans="1:7" x14ac:dyDescent="0.15">
      <c r="A7129" s="44">
        <v>37009</v>
      </c>
      <c r="B7129" s="44" t="s">
        <v>1295</v>
      </c>
      <c r="C7129" s="48" t="s">
        <v>5938</v>
      </c>
      <c r="D7129" s="44">
        <v>2005</v>
      </c>
      <c r="E7129" s="48" t="s">
        <v>9463</v>
      </c>
      <c r="F7129" s="44" t="s">
        <v>1296</v>
      </c>
      <c r="G7129" s="61"/>
    </row>
    <row r="7130" spans="1:7" x14ac:dyDescent="0.15">
      <c r="A7130" s="44">
        <v>37010</v>
      </c>
      <c r="B7130" s="44" t="s">
        <v>1296</v>
      </c>
      <c r="C7130" s="48" t="s">
        <v>5939</v>
      </c>
      <c r="D7130" s="44">
        <v>2007</v>
      </c>
      <c r="E7130" s="48" t="s">
        <v>9463</v>
      </c>
      <c r="F7130" s="44" t="s">
        <v>1296</v>
      </c>
      <c r="G7130" s="61"/>
    </row>
    <row r="7131" spans="1:7" x14ac:dyDescent="0.15">
      <c r="A7131" s="44">
        <v>37011</v>
      </c>
      <c r="B7131" s="44" t="s">
        <v>1295</v>
      </c>
      <c r="C7131" s="48" t="s">
        <v>5940</v>
      </c>
      <c r="D7131" s="44">
        <v>2006</v>
      </c>
      <c r="E7131" s="48" t="s">
        <v>8777</v>
      </c>
      <c r="F7131" s="44" t="s">
        <v>1298</v>
      </c>
      <c r="G7131" s="61"/>
    </row>
    <row r="7132" spans="1:7" x14ac:dyDescent="0.15">
      <c r="A7132" s="44">
        <v>37012</v>
      </c>
      <c r="B7132" s="44" t="s">
        <v>1295</v>
      </c>
      <c r="C7132" s="48" t="s">
        <v>5941</v>
      </c>
      <c r="D7132" s="44">
        <v>2004</v>
      </c>
      <c r="E7132" s="48" t="s">
        <v>8777</v>
      </c>
      <c r="F7132" s="44" t="s">
        <v>1298</v>
      </c>
      <c r="G7132" s="61"/>
    </row>
    <row r="7133" spans="1:7" x14ac:dyDescent="0.15">
      <c r="A7133" s="44">
        <v>37013</v>
      </c>
      <c r="B7133" s="44" t="s">
        <v>1295</v>
      </c>
      <c r="C7133" s="48" t="s">
        <v>5942</v>
      </c>
      <c r="D7133" s="44">
        <v>2007</v>
      </c>
      <c r="E7133" s="48" t="s">
        <v>8777</v>
      </c>
      <c r="F7133" s="44" t="s">
        <v>1298</v>
      </c>
      <c r="G7133" s="61"/>
    </row>
    <row r="7134" spans="1:7" x14ac:dyDescent="0.15">
      <c r="A7134" s="44">
        <v>37014</v>
      </c>
      <c r="B7134" s="44" t="s">
        <v>1296</v>
      </c>
      <c r="C7134" s="48" t="s">
        <v>5943</v>
      </c>
      <c r="D7134" s="44">
        <v>2003</v>
      </c>
      <c r="E7134" s="48" t="s">
        <v>8777</v>
      </c>
      <c r="F7134" s="44" t="s">
        <v>1298</v>
      </c>
      <c r="G7134" s="61"/>
    </row>
    <row r="7135" spans="1:7" x14ac:dyDescent="0.15">
      <c r="A7135" s="44">
        <v>37015</v>
      </c>
      <c r="B7135" s="44" t="s">
        <v>1295</v>
      </c>
      <c r="C7135" s="48" t="s">
        <v>5944</v>
      </c>
      <c r="D7135" s="44">
        <v>2006</v>
      </c>
      <c r="E7135" s="48" t="s">
        <v>8777</v>
      </c>
      <c r="F7135" s="44" t="s">
        <v>1298</v>
      </c>
      <c r="G7135" s="61">
        <v>43100</v>
      </c>
    </row>
    <row r="7136" spans="1:7" x14ac:dyDescent="0.15">
      <c r="A7136" s="44">
        <v>37016</v>
      </c>
      <c r="B7136" s="44" t="s">
        <v>1296</v>
      </c>
      <c r="C7136" s="48" t="s">
        <v>5945</v>
      </c>
      <c r="D7136" s="44">
        <v>2007</v>
      </c>
      <c r="E7136" s="48" t="s">
        <v>8818</v>
      </c>
      <c r="F7136" s="44" t="s">
        <v>1293</v>
      </c>
      <c r="G7136" s="61"/>
    </row>
    <row r="7137" spans="1:7" x14ac:dyDescent="0.15">
      <c r="A7137" s="44">
        <v>37017</v>
      </c>
      <c r="B7137" s="44" t="s">
        <v>1295</v>
      </c>
      <c r="C7137" s="48" t="s">
        <v>5946</v>
      </c>
      <c r="D7137" s="44">
        <v>2004</v>
      </c>
      <c r="E7137" s="48" t="s">
        <v>8818</v>
      </c>
      <c r="F7137" s="44" t="s">
        <v>1293</v>
      </c>
      <c r="G7137" s="61">
        <v>43100</v>
      </c>
    </row>
    <row r="7138" spans="1:7" x14ac:dyDescent="0.15">
      <c r="A7138" s="44">
        <v>37018</v>
      </c>
      <c r="B7138" s="44" t="s">
        <v>1295</v>
      </c>
      <c r="C7138" s="48" t="s">
        <v>5947</v>
      </c>
      <c r="D7138" s="44">
        <v>2003</v>
      </c>
      <c r="E7138" s="48" t="s">
        <v>8748</v>
      </c>
      <c r="F7138" s="44" t="s">
        <v>1296</v>
      </c>
      <c r="G7138" s="61"/>
    </row>
    <row r="7139" spans="1:7" x14ac:dyDescent="0.15">
      <c r="A7139" s="44">
        <v>37023</v>
      </c>
      <c r="B7139" s="44" t="s">
        <v>1296</v>
      </c>
      <c r="C7139" s="48" t="s">
        <v>5948</v>
      </c>
      <c r="D7139" s="44">
        <v>2001</v>
      </c>
      <c r="E7139" s="48" t="s">
        <v>8697</v>
      </c>
      <c r="F7139" s="44" t="s">
        <v>1291</v>
      </c>
      <c r="G7139" s="61"/>
    </row>
    <row r="7140" spans="1:7" x14ac:dyDescent="0.15">
      <c r="A7140" s="44">
        <v>37024</v>
      </c>
      <c r="B7140" s="44" t="s">
        <v>1295</v>
      </c>
      <c r="C7140" s="48" t="s">
        <v>5949</v>
      </c>
      <c r="D7140" s="44">
        <v>2004</v>
      </c>
      <c r="E7140" s="48" t="s">
        <v>8741</v>
      </c>
      <c r="F7140" s="44" t="s">
        <v>1292</v>
      </c>
      <c r="G7140" s="61">
        <v>43100</v>
      </c>
    </row>
    <row r="7141" spans="1:7" x14ac:dyDescent="0.15">
      <c r="A7141" s="44">
        <v>37025</v>
      </c>
      <c r="B7141" s="44" t="s">
        <v>1295</v>
      </c>
      <c r="C7141" s="48" t="s">
        <v>5950</v>
      </c>
      <c r="D7141" s="44">
        <v>2001</v>
      </c>
      <c r="E7141" s="48" t="s">
        <v>8741</v>
      </c>
      <c r="F7141" s="44" t="s">
        <v>1292</v>
      </c>
      <c r="G7141" s="61">
        <v>42428</v>
      </c>
    </row>
    <row r="7142" spans="1:7" x14ac:dyDescent="0.15">
      <c r="A7142" s="44">
        <v>37026</v>
      </c>
      <c r="B7142" s="44" t="s">
        <v>1296</v>
      </c>
      <c r="C7142" s="48" t="s">
        <v>5951</v>
      </c>
      <c r="D7142" s="44">
        <v>2004</v>
      </c>
      <c r="E7142" s="48" t="s">
        <v>8741</v>
      </c>
      <c r="F7142" s="44" t="s">
        <v>1292</v>
      </c>
      <c r="G7142" s="61">
        <v>42925</v>
      </c>
    </row>
    <row r="7143" spans="1:7" x14ac:dyDescent="0.15">
      <c r="A7143" s="44">
        <v>37027</v>
      </c>
      <c r="B7143" s="44" t="s">
        <v>1295</v>
      </c>
      <c r="C7143" s="48" t="s">
        <v>5952</v>
      </c>
      <c r="D7143" s="44">
        <v>2006</v>
      </c>
      <c r="E7143" s="48" t="s">
        <v>8741</v>
      </c>
      <c r="F7143" s="44" t="s">
        <v>1292</v>
      </c>
      <c r="G7143" s="61"/>
    </row>
    <row r="7144" spans="1:7" x14ac:dyDescent="0.15">
      <c r="A7144" s="44">
        <v>37028</v>
      </c>
      <c r="B7144" s="44" t="s">
        <v>1296</v>
      </c>
      <c r="C7144" s="48" t="s">
        <v>5953</v>
      </c>
      <c r="D7144" s="44">
        <v>2003</v>
      </c>
      <c r="E7144" s="48" t="s">
        <v>8741</v>
      </c>
      <c r="F7144" s="44" t="s">
        <v>1292</v>
      </c>
      <c r="G7144" s="61">
        <v>42443</v>
      </c>
    </row>
    <row r="7145" spans="1:7" x14ac:dyDescent="0.15">
      <c r="A7145" s="44">
        <v>37029</v>
      </c>
      <c r="B7145" s="44" t="s">
        <v>1296</v>
      </c>
      <c r="C7145" s="48" t="s">
        <v>5954</v>
      </c>
      <c r="D7145" s="44">
        <v>2003</v>
      </c>
      <c r="E7145" s="48" t="s">
        <v>8741</v>
      </c>
      <c r="F7145" s="44" t="s">
        <v>1292</v>
      </c>
      <c r="G7145" s="61">
        <v>43100</v>
      </c>
    </row>
    <row r="7146" spans="1:7" x14ac:dyDescent="0.15">
      <c r="A7146" s="44">
        <v>37030</v>
      </c>
      <c r="B7146" s="44" t="s">
        <v>1295</v>
      </c>
      <c r="C7146" s="48" t="s">
        <v>11262</v>
      </c>
      <c r="D7146" s="44">
        <v>1999</v>
      </c>
      <c r="E7146" s="48" t="s">
        <v>8741</v>
      </c>
      <c r="F7146" s="44" t="s">
        <v>1292</v>
      </c>
      <c r="G7146" s="61">
        <v>42807</v>
      </c>
    </row>
    <row r="7147" spans="1:7" x14ac:dyDescent="0.15">
      <c r="A7147" s="133">
        <v>37031</v>
      </c>
      <c r="B7147" s="133" t="s">
        <v>1295</v>
      </c>
      <c r="C7147" s="134" t="s">
        <v>5955</v>
      </c>
      <c r="D7147" s="133">
        <v>2001</v>
      </c>
      <c r="E7147" s="134" t="s">
        <v>8704</v>
      </c>
      <c r="F7147" s="133" t="s">
        <v>1292</v>
      </c>
      <c r="G7147" s="135">
        <v>43100</v>
      </c>
    </row>
    <row r="7148" spans="1:7" x14ac:dyDescent="0.15">
      <c r="A7148" s="44">
        <v>37032</v>
      </c>
      <c r="B7148" s="44" t="s">
        <v>1295</v>
      </c>
      <c r="C7148" s="48" t="s">
        <v>5956</v>
      </c>
      <c r="D7148" s="44">
        <v>2004</v>
      </c>
      <c r="E7148" s="48" t="s">
        <v>8704</v>
      </c>
      <c r="F7148" s="44" t="s">
        <v>1292</v>
      </c>
      <c r="G7148" s="61">
        <v>43100</v>
      </c>
    </row>
    <row r="7149" spans="1:7" x14ac:dyDescent="0.15">
      <c r="A7149" s="44">
        <v>37033</v>
      </c>
      <c r="B7149" s="44" t="s">
        <v>1296</v>
      </c>
      <c r="C7149" s="48" t="s">
        <v>5957</v>
      </c>
      <c r="D7149" s="44">
        <v>2004</v>
      </c>
      <c r="E7149" s="48" t="s">
        <v>8706</v>
      </c>
      <c r="F7149" s="44" t="s">
        <v>1291</v>
      </c>
      <c r="G7149" s="61">
        <v>43058</v>
      </c>
    </row>
    <row r="7150" spans="1:7" x14ac:dyDescent="0.15">
      <c r="A7150" s="44">
        <v>37035</v>
      </c>
      <c r="B7150" s="44" t="s">
        <v>1296</v>
      </c>
      <c r="C7150" s="48" t="s">
        <v>5958</v>
      </c>
      <c r="D7150" s="44">
        <v>2007</v>
      </c>
      <c r="E7150" s="48" t="s">
        <v>8720</v>
      </c>
      <c r="F7150" s="44" t="s">
        <v>1298</v>
      </c>
      <c r="G7150" s="61"/>
    </row>
    <row r="7151" spans="1:7" x14ac:dyDescent="0.15">
      <c r="A7151" s="44">
        <v>37036</v>
      </c>
      <c r="B7151" s="44" t="s">
        <v>1295</v>
      </c>
      <c r="C7151" s="48" t="s">
        <v>5959</v>
      </c>
      <c r="D7151" s="44">
        <v>2005</v>
      </c>
      <c r="E7151" s="48" t="s">
        <v>8713</v>
      </c>
      <c r="F7151" s="44" t="s">
        <v>1297</v>
      </c>
      <c r="G7151" s="61">
        <v>43100</v>
      </c>
    </row>
    <row r="7152" spans="1:7" x14ac:dyDescent="0.15">
      <c r="A7152" s="44">
        <v>37037</v>
      </c>
      <c r="B7152" s="44" t="s">
        <v>1295</v>
      </c>
      <c r="C7152" s="48" t="s">
        <v>5960</v>
      </c>
      <c r="D7152" s="44">
        <v>2005</v>
      </c>
      <c r="E7152" s="48" t="s">
        <v>8713</v>
      </c>
      <c r="F7152" s="44" t="s">
        <v>1297</v>
      </c>
      <c r="G7152" s="61">
        <v>42948</v>
      </c>
    </row>
    <row r="7153" spans="1:7" x14ac:dyDescent="0.15">
      <c r="A7153" s="44">
        <v>37038</v>
      </c>
      <c r="B7153" s="44" t="s">
        <v>1295</v>
      </c>
      <c r="C7153" s="48" t="s">
        <v>5961</v>
      </c>
      <c r="D7153" s="44">
        <v>2003</v>
      </c>
      <c r="E7153" s="48" t="s">
        <v>8713</v>
      </c>
      <c r="F7153" s="44" t="s">
        <v>1297</v>
      </c>
      <c r="G7153" s="61"/>
    </row>
    <row r="7154" spans="1:7" x14ac:dyDescent="0.15">
      <c r="A7154" s="44">
        <v>37039</v>
      </c>
      <c r="B7154" s="44" t="s">
        <v>1295</v>
      </c>
      <c r="C7154" s="48" t="s">
        <v>5962</v>
      </c>
      <c r="D7154" s="44">
        <v>2000</v>
      </c>
      <c r="E7154" s="48" t="s">
        <v>8863</v>
      </c>
      <c r="F7154" s="44" t="s">
        <v>1294</v>
      </c>
      <c r="G7154" s="61"/>
    </row>
    <row r="7155" spans="1:7" x14ac:dyDescent="0.15">
      <c r="A7155" s="44">
        <v>37040</v>
      </c>
      <c r="B7155" s="44" t="s">
        <v>1295</v>
      </c>
      <c r="C7155" s="48" t="s">
        <v>5963</v>
      </c>
      <c r="D7155" s="44">
        <v>2005</v>
      </c>
      <c r="E7155" s="48" t="s">
        <v>8718</v>
      </c>
      <c r="F7155" s="44" t="s">
        <v>1293</v>
      </c>
      <c r="G7155" s="61">
        <v>42540</v>
      </c>
    </row>
    <row r="7156" spans="1:7" x14ac:dyDescent="0.15">
      <c r="A7156" s="44">
        <v>37041</v>
      </c>
      <c r="B7156" s="44" t="s">
        <v>1296</v>
      </c>
      <c r="C7156" s="48" t="s">
        <v>664</v>
      </c>
      <c r="D7156" s="44">
        <v>2003</v>
      </c>
      <c r="E7156" s="48" t="s">
        <v>8718</v>
      </c>
      <c r="F7156" s="44" t="s">
        <v>1293</v>
      </c>
      <c r="G7156" s="61"/>
    </row>
    <row r="7157" spans="1:7" x14ac:dyDescent="0.15">
      <c r="A7157" s="44">
        <v>37042</v>
      </c>
      <c r="B7157" s="44" t="s">
        <v>1295</v>
      </c>
      <c r="C7157" s="48" t="s">
        <v>5964</v>
      </c>
      <c r="D7157" s="44">
        <v>2005</v>
      </c>
      <c r="E7157" s="48" t="s">
        <v>8718</v>
      </c>
      <c r="F7157" s="44" t="s">
        <v>1293</v>
      </c>
      <c r="G7157" s="61">
        <v>43002</v>
      </c>
    </row>
    <row r="7158" spans="1:7" x14ac:dyDescent="0.15">
      <c r="A7158" s="44">
        <v>37043</v>
      </c>
      <c r="B7158" s="44" t="s">
        <v>1296</v>
      </c>
      <c r="C7158" s="48" t="s">
        <v>5965</v>
      </c>
      <c r="D7158" s="44">
        <v>2003</v>
      </c>
      <c r="E7158" s="48" t="s">
        <v>8786</v>
      </c>
      <c r="F7158" s="44" t="s">
        <v>1297</v>
      </c>
      <c r="G7158" s="61"/>
    </row>
    <row r="7159" spans="1:7" x14ac:dyDescent="0.15">
      <c r="A7159" s="44">
        <v>37044</v>
      </c>
      <c r="B7159" s="44" t="s">
        <v>1296</v>
      </c>
      <c r="C7159" s="48" t="s">
        <v>5966</v>
      </c>
      <c r="D7159" s="44">
        <v>2007</v>
      </c>
      <c r="E7159" s="48" t="s">
        <v>8786</v>
      </c>
      <c r="F7159" s="44" t="s">
        <v>1297</v>
      </c>
      <c r="G7159" s="61"/>
    </row>
    <row r="7160" spans="1:7" x14ac:dyDescent="0.15">
      <c r="A7160" s="44">
        <v>37045</v>
      </c>
      <c r="B7160" s="44" t="s">
        <v>1296</v>
      </c>
      <c r="C7160" s="48" t="s">
        <v>5967</v>
      </c>
      <c r="D7160" s="44">
        <v>2006</v>
      </c>
      <c r="E7160" s="48" t="s">
        <v>8786</v>
      </c>
      <c r="F7160" s="44" t="s">
        <v>1297</v>
      </c>
      <c r="G7160" s="61"/>
    </row>
    <row r="7161" spans="1:7" x14ac:dyDescent="0.15">
      <c r="A7161" s="44">
        <v>37046</v>
      </c>
      <c r="B7161" s="44" t="s">
        <v>1295</v>
      </c>
      <c r="C7161" s="48" t="s">
        <v>5968</v>
      </c>
      <c r="D7161" s="44">
        <v>2001</v>
      </c>
      <c r="E7161" s="48" t="s">
        <v>8786</v>
      </c>
      <c r="F7161" s="44" t="s">
        <v>1297</v>
      </c>
      <c r="G7161" s="61">
        <v>42541</v>
      </c>
    </row>
    <row r="7162" spans="1:7" x14ac:dyDescent="0.15">
      <c r="A7162" s="44">
        <v>37047</v>
      </c>
      <c r="B7162" s="44" t="s">
        <v>1296</v>
      </c>
      <c r="C7162" s="48" t="s">
        <v>5969</v>
      </c>
      <c r="D7162" s="44">
        <v>2000</v>
      </c>
      <c r="E7162" s="48" t="s">
        <v>8786</v>
      </c>
      <c r="F7162" s="44" t="s">
        <v>1297</v>
      </c>
      <c r="G7162" s="61"/>
    </row>
    <row r="7163" spans="1:7" x14ac:dyDescent="0.15">
      <c r="A7163" s="44">
        <v>37048</v>
      </c>
      <c r="B7163" s="44" t="s">
        <v>1296</v>
      </c>
      <c r="C7163" s="48" t="s">
        <v>5970</v>
      </c>
      <c r="D7163" s="44">
        <v>2007</v>
      </c>
      <c r="E7163" s="48" t="s">
        <v>8786</v>
      </c>
      <c r="F7163" s="44" t="s">
        <v>1297</v>
      </c>
      <c r="G7163" s="61"/>
    </row>
    <row r="7164" spans="1:7" x14ac:dyDescent="0.15">
      <c r="A7164" s="44">
        <v>37049</v>
      </c>
      <c r="B7164" s="44" t="s">
        <v>1296</v>
      </c>
      <c r="C7164" s="48" t="s">
        <v>5971</v>
      </c>
      <c r="D7164" s="44">
        <v>2005</v>
      </c>
      <c r="E7164" s="48" t="s">
        <v>8786</v>
      </c>
      <c r="F7164" s="44" t="s">
        <v>1297</v>
      </c>
      <c r="G7164" s="61">
        <v>43100</v>
      </c>
    </row>
    <row r="7165" spans="1:7" x14ac:dyDescent="0.15">
      <c r="A7165" s="44">
        <v>37050</v>
      </c>
      <c r="B7165" s="44" t="s">
        <v>1296</v>
      </c>
      <c r="C7165" s="48" t="s">
        <v>5972</v>
      </c>
      <c r="D7165" s="44">
        <v>2002</v>
      </c>
      <c r="E7165" s="48" t="s">
        <v>8786</v>
      </c>
      <c r="F7165" s="44" t="s">
        <v>1297</v>
      </c>
      <c r="G7165" s="61"/>
    </row>
    <row r="7166" spans="1:7" x14ac:dyDescent="0.15">
      <c r="A7166" s="44">
        <v>37051</v>
      </c>
      <c r="B7166" s="44" t="s">
        <v>1295</v>
      </c>
      <c r="C7166" s="48" t="s">
        <v>5973</v>
      </c>
      <c r="D7166" s="44">
        <v>2003</v>
      </c>
      <c r="E7166" s="48" t="s">
        <v>8786</v>
      </c>
      <c r="F7166" s="44" t="s">
        <v>1297</v>
      </c>
      <c r="G7166" s="61">
        <v>43100</v>
      </c>
    </row>
    <row r="7167" spans="1:7" x14ac:dyDescent="0.15">
      <c r="A7167" s="44">
        <v>37052</v>
      </c>
      <c r="B7167" s="44" t="s">
        <v>1296</v>
      </c>
      <c r="C7167" s="48" t="s">
        <v>5974</v>
      </c>
      <c r="D7167" s="44">
        <v>2004</v>
      </c>
      <c r="E7167" s="48" t="s">
        <v>8786</v>
      </c>
      <c r="F7167" s="44" t="s">
        <v>1297</v>
      </c>
      <c r="G7167" s="61">
        <v>42996</v>
      </c>
    </row>
    <row r="7168" spans="1:7" x14ac:dyDescent="0.15">
      <c r="A7168" s="44">
        <v>37053</v>
      </c>
      <c r="B7168" s="44" t="s">
        <v>1296</v>
      </c>
      <c r="C7168" s="48" t="s">
        <v>5975</v>
      </c>
      <c r="D7168" s="44">
        <v>2000</v>
      </c>
      <c r="E7168" s="48" t="s">
        <v>8786</v>
      </c>
      <c r="F7168" s="44" t="s">
        <v>1297</v>
      </c>
      <c r="G7168" s="61"/>
    </row>
    <row r="7169" spans="1:7" x14ac:dyDescent="0.15">
      <c r="A7169" s="44">
        <v>37054</v>
      </c>
      <c r="B7169" s="44" t="s">
        <v>1295</v>
      </c>
      <c r="C7169" s="48" t="s">
        <v>5976</v>
      </c>
      <c r="D7169" s="44">
        <v>2004</v>
      </c>
      <c r="E7169" s="48" t="s">
        <v>8786</v>
      </c>
      <c r="F7169" s="44" t="s">
        <v>1297</v>
      </c>
      <c r="G7169" s="61">
        <v>43100</v>
      </c>
    </row>
    <row r="7170" spans="1:7" x14ac:dyDescent="0.15">
      <c r="A7170" s="44">
        <v>37055</v>
      </c>
      <c r="B7170" s="44" t="s">
        <v>1295</v>
      </c>
      <c r="C7170" s="48" t="s">
        <v>5977</v>
      </c>
      <c r="D7170" s="44">
        <v>2008</v>
      </c>
      <c r="E7170" s="48" t="s">
        <v>8786</v>
      </c>
      <c r="F7170" s="44" t="s">
        <v>1297</v>
      </c>
      <c r="G7170" s="61"/>
    </row>
    <row r="7171" spans="1:7" x14ac:dyDescent="0.15">
      <c r="A7171" s="133">
        <v>37056</v>
      </c>
      <c r="B7171" s="133" t="s">
        <v>1296</v>
      </c>
      <c r="C7171" s="134" t="s">
        <v>5978</v>
      </c>
      <c r="D7171" s="133">
        <v>2002</v>
      </c>
      <c r="E7171" s="134" t="s">
        <v>8786</v>
      </c>
      <c r="F7171" s="133" t="s">
        <v>1297</v>
      </c>
    </row>
    <row r="7172" spans="1:7" x14ac:dyDescent="0.15">
      <c r="A7172" s="44">
        <v>37057</v>
      </c>
      <c r="B7172" s="44" t="s">
        <v>1296</v>
      </c>
      <c r="C7172" s="48" t="s">
        <v>5979</v>
      </c>
      <c r="D7172" s="44">
        <v>2005</v>
      </c>
      <c r="E7172" s="48" t="s">
        <v>8786</v>
      </c>
      <c r="F7172" s="44" t="s">
        <v>1297</v>
      </c>
      <c r="G7172" s="61"/>
    </row>
    <row r="7173" spans="1:7" x14ac:dyDescent="0.15">
      <c r="A7173" s="44">
        <v>37058</v>
      </c>
      <c r="B7173" s="44" t="s">
        <v>1295</v>
      </c>
      <c r="C7173" s="48" t="s">
        <v>5980</v>
      </c>
      <c r="D7173" s="44">
        <v>2002</v>
      </c>
      <c r="E7173" s="48" t="s">
        <v>8786</v>
      </c>
      <c r="F7173" s="44" t="s">
        <v>1297</v>
      </c>
      <c r="G7173" s="61">
        <v>42786</v>
      </c>
    </row>
    <row r="7174" spans="1:7" x14ac:dyDescent="0.15">
      <c r="A7174" s="44">
        <v>37059</v>
      </c>
      <c r="B7174" s="44" t="s">
        <v>1295</v>
      </c>
      <c r="C7174" s="48" t="s">
        <v>5981</v>
      </c>
      <c r="D7174" s="44">
        <v>2000</v>
      </c>
      <c r="E7174" s="48" t="s">
        <v>8786</v>
      </c>
      <c r="F7174" s="44" t="s">
        <v>1297</v>
      </c>
      <c r="G7174" s="61"/>
    </row>
    <row r="7175" spans="1:7" x14ac:dyDescent="0.15">
      <c r="A7175" s="44">
        <v>37060</v>
      </c>
      <c r="B7175" s="44" t="s">
        <v>1295</v>
      </c>
      <c r="C7175" s="48" t="s">
        <v>11263</v>
      </c>
      <c r="D7175" s="44">
        <v>1999</v>
      </c>
      <c r="E7175" s="48" t="s">
        <v>8786</v>
      </c>
      <c r="F7175" s="44" t="s">
        <v>1297</v>
      </c>
      <c r="G7175" s="61"/>
    </row>
    <row r="7176" spans="1:7" x14ac:dyDescent="0.15">
      <c r="A7176" s="44">
        <v>37061</v>
      </c>
      <c r="B7176" s="44" t="s">
        <v>1295</v>
      </c>
      <c r="C7176" s="48" t="s">
        <v>5982</v>
      </c>
      <c r="D7176" s="44">
        <v>2005</v>
      </c>
      <c r="E7176" s="48" t="s">
        <v>8786</v>
      </c>
      <c r="F7176" s="44" t="s">
        <v>1297</v>
      </c>
      <c r="G7176" s="61"/>
    </row>
    <row r="7177" spans="1:7" x14ac:dyDescent="0.15">
      <c r="A7177" s="44">
        <v>37062</v>
      </c>
      <c r="B7177" s="44" t="s">
        <v>1295</v>
      </c>
      <c r="C7177" s="48" t="s">
        <v>5983</v>
      </c>
      <c r="D7177" s="44">
        <v>2008</v>
      </c>
      <c r="E7177" s="48" t="s">
        <v>8786</v>
      </c>
      <c r="F7177" s="44" t="s">
        <v>1297</v>
      </c>
      <c r="G7177" s="61"/>
    </row>
    <row r="7178" spans="1:7" x14ac:dyDescent="0.15">
      <c r="A7178" s="44">
        <v>37063</v>
      </c>
      <c r="B7178" s="44" t="s">
        <v>1296</v>
      </c>
      <c r="C7178" s="48" t="s">
        <v>5984</v>
      </c>
      <c r="D7178" s="44">
        <v>2006</v>
      </c>
      <c r="E7178" s="48" t="s">
        <v>8786</v>
      </c>
      <c r="F7178" s="44" t="s">
        <v>1297</v>
      </c>
      <c r="G7178" s="61">
        <v>42786</v>
      </c>
    </row>
    <row r="7179" spans="1:7" x14ac:dyDescent="0.15">
      <c r="A7179" s="44">
        <v>37064</v>
      </c>
      <c r="B7179" s="44" t="s">
        <v>1295</v>
      </c>
      <c r="C7179" s="48" t="s">
        <v>5985</v>
      </c>
      <c r="D7179" s="44">
        <v>2005</v>
      </c>
      <c r="E7179" s="48" t="s">
        <v>8863</v>
      </c>
      <c r="F7179" s="44" t="s">
        <v>1294</v>
      </c>
      <c r="G7179" s="61"/>
    </row>
    <row r="7180" spans="1:7" x14ac:dyDescent="0.15">
      <c r="A7180" s="44">
        <v>37065</v>
      </c>
      <c r="B7180" s="44" t="s">
        <v>1295</v>
      </c>
      <c r="C7180" s="48" t="s">
        <v>5986</v>
      </c>
      <c r="D7180" s="44">
        <v>2006</v>
      </c>
      <c r="E7180" s="48" t="s">
        <v>8714</v>
      </c>
      <c r="F7180" s="44" t="s">
        <v>1294</v>
      </c>
      <c r="G7180" s="61">
        <v>43100</v>
      </c>
    </row>
    <row r="7181" spans="1:7" x14ac:dyDescent="0.15">
      <c r="A7181" s="44">
        <v>37066</v>
      </c>
      <c r="B7181" s="44" t="s">
        <v>1296</v>
      </c>
      <c r="C7181" s="48" t="s">
        <v>5987</v>
      </c>
      <c r="D7181" s="44">
        <v>2000</v>
      </c>
      <c r="E7181" s="48" t="s">
        <v>8863</v>
      </c>
      <c r="F7181" s="44" t="s">
        <v>1294</v>
      </c>
      <c r="G7181" s="61"/>
    </row>
    <row r="7182" spans="1:7" x14ac:dyDescent="0.15">
      <c r="A7182" s="44">
        <v>37067</v>
      </c>
      <c r="B7182" s="44" t="s">
        <v>1296</v>
      </c>
      <c r="C7182" s="48" t="s">
        <v>5988</v>
      </c>
      <c r="D7182" s="44">
        <v>2002</v>
      </c>
      <c r="E7182" s="48" t="s">
        <v>8863</v>
      </c>
      <c r="F7182" s="44" t="s">
        <v>1294</v>
      </c>
      <c r="G7182" s="61"/>
    </row>
    <row r="7183" spans="1:7" x14ac:dyDescent="0.15">
      <c r="A7183" s="44">
        <v>37068</v>
      </c>
      <c r="B7183" s="44" t="s">
        <v>1295</v>
      </c>
      <c r="C7183" s="48" t="s">
        <v>5989</v>
      </c>
      <c r="D7183" s="44">
        <v>2001</v>
      </c>
      <c r="E7183" s="48" t="s">
        <v>8820</v>
      </c>
      <c r="F7183" s="44" t="s">
        <v>1291</v>
      </c>
      <c r="G7183" s="61"/>
    </row>
    <row r="7184" spans="1:7" x14ac:dyDescent="0.15">
      <c r="A7184" s="44">
        <v>37070</v>
      </c>
      <c r="B7184" s="44" t="s">
        <v>1295</v>
      </c>
      <c r="C7184" s="48" t="s">
        <v>11264</v>
      </c>
      <c r="D7184" s="44">
        <v>1999</v>
      </c>
      <c r="E7184" s="48" t="s">
        <v>8797</v>
      </c>
      <c r="F7184" s="44" t="s">
        <v>1298</v>
      </c>
      <c r="G7184" s="61"/>
    </row>
    <row r="7185" spans="1:7" x14ac:dyDescent="0.15">
      <c r="A7185" s="44">
        <v>37071</v>
      </c>
      <c r="B7185" s="44" t="s">
        <v>1295</v>
      </c>
      <c r="C7185" s="48" t="s">
        <v>5990</v>
      </c>
      <c r="D7185" s="44">
        <v>2005</v>
      </c>
      <c r="E7185" s="48" t="s">
        <v>8720</v>
      </c>
      <c r="F7185" s="44" t="s">
        <v>1298</v>
      </c>
      <c r="G7185" s="61">
        <v>43100</v>
      </c>
    </row>
    <row r="7186" spans="1:7" x14ac:dyDescent="0.15">
      <c r="A7186" s="44">
        <v>37072</v>
      </c>
      <c r="B7186" s="44" t="s">
        <v>1295</v>
      </c>
      <c r="C7186" s="48" t="s">
        <v>5991</v>
      </c>
      <c r="D7186" s="44">
        <v>2003</v>
      </c>
      <c r="E7186" s="48" t="s">
        <v>8776</v>
      </c>
      <c r="F7186" s="44" t="s">
        <v>1295</v>
      </c>
      <c r="G7186" s="61">
        <v>43100</v>
      </c>
    </row>
    <row r="7187" spans="1:7" x14ac:dyDescent="0.15">
      <c r="A7187" s="44">
        <v>37073</v>
      </c>
      <c r="B7187" s="44" t="s">
        <v>1295</v>
      </c>
      <c r="C7187" s="48" t="s">
        <v>5992</v>
      </c>
      <c r="D7187" s="44">
        <v>2003</v>
      </c>
      <c r="E7187" s="48" t="s">
        <v>8776</v>
      </c>
      <c r="F7187" s="44" t="s">
        <v>1295</v>
      </c>
      <c r="G7187" s="61"/>
    </row>
    <row r="7188" spans="1:7" x14ac:dyDescent="0.15">
      <c r="A7188" s="44">
        <v>37074</v>
      </c>
      <c r="B7188" s="44" t="s">
        <v>1295</v>
      </c>
      <c r="C7188" s="48" t="s">
        <v>5993</v>
      </c>
      <c r="D7188" s="44">
        <v>2006</v>
      </c>
      <c r="E7188" s="48" t="s">
        <v>8823</v>
      </c>
      <c r="F7188" s="44" t="s">
        <v>1298</v>
      </c>
      <c r="G7188" s="61">
        <v>43100</v>
      </c>
    </row>
    <row r="7189" spans="1:7" x14ac:dyDescent="0.15">
      <c r="A7189" s="44">
        <v>37075</v>
      </c>
      <c r="B7189" s="44" t="s">
        <v>1296</v>
      </c>
      <c r="C7189" s="48" t="s">
        <v>5994</v>
      </c>
      <c r="D7189" s="44">
        <v>2001</v>
      </c>
      <c r="E7189" s="48" t="s">
        <v>8814</v>
      </c>
      <c r="F7189" s="44" t="s">
        <v>1291</v>
      </c>
      <c r="G7189" s="61"/>
    </row>
    <row r="7190" spans="1:7" x14ac:dyDescent="0.15">
      <c r="A7190" s="44">
        <v>37076</v>
      </c>
      <c r="B7190" s="44" t="s">
        <v>1295</v>
      </c>
      <c r="C7190" s="48" t="s">
        <v>5995</v>
      </c>
      <c r="D7190" s="44">
        <v>2001</v>
      </c>
      <c r="E7190" s="48" t="s">
        <v>8814</v>
      </c>
      <c r="F7190" s="44" t="s">
        <v>1291</v>
      </c>
      <c r="G7190" s="61"/>
    </row>
    <row r="7191" spans="1:7" x14ac:dyDescent="0.15">
      <c r="A7191" s="44">
        <v>37077</v>
      </c>
      <c r="B7191" s="44" t="s">
        <v>1295</v>
      </c>
      <c r="C7191" s="48" t="s">
        <v>5996</v>
      </c>
      <c r="D7191" s="44">
        <v>2005</v>
      </c>
      <c r="E7191" s="48" t="s">
        <v>8748</v>
      </c>
      <c r="F7191" s="44" t="s">
        <v>1296</v>
      </c>
      <c r="G7191" s="61"/>
    </row>
    <row r="7192" spans="1:7" x14ac:dyDescent="0.15">
      <c r="A7192" s="44">
        <v>37078</v>
      </c>
      <c r="B7192" s="44" t="s">
        <v>1296</v>
      </c>
      <c r="C7192" s="48" t="s">
        <v>5997</v>
      </c>
      <c r="D7192" s="44">
        <v>2005</v>
      </c>
      <c r="E7192" s="48" t="s">
        <v>8801</v>
      </c>
      <c r="F7192" s="44" t="s">
        <v>1296</v>
      </c>
      <c r="G7192" s="61"/>
    </row>
    <row r="7193" spans="1:7" x14ac:dyDescent="0.15">
      <c r="A7193" s="133">
        <v>37080</v>
      </c>
      <c r="B7193" s="133" t="s">
        <v>1295</v>
      </c>
      <c r="C7193" s="134" t="s">
        <v>8340</v>
      </c>
      <c r="D7193" s="133">
        <v>2006</v>
      </c>
      <c r="E7193" s="134" t="s">
        <v>8856</v>
      </c>
      <c r="F7193" s="133" t="s">
        <v>1290</v>
      </c>
    </row>
    <row r="7194" spans="1:7" x14ac:dyDescent="0.15">
      <c r="A7194" s="44">
        <v>37082</v>
      </c>
      <c r="B7194" s="44" t="s">
        <v>1295</v>
      </c>
      <c r="C7194" s="48" t="s">
        <v>6720</v>
      </c>
      <c r="D7194" s="44">
        <v>2009</v>
      </c>
      <c r="E7194" s="48" t="s">
        <v>8836</v>
      </c>
      <c r="F7194" s="44" t="s">
        <v>1296</v>
      </c>
      <c r="G7194" s="61"/>
    </row>
    <row r="7195" spans="1:7" x14ac:dyDescent="0.15">
      <c r="A7195" s="44">
        <v>37083</v>
      </c>
      <c r="B7195" s="44" t="s">
        <v>1296</v>
      </c>
      <c r="C7195" s="48" t="s">
        <v>5998</v>
      </c>
      <c r="D7195" s="44">
        <v>2000</v>
      </c>
      <c r="E7195" s="48" t="s">
        <v>8832</v>
      </c>
      <c r="F7195" s="44" t="s">
        <v>1294</v>
      </c>
      <c r="G7195" s="61"/>
    </row>
    <row r="7196" spans="1:7" x14ac:dyDescent="0.15">
      <c r="A7196" s="44">
        <v>37084</v>
      </c>
      <c r="B7196" s="44" t="s">
        <v>1296</v>
      </c>
      <c r="C7196" s="48" t="s">
        <v>5999</v>
      </c>
      <c r="D7196" s="44">
        <v>2005</v>
      </c>
      <c r="E7196" s="48" t="s">
        <v>8832</v>
      </c>
      <c r="F7196" s="44" t="s">
        <v>1294</v>
      </c>
      <c r="G7196" s="61">
        <v>43100</v>
      </c>
    </row>
    <row r="7197" spans="1:7" x14ac:dyDescent="0.15">
      <c r="A7197" s="44">
        <v>37085</v>
      </c>
      <c r="B7197" s="44" t="s">
        <v>1296</v>
      </c>
      <c r="C7197" s="48" t="s">
        <v>6000</v>
      </c>
      <c r="D7197" s="44">
        <v>2005</v>
      </c>
      <c r="E7197" s="48" t="s">
        <v>8832</v>
      </c>
      <c r="F7197" s="44" t="s">
        <v>1294</v>
      </c>
      <c r="G7197" s="61"/>
    </row>
    <row r="7198" spans="1:7" x14ac:dyDescent="0.15">
      <c r="A7198" s="44">
        <v>37086</v>
      </c>
      <c r="B7198" s="44" t="s">
        <v>1296</v>
      </c>
      <c r="C7198" s="48" t="s">
        <v>6001</v>
      </c>
      <c r="D7198" s="44">
        <v>2005</v>
      </c>
      <c r="E7198" s="48" t="s">
        <v>8837</v>
      </c>
      <c r="F7198" s="44" t="s">
        <v>1291</v>
      </c>
      <c r="G7198" s="61"/>
    </row>
    <row r="7199" spans="1:7" x14ac:dyDescent="0.15">
      <c r="A7199" s="44">
        <v>37087</v>
      </c>
      <c r="B7199" s="44" t="s">
        <v>1296</v>
      </c>
      <c r="C7199" s="48" t="s">
        <v>6002</v>
      </c>
      <c r="D7199" s="44">
        <v>2002</v>
      </c>
      <c r="E7199" s="48" t="s">
        <v>8706</v>
      </c>
      <c r="F7199" s="44" t="s">
        <v>1291</v>
      </c>
      <c r="G7199" s="61">
        <v>43100</v>
      </c>
    </row>
    <row r="7200" spans="1:7" x14ac:dyDescent="0.15">
      <c r="A7200" s="44">
        <v>37090</v>
      </c>
      <c r="B7200" s="44" t="s">
        <v>1295</v>
      </c>
      <c r="C7200" s="48" t="s">
        <v>8341</v>
      </c>
      <c r="D7200" s="44">
        <v>2006</v>
      </c>
      <c r="E7200" s="48" t="s">
        <v>8837</v>
      </c>
      <c r="F7200" s="44" t="s">
        <v>1291</v>
      </c>
      <c r="G7200" s="61"/>
    </row>
    <row r="7201" spans="1:7" x14ac:dyDescent="0.15">
      <c r="A7201" s="44">
        <v>37091</v>
      </c>
      <c r="B7201" s="44" t="s">
        <v>1295</v>
      </c>
      <c r="C7201" s="48" t="s">
        <v>6003</v>
      </c>
      <c r="D7201" s="44">
        <v>2002</v>
      </c>
      <c r="E7201" s="48" t="s">
        <v>8837</v>
      </c>
      <c r="F7201" s="44" t="s">
        <v>1291</v>
      </c>
      <c r="G7201" s="61"/>
    </row>
    <row r="7202" spans="1:7" x14ac:dyDescent="0.15">
      <c r="A7202" s="44">
        <v>37092</v>
      </c>
      <c r="B7202" s="44" t="s">
        <v>1296</v>
      </c>
      <c r="C7202" s="48" t="s">
        <v>6004</v>
      </c>
      <c r="D7202" s="44">
        <v>2005</v>
      </c>
      <c r="E7202" s="48" t="s">
        <v>8761</v>
      </c>
      <c r="F7202" s="44" t="s">
        <v>1292</v>
      </c>
      <c r="G7202" s="61"/>
    </row>
    <row r="7203" spans="1:7" x14ac:dyDescent="0.15">
      <c r="A7203" s="44">
        <v>37094</v>
      </c>
      <c r="B7203" s="44" t="s">
        <v>1296</v>
      </c>
      <c r="C7203" s="48" t="s">
        <v>6005</v>
      </c>
      <c r="D7203" s="44">
        <v>2005</v>
      </c>
      <c r="E7203" s="48" t="s">
        <v>8761</v>
      </c>
      <c r="F7203" s="44" t="s">
        <v>1292</v>
      </c>
      <c r="G7203" s="61">
        <v>43100</v>
      </c>
    </row>
    <row r="7204" spans="1:7" x14ac:dyDescent="0.15">
      <c r="A7204" s="44">
        <v>37096</v>
      </c>
      <c r="B7204" s="44" t="s">
        <v>1295</v>
      </c>
      <c r="C7204" s="48" t="s">
        <v>6006</v>
      </c>
      <c r="D7204" s="44">
        <v>2004</v>
      </c>
      <c r="E7204" s="48" t="s">
        <v>8707</v>
      </c>
      <c r="F7204" s="44" t="s">
        <v>1290</v>
      </c>
      <c r="G7204" s="61"/>
    </row>
    <row r="7205" spans="1:7" x14ac:dyDescent="0.15">
      <c r="A7205" s="44">
        <v>37097</v>
      </c>
      <c r="B7205" s="44" t="s">
        <v>1296</v>
      </c>
      <c r="C7205" s="48" t="s">
        <v>6007</v>
      </c>
      <c r="D7205" s="44">
        <v>2006</v>
      </c>
      <c r="E7205" s="48" t="s">
        <v>8707</v>
      </c>
      <c r="F7205" s="44" t="s">
        <v>1290</v>
      </c>
      <c r="G7205" s="61">
        <v>42860</v>
      </c>
    </row>
    <row r="7206" spans="1:7" x14ac:dyDescent="0.15">
      <c r="A7206" s="44">
        <v>37098</v>
      </c>
      <c r="B7206" s="44" t="s">
        <v>1295</v>
      </c>
      <c r="C7206" s="48" t="s">
        <v>6008</v>
      </c>
      <c r="D7206" s="44">
        <v>2005</v>
      </c>
      <c r="E7206" s="48" t="s">
        <v>8707</v>
      </c>
      <c r="F7206" s="44" t="s">
        <v>1290</v>
      </c>
      <c r="G7206" s="61"/>
    </row>
    <row r="7207" spans="1:7" x14ac:dyDescent="0.15">
      <c r="A7207" s="44">
        <v>37099</v>
      </c>
      <c r="B7207" s="44" t="s">
        <v>1295</v>
      </c>
      <c r="C7207" s="48" t="s">
        <v>6009</v>
      </c>
      <c r="D7207" s="44">
        <v>2006</v>
      </c>
      <c r="E7207" s="48" t="s">
        <v>8707</v>
      </c>
      <c r="F7207" s="44" t="s">
        <v>1290</v>
      </c>
      <c r="G7207" s="61">
        <v>43100</v>
      </c>
    </row>
    <row r="7208" spans="1:7" x14ac:dyDescent="0.15">
      <c r="A7208" s="44">
        <v>37100</v>
      </c>
      <c r="B7208" s="44" t="s">
        <v>1295</v>
      </c>
      <c r="C7208" s="48" t="s">
        <v>6010</v>
      </c>
      <c r="D7208" s="44">
        <v>2006</v>
      </c>
      <c r="E7208" s="48" t="s">
        <v>8837</v>
      </c>
      <c r="F7208" s="44" t="s">
        <v>1291</v>
      </c>
      <c r="G7208" s="61"/>
    </row>
    <row r="7209" spans="1:7" x14ac:dyDescent="0.15">
      <c r="A7209" s="44">
        <v>37101</v>
      </c>
      <c r="B7209" s="44" t="s">
        <v>1295</v>
      </c>
      <c r="C7209" s="48" t="s">
        <v>6011</v>
      </c>
      <c r="D7209" s="44">
        <v>2008</v>
      </c>
      <c r="E7209" s="48" t="s">
        <v>8837</v>
      </c>
      <c r="F7209" s="44" t="s">
        <v>1291</v>
      </c>
      <c r="G7209" s="61"/>
    </row>
    <row r="7210" spans="1:7" x14ac:dyDescent="0.15">
      <c r="A7210" s="44">
        <v>37102</v>
      </c>
      <c r="B7210" s="44" t="s">
        <v>1295</v>
      </c>
      <c r="C7210" s="48" t="s">
        <v>6012</v>
      </c>
      <c r="D7210" s="44">
        <v>2003</v>
      </c>
      <c r="E7210" s="48" t="s">
        <v>8837</v>
      </c>
      <c r="F7210" s="44" t="s">
        <v>1291</v>
      </c>
      <c r="G7210" s="61"/>
    </row>
    <row r="7211" spans="1:7" x14ac:dyDescent="0.15">
      <c r="A7211" s="44">
        <v>37107</v>
      </c>
      <c r="B7211" s="44" t="s">
        <v>1295</v>
      </c>
      <c r="C7211" s="48" t="s">
        <v>6013</v>
      </c>
      <c r="D7211" s="44">
        <v>2005</v>
      </c>
      <c r="E7211" s="48" t="s">
        <v>8837</v>
      </c>
      <c r="F7211" s="44" t="s">
        <v>1291</v>
      </c>
      <c r="G7211" s="61"/>
    </row>
    <row r="7212" spans="1:7" x14ac:dyDescent="0.15">
      <c r="A7212" s="44">
        <v>37108</v>
      </c>
      <c r="B7212" s="44" t="s">
        <v>1295</v>
      </c>
      <c r="C7212" s="48" t="s">
        <v>6014</v>
      </c>
      <c r="D7212" s="44">
        <v>2003</v>
      </c>
      <c r="E7212" s="48" t="s">
        <v>8837</v>
      </c>
      <c r="F7212" s="44" t="s">
        <v>1291</v>
      </c>
      <c r="G7212" s="61"/>
    </row>
    <row r="7213" spans="1:7" x14ac:dyDescent="0.15">
      <c r="A7213" s="44">
        <v>37112</v>
      </c>
      <c r="B7213" s="44" t="s">
        <v>1295</v>
      </c>
      <c r="C7213" s="48" t="s">
        <v>6015</v>
      </c>
      <c r="D7213" s="44">
        <v>2002</v>
      </c>
      <c r="E7213" s="48" t="s">
        <v>8801</v>
      </c>
      <c r="F7213" s="44" t="s">
        <v>1296</v>
      </c>
      <c r="G7213" s="61"/>
    </row>
    <row r="7214" spans="1:7" x14ac:dyDescent="0.15">
      <c r="A7214" s="44">
        <v>37113</v>
      </c>
      <c r="B7214" s="44" t="s">
        <v>1295</v>
      </c>
      <c r="C7214" s="48" t="s">
        <v>6016</v>
      </c>
      <c r="D7214" s="44">
        <v>2000</v>
      </c>
      <c r="E7214" s="48" t="s">
        <v>8845</v>
      </c>
      <c r="F7214" s="44" t="s">
        <v>1291</v>
      </c>
      <c r="G7214" s="61"/>
    </row>
    <row r="7215" spans="1:7" x14ac:dyDescent="0.15">
      <c r="A7215" s="44">
        <v>37114</v>
      </c>
      <c r="B7215" s="44" t="s">
        <v>1295</v>
      </c>
      <c r="C7215" s="48" t="s">
        <v>6308</v>
      </c>
      <c r="D7215" s="44">
        <v>2007</v>
      </c>
      <c r="E7215" s="48" t="s">
        <v>8809</v>
      </c>
      <c r="F7215" s="44" t="s">
        <v>1297</v>
      </c>
      <c r="G7215" s="61"/>
    </row>
    <row r="7216" spans="1:7" x14ac:dyDescent="0.15">
      <c r="A7216" s="44">
        <v>37116</v>
      </c>
      <c r="B7216" s="44" t="s">
        <v>1296</v>
      </c>
      <c r="C7216" s="48" t="s">
        <v>6017</v>
      </c>
      <c r="D7216" s="44">
        <v>2003</v>
      </c>
      <c r="E7216" s="48" t="s">
        <v>8706</v>
      </c>
      <c r="F7216" s="44" t="s">
        <v>1291</v>
      </c>
      <c r="G7216" s="61"/>
    </row>
    <row r="7217" spans="1:7" x14ac:dyDescent="0.15">
      <c r="A7217" s="44">
        <v>37117</v>
      </c>
      <c r="B7217" s="44" t="s">
        <v>1296</v>
      </c>
      <c r="C7217" s="48" t="s">
        <v>6018</v>
      </c>
      <c r="D7217" s="44">
        <v>2001</v>
      </c>
      <c r="E7217" s="48" t="s">
        <v>8697</v>
      </c>
      <c r="F7217" s="44" t="s">
        <v>1291</v>
      </c>
      <c r="G7217" s="61"/>
    </row>
    <row r="7218" spans="1:7" x14ac:dyDescent="0.15">
      <c r="A7218" s="44">
        <v>37121</v>
      </c>
      <c r="B7218" s="44" t="s">
        <v>1296</v>
      </c>
      <c r="C7218" s="48" t="s">
        <v>6019</v>
      </c>
      <c r="D7218" s="44">
        <v>2005</v>
      </c>
      <c r="E7218" s="48" t="s">
        <v>8697</v>
      </c>
      <c r="F7218" s="44" t="s">
        <v>1291</v>
      </c>
      <c r="G7218" s="61"/>
    </row>
    <row r="7219" spans="1:7" x14ac:dyDescent="0.15">
      <c r="A7219" s="44">
        <v>37122</v>
      </c>
      <c r="B7219" s="44" t="s">
        <v>1296</v>
      </c>
      <c r="C7219" s="48" t="s">
        <v>6020</v>
      </c>
      <c r="D7219" s="44">
        <v>2001</v>
      </c>
      <c r="E7219" s="48" t="s">
        <v>8697</v>
      </c>
      <c r="F7219" s="44" t="s">
        <v>1291</v>
      </c>
      <c r="G7219" s="61"/>
    </row>
    <row r="7220" spans="1:7" x14ac:dyDescent="0.15">
      <c r="A7220" s="44">
        <v>37123</v>
      </c>
      <c r="B7220" s="44" t="s">
        <v>1295</v>
      </c>
      <c r="C7220" s="48" t="s">
        <v>6021</v>
      </c>
      <c r="D7220" s="44">
        <v>2002</v>
      </c>
      <c r="E7220" s="48" t="s">
        <v>8697</v>
      </c>
      <c r="F7220" s="44" t="s">
        <v>1291</v>
      </c>
      <c r="G7220" s="61"/>
    </row>
    <row r="7221" spans="1:7" x14ac:dyDescent="0.15">
      <c r="A7221" s="44">
        <v>37124</v>
      </c>
      <c r="B7221" s="44" t="s">
        <v>1295</v>
      </c>
      <c r="C7221" s="48" t="s">
        <v>6022</v>
      </c>
      <c r="D7221" s="44">
        <v>2003</v>
      </c>
      <c r="E7221" s="48" t="s">
        <v>8697</v>
      </c>
      <c r="F7221" s="44" t="s">
        <v>1291</v>
      </c>
      <c r="G7221" s="61"/>
    </row>
    <row r="7222" spans="1:7" x14ac:dyDescent="0.15">
      <c r="A7222" s="44">
        <v>37125</v>
      </c>
      <c r="B7222" s="44" t="s">
        <v>1295</v>
      </c>
      <c r="C7222" s="48" t="s">
        <v>6023</v>
      </c>
      <c r="D7222" s="44">
        <v>2004</v>
      </c>
      <c r="E7222" s="48" t="s">
        <v>8700</v>
      </c>
      <c r="F7222" s="44" t="s">
        <v>1297</v>
      </c>
      <c r="G7222" s="61"/>
    </row>
    <row r="7223" spans="1:7" x14ac:dyDescent="0.15">
      <c r="A7223" s="44">
        <v>37126</v>
      </c>
      <c r="B7223" s="44" t="s">
        <v>1295</v>
      </c>
      <c r="C7223" s="48" t="s">
        <v>6024</v>
      </c>
      <c r="D7223" s="44">
        <v>2002</v>
      </c>
      <c r="E7223" s="48" t="s">
        <v>8737</v>
      </c>
      <c r="F7223" s="44" t="s">
        <v>1293</v>
      </c>
      <c r="G7223" s="61"/>
    </row>
    <row r="7224" spans="1:7" x14ac:dyDescent="0.15">
      <c r="A7224" s="44">
        <v>37127</v>
      </c>
      <c r="B7224" s="44" t="s">
        <v>1296</v>
      </c>
      <c r="C7224" s="48" t="s">
        <v>6025</v>
      </c>
      <c r="D7224" s="44">
        <v>2007</v>
      </c>
      <c r="E7224" s="48" t="s">
        <v>8697</v>
      </c>
      <c r="F7224" s="44" t="s">
        <v>1291</v>
      </c>
      <c r="G7224" s="61">
        <v>43100</v>
      </c>
    </row>
    <row r="7225" spans="1:7" x14ac:dyDescent="0.15">
      <c r="A7225" s="44">
        <v>37128</v>
      </c>
      <c r="B7225" s="44" t="s">
        <v>1295</v>
      </c>
      <c r="C7225" s="48" t="s">
        <v>1380</v>
      </c>
      <c r="D7225" s="44">
        <v>2004</v>
      </c>
      <c r="E7225" s="48" t="s">
        <v>8697</v>
      </c>
      <c r="F7225" s="44" t="s">
        <v>1291</v>
      </c>
      <c r="G7225" s="61"/>
    </row>
    <row r="7226" spans="1:7" x14ac:dyDescent="0.15">
      <c r="A7226" s="44">
        <v>37129</v>
      </c>
      <c r="B7226" s="44" t="s">
        <v>1295</v>
      </c>
      <c r="C7226" s="48" t="s">
        <v>57</v>
      </c>
      <c r="D7226" s="44">
        <v>2005</v>
      </c>
      <c r="E7226" s="48" t="s">
        <v>8731</v>
      </c>
      <c r="F7226" s="44" t="s">
        <v>1293</v>
      </c>
      <c r="G7226" s="61">
        <v>42896</v>
      </c>
    </row>
    <row r="7227" spans="1:7" x14ac:dyDescent="0.15">
      <c r="A7227" s="44">
        <v>37130</v>
      </c>
      <c r="B7227" s="44" t="s">
        <v>1296</v>
      </c>
      <c r="C7227" s="48" t="s">
        <v>6026</v>
      </c>
      <c r="D7227" s="44">
        <v>2002</v>
      </c>
      <c r="E7227" s="48" t="s">
        <v>8878</v>
      </c>
      <c r="F7227" s="44" t="s">
        <v>1294</v>
      </c>
      <c r="G7227" s="61">
        <v>42860</v>
      </c>
    </row>
    <row r="7228" spans="1:7" x14ac:dyDescent="0.15">
      <c r="A7228" s="44">
        <v>37131</v>
      </c>
      <c r="B7228" s="44" t="s">
        <v>1296</v>
      </c>
      <c r="C7228" s="48" t="s">
        <v>6027</v>
      </c>
      <c r="D7228" s="44">
        <v>2003</v>
      </c>
      <c r="E7228" s="48" t="s">
        <v>11385</v>
      </c>
      <c r="F7228" s="44" t="s">
        <v>1298</v>
      </c>
      <c r="G7228" s="61">
        <v>42688</v>
      </c>
    </row>
    <row r="7229" spans="1:7" x14ac:dyDescent="0.15">
      <c r="A7229" s="44">
        <v>37132</v>
      </c>
      <c r="B7229" s="44" t="s">
        <v>1296</v>
      </c>
      <c r="C7229" s="48" t="s">
        <v>6028</v>
      </c>
      <c r="D7229" s="44">
        <v>2004</v>
      </c>
      <c r="E7229" s="48" t="s">
        <v>11385</v>
      </c>
      <c r="F7229" s="44" t="s">
        <v>1298</v>
      </c>
      <c r="G7229" s="61">
        <v>42688</v>
      </c>
    </row>
    <row r="7230" spans="1:7" x14ac:dyDescent="0.15">
      <c r="A7230" s="44">
        <v>37133</v>
      </c>
      <c r="B7230" s="44" t="s">
        <v>1295</v>
      </c>
      <c r="C7230" s="48" t="s">
        <v>6029</v>
      </c>
      <c r="D7230" s="44">
        <v>2004</v>
      </c>
      <c r="E7230" s="48" t="s">
        <v>11385</v>
      </c>
      <c r="F7230" s="44" t="s">
        <v>1298</v>
      </c>
      <c r="G7230" s="61">
        <v>43017</v>
      </c>
    </row>
    <row r="7231" spans="1:7" x14ac:dyDescent="0.15">
      <c r="A7231" s="44">
        <v>37134</v>
      </c>
      <c r="B7231" s="44" t="s">
        <v>1296</v>
      </c>
      <c r="C7231" s="48" t="s">
        <v>6030</v>
      </c>
      <c r="D7231" s="44">
        <v>2001</v>
      </c>
      <c r="E7231" s="48" t="s">
        <v>11385</v>
      </c>
      <c r="F7231" s="44" t="s">
        <v>1298</v>
      </c>
      <c r="G7231" s="61">
        <v>42688</v>
      </c>
    </row>
    <row r="7232" spans="1:7" x14ac:dyDescent="0.15">
      <c r="A7232" s="44">
        <v>37135</v>
      </c>
      <c r="B7232" s="44" t="s">
        <v>1296</v>
      </c>
      <c r="C7232" s="48" t="s">
        <v>6031</v>
      </c>
      <c r="D7232" s="44">
        <v>2003</v>
      </c>
      <c r="E7232" s="48" t="s">
        <v>11385</v>
      </c>
      <c r="F7232" s="44" t="s">
        <v>1298</v>
      </c>
      <c r="G7232" s="61">
        <v>42688</v>
      </c>
    </row>
    <row r="7233" spans="1:7" x14ac:dyDescent="0.15">
      <c r="A7233" s="44">
        <v>37136</v>
      </c>
      <c r="B7233" s="44" t="s">
        <v>1296</v>
      </c>
      <c r="C7233" s="48" t="s">
        <v>6032</v>
      </c>
      <c r="D7233" s="44">
        <v>2003</v>
      </c>
      <c r="E7233" s="48" t="s">
        <v>11385</v>
      </c>
      <c r="F7233" s="44" t="s">
        <v>1298</v>
      </c>
      <c r="G7233" s="61">
        <v>42688</v>
      </c>
    </row>
    <row r="7234" spans="1:7" x14ac:dyDescent="0.15">
      <c r="A7234" s="44">
        <v>37137</v>
      </c>
      <c r="B7234" s="44" t="s">
        <v>1296</v>
      </c>
      <c r="C7234" s="48" t="s">
        <v>6033</v>
      </c>
      <c r="D7234" s="44">
        <v>2004</v>
      </c>
      <c r="E7234" s="48" t="s">
        <v>11385</v>
      </c>
      <c r="F7234" s="44" t="s">
        <v>1298</v>
      </c>
      <c r="G7234" s="61">
        <v>42688</v>
      </c>
    </row>
    <row r="7235" spans="1:7" x14ac:dyDescent="0.15">
      <c r="A7235" s="44">
        <v>37140</v>
      </c>
      <c r="B7235" s="44" t="s">
        <v>1295</v>
      </c>
      <c r="C7235" s="48" t="s">
        <v>6035</v>
      </c>
      <c r="D7235" s="44">
        <v>2000</v>
      </c>
      <c r="E7235" s="48" t="s">
        <v>9207</v>
      </c>
      <c r="F7235" s="44" t="s">
        <v>1293</v>
      </c>
      <c r="G7235" s="61"/>
    </row>
    <row r="7236" spans="1:7" x14ac:dyDescent="0.15">
      <c r="A7236" s="44">
        <v>37141</v>
      </c>
      <c r="B7236" s="44" t="s">
        <v>1296</v>
      </c>
      <c r="C7236" s="48" t="s">
        <v>6036</v>
      </c>
      <c r="D7236" s="44">
        <v>2004</v>
      </c>
      <c r="E7236" s="48" t="s">
        <v>9207</v>
      </c>
      <c r="F7236" s="44" t="s">
        <v>1293</v>
      </c>
      <c r="G7236" s="61"/>
    </row>
    <row r="7237" spans="1:7" x14ac:dyDescent="0.15">
      <c r="A7237" s="44">
        <v>37142</v>
      </c>
      <c r="B7237" s="44" t="s">
        <v>1296</v>
      </c>
      <c r="C7237" s="48" t="s">
        <v>6037</v>
      </c>
      <c r="D7237" s="44">
        <v>2004</v>
      </c>
      <c r="E7237" s="48" t="s">
        <v>9207</v>
      </c>
      <c r="F7237" s="44" t="s">
        <v>1293</v>
      </c>
      <c r="G7237" s="61"/>
    </row>
    <row r="7238" spans="1:7" x14ac:dyDescent="0.15">
      <c r="A7238" s="44">
        <v>37143</v>
      </c>
      <c r="B7238" s="44" t="s">
        <v>1295</v>
      </c>
      <c r="C7238" s="48" t="s">
        <v>6038</v>
      </c>
      <c r="D7238" s="44">
        <v>2001</v>
      </c>
      <c r="E7238" s="48" t="s">
        <v>9207</v>
      </c>
      <c r="F7238" s="44" t="s">
        <v>1293</v>
      </c>
      <c r="G7238" s="61"/>
    </row>
    <row r="7239" spans="1:7" x14ac:dyDescent="0.15">
      <c r="A7239" s="44">
        <v>37144</v>
      </c>
      <c r="B7239" s="44" t="s">
        <v>1296</v>
      </c>
      <c r="C7239" s="48" t="s">
        <v>6721</v>
      </c>
      <c r="D7239" s="44">
        <v>2004</v>
      </c>
      <c r="E7239" s="48" t="s">
        <v>9207</v>
      </c>
      <c r="F7239" s="44" t="s">
        <v>1293</v>
      </c>
      <c r="G7239" s="61"/>
    </row>
    <row r="7240" spans="1:7" x14ac:dyDescent="0.15">
      <c r="A7240" s="44">
        <v>37145</v>
      </c>
      <c r="B7240" s="44" t="s">
        <v>1296</v>
      </c>
      <c r="C7240" s="48" t="s">
        <v>6039</v>
      </c>
      <c r="D7240" s="44">
        <v>2002</v>
      </c>
      <c r="E7240" s="48" t="s">
        <v>9207</v>
      </c>
      <c r="F7240" s="44" t="s">
        <v>1293</v>
      </c>
      <c r="G7240" s="61"/>
    </row>
    <row r="7241" spans="1:7" x14ac:dyDescent="0.15">
      <c r="A7241" s="44">
        <v>37146</v>
      </c>
      <c r="B7241" s="44" t="s">
        <v>1296</v>
      </c>
      <c r="C7241" s="48" t="s">
        <v>6040</v>
      </c>
      <c r="D7241" s="44">
        <v>2000</v>
      </c>
      <c r="E7241" s="48" t="s">
        <v>9207</v>
      </c>
      <c r="F7241" s="44" t="s">
        <v>1293</v>
      </c>
      <c r="G7241" s="61"/>
    </row>
    <row r="7242" spans="1:7" x14ac:dyDescent="0.15">
      <c r="A7242" s="44">
        <v>37147</v>
      </c>
      <c r="B7242" s="44" t="s">
        <v>1295</v>
      </c>
      <c r="C7242" s="48" t="s">
        <v>6041</v>
      </c>
      <c r="D7242" s="44">
        <v>2003</v>
      </c>
      <c r="E7242" s="48" t="s">
        <v>9207</v>
      </c>
      <c r="F7242" s="44" t="s">
        <v>1293</v>
      </c>
      <c r="G7242" s="61"/>
    </row>
    <row r="7243" spans="1:7" x14ac:dyDescent="0.15">
      <c r="A7243" s="44">
        <v>37149</v>
      </c>
      <c r="B7243" s="44" t="s">
        <v>1295</v>
      </c>
      <c r="C7243" s="48" t="s">
        <v>6042</v>
      </c>
      <c r="D7243" s="44">
        <v>2000</v>
      </c>
      <c r="E7243" s="48" t="s">
        <v>9207</v>
      </c>
      <c r="F7243" s="44" t="s">
        <v>1293</v>
      </c>
      <c r="G7243" s="61"/>
    </row>
    <row r="7244" spans="1:7" x14ac:dyDescent="0.15">
      <c r="A7244" s="44">
        <v>37150</v>
      </c>
      <c r="B7244" s="44" t="s">
        <v>1295</v>
      </c>
      <c r="C7244" s="48" t="s">
        <v>6043</v>
      </c>
      <c r="D7244" s="44">
        <v>2004</v>
      </c>
      <c r="E7244" s="48" t="s">
        <v>9207</v>
      </c>
      <c r="F7244" s="44" t="s">
        <v>1293</v>
      </c>
      <c r="G7244" s="61"/>
    </row>
    <row r="7245" spans="1:7" x14ac:dyDescent="0.15">
      <c r="A7245" s="133">
        <v>37151</v>
      </c>
      <c r="B7245" s="133" t="s">
        <v>1295</v>
      </c>
      <c r="C7245" s="134" t="s">
        <v>6044</v>
      </c>
      <c r="D7245" s="133">
        <v>2005</v>
      </c>
      <c r="E7245" s="134" t="s">
        <v>9207</v>
      </c>
      <c r="F7245" s="133" t="s">
        <v>1293</v>
      </c>
    </row>
    <row r="7246" spans="1:7" x14ac:dyDescent="0.15">
      <c r="A7246" s="44">
        <v>37152</v>
      </c>
      <c r="B7246" s="44" t="s">
        <v>1295</v>
      </c>
      <c r="C7246" s="48" t="s">
        <v>2634</v>
      </c>
      <c r="D7246" s="44">
        <v>2004</v>
      </c>
      <c r="E7246" s="48" t="s">
        <v>9207</v>
      </c>
      <c r="F7246" s="44" t="s">
        <v>1293</v>
      </c>
      <c r="G7246" s="61"/>
    </row>
    <row r="7247" spans="1:7" x14ac:dyDescent="0.15">
      <c r="A7247" s="44">
        <v>37153</v>
      </c>
      <c r="B7247" s="44" t="s">
        <v>1296</v>
      </c>
      <c r="C7247" s="48" t="s">
        <v>6045</v>
      </c>
      <c r="D7247" s="44">
        <v>2004</v>
      </c>
      <c r="E7247" s="48" t="s">
        <v>9207</v>
      </c>
      <c r="F7247" s="44" t="s">
        <v>1293</v>
      </c>
      <c r="G7247" s="61"/>
    </row>
    <row r="7248" spans="1:7" x14ac:dyDescent="0.15">
      <c r="A7248" s="44">
        <v>37154</v>
      </c>
      <c r="B7248" s="44" t="s">
        <v>1295</v>
      </c>
      <c r="C7248" s="48" t="s">
        <v>6046</v>
      </c>
      <c r="D7248" s="44">
        <v>2004</v>
      </c>
      <c r="E7248" s="48" t="s">
        <v>9207</v>
      </c>
      <c r="F7248" s="44" t="s">
        <v>1293</v>
      </c>
      <c r="G7248" s="61"/>
    </row>
    <row r="7249" spans="1:7" x14ac:dyDescent="0.15">
      <c r="A7249" s="44">
        <v>37155</v>
      </c>
      <c r="B7249" s="44" t="s">
        <v>1296</v>
      </c>
      <c r="C7249" s="48" t="s">
        <v>6047</v>
      </c>
      <c r="D7249" s="44">
        <v>2005</v>
      </c>
      <c r="E7249" s="48" t="s">
        <v>9207</v>
      </c>
      <c r="F7249" s="44" t="s">
        <v>1293</v>
      </c>
      <c r="G7249" s="61"/>
    </row>
    <row r="7250" spans="1:7" x14ac:dyDescent="0.15">
      <c r="A7250" s="44">
        <v>37156</v>
      </c>
      <c r="B7250" s="44" t="s">
        <v>1295</v>
      </c>
      <c r="C7250" s="48" t="s">
        <v>27</v>
      </c>
      <c r="D7250" s="44">
        <v>2007</v>
      </c>
      <c r="E7250" s="48" t="s">
        <v>9207</v>
      </c>
      <c r="F7250" s="44" t="s">
        <v>1293</v>
      </c>
      <c r="G7250" s="61"/>
    </row>
    <row r="7251" spans="1:7" x14ac:dyDescent="0.15">
      <c r="A7251" s="44">
        <v>37157</v>
      </c>
      <c r="B7251" s="44" t="s">
        <v>1295</v>
      </c>
      <c r="C7251" s="48" t="s">
        <v>6048</v>
      </c>
      <c r="D7251" s="44">
        <v>2003</v>
      </c>
      <c r="E7251" s="48" t="s">
        <v>9207</v>
      </c>
      <c r="F7251" s="44" t="s">
        <v>1293</v>
      </c>
      <c r="G7251" s="61"/>
    </row>
    <row r="7252" spans="1:7" x14ac:dyDescent="0.15">
      <c r="A7252" s="44">
        <v>37158</v>
      </c>
      <c r="B7252" s="44" t="s">
        <v>1296</v>
      </c>
      <c r="C7252" s="48" t="s">
        <v>6049</v>
      </c>
      <c r="D7252" s="44">
        <v>2004</v>
      </c>
      <c r="E7252" s="48" t="s">
        <v>9207</v>
      </c>
      <c r="F7252" s="44" t="s">
        <v>1293</v>
      </c>
      <c r="G7252" s="61"/>
    </row>
    <row r="7253" spans="1:7" x14ac:dyDescent="0.15">
      <c r="A7253" s="44">
        <v>37159</v>
      </c>
      <c r="B7253" s="44" t="s">
        <v>1296</v>
      </c>
      <c r="C7253" s="48" t="s">
        <v>6050</v>
      </c>
      <c r="D7253" s="44">
        <v>2004</v>
      </c>
      <c r="E7253" s="48" t="s">
        <v>8820</v>
      </c>
      <c r="F7253" s="44" t="s">
        <v>1291</v>
      </c>
      <c r="G7253" s="61"/>
    </row>
    <row r="7254" spans="1:7" x14ac:dyDescent="0.15">
      <c r="A7254" s="44">
        <v>37160</v>
      </c>
      <c r="B7254" s="44" t="s">
        <v>1296</v>
      </c>
      <c r="C7254" s="48" t="s">
        <v>6051</v>
      </c>
      <c r="D7254" s="44">
        <v>2004</v>
      </c>
      <c r="E7254" s="48" t="s">
        <v>8820</v>
      </c>
      <c r="F7254" s="44" t="s">
        <v>1291</v>
      </c>
      <c r="G7254" s="61"/>
    </row>
    <row r="7255" spans="1:7" x14ac:dyDescent="0.15">
      <c r="A7255" s="44">
        <v>37162</v>
      </c>
      <c r="B7255" s="44" t="s">
        <v>1296</v>
      </c>
      <c r="C7255" s="48" t="s">
        <v>6052</v>
      </c>
      <c r="D7255" s="44">
        <v>2005</v>
      </c>
      <c r="E7255" s="48" t="s">
        <v>8762</v>
      </c>
      <c r="F7255" s="44" t="s">
        <v>1291</v>
      </c>
      <c r="G7255" s="61">
        <v>43100</v>
      </c>
    </row>
    <row r="7256" spans="1:7" x14ac:dyDescent="0.15">
      <c r="A7256" s="44">
        <v>37163</v>
      </c>
      <c r="B7256" s="44" t="s">
        <v>1295</v>
      </c>
      <c r="C7256" s="48" t="s">
        <v>6053</v>
      </c>
      <c r="D7256" s="44">
        <v>2002</v>
      </c>
      <c r="E7256" s="48" t="s">
        <v>8776</v>
      </c>
      <c r="F7256" s="44" t="s">
        <v>1295</v>
      </c>
      <c r="G7256" s="61"/>
    </row>
    <row r="7257" spans="1:7" x14ac:dyDescent="0.15">
      <c r="A7257" s="44">
        <v>37165</v>
      </c>
      <c r="B7257" s="44" t="s">
        <v>1296</v>
      </c>
      <c r="C7257" s="48" t="s">
        <v>6054</v>
      </c>
      <c r="D7257" s="44">
        <v>2003</v>
      </c>
      <c r="E7257" s="48" t="s">
        <v>8770</v>
      </c>
      <c r="F7257" s="44" t="s">
        <v>1291</v>
      </c>
      <c r="G7257" s="61"/>
    </row>
    <row r="7258" spans="1:7" x14ac:dyDescent="0.15">
      <c r="A7258" s="44">
        <v>37166</v>
      </c>
      <c r="B7258" s="44" t="s">
        <v>1296</v>
      </c>
      <c r="C7258" s="48" t="s">
        <v>6055</v>
      </c>
      <c r="D7258" s="44">
        <v>2001</v>
      </c>
      <c r="E7258" s="48" t="s">
        <v>8770</v>
      </c>
      <c r="F7258" s="44" t="s">
        <v>1291</v>
      </c>
      <c r="G7258" s="61"/>
    </row>
    <row r="7259" spans="1:7" x14ac:dyDescent="0.15">
      <c r="A7259" s="44">
        <v>37167</v>
      </c>
      <c r="B7259" s="44" t="s">
        <v>1296</v>
      </c>
      <c r="C7259" s="48" t="s">
        <v>7424</v>
      </c>
      <c r="D7259" s="44">
        <v>2006</v>
      </c>
      <c r="E7259" s="48" t="s">
        <v>8706</v>
      </c>
      <c r="F7259" s="44" t="s">
        <v>1291</v>
      </c>
      <c r="G7259" s="61">
        <v>43100</v>
      </c>
    </row>
    <row r="7260" spans="1:7" x14ac:dyDescent="0.15">
      <c r="A7260" s="44">
        <v>37171</v>
      </c>
      <c r="B7260" s="44" t="s">
        <v>1295</v>
      </c>
      <c r="C7260" s="48" t="s">
        <v>6056</v>
      </c>
      <c r="D7260" s="44">
        <v>2004</v>
      </c>
      <c r="E7260" s="48" t="s">
        <v>8742</v>
      </c>
      <c r="F7260" s="44" t="s">
        <v>1296</v>
      </c>
      <c r="G7260" s="61">
        <v>43100</v>
      </c>
    </row>
    <row r="7261" spans="1:7" x14ac:dyDescent="0.15">
      <c r="A7261" s="44">
        <v>37172</v>
      </c>
      <c r="B7261" s="44" t="s">
        <v>1295</v>
      </c>
      <c r="C7261" s="48" t="s">
        <v>6057</v>
      </c>
      <c r="D7261" s="44">
        <v>2005</v>
      </c>
      <c r="E7261" s="48" t="s">
        <v>8742</v>
      </c>
      <c r="F7261" s="44" t="s">
        <v>1296</v>
      </c>
      <c r="G7261" s="61">
        <v>42778</v>
      </c>
    </row>
    <row r="7262" spans="1:7" x14ac:dyDescent="0.15">
      <c r="A7262" s="44">
        <v>37173</v>
      </c>
      <c r="B7262" s="44" t="s">
        <v>1296</v>
      </c>
      <c r="C7262" s="48" t="s">
        <v>6058</v>
      </c>
      <c r="D7262" s="44">
        <v>2006</v>
      </c>
      <c r="E7262" s="48" t="s">
        <v>8837</v>
      </c>
      <c r="F7262" s="44" t="s">
        <v>1291</v>
      </c>
      <c r="G7262" s="61"/>
    </row>
    <row r="7263" spans="1:7" x14ac:dyDescent="0.15">
      <c r="A7263" s="44">
        <v>37174</v>
      </c>
      <c r="B7263" s="44" t="s">
        <v>1295</v>
      </c>
      <c r="C7263" s="48" t="s">
        <v>6059</v>
      </c>
      <c r="D7263" s="44">
        <v>2006</v>
      </c>
      <c r="E7263" s="48" t="s">
        <v>8837</v>
      </c>
      <c r="F7263" s="44" t="s">
        <v>1291</v>
      </c>
      <c r="G7263" s="61"/>
    </row>
    <row r="7264" spans="1:7" x14ac:dyDescent="0.15">
      <c r="A7264" s="44">
        <v>37180</v>
      </c>
      <c r="B7264" s="44" t="s">
        <v>1296</v>
      </c>
      <c r="C7264" s="48" t="s">
        <v>6060</v>
      </c>
      <c r="D7264" s="44">
        <v>2002</v>
      </c>
      <c r="E7264" s="48" t="s">
        <v>8826</v>
      </c>
      <c r="F7264" s="44" t="s">
        <v>1294</v>
      </c>
      <c r="G7264" s="61">
        <v>43100</v>
      </c>
    </row>
    <row r="7265" spans="1:7" x14ac:dyDescent="0.15">
      <c r="A7265" s="44">
        <v>37181</v>
      </c>
      <c r="B7265" s="44" t="s">
        <v>1295</v>
      </c>
      <c r="C7265" s="48" t="s">
        <v>6061</v>
      </c>
      <c r="D7265" s="44">
        <v>2005</v>
      </c>
      <c r="E7265" s="48" t="s">
        <v>8732</v>
      </c>
      <c r="F7265" s="44" t="s">
        <v>1292</v>
      </c>
      <c r="G7265" s="61"/>
    </row>
    <row r="7266" spans="1:7" x14ac:dyDescent="0.15">
      <c r="A7266" s="44">
        <v>37182</v>
      </c>
      <c r="B7266" s="44" t="s">
        <v>1295</v>
      </c>
      <c r="C7266" s="48" t="s">
        <v>6062</v>
      </c>
      <c r="D7266" s="44">
        <v>2006</v>
      </c>
      <c r="E7266" s="48" t="s">
        <v>8732</v>
      </c>
      <c r="F7266" s="44" t="s">
        <v>1292</v>
      </c>
      <c r="G7266" s="61"/>
    </row>
    <row r="7267" spans="1:7" x14ac:dyDescent="0.15">
      <c r="A7267" s="44">
        <v>37184</v>
      </c>
      <c r="B7267" s="44" t="s">
        <v>1296</v>
      </c>
      <c r="C7267" s="48" t="s">
        <v>6063</v>
      </c>
      <c r="D7267" s="44">
        <v>2001</v>
      </c>
      <c r="E7267" s="48" t="s">
        <v>8746</v>
      </c>
      <c r="F7267" s="44" t="s">
        <v>1293</v>
      </c>
      <c r="G7267" s="61"/>
    </row>
    <row r="7268" spans="1:7" x14ac:dyDescent="0.15">
      <c r="A7268" s="44">
        <v>37187</v>
      </c>
      <c r="B7268" s="44" t="s">
        <v>1296</v>
      </c>
      <c r="C7268" s="48" t="s">
        <v>6064</v>
      </c>
      <c r="D7268" s="44">
        <v>2003</v>
      </c>
      <c r="E7268" s="48" t="s">
        <v>9207</v>
      </c>
      <c r="F7268" s="44" t="s">
        <v>1293</v>
      </c>
      <c r="G7268" s="61"/>
    </row>
    <row r="7269" spans="1:7" x14ac:dyDescent="0.15">
      <c r="A7269" s="44">
        <v>37189</v>
      </c>
      <c r="B7269" s="44" t="s">
        <v>1295</v>
      </c>
      <c r="C7269" s="48" t="s">
        <v>6065</v>
      </c>
      <c r="D7269" s="44">
        <v>2005</v>
      </c>
      <c r="E7269" s="48" t="s">
        <v>8746</v>
      </c>
      <c r="F7269" s="44" t="s">
        <v>1293</v>
      </c>
      <c r="G7269" s="61">
        <v>43100</v>
      </c>
    </row>
    <row r="7270" spans="1:7" x14ac:dyDescent="0.15">
      <c r="A7270" s="44">
        <v>37190</v>
      </c>
      <c r="B7270" s="44" t="s">
        <v>1296</v>
      </c>
      <c r="C7270" s="48" t="s">
        <v>6066</v>
      </c>
      <c r="D7270" s="44">
        <v>2004</v>
      </c>
      <c r="E7270" s="48" t="s">
        <v>8746</v>
      </c>
      <c r="F7270" s="44" t="s">
        <v>1293</v>
      </c>
      <c r="G7270" s="61">
        <v>42435</v>
      </c>
    </row>
    <row r="7271" spans="1:7" x14ac:dyDescent="0.15">
      <c r="A7271" s="44">
        <v>37192</v>
      </c>
      <c r="B7271" s="44" t="s">
        <v>1295</v>
      </c>
      <c r="C7271" s="48" t="s">
        <v>6067</v>
      </c>
      <c r="D7271" s="44">
        <v>2004</v>
      </c>
      <c r="E7271" s="48" t="s">
        <v>8706</v>
      </c>
      <c r="F7271" s="44" t="s">
        <v>1291</v>
      </c>
      <c r="G7271" s="61">
        <v>43100</v>
      </c>
    </row>
    <row r="7272" spans="1:7" x14ac:dyDescent="0.15">
      <c r="A7272" s="44">
        <v>37193</v>
      </c>
      <c r="B7272" s="44" t="s">
        <v>1296</v>
      </c>
      <c r="C7272" s="48" t="s">
        <v>950</v>
      </c>
      <c r="D7272" s="44">
        <v>2003</v>
      </c>
      <c r="E7272" s="48" t="s">
        <v>8766</v>
      </c>
      <c r="F7272" s="44" t="s">
        <v>1291</v>
      </c>
      <c r="G7272" s="61">
        <v>43100</v>
      </c>
    </row>
    <row r="7273" spans="1:7" x14ac:dyDescent="0.15">
      <c r="A7273" s="44">
        <v>37194</v>
      </c>
      <c r="B7273" s="44" t="s">
        <v>1296</v>
      </c>
      <c r="C7273" s="48" t="s">
        <v>6068</v>
      </c>
      <c r="D7273" s="44">
        <v>2001</v>
      </c>
      <c r="E7273" s="48" t="s">
        <v>8709</v>
      </c>
      <c r="F7273" s="44" t="s">
        <v>1294</v>
      </c>
      <c r="G7273" s="61">
        <v>43100</v>
      </c>
    </row>
    <row r="7274" spans="1:7" x14ac:dyDescent="0.15">
      <c r="A7274" s="44">
        <v>37195</v>
      </c>
      <c r="B7274" s="44" t="s">
        <v>1295</v>
      </c>
      <c r="C7274" s="48" t="s">
        <v>6069</v>
      </c>
      <c r="D7274" s="44">
        <v>2002</v>
      </c>
      <c r="E7274" s="48" t="s">
        <v>8709</v>
      </c>
      <c r="F7274" s="44" t="s">
        <v>1294</v>
      </c>
      <c r="G7274" s="61">
        <v>43100</v>
      </c>
    </row>
    <row r="7275" spans="1:7" x14ac:dyDescent="0.15">
      <c r="A7275" s="44">
        <v>37196</v>
      </c>
      <c r="B7275" s="44" t="s">
        <v>1295</v>
      </c>
      <c r="C7275" s="48" t="s">
        <v>6070</v>
      </c>
      <c r="D7275" s="44">
        <v>2001</v>
      </c>
      <c r="E7275" s="48" t="s">
        <v>8709</v>
      </c>
      <c r="F7275" s="44" t="s">
        <v>1294</v>
      </c>
      <c r="G7275" s="61">
        <v>42946</v>
      </c>
    </row>
    <row r="7276" spans="1:7" x14ac:dyDescent="0.15">
      <c r="A7276" s="44">
        <v>37197</v>
      </c>
      <c r="B7276" s="44" t="s">
        <v>1296</v>
      </c>
      <c r="C7276" s="48" t="s">
        <v>6071</v>
      </c>
      <c r="D7276" s="44">
        <v>2003</v>
      </c>
      <c r="E7276" s="48" t="s">
        <v>9463</v>
      </c>
      <c r="F7276" s="44" t="s">
        <v>1296</v>
      </c>
      <c r="G7276" s="61"/>
    </row>
    <row r="7277" spans="1:7" x14ac:dyDescent="0.15">
      <c r="A7277" s="44">
        <v>37198</v>
      </c>
      <c r="B7277" s="44" t="s">
        <v>1295</v>
      </c>
      <c r="C7277" s="48" t="s">
        <v>6072</v>
      </c>
      <c r="D7277" s="44">
        <v>2006</v>
      </c>
      <c r="E7277" s="48" t="s">
        <v>9463</v>
      </c>
      <c r="F7277" s="44" t="s">
        <v>1296</v>
      </c>
      <c r="G7277" s="61"/>
    </row>
    <row r="7278" spans="1:7" x14ac:dyDescent="0.15">
      <c r="A7278" s="44">
        <v>37199</v>
      </c>
      <c r="B7278" s="44" t="s">
        <v>1295</v>
      </c>
      <c r="C7278" s="48" t="s">
        <v>6073</v>
      </c>
      <c r="D7278" s="44">
        <v>2007</v>
      </c>
      <c r="E7278" s="48" t="s">
        <v>8749</v>
      </c>
      <c r="F7278" s="44" t="s">
        <v>1291</v>
      </c>
      <c r="G7278" s="61">
        <v>43100</v>
      </c>
    </row>
    <row r="7279" spans="1:7" x14ac:dyDescent="0.15">
      <c r="A7279" s="44">
        <v>37200</v>
      </c>
      <c r="B7279" s="44" t="s">
        <v>1296</v>
      </c>
      <c r="C7279" s="48" t="s">
        <v>6074</v>
      </c>
      <c r="D7279" s="44">
        <v>2005</v>
      </c>
      <c r="E7279" s="48" t="s">
        <v>8749</v>
      </c>
      <c r="F7279" s="44" t="s">
        <v>1291</v>
      </c>
      <c r="G7279" s="61">
        <v>43100</v>
      </c>
    </row>
    <row r="7280" spans="1:7" x14ac:dyDescent="0.15">
      <c r="A7280" s="44">
        <v>37201</v>
      </c>
      <c r="B7280" s="44" t="s">
        <v>1295</v>
      </c>
      <c r="C7280" s="48" t="s">
        <v>6075</v>
      </c>
      <c r="D7280" s="44">
        <v>2006</v>
      </c>
      <c r="E7280" s="48" t="s">
        <v>8744</v>
      </c>
      <c r="F7280" s="44" t="s">
        <v>1290</v>
      </c>
      <c r="G7280" s="61"/>
    </row>
    <row r="7281" spans="1:7" x14ac:dyDescent="0.15">
      <c r="A7281" s="44">
        <v>37202</v>
      </c>
      <c r="B7281" s="44" t="s">
        <v>1295</v>
      </c>
      <c r="C7281" s="48" t="s">
        <v>6076</v>
      </c>
      <c r="D7281" s="44">
        <v>2002</v>
      </c>
      <c r="E7281" s="48" t="s">
        <v>8744</v>
      </c>
      <c r="F7281" s="44" t="s">
        <v>1290</v>
      </c>
      <c r="G7281" s="61">
        <v>42457</v>
      </c>
    </row>
    <row r="7282" spans="1:7" x14ac:dyDescent="0.15">
      <c r="A7282" s="44">
        <v>37204</v>
      </c>
      <c r="B7282" s="44" t="s">
        <v>1295</v>
      </c>
      <c r="C7282" s="48" t="s">
        <v>6077</v>
      </c>
      <c r="D7282" s="44">
        <v>2004</v>
      </c>
      <c r="E7282" s="48" t="s">
        <v>8761</v>
      </c>
      <c r="F7282" s="44" t="s">
        <v>1292</v>
      </c>
      <c r="G7282" s="61"/>
    </row>
    <row r="7283" spans="1:7" x14ac:dyDescent="0.15">
      <c r="A7283" s="44">
        <v>37207</v>
      </c>
      <c r="B7283" s="44" t="s">
        <v>1295</v>
      </c>
      <c r="C7283" s="48" t="s">
        <v>6078</v>
      </c>
      <c r="D7283" s="44">
        <v>2006</v>
      </c>
      <c r="E7283" s="48" t="s">
        <v>8741</v>
      </c>
      <c r="F7283" s="44" t="s">
        <v>1292</v>
      </c>
      <c r="G7283" s="61">
        <v>43059</v>
      </c>
    </row>
    <row r="7284" spans="1:7" x14ac:dyDescent="0.15">
      <c r="A7284" s="44">
        <v>37208</v>
      </c>
      <c r="B7284" s="44" t="s">
        <v>1295</v>
      </c>
      <c r="C7284" s="48" t="s">
        <v>6079</v>
      </c>
      <c r="D7284" s="44">
        <v>2005</v>
      </c>
      <c r="E7284" s="48" t="s">
        <v>8752</v>
      </c>
      <c r="F7284" s="44" t="s">
        <v>1290</v>
      </c>
      <c r="G7284" s="61">
        <v>42779</v>
      </c>
    </row>
    <row r="7285" spans="1:7" x14ac:dyDescent="0.15">
      <c r="A7285" s="44">
        <v>37209</v>
      </c>
      <c r="B7285" s="44" t="s">
        <v>1295</v>
      </c>
      <c r="C7285" s="48" t="s">
        <v>6080</v>
      </c>
      <c r="D7285" s="44">
        <v>2007</v>
      </c>
      <c r="E7285" s="48" t="s">
        <v>8752</v>
      </c>
      <c r="F7285" s="44" t="s">
        <v>1290</v>
      </c>
      <c r="G7285" s="61">
        <v>43100</v>
      </c>
    </row>
    <row r="7286" spans="1:7" x14ac:dyDescent="0.15">
      <c r="A7286" s="44">
        <v>37210</v>
      </c>
      <c r="B7286" s="44" t="s">
        <v>1295</v>
      </c>
      <c r="C7286" s="48" t="s">
        <v>1614</v>
      </c>
      <c r="D7286" s="44">
        <v>2005</v>
      </c>
      <c r="E7286" s="48" t="s">
        <v>8752</v>
      </c>
      <c r="F7286" s="44" t="s">
        <v>1290</v>
      </c>
      <c r="G7286" s="61">
        <v>43100</v>
      </c>
    </row>
    <row r="7287" spans="1:7" x14ac:dyDescent="0.15">
      <c r="A7287" s="44">
        <v>37211</v>
      </c>
      <c r="B7287" s="44" t="s">
        <v>1295</v>
      </c>
      <c r="C7287" s="48" t="s">
        <v>6081</v>
      </c>
      <c r="D7287" s="44">
        <v>2005</v>
      </c>
      <c r="E7287" s="48" t="s">
        <v>8752</v>
      </c>
      <c r="F7287" s="44" t="s">
        <v>1290</v>
      </c>
      <c r="G7287" s="61">
        <v>43100</v>
      </c>
    </row>
    <row r="7288" spans="1:7" x14ac:dyDescent="0.15">
      <c r="A7288" s="44">
        <v>37212</v>
      </c>
      <c r="B7288" s="44" t="s">
        <v>1295</v>
      </c>
      <c r="C7288" s="48" t="s">
        <v>6082</v>
      </c>
      <c r="D7288" s="44">
        <v>2002</v>
      </c>
      <c r="E7288" s="48" t="s">
        <v>8729</v>
      </c>
      <c r="F7288" s="44" t="s">
        <v>1298</v>
      </c>
      <c r="G7288" s="61"/>
    </row>
    <row r="7289" spans="1:7" x14ac:dyDescent="0.15">
      <c r="A7289" s="44">
        <v>37215</v>
      </c>
      <c r="B7289" s="44" t="s">
        <v>1295</v>
      </c>
      <c r="C7289" s="48" t="s">
        <v>6083</v>
      </c>
      <c r="D7289" s="44">
        <v>2004</v>
      </c>
      <c r="E7289" s="48" t="s">
        <v>8842</v>
      </c>
      <c r="F7289" s="44" t="s">
        <v>1291</v>
      </c>
      <c r="G7289" s="61">
        <v>42771</v>
      </c>
    </row>
    <row r="7290" spans="1:7" x14ac:dyDescent="0.15">
      <c r="A7290" s="44">
        <v>37216</v>
      </c>
      <c r="B7290" s="44" t="s">
        <v>1295</v>
      </c>
      <c r="C7290" s="48" t="s">
        <v>6084</v>
      </c>
      <c r="D7290" s="44">
        <v>2005</v>
      </c>
      <c r="E7290" s="48" t="s">
        <v>8720</v>
      </c>
      <c r="F7290" s="44" t="s">
        <v>1298</v>
      </c>
      <c r="G7290" s="61">
        <v>42996</v>
      </c>
    </row>
    <row r="7291" spans="1:7" x14ac:dyDescent="0.15">
      <c r="A7291" s="44">
        <v>37217</v>
      </c>
      <c r="B7291" s="44" t="s">
        <v>1295</v>
      </c>
      <c r="C7291" s="48" t="s">
        <v>6085</v>
      </c>
      <c r="D7291" s="44">
        <v>2004</v>
      </c>
      <c r="E7291" s="48" t="s">
        <v>8691</v>
      </c>
      <c r="F7291" s="44" t="s">
        <v>1296</v>
      </c>
      <c r="G7291" s="61"/>
    </row>
    <row r="7292" spans="1:7" x14ac:dyDescent="0.15">
      <c r="A7292" s="44">
        <v>37219</v>
      </c>
      <c r="B7292" s="44" t="s">
        <v>1295</v>
      </c>
      <c r="C7292" s="48" t="s">
        <v>6722</v>
      </c>
      <c r="D7292" s="44">
        <v>2010</v>
      </c>
      <c r="E7292" s="48" t="s">
        <v>8691</v>
      </c>
      <c r="F7292" s="44" t="s">
        <v>1296</v>
      </c>
      <c r="G7292" s="61"/>
    </row>
    <row r="7293" spans="1:7" x14ac:dyDescent="0.15">
      <c r="A7293" s="44">
        <v>37220</v>
      </c>
      <c r="B7293" s="44" t="s">
        <v>1296</v>
      </c>
      <c r="C7293" s="48" t="s">
        <v>6086</v>
      </c>
      <c r="D7293" s="44">
        <v>2003</v>
      </c>
      <c r="E7293" s="48" t="s">
        <v>8691</v>
      </c>
      <c r="F7293" s="44" t="s">
        <v>1296</v>
      </c>
      <c r="G7293" s="61"/>
    </row>
    <row r="7294" spans="1:7" x14ac:dyDescent="0.15">
      <c r="A7294" s="44">
        <v>37221</v>
      </c>
      <c r="B7294" s="44" t="s">
        <v>1295</v>
      </c>
      <c r="C7294" s="48" t="s">
        <v>6087</v>
      </c>
      <c r="D7294" s="44">
        <v>2001</v>
      </c>
      <c r="E7294" s="48" t="s">
        <v>8691</v>
      </c>
      <c r="F7294" s="44" t="s">
        <v>1296</v>
      </c>
      <c r="G7294" s="61"/>
    </row>
    <row r="7295" spans="1:7" x14ac:dyDescent="0.15">
      <c r="A7295" s="44">
        <v>37222</v>
      </c>
      <c r="B7295" s="44" t="s">
        <v>1295</v>
      </c>
      <c r="C7295" s="48" t="s">
        <v>6723</v>
      </c>
      <c r="D7295" s="44">
        <v>2010</v>
      </c>
      <c r="E7295" s="48" t="s">
        <v>8691</v>
      </c>
      <c r="F7295" s="44" t="s">
        <v>1296</v>
      </c>
      <c r="G7295" s="61"/>
    </row>
    <row r="7296" spans="1:7" x14ac:dyDescent="0.15">
      <c r="A7296" s="44">
        <v>37223</v>
      </c>
      <c r="B7296" s="44" t="s">
        <v>1295</v>
      </c>
      <c r="C7296" s="48" t="s">
        <v>6088</v>
      </c>
      <c r="D7296" s="44">
        <v>2006</v>
      </c>
      <c r="E7296" s="48" t="s">
        <v>8691</v>
      </c>
      <c r="F7296" s="44" t="s">
        <v>1296</v>
      </c>
      <c r="G7296" s="61">
        <v>43072</v>
      </c>
    </row>
    <row r="7297" spans="1:7" x14ac:dyDescent="0.15">
      <c r="A7297" s="44">
        <v>37226</v>
      </c>
      <c r="B7297" s="44" t="s">
        <v>1296</v>
      </c>
      <c r="C7297" s="48" t="s">
        <v>6089</v>
      </c>
      <c r="D7297" s="44">
        <v>2005</v>
      </c>
      <c r="E7297" s="48" t="s">
        <v>8691</v>
      </c>
      <c r="F7297" s="44" t="s">
        <v>1296</v>
      </c>
      <c r="G7297" s="61">
        <v>42676</v>
      </c>
    </row>
    <row r="7298" spans="1:7" x14ac:dyDescent="0.15">
      <c r="A7298" s="44">
        <v>37227</v>
      </c>
      <c r="B7298" s="44" t="s">
        <v>1295</v>
      </c>
      <c r="C7298" s="48" t="s">
        <v>6724</v>
      </c>
      <c r="D7298" s="44">
        <v>2010</v>
      </c>
      <c r="E7298" s="48" t="s">
        <v>8691</v>
      </c>
      <c r="F7298" s="44" t="s">
        <v>1296</v>
      </c>
      <c r="G7298" s="61"/>
    </row>
    <row r="7299" spans="1:7" x14ac:dyDescent="0.15">
      <c r="A7299" s="44">
        <v>37228</v>
      </c>
      <c r="B7299" s="44" t="s">
        <v>1296</v>
      </c>
      <c r="C7299" s="48" t="s">
        <v>6090</v>
      </c>
      <c r="D7299" s="44">
        <v>2003</v>
      </c>
      <c r="E7299" s="48" t="s">
        <v>8786</v>
      </c>
      <c r="F7299" s="44" t="s">
        <v>1297</v>
      </c>
      <c r="G7299" s="61"/>
    </row>
    <row r="7300" spans="1:7" x14ac:dyDescent="0.15">
      <c r="A7300" s="44">
        <v>37229</v>
      </c>
      <c r="B7300" s="44" t="s">
        <v>1295</v>
      </c>
      <c r="C7300" s="48" t="s">
        <v>6091</v>
      </c>
      <c r="D7300" s="44">
        <v>2007</v>
      </c>
      <c r="E7300" s="48" t="s">
        <v>8786</v>
      </c>
      <c r="F7300" s="44" t="s">
        <v>1297</v>
      </c>
      <c r="G7300" s="61">
        <v>42837</v>
      </c>
    </row>
    <row r="7301" spans="1:7" x14ac:dyDescent="0.15">
      <c r="A7301" s="44">
        <v>37230</v>
      </c>
      <c r="B7301" s="44" t="s">
        <v>1296</v>
      </c>
      <c r="C7301" s="48" t="s">
        <v>6092</v>
      </c>
      <c r="D7301" s="44">
        <v>2007</v>
      </c>
      <c r="E7301" s="48" t="s">
        <v>8786</v>
      </c>
      <c r="F7301" s="44" t="s">
        <v>1297</v>
      </c>
      <c r="G7301" s="61"/>
    </row>
    <row r="7302" spans="1:7" x14ac:dyDescent="0.15">
      <c r="A7302" s="44">
        <v>37231</v>
      </c>
      <c r="B7302" s="44" t="s">
        <v>1296</v>
      </c>
      <c r="C7302" s="48" t="s">
        <v>6093</v>
      </c>
      <c r="D7302" s="44">
        <v>2002</v>
      </c>
      <c r="E7302" s="48" t="s">
        <v>8846</v>
      </c>
      <c r="F7302" s="44" t="s">
        <v>1299</v>
      </c>
      <c r="G7302" s="61"/>
    </row>
    <row r="7303" spans="1:7" x14ac:dyDescent="0.15">
      <c r="A7303" s="44">
        <v>37232</v>
      </c>
      <c r="B7303" s="44" t="s">
        <v>1295</v>
      </c>
      <c r="C7303" s="48" t="s">
        <v>6094</v>
      </c>
      <c r="D7303" s="44">
        <v>2003</v>
      </c>
      <c r="E7303" s="48" t="s">
        <v>8827</v>
      </c>
      <c r="F7303" s="44" t="s">
        <v>1293</v>
      </c>
      <c r="G7303" s="61">
        <v>42871</v>
      </c>
    </row>
    <row r="7304" spans="1:7" x14ac:dyDescent="0.15">
      <c r="A7304" s="44">
        <v>37234</v>
      </c>
      <c r="B7304" s="44" t="s">
        <v>1295</v>
      </c>
      <c r="C7304" s="48" t="s">
        <v>6095</v>
      </c>
      <c r="D7304" s="44">
        <v>2003</v>
      </c>
      <c r="E7304" s="48" t="s">
        <v>8827</v>
      </c>
      <c r="F7304" s="44" t="s">
        <v>1293</v>
      </c>
      <c r="G7304" s="61">
        <v>43100</v>
      </c>
    </row>
    <row r="7305" spans="1:7" x14ac:dyDescent="0.15">
      <c r="A7305" s="44">
        <v>37235</v>
      </c>
      <c r="B7305" s="44" t="s">
        <v>1295</v>
      </c>
      <c r="C7305" s="48" t="s">
        <v>6096</v>
      </c>
      <c r="D7305" s="44">
        <v>2002</v>
      </c>
      <c r="E7305" s="48" t="s">
        <v>8827</v>
      </c>
      <c r="F7305" s="44" t="s">
        <v>1293</v>
      </c>
      <c r="G7305" s="61"/>
    </row>
    <row r="7306" spans="1:7" x14ac:dyDescent="0.15">
      <c r="A7306" s="44">
        <v>37236</v>
      </c>
      <c r="B7306" s="44" t="s">
        <v>1295</v>
      </c>
      <c r="C7306" s="48" t="s">
        <v>6097</v>
      </c>
      <c r="D7306" s="44">
        <v>2004</v>
      </c>
      <c r="E7306" s="48" t="s">
        <v>8708</v>
      </c>
      <c r="F7306" s="44" t="s">
        <v>1296</v>
      </c>
      <c r="G7306" s="61">
        <v>42429</v>
      </c>
    </row>
    <row r="7307" spans="1:7" x14ac:dyDescent="0.15">
      <c r="A7307" s="44">
        <v>37237</v>
      </c>
      <c r="B7307" s="44" t="s">
        <v>1295</v>
      </c>
      <c r="C7307" s="48" t="s">
        <v>6098</v>
      </c>
      <c r="D7307" s="44">
        <v>2004</v>
      </c>
      <c r="E7307" s="48" t="s">
        <v>8708</v>
      </c>
      <c r="F7307" s="44" t="s">
        <v>1296</v>
      </c>
      <c r="G7307" s="61">
        <v>42429</v>
      </c>
    </row>
    <row r="7308" spans="1:7" x14ac:dyDescent="0.15">
      <c r="A7308" s="44">
        <v>37238</v>
      </c>
      <c r="B7308" s="44" t="s">
        <v>1296</v>
      </c>
      <c r="C7308" s="48" t="s">
        <v>6099</v>
      </c>
      <c r="D7308" s="44">
        <v>2002</v>
      </c>
      <c r="E7308" s="48" t="s">
        <v>8708</v>
      </c>
      <c r="F7308" s="44" t="s">
        <v>1296</v>
      </c>
      <c r="G7308" s="61">
        <v>42676</v>
      </c>
    </row>
    <row r="7309" spans="1:7" x14ac:dyDescent="0.15">
      <c r="A7309" s="44">
        <v>37239</v>
      </c>
      <c r="B7309" s="44" t="s">
        <v>1295</v>
      </c>
      <c r="C7309" s="48" t="s">
        <v>6100</v>
      </c>
      <c r="D7309" s="44">
        <v>2002</v>
      </c>
      <c r="E7309" s="48" t="s">
        <v>8708</v>
      </c>
      <c r="F7309" s="44" t="s">
        <v>1296</v>
      </c>
      <c r="G7309" s="61">
        <v>42676</v>
      </c>
    </row>
    <row r="7310" spans="1:7" x14ac:dyDescent="0.15">
      <c r="A7310" s="44">
        <v>37240</v>
      </c>
      <c r="B7310" s="44" t="s">
        <v>1296</v>
      </c>
      <c r="C7310" s="48" t="s">
        <v>6101</v>
      </c>
      <c r="D7310" s="44">
        <v>2001</v>
      </c>
      <c r="E7310" s="48" t="s">
        <v>8708</v>
      </c>
      <c r="F7310" s="44" t="s">
        <v>1296</v>
      </c>
      <c r="G7310" s="61">
        <v>43072</v>
      </c>
    </row>
    <row r="7311" spans="1:7" x14ac:dyDescent="0.15">
      <c r="A7311" s="44">
        <v>37241</v>
      </c>
      <c r="B7311" s="44" t="s">
        <v>1295</v>
      </c>
      <c r="C7311" s="48" t="s">
        <v>6102</v>
      </c>
      <c r="D7311" s="44">
        <v>2002</v>
      </c>
      <c r="E7311" s="48" t="s">
        <v>8708</v>
      </c>
      <c r="F7311" s="44" t="s">
        <v>1296</v>
      </c>
      <c r="G7311" s="61"/>
    </row>
    <row r="7312" spans="1:7" x14ac:dyDescent="0.15">
      <c r="A7312" s="44">
        <v>37242</v>
      </c>
      <c r="B7312" s="44" t="s">
        <v>1295</v>
      </c>
      <c r="C7312" s="48" t="s">
        <v>6103</v>
      </c>
      <c r="D7312" s="44">
        <v>2000</v>
      </c>
      <c r="E7312" s="48" t="s">
        <v>8708</v>
      </c>
      <c r="F7312" s="44" t="s">
        <v>1296</v>
      </c>
      <c r="G7312" s="61"/>
    </row>
    <row r="7313" spans="1:7" x14ac:dyDescent="0.15">
      <c r="A7313" s="44">
        <v>37243</v>
      </c>
      <c r="B7313" s="44" t="s">
        <v>1296</v>
      </c>
      <c r="C7313" s="48" t="s">
        <v>6104</v>
      </c>
      <c r="D7313" s="44">
        <v>2004</v>
      </c>
      <c r="E7313" s="48" t="s">
        <v>8708</v>
      </c>
      <c r="F7313" s="44" t="s">
        <v>1296</v>
      </c>
      <c r="G7313" s="61">
        <v>43100</v>
      </c>
    </row>
    <row r="7314" spans="1:7" x14ac:dyDescent="0.15">
      <c r="A7314" s="44">
        <v>37244</v>
      </c>
      <c r="B7314" s="44" t="s">
        <v>1296</v>
      </c>
      <c r="C7314" s="48" t="s">
        <v>6105</v>
      </c>
      <c r="D7314" s="44">
        <v>2004</v>
      </c>
      <c r="E7314" s="48" t="s">
        <v>8855</v>
      </c>
      <c r="F7314" s="44" t="s">
        <v>1292</v>
      </c>
      <c r="G7314" s="61"/>
    </row>
    <row r="7315" spans="1:7" x14ac:dyDescent="0.15">
      <c r="A7315" s="44">
        <v>37245</v>
      </c>
      <c r="B7315" s="44" t="s">
        <v>1295</v>
      </c>
      <c r="C7315" s="48" t="s">
        <v>4943</v>
      </c>
      <c r="D7315" s="44">
        <v>2004</v>
      </c>
      <c r="E7315" s="48" t="s">
        <v>8837</v>
      </c>
      <c r="F7315" s="44" t="s">
        <v>1291</v>
      </c>
      <c r="G7315" s="61"/>
    </row>
    <row r="7316" spans="1:7" x14ac:dyDescent="0.15">
      <c r="A7316" s="44">
        <v>37246</v>
      </c>
      <c r="B7316" s="44" t="s">
        <v>1295</v>
      </c>
      <c r="C7316" s="48" t="s">
        <v>8342</v>
      </c>
      <c r="D7316" s="44">
        <v>2004</v>
      </c>
      <c r="E7316" s="48" t="s">
        <v>8837</v>
      </c>
      <c r="F7316" s="44" t="s">
        <v>1291</v>
      </c>
      <c r="G7316" s="61"/>
    </row>
    <row r="7317" spans="1:7" x14ac:dyDescent="0.15">
      <c r="A7317" s="44">
        <v>37248</v>
      </c>
      <c r="B7317" s="44" t="s">
        <v>1295</v>
      </c>
      <c r="C7317" s="48" t="s">
        <v>6106</v>
      </c>
      <c r="D7317" s="44">
        <v>2003</v>
      </c>
      <c r="E7317" s="48" t="s">
        <v>8827</v>
      </c>
      <c r="F7317" s="44" t="s">
        <v>1293</v>
      </c>
      <c r="G7317" s="61">
        <v>43100</v>
      </c>
    </row>
    <row r="7318" spans="1:7" x14ac:dyDescent="0.15">
      <c r="A7318" s="44">
        <v>37250</v>
      </c>
      <c r="B7318" s="44" t="s">
        <v>1295</v>
      </c>
      <c r="C7318" s="48" t="s">
        <v>6137</v>
      </c>
      <c r="D7318" s="44">
        <v>2003</v>
      </c>
      <c r="E7318" s="48" t="s">
        <v>8697</v>
      </c>
      <c r="F7318" s="44" t="s">
        <v>1291</v>
      </c>
      <c r="G7318" s="61"/>
    </row>
    <row r="7319" spans="1:7" x14ac:dyDescent="0.15">
      <c r="A7319" s="44">
        <v>37251</v>
      </c>
      <c r="B7319" s="44" t="s">
        <v>1295</v>
      </c>
      <c r="C7319" s="48" t="s">
        <v>6138</v>
      </c>
      <c r="D7319" s="44">
        <v>2006</v>
      </c>
      <c r="E7319" s="48" t="s">
        <v>8762</v>
      </c>
      <c r="F7319" s="44" t="s">
        <v>1291</v>
      </c>
      <c r="G7319" s="61"/>
    </row>
    <row r="7320" spans="1:7" x14ac:dyDescent="0.15">
      <c r="A7320" s="44">
        <v>37252</v>
      </c>
      <c r="B7320" s="44" t="s">
        <v>1295</v>
      </c>
      <c r="C7320" s="48" t="s">
        <v>6139</v>
      </c>
      <c r="D7320" s="44">
        <v>2004</v>
      </c>
      <c r="E7320" s="48" t="s">
        <v>8762</v>
      </c>
      <c r="F7320" s="44" t="s">
        <v>1291</v>
      </c>
      <c r="G7320" s="61">
        <v>42890</v>
      </c>
    </row>
    <row r="7321" spans="1:7" x14ac:dyDescent="0.15">
      <c r="A7321" s="133">
        <v>37253</v>
      </c>
      <c r="B7321" s="133" t="s">
        <v>1295</v>
      </c>
      <c r="C7321" s="134" t="s">
        <v>6725</v>
      </c>
      <c r="D7321" s="133">
        <v>2006</v>
      </c>
      <c r="E7321" s="134" t="s">
        <v>8762</v>
      </c>
      <c r="F7321" s="133" t="s">
        <v>1291</v>
      </c>
      <c r="G7321" s="135">
        <v>43100</v>
      </c>
    </row>
    <row r="7322" spans="1:7" x14ac:dyDescent="0.15">
      <c r="A7322" s="44">
        <v>37254</v>
      </c>
      <c r="B7322" s="44" t="s">
        <v>1295</v>
      </c>
      <c r="C7322" s="48" t="s">
        <v>6140</v>
      </c>
      <c r="D7322" s="44">
        <v>2007</v>
      </c>
      <c r="E7322" s="48" t="s">
        <v>8762</v>
      </c>
      <c r="F7322" s="44" t="s">
        <v>1291</v>
      </c>
      <c r="G7322" s="61">
        <v>43100</v>
      </c>
    </row>
    <row r="7323" spans="1:7" x14ac:dyDescent="0.15">
      <c r="A7323" s="44">
        <v>37255</v>
      </c>
      <c r="B7323" s="44" t="s">
        <v>1295</v>
      </c>
      <c r="C7323" s="48" t="s">
        <v>6141</v>
      </c>
      <c r="D7323" s="44">
        <v>2004</v>
      </c>
      <c r="E7323" s="48" t="s">
        <v>8762</v>
      </c>
      <c r="F7323" s="44" t="s">
        <v>1291</v>
      </c>
      <c r="G7323" s="61">
        <v>42925</v>
      </c>
    </row>
    <row r="7324" spans="1:7" x14ac:dyDescent="0.15">
      <c r="A7324" s="44">
        <v>37256</v>
      </c>
      <c r="B7324" s="44" t="s">
        <v>1296</v>
      </c>
      <c r="C7324" s="48" t="s">
        <v>6142</v>
      </c>
      <c r="D7324" s="44">
        <v>2001</v>
      </c>
      <c r="E7324" s="48" t="s">
        <v>8871</v>
      </c>
      <c r="F7324" s="44" t="s">
        <v>1294</v>
      </c>
      <c r="G7324" s="61">
        <v>42645</v>
      </c>
    </row>
    <row r="7325" spans="1:7" x14ac:dyDescent="0.15">
      <c r="A7325" s="44">
        <v>37257</v>
      </c>
      <c r="B7325" s="44" t="s">
        <v>1296</v>
      </c>
      <c r="C7325" s="48" t="s">
        <v>6143</v>
      </c>
      <c r="D7325" s="44">
        <v>2003</v>
      </c>
      <c r="E7325" s="48" t="s">
        <v>8762</v>
      </c>
      <c r="F7325" s="44" t="s">
        <v>1291</v>
      </c>
      <c r="G7325" s="61"/>
    </row>
    <row r="7326" spans="1:7" x14ac:dyDescent="0.15">
      <c r="A7326" s="44">
        <v>37258</v>
      </c>
      <c r="B7326" s="44" t="s">
        <v>1295</v>
      </c>
      <c r="C7326" s="48" t="s">
        <v>6144</v>
      </c>
      <c r="D7326" s="44">
        <v>2005</v>
      </c>
      <c r="E7326" s="48" t="s">
        <v>8709</v>
      </c>
      <c r="F7326" s="44" t="s">
        <v>1294</v>
      </c>
      <c r="G7326" s="61">
        <v>43100</v>
      </c>
    </row>
    <row r="7327" spans="1:7" x14ac:dyDescent="0.15">
      <c r="A7327" s="44">
        <v>37259</v>
      </c>
      <c r="B7327" s="44" t="s">
        <v>1296</v>
      </c>
      <c r="C7327" s="48" t="s">
        <v>6145</v>
      </c>
      <c r="D7327" s="44">
        <v>2003</v>
      </c>
      <c r="E7327" s="48" t="s">
        <v>8762</v>
      </c>
      <c r="F7327" s="44" t="s">
        <v>1291</v>
      </c>
      <c r="G7327" s="61">
        <v>42792</v>
      </c>
    </row>
    <row r="7328" spans="1:7" x14ac:dyDescent="0.15">
      <c r="A7328" s="44">
        <v>37260</v>
      </c>
      <c r="B7328" s="44" t="s">
        <v>1296</v>
      </c>
      <c r="C7328" s="48" t="s">
        <v>6146</v>
      </c>
      <c r="D7328" s="44">
        <v>2004</v>
      </c>
      <c r="E7328" s="48" t="s">
        <v>8754</v>
      </c>
      <c r="F7328" s="44" t="s">
        <v>1293</v>
      </c>
      <c r="G7328" s="61">
        <v>43100</v>
      </c>
    </row>
    <row r="7329" spans="1:7" x14ac:dyDescent="0.15">
      <c r="A7329" s="44">
        <v>37261</v>
      </c>
      <c r="B7329" s="44" t="s">
        <v>1295</v>
      </c>
      <c r="C7329" s="48" t="s">
        <v>6147</v>
      </c>
      <c r="D7329" s="44">
        <v>2005</v>
      </c>
      <c r="E7329" s="48" t="s">
        <v>8695</v>
      </c>
      <c r="F7329" s="44" t="s">
        <v>1290</v>
      </c>
      <c r="G7329" s="61">
        <v>43100</v>
      </c>
    </row>
    <row r="7330" spans="1:7" x14ac:dyDescent="0.15">
      <c r="A7330" s="44">
        <v>37262</v>
      </c>
      <c r="B7330" s="44" t="s">
        <v>1295</v>
      </c>
      <c r="C7330" s="48" t="s">
        <v>6148</v>
      </c>
      <c r="D7330" s="44">
        <v>2004</v>
      </c>
      <c r="E7330" s="48" t="s">
        <v>8689</v>
      </c>
      <c r="F7330" s="44" t="s">
        <v>1290</v>
      </c>
      <c r="G7330" s="61">
        <v>43100</v>
      </c>
    </row>
    <row r="7331" spans="1:7" x14ac:dyDescent="0.15">
      <c r="A7331" s="44">
        <v>37263</v>
      </c>
      <c r="B7331" s="44" t="s">
        <v>1296</v>
      </c>
      <c r="C7331" s="48" t="s">
        <v>6149</v>
      </c>
      <c r="D7331" s="44">
        <v>2004</v>
      </c>
      <c r="E7331" s="48" t="s">
        <v>8846</v>
      </c>
      <c r="F7331" s="44" t="s">
        <v>1299</v>
      </c>
      <c r="G7331" s="61">
        <v>43100</v>
      </c>
    </row>
    <row r="7332" spans="1:7" x14ac:dyDescent="0.15">
      <c r="A7332" s="44">
        <v>37264</v>
      </c>
      <c r="B7332" s="44" t="s">
        <v>1295</v>
      </c>
      <c r="C7332" s="48" t="s">
        <v>6150</v>
      </c>
      <c r="D7332" s="44">
        <v>2002</v>
      </c>
      <c r="E7332" s="48" t="s">
        <v>8689</v>
      </c>
      <c r="F7332" s="44" t="s">
        <v>1290</v>
      </c>
      <c r="G7332" s="61">
        <v>43059</v>
      </c>
    </row>
    <row r="7333" spans="1:7" x14ac:dyDescent="0.15">
      <c r="A7333" s="44">
        <v>37265</v>
      </c>
      <c r="B7333" s="44" t="s">
        <v>1295</v>
      </c>
      <c r="C7333" s="48" t="s">
        <v>8343</v>
      </c>
      <c r="D7333" s="44">
        <v>2005</v>
      </c>
      <c r="E7333" s="48" t="s">
        <v>8689</v>
      </c>
      <c r="F7333" s="44" t="s">
        <v>1290</v>
      </c>
      <c r="G7333" s="61">
        <v>43100</v>
      </c>
    </row>
    <row r="7334" spans="1:7" x14ac:dyDescent="0.15">
      <c r="A7334" s="44">
        <v>37266</v>
      </c>
      <c r="B7334" s="44" t="s">
        <v>1295</v>
      </c>
      <c r="C7334" s="48" t="s">
        <v>6151</v>
      </c>
      <c r="D7334" s="44">
        <v>2004</v>
      </c>
      <c r="E7334" s="48" t="s">
        <v>8832</v>
      </c>
      <c r="F7334" s="44" t="s">
        <v>1294</v>
      </c>
      <c r="G7334" s="61">
        <v>42771</v>
      </c>
    </row>
    <row r="7335" spans="1:7" x14ac:dyDescent="0.15">
      <c r="A7335" s="44">
        <v>37267</v>
      </c>
      <c r="B7335" s="44" t="s">
        <v>1295</v>
      </c>
      <c r="C7335" s="48" t="s">
        <v>6152</v>
      </c>
      <c r="D7335" s="44">
        <v>2005</v>
      </c>
      <c r="E7335" s="48" t="s">
        <v>8690</v>
      </c>
      <c r="F7335" s="44" t="s">
        <v>1291</v>
      </c>
      <c r="G7335" s="61">
        <v>43100</v>
      </c>
    </row>
    <row r="7336" spans="1:7" x14ac:dyDescent="0.15">
      <c r="A7336" s="44">
        <v>37268</v>
      </c>
      <c r="B7336" s="44" t="s">
        <v>1295</v>
      </c>
      <c r="C7336" s="48" t="s">
        <v>6153</v>
      </c>
      <c r="D7336" s="44">
        <v>2001</v>
      </c>
      <c r="E7336" s="48" t="s">
        <v>8689</v>
      </c>
      <c r="F7336" s="44" t="s">
        <v>1290</v>
      </c>
      <c r="G7336" s="61">
        <v>42540</v>
      </c>
    </row>
    <row r="7337" spans="1:7" x14ac:dyDescent="0.15">
      <c r="A7337" s="44">
        <v>37270</v>
      </c>
      <c r="B7337" s="44" t="s">
        <v>1295</v>
      </c>
      <c r="C7337" s="48" t="s">
        <v>6115</v>
      </c>
      <c r="D7337" s="44">
        <v>2003</v>
      </c>
      <c r="E7337" s="48" t="s">
        <v>8756</v>
      </c>
      <c r="F7337" s="44" t="s">
        <v>1296</v>
      </c>
      <c r="G7337" s="61">
        <v>43100</v>
      </c>
    </row>
    <row r="7338" spans="1:7" x14ac:dyDescent="0.15">
      <c r="A7338" s="44">
        <v>37271</v>
      </c>
      <c r="B7338" s="44" t="s">
        <v>1296</v>
      </c>
      <c r="C7338" s="48" t="s">
        <v>6154</v>
      </c>
      <c r="D7338" s="44">
        <v>2005</v>
      </c>
      <c r="E7338" s="48" t="s">
        <v>9976</v>
      </c>
      <c r="F7338" s="44" t="s">
        <v>1291</v>
      </c>
      <c r="G7338" s="61"/>
    </row>
    <row r="7339" spans="1:7" x14ac:dyDescent="0.15">
      <c r="A7339" s="44">
        <v>37272</v>
      </c>
      <c r="B7339" s="44" t="s">
        <v>1295</v>
      </c>
      <c r="C7339" s="48" t="s">
        <v>6155</v>
      </c>
      <c r="D7339" s="44">
        <v>2003</v>
      </c>
      <c r="E7339" s="48" t="s">
        <v>8693</v>
      </c>
      <c r="F7339" s="44" t="s">
        <v>1295</v>
      </c>
      <c r="G7339" s="61">
        <v>42540</v>
      </c>
    </row>
    <row r="7340" spans="1:7" x14ac:dyDescent="0.15">
      <c r="A7340" s="44">
        <v>37273</v>
      </c>
      <c r="B7340" s="44" t="s">
        <v>1296</v>
      </c>
      <c r="C7340" s="48" t="s">
        <v>6156</v>
      </c>
      <c r="D7340" s="44">
        <v>2000</v>
      </c>
      <c r="E7340" s="48" t="s">
        <v>8693</v>
      </c>
      <c r="F7340" s="44" t="s">
        <v>1295</v>
      </c>
      <c r="G7340" s="61">
        <v>42925</v>
      </c>
    </row>
    <row r="7341" spans="1:7" x14ac:dyDescent="0.15">
      <c r="A7341" s="44">
        <v>37274</v>
      </c>
      <c r="B7341" s="44" t="s">
        <v>1295</v>
      </c>
      <c r="C7341" s="48" t="s">
        <v>6157</v>
      </c>
      <c r="D7341" s="44">
        <v>2005</v>
      </c>
      <c r="E7341" s="48" t="s">
        <v>8693</v>
      </c>
      <c r="F7341" s="44" t="s">
        <v>1295</v>
      </c>
      <c r="G7341" s="61">
        <v>42694</v>
      </c>
    </row>
    <row r="7342" spans="1:7" x14ac:dyDescent="0.15">
      <c r="A7342" s="44">
        <v>37276</v>
      </c>
      <c r="B7342" s="44" t="s">
        <v>1295</v>
      </c>
      <c r="C7342" s="48" t="s">
        <v>6158</v>
      </c>
      <c r="D7342" s="44">
        <v>2007</v>
      </c>
      <c r="E7342" s="48" t="s">
        <v>8762</v>
      </c>
      <c r="F7342" s="44" t="s">
        <v>1291</v>
      </c>
      <c r="G7342" s="61">
        <v>42876</v>
      </c>
    </row>
    <row r="7343" spans="1:7" x14ac:dyDescent="0.15">
      <c r="A7343" s="44">
        <v>37277</v>
      </c>
      <c r="B7343" s="44" t="s">
        <v>1295</v>
      </c>
      <c r="C7343" s="48" t="s">
        <v>6159</v>
      </c>
      <c r="D7343" s="44">
        <v>2002</v>
      </c>
      <c r="E7343" s="48" t="s">
        <v>8762</v>
      </c>
      <c r="F7343" s="44" t="s">
        <v>1291</v>
      </c>
      <c r="G7343" s="61">
        <v>43100</v>
      </c>
    </row>
    <row r="7344" spans="1:7" x14ac:dyDescent="0.15">
      <c r="A7344" s="44">
        <v>37278</v>
      </c>
      <c r="B7344" s="44" t="s">
        <v>1295</v>
      </c>
      <c r="C7344" s="48" t="s">
        <v>6160</v>
      </c>
      <c r="D7344" s="44">
        <v>2005</v>
      </c>
      <c r="E7344" s="48" t="s">
        <v>8734</v>
      </c>
      <c r="F7344" s="44" t="s">
        <v>1297</v>
      </c>
      <c r="G7344" s="61">
        <v>43100</v>
      </c>
    </row>
    <row r="7345" spans="1:7" x14ac:dyDescent="0.15">
      <c r="A7345" s="44">
        <v>37279</v>
      </c>
      <c r="B7345" s="44" t="s">
        <v>1295</v>
      </c>
      <c r="C7345" s="48" t="s">
        <v>6161</v>
      </c>
      <c r="D7345" s="44">
        <v>2003</v>
      </c>
      <c r="E7345" s="48" t="s">
        <v>8743</v>
      </c>
      <c r="F7345" s="44" t="s">
        <v>1299</v>
      </c>
      <c r="G7345" s="61"/>
    </row>
    <row r="7346" spans="1:7" x14ac:dyDescent="0.15">
      <c r="A7346" s="44">
        <v>37280</v>
      </c>
      <c r="B7346" s="44" t="s">
        <v>1296</v>
      </c>
      <c r="C7346" s="48" t="s">
        <v>6162</v>
      </c>
      <c r="D7346" s="44">
        <v>2004</v>
      </c>
      <c r="E7346" s="48" t="s">
        <v>8727</v>
      </c>
      <c r="F7346" s="44" t="s">
        <v>1293</v>
      </c>
      <c r="G7346" s="61">
        <v>43002</v>
      </c>
    </row>
    <row r="7347" spans="1:7" x14ac:dyDescent="0.15">
      <c r="A7347" s="44">
        <v>37281</v>
      </c>
      <c r="B7347" s="44" t="s">
        <v>1296</v>
      </c>
      <c r="C7347" s="48" t="s">
        <v>6163</v>
      </c>
      <c r="D7347" s="44">
        <v>2004</v>
      </c>
      <c r="E7347" s="48" t="s">
        <v>8809</v>
      </c>
      <c r="F7347" s="44" t="s">
        <v>1297</v>
      </c>
      <c r="G7347" s="61">
        <v>43100</v>
      </c>
    </row>
    <row r="7348" spans="1:7" x14ac:dyDescent="0.15">
      <c r="A7348" s="44">
        <v>37282</v>
      </c>
      <c r="B7348" s="44" t="s">
        <v>1296</v>
      </c>
      <c r="C7348" s="48" t="s">
        <v>6164</v>
      </c>
      <c r="D7348" s="44">
        <v>2000</v>
      </c>
      <c r="E7348" s="48" t="s">
        <v>8767</v>
      </c>
      <c r="F7348" s="44" t="s">
        <v>1297</v>
      </c>
      <c r="G7348" s="61"/>
    </row>
    <row r="7349" spans="1:7" x14ac:dyDescent="0.15">
      <c r="A7349" s="44">
        <v>37283</v>
      </c>
      <c r="B7349" s="44" t="s">
        <v>1295</v>
      </c>
      <c r="C7349" s="48" t="s">
        <v>6165</v>
      </c>
      <c r="D7349" s="44">
        <v>2000</v>
      </c>
      <c r="E7349" s="48" t="s">
        <v>8767</v>
      </c>
      <c r="F7349" s="44" t="s">
        <v>1297</v>
      </c>
      <c r="G7349" s="61"/>
    </row>
    <row r="7350" spans="1:7" x14ac:dyDescent="0.15">
      <c r="A7350" s="44">
        <v>37284</v>
      </c>
      <c r="B7350" s="44" t="s">
        <v>1295</v>
      </c>
      <c r="C7350" s="48" t="s">
        <v>6166</v>
      </c>
      <c r="D7350" s="44">
        <v>2005</v>
      </c>
      <c r="E7350" s="48" t="s">
        <v>8767</v>
      </c>
      <c r="F7350" s="44" t="s">
        <v>1297</v>
      </c>
      <c r="G7350" s="61">
        <v>43100</v>
      </c>
    </row>
    <row r="7351" spans="1:7" x14ac:dyDescent="0.15">
      <c r="A7351" s="44">
        <v>37285</v>
      </c>
      <c r="B7351" s="44" t="s">
        <v>1295</v>
      </c>
      <c r="C7351" s="48" t="s">
        <v>2414</v>
      </c>
      <c r="D7351" s="44">
        <v>2006</v>
      </c>
      <c r="E7351" s="48" t="s">
        <v>8863</v>
      </c>
      <c r="F7351" s="44" t="s">
        <v>1294</v>
      </c>
      <c r="G7351" s="61">
        <v>42876</v>
      </c>
    </row>
    <row r="7352" spans="1:7" x14ac:dyDescent="0.15">
      <c r="A7352" s="44">
        <v>37286</v>
      </c>
      <c r="B7352" s="44" t="s">
        <v>1295</v>
      </c>
      <c r="C7352" s="48" t="s">
        <v>6167</v>
      </c>
      <c r="D7352" s="44">
        <v>2003</v>
      </c>
      <c r="E7352" s="48" t="s">
        <v>8863</v>
      </c>
      <c r="F7352" s="44" t="s">
        <v>1294</v>
      </c>
      <c r="G7352" s="61"/>
    </row>
    <row r="7353" spans="1:7" x14ac:dyDescent="0.15">
      <c r="A7353" s="44">
        <v>37287</v>
      </c>
      <c r="B7353" s="44" t="s">
        <v>1295</v>
      </c>
      <c r="C7353" s="48" t="s">
        <v>6168</v>
      </c>
      <c r="D7353" s="44">
        <v>2005</v>
      </c>
      <c r="E7353" s="48" t="s">
        <v>8863</v>
      </c>
      <c r="F7353" s="44" t="s">
        <v>1294</v>
      </c>
      <c r="G7353" s="61"/>
    </row>
    <row r="7354" spans="1:7" x14ac:dyDescent="0.15">
      <c r="A7354" s="44">
        <v>37288</v>
      </c>
      <c r="B7354" s="44" t="s">
        <v>1295</v>
      </c>
      <c r="C7354" s="48" t="s">
        <v>6169</v>
      </c>
      <c r="D7354" s="44">
        <v>2005</v>
      </c>
      <c r="E7354" s="48" t="s">
        <v>8863</v>
      </c>
      <c r="F7354" s="44" t="s">
        <v>1294</v>
      </c>
      <c r="G7354" s="61"/>
    </row>
    <row r="7355" spans="1:7" x14ac:dyDescent="0.15">
      <c r="A7355" s="44">
        <v>37289</v>
      </c>
      <c r="B7355" s="44" t="s">
        <v>1296</v>
      </c>
      <c r="C7355" s="48" t="s">
        <v>6170</v>
      </c>
      <c r="D7355" s="44">
        <v>2001</v>
      </c>
      <c r="E7355" s="48" t="s">
        <v>8737</v>
      </c>
      <c r="F7355" s="44" t="s">
        <v>1293</v>
      </c>
      <c r="G7355" s="61"/>
    </row>
    <row r="7356" spans="1:7" x14ac:dyDescent="0.15">
      <c r="A7356" s="44">
        <v>37290</v>
      </c>
      <c r="B7356" s="44" t="s">
        <v>1295</v>
      </c>
      <c r="C7356" s="48" t="s">
        <v>6171</v>
      </c>
      <c r="D7356" s="44">
        <v>2003</v>
      </c>
      <c r="E7356" s="48" t="s">
        <v>8741</v>
      </c>
      <c r="F7356" s="44" t="s">
        <v>1292</v>
      </c>
      <c r="G7356" s="61">
        <v>42646</v>
      </c>
    </row>
    <row r="7357" spans="1:7" x14ac:dyDescent="0.15">
      <c r="A7357" s="44">
        <v>37291</v>
      </c>
      <c r="B7357" s="44" t="s">
        <v>1295</v>
      </c>
      <c r="C7357" s="48" t="s">
        <v>6172</v>
      </c>
      <c r="D7357" s="44">
        <v>2003</v>
      </c>
      <c r="E7357" s="48" t="s">
        <v>8829</v>
      </c>
      <c r="F7357" s="44" t="s">
        <v>1290</v>
      </c>
      <c r="G7357" s="61">
        <v>43024</v>
      </c>
    </row>
    <row r="7358" spans="1:7" x14ac:dyDescent="0.15">
      <c r="A7358" s="44">
        <v>37292</v>
      </c>
      <c r="B7358" s="44" t="s">
        <v>1295</v>
      </c>
      <c r="C7358" s="48" t="s">
        <v>6116</v>
      </c>
      <c r="D7358" s="44">
        <v>2005</v>
      </c>
      <c r="E7358" s="48" t="s">
        <v>11384</v>
      </c>
      <c r="F7358" s="44" t="s">
        <v>1298</v>
      </c>
      <c r="G7358" s="61">
        <v>43100</v>
      </c>
    </row>
    <row r="7359" spans="1:7" x14ac:dyDescent="0.15">
      <c r="A7359" s="44">
        <v>37293</v>
      </c>
      <c r="B7359" s="44" t="s">
        <v>1296</v>
      </c>
      <c r="C7359" s="48" t="s">
        <v>6173</v>
      </c>
      <c r="D7359" s="44">
        <v>2006</v>
      </c>
      <c r="E7359" s="48" t="s">
        <v>11384</v>
      </c>
      <c r="F7359" s="44" t="s">
        <v>1298</v>
      </c>
      <c r="G7359" s="61">
        <v>43100</v>
      </c>
    </row>
    <row r="7360" spans="1:7" x14ac:dyDescent="0.15">
      <c r="A7360" s="44">
        <v>37294</v>
      </c>
      <c r="B7360" s="44" t="s">
        <v>1295</v>
      </c>
      <c r="C7360" s="48" t="s">
        <v>6174</v>
      </c>
      <c r="D7360" s="44">
        <v>2001</v>
      </c>
      <c r="E7360" s="48" t="s">
        <v>8807</v>
      </c>
      <c r="F7360" s="44" t="s">
        <v>1291</v>
      </c>
      <c r="G7360" s="61">
        <v>42428</v>
      </c>
    </row>
    <row r="7361" spans="1:7" x14ac:dyDescent="0.15">
      <c r="A7361" s="44">
        <v>37295</v>
      </c>
      <c r="B7361" s="44" t="s">
        <v>1295</v>
      </c>
      <c r="C7361" s="48" t="s">
        <v>6175</v>
      </c>
      <c r="D7361" s="44">
        <v>2004</v>
      </c>
      <c r="E7361" s="48" t="s">
        <v>8807</v>
      </c>
      <c r="F7361" s="44" t="s">
        <v>1291</v>
      </c>
      <c r="G7361" s="61">
        <v>42428</v>
      </c>
    </row>
    <row r="7362" spans="1:7" x14ac:dyDescent="0.15">
      <c r="A7362" s="44">
        <v>37296</v>
      </c>
      <c r="B7362" s="44" t="s">
        <v>1296</v>
      </c>
      <c r="C7362" s="48" t="s">
        <v>6176</v>
      </c>
      <c r="D7362" s="44">
        <v>2003</v>
      </c>
      <c r="E7362" s="48" t="s">
        <v>8807</v>
      </c>
      <c r="F7362" s="44" t="s">
        <v>1291</v>
      </c>
      <c r="G7362" s="61">
        <v>42429</v>
      </c>
    </row>
    <row r="7363" spans="1:7" x14ac:dyDescent="0.15">
      <c r="A7363" s="44">
        <v>37297</v>
      </c>
      <c r="B7363" s="44" t="s">
        <v>1295</v>
      </c>
      <c r="C7363" s="48" t="s">
        <v>6726</v>
      </c>
      <c r="D7363" s="44">
        <v>2005</v>
      </c>
      <c r="E7363" s="48" t="s">
        <v>8807</v>
      </c>
      <c r="F7363" s="44" t="s">
        <v>1291</v>
      </c>
      <c r="G7363" s="61">
        <v>42428</v>
      </c>
    </row>
    <row r="7364" spans="1:7" x14ac:dyDescent="0.15">
      <c r="A7364" s="44">
        <v>37298</v>
      </c>
      <c r="B7364" s="44" t="s">
        <v>1295</v>
      </c>
      <c r="C7364" s="48" t="s">
        <v>11265</v>
      </c>
      <c r="D7364" s="44">
        <v>1999</v>
      </c>
      <c r="E7364" s="48" t="s">
        <v>8807</v>
      </c>
      <c r="F7364" s="44" t="s">
        <v>1291</v>
      </c>
      <c r="G7364" s="61"/>
    </row>
    <row r="7365" spans="1:7" x14ac:dyDescent="0.15">
      <c r="A7365" s="44">
        <v>37299</v>
      </c>
      <c r="B7365" s="44" t="s">
        <v>1295</v>
      </c>
      <c r="C7365" s="48" t="s">
        <v>6177</v>
      </c>
      <c r="D7365" s="44">
        <v>2004</v>
      </c>
      <c r="E7365" s="48" t="s">
        <v>8807</v>
      </c>
      <c r="F7365" s="44" t="s">
        <v>1291</v>
      </c>
      <c r="G7365" s="61">
        <v>43100</v>
      </c>
    </row>
    <row r="7366" spans="1:7" x14ac:dyDescent="0.15">
      <c r="A7366" s="44">
        <v>37300</v>
      </c>
      <c r="B7366" s="44" t="s">
        <v>1296</v>
      </c>
      <c r="C7366" s="48" t="s">
        <v>6178</v>
      </c>
      <c r="D7366" s="44">
        <v>2004</v>
      </c>
      <c r="E7366" s="48" t="s">
        <v>9980</v>
      </c>
      <c r="F7366" s="44" t="s">
        <v>1291</v>
      </c>
      <c r="G7366" s="61">
        <v>43100</v>
      </c>
    </row>
    <row r="7367" spans="1:7" x14ac:dyDescent="0.15">
      <c r="A7367" s="44">
        <v>37301</v>
      </c>
      <c r="B7367" s="44" t="s">
        <v>1296</v>
      </c>
      <c r="C7367" s="48" t="s">
        <v>6179</v>
      </c>
      <c r="D7367" s="44">
        <v>2005</v>
      </c>
      <c r="E7367" s="48" t="s">
        <v>8708</v>
      </c>
      <c r="F7367" s="44" t="s">
        <v>1296</v>
      </c>
      <c r="G7367" s="61">
        <v>42645</v>
      </c>
    </row>
    <row r="7368" spans="1:7" x14ac:dyDescent="0.15">
      <c r="A7368" s="44">
        <v>37302</v>
      </c>
      <c r="B7368" s="44" t="s">
        <v>1296</v>
      </c>
      <c r="C7368" s="48" t="s">
        <v>6180</v>
      </c>
      <c r="D7368" s="44">
        <v>2002</v>
      </c>
      <c r="E7368" s="48" t="s">
        <v>8708</v>
      </c>
      <c r="F7368" s="44" t="s">
        <v>1296</v>
      </c>
      <c r="G7368" s="61">
        <v>42645</v>
      </c>
    </row>
    <row r="7369" spans="1:7" x14ac:dyDescent="0.15">
      <c r="A7369" s="44">
        <v>37303</v>
      </c>
      <c r="B7369" s="44" t="s">
        <v>1295</v>
      </c>
      <c r="C7369" s="48" t="s">
        <v>6181</v>
      </c>
      <c r="D7369" s="44">
        <v>2001</v>
      </c>
      <c r="E7369" s="48" t="s">
        <v>8776</v>
      </c>
      <c r="F7369" s="44" t="s">
        <v>1295</v>
      </c>
      <c r="G7369" s="61">
        <v>43100</v>
      </c>
    </row>
    <row r="7370" spans="1:7" x14ac:dyDescent="0.15">
      <c r="A7370" s="44">
        <v>37304</v>
      </c>
      <c r="B7370" s="44" t="s">
        <v>1296</v>
      </c>
      <c r="C7370" s="48" t="s">
        <v>6182</v>
      </c>
      <c r="D7370" s="44">
        <v>2006</v>
      </c>
      <c r="E7370" s="48" t="s">
        <v>8725</v>
      </c>
      <c r="F7370" s="44" t="s">
        <v>1291</v>
      </c>
      <c r="G7370" s="61"/>
    </row>
    <row r="7371" spans="1:7" x14ac:dyDescent="0.15">
      <c r="A7371" s="44">
        <v>37305</v>
      </c>
      <c r="B7371" s="44" t="s">
        <v>1295</v>
      </c>
      <c r="C7371" s="48" t="s">
        <v>6183</v>
      </c>
      <c r="D7371" s="44">
        <v>2005</v>
      </c>
      <c r="E7371" s="48" t="s">
        <v>8725</v>
      </c>
      <c r="F7371" s="44" t="s">
        <v>1291</v>
      </c>
      <c r="G7371" s="61">
        <v>42771</v>
      </c>
    </row>
    <row r="7372" spans="1:7" x14ac:dyDescent="0.15">
      <c r="A7372" s="44">
        <v>37306</v>
      </c>
      <c r="B7372" s="44" t="s">
        <v>1296</v>
      </c>
      <c r="C7372" s="48" t="s">
        <v>8344</v>
      </c>
      <c r="D7372" s="44">
        <v>2004</v>
      </c>
      <c r="E7372" s="48" t="s">
        <v>8725</v>
      </c>
      <c r="F7372" s="44" t="s">
        <v>1291</v>
      </c>
      <c r="G7372" s="61"/>
    </row>
    <row r="7373" spans="1:7" x14ac:dyDescent="0.15">
      <c r="A7373" s="44">
        <v>37307</v>
      </c>
      <c r="B7373" s="44" t="s">
        <v>1295</v>
      </c>
      <c r="C7373" s="48" t="s">
        <v>6184</v>
      </c>
      <c r="D7373" s="44">
        <v>2004</v>
      </c>
      <c r="E7373" s="48" t="s">
        <v>8725</v>
      </c>
      <c r="F7373" s="44" t="s">
        <v>1291</v>
      </c>
      <c r="G7373" s="61">
        <v>42771</v>
      </c>
    </row>
    <row r="7374" spans="1:7" x14ac:dyDescent="0.15">
      <c r="A7374" s="44">
        <v>37308</v>
      </c>
      <c r="B7374" s="44" t="s">
        <v>1296</v>
      </c>
      <c r="C7374" s="48" t="s">
        <v>6185</v>
      </c>
      <c r="D7374" s="44">
        <v>2003</v>
      </c>
      <c r="E7374" s="48" t="s">
        <v>8725</v>
      </c>
      <c r="F7374" s="44" t="s">
        <v>1291</v>
      </c>
      <c r="G7374" s="61"/>
    </row>
    <row r="7375" spans="1:7" x14ac:dyDescent="0.15">
      <c r="A7375" s="44">
        <v>37309</v>
      </c>
      <c r="B7375" s="44" t="s">
        <v>1295</v>
      </c>
      <c r="C7375" s="48" t="s">
        <v>11266</v>
      </c>
      <c r="D7375" s="44">
        <v>1999</v>
      </c>
      <c r="E7375" s="48" t="s">
        <v>8725</v>
      </c>
      <c r="F7375" s="44" t="s">
        <v>1291</v>
      </c>
      <c r="G7375" s="61"/>
    </row>
    <row r="7376" spans="1:7" x14ac:dyDescent="0.15">
      <c r="A7376" s="44">
        <v>37310</v>
      </c>
      <c r="B7376" s="44" t="s">
        <v>1296</v>
      </c>
      <c r="C7376" s="48" t="s">
        <v>6186</v>
      </c>
      <c r="D7376" s="44">
        <v>2003</v>
      </c>
      <c r="E7376" s="48" t="s">
        <v>8725</v>
      </c>
      <c r="F7376" s="44" t="s">
        <v>1291</v>
      </c>
      <c r="G7376" s="61"/>
    </row>
    <row r="7377" spans="1:7" x14ac:dyDescent="0.15">
      <c r="A7377" s="44">
        <v>37311</v>
      </c>
      <c r="B7377" s="44" t="s">
        <v>1295</v>
      </c>
      <c r="C7377" s="48" t="s">
        <v>6187</v>
      </c>
      <c r="D7377" s="44">
        <v>2007</v>
      </c>
      <c r="E7377" s="48" t="s">
        <v>8725</v>
      </c>
      <c r="F7377" s="44" t="s">
        <v>1291</v>
      </c>
      <c r="G7377" s="61"/>
    </row>
    <row r="7378" spans="1:7" x14ac:dyDescent="0.15">
      <c r="A7378" s="44">
        <v>37312</v>
      </c>
      <c r="B7378" s="44" t="s">
        <v>1295</v>
      </c>
      <c r="C7378" s="48" t="s">
        <v>6188</v>
      </c>
      <c r="D7378" s="44">
        <v>2002</v>
      </c>
      <c r="E7378" s="48" t="s">
        <v>8725</v>
      </c>
      <c r="F7378" s="44" t="s">
        <v>1291</v>
      </c>
      <c r="G7378" s="61">
        <v>42859</v>
      </c>
    </row>
    <row r="7379" spans="1:7" x14ac:dyDescent="0.15">
      <c r="A7379" s="44">
        <v>37313</v>
      </c>
      <c r="B7379" s="44" t="s">
        <v>1296</v>
      </c>
      <c r="C7379" s="48" t="s">
        <v>6189</v>
      </c>
      <c r="D7379" s="44">
        <v>2005</v>
      </c>
      <c r="E7379" s="48" t="s">
        <v>8725</v>
      </c>
      <c r="F7379" s="44" t="s">
        <v>1291</v>
      </c>
      <c r="G7379" s="61">
        <v>43100</v>
      </c>
    </row>
    <row r="7380" spans="1:7" x14ac:dyDescent="0.15">
      <c r="A7380" s="44">
        <v>37314</v>
      </c>
      <c r="B7380" s="44" t="s">
        <v>1296</v>
      </c>
      <c r="C7380" s="48" t="s">
        <v>6190</v>
      </c>
      <c r="D7380" s="44">
        <v>2001</v>
      </c>
      <c r="E7380" s="48" t="s">
        <v>8725</v>
      </c>
      <c r="F7380" s="44" t="s">
        <v>1291</v>
      </c>
      <c r="G7380" s="61">
        <v>43100</v>
      </c>
    </row>
    <row r="7381" spans="1:7" x14ac:dyDescent="0.15">
      <c r="A7381" s="44">
        <v>37315</v>
      </c>
      <c r="B7381" s="44" t="s">
        <v>1295</v>
      </c>
      <c r="C7381" s="48" t="s">
        <v>6191</v>
      </c>
      <c r="D7381" s="44">
        <v>2001</v>
      </c>
      <c r="E7381" s="48" t="s">
        <v>8725</v>
      </c>
      <c r="F7381" s="44" t="s">
        <v>1291</v>
      </c>
      <c r="G7381" s="61">
        <v>43100</v>
      </c>
    </row>
    <row r="7382" spans="1:7" x14ac:dyDescent="0.15">
      <c r="A7382" s="44">
        <v>37316</v>
      </c>
      <c r="B7382" s="44" t="s">
        <v>1295</v>
      </c>
      <c r="C7382" s="48" t="s">
        <v>6192</v>
      </c>
      <c r="D7382" s="44">
        <v>2003</v>
      </c>
      <c r="E7382" s="48" t="s">
        <v>8725</v>
      </c>
      <c r="F7382" s="44" t="s">
        <v>1291</v>
      </c>
      <c r="G7382" s="61"/>
    </row>
    <row r="7383" spans="1:7" x14ac:dyDescent="0.15">
      <c r="A7383" s="44">
        <v>37317</v>
      </c>
      <c r="B7383" s="44" t="s">
        <v>1295</v>
      </c>
      <c r="C7383" s="48" t="s">
        <v>2403</v>
      </c>
      <c r="D7383" s="44">
        <v>2004</v>
      </c>
      <c r="E7383" s="48" t="s">
        <v>8725</v>
      </c>
      <c r="F7383" s="44" t="s">
        <v>1291</v>
      </c>
      <c r="G7383" s="61"/>
    </row>
    <row r="7384" spans="1:7" x14ac:dyDescent="0.15">
      <c r="A7384" s="44">
        <v>37318</v>
      </c>
      <c r="B7384" s="44" t="s">
        <v>1296</v>
      </c>
      <c r="C7384" s="48" t="s">
        <v>6193</v>
      </c>
      <c r="D7384" s="44">
        <v>2004</v>
      </c>
      <c r="E7384" s="48" t="s">
        <v>8725</v>
      </c>
      <c r="F7384" s="44" t="s">
        <v>1291</v>
      </c>
      <c r="G7384" s="61">
        <v>42771</v>
      </c>
    </row>
    <row r="7385" spans="1:7" x14ac:dyDescent="0.15">
      <c r="A7385" s="44">
        <v>37319</v>
      </c>
      <c r="B7385" s="44" t="s">
        <v>1295</v>
      </c>
      <c r="C7385" s="48" t="s">
        <v>6194</v>
      </c>
      <c r="D7385" s="44">
        <v>2004</v>
      </c>
      <c r="E7385" s="48" t="s">
        <v>8725</v>
      </c>
      <c r="F7385" s="44" t="s">
        <v>1291</v>
      </c>
      <c r="G7385" s="61"/>
    </row>
    <row r="7386" spans="1:7" x14ac:dyDescent="0.15">
      <c r="A7386" s="44">
        <v>37320</v>
      </c>
      <c r="B7386" s="44" t="s">
        <v>1295</v>
      </c>
      <c r="C7386" s="48" t="s">
        <v>6195</v>
      </c>
      <c r="D7386" s="44">
        <v>2002</v>
      </c>
      <c r="E7386" s="48" t="s">
        <v>8725</v>
      </c>
      <c r="F7386" s="44" t="s">
        <v>1291</v>
      </c>
      <c r="G7386" s="61"/>
    </row>
    <row r="7387" spans="1:7" x14ac:dyDescent="0.15">
      <c r="A7387" s="44">
        <v>37321</v>
      </c>
      <c r="B7387" s="44" t="s">
        <v>1296</v>
      </c>
      <c r="C7387" s="48" t="s">
        <v>6196</v>
      </c>
      <c r="D7387" s="44">
        <v>2004</v>
      </c>
      <c r="E7387" s="48" t="s">
        <v>8728</v>
      </c>
      <c r="F7387" s="44" t="s">
        <v>1295</v>
      </c>
      <c r="G7387" s="61">
        <v>42834</v>
      </c>
    </row>
    <row r="7388" spans="1:7" x14ac:dyDescent="0.15">
      <c r="A7388" s="44">
        <v>37322</v>
      </c>
      <c r="B7388" s="44" t="s">
        <v>1296</v>
      </c>
      <c r="C7388" s="48" t="s">
        <v>6197</v>
      </c>
      <c r="D7388" s="44">
        <v>2002</v>
      </c>
      <c r="E7388" s="48" t="s">
        <v>8691</v>
      </c>
      <c r="F7388" s="44" t="s">
        <v>1296</v>
      </c>
      <c r="G7388" s="61">
        <v>42456</v>
      </c>
    </row>
    <row r="7389" spans="1:7" x14ac:dyDescent="0.15">
      <c r="A7389" s="44">
        <v>37323</v>
      </c>
      <c r="B7389" s="44" t="s">
        <v>1296</v>
      </c>
      <c r="C7389" s="48" t="s">
        <v>6198</v>
      </c>
      <c r="D7389" s="44">
        <v>2005</v>
      </c>
      <c r="E7389" s="48" t="s">
        <v>8704</v>
      </c>
      <c r="F7389" s="44" t="s">
        <v>1292</v>
      </c>
      <c r="G7389" s="61"/>
    </row>
    <row r="7390" spans="1:7" x14ac:dyDescent="0.15">
      <c r="A7390" s="44">
        <v>37324</v>
      </c>
      <c r="B7390" s="44" t="s">
        <v>1296</v>
      </c>
      <c r="C7390" s="48" t="s">
        <v>6199</v>
      </c>
      <c r="D7390" s="44">
        <v>2005</v>
      </c>
      <c r="E7390" s="48" t="s">
        <v>8729</v>
      </c>
      <c r="F7390" s="44" t="s">
        <v>1298</v>
      </c>
      <c r="G7390" s="61">
        <v>42779</v>
      </c>
    </row>
    <row r="7391" spans="1:7" x14ac:dyDescent="0.15">
      <c r="A7391" s="44">
        <v>37325</v>
      </c>
      <c r="B7391" s="44" t="s">
        <v>1295</v>
      </c>
      <c r="C7391" s="48" t="s">
        <v>6200</v>
      </c>
      <c r="D7391" s="44">
        <v>2003</v>
      </c>
      <c r="E7391" s="48" t="s">
        <v>8729</v>
      </c>
      <c r="F7391" s="44" t="s">
        <v>1298</v>
      </c>
      <c r="G7391" s="61">
        <v>43100</v>
      </c>
    </row>
    <row r="7392" spans="1:7" x14ac:dyDescent="0.15">
      <c r="A7392" s="44">
        <v>37326</v>
      </c>
      <c r="B7392" s="44" t="s">
        <v>1296</v>
      </c>
      <c r="C7392" s="48" t="s">
        <v>6201</v>
      </c>
      <c r="D7392" s="44">
        <v>2004</v>
      </c>
      <c r="E7392" s="48" t="s">
        <v>8729</v>
      </c>
      <c r="F7392" s="44" t="s">
        <v>1298</v>
      </c>
      <c r="G7392" s="61">
        <v>42819</v>
      </c>
    </row>
    <row r="7393" spans="1:7" x14ac:dyDescent="0.15">
      <c r="A7393" s="44">
        <v>37327</v>
      </c>
      <c r="B7393" s="44" t="s">
        <v>1295</v>
      </c>
      <c r="C7393" s="48" t="s">
        <v>6202</v>
      </c>
      <c r="D7393" s="44">
        <v>2003</v>
      </c>
      <c r="E7393" s="48" t="s">
        <v>8736</v>
      </c>
      <c r="F7393" s="44" t="s">
        <v>1295</v>
      </c>
      <c r="G7393" s="61">
        <v>42645</v>
      </c>
    </row>
    <row r="7394" spans="1:7" x14ac:dyDescent="0.15">
      <c r="A7394" s="44">
        <v>37328</v>
      </c>
      <c r="B7394" s="44" t="s">
        <v>1295</v>
      </c>
      <c r="C7394" s="48" t="s">
        <v>6203</v>
      </c>
      <c r="D7394" s="44">
        <v>2006</v>
      </c>
      <c r="E7394" s="48" t="s">
        <v>8736</v>
      </c>
      <c r="F7394" s="44" t="s">
        <v>1295</v>
      </c>
      <c r="G7394" s="61">
        <v>42660</v>
      </c>
    </row>
    <row r="7395" spans="1:7" x14ac:dyDescent="0.15">
      <c r="A7395" s="44">
        <v>37329</v>
      </c>
      <c r="B7395" s="44" t="s">
        <v>1295</v>
      </c>
      <c r="C7395" s="48" t="s">
        <v>6204</v>
      </c>
      <c r="D7395" s="44">
        <v>2004</v>
      </c>
      <c r="E7395" s="48" t="s">
        <v>8736</v>
      </c>
      <c r="F7395" s="44" t="s">
        <v>1295</v>
      </c>
      <c r="G7395" s="61">
        <v>43100</v>
      </c>
    </row>
    <row r="7396" spans="1:7" x14ac:dyDescent="0.15">
      <c r="A7396" s="44">
        <v>37330</v>
      </c>
      <c r="B7396" s="44" t="s">
        <v>1296</v>
      </c>
      <c r="C7396" s="48" t="s">
        <v>6205</v>
      </c>
      <c r="D7396" s="44">
        <v>2005</v>
      </c>
      <c r="E7396" s="48" t="s">
        <v>8704</v>
      </c>
      <c r="F7396" s="44" t="s">
        <v>1292</v>
      </c>
      <c r="G7396" s="61"/>
    </row>
    <row r="7397" spans="1:7" x14ac:dyDescent="0.15">
      <c r="A7397" s="44">
        <v>37331</v>
      </c>
      <c r="B7397" s="44" t="s">
        <v>1295</v>
      </c>
      <c r="C7397" s="48" t="s">
        <v>6206</v>
      </c>
      <c r="D7397" s="44">
        <v>2000</v>
      </c>
      <c r="E7397" s="48" t="s">
        <v>8863</v>
      </c>
      <c r="F7397" s="44" t="s">
        <v>1294</v>
      </c>
      <c r="G7397" s="61"/>
    </row>
    <row r="7398" spans="1:7" x14ac:dyDescent="0.15">
      <c r="A7398" s="44">
        <v>37332</v>
      </c>
      <c r="B7398" s="44" t="s">
        <v>1295</v>
      </c>
      <c r="C7398" s="48" t="s">
        <v>6207</v>
      </c>
      <c r="D7398" s="44">
        <v>2000</v>
      </c>
      <c r="E7398" s="48" t="s">
        <v>8863</v>
      </c>
      <c r="F7398" s="44" t="s">
        <v>1294</v>
      </c>
      <c r="G7398" s="61"/>
    </row>
    <row r="7399" spans="1:7" x14ac:dyDescent="0.15">
      <c r="A7399" s="44">
        <v>37333</v>
      </c>
      <c r="B7399" s="44" t="s">
        <v>1295</v>
      </c>
      <c r="C7399" s="48" t="s">
        <v>6208</v>
      </c>
      <c r="D7399" s="44">
        <v>2003</v>
      </c>
      <c r="E7399" s="48" t="s">
        <v>8863</v>
      </c>
      <c r="F7399" s="44" t="s">
        <v>1294</v>
      </c>
      <c r="G7399" s="61">
        <v>42550</v>
      </c>
    </row>
    <row r="7400" spans="1:7" x14ac:dyDescent="0.15">
      <c r="A7400" s="44">
        <v>37334</v>
      </c>
      <c r="B7400" s="44" t="s">
        <v>1295</v>
      </c>
      <c r="C7400" s="48" t="s">
        <v>6209</v>
      </c>
      <c r="D7400" s="44">
        <v>2003</v>
      </c>
      <c r="E7400" s="48" t="s">
        <v>8714</v>
      </c>
      <c r="F7400" s="44" t="s">
        <v>1294</v>
      </c>
      <c r="G7400" s="61">
        <v>42792</v>
      </c>
    </row>
    <row r="7401" spans="1:7" x14ac:dyDescent="0.15">
      <c r="A7401" s="44">
        <v>37335</v>
      </c>
      <c r="B7401" s="44" t="s">
        <v>1296</v>
      </c>
      <c r="C7401" s="48" t="s">
        <v>6210</v>
      </c>
      <c r="D7401" s="44">
        <v>2004</v>
      </c>
      <c r="E7401" s="48" t="s">
        <v>8718</v>
      </c>
      <c r="F7401" s="44" t="s">
        <v>1293</v>
      </c>
      <c r="G7401" s="61">
        <v>43002</v>
      </c>
    </row>
    <row r="7402" spans="1:7" x14ac:dyDescent="0.15">
      <c r="A7402" s="44">
        <v>37336</v>
      </c>
      <c r="B7402" s="44" t="s">
        <v>1296</v>
      </c>
      <c r="C7402" s="48" t="s">
        <v>6211</v>
      </c>
      <c r="D7402" s="44">
        <v>2005</v>
      </c>
      <c r="E7402" s="48" t="s">
        <v>8720</v>
      </c>
      <c r="F7402" s="44" t="s">
        <v>1298</v>
      </c>
      <c r="G7402" s="61"/>
    </row>
    <row r="7403" spans="1:7" x14ac:dyDescent="0.15">
      <c r="A7403" s="44">
        <v>37337</v>
      </c>
      <c r="B7403" s="44" t="s">
        <v>1296</v>
      </c>
      <c r="C7403" s="48" t="s">
        <v>6212</v>
      </c>
      <c r="D7403" s="44">
        <v>2004</v>
      </c>
      <c r="E7403" s="48" t="s">
        <v>8700</v>
      </c>
      <c r="F7403" s="44" t="s">
        <v>1297</v>
      </c>
      <c r="G7403" s="61">
        <v>43045</v>
      </c>
    </row>
    <row r="7404" spans="1:7" x14ac:dyDescent="0.15">
      <c r="A7404" s="44">
        <v>37338</v>
      </c>
      <c r="B7404" s="44" t="s">
        <v>1296</v>
      </c>
      <c r="C7404" s="48" t="s">
        <v>6213</v>
      </c>
      <c r="D7404" s="44">
        <v>2002</v>
      </c>
      <c r="E7404" s="48" t="s">
        <v>8743</v>
      </c>
      <c r="F7404" s="44" t="s">
        <v>1299</v>
      </c>
      <c r="G7404" s="61"/>
    </row>
    <row r="7405" spans="1:7" x14ac:dyDescent="0.15">
      <c r="A7405" s="44">
        <v>37339</v>
      </c>
      <c r="B7405" s="44" t="s">
        <v>1295</v>
      </c>
      <c r="C7405" s="48" t="s">
        <v>6214</v>
      </c>
      <c r="D7405" s="44">
        <v>2006</v>
      </c>
      <c r="E7405" s="48" t="s">
        <v>8693</v>
      </c>
      <c r="F7405" s="44" t="s">
        <v>1295</v>
      </c>
      <c r="G7405" s="61"/>
    </row>
    <row r="7406" spans="1:7" x14ac:dyDescent="0.15">
      <c r="A7406" s="133">
        <v>37340</v>
      </c>
      <c r="B7406" s="133" t="s">
        <v>1296</v>
      </c>
      <c r="C7406" s="134" t="s">
        <v>6215</v>
      </c>
      <c r="D7406" s="133">
        <v>2005</v>
      </c>
      <c r="E7406" s="134" t="s">
        <v>11384</v>
      </c>
      <c r="F7406" s="133" t="s">
        <v>1298</v>
      </c>
      <c r="G7406" s="135">
        <v>43059</v>
      </c>
    </row>
    <row r="7407" spans="1:7" x14ac:dyDescent="0.15">
      <c r="A7407" s="44">
        <v>37341</v>
      </c>
      <c r="B7407" s="44" t="s">
        <v>1295</v>
      </c>
      <c r="C7407" s="48" t="s">
        <v>6216</v>
      </c>
      <c r="D7407" s="44">
        <v>2005</v>
      </c>
      <c r="E7407" s="48" t="s">
        <v>11384</v>
      </c>
      <c r="F7407" s="44" t="s">
        <v>1298</v>
      </c>
      <c r="G7407" s="61"/>
    </row>
    <row r="7408" spans="1:7" x14ac:dyDescent="0.15">
      <c r="A7408" s="44">
        <v>37342</v>
      </c>
      <c r="B7408" s="44" t="s">
        <v>1295</v>
      </c>
      <c r="C7408" s="48" t="s">
        <v>6217</v>
      </c>
      <c r="D7408" s="44">
        <v>2003</v>
      </c>
      <c r="E7408" s="48" t="s">
        <v>8707</v>
      </c>
      <c r="F7408" s="44" t="s">
        <v>1290</v>
      </c>
      <c r="G7408" s="61">
        <v>42457</v>
      </c>
    </row>
    <row r="7409" spans="1:7" x14ac:dyDescent="0.15">
      <c r="A7409" s="44">
        <v>37343</v>
      </c>
      <c r="B7409" s="44" t="s">
        <v>1295</v>
      </c>
      <c r="C7409" s="48" t="s">
        <v>6218</v>
      </c>
      <c r="D7409" s="44">
        <v>2005</v>
      </c>
      <c r="E7409" s="48" t="s">
        <v>8749</v>
      </c>
      <c r="F7409" s="44" t="s">
        <v>1291</v>
      </c>
      <c r="G7409" s="61">
        <v>43100</v>
      </c>
    </row>
    <row r="7410" spans="1:7" x14ac:dyDescent="0.15">
      <c r="A7410" s="44">
        <v>37344</v>
      </c>
      <c r="B7410" s="44" t="s">
        <v>1296</v>
      </c>
      <c r="C7410" s="48" t="s">
        <v>6219</v>
      </c>
      <c r="D7410" s="44">
        <v>2005</v>
      </c>
      <c r="E7410" s="48" t="s">
        <v>8697</v>
      </c>
      <c r="F7410" s="44" t="s">
        <v>1291</v>
      </c>
      <c r="G7410" s="61">
        <v>43100</v>
      </c>
    </row>
    <row r="7411" spans="1:7" x14ac:dyDescent="0.15">
      <c r="A7411" s="44">
        <v>37345</v>
      </c>
      <c r="B7411" s="44" t="s">
        <v>1295</v>
      </c>
      <c r="C7411" s="48" t="s">
        <v>6220</v>
      </c>
      <c r="D7411" s="44">
        <v>2000</v>
      </c>
      <c r="E7411" s="48" t="s">
        <v>8798</v>
      </c>
      <c r="F7411" s="44" t="s">
        <v>1299</v>
      </c>
      <c r="G7411" s="61">
        <v>42674</v>
      </c>
    </row>
    <row r="7412" spans="1:7" x14ac:dyDescent="0.15">
      <c r="A7412" s="44">
        <v>37346</v>
      </c>
      <c r="B7412" s="44" t="s">
        <v>1295</v>
      </c>
      <c r="C7412" s="48" t="s">
        <v>6221</v>
      </c>
      <c r="D7412" s="44">
        <v>2002</v>
      </c>
      <c r="E7412" s="48" t="s">
        <v>8708</v>
      </c>
      <c r="F7412" s="44" t="s">
        <v>1296</v>
      </c>
      <c r="G7412" s="61">
        <v>42778</v>
      </c>
    </row>
    <row r="7413" spans="1:7" x14ac:dyDescent="0.15">
      <c r="A7413" s="44">
        <v>37347</v>
      </c>
      <c r="B7413" s="44" t="s">
        <v>1296</v>
      </c>
      <c r="C7413" s="48" t="s">
        <v>6222</v>
      </c>
      <c r="D7413" s="44">
        <v>2005</v>
      </c>
      <c r="E7413" s="48" t="s">
        <v>8708</v>
      </c>
      <c r="F7413" s="44" t="s">
        <v>1296</v>
      </c>
      <c r="G7413" s="61"/>
    </row>
    <row r="7414" spans="1:7" x14ac:dyDescent="0.15">
      <c r="A7414" s="44">
        <v>37348</v>
      </c>
      <c r="B7414" s="44" t="s">
        <v>1295</v>
      </c>
      <c r="C7414" s="48" t="s">
        <v>6223</v>
      </c>
      <c r="D7414" s="44">
        <v>2004</v>
      </c>
      <c r="E7414" s="48" t="s">
        <v>8790</v>
      </c>
      <c r="F7414" s="44" t="s">
        <v>1298</v>
      </c>
      <c r="G7414" s="61"/>
    </row>
    <row r="7415" spans="1:7" x14ac:dyDescent="0.15">
      <c r="A7415" s="44">
        <v>37349</v>
      </c>
      <c r="B7415" s="44" t="s">
        <v>1295</v>
      </c>
      <c r="C7415" s="48" t="s">
        <v>6224</v>
      </c>
      <c r="D7415" s="44">
        <v>2000</v>
      </c>
      <c r="E7415" s="48" t="s">
        <v>8790</v>
      </c>
      <c r="F7415" s="44" t="s">
        <v>1298</v>
      </c>
      <c r="G7415" s="61"/>
    </row>
    <row r="7416" spans="1:7" x14ac:dyDescent="0.15">
      <c r="A7416" s="44">
        <v>37350</v>
      </c>
      <c r="B7416" s="44" t="s">
        <v>1296</v>
      </c>
      <c r="C7416" s="48" t="s">
        <v>6225</v>
      </c>
      <c r="D7416" s="44">
        <v>2002</v>
      </c>
      <c r="E7416" s="48" t="s">
        <v>8762</v>
      </c>
      <c r="F7416" s="44" t="s">
        <v>1291</v>
      </c>
      <c r="G7416" s="61"/>
    </row>
    <row r="7417" spans="1:7" x14ac:dyDescent="0.15">
      <c r="A7417" s="44">
        <v>37351</v>
      </c>
      <c r="B7417" s="44" t="s">
        <v>1295</v>
      </c>
      <c r="C7417" s="48" t="s">
        <v>6226</v>
      </c>
      <c r="D7417" s="44">
        <v>2005</v>
      </c>
      <c r="E7417" s="48" t="s">
        <v>8743</v>
      </c>
      <c r="F7417" s="44" t="s">
        <v>1299</v>
      </c>
      <c r="G7417" s="61">
        <v>43100</v>
      </c>
    </row>
    <row r="7418" spans="1:7" x14ac:dyDescent="0.15">
      <c r="A7418" s="44">
        <v>37352</v>
      </c>
      <c r="B7418" s="44" t="s">
        <v>1295</v>
      </c>
      <c r="C7418" s="48" t="s">
        <v>6227</v>
      </c>
      <c r="D7418" s="44">
        <v>2005</v>
      </c>
      <c r="E7418" s="48" t="s">
        <v>8745</v>
      </c>
      <c r="F7418" s="44" t="s">
        <v>1293</v>
      </c>
      <c r="G7418" s="61">
        <v>42658</v>
      </c>
    </row>
    <row r="7419" spans="1:7" x14ac:dyDescent="0.15">
      <c r="A7419" s="44">
        <v>37353</v>
      </c>
      <c r="B7419" s="44" t="s">
        <v>1296</v>
      </c>
      <c r="C7419" s="48" t="s">
        <v>6228</v>
      </c>
      <c r="D7419" s="44">
        <v>2002</v>
      </c>
      <c r="E7419" s="48" t="s">
        <v>8873</v>
      </c>
      <c r="F7419" s="44" t="s">
        <v>1299</v>
      </c>
      <c r="G7419" s="61">
        <v>43059</v>
      </c>
    </row>
    <row r="7420" spans="1:7" x14ac:dyDescent="0.15">
      <c r="A7420" s="44">
        <v>37354</v>
      </c>
      <c r="B7420" s="44" t="s">
        <v>1296</v>
      </c>
      <c r="C7420" s="48" t="s">
        <v>6229</v>
      </c>
      <c r="D7420" s="44">
        <v>2003</v>
      </c>
      <c r="E7420" s="48" t="s">
        <v>8754</v>
      </c>
      <c r="F7420" s="44" t="s">
        <v>1293</v>
      </c>
      <c r="G7420" s="61"/>
    </row>
    <row r="7421" spans="1:7" x14ac:dyDescent="0.15">
      <c r="A7421" s="44">
        <v>37355</v>
      </c>
      <c r="B7421" s="44" t="s">
        <v>1295</v>
      </c>
      <c r="C7421" s="48" t="s">
        <v>6230</v>
      </c>
      <c r="D7421" s="44">
        <v>2003</v>
      </c>
      <c r="E7421" s="48" t="s">
        <v>8754</v>
      </c>
      <c r="F7421" s="44" t="s">
        <v>1293</v>
      </c>
      <c r="G7421" s="61"/>
    </row>
    <row r="7422" spans="1:7" x14ac:dyDescent="0.15">
      <c r="A7422" s="44">
        <v>37356</v>
      </c>
      <c r="B7422" s="44" t="s">
        <v>1295</v>
      </c>
      <c r="C7422" s="48" t="s">
        <v>6231</v>
      </c>
      <c r="D7422" s="44">
        <v>2003</v>
      </c>
      <c r="E7422" s="48" t="s">
        <v>8726</v>
      </c>
      <c r="F7422" s="44" t="s">
        <v>1292</v>
      </c>
      <c r="G7422" s="61">
        <v>42905</v>
      </c>
    </row>
    <row r="7423" spans="1:7" x14ac:dyDescent="0.15">
      <c r="A7423" s="133">
        <v>37357</v>
      </c>
      <c r="B7423" s="133" t="s">
        <v>1295</v>
      </c>
      <c r="C7423" s="134" t="s">
        <v>6232</v>
      </c>
      <c r="D7423" s="133">
        <v>2003</v>
      </c>
      <c r="E7423" s="134" t="s">
        <v>8726</v>
      </c>
      <c r="F7423" s="133" t="s">
        <v>1292</v>
      </c>
      <c r="G7423" s="135">
        <v>42905</v>
      </c>
    </row>
    <row r="7424" spans="1:7" x14ac:dyDescent="0.15">
      <c r="A7424" s="44">
        <v>37358</v>
      </c>
      <c r="B7424" s="44" t="s">
        <v>1295</v>
      </c>
      <c r="C7424" s="48" t="s">
        <v>6233</v>
      </c>
      <c r="D7424" s="44">
        <v>2004</v>
      </c>
      <c r="E7424" s="48" t="s">
        <v>8774</v>
      </c>
      <c r="F7424" s="44" t="s">
        <v>1296</v>
      </c>
      <c r="G7424" s="61">
        <v>43100</v>
      </c>
    </row>
    <row r="7425" spans="1:7" x14ac:dyDescent="0.15">
      <c r="A7425" s="44">
        <v>37360</v>
      </c>
      <c r="B7425" s="44" t="s">
        <v>1296</v>
      </c>
      <c r="C7425" s="48" t="s">
        <v>6234</v>
      </c>
      <c r="D7425" s="44">
        <v>2004</v>
      </c>
      <c r="E7425" s="48" t="s">
        <v>8806</v>
      </c>
      <c r="F7425" s="44" t="s">
        <v>1293</v>
      </c>
      <c r="G7425" s="61"/>
    </row>
    <row r="7426" spans="1:7" x14ac:dyDescent="0.15">
      <c r="A7426" s="44">
        <v>37362</v>
      </c>
      <c r="B7426" s="44" t="s">
        <v>1296</v>
      </c>
      <c r="C7426" s="48" t="s">
        <v>6235</v>
      </c>
      <c r="D7426" s="44">
        <v>2004</v>
      </c>
      <c r="E7426" s="48" t="s">
        <v>8806</v>
      </c>
      <c r="F7426" s="44" t="s">
        <v>1293</v>
      </c>
      <c r="G7426" s="61"/>
    </row>
    <row r="7427" spans="1:7" x14ac:dyDescent="0.15">
      <c r="A7427" s="44">
        <v>37364</v>
      </c>
      <c r="B7427" s="44" t="s">
        <v>1296</v>
      </c>
      <c r="C7427" s="48" t="s">
        <v>8345</v>
      </c>
      <c r="D7427" s="44">
        <v>2003</v>
      </c>
      <c r="E7427" s="48" t="s">
        <v>8806</v>
      </c>
      <c r="F7427" s="44" t="s">
        <v>1293</v>
      </c>
      <c r="G7427" s="61"/>
    </row>
    <row r="7428" spans="1:7" x14ac:dyDescent="0.15">
      <c r="A7428" s="44">
        <v>37366</v>
      </c>
      <c r="B7428" s="44" t="s">
        <v>1295</v>
      </c>
      <c r="C7428" s="48" t="s">
        <v>11267</v>
      </c>
      <c r="D7428" s="44">
        <v>1999</v>
      </c>
      <c r="E7428" s="48" t="s">
        <v>8806</v>
      </c>
      <c r="F7428" s="44" t="s">
        <v>1293</v>
      </c>
      <c r="G7428" s="61"/>
    </row>
    <row r="7429" spans="1:7" x14ac:dyDescent="0.15">
      <c r="A7429" s="44">
        <v>37368</v>
      </c>
      <c r="B7429" s="44" t="s">
        <v>1296</v>
      </c>
      <c r="C7429" s="48" t="s">
        <v>6236</v>
      </c>
      <c r="D7429" s="44">
        <v>2004</v>
      </c>
      <c r="E7429" s="48" t="s">
        <v>8806</v>
      </c>
      <c r="F7429" s="44" t="s">
        <v>1293</v>
      </c>
      <c r="G7429" s="61">
        <v>43100</v>
      </c>
    </row>
    <row r="7430" spans="1:7" x14ac:dyDescent="0.15">
      <c r="A7430" s="44">
        <v>37369</v>
      </c>
      <c r="B7430" s="44" t="s">
        <v>1296</v>
      </c>
      <c r="C7430" s="48" t="s">
        <v>6237</v>
      </c>
      <c r="D7430" s="44">
        <v>2001</v>
      </c>
      <c r="E7430" s="48" t="s">
        <v>8806</v>
      </c>
      <c r="F7430" s="44" t="s">
        <v>1293</v>
      </c>
      <c r="G7430" s="61">
        <v>43100</v>
      </c>
    </row>
    <row r="7431" spans="1:7" x14ac:dyDescent="0.15">
      <c r="A7431" s="44">
        <v>37370</v>
      </c>
      <c r="B7431" s="44" t="s">
        <v>1296</v>
      </c>
      <c r="C7431" s="48" t="s">
        <v>6238</v>
      </c>
      <c r="D7431" s="44">
        <v>2001</v>
      </c>
      <c r="E7431" s="48" t="s">
        <v>8806</v>
      </c>
      <c r="F7431" s="44" t="s">
        <v>1293</v>
      </c>
      <c r="G7431" s="61">
        <v>43100</v>
      </c>
    </row>
    <row r="7432" spans="1:7" x14ac:dyDescent="0.15">
      <c r="A7432" s="44">
        <v>37372</v>
      </c>
      <c r="B7432" s="44" t="s">
        <v>1295</v>
      </c>
      <c r="C7432" s="48" t="s">
        <v>6239</v>
      </c>
      <c r="D7432" s="44">
        <v>2005</v>
      </c>
      <c r="E7432" s="48" t="s">
        <v>8806</v>
      </c>
      <c r="F7432" s="44" t="s">
        <v>1293</v>
      </c>
      <c r="G7432" s="61"/>
    </row>
    <row r="7433" spans="1:7" x14ac:dyDescent="0.15">
      <c r="A7433" s="44">
        <v>37374</v>
      </c>
      <c r="B7433" s="44" t="s">
        <v>1295</v>
      </c>
      <c r="C7433" s="48" t="s">
        <v>6240</v>
      </c>
      <c r="D7433" s="44">
        <v>2002</v>
      </c>
      <c r="E7433" s="48" t="s">
        <v>8806</v>
      </c>
      <c r="F7433" s="44" t="s">
        <v>1293</v>
      </c>
      <c r="G7433" s="61"/>
    </row>
    <row r="7434" spans="1:7" x14ac:dyDescent="0.15">
      <c r="A7434" s="44">
        <v>37375</v>
      </c>
      <c r="B7434" s="44" t="s">
        <v>1296</v>
      </c>
      <c r="C7434" s="48" t="s">
        <v>6241</v>
      </c>
      <c r="D7434" s="44">
        <v>2003</v>
      </c>
      <c r="E7434" s="48" t="s">
        <v>8806</v>
      </c>
      <c r="F7434" s="44" t="s">
        <v>1293</v>
      </c>
      <c r="G7434" s="61"/>
    </row>
    <row r="7435" spans="1:7" x14ac:dyDescent="0.15">
      <c r="A7435" s="44">
        <v>37376</v>
      </c>
      <c r="B7435" s="44" t="s">
        <v>1295</v>
      </c>
      <c r="C7435" s="48" t="s">
        <v>6242</v>
      </c>
      <c r="D7435" s="44">
        <v>2001</v>
      </c>
      <c r="E7435" s="48" t="s">
        <v>8863</v>
      </c>
      <c r="F7435" s="44" t="s">
        <v>1294</v>
      </c>
      <c r="G7435" s="61"/>
    </row>
    <row r="7436" spans="1:7" x14ac:dyDescent="0.15">
      <c r="A7436" s="44">
        <v>37377</v>
      </c>
      <c r="B7436" s="44" t="s">
        <v>1296</v>
      </c>
      <c r="C7436" s="48" t="s">
        <v>6243</v>
      </c>
      <c r="D7436" s="44">
        <v>2001</v>
      </c>
      <c r="E7436" s="48" t="s">
        <v>8863</v>
      </c>
      <c r="F7436" s="44" t="s">
        <v>1294</v>
      </c>
      <c r="G7436" s="61"/>
    </row>
    <row r="7437" spans="1:7" x14ac:dyDescent="0.15">
      <c r="A7437" s="44">
        <v>37378</v>
      </c>
      <c r="B7437" s="44" t="s">
        <v>1296</v>
      </c>
      <c r="C7437" s="48" t="s">
        <v>6244</v>
      </c>
      <c r="D7437" s="44">
        <v>2003</v>
      </c>
      <c r="E7437" s="48" t="s">
        <v>8737</v>
      </c>
      <c r="F7437" s="44" t="s">
        <v>1293</v>
      </c>
      <c r="G7437" s="61">
        <v>43100</v>
      </c>
    </row>
    <row r="7438" spans="1:7" x14ac:dyDescent="0.15">
      <c r="A7438" s="44">
        <v>37379</v>
      </c>
      <c r="B7438" s="44" t="s">
        <v>1295</v>
      </c>
      <c r="C7438" s="48" t="s">
        <v>6245</v>
      </c>
      <c r="D7438" s="44">
        <v>2001</v>
      </c>
      <c r="E7438" s="48" t="s">
        <v>8706</v>
      </c>
      <c r="F7438" s="44" t="s">
        <v>1291</v>
      </c>
      <c r="G7438" s="61"/>
    </row>
    <row r="7439" spans="1:7" x14ac:dyDescent="0.15">
      <c r="A7439" s="44">
        <v>37380</v>
      </c>
      <c r="B7439" s="44" t="s">
        <v>1295</v>
      </c>
      <c r="C7439" s="48" t="s">
        <v>6246</v>
      </c>
      <c r="D7439" s="44">
        <v>2003</v>
      </c>
      <c r="E7439" s="48" t="s">
        <v>8797</v>
      </c>
      <c r="F7439" s="44" t="s">
        <v>1298</v>
      </c>
      <c r="G7439" s="61">
        <v>42779</v>
      </c>
    </row>
    <row r="7440" spans="1:7" x14ac:dyDescent="0.15">
      <c r="A7440" s="44">
        <v>37381</v>
      </c>
      <c r="B7440" s="44" t="s">
        <v>1295</v>
      </c>
      <c r="C7440" s="48" t="s">
        <v>6247</v>
      </c>
      <c r="D7440" s="44">
        <v>2003</v>
      </c>
      <c r="E7440" s="48" t="s">
        <v>8814</v>
      </c>
      <c r="F7440" s="44" t="s">
        <v>1291</v>
      </c>
      <c r="G7440" s="61">
        <v>43100</v>
      </c>
    </row>
    <row r="7441" spans="1:7" x14ac:dyDescent="0.15">
      <c r="A7441" s="44">
        <v>37382</v>
      </c>
      <c r="B7441" s="44" t="s">
        <v>1296</v>
      </c>
      <c r="C7441" s="48" t="s">
        <v>6248</v>
      </c>
      <c r="D7441" s="44">
        <v>2003</v>
      </c>
      <c r="E7441" s="48" t="s">
        <v>8761</v>
      </c>
      <c r="F7441" s="44" t="s">
        <v>1292</v>
      </c>
      <c r="G7441" s="61"/>
    </row>
    <row r="7442" spans="1:7" x14ac:dyDescent="0.15">
      <c r="A7442" s="44">
        <v>37383</v>
      </c>
      <c r="B7442" s="44" t="s">
        <v>1296</v>
      </c>
      <c r="C7442" s="48" t="s">
        <v>6249</v>
      </c>
      <c r="D7442" s="44">
        <v>2006</v>
      </c>
      <c r="E7442" s="48" t="s">
        <v>8735</v>
      </c>
      <c r="F7442" s="44" t="s">
        <v>1295</v>
      </c>
      <c r="G7442" s="61">
        <v>43100</v>
      </c>
    </row>
    <row r="7443" spans="1:7" x14ac:dyDescent="0.15">
      <c r="A7443" s="44">
        <v>37384</v>
      </c>
      <c r="B7443" s="44" t="s">
        <v>1296</v>
      </c>
      <c r="C7443" s="48" t="s">
        <v>6250</v>
      </c>
      <c r="D7443" s="44">
        <v>2006</v>
      </c>
      <c r="E7443" s="48" t="s">
        <v>8735</v>
      </c>
      <c r="F7443" s="44" t="s">
        <v>1295</v>
      </c>
      <c r="G7443" s="61">
        <v>43100</v>
      </c>
    </row>
    <row r="7444" spans="1:7" x14ac:dyDescent="0.15">
      <c r="A7444" s="44">
        <v>37385</v>
      </c>
      <c r="B7444" s="44" t="s">
        <v>1296</v>
      </c>
      <c r="C7444" s="48" t="s">
        <v>6251</v>
      </c>
      <c r="D7444" s="44">
        <v>2004</v>
      </c>
      <c r="E7444" s="48" t="s">
        <v>8735</v>
      </c>
      <c r="F7444" s="44" t="s">
        <v>1295</v>
      </c>
      <c r="G7444" s="61">
        <v>43100</v>
      </c>
    </row>
    <row r="7445" spans="1:7" x14ac:dyDescent="0.15">
      <c r="A7445" s="44">
        <v>37386</v>
      </c>
      <c r="B7445" s="44" t="s">
        <v>1296</v>
      </c>
      <c r="C7445" s="48" t="s">
        <v>6252</v>
      </c>
      <c r="D7445" s="44">
        <v>2005</v>
      </c>
      <c r="E7445" s="48" t="s">
        <v>8832</v>
      </c>
      <c r="F7445" s="44" t="s">
        <v>1294</v>
      </c>
      <c r="G7445" s="61"/>
    </row>
    <row r="7446" spans="1:7" x14ac:dyDescent="0.15">
      <c r="A7446" s="44">
        <v>37387</v>
      </c>
      <c r="B7446" s="44" t="s">
        <v>1295</v>
      </c>
      <c r="C7446" s="48" t="s">
        <v>128</v>
      </c>
      <c r="D7446" s="44">
        <v>2005</v>
      </c>
      <c r="E7446" s="48" t="s">
        <v>8814</v>
      </c>
      <c r="F7446" s="44" t="s">
        <v>1291</v>
      </c>
      <c r="G7446" s="61"/>
    </row>
    <row r="7447" spans="1:7" x14ac:dyDescent="0.15">
      <c r="A7447" s="133">
        <v>37388</v>
      </c>
      <c r="B7447" s="133" t="s">
        <v>1295</v>
      </c>
      <c r="C7447" s="134" t="s">
        <v>6253</v>
      </c>
      <c r="D7447" s="133">
        <v>2005</v>
      </c>
      <c r="E7447" s="134" t="s">
        <v>8708</v>
      </c>
      <c r="F7447" s="133" t="s">
        <v>1296</v>
      </c>
      <c r="G7447" s="135">
        <v>43100</v>
      </c>
    </row>
    <row r="7448" spans="1:7" x14ac:dyDescent="0.15">
      <c r="A7448" s="44">
        <v>37389</v>
      </c>
      <c r="B7448" s="44" t="s">
        <v>1295</v>
      </c>
      <c r="C7448" s="48" t="s">
        <v>6254</v>
      </c>
      <c r="D7448" s="44">
        <v>2003</v>
      </c>
      <c r="E7448" s="48" t="s">
        <v>8722</v>
      </c>
      <c r="F7448" s="44" t="s">
        <v>1296</v>
      </c>
      <c r="G7448" s="61">
        <v>42456</v>
      </c>
    </row>
    <row r="7449" spans="1:7" x14ac:dyDescent="0.15">
      <c r="A7449" s="44">
        <v>37390</v>
      </c>
      <c r="B7449" s="44" t="s">
        <v>1295</v>
      </c>
      <c r="C7449" s="48" t="s">
        <v>6255</v>
      </c>
      <c r="D7449" s="44">
        <v>2001</v>
      </c>
      <c r="E7449" s="48" t="s">
        <v>8856</v>
      </c>
      <c r="F7449" s="44" t="s">
        <v>1290</v>
      </c>
      <c r="G7449" s="61">
        <v>43059</v>
      </c>
    </row>
    <row r="7450" spans="1:7" x14ac:dyDescent="0.15">
      <c r="A7450" s="44">
        <v>37391</v>
      </c>
      <c r="B7450" s="44" t="s">
        <v>1296</v>
      </c>
      <c r="C7450" s="48" t="s">
        <v>6256</v>
      </c>
      <c r="D7450" s="44">
        <v>2004</v>
      </c>
      <c r="E7450" s="48" t="s">
        <v>8829</v>
      </c>
      <c r="F7450" s="44" t="s">
        <v>1290</v>
      </c>
      <c r="G7450" s="61">
        <v>43024</v>
      </c>
    </row>
    <row r="7451" spans="1:7" x14ac:dyDescent="0.15">
      <c r="A7451" s="44">
        <v>37392</v>
      </c>
      <c r="B7451" s="44" t="s">
        <v>1295</v>
      </c>
      <c r="C7451" s="48" t="s">
        <v>6257</v>
      </c>
      <c r="D7451" s="44">
        <v>2004</v>
      </c>
      <c r="E7451" s="48" t="s">
        <v>8829</v>
      </c>
      <c r="F7451" s="44" t="s">
        <v>1290</v>
      </c>
      <c r="G7451" s="61">
        <v>43024</v>
      </c>
    </row>
    <row r="7452" spans="1:7" x14ac:dyDescent="0.15">
      <c r="A7452" s="44">
        <v>37393</v>
      </c>
      <c r="B7452" s="44" t="s">
        <v>1296</v>
      </c>
      <c r="C7452" s="48" t="s">
        <v>6258</v>
      </c>
      <c r="D7452" s="44">
        <v>2002</v>
      </c>
      <c r="E7452" s="48" t="s">
        <v>8756</v>
      </c>
      <c r="F7452" s="44" t="s">
        <v>1296</v>
      </c>
      <c r="G7452" s="61">
        <v>42456</v>
      </c>
    </row>
    <row r="7453" spans="1:7" x14ac:dyDescent="0.15">
      <c r="A7453" s="44">
        <v>37394</v>
      </c>
      <c r="B7453" s="44" t="s">
        <v>1295</v>
      </c>
      <c r="C7453" s="48" t="s">
        <v>6259</v>
      </c>
      <c r="D7453" s="44">
        <v>2004</v>
      </c>
      <c r="E7453" s="48" t="s">
        <v>8743</v>
      </c>
      <c r="F7453" s="44" t="s">
        <v>1299</v>
      </c>
      <c r="G7453" s="61"/>
    </row>
    <row r="7454" spans="1:7" x14ac:dyDescent="0.15">
      <c r="A7454" s="44">
        <v>37395</v>
      </c>
      <c r="B7454" s="44" t="s">
        <v>1296</v>
      </c>
      <c r="C7454" s="48" t="s">
        <v>6260</v>
      </c>
      <c r="D7454" s="44">
        <v>2004</v>
      </c>
      <c r="E7454" s="48" t="s">
        <v>8743</v>
      </c>
      <c r="F7454" s="44" t="s">
        <v>1299</v>
      </c>
      <c r="G7454" s="61"/>
    </row>
    <row r="7455" spans="1:7" x14ac:dyDescent="0.15">
      <c r="A7455" s="44">
        <v>37396</v>
      </c>
      <c r="B7455" s="44" t="s">
        <v>1296</v>
      </c>
      <c r="C7455" s="48" t="s">
        <v>6261</v>
      </c>
      <c r="D7455" s="44">
        <v>2006</v>
      </c>
      <c r="E7455" s="48" t="s">
        <v>8741</v>
      </c>
      <c r="F7455" s="44" t="s">
        <v>1292</v>
      </c>
      <c r="G7455" s="61">
        <v>43059</v>
      </c>
    </row>
    <row r="7456" spans="1:7" x14ac:dyDescent="0.15">
      <c r="A7456" s="44">
        <v>37397</v>
      </c>
      <c r="B7456" s="44" t="s">
        <v>1295</v>
      </c>
      <c r="C7456" s="48" t="s">
        <v>6262</v>
      </c>
      <c r="D7456" s="44">
        <v>2004</v>
      </c>
      <c r="E7456" s="48" t="s">
        <v>8741</v>
      </c>
      <c r="F7456" s="44" t="s">
        <v>1292</v>
      </c>
      <c r="G7456" s="61">
        <v>43059</v>
      </c>
    </row>
    <row r="7457" spans="1:7" x14ac:dyDescent="0.15">
      <c r="A7457" s="44">
        <v>37398</v>
      </c>
      <c r="B7457" s="44" t="s">
        <v>1295</v>
      </c>
      <c r="C7457" s="48" t="s">
        <v>6263</v>
      </c>
      <c r="D7457" s="44">
        <v>2007</v>
      </c>
      <c r="E7457" s="48" t="s">
        <v>8736</v>
      </c>
      <c r="F7457" s="44" t="s">
        <v>1295</v>
      </c>
      <c r="G7457" s="61">
        <v>42803</v>
      </c>
    </row>
    <row r="7458" spans="1:7" x14ac:dyDescent="0.15">
      <c r="A7458" s="44">
        <v>37399</v>
      </c>
      <c r="B7458" s="44" t="s">
        <v>1296</v>
      </c>
      <c r="C7458" s="48" t="s">
        <v>6264</v>
      </c>
      <c r="D7458" s="44">
        <v>2003</v>
      </c>
      <c r="E7458" s="48" t="s">
        <v>8746</v>
      </c>
      <c r="F7458" s="44" t="s">
        <v>1293</v>
      </c>
      <c r="G7458" s="61">
        <v>43100</v>
      </c>
    </row>
    <row r="7459" spans="1:7" x14ac:dyDescent="0.15">
      <c r="A7459" s="44">
        <v>37400</v>
      </c>
      <c r="B7459" s="44" t="s">
        <v>1296</v>
      </c>
      <c r="C7459" s="48" t="s">
        <v>6265</v>
      </c>
      <c r="D7459" s="44">
        <v>2002</v>
      </c>
      <c r="E7459" s="48" t="s">
        <v>8746</v>
      </c>
      <c r="F7459" s="44" t="s">
        <v>1293</v>
      </c>
      <c r="G7459" s="61">
        <v>43035</v>
      </c>
    </row>
    <row r="7460" spans="1:7" x14ac:dyDescent="0.15">
      <c r="A7460" s="44">
        <v>37401</v>
      </c>
      <c r="B7460" s="44" t="s">
        <v>1295</v>
      </c>
      <c r="C7460" s="48" t="s">
        <v>6266</v>
      </c>
      <c r="D7460" s="44">
        <v>2004</v>
      </c>
      <c r="E7460" s="48" t="s">
        <v>8700</v>
      </c>
      <c r="F7460" s="44" t="s">
        <v>1297</v>
      </c>
      <c r="G7460" s="61"/>
    </row>
    <row r="7461" spans="1:7" x14ac:dyDescent="0.15">
      <c r="A7461" s="44">
        <v>37402</v>
      </c>
      <c r="B7461" s="44" t="s">
        <v>1296</v>
      </c>
      <c r="C7461" s="48" t="s">
        <v>6267</v>
      </c>
      <c r="D7461" s="44">
        <v>2004</v>
      </c>
      <c r="E7461" s="48" t="s">
        <v>8742</v>
      </c>
      <c r="F7461" s="44" t="s">
        <v>1296</v>
      </c>
      <c r="G7461" s="61">
        <v>42948</v>
      </c>
    </row>
    <row r="7462" spans="1:7" x14ac:dyDescent="0.15">
      <c r="A7462" s="44">
        <v>37403</v>
      </c>
      <c r="B7462" s="44" t="s">
        <v>1295</v>
      </c>
      <c r="C7462" s="48" t="s">
        <v>6268</v>
      </c>
      <c r="D7462" s="44">
        <v>2001</v>
      </c>
      <c r="E7462" s="48" t="s">
        <v>8846</v>
      </c>
      <c r="F7462" s="44" t="s">
        <v>1299</v>
      </c>
      <c r="G7462" s="61">
        <v>42457</v>
      </c>
    </row>
    <row r="7463" spans="1:7" x14ac:dyDescent="0.15">
      <c r="A7463" s="44">
        <v>37404</v>
      </c>
      <c r="B7463" s="44" t="s">
        <v>1295</v>
      </c>
      <c r="C7463" s="48" t="s">
        <v>6269</v>
      </c>
      <c r="D7463" s="44">
        <v>2000</v>
      </c>
      <c r="E7463" s="48" t="s">
        <v>8692</v>
      </c>
      <c r="F7463" s="44" t="s">
        <v>1298</v>
      </c>
      <c r="G7463" s="61"/>
    </row>
    <row r="7464" spans="1:7" x14ac:dyDescent="0.15">
      <c r="A7464" s="44">
        <v>37405</v>
      </c>
      <c r="B7464" s="44" t="s">
        <v>1295</v>
      </c>
      <c r="C7464" s="48" t="s">
        <v>6270</v>
      </c>
      <c r="D7464" s="44">
        <v>2001</v>
      </c>
      <c r="E7464" s="48" t="s">
        <v>8692</v>
      </c>
      <c r="F7464" s="44" t="s">
        <v>1298</v>
      </c>
      <c r="G7464" s="61">
        <v>43100</v>
      </c>
    </row>
    <row r="7465" spans="1:7" x14ac:dyDescent="0.15">
      <c r="A7465" s="44">
        <v>37406</v>
      </c>
      <c r="B7465" s="44" t="s">
        <v>1295</v>
      </c>
      <c r="C7465" s="48" t="s">
        <v>6271</v>
      </c>
      <c r="D7465" s="44">
        <v>2006</v>
      </c>
      <c r="E7465" s="48" t="s">
        <v>8714</v>
      </c>
      <c r="F7465" s="44" t="s">
        <v>1294</v>
      </c>
      <c r="G7465" s="61">
        <v>43100</v>
      </c>
    </row>
    <row r="7466" spans="1:7" x14ac:dyDescent="0.15">
      <c r="A7466" s="44">
        <v>37407</v>
      </c>
      <c r="B7466" s="44" t="s">
        <v>1295</v>
      </c>
      <c r="C7466" s="48" t="s">
        <v>6272</v>
      </c>
      <c r="D7466" s="44">
        <v>2005</v>
      </c>
      <c r="E7466" s="48" t="s">
        <v>8720</v>
      </c>
      <c r="F7466" s="44" t="s">
        <v>1298</v>
      </c>
      <c r="G7466" s="61">
        <v>43100</v>
      </c>
    </row>
    <row r="7467" spans="1:7" x14ac:dyDescent="0.15">
      <c r="A7467" s="44">
        <v>37408</v>
      </c>
      <c r="B7467" s="44" t="s">
        <v>1295</v>
      </c>
      <c r="C7467" s="48" t="s">
        <v>6273</v>
      </c>
      <c r="D7467" s="44">
        <v>2003</v>
      </c>
      <c r="E7467" s="48" t="s">
        <v>8720</v>
      </c>
      <c r="F7467" s="44" t="s">
        <v>1298</v>
      </c>
      <c r="G7467" s="61"/>
    </row>
    <row r="7468" spans="1:7" x14ac:dyDescent="0.15">
      <c r="A7468" s="44">
        <v>37409</v>
      </c>
      <c r="B7468" s="44" t="s">
        <v>1295</v>
      </c>
      <c r="C7468" s="48" t="s">
        <v>6274</v>
      </c>
      <c r="D7468" s="44">
        <v>2006</v>
      </c>
      <c r="E7468" s="48" t="s">
        <v>8714</v>
      </c>
      <c r="F7468" s="44" t="s">
        <v>1294</v>
      </c>
      <c r="G7468" s="61">
        <v>43100</v>
      </c>
    </row>
    <row r="7469" spans="1:7" x14ac:dyDescent="0.15">
      <c r="A7469" s="44">
        <v>37410</v>
      </c>
      <c r="B7469" s="44" t="s">
        <v>1295</v>
      </c>
      <c r="C7469" s="48" t="s">
        <v>6276</v>
      </c>
      <c r="D7469" s="44">
        <v>2003</v>
      </c>
      <c r="E7469" s="48" t="s">
        <v>8846</v>
      </c>
      <c r="F7469" s="44" t="s">
        <v>1299</v>
      </c>
      <c r="G7469" s="61">
        <v>42457</v>
      </c>
    </row>
    <row r="7470" spans="1:7" x14ac:dyDescent="0.15">
      <c r="A7470" s="44">
        <v>37411</v>
      </c>
      <c r="B7470" s="44" t="s">
        <v>1296</v>
      </c>
      <c r="C7470" s="48" t="s">
        <v>6277</v>
      </c>
      <c r="D7470" s="44">
        <v>2006</v>
      </c>
      <c r="E7470" s="48" t="s">
        <v>8714</v>
      </c>
      <c r="F7470" s="44" t="s">
        <v>1294</v>
      </c>
      <c r="G7470" s="61">
        <v>42456</v>
      </c>
    </row>
    <row r="7471" spans="1:7" x14ac:dyDescent="0.15">
      <c r="A7471" s="44">
        <v>37412</v>
      </c>
      <c r="B7471" s="44" t="s">
        <v>1295</v>
      </c>
      <c r="C7471" s="48" t="s">
        <v>6278</v>
      </c>
      <c r="D7471" s="44">
        <v>2006</v>
      </c>
      <c r="E7471" s="48" t="s">
        <v>8801</v>
      </c>
      <c r="F7471" s="44" t="s">
        <v>1296</v>
      </c>
      <c r="G7471" s="61">
        <v>43100</v>
      </c>
    </row>
    <row r="7472" spans="1:7" x14ac:dyDescent="0.15">
      <c r="A7472" s="44">
        <v>37413</v>
      </c>
      <c r="B7472" s="44" t="s">
        <v>1295</v>
      </c>
      <c r="C7472" s="48" t="s">
        <v>6279</v>
      </c>
      <c r="D7472" s="44">
        <v>2000</v>
      </c>
      <c r="E7472" s="48" t="s">
        <v>11381</v>
      </c>
      <c r="F7472" s="44" t="s">
        <v>1298</v>
      </c>
      <c r="G7472" s="61">
        <v>42646</v>
      </c>
    </row>
    <row r="7473" spans="1:7" x14ac:dyDescent="0.15">
      <c r="A7473" s="44">
        <v>37414</v>
      </c>
      <c r="B7473" s="44" t="s">
        <v>1296</v>
      </c>
      <c r="C7473" s="48" t="s">
        <v>6280</v>
      </c>
      <c r="D7473" s="44">
        <v>2001</v>
      </c>
      <c r="E7473" s="48" t="s">
        <v>11381</v>
      </c>
      <c r="F7473" s="44" t="s">
        <v>1298</v>
      </c>
      <c r="G7473" s="61"/>
    </row>
    <row r="7474" spans="1:7" x14ac:dyDescent="0.15">
      <c r="A7474" s="44">
        <v>37415</v>
      </c>
      <c r="B7474" s="44" t="s">
        <v>1296</v>
      </c>
      <c r="C7474" s="48" t="s">
        <v>6281</v>
      </c>
      <c r="D7474" s="44">
        <v>2002</v>
      </c>
      <c r="E7474" s="48" t="s">
        <v>11381</v>
      </c>
      <c r="F7474" s="44" t="s">
        <v>1298</v>
      </c>
      <c r="G7474" s="61"/>
    </row>
    <row r="7475" spans="1:7" x14ac:dyDescent="0.15">
      <c r="A7475" s="44">
        <v>37416</v>
      </c>
      <c r="B7475" s="44" t="s">
        <v>1295</v>
      </c>
      <c r="C7475" s="48" t="s">
        <v>6282</v>
      </c>
      <c r="D7475" s="44">
        <v>2001</v>
      </c>
      <c r="E7475" s="48" t="s">
        <v>11381</v>
      </c>
      <c r="F7475" s="44" t="s">
        <v>1298</v>
      </c>
      <c r="G7475" s="61"/>
    </row>
    <row r="7476" spans="1:7" x14ac:dyDescent="0.15">
      <c r="A7476" s="44">
        <v>37418</v>
      </c>
      <c r="B7476" s="44" t="s">
        <v>1295</v>
      </c>
      <c r="C7476" s="48" t="s">
        <v>6283</v>
      </c>
      <c r="D7476" s="44">
        <v>2004</v>
      </c>
      <c r="E7476" s="48" t="s">
        <v>8697</v>
      </c>
      <c r="F7476" s="44" t="s">
        <v>1291</v>
      </c>
      <c r="G7476" s="61">
        <v>43100</v>
      </c>
    </row>
    <row r="7477" spans="1:7" x14ac:dyDescent="0.15">
      <c r="A7477" s="44">
        <v>37419</v>
      </c>
      <c r="B7477" s="44" t="s">
        <v>1295</v>
      </c>
      <c r="C7477" s="48" t="s">
        <v>6284</v>
      </c>
      <c r="D7477" s="44">
        <v>2002</v>
      </c>
      <c r="E7477" s="48" t="s">
        <v>8703</v>
      </c>
      <c r="F7477" s="44" t="s">
        <v>1294</v>
      </c>
      <c r="G7477" s="61">
        <v>43100</v>
      </c>
    </row>
    <row r="7478" spans="1:7" x14ac:dyDescent="0.15">
      <c r="A7478" s="44">
        <v>37420</v>
      </c>
      <c r="B7478" s="44" t="s">
        <v>1295</v>
      </c>
      <c r="C7478" s="48" t="s">
        <v>6285</v>
      </c>
      <c r="D7478" s="44">
        <v>2006</v>
      </c>
      <c r="E7478" s="48" t="s">
        <v>8703</v>
      </c>
      <c r="F7478" s="44" t="s">
        <v>1294</v>
      </c>
      <c r="G7478" s="61">
        <v>43100</v>
      </c>
    </row>
    <row r="7479" spans="1:7" x14ac:dyDescent="0.15">
      <c r="A7479" s="44">
        <v>37421</v>
      </c>
      <c r="B7479" s="44" t="s">
        <v>1295</v>
      </c>
      <c r="C7479" s="48" t="s">
        <v>8346</v>
      </c>
      <c r="D7479" s="44">
        <v>2003</v>
      </c>
      <c r="E7479" s="48" t="s">
        <v>8754</v>
      </c>
      <c r="F7479" s="44" t="s">
        <v>1293</v>
      </c>
      <c r="G7479" s="61"/>
    </row>
    <row r="7480" spans="1:7" x14ac:dyDescent="0.15">
      <c r="A7480" s="44">
        <v>37422</v>
      </c>
      <c r="B7480" s="44" t="s">
        <v>1296</v>
      </c>
      <c r="C7480" s="48" t="s">
        <v>11268</v>
      </c>
      <c r="D7480" s="44">
        <v>1999</v>
      </c>
      <c r="E7480" s="48" t="s">
        <v>8748</v>
      </c>
      <c r="F7480" s="44" t="s">
        <v>1296</v>
      </c>
      <c r="G7480" s="61">
        <v>42583</v>
      </c>
    </row>
    <row r="7481" spans="1:7" x14ac:dyDescent="0.15">
      <c r="A7481" s="44">
        <v>37423</v>
      </c>
      <c r="B7481" s="44" t="s">
        <v>1295</v>
      </c>
      <c r="C7481" s="48" t="s">
        <v>6286</v>
      </c>
      <c r="D7481" s="44">
        <v>2004</v>
      </c>
      <c r="E7481" s="48" t="s">
        <v>8792</v>
      </c>
      <c r="F7481" s="44" t="s">
        <v>1290</v>
      </c>
      <c r="G7481" s="61">
        <v>43002</v>
      </c>
    </row>
    <row r="7482" spans="1:7" x14ac:dyDescent="0.15">
      <c r="A7482" s="44">
        <v>37424</v>
      </c>
      <c r="B7482" s="44" t="s">
        <v>1295</v>
      </c>
      <c r="C7482" s="48" t="s">
        <v>6287</v>
      </c>
      <c r="D7482" s="44">
        <v>2001</v>
      </c>
      <c r="E7482" s="48" t="s">
        <v>8846</v>
      </c>
      <c r="F7482" s="44" t="s">
        <v>1299</v>
      </c>
      <c r="G7482" s="61">
        <v>42834</v>
      </c>
    </row>
    <row r="7483" spans="1:7" x14ac:dyDescent="0.15">
      <c r="A7483" s="44">
        <v>37425</v>
      </c>
      <c r="B7483" s="44" t="s">
        <v>1296</v>
      </c>
      <c r="C7483" s="48" t="s">
        <v>6288</v>
      </c>
      <c r="D7483" s="44">
        <v>2005</v>
      </c>
      <c r="E7483" s="48" t="s">
        <v>8706</v>
      </c>
      <c r="F7483" s="44" t="s">
        <v>1291</v>
      </c>
      <c r="G7483" s="61">
        <v>43100</v>
      </c>
    </row>
    <row r="7484" spans="1:7" x14ac:dyDescent="0.15">
      <c r="A7484" s="44">
        <v>37426</v>
      </c>
      <c r="B7484" s="44" t="s">
        <v>1295</v>
      </c>
      <c r="C7484" s="48" t="s">
        <v>6289</v>
      </c>
      <c r="D7484" s="44">
        <v>2004</v>
      </c>
      <c r="E7484" s="48" t="s">
        <v>8717</v>
      </c>
      <c r="F7484" s="44" t="s">
        <v>1299</v>
      </c>
      <c r="G7484" s="61">
        <v>43100</v>
      </c>
    </row>
    <row r="7485" spans="1:7" x14ac:dyDescent="0.15">
      <c r="A7485" s="44">
        <v>37427</v>
      </c>
      <c r="B7485" s="44" t="s">
        <v>1295</v>
      </c>
      <c r="C7485" s="48" t="s">
        <v>6290</v>
      </c>
      <c r="D7485" s="44">
        <v>2003</v>
      </c>
      <c r="E7485" s="48" t="s">
        <v>8765</v>
      </c>
      <c r="F7485" s="44" t="s">
        <v>1294</v>
      </c>
      <c r="G7485" s="61">
        <v>43002</v>
      </c>
    </row>
    <row r="7486" spans="1:7" x14ac:dyDescent="0.15">
      <c r="A7486" s="44">
        <v>37428</v>
      </c>
      <c r="B7486" s="44" t="s">
        <v>1296</v>
      </c>
      <c r="C7486" s="48" t="s">
        <v>6291</v>
      </c>
      <c r="D7486" s="44">
        <v>2004</v>
      </c>
      <c r="E7486" s="48" t="s">
        <v>8765</v>
      </c>
      <c r="F7486" s="44" t="s">
        <v>1294</v>
      </c>
      <c r="G7486" s="61">
        <v>43030</v>
      </c>
    </row>
    <row r="7487" spans="1:7" x14ac:dyDescent="0.15">
      <c r="A7487" s="44">
        <v>37429</v>
      </c>
      <c r="B7487" s="44" t="s">
        <v>1295</v>
      </c>
      <c r="C7487" s="48" t="s">
        <v>6292</v>
      </c>
      <c r="D7487" s="44">
        <v>2000</v>
      </c>
      <c r="E7487" s="48" t="s">
        <v>8810</v>
      </c>
      <c r="F7487" s="44" t="s">
        <v>1293</v>
      </c>
      <c r="G7487" s="61">
        <v>42540</v>
      </c>
    </row>
    <row r="7488" spans="1:7" x14ac:dyDescent="0.15">
      <c r="A7488" s="44">
        <v>37430</v>
      </c>
      <c r="B7488" s="44" t="s">
        <v>1296</v>
      </c>
      <c r="C7488" s="48" t="s">
        <v>6293</v>
      </c>
      <c r="D7488" s="44">
        <v>2000</v>
      </c>
      <c r="E7488" s="48" t="s">
        <v>8748</v>
      </c>
      <c r="F7488" s="44" t="s">
        <v>1296</v>
      </c>
      <c r="G7488" s="61"/>
    </row>
    <row r="7489" spans="1:7" x14ac:dyDescent="0.15">
      <c r="A7489" s="44">
        <v>37431</v>
      </c>
      <c r="B7489" s="44" t="s">
        <v>1296</v>
      </c>
      <c r="C7489" s="48" t="s">
        <v>6294</v>
      </c>
      <c r="D7489" s="44">
        <v>2000</v>
      </c>
      <c r="E7489" s="48" t="s">
        <v>8748</v>
      </c>
      <c r="F7489" s="44" t="s">
        <v>1296</v>
      </c>
      <c r="G7489" s="61"/>
    </row>
    <row r="7490" spans="1:7" x14ac:dyDescent="0.15">
      <c r="A7490" s="44">
        <v>37432</v>
      </c>
      <c r="B7490" s="44" t="s">
        <v>1296</v>
      </c>
      <c r="C7490" s="48" t="s">
        <v>6295</v>
      </c>
      <c r="D7490" s="44">
        <v>2006</v>
      </c>
      <c r="E7490" s="48" t="s">
        <v>8748</v>
      </c>
      <c r="F7490" s="44" t="s">
        <v>1296</v>
      </c>
      <c r="G7490" s="61"/>
    </row>
    <row r="7491" spans="1:7" x14ac:dyDescent="0.15">
      <c r="A7491" s="44">
        <v>37433</v>
      </c>
      <c r="B7491" s="44" t="s">
        <v>1296</v>
      </c>
      <c r="C7491" s="48" t="s">
        <v>6296</v>
      </c>
      <c r="D7491" s="44">
        <v>2003</v>
      </c>
      <c r="E7491" s="48" t="s">
        <v>8728</v>
      </c>
      <c r="F7491" s="44" t="s">
        <v>1295</v>
      </c>
      <c r="G7491" s="61"/>
    </row>
    <row r="7492" spans="1:7" x14ac:dyDescent="0.15">
      <c r="A7492" s="44">
        <v>37434</v>
      </c>
      <c r="B7492" s="44" t="s">
        <v>1295</v>
      </c>
      <c r="C7492" s="48" t="s">
        <v>6297</v>
      </c>
      <c r="D7492" s="44">
        <v>2006</v>
      </c>
      <c r="E7492" s="48" t="s">
        <v>8713</v>
      </c>
      <c r="F7492" s="44" t="s">
        <v>1297</v>
      </c>
      <c r="G7492" s="61">
        <v>43100</v>
      </c>
    </row>
    <row r="7493" spans="1:7" x14ac:dyDescent="0.15">
      <c r="A7493" s="44">
        <v>37435</v>
      </c>
      <c r="B7493" s="44" t="s">
        <v>1296</v>
      </c>
      <c r="C7493" s="48" t="s">
        <v>6298</v>
      </c>
      <c r="D7493" s="44">
        <v>2003</v>
      </c>
      <c r="E7493" s="48" t="s">
        <v>8790</v>
      </c>
      <c r="F7493" s="44" t="s">
        <v>1298</v>
      </c>
      <c r="G7493" s="61">
        <v>42674</v>
      </c>
    </row>
    <row r="7494" spans="1:7" x14ac:dyDescent="0.15">
      <c r="A7494" s="44">
        <v>37436</v>
      </c>
      <c r="B7494" s="44" t="s">
        <v>1295</v>
      </c>
      <c r="C7494" s="48" t="s">
        <v>6299</v>
      </c>
      <c r="D7494" s="44">
        <v>2001</v>
      </c>
      <c r="E7494" s="48" t="s">
        <v>8730</v>
      </c>
      <c r="F7494" s="44" t="s">
        <v>1298</v>
      </c>
      <c r="G7494" s="61"/>
    </row>
    <row r="7495" spans="1:7" x14ac:dyDescent="0.15">
      <c r="A7495" s="44">
        <v>37437</v>
      </c>
      <c r="B7495" s="44" t="s">
        <v>1296</v>
      </c>
      <c r="C7495" s="48" t="s">
        <v>6300</v>
      </c>
      <c r="D7495" s="44">
        <v>2002</v>
      </c>
      <c r="E7495" s="48" t="s">
        <v>8730</v>
      </c>
      <c r="F7495" s="44" t="s">
        <v>1298</v>
      </c>
      <c r="G7495" s="61"/>
    </row>
    <row r="7496" spans="1:7" x14ac:dyDescent="0.15">
      <c r="A7496" s="44">
        <v>37438</v>
      </c>
      <c r="B7496" s="44" t="s">
        <v>1295</v>
      </c>
      <c r="C7496" s="48" t="s">
        <v>6301</v>
      </c>
      <c r="D7496" s="44">
        <v>2003</v>
      </c>
      <c r="E7496" s="48" t="s">
        <v>8730</v>
      </c>
      <c r="F7496" s="44" t="s">
        <v>1298</v>
      </c>
      <c r="G7496" s="61">
        <v>42674</v>
      </c>
    </row>
    <row r="7497" spans="1:7" x14ac:dyDescent="0.15">
      <c r="A7497" s="44">
        <v>37439</v>
      </c>
      <c r="B7497" s="44" t="s">
        <v>1296</v>
      </c>
      <c r="C7497" s="48" t="s">
        <v>6302</v>
      </c>
      <c r="D7497" s="44">
        <v>2005</v>
      </c>
      <c r="E7497" s="48" t="s">
        <v>11381</v>
      </c>
      <c r="F7497" s="44" t="s">
        <v>1298</v>
      </c>
      <c r="G7497" s="61">
        <v>43100</v>
      </c>
    </row>
    <row r="7498" spans="1:7" x14ac:dyDescent="0.15">
      <c r="A7498" s="44">
        <v>37440</v>
      </c>
      <c r="B7498" s="44" t="s">
        <v>1296</v>
      </c>
      <c r="C7498" s="48" t="s">
        <v>6303</v>
      </c>
      <c r="D7498" s="44">
        <v>2004</v>
      </c>
      <c r="E7498" s="48" t="s">
        <v>11381</v>
      </c>
      <c r="F7498" s="44" t="s">
        <v>1298</v>
      </c>
      <c r="G7498" s="61"/>
    </row>
    <row r="7499" spans="1:7" x14ac:dyDescent="0.15">
      <c r="A7499" s="44">
        <v>37441</v>
      </c>
      <c r="B7499" s="44" t="s">
        <v>1296</v>
      </c>
      <c r="C7499" s="48" t="s">
        <v>6304</v>
      </c>
      <c r="D7499" s="44">
        <v>2004</v>
      </c>
      <c r="E7499" s="48" t="s">
        <v>11381</v>
      </c>
      <c r="F7499" s="44" t="s">
        <v>1298</v>
      </c>
      <c r="G7499" s="61">
        <v>43100</v>
      </c>
    </row>
    <row r="7500" spans="1:7" x14ac:dyDescent="0.15">
      <c r="A7500" s="44">
        <v>37442</v>
      </c>
      <c r="B7500" s="44" t="s">
        <v>1295</v>
      </c>
      <c r="C7500" s="48" t="s">
        <v>6305</v>
      </c>
      <c r="D7500" s="44">
        <v>2001</v>
      </c>
      <c r="E7500" s="48" t="s">
        <v>8776</v>
      </c>
      <c r="F7500" s="44" t="s">
        <v>1295</v>
      </c>
      <c r="G7500" s="61"/>
    </row>
    <row r="7501" spans="1:7" x14ac:dyDescent="0.15">
      <c r="A7501" s="44">
        <v>37443</v>
      </c>
      <c r="B7501" s="44" t="s">
        <v>1295</v>
      </c>
      <c r="C7501" s="48" t="s">
        <v>6306</v>
      </c>
      <c r="D7501" s="44">
        <v>2007</v>
      </c>
      <c r="E7501" s="48" t="s">
        <v>8863</v>
      </c>
      <c r="F7501" s="44" t="s">
        <v>1294</v>
      </c>
      <c r="G7501" s="61"/>
    </row>
    <row r="7502" spans="1:7" x14ac:dyDescent="0.15">
      <c r="A7502" s="44">
        <v>37444</v>
      </c>
      <c r="B7502" s="44" t="s">
        <v>1295</v>
      </c>
      <c r="C7502" s="48" t="s">
        <v>6307</v>
      </c>
      <c r="D7502" s="44">
        <v>2005</v>
      </c>
      <c r="E7502" s="48" t="s">
        <v>8713</v>
      </c>
      <c r="F7502" s="44" t="s">
        <v>1297</v>
      </c>
      <c r="G7502" s="61">
        <v>43100</v>
      </c>
    </row>
    <row r="7503" spans="1:7" x14ac:dyDescent="0.15">
      <c r="A7503" s="44">
        <v>37445</v>
      </c>
      <c r="B7503" s="44" t="s">
        <v>1295</v>
      </c>
      <c r="C7503" s="48" t="s">
        <v>6308</v>
      </c>
      <c r="D7503" s="44">
        <v>2005</v>
      </c>
      <c r="E7503" s="48" t="s">
        <v>9198</v>
      </c>
      <c r="F7503" s="44" t="s">
        <v>1294</v>
      </c>
      <c r="G7503" s="61"/>
    </row>
    <row r="7504" spans="1:7" x14ac:dyDescent="0.15">
      <c r="A7504" s="44">
        <v>37446</v>
      </c>
      <c r="B7504" s="44" t="s">
        <v>1295</v>
      </c>
      <c r="C7504" s="48" t="s">
        <v>6309</v>
      </c>
      <c r="D7504" s="44">
        <v>2005</v>
      </c>
      <c r="E7504" s="48" t="s">
        <v>9198</v>
      </c>
      <c r="F7504" s="44" t="s">
        <v>1294</v>
      </c>
      <c r="G7504" s="61"/>
    </row>
    <row r="7505" spans="1:7" x14ac:dyDescent="0.15">
      <c r="A7505" s="44">
        <v>37447</v>
      </c>
      <c r="B7505" s="44" t="s">
        <v>1295</v>
      </c>
      <c r="C7505" s="48" t="s">
        <v>6310</v>
      </c>
      <c r="D7505" s="44">
        <v>2006</v>
      </c>
      <c r="E7505" s="48" t="s">
        <v>8786</v>
      </c>
      <c r="F7505" s="44" t="s">
        <v>1297</v>
      </c>
      <c r="G7505" s="61">
        <v>42859</v>
      </c>
    </row>
    <row r="7506" spans="1:7" x14ac:dyDescent="0.15">
      <c r="A7506" s="44">
        <v>37448</v>
      </c>
      <c r="B7506" s="44" t="s">
        <v>1295</v>
      </c>
      <c r="C7506" s="48" t="s">
        <v>6311</v>
      </c>
      <c r="D7506" s="44">
        <v>2006</v>
      </c>
      <c r="E7506" s="48" t="s">
        <v>8716</v>
      </c>
      <c r="F7506" s="44" t="s">
        <v>1294</v>
      </c>
      <c r="G7506" s="61">
        <v>43100</v>
      </c>
    </row>
    <row r="7507" spans="1:7" x14ac:dyDescent="0.15">
      <c r="A7507" s="44">
        <v>37449</v>
      </c>
      <c r="B7507" s="44" t="s">
        <v>1296</v>
      </c>
      <c r="C7507" s="48" t="s">
        <v>7897</v>
      </c>
      <c r="D7507" s="44">
        <v>2004</v>
      </c>
      <c r="E7507" s="48" t="s">
        <v>8743</v>
      </c>
      <c r="F7507" s="44" t="s">
        <v>1299</v>
      </c>
      <c r="G7507" s="61">
        <v>42680</v>
      </c>
    </row>
    <row r="7508" spans="1:7" x14ac:dyDescent="0.15">
      <c r="A7508" s="133">
        <v>37450</v>
      </c>
      <c r="B7508" s="133" t="s">
        <v>1295</v>
      </c>
      <c r="C7508" s="134" t="s">
        <v>6312</v>
      </c>
      <c r="D7508" s="133">
        <v>2004</v>
      </c>
      <c r="E7508" s="134" t="s">
        <v>8700</v>
      </c>
      <c r="F7508" s="133" t="s">
        <v>1297</v>
      </c>
    </row>
    <row r="7509" spans="1:7" x14ac:dyDescent="0.15">
      <c r="A7509" s="44">
        <v>37451</v>
      </c>
      <c r="B7509" s="44" t="s">
        <v>1295</v>
      </c>
      <c r="C7509" s="48" t="s">
        <v>6313</v>
      </c>
      <c r="D7509" s="44">
        <v>2005</v>
      </c>
      <c r="E7509" s="48" t="s">
        <v>8751</v>
      </c>
      <c r="F7509" s="44" t="s">
        <v>1297</v>
      </c>
      <c r="G7509" s="61">
        <v>42674</v>
      </c>
    </row>
    <row r="7510" spans="1:7" x14ac:dyDescent="0.15">
      <c r="A7510" s="44">
        <v>37452</v>
      </c>
      <c r="B7510" s="44" t="s">
        <v>1296</v>
      </c>
      <c r="C7510" s="48" t="s">
        <v>6314</v>
      </c>
      <c r="D7510" s="44">
        <v>2005</v>
      </c>
      <c r="E7510" s="48" t="s">
        <v>8704</v>
      </c>
      <c r="F7510" s="44" t="s">
        <v>1292</v>
      </c>
      <c r="G7510" s="61">
        <v>43059</v>
      </c>
    </row>
    <row r="7511" spans="1:7" x14ac:dyDescent="0.15">
      <c r="A7511" s="44">
        <v>37453</v>
      </c>
      <c r="B7511" s="44" t="s">
        <v>1296</v>
      </c>
      <c r="C7511" s="48" t="s">
        <v>6315</v>
      </c>
      <c r="D7511" s="44">
        <v>2005</v>
      </c>
      <c r="E7511" s="48" t="s">
        <v>8714</v>
      </c>
      <c r="F7511" s="44" t="s">
        <v>1294</v>
      </c>
      <c r="G7511" s="61">
        <v>43100</v>
      </c>
    </row>
    <row r="7512" spans="1:7" x14ac:dyDescent="0.15">
      <c r="A7512" s="44">
        <v>37454</v>
      </c>
      <c r="B7512" s="44" t="s">
        <v>1295</v>
      </c>
      <c r="C7512" s="48" t="s">
        <v>7438</v>
      </c>
      <c r="D7512" s="44">
        <v>2006</v>
      </c>
      <c r="E7512" s="48" t="s">
        <v>8707</v>
      </c>
      <c r="F7512" s="44" t="s">
        <v>1290</v>
      </c>
      <c r="G7512" s="61">
        <v>43100</v>
      </c>
    </row>
    <row r="7513" spans="1:7" x14ac:dyDescent="0.15">
      <c r="A7513" s="44">
        <v>37456</v>
      </c>
      <c r="B7513" s="44" t="s">
        <v>1295</v>
      </c>
      <c r="C7513" s="48" t="s">
        <v>6316</v>
      </c>
      <c r="D7513" s="44">
        <v>2002</v>
      </c>
      <c r="E7513" s="48" t="s">
        <v>8837</v>
      </c>
      <c r="F7513" s="44" t="s">
        <v>1291</v>
      </c>
      <c r="G7513" s="61"/>
    </row>
    <row r="7514" spans="1:7" x14ac:dyDescent="0.15">
      <c r="A7514" s="44">
        <v>37460</v>
      </c>
      <c r="B7514" s="44" t="s">
        <v>1295</v>
      </c>
      <c r="C7514" s="48" t="s">
        <v>1548</v>
      </c>
      <c r="D7514" s="44">
        <v>2001</v>
      </c>
      <c r="E7514" s="48" t="s">
        <v>8729</v>
      </c>
      <c r="F7514" s="44" t="s">
        <v>1298</v>
      </c>
      <c r="G7514" s="61">
        <v>42779</v>
      </c>
    </row>
    <row r="7515" spans="1:7" x14ac:dyDescent="0.15">
      <c r="A7515" s="44">
        <v>37461</v>
      </c>
      <c r="B7515" s="44" t="s">
        <v>1295</v>
      </c>
      <c r="C7515" s="48" t="s">
        <v>8889</v>
      </c>
      <c r="D7515" s="44">
        <v>2006</v>
      </c>
      <c r="E7515" s="48" t="s">
        <v>8783</v>
      </c>
      <c r="F7515" s="44" t="s">
        <v>1290</v>
      </c>
      <c r="G7515" s="61">
        <v>43059</v>
      </c>
    </row>
    <row r="7516" spans="1:7" x14ac:dyDescent="0.15">
      <c r="A7516" s="44">
        <v>37462</v>
      </c>
      <c r="B7516" s="44" t="s">
        <v>1296</v>
      </c>
      <c r="C7516" s="48" t="s">
        <v>6317</v>
      </c>
      <c r="D7516" s="44">
        <v>2006</v>
      </c>
      <c r="E7516" s="48" t="s">
        <v>8783</v>
      </c>
      <c r="F7516" s="44" t="s">
        <v>1290</v>
      </c>
      <c r="G7516" s="61">
        <v>43100</v>
      </c>
    </row>
    <row r="7517" spans="1:7" x14ac:dyDescent="0.15">
      <c r="A7517" s="44">
        <v>37463</v>
      </c>
      <c r="B7517" s="44" t="s">
        <v>1296</v>
      </c>
      <c r="C7517" s="48" t="s">
        <v>6318</v>
      </c>
      <c r="D7517" s="44">
        <v>2004</v>
      </c>
      <c r="E7517" s="48" t="s">
        <v>8780</v>
      </c>
      <c r="F7517" s="44" t="s">
        <v>1294</v>
      </c>
      <c r="G7517" s="61">
        <v>43100</v>
      </c>
    </row>
    <row r="7518" spans="1:7" x14ac:dyDescent="0.15">
      <c r="A7518" s="44">
        <v>37464</v>
      </c>
      <c r="B7518" s="44" t="s">
        <v>1295</v>
      </c>
      <c r="C7518" s="48" t="s">
        <v>6319</v>
      </c>
      <c r="D7518" s="44">
        <v>2004</v>
      </c>
      <c r="E7518" s="48" t="s">
        <v>8780</v>
      </c>
      <c r="F7518" s="44" t="s">
        <v>1294</v>
      </c>
      <c r="G7518" s="61">
        <v>42771</v>
      </c>
    </row>
    <row r="7519" spans="1:7" x14ac:dyDescent="0.15">
      <c r="A7519" s="44">
        <v>37465</v>
      </c>
      <c r="B7519" s="44" t="s">
        <v>1295</v>
      </c>
      <c r="C7519" s="48" t="s">
        <v>2631</v>
      </c>
      <c r="D7519" s="44">
        <v>2006</v>
      </c>
      <c r="E7519" s="48" t="s">
        <v>8866</v>
      </c>
      <c r="F7519" s="44" t="s">
        <v>1293</v>
      </c>
      <c r="G7519" s="61">
        <v>42512</v>
      </c>
    </row>
    <row r="7520" spans="1:7" x14ac:dyDescent="0.15">
      <c r="A7520" s="133">
        <v>37466</v>
      </c>
      <c r="B7520" s="133" t="s">
        <v>1295</v>
      </c>
      <c r="C7520" s="134" t="s">
        <v>6320</v>
      </c>
      <c r="D7520" s="133">
        <v>2006</v>
      </c>
      <c r="E7520" s="134" t="s">
        <v>8866</v>
      </c>
      <c r="F7520" s="133" t="s">
        <v>1293</v>
      </c>
      <c r="G7520" s="135">
        <v>42512</v>
      </c>
    </row>
    <row r="7521" spans="1:7" x14ac:dyDescent="0.15">
      <c r="A7521" s="44">
        <v>37467</v>
      </c>
      <c r="B7521" s="44" t="s">
        <v>1296</v>
      </c>
      <c r="C7521" s="48" t="s">
        <v>6321</v>
      </c>
      <c r="D7521" s="44">
        <v>2005</v>
      </c>
      <c r="E7521" s="48" t="s">
        <v>8866</v>
      </c>
      <c r="F7521" s="44" t="s">
        <v>1293</v>
      </c>
      <c r="G7521" s="61">
        <v>43100</v>
      </c>
    </row>
    <row r="7522" spans="1:7" x14ac:dyDescent="0.15">
      <c r="A7522" s="44">
        <v>37468</v>
      </c>
      <c r="B7522" s="44" t="s">
        <v>1295</v>
      </c>
      <c r="C7522" s="48" t="s">
        <v>6727</v>
      </c>
      <c r="D7522" s="44">
        <v>2005</v>
      </c>
      <c r="E7522" s="48" t="s">
        <v>8726</v>
      </c>
      <c r="F7522" s="44" t="s">
        <v>1292</v>
      </c>
      <c r="G7522" s="61">
        <v>42779</v>
      </c>
    </row>
    <row r="7523" spans="1:7" x14ac:dyDescent="0.15">
      <c r="A7523" s="44">
        <v>37469</v>
      </c>
      <c r="B7523" s="44" t="s">
        <v>1296</v>
      </c>
      <c r="C7523" s="48" t="s">
        <v>6322</v>
      </c>
      <c r="D7523" s="44">
        <v>2005</v>
      </c>
      <c r="E7523" s="48" t="s">
        <v>8726</v>
      </c>
      <c r="F7523" s="44" t="s">
        <v>1292</v>
      </c>
      <c r="G7523" s="61">
        <v>43100</v>
      </c>
    </row>
    <row r="7524" spans="1:7" x14ac:dyDescent="0.15">
      <c r="A7524" s="44">
        <v>37470</v>
      </c>
      <c r="B7524" s="44" t="s">
        <v>1295</v>
      </c>
      <c r="C7524" s="48" t="s">
        <v>6323</v>
      </c>
      <c r="D7524" s="44">
        <v>2005</v>
      </c>
      <c r="E7524" s="48" t="s">
        <v>8726</v>
      </c>
      <c r="F7524" s="44" t="s">
        <v>1292</v>
      </c>
      <c r="G7524" s="61">
        <v>42779</v>
      </c>
    </row>
    <row r="7525" spans="1:7" x14ac:dyDescent="0.15">
      <c r="A7525" s="133">
        <v>37471</v>
      </c>
      <c r="B7525" s="133" t="s">
        <v>1295</v>
      </c>
      <c r="C7525" s="134" t="s">
        <v>6324</v>
      </c>
      <c r="D7525" s="133">
        <v>2006</v>
      </c>
      <c r="E7525" s="134" t="s">
        <v>8758</v>
      </c>
      <c r="F7525" s="133" t="s">
        <v>1292</v>
      </c>
      <c r="G7525" s="135">
        <v>43100</v>
      </c>
    </row>
    <row r="7526" spans="1:7" x14ac:dyDescent="0.15">
      <c r="A7526" s="44">
        <v>37472</v>
      </c>
      <c r="B7526" s="44" t="s">
        <v>1296</v>
      </c>
      <c r="C7526" s="48" t="s">
        <v>6325</v>
      </c>
      <c r="D7526" s="44">
        <v>2005</v>
      </c>
      <c r="E7526" s="48" t="s">
        <v>8758</v>
      </c>
      <c r="F7526" s="44" t="s">
        <v>1292</v>
      </c>
      <c r="G7526" s="61"/>
    </row>
    <row r="7527" spans="1:7" x14ac:dyDescent="0.15">
      <c r="A7527" s="44">
        <v>37473</v>
      </c>
      <c r="B7527" s="44" t="s">
        <v>1295</v>
      </c>
      <c r="C7527" s="48" t="s">
        <v>6326</v>
      </c>
      <c r="D7527" s="44">
        <v>2004</v>
      </c>
      <c r="E7527" s="48" t="s">
        <v>8758</v>
      </c>
      <c r="F7527" s="44" t="s">
        <v>1292</v>
      </c>
      <c r="G7527" s="61"/>
    </row>
    <row r="7528" spans="1:7" x14ac:dyDescent="0.15">
      <c r="A7528" s="133">
        <v>37474</v>
      </c>
      <c r="B7528" s="133" t="s">
        <v>1296</v>
      </c>
      <c r="C7528" s="134" t="s">
        <v>6327</v>
      </c>
      <c r="D7528" s="133">
        <v>2003</v>
      </c>
      <c r="E7528" s="134" t="s">
        <v>8812</v>
      </c>
      <c r="F7528" s="133" t="s">
        <v>1298</v>
      </c>
      <c r="G7528" s="135">
        <v>42779</v>
      </c>
    </row>
    <row r="7529" spans="1:7" x14ac:dyDescent="0.15">
      <c r="A7529" s="44">
        <v>37475</v>
      </c>
      <c r="B7529" s="44" t="s">
        <v>1295</v>
      </c>
      <c r="C7529" s="48" t="s">
        <v>6328</v>
      </c>
      <c r="D7529" s="44">
        <v>2002</v>
      </c>
      <c r="E7529" s="48" t="s">
        <v>8689</v>
      </c>
      <c r="F7529" s="44" t="s">
        <v>1290</v>
      </c>
      <c r="G7529" s="61">
        <v>43059</v>
      </c>
    </row>
    <row r="7530" spans="1:7" x14ac:dyDescent="0.15">
      <c r="A7530" s="44">
        <v>37476</v>
      </c>
      <c r="B7530" s="44" t="s">
        <v>1295</v>
      </c>
      <c r="C7530" s="48" t="s">
        <v>6329</v>
      </c>
      <c r="D7530" s="44">
        <v>2002</v>
      </c>
      <c r="E7530" s="48" t="s">
        <v>8689</v>
      </c>
      <c r="F7530" s="44" t="s">
        <v>1290</v>
      </c>
      <c r="G7530" s="61">
        <v>43100</v>
      </c>
    </row>
    <row r="7531" spans="1:7" x14ac:dyDescent="0.15">
      <c r="A7531" s="44">
        <v>37477</v>
      </c>
      <c r="B7531" s="44" t="s">
        <v>1296</v>
      </c>
      <c r="C7531" s="48" t="s">
        <v>6330</v>
      </c>
      <c r="D7531" s="44">
        <v>2006</v>
      </c>
      <c r="E7531" s="48" t="s">
        <v>8689</v>
      </c>
      <c r="F7531" s="44" t="s">
        <v>1290</v>
      </c>
      <c r="G7531" s="61">
        <v>43100</v>
      </c>
    </row>
    <row r="7532" spans="1:7" x14ac:dyDescent="0.15">
      <c r="A7532" s="44">
        <v>37478</v>
      </c>
      <c r="B7532" s="44" t="s">
        <v>1295</v>
      </c>
      <c r="C7532" s="48" t="s">
        <v>6331</v>
      </c>
      <c r="D7532" s="44">
        <v>2005</v>
      </c>
      <c r="E7532" s="48" t="s">
        <v>8689</v>
      </c>
      <c r="F7532" s="44" t="s">
        <v>1290</v>
      </c>
      <c r="G7532" s="61">
        <v>43100</v>
      </c>
    </row>
    <row r="7533" spans="1:7" x14ac:dyDescent="0.15">
      <c r="A7533" s="44">
        <v>37479</v>
      </c>
      <c r="B7533" s="44" t="s">
        <v>1295</v>
      </c>
      <c r="C7533" s="48" t="s">
        <v>6332</v>
      </c>
      <c r="D7533" s="44">
        <v>2006</v>
      </c>
      <c r="E7533" s="48" t="s">
        <v>8689</v>
      </c>
      <c r="F7533" s="44" t="s">
        <v>1290</v>
      </c>
      <c r="G7533" s="61"/>
    </row>
    <row r="7534" spans="1:7" x14ac:dyDescent="0.15">
      <c r="A7534" s="44">
        <v>37480</v>
      </c>
      <c r="B7534" s="44" t="s">
        <v>1296</v>
      </c>
      <c r="C7534" s="48" t="s">
        <v>6333</v>
      </c>
      <c r="D7534" s="44">
        <v>2007</v>
      </c>
      <c r="E7534" s="48" t="s">
        <v>8689</v>
      </c>
      <c r="F7534" s="44" t="s">
        <v>1290</v>
      </c>
      <c r="G7534" s="61">
        <v>43100</v>
      </c>
    </row>
    <row r="7535" spans="1:7" x14ac:dyDescent="0.15">
      <c r="A7535" s="133">
        <v>37481</v>
      </c>
      <c r="B7535" s="133" t="s">
        <v>1295</v>
      </c>
      <c r="C7535" s="134" t="s">
        <v>6334</v>
      </c>
      <c r="D7535" s="133">
        <v>2002</v>
      </c>
      <c r="E7535" s="134" t="s">
        <v>8757</v>
      </c>
      <c r="F7535" s="133" t="s">
        <v>1295</v>
      </c>
      <c r="G7535" s="135">
        <v>43100</v>
      </c>
    </row>
    <row r="7536" spans="1:7" x14ac:dyDescent="0.15">
      <c r="A7536" s="44">
        <v>37482</v>
      </c>
      <c r="B7536" s="44" t="s">
        <v>1295</v>
      </c>
      <c r="C7536" s="48" t="s">
        <v>6335</v>
      </c>
      <c r="D7536" s="44">
        <v>2005</v>
      </c>
      <c r="E7536" s="48" t="s">
        <v>11380</v>
      </c>
      <c r="F7536" s="44" t="s">
        <v>1298</v>
      </c>
      <c r="G7536" s="61">
        <v>42779</v>
      </c>
    </row>
    <row r="7537" spans="1:7" x14ac:dyDescent="0.15">
      <c r="A7537" s="44">
        <v>37483</v>
      </c>
      <c r="B7537" s="44" t="s">
        <v>1296</v>
      </c>
      <c r="C7537" s="48" t="s">
        <v>6336</v>
      </c>
      <c r="D7537" s="44">
        <v>2004</v>
      </c>
      <c r="E7537" s="48" t="s">
        <v>11380</v>
      </c>
      <c r="F7537" s="44" t="s">
        <v>1298</v>
      </c>
      <c r="G7537" s="61"/>
    </row>
    <row r="7538" spans="1:7" x14ac:dyDescent="0.15">
      <c r="A7538" s="44">
        <v>37484</v>
      </c>
      <c r="B7538" s="44" t="s">
        <v>1296</v>
      </c>
      <c r="C7538" s="48" t="s">
        <v>6337</v>
      </c>
      <c r="D7538" s="44">
        <v>2005</v>
      </c>
      <c r="E7538" s="48" t="s">
        <v>8757</v>
      </c>
      <c r="F7538" s="44" t="s">
        <v>1295</v>
      </c>
      <c r="G7538" s="61">
        <v>42512</v>
      </c>
    </row>
    <row r="7539" spans="1:7" x14ac:dyDescent="0.15">
      <c r="A7539" s="44">
        <v>37485</v>
      </c>
      <c r="B7539" s="44" t="s">
        <v>1296</v>
      </c>
      <c r="C7539" s="48" t="s">
        <v>3565</v>
      </c>
      <c r="D7539" s="44">
        <v>2003</v>
      </c>
      <c r="E7539" s="48" t="s">
        <v>8693</v>
      </c>
      <c r="F7539" s="44" t="s">
        <v>1295</v>
      </c>
      <c r="G7539" s="61"/>
    </row>
    <row r="7540" spans="1:7" x14ac:dyDescent="0.15">
      <c r="A7540" s="44">
        <v>37486</v>
      </c>
      <c r="B7540" s="44" t="s">
        <v>1296</v>
      </c>
      <c r="C7540" s="48" t="s">
        <v>6338</v>
      </c>
      <c r="D7540" s="44">
        <v>2005</v>
      </c>
      <c r="E7540" s="48" t="s">
        <v>11381</v>
      </c>
      <c r="F7540" s="44" t="s">
        <v>1298</v>
      </c>
      <c r="G7540" s="61"/>
    </row>
    <row r="7541" spans="1:7" x14ac:dyDescent="0.15">
      <c r="A7541" s="44">
        <v>37487</v>
      </c>
      <c r="B7541" s="44" t="s">
        <v>1295</v>
      </c>
      <c r="C7541" s="48" t="s">
        <v>6339</v>
      </c>
      <c r="D7541" s="44">
        <v>2005</v>
      </c>
      <c r="E7541" s="48" t="s">
        <v>8741</v>
      </c>
      <c r="F7541" s="44" t="s">
        <v>1292</v>
      </c>
      <c r="G7541" s="61">
        <v>42779</v>
      </c>
    </row>
    <row r="7542" spans="1:7" x14ac:dyDescent="0.15">
      <c r="A7542" s="44">
        <v>37488</v>
      </c>
      <c r="B7542" s="44" t="s">
        <v>1295</v>
      </c>
      <c r="C7542" s="48" t="s">
        <v>6340</v>
      </c>
      <c r="D7542" s="44">
        <v>2006</v>
      </c>
      <c r="E7542" s="48" t="s">
        <v>8739</v>
      </c>
      <c r="F7542" s="44" t="s">
        <v>1292</v>
      </c>
      <c r="G7542" s="61">
        <v>42940</v>
      </c>
    </row>
    <row r="7543" spans="1:7" x14ac:dyDescent="0.15">
      <c r="A7543" s="44">
        <v>37489</v>
      </c>
      <c r="B7543" s="44" t="s">
        <v>1296</v>
      </c>
      <c r="C7543" s="48" t="s">
        <v>6341</v>
      </c>
      <c r="D7543" s="44">
        <v>2001</v>
      </c>
      <c r="E7543" s="48" t="s">
        <v>11381</v>
      </c>
      <c r="F7543" s="44" t="s">
        <v>1298</v>
      </c>
      <c r="G7543" s="61"/>
    </row>
    <row r="7544" spans="1:7" x14ac:dyDescent="0.15">
      <c r="A7544" s="44">
        <v>37490</v>
      </c>
      <c r="B7544" s="44" t="s">
        <v>1296</v>
      </c>
      <c r="C7544" s="48" t="s">
        <v>6728</v>
      </c>
      <c r="D7544" s="44">
        <v>2004</v>
      </c>
      <c r="E7544" s="48" t="s">
        <v>11381</v>
      </c>
      <c r="F7544" s="44" t="s">
        <v>1298</v>
      </c>
      <c r="G7544" s="61"/>
    </row>
    <row r="7545" spans="1:7" x14ac:dyDescent="0.15">
      <c r="A7545" s="44">
        <v>37491</v>
      </c>
      <c r="B7545" s="44" t="s">
        <v>1296</v>
      </c>
      <c r="C7545" s="48" t="s">
        <v>6342</v>
      </c>
      <c r="D7545" s="44">
        <v>2004</v>
      </c>
      <c r="E7545" s="48" t="s">
        <v>11381</v>
      </c>
      <c r="F7545" s="44" t="s">
        <v>1298</v>
      </c>
      <c r="G7545" s="61">
        <v>43100</v>
      </c>
    </row>
    <row r="7546" spans="1:7" x14ac:dyDescent="0.15">
      <c r="A7546" s="44">
        <v>37492</v>
      </c>
      <c r="B7546" s="44" t="s">
        <v>1295</v>
      </c>
      <c r="C7546" s="48" t="s">
        <v>6343</v>
      </c>
      <c r="D7546" s="44">
        <v>2001</v>
      </c>
      <c r="E7546" s="48" t="s">
        <v>8856</v>
      </c>
      <c r="F7546" s="44" t="s">
        <v>1290</v>
      </c>
      <c r="G7546" s="61">
        <v>43100</v>
      </c>
    </row>
    <row r="7547" spans="1:7" x14ac:dyDescent="0.15">
      <c r="A7547" s="44">
        <v>37493</v>
      </c>
      <c r="B7547" s="44" t="s">
        <v>1295</v>
      </c>
      <c r="C7547" s="48" t="s">
        <v>6344</v>
      </c>
      <c r="D7547" s="44">
        <v>2006</v>
      </c>
      <c r="E7547" s="48" t="s">
        <v>8728</v>
      </c>
      <c r="F7547" s="44" t="s">
        <v>1295</v>
      </c>
      <c r="G7547" s="61">
        <v>43100</v>
      </c>
    </row>
    <row r="7548" spans="1:7" x14ac:dyDescent="0.15">
      <c r="A7548" s="44">
        <v>37494</v>
      </c>
      <c r="B7548" s="44" t="s">
        <v>1296</v>
      </c>
      <c r="C7548" s="48" t="s">
        <v>6345</v>
      </c>
      <c r="D7548" s="44">
        <v>2004</v>
      </c>
      <c r="E7548" s="48" t="s">
        <v>8728</v>
      </c>
      <c r="F7548" s="44" t="s">
        <v>1295</v>
      </c>
      <c r="G7548" s="61">
        <v>42674</v>
      </c>
    </row>
    <row r="7549" spans="1:7" x14ac:dyDescent="0.15">
      <c r="A7549" s="44">
        <v>37495</v>
      </c>
      <c r="B7549" s="44" t="s">
        <v>1296</v>
      </c>
      <c r="C7549" s="48" t="s">
        <v>6346</v>
      </c>
      <c r="D7549" s="44">
        <v>2005</v>
      </c>
      <c r="E7549" s="48" t="s">
        <v>8728</v>
      </c>
      <c r="F7549" s="44" t="s">
        <v>1295</v>
      </c>
      <c r="G7549" s="61"/>
    </row>
    <row r="7550" spans="1:7" x14ac:dyDescent="0.15">
      <c r="A7550" s="44">
        <v>37496</v>
      </c>
      <c r="B7550" s="44" t="s">
        <v>1296</v>
      </c>
      <c r="C7550" s="48" t="s">
        <v>6347</v>
      </c>
      <c r="D7550" s="44">
        <v>2005</v>
      </c>
      <c r="E7550" s="48" t="s">
        <v>8728</v>
      </c>
      <c r="F7550" s="44" t="s">
        <v>1295</v>
      </c>
      <c r="G7550" s="61">
        <v>43100</v>
      </c>
    </row>
    <row r="7551" spans="1:7" x14ac:dyDescent="0.15">
      <c r="A7551" s="44">
        <v>37497</v>
      </c>
      <c r="B7551" s="44" t="s">
        <v>1296</v>
      </c>
      <c r="C7551" s="48" t="s">
        <v>6348</v>
      </c>
      <c r="D7551" s="44">
        <v>2004</v>
      </c>
      <c r="E7551" s="48" t="s">
        <v>8728</v>
      </c>
      <c r="F7551" s="44" t="s">
        <v>1295</v>
      </c>
      <c r="G7551" s="61">
        <v>42834</v>
      </c>
    </row>
    <row r="7552" spans="1:7" x14ac:dyDescent="0.15">
      <c r="A7552" s="44">
        <v>37498</v>
      </c>
      <c r="B7552" s="44" t="s">
        <v>1295</v>
      </c>
      <c r="C7552" s="48" t="s">
        <v>6349</v>
      </c>
      <c r="D7552" s="44">
        <v>2006</v>
      </c>
      <c r="E7552" s="48" t="s">
        <v>8728</v>
      </c>
      <c r="F7552" s="44" t="s">
        <v>1295</v>
      </c>
      <c r="G7552" s="61">
        <v>42876</v>
      </c>
    </row>
    <row r="7553" spans="1:7" x14ac:dyDescent="0.15">
      <c r="A7553" s="44">
        <v>37499</v>
      </c>
      <c r="B7553" s="44" t="s">
        <v>1296</v>
      </c>
      <c r="C7553" s="48" t="s">
        <v>6350</v>
      </c>
      <c r="D7553" s="44">
        <v>2005</v>
      </c>
      <c r="E7553" s="48" t="s">
        <v>8704</v>
      </c>
      <c r="F7553" s="44" t="s">
        <v>1292</v>
      </c>
      <c r="G7553" s="61">
        <v>43059</v>
      </c>
    </row>
    <row r="7554" spans="1:7" x14ac:dyDescent="0.15">
      <c r="A7554" s="44">
        <v>37500</v>
      </c>
      <c r="B7554" s="44" t="s">
        <v>1296</v>
      </c>
      <c r="C7554" s="48" t="s">
        <v>6351</v>
      </c>
      <c r="D7554" s="44">
        <v>2004</v>
      </c>
      <c r="E7554" s="48" t="s">
        <v>8704</v>
      </c>
      <c r="F7554" s="44" t="s">
        <v>1292</v>
      </c>
      <c r="G7554" s="61"/>
    </row>
    <row r="7555" spans="1:7" x14ac:dyDescent="0.15">
      <c r="A7555" s="44">
        <v>37501</v>
      </c>
      <c r="B7555" s="44" t="s">
        <v>1295</v>
      </c>
      <c r="C7555" s="48" t="s">
        <v>6352</v>
      </c>
      <c r="D7555" s="44">
        <v>2002</v>
      </c>
      <c r="E7555" s="48" t="s">
        <v>8717</v>
      </c>
      <c r="F7555" s="44" t="s">
        <v>1299</v>
      </c>
      <c r="G7555" s="61">
        <v>43100</v>
      </c>
    </row>
    <row r="7556" spans="1:7" x14ac:dyDescent="0.15">
      <c r="A7556" s="44">
        <v>37502</v>
      </c>
      <c r="B7556" s="44" t="s">
        <v>1295</v>
      </c>
      <c r="C7556" s="48" t="s">
        <v>6353</v>
      </c>
      <c r="D7556" s="44">
        <v>2004</v>
      </c>
      <c r="E7556" s="48" t="s">
        <v>8823</v>
      </c>
      <c r="F7556" s="44" t="s">
        <v>1298</v>
      </c>
      <c r="G7556" s="61"/>
    </row>
    <row r="7557" spans="1:7" x14ac:dyDescent="0.15">
      <c r="A7557" s="44">
        <v>37503</v>
      </c>
      <c r="B7557" s="44" t="s">
        <v>1296</v>
      </c>
      <c r="C7557" s="48" t="s">
        <v>6354</v>
      </c>
      <c r="D7557" s="44">
        <v>2003</v>
      </c>
      <c r="E7557" s="48" t="s">
        <v>8765</v>
      </c>
      <c r="F7557" s="44" t="s">
        <v>1294</v>
      </c>
      <c r="G7557" s="61"/>
    </row>
    <row r="7558" spans="1:7" x14ac:dyDescent="0.15">
      <c r="A7558" s="44">
        <v>37504</v>
      </c>
      <c r="B7558" s="44" t="s">
        <v>1296</v>
      </c>
      <c r="C7558" s="48" t="s">
        <v>6355</v>
      </c>
      <c r="D7558" s="44">
        <v>2006</v>
      </c>
      <c r="E7558" s="48" t="s">
        <v>8841</v>
      </c>
      <c r="F7558" s="44" t="s">
        <v>1293</v>
      </c>
      <c r="G7558" s="61"/>
    </row>
    <row r="7559" spans="1:7" x14ac:dyDescent="0.15">
      <c r="A7559" s="44">
        <v>37505</v>
      </c>
      <c r="B7559" s="44" t="s">
        <v>1296</v>
      </c>
      <c r="C7559" s="48" t="s">
        <v>6356</v>
      </c>
      <c r="D7559" s="44">
        <v>2005</v>
      </c>
      <c r="E7559" s="48" t="s">
        <v>8790</v>
      </c>
      <c r="F7559" s="44" t="s">
        <v>1298</v>
      </c>
      <c r="G7559" s="61"/>
    </row>
    <row r="7560" spans="1:7" x14ac:dyDescent="0.15">
      <c r="A7560" s="44">
        <v>37506</v>
      </c>
      <c r="B7560" s="44" t="s">
        <v>1295</v>
      </c>
      <c r="C7560" s="48" t="s">
        <v>6357</v>
      </c>
      <c r="D7560" s="44">
        <v>2005</v>
      </c>
      <c r="E7560" s="48" t="s">
        <v>8790</v>
      </c>
      <c r="F7560" s="44" t="s">
        <v>1298</v>
      </c>
      <c r="G7560" s="61">
        <v>43100</v>
      </c>
    </row>
    <row r="7561" spans="1:7" x14ac:dyDescent="0.15">
      <c r="A7561" s="44">
        <v>37507</v>
      </c>
      <c r="B7561" s="44" t="s">
        <v>1295</v>
      </c>
      <c r="C7561" s="48" t="s">
        <v>11269</v>
      </c>
      <c r="D7561" s="44">
        <v>1999</v>
      </c>
      <c r="E7561" s="48" t="s">
        <v>11382</v>
      </c>
      <c r="F7561" s="44" t="s">
        <v>1298</v>
      </c>
      <c r="G7561" s="61">
        <v>42674</v>
      </c>
    </row>
    <row r="7562" spans="1:7" x14ac:dyDescent="0.15">
      <c r="A7562" s="44">
        <v>37508</v>
      </c>
      <c r="B7562" s="44" t="s">
        <v>1296</v>
      </c>
      <c r="C7562" s="48" t="s">
        <v>6358</v>
      </c>
      <c r="D7562" s="44">
        <v>2006</v>
      </c>
      <c r="E7562" s="48" t="s">
        <v>11382</v>
      </c>
      <c r="F7562" s="44" t="s">
        <v>1298</v>
      </c>
      <c r="G7562" s="61">
        <v>42996</v>
      </c>
    </row>
    <row r="7563" spans="1:7" x14ac:dyDescent="0.15">
      <c r="A7563" s="44">
        <v>37509</v>
      </c>
      <c r="B7563" s="44" t="s">
        <v>1295</v>
      </c>
      <c r="C7563" s="48" t="s">
        <v>8280</v>
      </c>
      <c r="D7563" s="44">
        <v>2006</v>
      </c>
      <c r="E7563" s="48" t="s">
        <v>11382</v>
      </c>
      <c r="F7563" s="44" t="s">
        <v>1298</v>
      </c>
      <c r="G7563" s="61">
        <v>43035</v>
      </c>
    </row>
    <row r="7564" spans="1:7" x14ac:dyDescent="0.15">
      <c r="A7564" s="44">
        <v>37510</v>
      </c>
      <c r="B7564" s="44" t="s">
        <v>1296</v>
      </c>
      <c r="C7564" s="48" t="s">
        <v>6359</v>
      </c>
      <c r="D7564" s="44">
        <v>2006</v>
      </c>
      <c r="E7564" s="48" t="s">
        <v>8724</v>
      </c>
      <c r="F7564" s="44" t="s">
        <v>1293</v>
      </c>
      <c r="G7564" s="61">
        <v>43100</v>
      </c>
    </row>
    <row r="7565" spans="1:7" x14ac:dyDescent="0.15">
      <c r="A7565" s="44">
        <v>37511</v>
      </c>
      <c r="B7565" s="44" t="s">
        <v>1295</v>
      </c>
      <c r="C7565" s="48" t="s">
        <v>6360</v>
      </c>
      <c r="D7565" s="44">
        <v>2005</v>
      </c>
      <c r="E7565" s="48" t="s">
        <v>8790</v>
      </c>
      <c r="F7565" s="44" t="s">
        <v>1298</v>
      </c>
      <c r="G7565" s="61"/>
    </row>
    <row r="7566" spans="1:7" x14ac:dyDescent="0.15">
      <c r="A7566" s="44">
        <v>37512</v>
      </c>
      <c r="B7566" s="44" t="s">
        <v>1295</v>
      </c>
      <c r="C7566" s="48" t="s">
        <v>6361</v>
      </c>
      <c r="D7566" s="44">
        <v>2005</v>
      </c>
      <c r="E7566" s="48" t="s">
        <v>8790</v>
      </c>
      <c r="F7566" s="44" t="s">
        <v>1298</v>
      </c>
      <c r="G7566" s="61"/>
    </row>
    <row r="7567" spans="1:7" x14ac:dyDescent="0.15">
      <c r="A7567" s="44">
        <v>37513</v>
      </c>
      <c r="B7567" s="44" t="s">
        <v>1295</v>
      </c>
      <c r="C7567" s="48" t="s">
        <v>6362</v>
      </c>
      <c r="D7567" s="44">
        <v>2006</v>
      </c>
      <c r="E7567" s="48" t="s">
        <v>8790</v>
      </c>
      <c r="F7567" s="44" t="s">
        <v>1298</v>
      </c>
      <c r="G7567" s="61">
        <v>43100</v>
      </c>
    </row>
    <row r="7568" spans="1:7" x14ac:dyDescent="0.15">
      <c r="A7568" s="44">
        <v>37514</v>
      </c>
      <c r="B7568" s="44" t="s">
        <v>1295</v>
      </c>
      <c r="C7568" s="48" t="s">
        <v>6363</v>
      </c>
      <c r="D7568" s="44">
        <v>2005</v>
      </c>
      <c r="E7568" s="48" t="s">
        <v>8790</v>
      </c>
      <c r="F7568" s="44" t="s">
        <v>1298</v>
      </c>
      <c r="G7568" s="61">
        <v>43100</v>
      </c>
    </row>
    <row r="7569" spans="1:7" x14ac:dyDescent="0.15">
      <c r="A7569" s="44">
        <v>37515</v>
      </c>
      <c r="B7569" s="44" t="s">
        <v>1296</v>
      </c>
      <c r="C7569" s="48" t="s">
        <v>6364</v>
      </c>
      <c r="D7569" s="44">
        <v>2008</v>
      </c>
      <c r="E7569" s="48" t="s">
        <v>8717</v>
      </c>
      <c r="F7569" s="44" t="s">
        <v>1299</v>
      </c>
      <c r="G7569" s="61">
        <v>43100</v>
      </c>
    </row>
    <row r="7570" spans="1:7" x14ac:dyDescent="0.15">
      <c r="A7570" s="44">
        <v>37516</v>
      </c>
      <c r="B7570" s="44" t="s">
        <v>1295</v>
      </c>
      <c r="C7570" s="48" t="s">
        <v>6365</v>
      </c>
      <c r="D7570" s="44">
        <v>2002</v>
      </c>
      <c r="E7570" s="48" t="s">
        <v>8831</v>
      </c>
      <c r="F7570" s="44" t="s">
        <v>1297</v>
      </c>
      <c r="G7570" s="61">
        <v>42948</v>
      </c>
    </row>
    <row r="7571" spans="1:7" x14ac:dyDescent="0.15">
      <c r="A7571" s="44">
        <v>37517</v>
      </c>
      <c r="B7571" s="44" t="s">
        <v>1295</v>
      </c>
      <c r="C7571" s="48" t="s">
        <v>6366</v>
      </c>
      <c r="D7571" s="44">
        <v>2005</v>
      </c>
      <c r="E7571" s="48" t="s">
        <v>8831</v>
      </c>
      <c r="F7571" s="44" t="s">
        <v>1297</v>
      </c>
      <c r="G7571" s="61"/>
    </row>
    <row r="7572" spans="1:7" x14ac:dyDescent="0.15">
      <c r="A7572" s="44">
        <v>37518</v>
      </c>
      <c r="B7572" s="44" t="s">
        <v>1295</v>
      </c>
      <c r="C7572" s="48" t="s">
        <v>6367</v>
      </c>
      <c r="D7572" s="44">
        <v>2002</v>
      </c>
      <c r="E7572" s="48" t="s">
        <v>8831</v>
      </c>
      <c r="F7572" s="44" t="s">
        <v>1297</v>
      </c>
      <c r="G7572" s="61">
        <v>42485</v>
      </c>
    </row>
    <row r="7573" spans="1:7" x14ac:dyDescent="0.15">
      <c r="A7573" s="44">
        <v>37519</v>
      </c>
      <c r="B7573" s="44" t="s">
        <v>1295</v>
      </c>
      <c r="C7573" s="48" t="s">
        <v>6368</v>
      </c>
      <c r="D7573" s="44">
        <v>2005</v>
      </c>
      <c r="E7573" s="48" t="s">
        <v>8714</v>
      </c>
      <c r="F7573" s="44" t="s">
        <v>1294</v>
      </c>
      <c r="G7573" s="61">
        <v>43100</v>
      </c>
    </row>
    <row r="7574" spans="1:7" x14ac:dyDescent="0.15">
      <c r="A7574" s="44">
        <v>37520</v>
      </c>
      <c r="B7574" s="44" t="s">
        <v>1295</v>
      </c>
      <c r="C7574" s="48" t="s">
        <v>6369</v>
      </c>
      <c r="D7574" s="44">
        <v>2001</v>
      </c>
      <c r="E7574" s="48" t="s">
        <v>8805</v>
      </c>
      <c r="F7574" s="44" t="s">
        <v>1298</v>
      </c>
      <c r="G7574" s="61"/>
    </row>
    <row r="7575" spans="1:7" x14ac:dyDescent="0.15">
      <c r="A7575" s="44">
        <v>37521</v>
      </c>
      <c r="B7575" s="44" t="s">
        <v>1295</v>
      </c>
      <c r="C7575" s="48" t="s">
        <v>6370</v>
      </c>
      <c r="D7575" s="44">
        <v>2001</v>
      </c>
      <c r="E7575" s="48" t="s">
        <v>8796</v>
      </c>
      <c r="F7575" s="44" t="s">
        <v>1295</v>
      </c>
      <c r="G7575" s="61">
        <v>42645</v>
      </c>
    </row>
    <row r="7576" spans="1:7" x14ac:dyDescent="0.15">
      <c r="A7576" s="44">
        <v>37522</v>
      </c>
      <c r="B7576" s="44" t="s">
        <v>1295</v>
      </c>
      <c r="C7576" s="48" t="s">
        <v>6371</v>
      </c>
      <c r="D7576" s="44">
        <v>2005</v>
      </c>
      <c r="E7576" s="48" t="s">
        <v>8796</v>
      </c>
      <c r="F7576" s="44" t="s">
        <v>1295</v>
      </c>
      <c r="G7576" s="61">
        <v>42645</v>
      </c>
    </row>
    <row r="7577" spans="1:7" x14ac:dyDescent="0.15">
      <c r="A7577" s="44">
        <v>37523</v>
      </c>
      <c r="B7577" s="44" t="s">
        <v>1296</v>
      </c>
      <c r="C7577" s="48" t="s">
        <v>6372</v>
      </c>
      <c r="D7577" s="44">
        <v>2002</v>
      </c>
      <c r="E7577" s="48" t="s">
        <v>8743</v>
      </c>
      <c r="F7577" s="44" t="s">
        <v>1299</v>
      </c>
      <c r="G7577" s="61"/>
    </row>
    <row r="7578" spans="1:7" x14ac:dyDescent="0.15">
      <c r="A7578" s="44">
        <v>37524</v>
      </c>
      <c r="B7578" s="44" t="s">
        <v>1295</v>
      </c>
      <c r="C7578" s="48" t="s">
        <v>6373</v>
      </c>
      <c r="D7578" s="44">
        <v>2002</v>
      </c>
      <c r="E7578" s="48" t="s">
        <v>8714</v>
      </c>
      <c r="F7578" s="44" t="s">
        <v>1294</v>
      </c>
      <c r="G7578" s="61"/>
    </row>
    <row r="7579" spans="1:7" x14ac:dyDescent="0.15">
      <c r="A7579" s="44">
        <v>37525</v>
      </c>
      <c r="B7579" s="44" t="s">
        <v>1295</v>
      </c>
      <c r="C7579" s="48" t="s">
        <v>6374</v>
      </c>
      <c r="D7579" s="44">
        <v>2004</v>
      </c>
      <c r="E7579" s="48" t="s">
        <v>8754</v>
      </c>
      <c r="F7579" s="44" t="s">
        <v>1293</v>
      </c>
      <c r="G7579" s="61"/>
    </row>
    <row r="7580" spans="1:7" x14ac:dyDescent="0.15">
      <c r="A7580" s="44">
        <v>37526</v>
      </c>
      <c r="B7580" s="44" t="s">
        <v>1295</v>
      </c>
      <c r="C7580" s="48" t="s">
        <v>6375</v>
      </c>
      <c r="D7580" s="44">
        <v>2005</v>
      </c>
      <c r="E7580" s="48" t="s">
        <v>8706</v>
      </c>
      <c r="F7580" s="44" t="s">
        <v>1291</v>
      </c>
      <c r="G7580" s="61">
        <v>43036</v>
      </c>
    </row>
    <row r="7581" spans="1:7" x14ac:dyDescent="0.15">
      <c r="A7581" s="44">
        <v>37527</v>
      </c>
      <c r="B7581" s="44" t="s">
        <v>1295</v>
      </c>
      <c r="C7581" s="48" t="s">
        <v>3516</v>
      </c>
      <c r="D7581" s="44">
        <v>2005</v>
      </c>
      <c r="E7581" s="48" t="s">
        <v>8844</v>
      </c>
      <c r="F7581" s="44" t="s">
        <v>1298</v>
      </c>
      <c r="G7581" s="61"/>
    </row>
    <row r="7582" spans="1:7" x14ac:dyDescent="0.15">
      <c r="A7582" s="44">
        <v>37528</v>
      </c>
      <c r="B7582" s="44" t="s">
        <v>1295</v>
      </c>
      <c r="C7582" s="48" t="s">
        <v>6376</v>
      </c>
      <c r="D7582" s="44">
        <v>2003</v>
      </c>
      <c r="E7582" s="48" t="s">
        <v>8741</v>
      </c>
      <c r="F7582" s="44" t="s">
        <v>1292</v>
      </c>
      <c r="G7582" s="61"/>
    </row>
    <row r="7583" spans="1:7" x14ac:dyDescent="0.15">
      <c r="A7583" s="44">
        <v>37529</v>
      </c>
      <c r="B7583" s="44" t="s">
        <v>1295</v>
      </c>
      <c r="C7583" s="48" t="s">
        <v>11270</v>
      </c>
      <c r="D7583" s="44">
        <v>1999</v>
      </c>
      <c r="E7583" s="48" t="s">
        <v>11381</v>
      </c>
      <c r="F7583" s="44" t="s">
        <v>1298</v>
      </c>
      <c r="G7583" s="61"/>
    </row>
    <row r="7584" spans="1:7" x14ac:dyDescent="0.15">
      <c r="A7584" s="44">
        <v>37530</v>
      </c>
      <c r="B7584" s="44" t="s">
        <v>1296</v>
      </c>
      <c r="C7584" s="48" t="s">
        <v>6377</v>
      </c>
      <c r="D7584" s="44">
        <v>2005</v>
      </c>
      <c r="E7584" s="48" t="s">
        <v>11381</v>
      </c>
      <c r="F7584" s="44" t="s">
        <v>1298</v>
      </c>
      <c r="G7584" s="61"/>
    </row>
    <row r="7585" spans="1:7" x14ac:dyDescent="0.15">
      <c r="A7585" s="44">
        <v>37531</v>
      </c>
      <c r="B7585" s="44" t="s">
        <v>1296</v>
      </c>
      <c r="C7585" s="48" t="s">
        <v>2819</v>
      </c>
      <c r="D7585" s="44">
        <v>2000</v>
      </c>
      <c r="E7585" s="48" t="s">
        <v>8746</v>
      </c>
      <c r="F7585" s="44" t="s">
        <v>1293</v>
      </c>
      <c r="G7585" s="61"/>
    </row>
    <row r="7586" spans="1:7" x14ac:dyDescent="0.15">
      <c r="A7586" s="44">
        <v>37532</v>
      </c>
      <c r="B7586" s="44" t="s">
        <v>1296</v>
      </c>
      <c r="C7586" s="48" t="s">
        <v>6378</v>
      </c>
      <c r="D7586" s="44">
        <v>2001</v>
      </c>
      <c r="E7586" s="48" t="s">
        <v>8714</v>
      </c>
      <c r="F7586" s="44" t="s">
        <v>1294</v>
      </c>
      <c r="G7586" s="61">
        <v>43100</v>
      </c>
    </row>
    <row r="7587" spans="1:7" x14ac:dyDescent="0.15">
      <c r="A7587" s="44">
        <v>37533</v>
      </c>
      <c r="B7587" s="44" t="s">
        <v>1296</v>
      </c>
      <c r="C7587" s="48" t="s">
        <v>6379</v>
      </c>
      <c r="D7587" s="44">
        <v>2006</v>
      </c>
      <c r="E7587" s="48" t="s">
        <v>8841</v>
      </c>
      <c r="F7587" s="44" t="s">
        <v>1293</v>
      </c>
      <c r="G7587" s="61"/>
    </row>
    <row r="7588" spans="1:7" x14ac:dyDescent="0.15">
      <c r="A7588" s="44">
        <v>37534</v>
      </c>
      <c r="B7588" s="44" t="s">
        <v>1295</v>
      </c>
      <c r="C7588" s="48" t="s">
        <v>9391</v>
      </c>
      <c r="D7588" s="44">
        <v>2005</v>
      </c>
      <c r="E7588" s="48" t="s">
        <v>8717</v>
      </c>
      <c r="F7588" s="44" t="s">
        <v>1299</v>
      </c>
      <c r="G7588" s="61">
        <v>42996</v>
      </c>
    </row>
    <row r="7589" spans="1:7" x14ac:dyDescent="0.15">
      <c r="A7589" s="44">
        <v>37535</v>
      </c>
      <c r="B7589" s="44" t="s">
        <v>1296</v>
      </c>
      <c r="C7589" s="48" t="s">
        <v>6380</v>
      </c>
      <c r="D7589" s="44">
        <v>2003</v>
      </c>
      <c r="E7589" s="48" t="s">
        <v>8691</v>
      </c>
      <c r="F7589" s="44" t="s">
        <v>1296</v>
      </c>
      <c r="G7589" s="61">
        <v>42645</v>
      </c>
    </row>
    <row r="7590" spans="1:7" x14ac:dyDescent="0.15">
      <c r="A7590" s="44">
        <v>37538</v>
      </c>
      <c r="B7590" s="44" t="s">
        <v>1296</v>
      </c>
      <c r="C7590" s="48" t="s">
        <v>4844</v>
      </c>
      <c r="D7590" s="44">
        <v>2004</v>
      </c>
      <c r="E7590" s="48" t="s">
        <v>8717</v>
      </c>
      <c r="F7590" s="44" t="s">
        <v>1299</v>
      </c>
      <c r="G7590" s="61"/>
    </row>
    <row r="7591" spans="1:7" x14ac:dyDescent="0.15">
      <c r="A7591" s="44">
        <v>37539</v>
      </c>
      <c r="B7591" s="44" t="s">
        <v>1296</v>
      </c>
      <c r="C7591" s="48" t="s">
        <v>6381</v>
      </c>
      <c r="D7591" s="44">
        <v>2004</v>
      </c>
      <c r="E7591" s="48" t="s">
        <v>8717</v>
      </c>
      <c r="F7591" s="44" t="s">
        <v>1299</v>
      </c>
      <c r="G7591" s="61"/>
    </row>
    <row r="7592" spans="1:7" x14ac:dyDescent="0.15">
      <c r="A7592" s="44">
        <v>37540</v>
      </c>
      <c r="B7592" s="44" t="s">
        <v>1295</v>
      </c>
      <c r="C7592" s="48" t="s">
        <v>7439</v>
      </c>
      <c r="D7592" s="44">
        <v>2002</v>
      </c>
      <c r="E7592" s="48" t="s">
        <v>8717</v>
      </c>
      <c r="F7592" s="44" t="s">
        <v>1299</v>
      </c>
      <c r="G7592" s="61"/>
    </row>
    <row r="7593" spans="1:7" x14ac:dyDescent="0.15">
      <c r="A7593" s="44">
        <v>37542</v>
      </c>
      <c r="B7593" s="44" t="s">
        <v>1295</v>
      </c>
      <c r="C7593" s="48" t="s">
        <v>6382</v>
      </c>
      <c r="D7593" s="44">
        <v>2006</v>
      </c>
      <c r="E7593" s="48" t="s">
        <v>8837</v>
      </c>
      <c r="F7593" s="44" t="s">
        <v>1291</v>
      </c>
      <c r="G7593" s="61"/>
    </row>
    <row r="7594" spans="1:7" x14ac:dyDescent="0.15">
      <c r="A7594" s="44">
        <v>37544</v>
      </c>
      <c r="B7594" s="44" t="s">
        <v>1295</v>
      </c>
      <c r="C7594" s="48" t="s">
        <v>6383</v>
      </c>
      <c r="D7594" s="44">
        <v>2005</v>
      </c>
      <c r="E7594" s="48" t="s">
        <v>8734</v>
      </c>
      <c r="F7594" s="44" t="s">
        <v>1297</v>
      </c>
      <c r="G7594" s="61">
        <v>43100</v>
      </c>
    </row>
    <row r="7595" spans="1:7" x14ac:dyDescent="0.15">
      <c r="A7595" s="44">
        <v>37545</v>
      </c>
      <c r="B7595" s="44" t="s">
        <v>1295</v>
      </c>
      <c r="C7595" s="48" t="s">
        <v>6384</v>
      </c>
      <c r="D7595" s="44">
        <v>2004</v>
      </c>
      <c r="E7595" s="48" t="s">
        <v>8757</v>
      </c>
      <c r="F7595" s="44" t="s">
        <v>1295</v>
      </c>
      <c r="G7595" s="61"/>
    </row>
    <row r="7596" spans="1:7" x14ac:dyDescent="0.15">
      <c r="A7596" s="44">
        <v>37546</v>
      </c>
      <c r="B7596" s="44" t="s">
        <v>1296</v>
      </c>
      <c r="C7596" s="48" t="s">
        <v>6729</v>
      </c>
      <c r="D7596" s="44">
        <v>2009</v>
      </c>
      <c r="E7596" s="48" t="s">
        <v>8801</v>
      </c>
      <c r="F7596" s="44" t="s">
        <v>1296</v>
      </c>
      <c r="G7596" s="61"/>
    </row>
    <row r="7597" spans="1:7" x14ac:dyDescent="0.15">
      <c r="A7597" s="44">
        <v>37547</v>
      </c>
      <c r="B7597" s="44" t="s">
        <v>1296</v>
      </c>
      <c r="C7597" s="48" t="s">
        <v>6385</v>
      </c>
      <c r="D7597" s="44">
        <v>2006</v>
      </c>
      <c r="E7597" s="48" t="s">
        <v>8801</v>
      </c>
      <c r="F7597" s="44" t="s">
        <v>1296</v>
      </c>
      <c r="G7597" s="61">
        <v>43100</v>
      </c>
    </row>
    <row r="7598" spans="1:7" x14ac:dyDescent="0.15">
      <c r="A7598" s="44">
        <v>37548</v>
      </c>
      <c r="B7598" s="44" t="s">
        <v>1296</v>
      </c>
      <c r="C7598" s="48" t="s">
        <v>6386</v>
      </c>
      <c r="D7598" s="44">
        <v>2006</v>
      </c>
      <c r="E7598" s="48" t="s">
        <v>8822</v>
      </c>
      <c r="F7598" s="44" t="s">
        <v>1295</v>
      </c>
      <c r="G7598" s="61"/>
    </row>
    <row r="7599" spans="1:7" x14ac:dyDescent="0.15">
      <c r="A7599" s="44">
        <v>37549</v>
      </c>
      <c r="B7599" s="44" t="s">
        <v>1296</v>
      </c>
      <c r="C7599" s="48" t="s">
        <v>6387</v>
      </c>
      <c r="D7599" s="44">
        <v>2005</v>
      </c>
      <c r="E7599" s="48" t="s">
        <v>8822</v>
      </c>
      <c r="F7599" s="44" t="s">
        <v>1295</v>
      </c>
      <c r="G7599" s="61"/>
    </row>
    <row r="7600" spans="1:7" x14ac:dyDescent="0.15">
      <c r="A7600" s="44">
        <v>37550</v>
      </c>
      <c r="B7600" s="44" t="s">
        <v>1295</v>
      </c>
      <c r="C7600" s="48" t="s">
        <v>6388</v>
      </c>
      <c r="D7600" s="44">
        <v>2005</v>
      </c>
      <c r="E7600" s="48" t="s">
        <v>11384</v>
      </c>
      <c r="F7600" s="44" t="s">
        <v>1298</v>
      </c>
      <c r="G7600" s="61"/>
    </row>
    <row r="7601" spans="1:7" x14ac:dyDescent="0.15">
      <c r="A7601" s="44">
        <v>37551</v>
      </c>
      <c r="B7601" s="44" t="s">
        <v>1295</v>
      </c>
      <c r="C7601" s="48" t="s">
        <v>6389</v>
      </c>
      <c r="D7601" s="44">
        <v>2007</v>
      </c>
      <c r="E7601" s="48" t="s">
        <v>8863</v>
      </c>
      <c r="F7601" s="44" t="s">
        <v>1294</v>
      </c>
      <c r="G7601" s="61"/>
    </row>
    <row r="7602" spans="1:7" x14ac:dyDescent="0.15">
      <c r="A7602" s="44">
        <v>37552</v>
      </c>
      <c r="B7602" s="44" t="s">
        <v>1295</v>
      </c>
      <c r="C7602" s="48" t="s">
        <v>3278</v>
      </c>
      <c r="D7602" s="44">
        <v>2005</v>
      </c>
      <c r="E7602" s="48" t="s">
        <v>8863</v>
      </c>
      <c r="F7602" s="44" t="s">
        <v>1294</v>
      </c>
      <c r="G7602" s="61"/>
    </row>
    <row r="7603" spans="1:7" x14ac:dyDescent="0.15">
      <c r="A7603" s="44">
        <v>37553</v>
      </c>
      <c r="B7603" s="44" t="s">
        <v>1296</v>
      </c>
      <c r="C7603" s="48" t="s">
        <v>6390</v>
      </c>
      <c r="D7603" s="44">
        <v>2001</v>
      </c>
      <c r="E7603" s="48" t="s">
        <v>8863</v>
      </c>
      <c r="F7603" s="44" t="s">
        <v>1294</v>
      </c>
      <c r="G7603" s="61"/>
    </row>
    <row r="7604" spans="1:7" x14ac:dyDescent="0.15">
      <c r="A7604" s="44">
        <v>37554</v>
      </c>
      <c r="B7604" s="44" t="s">
        <v>1295</v>
      </c>
      <c r="C7604" s="48" t="s">
        <v>6391</v>
      </c>
      <c r="D7604" s="44">
        <v>2004</v>
      </c>
      <c r="E7604" s="48" t="s">
        <v>8863</v>
      </c>
      <c r="F7604" s="44" t="s">
        <v>1294</v>
      </c>
      <c r="G7604" s="61">
        <v>43100</v>
      </c>
    </row>
    <row r="7605" spans="1:7" x14ac:dyDescent="0.15">
      <c r="A7605" s="44">
        <v>37555</v>
      </c>
      <c r="B7605" s="44" t="s">
        <v>1296</v>
      </c>
      <c r="C7605" s="48" t="s">
        <v>6392</v>
      </c>
      <c r="D7605" s="44">
        <v>2005</v>
      </c>
      <c r="E7605" s="48" t="s">
        <v>8863</v>
      </c>
      <c r="F7605" s="44" t="s">
        <v>1294</v>
      </c>
      <c r="G7605" s="61"/>
    </row>
    <row r="7606" spans="1:7" x14ac:dyDescent="0.15">
      <c r="A7606" s="44">
        <v>37556</v>
      </c>
      <c r="B7606" s="44" t="s">
        <v>1295</v>
      </c>
      <c r="C7606" s="48" t="s">
        <v>6393</v>
      </c>
      <c r="D7606" s="44">
        <v>2002</v>
      </c>
      <c r="E7606" s="48" t="s">
        <v>8735</v>
      </c>
      <c r="F7606" s="44" t="s">
        <v>1295</v>
      </c>
      <c r="G7606" s="61"/>
    </row>
    <row r="7607" spans="1:7" x14ac:dyDescent="0.15">
      <c r="A7607" s="44">
        <v>37557</v>
      </c>
      <c r="B7607" s="44" t="s">
        <v>1295</v>
      </c>
      <c r="C7607" s="48" t="s">
        <v>6394</v>
      </c>
      <c r="D7607" s="44">
        <v>2002</v>
      </c>
      <c r="E7607" s="48" t="s">
        <v>8735</v>
      </c>
      <c r="F7607" s="44" t="s">
        <v>1295</v>
      </c>
      <c r="G7607" s="61"/>
    </row>
    <row r="7608" spans="1:7" x14ac:dyDescent="0.15">
      <c r="A7608" s="44">
        <v>37558</v>
      </c>
      <c r="B7608" s="44" t="s">
        <v>1296</v>
      </c>
      <c r="C7608" s="48" t="s">
        <v>6395</v>
      </c>
      <c r="D7608" s="44">
        <v>2007</v>
      </c>
      <c r="E7608" s="48" t="s">
        <v>8842</v>
      </c>
      <c r="F7608" s="44" t="s">
        <v>1291</v>
      </c>
      <c r="G7608" s="61"/>
    </row>
    <row r="7609" spans="1:7" x14ac:dyDescent="0.15">
      <c r="A7609" s="44">
        <v>37559</v>
      </c>
      <c r="B7609" s="44" t="s">
        <v>1296</v>
      </c>
      <c r="C7609" s="48" t="s">
        <v>6396</v>
      </c>
      <c r="D7609" s="44">
        <v>2008</v>
      </c>
      <c r="E7609" s="48" t="s">
        <v>8697</v>
      </c>
      <c r="F7609" s="44" t="s">
        <v>1291</v>
      </c>
      <c r="G7609" s="61"/>
    </row>
    <row r="7610" spans="1:7" x14ac:dyDescent="0.15">
      <c r="A7610" s="44">
        <v>37560</v>
      </c>
      <c r="B7610" s="44" t="s">
        <v>1295</v>
      </c>
      <c r="C7610" s="48" t="s">
        <v>6397</v>
      </c>
      <c r="D7610" s="44">
        <v>2000</v>
      </c>
      <c r="E7610" s="48" t="s">
        <v>8737</v>
      </c>
      <c r="F7610" s="44" t="s">
        <v>1293</v>
      </c>
      <c r="G7610" s="61"/>
    </row>
    <row r="7611" spans="1:7" x14ac:dyDescent="0.15">
      <c r="A7611" s="44">
        <v>37561</v>
      </c>
      <c r="B7611" s="44" t="s">
        <v>1295</v>
      </c>
      <c r="C7611" s="48" t="s">
        <v>3170</v>
      </c>
      <c r="D7611" s="44">
        <v>2006</v>
      </c>
      <c r="E7611" s="48" t="s">
        <v>8704</v>
      </c>
      <c r="F7611" s="44" t="s">
        <v>1292</v>
      </c>
      <c r="G7611" s="61">
        <v>43031</v>
      </c>
    </row>
    <row r="7612" spans="1:7" x14ac:dyDescent="0.15">
      <c r="A7612" s="44">
        <v>37562</v>
      </c>
      <c r="B7612" s="44" t="s">
        <v>1295</v>
      </c>
      <c r="C7612" s="48" t="s">
        <v>6398</v>
      </c>
      <c r="D7612" s="44">
        <v>2006</v>
      </c>
      <c r="E7612" s="48" t="s">
        <v>8726</v>
      </c>
      <c r="F7612" s="44" t="s">
        <v>1292</v>
      </c>
      <c r="G7612" s="61">
        <v>43100</v>
      </c>
    </row>
    <row r="7613" spans="1:7" x14ac:dyDescent="0.15">
      <c r="A7613" s="44">
        <v>37563</v>
      </c>
      <c r="B7613" s="44" t="s">
        <v>1296</v>
      </c>
      <c r="C7613" s="48" t="s">
        <v>6399</v>
      </c>
      <c r="D7613" s="44">
        <v>2006</v>
      </c>
      <c r="E7613" s="48" t="s">
        <v>8828</v>
      </c>
      <c r="F7613" s="44" t="s">
        <v>1294</v>
      </c>
      <c r="G7613" s="61">
        <v>43100</v>
      </c>
    </row>
    <row r="7614" spans="1:7" x14ac:dyDescent="0.15">
      <c r="A7614" s="44">
        <v>37564</v>
      </c>
      <c r="B7614" s="44" t="s">
        <v>1295</v>
      </c>
      <c r="C7614" s="48" t="s">
        <v>6400</v>
      </c>
      <c r="D7614" s="44">
        <v>2004</v>
      </c>
      <c r="E7614" s="48" t="s">
        <v>8699</v>
      </c>
      <c r="F7614" s="44" t="s">
        <v>1294</v>
      </c>
      <c r="G7614" s="61">
        <v>43100</v>
      </c>
    </row>
    <row r="7615" spans="1:7" x14ac:dyDescent="0.15">
      <c r="A7615" s="44">
        <v>37565</v>
      </c>
      <c r="B7615" s="44" t="s">
        <v>1295</v>
      </c>
      <c r="C7615" s="48" t="s">
        <v>220</v>
      </c>
      <c r="D7615" s="44">
        <v>2006</v>
      </c>
      <c r="E7615" s="48" t="s">
        <v>8790</v>
      </c>
      <c r="F7615" s="44" t="s">
        <v>1298</v>
      </c>
      <c r="G7615" s="61">
        <v>43100</v>
      </c>
    </row>
    <row r="7616" spans="1:7" x14ac:dyDescent="0.15">
      <c r="A7616" s="44">
        <v>37566</v>
      </c>
      <c r="B7616" s="44" t="s">
        <v>1296</v>
      </c>
      <c r="C7616" s="48" t="s">
        <v>6401</v>
      </c>
      <c r="D7616" s="44">
        <v>2005</v>
      </c>
      <c r="E7616" s="48" t="s">
        <v>8805</v>
      </c>
      <c r="F7616" s="44" t="s">
        <v>1298</v>
      </c>
      <c r="G7616" s="61">
        <v>42512</v>
      </c>
    </row>
    <row r="7617" spans="1:7" x14ac:dyDescent="0.15">
      <c r="A7617" s="44">
        <v>37567</v>
      </c>
      <c r="B7617" s="44" t="s">
        <v>1296</v>
      </c>
      <c r="C7617" s="48" t="s">
        <v>6402</v>
      </c>
      <c r="D7617" s="44">
        <v>2005</v>
      </c>
      <c r="E7617" s="48" t="s">
        <v>8713</v>
      </c>
      <c r="F7617" s="44" t="s">
        <v>1297</v>
      </c>
      <c r="G7617" s="61">
        <v>43100</v>
      </c>
    </row>
    <row r="7618" spans="1:7" x14ac:dyDescent="0.15">
      <c r="A7618" s="44">
        <v>37568</v>
      </c>
      <c r="B7618" s="44" t="s">
        <v>1296</v>
      </c>
      <c r="C7618" s="48" t="s">
        <v>6403</v>
      </c>
      <c r="D7618" s="44">
        <v>2006</v>
      </c>
      <c r="E7618" s="48" t="s">
        <v>8801</v>
      </c>
      <c r="F7618" s="44" t="s">
        <v>1296</v>
      </c>
      <c r="G7618" s="61">
        <v>43100</v>
      </c>
    </row>
    <row r="7619" spans="1:7" x14ac:dyDescent="0.15">
      <c r="A7619" s="44">
        <v>37569</v>
      </c>
      <c r="B7619" s="44" t="s">
        <v>1295</v>
      </c>
      <c r="C7619" s="48" t="s">
        <v>6404</v>
      </c>
      <c r="D7619" s="44">
        <v>2005</v>
      </c>
      <c r="E7619" s="48" t="s">
        <v>8689</v>
      </c>
      <c r="F7619" s="44" t="s">
        <v>1290</v>
      </c>
      <c r="G7619" s="61">
        <v>43024</v>
      </c>
    </row>
    <row r="7620" spans="1:7" x14ac:dyDescent="0.15">
      <c r="A7620" s="44">
        <v>37570</v>
      </c>
      <c r="B7620" s="44" t="s">
        <v>1296</v>
      </c>
      <c r="C7620" s="48" t="s">
        <v>6405</v>
      </c>
      <c r="D7620" s="44">
        <v>2006</v>
      </c>
      <c r="E7620" s="48" t="s">
        <v>8790</v>
      </c>
      <c r="F7620" s="44" t="s">
        <v>1298</v>
      </c>
      <c r="G7620" s="61">
        <v>42985</v>
      </c>
    </row>
    <row r="7621" spans="1:7" x14ac:dyDescent="0.15">
      <c r="A7621" s="44">
        <v>37571</v>
      </c>
      <c r="B7621" s="44" t="s">
        <v>1295</v>
      </c>
      <c r="C7621" s="48" t="s">
        <v>6406</v>
      </c>
      <c r="D7621" s="44">
        <v>2002</v>
      </c>
      <c r="E7621" s="48" t="s">
        <v>8749</v>
      </c>
      <c r="F7621" s="44" t="s">
        <v>1291</v>
      </c>
      <c r="G7621" s="61">
        <v>43024</v>
      </c>
    </row>
    <row r="7622" spans="1:7" x14ac:dyDescent="0.15">
      <c r="A7622" s="44">
        <v>37572</v>
      </c>
      <c r="B7622" s="44" t="s">
        <v>1295</v>
      </c>
      <c r="C7622" s="48" t="s">
        <v>6407</v>
      </c>
      <c r="D7622" s="44">
        <v>2004</v>
      </c>
      <c r="E7622" s="48" t="s">
        <v>8797</v>
      </c>
      <c r="F7622" s="44" t="s">
        <v>1298</v>
      </c>
      <c r="G7622" s="61"/>
    </row>
    <row r="7623" spans="1:7" x14ac:dyDescent="0.15">
      <c r="A7623" s="44">
        <v>37574</v>
      </c>
      <c r="B7623" s="44" t="s">
        <v>1296</v>
      </c>
      <c r="C7623" s="48" t="s">
        <v>6408</v>
      </c>
      <c r="D7623" s="44">
        <v>2005</v>
      </c>
      <c r="E7623" s="48" t="s">
        <v>8709</v>
      </c>
      <c r="F7623" s="44" t="s">
        <v>1294</v>
      </c>
      <c r="G7623" s="61">
        <v>42948</v>
      </c>
    </row>
    <row r="7624" spans="1:7" x14ac:dyDescent="0.15">
      <c r="A7624" s="44">
        <v>37575</v>
      </c>
      <c r="B7624" s="44" t="s">
        <v>1296</v>
      </c>
      <c r="C7624" s="48" t="s">
        <v>6409</v>
      </c>
      <c r="D7624" s="44">
        <v>2006</v>
      </c>
      <c r="E7624" s="48" t="s">
        <v>8722</v>
      </c>
      <c r="F7624" s="44" t="s">
        <v>1296</v>
      </c>
      <c r="G7624" s="61">
        <v>42860</v>
      </c>
    </row>
    <row r="7625" spans="1:7" x14ac:dyDescent="0.15">
      <c r="A7625" s="44">
        <v>37576</v>
      </c>
      <c r="B7625" s="44" t="s">
        <v>1295</v>
      </c>
      <c r="C7625" s="48" t="s">
        <v>6410</v>
      </c>
      <c r="D7625" s="44">
        <v>2004</v>
      </c>
      <c r="E7625" s="48" t="s">
        <v>8772</v>
      </c>
      <c r="F7625" s="44" t="s">
        <v>1294</v>
      </c>
      <c r="G7625" s="61">
        <v>43100</v>
      </c>
    </row>
    <row r="7626" spans="1:7" x14ac:dyDescent="0.15">
      <c r="A7626" s="44">
        <v>37577</v>
      </c>
      <c r="B7626" s="44" t="s">
        <v>1295</v>
      </c>
      <c r="C7626" s="48" t="s">
        <v>11271</v>
      </c>
      <c r="D7626" s="44">
        <v>1999</v>
      </c>
      <c r="E7626" s="48" t="s">
        <v>8772</v>
      </c>
      <c r="F7626" s="44" t="s">
        <v>1294</v>
      </c>
      <c r="G7626" s="61"/>
    </row>
    <row r="7627" spans="1:7" x14ac:dyDescent="0.15">
      <c r="A7627" s="44">
        <v>37578</v>
      </c>
      <c r="B7627" s="44" t="s">
        <v>1296</v>
      </c>
      <c r="C7627" s="48" t="s">
        <v>6411</v>
      </c>
      <c r="D7627" s="44">
        <v>2006</v>
      </c>
      <c r="E7627" s="48" t="s">
        <v>8832</v>
      </c>
      <c r="F7627" s="44" t="s">
        <v>1294</v>
      </c>
      <c r="G7627" s="61">
        <v>43030</v>
      </c>
    </row>
    <row r="7628" spans="1:7" x14ac:dyDescent="0.15">
      <c r="A7628" s="44">
        <v>37579</v>
      </c>
      <c r="B7628" s="44" t="s">
        <v>1295</v>
      </c>
      <c r="C7628" s="48" t="s">
        <v>6412</v>
      </c>
      <c r="D7628" s="44">
        <v>2005</v>
      </c>
      <c r="E7628" s="48" t="s">
        <v>8696</v>
      </c>
      <c r="F7628" s="44" t="s">
        <v>1291</v>
      </c>
      <c r="G7628" s="61">
        <v>43100</v>
      </c>
    </row>
    <row r="7629" spans="1:7" x14ac:dyDescent="0.15">
      <c r="A7629" s="44">
        <v>37580</v>
      </c>
      <c r="B7629" s="44" t="s">
        <v>1296</v>
      </c>
      <c r="C7629" s="48" t="s">
        <v>6413</v>
      </c>
      <c r="D7629" s="44">
        <v>2005</v>
      </c>
      <c r="E7629" s="48" t="s">
        <v>8696</v>
      </c>
      <c r="F7629" s="44" t="s">
        <v>1291</v>
      </c>
      <c r="G7629" s="61">
        <v>43100</v>
      </c>
    </row>
    <row r="7630" spans="1:7" x14ac:dyDescent="0.15">
      <c r="A7630" s="44">
        <v>37581</v>
      </c>
      <c r="B7630" s="44" t="s">
        <v>1296</v>
      </c>
      <c r="C7630" s="48" t="s">
        <v>6414</v>
      </c>
      <c r="D7630" s="44">
        <v>2003</v>
      </c>
      <c r="E7630" s="48" t="s">
        <v>8839</v>
      </c>
      <c r="F7630" s="44" t="s">
        <v>1297</v>
      </c>
      <c r="G7630" s="61">
        <v>43100</v>
      </c>
    </row>
    <row r="7631" spans="1:7" x14ac:dyDescent="0.15">
      <c r="A7631" s="44">
        <v>37582</v>
      </c>
      <c r="B7631" s="44" t="s">
        <v>1296</v>
      </c>
      <c r="C7631" s="48" t="s">
        <v>11272</v>
      </c>
      <c r="D7631" s="44">
        <v>1999</v>
      </c>
      <c r="E7631" s="48" t="s">
        <v>8839</v>
      </c>
      <c r="F7631" s="44" t="s">
        <v>1297</v>
      </c>
      <c r="G7631" s="61"/>
    </row>
    <row r="7632" spans="1:7" x14ac:dyDescent="0.15">
      <c r="A7632" s="44">
        <v>37583</v>
      </c>
      <c r="B7632" s="44" t="s">
        <v>1296</v>
      </c>
      <c r="C7632" s="48" t="s">
        <v>6415</v>
      </c>
      <c r="D7632" s="44">
        <v>2003</v>
      </c>
      <c r="E7632" s="48" t="s">
        <v>8839</v>
      </c>
      <c r="F7632" s="44" t="s">
        <v>1297</v>
      </c>
      <c r="G7632" s="61">
        <v>43100</v>
      </c>
    </row>
    <row r="7633" spans="1:7" x14ac:dyDescent="0.15">
      <c r="A7633" s="44">
        <v>37584</v>
      </c>
      <c r="B7633" s="44" t="s">
        <v>1296</v>
      </c>
      <c r="C7633" s="48" t="s">
        <v>6416</v>
      </c>
      <c r="D7633" s="44">
        <v>2003</v>
      </c>
      <c r="E7633" s="48" t="s">
        <v>8713</v>
      </c>
      <c r="F7633" s="44" t="s">
        <v>1297</v>
      </c>
      <c r="G7633" s="61">
        <v>42919</v>
      </c>
    </row>
    <row r="7634" spans="1:7" x14ac:dyDescent="0.15">
      <c r="A7634" s="44">
        <v>37585</v>
      </c>
      <c r="B7634" s="44" t="s">
        <v>1296</v>
      </c>
      <c r="C7634" s="48" t="s">
        <v>6417</v>
      </c>
      <c r="D7634" s="44">
        <v>2005</v>
      </c>
      <c r="E7634" s="48" t="s">
        <v>8713</v>
      </c>
      <c r="F7634" s="44" t="s">
        <v>1297</v>
      </c>
      <c r="G7634" s="61">
        <v>43100</v>
      </c>
    </row>
    <row r="7635" spans="1:7" x14ac:dyDescent="0.15">
      <c r="A7635" s="44">
        <v>37586</v>
      </c>
      <c r="B7635" s="44" t="s">
        <v>1296</v>
      </c>
      <c r="C7635" s="48" t="s">
        <v>6418</v>
      </c>
      <c r="D7635" s="44">
        <v>2004</v>
      </c>
      <c r="E7635" s="48" t="s">
        <v>8839</v>
      </c>
      <c r="F7635" s="44" t="s">
        <v>1297</v>
      </c>
      <c r="G7635" s="61">
        <v>42786</v>
      </c>
    </row>
    <row r="7636" spans="1:7" x14ac:dyDescent="0.15">
      <c r="A7636" s="44">
        <v>37587</v>
      </c>
      <c r="B7636" s="44" t="s">
        <v>1295</v>
      </c>
      <c r="C7636" s="48" t="s">
        <v>6663</v>
      </c>
      <c r="D7636" s="44">
        <v>2001</v>
      </c>
      <c r="E7636" s="48" t="s">
        <v>8743</v>
      </c>
      <c r="F7636" s="44" t="s">
        <v>1299</v>
      </c>
      <c r="G7636" s="61">
        <v>42680</v>
      </c>
    </row>
    <row r="7637" spans="1:7" x14ac:dyDescent="0.15">
      <c r="A7637" s="44">
        <v>37588</v>
      </c>
      <c r="B7637" s="44" t="s">
        <v>1295</v>
      </c>
      <c r="C7637" s="48" t="s">
        <v>6419</v>
      </c>
      <c r="D7637" s="44">
        <v>2005</v>
      </c>
      <c r="E7637" s="48" t="s">
        <v>8743</v>
      </c>
      <c r="F7637" s="44" t="s">
        <v>1299</v>
      </c>
      <c r="G7637" s="61">
        <v>43100</v>
      </c>
    </row>
    <row r="7638" spans="1:7" x14ac:dyDescent="0.15">
      <c r="A7638" s="44">
        <v>37589</v>
      </c>
      <c r="B7638" s="44" t="s">
        <v>1295</v>
      </c>
      <c r="C7638" s="48" t="s">
        <v>6420</v>
      </c>
      <c r="D7638" s="44">
        <v>2003</v>
      </c>
      <c r="E7638" s="48" t="s">
        <v>8710</v>
      </c>
      <c r="F7638" s="44" t="s">
        <v>1299</v>
      </c>
      <c r="G7638" s="61"/>
    </row>
    <row r="7639" spans="1:7" x14ac:dyDescent="0.15">
      <c r="A7639" s="44">
        <v>37590</v>
      </c>
      <c r="B7639" s="44" t="s">
        <v>1295</v>
      </c>
      <c r="C7639" s="48" t="s">
        <v>6421</v>
      </c>
      <c r="D7639" s="44">
        <v>2006</v>
      </c>
      <c r="E7639" s="48" t="s">
        <v>8710</v>
      </c>
      <c r="F7639" s="44" t="s">
        <v>1299</v>
      </c>
      <c r="G7639" s="61">
        <v>43059</v>
      </c>
    </row>
    <row r="7640" spans="1:7" x14ac:dyDescent="0.15">
      <c r="A7640" s="44">
        <v>37591</v>
      </c>
      <c r="B7640" s="44" t="s">
        <v>1295</v>
      </c>
      <c r="C7640" s="48" t="s">
        <v>6422</v>
      </c>
      <c r="D7640" s="44">
        <v>2004</v>
      </c>
      <c r="E7640" s="48" t="s">
        <v>8700</v>
      </c>
      <c r="F7640" s="44" t="s">
        <v>1297</v>
      </c>
      <c r="G7640" s="61"/>
    </row>
    <row r="7641" spans="1:7" x14ac:dyDescent="0.15">
      <c r="A7641" s="44">
        <v>37592</v>
      </c>
      <c r="B7641" s="44" t="s">
        <v>1296</v>
      </c>
      <c r="C7641" s="48" t="s">
        <v>4756</v>
      </c>
      <c r="D7641" s="44">
        <v>2002</v>
      </c>
      <c r="E7641" s="48" t="s">
        <v>8842</v>
      </c>
      <c r="F7641" s="44" t="s">
        <v>1291</v>
      </c>
      <c r="G7641" s="61"/>
    </row>
    <row r="7642" spans="1:7" x14ac:dyDescent="0.15">
      <c r="A7642" s="44">
        <v>37593</v>
      </c>
      <c r="B7642" s="44" t="s">
        <v>1296</v>
      </c>
      <c r="C7642" s="48" t="s">
        <v>6423</v>
      </c>
      <c r="D7642" s="44">
        <v>2000</v>
      </c>
      <c r="E7642" s="48" t="s">
        <v>8735</v>
      </c>
      <c r="F7642" s="44" t="s">
        <v>1295</v>
      </c>
      <c r="G7642" s="61"/>
    </row>
    <row r="7643" spans="1:7" x14ac:dyDescent="0.15">
      <c r="A7643" s="44">
        <v>37594</v>
      </c>
      <c r="B7643" s="44" t="s">
        <v>1296</v>
      </c>
      <c r="C7643" s="48" t="s">
        <v>2357</v>
      </c>
      <c r="D7643" s="44">
        <v>2008</v>
      </c>
      <c r="E7643" s="48" t="s">
        <v>8735</v>
      </c>
      <c r="F7643" s="44" t="s">
        <v>1295</v>
      </c>
      <c r="G7643" s="61">
        <v>43100</v>
      </c>
    </row>
    <row r="7644" spans="1:7" x14ac:dyDescent="0.15">
      <c r="A7644" s="44">
        <v>37595</v>
      </c>
      <c r="B7644" s="44" t="s">
        <v>1296</v>
      </c>
      <c r="C7644" s="48" t="s">
        <v>6424</v>
      </c>
      <c r="D7644" s="44">
        <v>2006</v>
      </c>
      <c r="E7644" s="48" t="s">
        <v>8735</v>
      </c>
      <c r="F7644" s="44" t="s">
        <v>1295</v>
      </c>
      <c r="G7644" s="61">
        <v>43100</v>
      </c>
    </row>
    <row r="7645" spans="1:7" x14ac:dyDescent="0.15">
      <c r="A7645" s="44">
        <v>37596</v>
      </c>
      <c r="B7645" s="44" t="s">
        <v>1296</v>
      </c>
      <c r="C7645" s="48" t="s">
        <v>6425</v>
      </c>
      <c r="D7645" s="44">
        <v>2006</v>
      </c>
      <c r="E7645" s="48" t="s">
        <v>8735</v>
      </c>
      <c r="F7645" s="44" t="s">
        <v>1295</v>
      </c>
      <c r="G7645" s="61"/>
    </row>
    <row r="7646" spans="1:7" x14ac:dyDescent="0.15">
      <c r="A7646" s="44">
        <v>37597</v>
      </c>
      <c r="B7646" s="44" t="s">
        <v>1296</v>
      </c>
      <c r="C7646" s="48" t="s">
        <v>6426</v>
      </c>
      <c r="D7646" s="44">
        <v>2006</v>
      </c>
      <c r="E7646" s="48" t="s">
        <v>8735</v>
      </c>
      <c r="F7646" s="44" t="s">
        <v>1295</v>
      </c>
      <c r="G7646" s="61"/>
    </row>
    <row r="7647" spans="1:7" x14ac:dyDescent="0.15">
      <c r="A7647" s="133">
        <v>37598</v>
      </c>
      <c r="B7647" s="133" t="s">
        <v>1295</v>
      </c>
      <c r="C7647" s="134" t="s">
        <v>6427</v>
      </c>
      <c r="D7647" s="133">
        <v>2007</v>
      </c>
      <c r="E7647" s="134" t="s">
        <v>8707</v>
      </c>
      <c r="F7647" s="133" t="s">
        <v>1290</v>
      </c>
      <c r="G7647" s="135">
        <v>43100</v>
      </c>
    </row>
    <row r="7648" spans="1:7" x14ac:dyDescent="0.15">
      <c r="A7648" s="133">
        <v>37599</v>
      </c>
      <c r="B7648" s="133" t="s">
        <v>1295</v>
      </c>
      <c r="C7648" s="134" t="s">
        <v>6428</v>
      </c>
      <c r="D7648" s="133">
        <v>2005</v>
      </c>
      <c r="E7648" s="134" t="s">
        <v>8707</v>
      </c>
      <c r="F7648" s="133" t="s">
        <v>1290</v>
      </c>
      <c r="G7648" s="135">
        <v>43100</v>
      </c>
    </row>
    <row r="7649" spans="1:7" x14ac:dyDescent="0.15">
      <c r="A7649" s="44">
        <v>37600</v>
      </c>
      <c r="B7649" s="44" t="s">
        <v>1296</v>
      </c>
      <c r="C7649" s="48" t="s">
        <v>6429</v>
      </c>
      <c r="D7649" s="44">
        <v>2005</v>
      </c>
      <c r="E7649" s="48" t="s">
        <v>8707</v>
      </c>
      <c r="F7649" s="44" t="s">
        <v>1290</v>
      </c>
      <c r="G7649" s="61">
        <v>43100</v>
      </c>
    </row>
    <row r="7650" spans="1:7" x14ac:dyDescent="0.15">
      <c r="A7650" s="44">
        <v>37601</v>
      </c>
      <c r="B7650" s="44" t="s">
        <v>1296</v>
      </c>
      <c r="C7650" s="48" t="s">
        <v>6430</v>
      </c>
      <c r="D7650" s="44">
        <v>2006</v>
      </c>
      <c r="E7650" s="48" t="s">
        <v>8707</v>
      </c>
      <c r="F7650" s="44" t="s">
        <v>1290</v>
      </c>
      <c r="G7650" s="61"/>
    </row>
    <row r="7651" spans="1:7" x14ac:dyDescent="0.15">
      <c r="A7651" s="44">
        <v>37602</v>
      </c>
      <c r="B7651" s="44" t="s">
        <v>1295</v>
      </c>
      <c r="C7651" s="48" t="s">
        <v>6431</v>
      </c>
      <c r="D7651" s="44">
        <v>2003</v>
      </c>
      <c r="E7651" s="48" t="s">
        <v>8837</v>
      </c>
      <c r="F7651" s="44" t="s">
        <v>1291</v>
      </c>
      <c r="G7651" s="61"/>
    </row>
    <row r="7652" spans="1:7" x14ac:dyDescent="0.15">
      <c r="A7652" s="44">
        <v>37603</v>
      </c>
      <c r="B7652" s="44" t="s">
        <v>1296</v>
      </c>
      <c r="C7652" s="48" t="s">
        <v>6432</v>
      </c>
      <c r="D7652" s="44">
        <v>2002</v>
      </c>
      <c r="E7652" s="48" t="s">
        <v>8837</v>
      </c>
      <c r="F7652" s="44" t="s">
        <v>1291</v>
      </c>
      <c r="G7652" s="61"/>
    </row>
    <row r="7653" spans="1:7" x14ac:dyDescent="0.15">
      <c r="A7653" s="44">
        <v>37605</v>
      </c>
      <c r="B7653" s="44" t="s">
        <v>1295</v>
      </c>
      <c r="C7653" s="48" t="s">
        <v>6433</v>
      </c>
      <c r="D7653" s="44">
        <v>2004</v>
      </c>
      <c r="E7653" s="48" t="s">
        <v>8701</v>
      </c>
      <c r="F7653" s="44" t="s">
        <v>1293</v>
      </c>
      <c r="G7653" s="61"/>
    </row>
    <row r="7654" spans="1:7" x14ac:dyDescent="0.15">
      <c r="A7654" s="44">
        <v>37606</v>
      </c>
      <c r="B7654" s="44" t="s">
        <v>1296</v>
      </c>
      <c r="C7654" s="48" t="s">
        <v>6434</v>
      </c>
      <c r="D7654" s="44">
        <v>2004</v>
      </c>
      <c r="E7654" s="48" t="s">
        <v>8701</v>
      </c>
      <c r="F7654" s="44" t="s">
        <v>1293</v>
      </c>
      <c r="G7654" s="61">
        <v>43100</v>
      </c>
    </row>
    <row r="7655" spans="1:7" x14ac:dyDescent="0.15">
      <c r="A7655" s="44">
        <v>37607</v>
      </c>
      <c r="B7655" s="44" t="s">
        <v>1295</v>
      </c>
      <c r="C7655" s="48" t="s">
        <v>6435</v>
      </c>
      <c r="D7655" s="44">
        <v>2007</v>
      </c>
      <c r="E7655" s="48" t="s">
        <v>8762</v>
      </c>
      <c r="F7655" s="44" t="s">
        <v>1291</v>
      </c>
      <c r="G7655" s="61">
        <v>43100</v>
      </c>
    </row>
    <row r="7656" spans="1:7" x14ac:dyDescent="0.15">
      <c r="A7656" s="44">
        <v>37608</v>
      </c>
      <c r="B7656" s="44" t="s">
        <v>1296</v>
      </c>
      <c r="C7656" s="48" t="s">
        <v>6436</v>
      </c>
      <c r="D7656" s="44">
        <v>2005</v>
      </c>
      <c r="E7656" s="48" t="s">
        <v>8762</v>
      </c>
      <c r="F7656" s="44" t="s">
        <v>1291</v>
      </c>
      <c r="G7656" s="61">
        <v>43100</v>
      </c>
    </row>
    <row r="7657" spans="1:7" x14ac:dyDescent="0.15">
      <c r="A7657" s="44">
        <v>37609</v>
      </c>
      <c r="B7657" s="44" t="s">
        <v>1296</v>
      </c>
      <c r="C7657" s="48" t="s">
        <v>6437</v>
      </c>
      <c r="D7657" s="44">
        <v>2007</v>
      </c>
      <c r="E7657" s="48" t="s">
        <v>8820</v>
      </c>
      <c r="F7657" s="44" t="s">
        <v>1291</v>
      </c>
      <c r="G7657" s="61"/>
    </row>
    <row r="7658" spans="1:7" x14ac:dyDescent="0.15">
      <c r="A7658" s="44">
        <v>37610</v>
      </c>
      <c r="B7658" s="44" t="s">
        <v>1295</v>
      </c>
      <c r="C7658" s="48" t="s">
        <v>6438</v>
      </c>
      <c r="D7658" s="44">
        <v>2001</v>
      </c>
      <c r="E7658" s="48" t="s">
        <v>8770</v>
      </c>
      <c r="F7658" s="44" t="s">
        <v>1291</v>
      </c>
      <c r="G7658" s="61">
        <v>43100</v>
      </c>
    </row>
    <row r="7659" spans="1:7" x14ac:dyDescent="0.15">
      <c r="A7659" s="44">
        <v>37611</v>
      </c>
      <c r="B7659" s="44" t="s">
        <v>1296</v>
      </c>
      <c r="C7659" s="48" t="s">
        <v>6439</v>
      </c>
      <c r="D7659" s="44">
        <v>2001</v>
      </c>
      <c r="E7659" s="48" t="s">
        <v>11381</v>
      </c>
      <c r="F7659" s="44" t="s">
        <v>1298</v>
      </c>
      <c r="G7659" s="61"/>
    </row>
    <row r="7660" spans="1:7" x14ac:dyDescent="0.15">
      <c r="A7660" s="44">
        <v>37612</v>
      </c>
      <c r="B7660" s="44" t="s">
        <v>1296</v>
      </c>
      <c r="C7660" s="48" t="s">
        <v>6730</v>
      </c>
      <c r="D7660" s="44">
        <v>2000</v>
      </c>
      <c r="E7660" s="48" t="s">
        <v>11381</v>
      </c>
      <c r="F7660" s="44" t="s">
        <v>1298</v>
      </c>
      <c r="G7660" s="61">
        <v>42674</v>
      </c>
    </row>
    <row r="7661" spans="1:7" x14ac:dyDescent="0.15">
      <c r="A7661" s="44">
        <v>37613</v>
      </c>
      <c r="B7661" s="44" t="s">
        <v>1296</v>
      </c>
      <c r="C7661" s="48" t="s">
        <v>6440</v>
      </c>
      <c r="D7661" s="44">
        <v>2003</v>
      </c>
      <c r="E7661" s="48" t="s">
        <v>8729</v>
      </c>
      <c r="F7661" s="44" t="s">
        <v>1298</v>
      </c>
      <c r="G7661" s="61">
        <v>42896</v>
      </c>
    </row>
    <row r="7662" spans="1:7" x14ac:dyDescent="0.15">
      <c r="A7662" s="44">
        <v>37614</v>
      </c>
      <c r="B7662" s="44" t="s">
        <v>1296</v>
      </c>
      <c r="C7662" s="48" t="s">
        <v>6441</v>
      </c>
      <c r="D7662" s="44">
        <v>2003</v>
      </c>
      <c r="E7662" s="48" t="s">
        <v>8708</v>
      </c>
      <c r="F7662" s="44" t="s">
        <v>1296</v>
      </c>
      <c r="G7662" s="61"/>
    </row>
    <row r="7663" spans="1:7" x14ac:dyDescent="0.15">
      <c r="A7663" s="44">
        <v>37615</v>
      </c>
      <c r="B7663" s="44" t="s">
        <v>1296</v>
      </c>
      <c r="C7663" s="48" t="s">
        <v>6442</v>
      </c>
      <c r="D7663" s="44">
        <v>2005</v>
      </c>
      <c r="E7663" s="48" t="s">
        <v>8708</v>
      </c>
      <c r="F7663" s="44" t="s">
        <v>1296</v>
      </c>
      <c r="G7663" s="61">
        <v>42645</v>
      </c>
    </row>
    <row r="7664" spans="1:7" x14ac:dyDescent="0.15">
      <c r="A7664" s="44">
        <v>37616</v>
      </c>
      <c r="B7664" s="44" t="s">
        <v>1296</v>
      </c>
      <c r="C7664" s="48" t="s">
        <v>6443</v>
      </c>
      <c r="D7664" s="44">
        <v>2005</v>
      </c>
      <c r="E7664" s="48" t="s">
        <v>8708</v>
      </c>
      <c r="F7664" s="44" t="s">
        <v>1296</v>
      </c>
      <c r="G7664" s="61">
        <v>42512</v>
      </c>
    </row>
    <row r="7665" spans="1:7" x14ac:dyDescent="0.15">
      <c r="A7665" s="44">
        <v>37617</v>
      </c>
      <c r="B7665" s="44" t="s">
        <v>1296</v>
      </c>
      <c r="C7665" s="48" t="s">
        <v>6444</v>
      </c>
      <c r="D7665" s="44">
        <v>2005</v>
      </c>
      <c r="E7665" s="48" t="s">
        <v>8708</v>
      </c>
      <c r="F7665" s="44" t="s">
        <v>1296</v>
      </c>
      <c r="G7665" s="61">
        <v>42645</v>
      </c>
    </row>
    <row r="7666" spans="1:7" x14ac:dyDescent="0.15">
      <c r="A7666" s="44">
        <v>37618</v>
      </c>
      <c r="B7666" s="44" t="s">
        <v>1296</v>
      </c>
      <c r="C7666" s="48" t="s">
        <v>6445</v>
      </c>
      <c r="D7666" s="44">
        <v>2005</v>
      </c>
      <c r="E7666" s="48" t="s">
        <v>8708</v>
      </c>
      <c r="F7666" s="44" t="s">
        <v>1296</v>
      </c>
      <c r="G7666" s="61">
        <v>43100</v>
      </c>
    </row>
    <row r="7667" spans="1:7" x14ac:dyDescent="0.15">
      <c r="A7667" s="133">
        <v>37619</v>
      </c>
      <c r="B7667" s="133" t="s">
        <v>1295</v>
      </c>
      <c r="C7667" s="134" t="s">
        <v>6446</v>
      </c>
      <c r="D7667" s="133">
        <v>2002</v>
      </c>
      <c r="E7667" s="134" t="s">
        <v>8708</v>
      </c>
      <c r="F7667" s="133" t="s">
        <v>1296</v>
      </c>
      <c r="G7667" s="135">
        <v>42676</v>
      </c>
    </row>
    <row r="7668" spans="1:7" x14ac:dyDescent="0.15">
      <c r="A7668" s="44">
        <v>37620</v>
      </c>
      <c r="B7668" s="44" t="s">
        <v>1296</v>
      </c>
      <c r="C7668" s="48" t="s">
        <v>6447</v>
      </c>
      <c r="D7668" s="44">
        <v>2007</v>
      </c>
      <c r="E7668" s="48" t="s">
        <v>9084</v>
      </c>
      <c r="F7668" s="44" t="s">
        <v>1297</v>
      </c>
      <c r="G7668" s="61">
        <v>42815</v>
      </c>
    </row>
    <row r="7669" spans="1:7" x14ac:dyDescent="0.15">
      <c r="A7669" s="44">
        <v>37621</v>
      </c>
      <c r="B7669" s="44" t="s">
        <v>1296</v>
      </c>
      <c r="C7669" s="48" t="s">
        <v>6448</v>
      </c>
      <c r="D7669" s="44">
        <v>2006</v>
      </c>
      <c r="E7669" s="48" t="s">
        <v>9084</v>
      </c>
      <c r="F7669" s="44" t="s">
        <v>1297</v>
      </c>
      <c r="G7669" s="61">
        <v>42815</v>
      </c>
    </row>
    <row r="7670" spans="1:7" x14ac:dyDescent="0.15">
      <c r="A7670" s="44">
        <v>37622</v>
      </c>
      <c r="B7670" s="44" t="s">
        <v>1295</v>
      </c>
      <c r="C7670" s="48" t="s">
        <v>6449</v>
      </c>
      <c r="D7670" s="44">
        <v>2007</v>
      </c>
      <c r="E7670" s="48" t="s">
        <v>9084</v>
      </c>
      <c r="F7670" s="44" t="s">
        <v>1297</v>
      </c>
      <c r="G7670" s="61">
        <v>42815</v>
      </c>
    </row>
    <row r="7671" spans="1:7" x14ac:dyDescent="0.15">
      <c r="A7671" s="44">
        <v>37623</v>
      </c>
      <c r="B7671" s="44" t="s">
        <v>1295</v>
      </c>
      <c r="C7671" s="48" t="s">
        <v>6450</v>
      </c>
      <c r="D7671" s="44">
        <v>2007</v>
      </c>
      <c r="E7671" s="48" t="s">
        <v>9084</v>
      </c>
      <c r="F7671" s="44" t="s">
        <v>1297</v>
      </c>
      <c r="G7671" s="61">
        <v>42815</v>
      </c>
    </row>
    <row r="7672" spans="1:7" x14ac:dyDescent="0.15">
      <c r="A7672" s="44">
        <v>37624</v>
      </c>
      <c r="B7672" s="44" t="s">
        <v>1296</v>
      </c>
      <c r="C7672" s="48" t="s">
        <v>6451</v>
      </c>
      <c r="D7672" s="44">
        <v>2006</v>
      </c>
      <c r="E7672" s="48" t="s">
        <v>9084</v>
      </c>
      <c r="F7672" s="44" t="s">
        <v>1297</v>
      </c>
      <c r="G7672" s="61">
        <v>42479</v>
      </c>
    </row>
    <row r="7673" spans="1:7" x14ac:dyDescent="0.15">
      <c r="A7673" s="44">
        <v>37625</v>
      </c>
      <c r="B7673" s="44" t="s">
        <v>1296</v>
      </c>
      <c r="C7673" s="48" t="s">
        <v>6452</v>
      </c>
      <c r="D7673" s="44">
        <v>2006</v>
      </c>
      <c r="E7673" s="48" t="s">
        <v>9084</v>
      </c>
      <c r="F7673" s="44" t="s">
        <v>1297</v>
      </c>
      <c r="G7673" s="61"/>
    </row>
    <row r="7674" spans="1:7" x14ac:dyDescent="0.15">
      <c r="A7674" s="44">
        <v>37626</v>
      </c>
      <c r="B7674" s="44" t="s">
        <v>1296</v>
      </c>
      <c r="C7674" s="48" t="s">
        <v>6453</v>
      </c>
      <c r="D7674" s="44">
        <v>2006</v>
      </c>
      <c r="E7674" s="48" t="s">
        <v>9084</v>
      </c>
      <c r="F7674" s="44" t="s">
        <v>1297</v>
      </c>
      <c r="G7674" s="61">
        <v>43010</v>
      </c>
    </row>
    <row r="7675" spans="1:7" x14ac:dyDescent="0.15">
      <c r="A7675" s="44">
        <v>37627</v>
      </c>
      <c r="B7675" s="44" t="s">
        <v>1296</v>
      </c>
      <c r="C7675" s="48" t="s">
        <v>6454</v>
      </c>
      <c r="D7675" s="44">
        <v>2007</v>
      </c>
      <c r="E7675" s="48" t="s">
        <v>9084</v>
      </c>
      <c r="F7675" s="44" t="s">
        <v>1297</v>
      </c>
      <c r="G7675" s="61">
        <v>43010</v>
      </c>
    </row>
    <row r="7676" spans="1:7" x14ac:dyDescent="0.15">
      <c r="A7676" s="44">
        <v>37628</v>
      </c>
      <c r="B7676" s="44" t="s">
        <v>1295</v>
      </c>
      <c r="C7676" s="48" t="s">
        <v>1972</v>
      </c>
      <c r="D7676" s="44">
        <v>2008</v>
      </c>
      <c r="E7676" s="48" t="s">
        <v>9084</v>
      </c>
      <c r="F7676" s="44" t="s">
        <v>1297</v>
      </c>
      <c r="G7676" s="61"/>
    </row>
    <row r="7677" spans="1:7" x14ac:dyDescent="0.15">
      <c r="A7677" s="44">
        <v>37629</v>
      </c>
      <c r="B7677" s="44" t="s">
        <v>1295</v>
      </c>
      <c r="C7677" s="48" t="s">
        <v>6455</v>
      </c>
      <c r="D7677" s="44">
        <v>2007</v>
      </c>
      <c r="E7677" s="48" t="s">
        <v>9084</v>
      </c>
      <c r="F7677" s="44" t="s">
        <v>1297</v>
      </c>
      <c r="G7677" s="61">
        <v>42815</v>
      </c>
    </row>
    <row r="7678" spans="1:7" x14ac:dyDescent="0.15">
      <c r="A7678" s="44">
        <v>37630</v>
      </c>
      <c r="B7678" s="44" t="s">
        <v>1295</v>
      </c>
      <c r="C7678" s="48" t="s">
        <v>6456</v>
      </c>
      <c r="D7678" s="44">
        <v>2007</v>
      </c>
      <c r="E7678" s="48" t="s">
        <v>9084</v>
      </c>
      <c r="F7678" s="44" t="s">
        <v>1297</v>
      </c>
      <c r="G7678" s="61">
        <v>42815</v>
      </c>
    </row>
    <row r="7679" spans="1:7" x14ac:dyDescent="0.15">
      <c r="A7679" s="44">
        <v>37631</v>
      </c>
      <c r="B7679" s="44" t="s">
        <v>1296</v>
      </c>
      <c r="C7679" s="48" t="s">
        <v>6457</v>
      </c>
      <c r="D7679" s="44">
        <v>2007</v>
      </c>
      <c r="E7679" s="48" t="s">
        <v>9084</v>
      </c>
      <c r="F7679" s="44" t="s">
        <v>1297</v>
      </c>
      <c r="G7679" s="61">
        <v>42479</v>
      </c>
    </row>
    <row r="7680" spans="1:7" x14ac:dyDescent="0.15">
      <c r="A7680" s="44">
        <v>37632</v>
      </c>
      <c r="B7680" s="44" t="s">
        <v>1296</v>
      </c>
      <c r="C7680" s="48" t="s">
        <v>6458</v>
      </c>
      <c r="D7680" s="44">
        <v>2003</v>
      </c>
      <c r="E7680" s="48" t="s">
        <v>9977</v>
      </c>
      <c r="F7680" s="44" t="s">
        <v>1298</v>
      </c>
      <c r="G7680" s="61">
        <v>43035</v>
      </c>
    </row>
    <row r="7681" spans="1:7" x14ac:dyDescent="0.15">
      <c r="A7681" s="44">
        <v>37633</v>
      </c>
      <c r="B7681" s="44" t="s">
        <v>1295</v>
      </c>
      <c r="C7681" s="48" t="s">
        <v>6459</v>
      </c>
      <c r="D7681" s="44">
        <v>2005</v>
      </c>
      <c r="E7681" s="48" t="s">
        <v>9977</v>
      </c>
      <c r="F7681" s="44" t="s">
        <v>1298</v>
      </c>
      <c r="G7681" s="61"/>
    </row>
    <row r="7682" spans="1:7" x14ac:dyDescent="0.15">
      <c r="A7682" s="44">
        <v>37634</v>
      </c>
      <c r="B7682" s="44" t="s">
        <v>1296</v>
      </c>
      <c r="C7682" s="48" t="s">
        <v>6460</v>
      </c>
      <c r="D7682" s="44">
        <v>2006</v>
      </c>
      <c r="E7682" s="48" t="s">
        <v>9084</v>
      </c>
      <c r="F7682" s="44" t="s">
        <v>1297</v>
      </c>
      <c r="G7682" s="61">
        <v>42815</v>
      </c>
    </row>
    <row r="7683" spans="1:7" x14ac:dyDescent="0.15">
      <c r="A7683" s="44">
        <v>37635</v>
      </c>
      <c r="B7683" s="44" t="s">
        <v>1296</v>
      </c>
      <c r="C7683" s="48" t="s">
        <v>6461</v>
      </c>
      <c r="D7683" s="44">
        <v>2004</v>
      </c>
      <c r="E7683" s="48" t="s">
        <v>9977</v>
      </c>
      <c r="F7683" s="44" t="s">
        <v>1298</v>
      </c>
      <c r="G7683" s="61">
        <v>43035</v>
      </c>
    </row>
    <row r="7684" spans="1:7" x14ac:dyDescent="0.15">
      <c r="A7684" s="44">
        <v>37636</v>
      </c>
      <c r="B7684" s="44" t="s">
        <v>1296</v>
      </c>
      <c r="C7684" s="48" t="s">
        <v>6462</v>
      </c>
      <c r="D7684" s="44">
        <v>2007</v>
      </c>
      <c r="E7684" s="48" t="s">
        <v>9977</v>
      </c>
      <c r="F7684" s="44" t="s">
        <v>1298</v>
      </c>
      <c r="G7684" s="61"/>
    </row>
    <row r="7685" spans="1:7" x14ac:dyDescent="0.15">
      <c r="A7685" s="44">
        <v>37637</v>
      </c>
      <c r="B7685" s="44" t="s">
        <v>1295</v>
      </c>
      <c r="C7685" s="48" t="s">
        <v>6463</v>
      </c>
      <c r="D7685" s="44">
        <v>2004</v>
      </c>
      <c r="E7685" s="48" t="s">
        <v>9977</v>
      </c>
      <c r="F7685" s="44" t="s">
        <v>1298</v>
      </c>
      <c r="G7685" s="61">
        <v>42658</v>
      </c>
    </row>
    <row r="7686" spans="1:7" x14ac:dyDescent="0.15">
      <c r="A7686" s="44">
        <v>37638</v>
      </c>
      <c r="B7686" s="44" t="s">
        <v>1296</v>
      </c>
      <c r="C7686" s="48" t="s">
        <v>6464</v>
      </c>
      <c r="D7686" s="44">
        <v>2004</v>
      </c>
      <c r="E7686" s="48" t="s">
        <v>9977</v>
      </c>
      <c r="F7686" s="44" t="s">
        <v>1298</v>
      </c>
      <c r="G7686" s="61"/>
    </row>
    <row r="7687" spans="1:7" x14ac:dyDescent="0.15">
      <c r="A7687" s="44">
        <v>37639</v>
      </c>
      <c r="B7687" s="44" t="s">
        <v>1295</v>
      </c>
      <c r="C7687" s="48" t="s">
        <v>6465</v>
      </c>
      <c r="D7687" s="44">
        <v>2004</v>
      </c>
      <c r="E7687" s="48" t="s">
        <v>8802</v>
      </c>
      <c r="F7687" s="44" t="s">
        <v>1296</v>
      </c>
      <c r="G7687" s="61">
        <v>43100</v>
      </c>
    </row>
    <row r="7688" spans="1:7" x14ac:dyDescent="0.15">
      <c r="A7688" s="44">
        <v>37640</v>
      </c>
      <c r="B7688" s="44" t="s">
        <v>1296</v>
      </c>
      <c r="C7688" s="48" t="s">
        <v>6466</v>
      </c>
      <c r="D7688" s="44">
        <v>2002</v>
      </c>
      <c r="E7688" s="48" t="s">
        <v>8705</v>
      </c>
      <c r="F7688" s="44" t="s">
        <v>1291</v>
      </c>
      <c r="G7688" s="61"/>
    </row>
    <row r="7689" spans="1:7" x14ac:dyDescent="0.15">
      <c r="A7689" s="44">
        <v>37641</v>
      </c>
      <c r="B7689" s="44" t="s">
        <v>1296</v>
      </c>
      <c r="C7689" s="48" t="s">
        <v>6467</v>
      </c>
      <c r="D7689" s="44">
        <v>2000</v>
      </c>
      <c r="E7689" s="48" t="s">
        <v>8705</v>
      </c>
      <c r="F7689" s="44" t="s">
        <v>1291</v>
      </c>
      <c r="G7689" s="61">
        <v>42771</v>
      </c>
    </row>
    <row r="7690" spans="1:7" x14ac:dyDescent="0.15">
      <c r="A7690" s="44">
        <v>37642</v>
      </c>
      <c r="B7690" s="44" t="s">
        <v>1295</v>
      </c>
      <c r="C7690" s="48" t="s">
        <v>6468</v>
      </c>
      <c r="D7690" s="44">
        <v>2000</v>
      </c>
      <c r="E7690" s="48" t="s">
        <v>8705</v>
      </c>
      <c r="F7690" s="44" t="s">
        <v>1291</v>
      </c>
      <c r="G7690" s="61"/>
    </row>
    <row r="7691" spans="1:7" x14ac:dyDescent="0.15">
      <c r="A7691" s="44">
        <v>37643</v>
      </c>
      <c r="B7691" s="44" t="s">
        <v>1296</v>
      </c>
      <c r="C7691" s="48" t="s">
        <v>597</v>
      </c>
      <c r="D7691" s="44">
        <v>2004</v>
      </c>
      <c r="E7691" s="48" t="s">
        <v>8721</v>
      </c>
      <c r="F7691" s="44" t="s">
        <v>1298</v>
      </c>
      <c r="G7691" s="61">
        <v>43100</v>
      </c>
    </row>
    <row r="7692" spans="1:7" x14ac:dyDescent="0.15">
      <c r="A7692" s="44">
        <v>37644</v>
      </c>
      <c r="B7692" s="44" t="s">
        <v>1295</v>
      </c>
      <c r="C7692" s="48" t="s">
        <v>6469</v>
      </c>
      <c r="D7692" s="44">
        <v>2006</v>
      </c>
      <c r="E7692" s="48" t="s">
        <v>8721</v>
      </c>
      <c r="F7692" s="44" t="s">
        <v>1298</v>
      </c>
      <c r="G7692" s="61">
        <v>43100</v>
      </c>
    </row>
    <row r="7693" spans="1:7" x14ac:dyDescent="0.15">
      <c r="A7693" s="44">
        <v>37645</v>
      </c>
      <c r="B7693" s="44" t="s">
        <v>1295</v>
      </c>
      <c r="C7693" s="48" t="s">
        <v>6470</v>
      </c>
      <c r="D7693" s="44">
        <v>2006</v>
      </c>
      <c r="E7693" s="48" t="s">
        <v>8757</v>
      </c>
      <c r="F7693" s="44" t="s">
        <v>1295</v>
      </c>
      <c r="G7693" s="61"/>
    </row>
    <row r="7694" spans="1:7" x14ac:dyDescent="0.15">
      <c r="A7694" s="44">
        <v>37646</v>
      </c>
      <c r="B7694" s="44" t="s">
        <v>1295</v>
      </c>
      <c r="C7694" s="48" t="s">
        <v>6471</v>
      </c>
      <c r="D7694" s="44">
        <v>2005</v>
      </c>
      <c r="E7694" s="48" t="s">
        <v>8721</v>
      </c>
      <c r="F7694" s="44" t="s">
        <v>1298</v>
      </c>
      <c r="G7694" s="61">
        <v>43100</v>
      </c>
    </row>
    <row r="7695" spans="1:7" x14ac:dyDescent="0.15">
      <c r="A7695" s="44">
        <v>37647</v>
      </c>
      <c r="B7695" s="44" t="s">
        <v>1296</v>
      </c>
      <c r="C7695" s="48" t="s">
        <v>6472</v>
      </c>
      <c r="D7695" s="44">
        <v>2002</v>
      </c>
      <c r="E7695" s="48" t="s">
        <v>8852</v>
      </c>
      <c r="F7695" s="44" t="s">
        <v>1291</v>
      </c>
      <c r="G7695" s="61">
        <v>43100</v>
      </c>
    </row>
    <row r="7696" spans="1:7" x14ac:dyDescent="0.15">
      <c r="A7696" s="44">
        <v>37648</v>
      </c>
      <c r="B7696" s="44" t="s">
        <v>1295</v>
      </c>
      <c r="C7696" s="48" t="s">
        <v>6473</v>
      </c>
      <c r="D7696" s="44">
        <v>2001</v>
      </c>
      <c r="E7696" s="48" t="s">
        <v>8852</v>
      </c>
      <c r="F7696" s="44" t="s">
        <v>1291</v>
      </c>
      <c r="G7696" s="61"/>
    </row>
    <row r="7697" spans="1:7" x14ac:dyDescent="0.15">
      <c r="A7697" s="44">
        <v>37649</v>
      </c>
      <c r="B7697" s="44" t="s">
        <v>1296</v>
      </c>
      <c r="C7697" s="48" t="s">
        <v>6474</v>
      </c>
      <c r="D7697" s="44">
        <v>2005</v>
      </c>
      <c r="E7697" s="48" t="s">
        <v>8708</v>
      </c>
      <c r="F7697" s="44" t="s">
        <v>1296</v>
      </c>
      <c r="G7697" s="61">
        <v>42645</v>
      </c>
    </row>
    <row r="7698" spans="1:7" x14ac:dyDescent="0.15">
      <c r="A7698" s="44">
        <v>37650</v>
      </c>
      <c r="B7698" s="44" t="s">
        <v>1295</v>
      </c>
      <c r="C7698" s="48" t="s">
        <v>530</v>
      </c>
      <c r="D7698" s="44">
        <v>2003</v>
      </c>
      <c r="E7698" s="48" t="s">
        <v>9976</v>
      </c>
      <c r="F7698" s="44" t="s">
        <v>1291</v>
      </c>
      <c r="G7698" s="61"/>
    </row>
    <row r="7699" spans="1:7" x14ac:dyDescent="0.15">
      <c r="A7699" s="44">
        <v>37651</v>
      </c>
      <c r="B7699" s="44" t="s">
        <v>1296</v>
      </c>
      <c r="C7699" s="48" t="s">
        <v>6475</v>
      </c>
      <c r="D7699" s="44">
        <v>2005</v>
      </c>
      <c r="E7699" s="48" t="s">
        <v>8749</v>
      </c>
      <c r="F7699" s="44" t="s">
        <v>1291</v>
      </c>
      <c r="G7699" s="61">
        <v>43100</v>
      </c>
    </row>
    <row r="7700" spans="1:7" x14ac:dyDescent="0.15">
      <c r="A7700" s="44">
        <v>37652</v>
      </c>
      <c r="B7700" s="44" t="s">
        <v>1295</v>
      </c>
      <c r="C7700" s="48" t="s">
        <v>6476</v>
      </c>
      <c r="D7700" s="44">
        <v>2001</v>
      </c>
      <c r="E7700" s="48" t="s">
        <v>8832</v>
      </c>
      <c r="F7700" s="44" t="s">
        <v>1294</v>
      </c>
      <c r="G7700" s="61"/>
    </row>
    <row r="7701" spans="1:7" x14ac:dyDescent="0.15">
      <c r="A7701" s="44">
        <v>37653</v>
      </c>
      <c r="B7701" s="44" t="s">
        <v>1295</v>
      </c>
      <c r="C7701" s="48" t="s">
        <v>6477</v>
      </c>
      <c r="D7701" s="44">
        <v>2005</v>
      </c>
      <c r="E7701" s="48" t="s">
        <v>8719</v>
      </c>
      <c r="F7701" s="44" t="s">
        <v>1294</v>
      </c>
      <c r="G7701" s="61">
        <v>43100</v>
      </c>
    </row>
    <row r="7702" spans="1:7" x14ac:dyDescent="0.15">
      <c r="A7702" s="44">
        <v>37655</v>
      </c>
      <c r="B7702" s="44" t="s">
        <v>1296</v>
      </c>
      <c r="C7702" s="48" t="s">
        <v>6478</v>
      </c>
      <c r="D7702" s="44">
        <v>2005</v>
      </c>
      <c r="E7702" s="48" t="s">
        <v>8735</v>
      </c>
      <c r="F7702" s="44" t="s">
        <v>1295</v>
      </c>
      <c r="G7702" s="61">
        <v>42786</v>
      </c>
    </row>
    <row r="7703" spans="1:7" x14ac:dyDescent="0.15">
      <c r="A7703" s="44">
        <v>37656</v>
      </c>
      <c r="B7703" s="44" t="s">
        <v>1296</v>
      </c>
      <c r="C7703" s="48" t="s">
        <v>6479</v>
      </c>
      <c r="D7703" s="44">
        <v>2005</v>
      </c>
      <c r="E7703" s="48" t="s">
        <v>8735</v>
      </c>
      <c r="F7703" s="44" t="s">
        <v>1295</v>
      </c>
      <c r="G7703" s="61">
        <v>42786</v>
      </c>
    </row>
    <row r="7704" spans="1:7" x14ac:dyDescent="0.15">
      <c r="A7704" s="44">
        <v>37657</v>
      </c>
      <c r="B7704" s="44" t="s">
        <v>1296</v>
      </c>
      <c r="C7704" s="48" t="s">
        <v>8012</v>
      </c>
      <c r="D7704" s="44">
        <v>2006</v>
      </c>
      <c r="E7704" s="48" t="s">
        <v>8735</v>
      </c>
      <c r="F7704" s="44" t="s">
        <v>1295</v>
      </c>
      <c r="G7704" s="61">
        <v>43100</v>
      </c>
    </row>
    <row r="7705" spans="1:7" x14ac:dyDescent="0.15">
      <c r="A7705" s="133">
        <v>37658</v>
      </c>
      <c r="B7705" s="133" t="s">
        <v>1296</v>
      </c>
      <c r="C7705" s="134" t="s">
        <v>6480</v>
      </c>
      <c r="D7705" s="133">
        <v>2005</v>
      </c>
      <c r="E7705" s="134" t="s">
        <v>8735</v>
      </c>
      <c r="F7705" s="133" t="s">
        <v>1295</v>
      </c>
      <c r="G7705" s="135">
        <v>43100</v>
      </c>
    </row>
    <row r="7706" spans="1:7" x14ac:dyDescent="0.15">
      <c r="A7706" s="44">
        <v>37659</v>
      </c>
      <c r="B7706" s="44" t="s">
        <v>1295</v>
      </c>
      <c r="C7706" s="48" t="s">
        <v>6481</v>
      </c>
      <c r="D7706" s="44">
        <v>2008</v>
      </c>
      <c r="E7706" s="48" t="s">
        <v>8735</v>
      </c>
      <c r="F7706" s="44" t="s">
        <v>1295</v>
      </c>
      <c r="G7706" s="61"/>
    </row>
    <row r="7707" spans="1:7" x14ac:dyDescent="0.15">
      <c r="A7707" s="44">
        <v>37660</v>
      </c>
      <c r="B7707" s="44" t="s">
        <v>1295</v>
      </c>
      <c r="C7707" s="48" t="s">
        <v>6482</v>
      </c>
      <c r="D7707" s="44">
        <v>2005</v>
      </c>
      <c r="E7707" s="48" t="s">
        <v>8708</v>
      </c>
      <c r="F7707" s="44" t="s">
        <v>1296</v>
      </c>
      <c r="G7707" s="61">
        <v>42996</v>
      </c>
    </row>
    <row r="7708" spans="1:7" x14ac:dyDescent="0.15">
      <c r="A7708" s="44">
        <v>37661</v>
      </c>
      <c r="B7708" s="44" t="s">
        <v>1296</v>
      </c>
      <c r="C7708" s="48" t="s">
        <v>6483</v>
      </c>
      <c r="D7708" s="44">
        <v>2006</v>
      </c>
      <c r="E7708" s="48" t="s">
        <v>8703</v>
      </c>
      <c r="F7708" s="44" t="s">
        <v>1294</v>
      </c>
      <c r="G7708" s="61">
        <v>42837</v>
      </c>
    </row>
    <row r="7709" spans="1:7" x14ac:dyDescent="0.15">
      <c r="A7709" s="44">
        <v>37662</v>
      </c>
      <c r="B7709" s="44" t="s">
        <v>1295</v>
      </c>
      <c r="C7709" s="48" t="s">
        <v>6484</v>
      </c>
      <c r="D7709" s="44">
        <v>2005</v>
      </c>
      <c r="E7709" s="48" t="s">
        <v>8731</v>
      </c>
      <c r="F7709" s="44" t="s">
        <v>1293</v>
      </c>
      <c r="G7709" s="61">
        <v>43100</v>
      </c>
    </row>
    <row r="7710" spans="1:7" x14ac:dyDescent="0.15">
      <c r="A7710" s="44">
        <v>37663</v>
      </c>
      <c r="B7710" s="44" t="s">
        <v>1296</v>
      </c>
      <c r="C7710" s="48" t="s">
        <v>6485</v>
      </c>
      <c r="D7710" s="44">
        <v>2005</v>
      </c>
      <c r="E7710" s="48" t="s">
        <v>8702</v>
      </c>
      <c r="F7710" s="44" t="s">
        <v>1299</v>
      </c>
      <c r="G7710" s="61">
        <v>42905</v>
      </c>
    </row>
    <row r="7711" spans="1:7" x14ac:dyDescent="0.15">
      <c r="A7711" s="44">
        <v>37664</v>
      </c>
      <c r="B7711" s="44" t="s">
        <v>1295</v>
      </c>
      <c r="C7711" s="48" t="s">
        <v>6486</v>
      </c>
      <c r="D7711" s="44">
        <v>2005</v>
      </c>
      <c r="E7711" s="48" t="s">
        <v>8704</v>
      </c>
      <c r="F7711" s="44" t="s">
        <v>1292</v>
      </c>
      <c r="G7711" s="61">
        <v>43100</v>
      </c>
    </row>
    <row r="7712" spans="1:7" x14ac:dyDescent="0.15">
      <c r="A7712" s="44">
        <v>37665</v>
      </c>
      <c r="B7712" s="44" t="s">
        <v>1295</v>
      </c>
      <c r="C7712" s="48" t="s">
        <v>6487</v>
      </c>
      <c r="D7712" s="44">
        <v>2005</v>
      </c>
      <c r="E7712" s="48" t="s">
        <v>8704</v>
      </c>
      <c r="F7712" s="44" t="s">
        <v>1292</v>
      </c>
      <c r="G7712" s="61">
        <v>43100</v>
      </c>
    </row>
    <row r="7713" spans="1:7" x14ac:dyDescent="0.15">
      <c r="A7713" s="44">
        <v>37666</v>
      </c>
      <c r="B7713" s="44" t="s">
        <v>1296</v>
      </c>
      <c r="C7713" s="48" t="s">
        <v>6488</v>
      </c>
      <c r="D7713" s="44">
        <v>2005</v>
      </c>
      <c r="E7713" s="48" t="s">
        <v>8704</v>
      </c>
      <c r="F7713" s="44" t="s">
        <v>1292</v>
      </c>
      <c r="G7713" s="61">
        <v>43031</v>
      </c>
    </row>
    <row r="7714" spans="1:7" x14ac:dyDescent="0.15">
      <c r="A7714" s="44">
        <v>37667</v>
      </c>
      <c r="B7714" s="44" t="s">
        <v>1296</v>
      </c>
      <c r="C7714" s="48" t="s">
        <v>11273</v>
      </c>
      <c r="D7714" s="44">
        <v>1999</v>
      </c>
      <c r="E7714" s="48" t="s">
        <v>8714</v>
      </c>
      <c r="F7714" s="44" t="s">
        <v>1294</v>
      </c>
      <c r="G7714" s="61">
        <v>42583</v>
      </c>
    </row>
    <row r="7715" spans="1:7" x14ac:dyDescent="0.15">
      <c r="A7715" s="44">
        <v>37668</v>
      </c>
      <c r="B7715" s="44" t="s">
        <v>1295</v>
      </c>
      <c r="C7715" s="48" t="s">
        <v>6489</v>
      </c>
      <c r="D7715" s="44">
        <v>2001</v>
      </c>
      <c r="E7715" s="48" t="s">
        <v>8814</v>
      </c>
      <c r="F7715" s="44" t="s">
        <v>1291</v>
      </c>
      <c r="G7715" s="61">
        <v>43100</v>
      </c>
    </row>
    <row r="7716" spans="1:7" x14ac:dyDescent="0.15">
      <c r="A7716" s="44">
        <v>37669</v>
      </c>
      <c r="B7716" s="44" t="s">
        <v>1295</v>
      </c>
      <c r="C7716" s="48" t="s">
        <v>6490</v>
      </c>
      <c r="D7716" s="44">
        <v>2005</v>
      </c>
      <c r="E7716" s="48" t="s">
        <v>8704</v>
      </c>
      <c r="F7716" s="44" t="s">
        <v>1292</v>
      </c>
      <c r="G7716" s="61">
        <v>43100</v>
      </c>
    </row>
    <row r="7717" spans="1:7" x14ac:dyDescent="0.15">
      <c r="A7717" s="44">
        <v>37670</v>
      </c>
      <c r="B7717" s="44" t="s">
        <v>1296</v>
      </c>
      <c r="C7717" s="48" t="s">
        <v>6491</v>
      </c>
      <c r="D7717" s="44">
        <v>2005</v>
      </c>
      <c r="E7717" s="48" t="s">
        <v>8691</v>
      </c>
      <c r="F7717" s="44" t="s">
        <v>1296</v>
      </c>
      <c r="G7717" s="61">
        <v>43030</v>
      </c>
    </row>
    <row r="7718" spans="1:7" x14ac:dyDescent="0.15">
      <c r="A7718" s="44">
        <v>37671</v>
      </c>
      <c r="B7718" s="44" t="s">
        <v>1295</v>
      </c>
      <c r="C7718" s="48" t="s">
        <v>6492</v>
      </c>
      <c r="D7718" s="44">
        <v>2000</v>
      </c>
      <c r="E7718" s="48" t="s">
        <v>8832</v>
      </c>
      <c r="F7718" s="44" t="s">
        <v>1294</v>
      </c>
      <c r="G7718" s="61"/>
    </row>
    <row r="7719" spans="1:7" x14ac:dyDescent="0.15">
      <c r="A7719" s="44">
        <v>37674</v>
      </c>
      <c r="B7719" s="44" t="s">
        <v>1295</v>
      </c>
      <c r="C7719" s="48" t="s">
        <v>6493</v>
      </c>
      <c r="D7719" s="44">
        <v>2007</v>
      </c>
      <c r="E7719" s="48" t="s">
        <v>8731</v>
      </c>
      <c r="F7719" s="44" t="s">
        <v>1293</v>
      </c>
      <c r="G7719" s="61">
        <v>42859</v>
      </c>
    </row>
    <row r="7720" spans="1:7" x14ac:dyDescent="0.15">
      <c r="A7720" s="44">
        <v>37675</v>
      </c>
      <c r="B7720" s="44" t="s">
        <v>1296</v>
      </c>
      <c r="C7720" s="48" t="s">
        <v>6494</v>
      </c>
      <c r="D7720" s="44">
        <v>2003</v>
      </c>
      <c r="E7720" s="48" t="s">
        <v>8774</v>
      </c>
      <c r="F7720" s="44" t="s">
        <v>1296</v>
      </c>
      <c r="G7720" s="61"/>
    </row>
    <row r="7721" spans="1:7" x14ac:dyDescent="0.15">
      <c r="A7721" s="44">
        <v>37676</v>
      </c>
      <c r="B7721" s="44" t="s">
        <v>1295</v>
      </c>
      <c r="C7721" s="48" t="s">
        <v>6495</v>
      </c>
      <c r="D7721" s="44">
        <v>2004</v>
      </c>
      <c r="E7721" s="48" t="s">
        <v>8691</v>
      </c>
      <c r="F7721" s="44" t="s">
        <v>1296</v>
      </c>
      <c r="G7721" s="61">
        <v>42645</v>
      </c>
    </row>
    <row r="7722" spans="1:7" x14ac:dyDescent="0.15">
      <c r="A7722" s="44">
        <v>37677</v>
      </c>
      <c r="B7722" s="44" t="s">
        <v>1296</v>
      </c>
      <c r="C7722" s="48" t="s">
        <v>6496</v>
      </c>
      <c r="D7722" s="44">
        <v>2003</v>
      </c>
      <c r="E7722" s="48" t="s">
        <v>8691</v>
      </c>
      <c r="F7722" s="44" t="s">
        <v>1296</v>
      </c>
      <c r="G7722" s="61">
        <v>42996</v>
      </c>
    </row>
    <row r="7723" spans="1:7" x14ac:dyDescent="0.15">
      <c r="A7723" s="44">
        <v>37678</v>
      </c>
      <c r="B7723" s="44" t="s">
        <v>1295</v>
      </c>
      <c r="C7723" s="48" t="s">
        <v>6497</v>
      </c>
      <c r="D7723" s="44">
        <v>2005</v>
      </c>
      <c r="E7723" s="48" t="s">
        <v>8742</v>
      </c>
      <c r="F7723" s="44" t="s">
        <v>1296</v>
      </c>
      <c r="G7723" s="61">
        <v>43023</v>
      </c>
    </row>
    <row r="7724" spans="1:7" x14ac:dyDescent="0.15">
      <c r="A7724" s="44">
        <v>37679</v>
      </c>
      <c r="B7724" s="44" t="s">
        <v>1296</v>
      </c>
      <c r="C7724" s="48" t="s">
        <v>6498</v>
      </c>
      <c r="D7724" s="44">
        <v>2003</v>
      </c>
      <c r="E7724" s="48" t="s">
        <v>8691</v>
      </c>
      <c r="F7724" s="44" t="s">
        <v>1296</v>
      </c>
      <c r="G7724" s="61">
        <v>42996</v>
      </c>
    </row>
    <row r="7725" spans="1:7" x14ac:dyDescent="0.15">
      <c r="A7725" s="44">
        <v>37680</v>
      </c>
      <c r="B7725" s="44" t="s">
        <v>1296</v>
      </c>
      <c r="C7725" s="48" t="s">
        <v>6499</v>
      </c>
      <c r="D7725" s="44">
        <v>2005</v>
      </c>
      <c r="E7725" s="48" t="s">
        <v>8774</v>
      </c>
      <c r="F7725" s="44" t="s">
        <v>1296</v>
      </c>
      <c r="G7725" s="61">
        <v>43100</v>
      </c>
    </row>
    <row r="7726" spans="1:7" x14ac:dyDescent="0.15">
      <c r="A7726" s="44">
        <v>37681</v>
      </c>
      <c r="B7726" s="44" t="s">
        <v>1295</v>
      </c>
      <c r="C7726" s="48" t="s">
        <v>6500</v>
      </c>
      <c r="D7726" s="44">
        <v>2003</v>
      </c>
      <c r="E7726" s="48" t="s">
        <v>8784</v>
      </c>
      <c r="F7726" s="44" t="s">
        <v>1290</v>
      </c>
      <c r="G7726" s="61"/>
    </row>
    <row r="7727" spans="1:7" x14ac:dyDescent="0.15">
      <c r="A7727" s="44">
        <v>37682</v>
      </c>
      <c r="B7727" s="44" t="s">
        <v>1296</v>
      </c>
      <c r="C7727" s="48" t="s">
        <v>6501</v>
      </c>
      <c r="D7727" s="44">
        <v>2005</v>
      </c>
      <c r="E7727" s="48" t="s">
        <v>8812</v>
      </c>
      <c r="F7727" s="44" t="s">
        <v>1298</v>
      </c>
      <c r="G7727" s="61">
        <v>42813</v>
      </c>
    </row>
    <row r="7728" spans="1:7" x14ac:dyDescent="0.15">
      <c r="A7728" s="44">
        <v>37683</v>
      </c>
      <c r="B7728" s="44" t="s">
        <v>1295</v>
      </c>
      <c r="C7728" s="48" t="s">
        <v>6502</v>
      </c>
      <c r="D7728" s="44">
        <v>2000</v>
      </c>
      <c r="E7728" s="48" t="s">
        <v>8814</v>
      </c>
      <c r="F7728" s="44" t="s">
        <v>1291</v>
      </c>
      <c r="G7728" s="61"/>
    </row>
    <row r="7729" spans="1:7" x14ac:dyDescent="0.15">
      <c r="A7729" s="44">
        <v>37684</v>
      </c>
      <c r="B7729" s="44" t="s">
        <v>1295</v>
      </c>
      <c r="C7729" s="48" t="s">
        <v>6503</v>
      </c>
      <c r="D7729" s="44">
        <v>2005</v>
      </c>
      <c r="E7729" s="48" t="s">
        <v>8698</v>
      </c>
      <c r="F7729" s="44" t="s">
        <v>1298</v>
      </c>
      <c r="G7729" s="61">
        <v>43100</v>
      </c>
    </row>
    <row r="7730" spans="1:7" x14ac:dyDescent="0.15">
      <c r="A7730" s="44">
        <v>37685</v>
      </c>
      <c r="B7730" s="44" t="s">
        <v>1295</v>
      </c>
      <c r="C7730" s="48" t="s">
        <v>6504</v>
      </c>
      <c r="D7730" s="44">
        <v>2008</v>
      </c>
      <c r="E7730" s="48" t="s">
        <v>8689</v>
      </c>
      <c r="F7730" s="44" t="s">
        <v>1290</v>
      </c>
      <c r="G7730" s="61"/>
    </row>
    <row r="7731" spans="1:7" x14ac:dyDescent="0.15">
      <c r="A7731" s="44">
        <v>37686</v>
      </c>
      <c r="B7731" s="44" t="s">
        <v>1295</v>
      </c>
      <c r="C7731" s="48" t="s">
        <v>4155</v>
      </c>
      <c r="D7731" s="44">
        <v>2006</v>
      </c>
      <c r="E7731" s="48" t="s">
        <v>8689</v>
      </c>
      <c r="F7731" s="44" t="s">
        <v>1290</v>
      </c>
      <c r="G7731" s="61"/>
    </row>
    <row r="7732" spans="1:7" x14ac:dyDescent="0.15">
      <c r="A7732" s="44">
        <v>37687</v>
      </c>
      <c r="B7732" s="44" t="s">
        <v>1295</v>
      </c>
      <c r="C7732" s="48" t="s">
        <v>6505</v>
      </c>
      <c r="D7732" s="44">
        <v>2003</v>
      </c>
      <c r="E7732" s="48" t="s">
        <v>8722</v>
      </c>
      <c r="F7732" s="44" t="s">
        <v>1296</v>
      </c>
      <c r="G7732" s="61"/>
    </row>
    <row r="7733" spans="1:7" x14ac:dyDescent="0.15">
      <c r="A7733" s="44">
        <v>37688</v>
      </c>
      <c r="B7733" s="44" t="s">
        <v>1295</v>
      </c>
      <c r="C7733" s="48" t="s">
        <v>6506</v>
      </c>
      <c r="D7733" s="44">
        <v>2002</v>
      </c>
      <c r="E7733" s="48" t="s">
        <v>8845</v>
      </c>
      <c r="F7733" s="44" t="s">
        <v>1291</v>
      </c>
      <c r="G7733" s="61"/>
    </row>
    <row r="7734" spans="1:7" x14ac:dyDescent="0.15">
      <c r="A7734" s="44">
        <v>37689</v>
      </c>
      <c r="B7734" s="44" t="s">
        <v>1296</v>
      </c>
      <c r="C7734" s="48" t="s">
        <v>6507</v>
      </c>
      <c r="D7734" s="44">
        <v>2006</v>
      </c>
      <c r="E7734" s="48" t="s">
        <v>8737</v>
      </c>
      <c r="F7734" s="44" t="s">
        <v>1293</v>
      </c>
      <c r="G7734" s="61">
        <v>42876</v>
      </c>
    </row>
    <row r="7735" spans="1:7" x14ac:dyDescent="0.15">
      <c r="A7735" s="44">
        <v>37690</v>
      </c>
      <c r="B7735" s="44" t="s">
        <v>1295</v>
      </c>
      <c r="C7735" s="48" t="s">
        <v>6508</v>
      </c>
      <c r="D7735" s="44">
        <v>2002</v>
      </c>
      <c r="E7735" s="48" t="s">
        <v>8749</v>
      </c>
      <c r="F7735" s="44" t="s">
        <v>1291</v>
      </c>
      <c r="G7735" s="61">
        <v>43100</v>
      </c>
    </row>
    <row r="7736" spans="1:7" x14ac:dyDescent="0.15">
      <c r="A7736" s="44">
        <v>37691</v>
      </c>
      <c r="B7736" s="44" t="s">
        <v>1295</v>
      </c>
      <c r="C7736" s="48" t="s">
        <v>11274</v>
      </c>
      <c r="D7736" s="44">
        <v>1999</v>
      </c>
      <c r="E7736" s="48" t="s">
        <v>9208</v>
      </c>
      <c r="F7736" s="44" t="s">
        <v>1294</v>
      </c>
      <c r="G7736" s="61"/>
    </row>
    <row r="7737" spans="1:7" x14ac:dyDescent="0.15">
      <c r="A7737" s="44">
        <v>37692</v>
      </c>
      <c r="B7737" s="44" t="s">
        <v>1295</v>
      </c>
      <c r="C7737" s="48" t="s">
        <v>6509</v>
      </c>
      <c r="D7737" s="44">
        <v>2006</v>
      </c>
      <c r="E7737" s="48" t="s">
        <v>9208</v>
      </c>
      <c r="F7737" s="44" t="s">
        <v>1294</v>
      </c>
      <c r="G7737" s="61"/>
    </row>
    <row r="7738" spans="1:7" x14ac:dyDescent="0.15">
      <c r="A7738" s="44">
        <v>37693</v>
      </c>
      <c r="B7738" s="44" t="s">
        <v>1295</v>
      </c>
      <c r="C7738" s="48" t="s">
        <v>6510</v>
      </c>
      <c r="D7738" s="44">
        <v>2005</v>
      </c>
      <c r="E7738" s="48" t="s">
        <v>8721</v>
      </c>
      <c r="F7738" s="44" t="s">
        <v>1298</v>
      </c>
      <c r="G7738" s="61">
        <v>42819</v>
      </c>
    </row>
    <row r="7739" spans="1:7" x14ac:dyDescent="0.15">
      <c r="A7739" s="44">
        <v>37694</v>
      </c>
      <c r="B7739" s="44" t="s">
        <v>1296</v>
      </c>
      <c r="C7739" s="48" t="s">
        <v>6511</v>
      </c>
      <c r="D7739" s="44">
        <v>2005</v>
      </c>
      <c r="E7739" s="48" t="s">
        <v>8692</v>
      </c>
      <c r="F7739" s="44" t="s">
        <v>1298</v>
      </c>
      <c r="G7739" s="61">
        <v>43100</v>
      </c>
    </row>
    <row r="7740" spans="1:7" x14ac:dyDescent="0.15">
      <c r="A7740" s="44">
        <v>37695</v>
      </c>
      <c r="B7740" s="44" t="s">
        <v>1296</v>
      </c>
      <c r="C7740" s="48" t="s">
        <v>6649</v>
      </c>
      <c r="D7740" s="44">
        <v>2005</v>
      </c>
      <c r="E7740" s="48" t="s">
        <v>8721</v>
      </c>
      <c r="F7740" s="44" t="s">
        <v>1298</v>
      </c>
      <c r="G7740" s="61">
        <v>42819</v>
      </c>
    </row>
    <row r="7741" spans="1:7" x14ac:dyDescent="0.15">
      <c r="A7741" s="44">
        <v>37696</v>
      </c>
      <c r="B7741" s="44" t="s">
        <v>1296</v>
      </c>
      <c r="C7741" s="48" t="s">
        <v>6512</v>
      </c>
      <c r="D7741" s="44">
        <v>2005</v>
      </c>
      <c r="E7741" s="48" t="s">
        <v>8713</v>
      </c>
      <c r="F7741" s="44" t="s">
        <v>1297</v>
      </c>
      <c r="G7741" s="61">
        <v>43100</v>
      </c>
    </row>
    <row r="7742" spans="1:7" x14ac:dyDescent="0.15">
      <c r="A7742" s="44">
        <v>37699</v>
      </c>
      <c r="B7742" s="44" t="s">
        <v>1296</v>
      </c>
      <c r="C7742" s="48" t="s">
        <v>6513</v>
      </c>
      <c r="D7742" s="44">
        <v>2004</v>
      </c>
      <c r="E7742" s="48" t="s">
        <v>8754</v>
      </c>
      <c r="F7742" s="44" t="s">
        <v>1293</v>
      </c>
      <c r="G7742" s="61"/>
    </row>
    <row r="7743" spans="1:7" x14ac:dyDescent="0.15">
      <c r="A7743" s="44">
        <v>37700</v>
      </c>
      <c r="B7743" s="44" t="s">
        <v>1295</v>
      </c>
      <c r="C7743" s="48" t="s">
        <v>6731</v>
      </c>
      <c r="D7743" s="44">
        <v>2005</v>
      </c>
      <c r="E7743" s="48" t="s">
        <v>8754</v>
      </c>
      <c r="F7743" s="44" t="s">
        <v>1293</v>
      </c>
      <c r="G7743" s="61"/>
    </row>
    <row r="7744" spans="1:7" x14ac:dyDescent="0.15">
      <c r="A7744" s="44">
        <v>37701</v>
      </c>
      <c r="B7744" s="44" t="s">
        <v>1296</v>
      </c>
      <c r="C7744" s="48" t="s">
        <v>6514</v>
      </c>
      <c r="D7744" s="44">
        <v>2002</v>
      </c>
      <c r="E7744" s="48" t="s">
        <v>8754</v>
      </c>
      <c r="F7744" s="44" t="s">
        <v>1293</v>
      </c>
      <c r="G7744" s="61"/>
    </row>
    <row r="7745" spans="1:7" x14ac:dyDescent="0.15">
      <c r="A7745" s="44">
        <v>37702</v>
      </c>
      <c r="B7745" s="44" t="s">
        <v>1295</v>
      </c>
      <c r="C7745" s="48" t="s">
        <v>6515</v>
      </c>
      <c r="D7745" s="44">
        <v>2004</v>
      </c>
      <c r="E7745" s="48" t="s">
        <v>8716</v>
      </c>
      <c r="F7745" s="44" t="s">
        <v>1294</v>
      </c>
      <c r="G7745" s="61">
        <v>43100</v>
      </c>
    </row>
    <row r="7746" spans="1:7" x14ac:dyDescent="0.15">
      <c r="A7746" s="44">
        <v>37703</v>
      </c>
      <c r="B7746" s="44" t="s">
        <v>1295</v>
      </c>
      <c r="C7746" s="48" t="s">
        <v>6516</v>
      </c>
      <c r="D7746" s="44">
        <v>2004</v>
      </c>
      <c r="E7746" s="48" t="s">
        <v>8734</v>
      </c>
      <c r="F7746" s="44" t="s">
        <v>1297</v>
      </c>
      <c r="G7746" s="61"/>
    </row>
    <row r="7747" spans="1:7" x14ac:dyDescent="0.15">
      <c r="A7747" s="44">
        <v>37704</v>
      </c>
      <c r="B7747" s="44" t="s">
        <v>1295</v>
      </c>
      <c r="C7747" s="48" t="s">
        <v>6517</v>
      </c>
      <c r="D7747" s="44">
        <v>2007</v>
      </c>
      <c r="E7747" s="48" t="s">
        <v>8734</v>
      </c>
      <c r="F7747" s="44" t="s">
        <v>1297</v>
      </c>
      <c r="G7747" s="61"/>
    </row>
    <row r="7748" spans="1:7" x14ac:dyDescent="0.15">
      <c r="A7748" s="44">
        <v>37705</v>
      </c>
      <c r="B7748" s="44" t="s">
        <v>1295</v>
      </c>
      <c r="C7748" s="48" t="s">
        <v>6518</v>
      </c>
      <c r="D7748" s="44">
        <v>2001</v>
      </c>
      <c r="E7748" s="48" t="s">
        <v>8833</v>
      </c>
      <c r="F7748" s="44" t="s">
        <v>1298</v>
      </c>
      <c r="G7748" s="61"/>
    </row>
    <row r="7749" spans="1:7" x14ac:dyDescent="0.15">
      <c r="A7749" s="44">
        <v>37706</v>
      </c>
      <c r="B7749" s="44" t="s">
        <v>1295</v>
      </c>
      <c r="C7749" s="48" t="s">
        <v>6519</v>
      </c>
      <c r="D7749" s="44">
        <v>2000</v>
      </c>
      <c r="E7749" s="48" t="s">
        <v>8833</v>
      </c>
      <c r="F7749" s="44" t="s">
        <v>1298</v>
      </c>
      <c r="G7749" s="61"/>
    </row>
    <row r="7750" spans="1:7" x14ac:dyDescent="0.15">
      <c r="A7750" s="44">
        <v>37707</v>
      </c>
      <c r="B7750" s="44" t="s">
        <v>1295</v>
      </c>
      <c r="C7750" s="48" t="s">
        <v>8347</v>
      </c>
      <c r="D7750" s="44">
        <v>2005</v>
      </c>
      <c r="E7750" s="48" t="s">
        <v>8833</v>
      </c>
      <c r="F7750" s="44" t="s">
        <v>1298</v>
      </c>
      <c r="G7750" s="61"/>
    </row>
    <row r="7751" spans="1:7" x14ac:dyDescent="0.15">
      <c r="A7751" s="44">
        <v>37708</v>
      </c>
      <c r="B7751" s="44" t="s">
        <v>1296</v>
      </c>
      <c r="C7751" s="48" t="s">
        <v>6520</v>
      </c>
      <c r="D7751" s="44">
        <v>2004</v>
      </c>
      <c r="E7751" s="48" t="s">
        <v>8833</v>
      </c>
      <c r="F7751" s="44" t="s">
        <v>1298</v>
      </c>
      <c r="G7751" s="61"/>
    </row>
    <row r="7752" spans="1:7" x14ac:dyDescent="0.15">
      <c r="A7752" s="44">
        <v>37709</v>
      </c>
      <c r="B7752" s="44" t="s">
        <v>1295</v>
      </c>
      <c r="C7752" s="48" t="s">
        <v>11275</v>
      </c>
      <c r="D7752" s="44">
        <v>1999</v>
      </c>
      <c r="E7752" s="48" t="s">
        <v>8833</v>
      </c>
      <c r="F7752" s="44" t="s">
        <v>1298</v>
      </c>
      <c r="G7752" s="61"/>
    </row>
    <row r="7753" spans="1:7" x14ac:dyDescent="0.15">
      <c r="A7753" s="44">
        <v>37710</v>
      </c>
      <c r="B7753" s="44" t="s">
        <v>1295</v>
      </c>
      <c r="C7753" s="48" t="s">
        <v>6521</v>
      </c>
      <c r="D7753" s="44">
        <v>2001</v>
      </c>
      <c r="E7753" s="48" t="s">
        <v>8833</v>
      </c>
      <c r="F7753" s="44" t="s">
        <v>1298</v>
      </c>
      <c r="G7753" s="61"/>
    </row>
    <row r="7754" spans="1:7" x14ac:dyDescent="0.15">
      <c r="A7754" s="44">
        <v>37711</v>
      </c>
      <c r="B7754" s="44" t="s">
        <v>1295</v>
      </c>
      <c r="C7754" s="48" t="s">
        <v>6522</v>
      </c>
      <c r="D7754" s="44">
        <v>2000</v>
      </c>
      <c r="E7754" s="48" t="s">
        <v>8833</v>
      </c>
      <c r="F7754" s="44" t="s">
        <v>1298</v>
      </c>
      <c r="G7754" s="61"/>
    </row>
    <row r="7755" spans="1:7" x14ac:dyDescent="0.15">
      <c r="A7755" s="44">
        <v>37712</v>
      </c>
      <c r="B7755" s="44" t="s">
        <v>1295</v>
      </c>
      <c r="C7755" s="48" t="s">
        <v>6523</v>
      </c>
      <c r="D7755" s="44">
        <v>2005</v>
      </c>
      <c r="E7755" s="48" t="s">
        <v>8756</v>
      </c>
      <c r="F7755" s="44" t="s">
        <v>1296</v>
      </c>
      <c r="G7755" s="61">
        <v>42869</v>
      </c>
    </row>
    <row r="7756" spans="1:7" x14ac:dyDescent="0.15">
      <c r="A7756" s="44">
        <v>37713</v>
      </c>
      <c r="B7756" s="44" t="s">
        <v>1295</v>
      </c>
      <c r="C7756" s="48" t="s">
        <v>6524</v>
      </c>
      <c r="D7756" s="44">
        <v>2005</v>
      </c>
      <c r="E7756" s="48" t="s">
        <v>8756</v>
      </c>
      <c r="F7756" s="44" t="s">
        <v>1296</v>
      </c>
      <c r="G7756" s="61">
        <v>42869</v>
      </c>
    </row>
    <row r="7757" spans="1:7" x14ac:dyDescent="0.15">
      <c r="A7757" s="44">
        <v>37714</v>
      </c>
      <c r="B7757" s="44" t="s">
        <v>1296</v>
      </c>
      <c r="C7757" s="48" t="s">
        <v>6525</v>
      </c>
      <c r="D7757" s="44">
        <v>2002</v>
      </c>
      <c r="E7757" s="48" t="s">
        <v>8847</v>
      </c>
      <c r="F7757" s="44" t="s">
        <v>1291</v>
      </c>
      <c r="G7757" s="61"/>
    </row>
    <row r="7758" spans="1:7" x14ac:dyDescent="0.15">
      <c r="A7758" s="133">
        <v>37715</v>
      </c>
      <c r="B7758" s="133" t="s">
        <v>1296</v>
      </c>
      <c r="C7758" s="134" t="s">
        <v>6526</v>
      </c>
      <c r="D7758" s="133">
        <v>2008</v>
      </c>
      <c r="E7758" s="134" t="s">
        <v>8722</v>
      </c>
      <c r="F7758" s="133" t="s">
        <v>1296</v>
      </c>
      <c r="G7758" s="135">
        <v>43100</v>
      </c>
    </row>
    <row r="7759" spans="1:7" x14ac:dyDescent="0.15">
      <c r="A7759" s="133">
        <v>37716</v>
      </c>
      <c r="B7759" s="133" t="s">
        <v>1295</v>
      </c>
      <c r="C7759" s="134" t="s">
        <v>6527</v>
      </c>
      <c r="D7759" s="133">
        <v>2006</v>
      </c>
      <c r="E7759" s="134" t="s">
        <v>8722</v>
      </c>
      <c r="F7759" s="133" t="s">
        <v>1296</v>
      </c>
      <c r="G7759" s="135">
        <v>42859</v>
      </c>
    </row>
    <row r="7760" spans="1:7" x14ac:dyDescent="0.15">
      <c r="A7760" s="44">
        <v>37717</v>
      </c>
      <c r="B7760" s="44" t="s">
        <v>1295</v>
      </c>
      <c r="C7760" s="48" t="s">
        <v>6528</v>
      </c>
      <c r="D7760" s="44">
        <v>2006</v>
      </c>
      <c r="E7760" s="48" t="s">
        <v>8709</v>
      </c>
      <c r="F7760" s="44" t="s">
        <v>1294</v>
      </c>
      <c r="G7760" s="61">
        <v>43100</v>
      </c>
    </row>
    <row r="7761" spans="1:7" x14ac:dyDescent="0.15">
      <c r="A7761" s="44">
        <v>37718</v>
      </c>
      <c r="B7761" s="44" t="s">
        <v>1296</v>
      </c>
      <c r="C7761" s="48" t="s">
        <v>6529</v>
      </c>
      <c r="D7761" s="44">
        <v>2003</v>
      </c>
      <c r="E7761" s="48" t="s">
        <v>8839</v>
      </c>
      <c r="F7761" s="44" t="s">
        <v>1297</v>
      </c>
      <c r="G7761" s="61"/>
    </row>
    <row r="7762" spans="1:7" x14ac:dyDescent="0.15">
      <c r="A7762" s="44">
        <v>37719</v>
      </c>
      <c r="B7762" s="44" t="s">
        <v>1296</v>
      </c>
      <c r="C7762" s="48" t="s">
        <v>6530</v>
      </c>
      <c r="D7762" s="44">
        <v>2001</v>
      </c>
      <c r="E7762" s="48" t="s">
        <v>8839</v>
      </c>
      <c r="F7762" s="44" t="s">
        <v>1297</v>
      </c>
      <c r="G7762" s="61"/>
    </row>
    <row r="7763" spans="1:7" x14ac:dyDescent="0.15">
      <c r="A7763" s="44">
        <v>37720</v>
      </c>
      <c r="B7763" s="44" t="s">
        <v>1295</v>
      </c>
      <c r="C7763" s="48" t="s">
        <v>6531</v>
      </c>
      <c r="D7763" s="44">
        <v>2004</v>
      </c>
      <c r="E7763" s="48" t="s">
        <v>8839</v>
      </c>
      <c r="F7763" s="44" t="s">
        <v>1297</v>
      </c>
      <c r="G7763" s="61">
        <v>43100</v>
      </c>
    </row>
    <row r="7764" spans="1:7" x14ac:dyDescent="0.15">
      <c r="A7764" s="44">
        <v>37721</v>
      </c>
      <c r="B7764" s="44" t="s">
        <v>1296</v>
      </c>
      <c r="C7764" s="48" t="s">
        <v>6532</v>
      </c>
      <c r="D7764" s="44">
        <v>2003</v>
      </c>
      <c r="E7764" s="48" t="s">
        <v>8762</v>
      </c>
      <c r="F7764" s="44" t="s">
        <v>1291</v>
      </c>
      <c r="G7764" s="61">
        <v>42456</v>
      </c>
    </row>
    <row r="7765" spans="1:7" x14ac:dyDescent="0.15">
      <c r="A7765" s="44">
        <v>37722</v>
      </c>
      <c r="B7765" s="44" t="s">
        <v>1296</v>
      </c>
      <c r="C7765" s="48" t="s">
        <v>6533</v>
      </c>
      <c r="D7765" s="44">
        <v>2006</v>
      </c>
      <c r="E7765" s="48" t="s">
        <v>8809</v>
      </c>
      <c r="F7765" s="44" t="s">
        <v>1297</v>
      </c>
      <c r="G7765" s="61"/>
    </row>
    <row r="7766" spans="1:7" x14ac:dyDescent="0.15">
      <c r="A7766" s="44">
        <v>37723</v>
      </c>
      <c r="B7766" s="44" t="s">
        <v>1295</v>
      </c>
      <c r="C7766" s="48" t="s">
        <v>6534</v>
      </c>
      <c r="D7766" s="44">
        <v>2004</v>
      </c>
      <c r="E7766" s="48" t="s">
        <v>8694</v>
      </c>
      <c r="F7766" s="44" t="s">
        <v>1291</v>
      </c>
      <c r="G7766" s="61">
        <v>42925</v>
      </c>
    </row>
    <row r="7767" spans="1:7" x14ac:dyDescent="0.15">
      <c r="A7767" s="44">
        <v>37724</v>
      </c>
      <c r="B7767" s="44" t="s">
        <v>1296</v>
      </c>
      <c r="C7767" s="48" t="s">
        <v>6535</v>
      </c>
      <c r="D7767" s="44">
        <v>2005</v>
      </c>
      <c r="E7767" s="48" t="s">
        <v>8767</v>
      </c>
      <c r="F7767" s="44" t="s">
        <v>1297</v>
      </c>
      <c r="G7767" s="61"/>
    </row>
    <row r="7768" spans="1:7" x14ac:dyDescent="0.15">
      <c r="A7768" s="44">
        <v>37725</v>
      </c>
      <c r="B7768" s="44" t="s">
        <v>1296</v>
      </c>
      <c r="C7768" s="48" t="s">
        <v>6536</v>
      </c>
      <c r="D7768" s="44">
        <v>2004</v>
      </c>
      <c r="E7768" s="48" t="s">
        <v>8699</v>
      </c>
      <c r="F7768" s="44" t="s">
        <v>1294</v>
      </c>
      <c r="G7768" s="61">
        <v>43002</v>
      </c>
    </row>
    <row r="7769" spans="1:7" x14ac:dyDescent="0.15">
      <c r="A7769" s="44">
        <v>37726</v>
      </c>
      <c r="B7769" s="44" t="s">
        <v>1296</v>
      </c>
      <c r="C7769" s="48" t="s">
        <v>6537</v>
      </c>
      <c r="D7769" s="44">
        <v>2007</v>
      </c>
      <c r="E7769" s="48" t="s">
        <v>8767</v>
      </c>
      <c r="F7769" s="44" t="s">
        <v>1297</v>
      </c>
      <c r="G7769" s="61"/>
    </row>
    <row r="7770" spans="1:7" x14ac:dyDescent="0.15">
      <c r="A7770" s="44">
        <v>37727</v>
      </c>
      <c r="B7770" s="44" t="s">
        <v>1295</v>
      </c>
      <c r="C7770" s="48" t="s">
        <v>6538</v>
      </c>
      <c r="D7770" s="44">
        <v>2003</v>
      </c>
      <c r="E7770" s="48" t="s">
        <v>8767</v>
      </c>
      <c r="F7770" s="44" t="s">
        <v>1297</v>
      </c>
      <c r="G7770" s="61">
        <v>42786</v>
      </c>
    </row>
    <row r="7771" spans="1:7" x14ac:dyDescent="0.15">
      <c r="A7771" s="44">
        <v>37728</v>
      </c>
      <c r="B7771" s="44" t="s">
        <v>1295</v>
      </c>
      <c r="C7771" s="48" t="s">
        <v>6539</v>
      </c>
      <c r="D7771" s="44">
        <v>2005</v>
      </c>
      <c r="E7771" s="48" t="s">
        <v>8767</v>
      </c>
      <c r="F7771" s="44" t="s">
        <v>1297</v>
      </c>
      <c r="G7771" s="61"/>
    </row>
    <row r="7772" spans="1:7" x14ac:dyDescent="0.15">
      <c r="A7772" s="44">
        <v>37729</v>
      </c>
      <c r="B7772" s="44" t="s">
        <v>1296</v>
      </c>
      <c r="C7772" s="48" t="s">
        <v>6540</v>
      </c>
      <c r="D7772" s="44">
        <v>2007</v>
      </c>
      <c r="E7772" s="48" t="s">
        <v>8767</v>
      </c>
      <c r="F7772" s="44" t="s">
        <v>1297</v>
      </c>
      <c r="G7772" s="61"/>
    </row>
    <row r="7773" spans="1:7" x14ac:dyDescent="0.15">
      <c r="A7773" s="44">
        <v>37730</v>
      </c>
      <c r="B7773" s="44" t="s">
        <v>1295</v>
      </c>
      <c r="C7773" s="48" t="s">
        <v>6541</v>
      </c>
      <c r="D7773" s="44">
        <v>2008</v>
      </c>
      <c r="E7773" s="48" t="s">
        <v>8767</v>
      </c>
      <c r="F7773" s="44" t="s">
        <v>1297</v>
      </c>
      <c r="G7773" s="61"/>
    </row>
    <row r="7774" spans="1:7" x14ac:dyDescent="0.15">
      <c r="A7774" s="44">
        <v>37731</v>
      </c>
      <c r="B7774" s="44" t="s">
        <v>1295</v>
      </c>
      <c r="C7774" s="48" t="s">
        <v>6542</v>
      </c>
      <c r="D7774" s="44">
        <v>2008</v>
      </c>
      <c r="E7774" s="48" t="s">
        <v>8767</v>
      </c>
      <c r="F7774" s="44" t="s">
        <v>1297</v>
      </c>
      <c r="G7774" s="61"/>
    </row>
    <row r="7775" spans="1:7" x14ac:dyDescent="0.15">
      <c r="A7775" s="44">
        <v>37732</v>
      </c>
      <c r="B7775" s="44" t="s">
        <v>1296</v>
      </c>
      <c r="C7775" s="48" t="s">
        <v>6543</v>
      </c>
      <c r="D7775" s="44">
        <v>2005</v>
      </c>
      <c r="E7775" s="48" t="s">
        <v>8768</v>
      </c>
      <c r="F7775" s="44" t="s">
        <v>1292</v>
      </c>
      <c r="G7775" s="61"/>
    </row>
    <row r="7776" spans="1:7" x14ac:dyDescent="0.15">
      <c r="A7776" s="44">
        <v>37733</v>
      </c>
      <c r="B7776" s="44" t="s">
        <v>1296</v>
      </c>
      <c r="C7776" s="48" t="s">
        <v>6544</v>
      </c>
      <c r="D7776" s="44">
        <v>2005</v>
      </c>
      <c r="E7776" s="48" t="s">
        <v>8768</v>
      </c>
      <c r="F7776" s="44" t="s">
        <v>1292</v>
      </c>
      <c r="G7776" s="61"/>
    </row>
    <row r="7777" spans="1:7" x14ac:dyDescent="0.15">
      <c r="A7777" s="44">
        <v>37734</v>
      </c>
      <c r="B7777" s="44" t="s">
        <v>1296</v>
      </c>
      <c r="C7777" s="48" t="s">
        <v>2945</v>
      </c>
      <c r="D7777" s="44">
        <v>2003</v>
      </c>
      <c r="E7777" s="48" t="s">
        <v>8768</v>
      </c>
      <c r="F7777" s="44" t="s">
        <v>1292</v>
      </c>
      <c r="G7777" s="61"/>
    </row>
    <row r="7778" spans="1:7" x14ac:dyDescent="0.15">
      <c r="A7778" s="44">
        <v>37736</v>
      </c>
      <c r="B7778" s="44" t="s">
        <v>1295</v>
      </c>
      <c r="C7778" s="48" t="s">
        <v>6545</v>
      </c>
      <c r="D7778" s="44">
        <v>2005</v>
      </c>
      <c r="E7778" s="48" t="s">
        <v>8807</v>
      </c>
      <c r="F7778" s="44" t="s">
        <v>1291</v>
      </c>
      <c r="G7778" s="61">
        <v>43100</v>
      </c>
    </row>
    <row r="7779" spans="1:7" x14ac:dyDescent="0.15">
      <c r="A7779" s="133">
        <v>37737</v>
      </c>
      <c r="B7779" s="133" t="s">
        <v>1295</v>
      </c>
      <c r="C7779" s="134" t="s">
        <v>6546</v>
      </c>
      <c r="D7779" s="133">
        <v>2004</v>
      </c>
      <c r="E7779" s="134" t="s">
        <v>8807</v>
      </c>
      <c r="F7779" s="133" t="s">
        <v>1291</v>
      </c>
      <c r="G7779" s="135">
        <v>43100</v>
      </c>
    </row>
    <row r="7780" spans="1:7" x14ac:dyDescent="0.15">
      <c r="A7780" s="44">
        <v>37738</v>
      </c>
      <c r="B7780" s="44" t="s">
        <v>1295</v>
      </c>
      <c r="C7780" s="48" t="s">
        <v>6547</v>
      </c>
      <c r="D7780" s="44">
        <v>2004</v>
      </c>
      <c r="E7780" s="48" t="s">
        <v>8754</v>
      </c>
      <c r="F7780" s="44" t="s">
        <v>1293</v>
      </c>
      <c r="G7780" s="61"/>
    </row>
    <row r="7781" spans="1:7" x14ac:dyDescent="0.15">
      <c r="A7781" s="44">
        <v>37739</v>
      </c>
      <c r="B7781" s="44" t="s">
        <v>1295</v>
      </c>
      <c r="C7781" s="48" t="s">
        <v>6548</v>
      </c>
      <c r="D7781" s="44">
        <v>2003</v>
      </c>
      <c r="E7781" s="48" t="s">
        <v>9463</v>
      </c>
      <c r="F7781" s="44" t="s">
        <v>1296</v>
      </c>
      <c r="G7781" s="61">
        <v>43023</v>
      </c>
    </row>
    <row r="7782" spans="1:7" x14ac:dyDescent="0.15">
      <c r="A7782" s="44">
        <v>37740</v>
      </c>
      <c r="B7782" s="44" t="s">
        <v>1296</v>
      </c>
      <c r="C7782" s="48" t="s">
        <v>6549</v>
      </c>
      <c r="D7782" s="44">
        <v>2003</v>
      </c>
      <c r="E7782" s="48" t="s">
        <v>9463</v>
      </c>
      <c r="F7782" s="44" t="s">
        <v>1296</v>
      </c>
      <c r="G7782" s="61"/>
    </row>
    <row r="7783" spans="1:7" x14ac:dyDescent="0.15">
      <c r="A7783" s="44">
        <v>37741</v>
      </c>
      <c r="B7783" s="44" t="s">
        <v>1296</v>
      </c>
      <c r="C7783" s="48" t="s">
        <v>8348</v>
      </c>
      <c r="D7783" s="44">
        <v>2004</v>
      </c>
      <c r="E7783" s="48" t="s">
        <v>8808</v>
      </c>
      <c r="F7783" s="44" t="s">
        <v>1293</v>
      </c>
      <c r="G7783" s="61"/>
    </row>
    <row r="7784" spans="1:7" x14ac:dyDescent="0.15">
      <c r="A7784" s="44">
        <v>37742</v>
      </c>
      <c r="B7784" s="44" t="s">
        <v>1296</v>
      </c>
      <c r="C7784" s="48" t="s">
        <v>6550</v>
      </c>
      <c r="D7784" s="44">
        <v>2005</v>
      </c>
      <c r="E7784" s="48" t="s">
        <v>8808</v>
      </c>
      <c r="F7784" s="44" t="s">
        <v>1293</v>
      </c>
      <c r="G7784" s="61">
        <v>42694</v>
      </c>
    </row>
    <row r="7785" spans="1:7" x14ac:dyDescent="0.15">
      <c r="A7785" s="44">
        <v>37743</v>
      </c>
      <c r="B7785" s="44" t="s">
        <v>1295</v>
      </c>
      <c r="C7785" s="48" t="s">
        <v>6551</v>
      </c>
      <c r="D7785" s="44">
        <v>2003</v>
      </c>
      <c r="E7785" s="48" t="s">
        <v>8808</v>
      </c>
      <c r="F7785" s="44" t="s">
        <v>1293</v>
      </c>
      <c r="G7785" s="61"/>
    </row>
    <row r="7786" spans="1:7" x14ac:dyDescent="0.15">
      <c r="A7786" s="44">
        <v>37744</v>
      </c>
      <c r="B7786" s="44" t="s">
        <v>1296</v>
      </c>
      <c r="C7786" s="48" t="s">
        <v>6552</v>
      </c>
      <c r="D7786" s="44">
        <v>2004</v>
      </c>
      <c r="E7786" s="48" t="s">
        <v>8808</v>
      </c>
      <c r="F7786" s="44" t="s">
        <v>1293</v>
      </c>
      <c r="G7786" s="61">
        <v>43083</v>
      </c>
    </row>
    <row r="7787" spans="1:7" x14ac:dyDescent="0.15">
      <c r="A7787" s="44">
        <v>37745</v>
      </c>
      <c r="B7787" s="44" t="s">
        <v>1296</v>
      </c>
      <c r="C7787" s="48" t="s">
        <v>6553</v>
      </c>
      <c r="D7787" s="44">
        <v>2005</v>
      </c>
      <c r="E7787" s="48" t="s">
        <v>8808</v>
      </c>
      <c r="F7787" s="44" t="s">
        <v>1293</v>
      </c>
      <c r="G7787" s="61"/>
    </row>
    <row r="7788" spans="1:7" x14ac:dyDescent="0.15">
      <c r="A7788" s="44">
        <v>37746</v>
      </c>
      <c r="B7788" s="44" t="s">
        <v>1296</v>
      </c>
      <c r="C7788" s="48" t="s">
        <v>6554</v>
      </c>
      <c r="D7788" s="44">
        <v>2005</v>
      </c>
      <c r="E7788" s="48" t="s">
        <v>8808</v>
      </c>
      <c r="F7788" s="44" t="s">
        <v>1293</v>
      </c>
      <c r="G7788" s="61">
        <v>43100</v>
      </c>
    </row>
    <row r="7789" spans="1:7" x14ac:dyDescent="0.15">
      <c r="A7789" s="44">
        <v>37747</v>
      </c>
      <c r="B7789" s="44" t="s">
        <v>1296</v>
      </c>
      <c r="C7789" s="48" t="s">
        <v>6555</v>
      </c>
      <c r="D7789" s="44">
        <v>2004</v>
      </c>
      <c r="E7789" s="48" t="s">
        <v>8808</v>
      </c>
      <c r="F7789" s="44" t="s">
        <v>1293</v>
      </c>
      <c r="G7789" s="61"/>
    </row>
    <row r="7790" spans="1:7" x14ac:dyDescent="0.15">
      <c r="A7790" s="44">
        <v>37748</v>
      </c>
      <c r="B7790" s="44" t="s">
        <v>1296</v>
      </c>
      <c r="C7790" s="48" t="s">
        <v>6669</v>
      </c>
      <c r="D7790" s="44">
        <v>2005</v>
      </c>
      <c r="E7790" s="48" t="s">
        <v>8808</v>
      </c>
      <c r="F7790" s="44" t="s">
        <v>1293</v>
      </c>
      <c r="G7790" s="61">
        <v>43034</v>
      </c>
    </row>
    <row r="7791" spans="1:7" x14ac:dyDescent="0.15">
      <c r="A7791" s="44">
        <v>37749</v>
      </c>
      <c r="B7791" s="44" t="s">
        <v>1296</v>
      </c>
      <c r="C7791" s="48" t="s">
        <v>6556</v>
      </c>
      <c r="D7791" s="44">
        <v>2005</v>
      </c>
      <c r="E7791" s="48" t="s">
        <v>8722</v>
      </c>
      <c r="F7791" s="44" t="s">
        <v>1296</v>
      </c>
      <c r="G7791" s="61">
        <v>42844</v>
      </c>
    </row>
    <row r="7792" spans="1:7" x14ac:dyDescent="0.15">
      <c r="A7792" s="44">
        <v>37750</v>
      </c>
      <c r="B7792" s="44" t="s">
        <v>1296</v>
      </c>
      <c r="C7792" s="48" t="s">
        <v>6557</v>
      </c>
      <c r="D7792" s="44">
        <v>2005</v>
      </c>
      <c r="E7792" s="48" t="s">
        <v>8722</v>
      </c>
      <c r="F7792" s="44" t="s">
        <v>1296</v>
      </c>
      <c r="G7792" s="61">
        <v>42778</v>
      </c>
    </row>
    <row r="7793" spans="1:7" x14ac:dyDescent="0.15">
      <c r="A7793" s="44">
        <v>37751</v>
      </c>
      <c r="B7793" s="44" t="s">
        <v>1295</v>
      </c>
      <c r="C7793" s="48" t="s">
        <v>6558</v>
      </c>
      <c r="D7793" s="44">
        <v>2004</v>
      </c>
      <c r="E7793" s="48" t="s">
        <v>8709</v>
      </c>
      <c r="F7793" s="44" t="s">
        <v>1294</v>
      </c>
      <c r="G7793" s="61"/>
    </row>
    <row r="7794" spans="1:7" x14ac:dyDescent="0.15">
      <c r="A7794" s="44">
        <v>37752</v>
      </c>
      <c r="B7794" s="44" t="s">
        <v>1296</v>
      </c>
      <c r="C7794" s="48" t="s">
        <v>6559</v>
      </c>
      <c r="D7794" s="44">
        <v>2006</v>
      </c>
      <c r="E7794" s="48" t="s">
        <v>8709</v>
      </c>
      <c r="F7794" s="44" t="s">
        <v>1294</v>
      </c>
      <c r="G7794" s="61">
        <v>43050</v>
      </c>
    </row>
    <row r="7795" spans="1:7" x14ac:dyDescent="0.15">
      <c r="A7795" s="44">
        <v>37753</v>
      </c>
      <c r="B7795" s="44" t="s">
        <v>1295</v>
      </c>
      <c r="C7795" s="48" t="s">
        <v>6560</v>
      </c>
      <c r="D7795" s="44">
        <v>2004</v>
      </c>
      <c r="E7795" s="48" t="s">
        <v>8709</v>
      </c>
      <c r="F7795" s="44" t="s">
        <v>1294</v>
      </c>
      <c r="G7795" s="61">
        <v>42550</v>
      </c>
    </row>
    <row r="7796" spans="1:7" x14ac:dyDescent="0.15">
      <c r="A7796" s="44">
        <v>37755</v>
      </c>
      <c r="B7796" s="44" t="s">
        <v>1296</v>
      </c>
      <c r="C7796" s="48" t="s">
        <v>6561</v>
      </c>
      <c r="D7796" s="44">
        <v>2003</v>
      </c>
      <c r="E7796" s="48" t="s">
        <v>8762</v>
      </c>
      <c r="F7796" s="44" t="s">
        <v>1291</v>
      </c>
      <c r="G7796" s="61">
        <v>43024</v>
      </c>
    </row>
    <row r="7797" spans="1:7" x14ac:dyDescent="0.15">
      <c r="A7797" s="44">
        <v>37756</v>
      </c>
      <c r="B7797" s="44" t="s">
        <v>1295</v>
      </c>
      <c r="C7797" s="48" t="s">
        <v>6562</v>
      </c>
      <c r="D7797" s="44">
        <v>2005</v>
      </c>
      <c r="E7797" s="48" t="s">
        <v>8734</v>
      </c>
      <c r="F7797" s="44" t="s">
        <v>1297</v>
      </c>
      <c r="G7797" s="61">
        <v>43100</v>
      </c>
    </row>
    <row r="7798" spans="1:7" x14ac:dyDescent="0.15">
      <c r="A7798" s="44">
        <v>37757</v>
      </c>
      <c r="B7798" s="44" t="s">
        <v>1296</v>
      </c>
      <c r="C7798" s="48" t="s">
        <v>6563</v>
      </c>
      <c r="D7798" s="44">
        <v>2007</v>
      </c>
      <c r="E7798" s="48" t="s">
        <v>8706</v>
      </c>
      <c r="F7798" s="44" t="s">
        <v>1291</v>
      </c>
      <c r="G7798" s="61"/>
    </row>
    <row r="7799" spans="1:7" x14ac:dyDescent="0.15">
      <c r="A7799" s="44">
        <v>37758</v>
      </c>
      <c r="B7799" s="44" t="s">
        <v>1295</v>
      </c>
      <c r="C7799" s="48" t="s">
        <v>6564</v>
      </c>
      <c r="D7799" s="44">
        <v>2008</v>
      </c>
      <c r="E7799" s="48" t="s">
        <v>8706</v>
      </c>
      <c r="F7799" s="44" t="s">
        <v>1291</v>
      </c>
      <c r="G7799" s="61"/>
    </row>
    <row r="7800" spans="1:7" x14ac:dyDescent="0.15">
      <c r="A7800" s="44">
        <v>37759</v>
      </c>
      <c r="B7800" s="44" t="s">
        <v>1295</v>
      </c>
      <c r="C7800" s="48" t="s">
        <v>7268</v>
      </c>
      <c r="D7800" s="44">
        <v>2006</v>
      </c>
      <c r="E7800" s="48" t="s">
        <v>8709</v>
      </c>
      <c r="F7800" s="44" t="s">
        <v>1294</v>
      </c>
      <c r="G7800" s="61">
        <v>43100</v>
      </c>
    </row>
    <row r="7801" spans="1:7" x14ac:dyDescent="0.15">
      <c r="A7801" s="44">
        <v>37760</v>
      </c>
      <c r="B7801" s="44" t="s">
        <v>1295</v>
      </c>
      <c r="C7801" s="48" t="s">
        <v>6565</v>
      </c>
      <c r="D7801" s="44">
        <v>2001</v>
      </c>
      <c r="E7801" s="48" t="s">
        <v>8696</v>
      </c>
      <c r="F7801" s="44" t="s">
        <v>1291</v>
      </c>
      <c r="G7801" s="61"/>
    </row>
    <row r="7802" spans="1:7" x14ac:dyDescent="0.15">
      <c r="A7802" s="44">
        <v>37761</v>
      </c>
      <c r="B7802" s="44" t="s">
        <v>1296</v>
      </c>
      <c r="C7802" s="48" t="s">
        <v>6566</v>
      </c>
      <c r="D7802" s="44">
        <v>2001</v>
      </c>
      <c r="E7802" s="48" t="s">
        <v>8780</v>
      </c>
      <c r="F7802" s="44" t="s">
        <v>1294</v>
      </c>
      <c r="G7802" s="61"/>
    </row>
    <row r="7803" spans="1:7" x14ac:dyDescent="0.15">
      <c r="A7803" s="44">
        <v>37762</v>
      </c>
      <c r="B7803" s="44" t="s">
        <v>1295</v>
      </c>
      <c r="C7803" s="48" t="s">
        <v>6567</v>
      </c>
      <c r="D7803" s="44">
        <v>2004</v>
      </c>
      <c r="E7803" s="48" t="s">
        <v>8780</v>
      </c>
      <c r="F7803" s="44" t="s">
        <v>1294</v>
      </c>
      <c r="G7803" s="61"/>
    </row>
    <row r="7804" spans="1:7" x14ac:dyDescent="0.15">
      <c r="A7804" s="44">
        <v>37763</v>
      </c>
      <c r="B7804" s="44" t="s">
        <v>1296</v>
      </c>
      <c r="C7804" s="48" t="s">
        <v>6568</v>
      </c>
      <c r="D7804" s="44">
        <v>2003</v>
      </c>
      <c r="E7804" s="48" t="s">
        <v>8780</v>
      </c>
      <c r="F7804" s="44" t="s">
        <v>1294</v>
      </c>
      <c r="G7804" s="61"/>
    </row>
    <row r="7805" spans="1:7" x14ac:dyDescent="0.15">
      <c r="A7805" s="44">
        <v>37764</v>
      </c>
      <c r="B7805" s="44" t="s">
        <v>1296</v>
      </c>
      <c r="C7805" s="48" t="s">
        <v>11276</v>
      </c>
      <c r="D7805" s="44">
        <v>1999</v>
      </c>
      <c r="E7805" s="48" t="s">
        <v>8780</v>
      </c>
      <c r="F7805" s="44" t="s">
        <v>1294</v>
      </c>
      <c r="G7805" s="61"/>
    </row>
    <row r="7806" spans="1:7" x14ac:dyDescent="0.15">
      <c r="A7806" s="44">
        <v>37765</v>
      </c>
      <c r="B7806" s="44" t="s">
        <v>1296</v>
      </c>
      <c r="C7806" s="48" t="s">
        <v>6569</v>
      </c>
      <c r="D7806" s="44">
        <v>2002</v>
      </c>
      <c r="E7806" s="48" t="s">
        <v>8780</v>
      </c>
      <c r="F7806" s="44" t="s">
        <v>1294</v>
      </c>
      <c r="G7806" s="61"/>
    </row>
    <row r="7807" spans="1:7" x14ac:dyDescent="0.15">
      <c r="A7807" s="44">
        <v>37766</v>
      </c>
      <c r="B7807" s="44" t="s">
        <v>1295</v>
      </c>
      <c r="C7807" s="48" t="s">
        <v>6570</v>
      </c>
      <c r="D7807" s="44">
        <v>2005</v>
      </c>
      <c r="E7807" s="48" t="s">
        <v>8780</v>
      </c>
      <c r="F7807" s="44" t="s">
        <v>1294</v>
      </c>
      <c r="G7807" s="61"/>
    </row>
    <row r="7808" spans="1:7" x14ac:dyDescent="0.15">
      <c r="A7808" s="44">
        <v>37767</v>
      </c>
      <c r="B7808" s="44" t="s">
        <v>1296</v>
      </c>
      <c r="C7808" s="48" t="s">
        <v>6571</v>
      </c>
      <c r="D7808" s="44">
        <v>2004</v>
      </c>
      <c r="E7808" s="48" t="s">
        <v>8780</v>
      </c>
      <c r="F7808" s="44" t="s">
        <v>1294</v>
      </c>
      <c r="G7808" s="61"/>
    </row>
    <row r="7809" spans="1:7" x14ac:dyDescent="0.15">
      <c r="A7809" s="44">
        <v>37768</v>
      </c>
      <c r="B7809" s="44" t="s">
        <v>1295</v>
      </c>
      <c r="C7809" s="48" t="s">
        <v>6572</v>
      </c>
      <c r="D7809" s="44">
        <v>2003</v>
      </c>
      <c r="E7809" s="48" t="s">
        <v>8780</v>
      </c>
      <c r="F7809" s="44" t="s">
        <v>1294</v>
      </c>
      <c r="G7809" s="61"/>
    </row>
    <row r="7810" spans="1:7" x14ac:dyDescent="0.15">
      <c r="A7810" s="44">
        <v>37769</v>
      </c>
      <c r="B7810" s="44" t="s">
        <v>1295</v>
      </c>
      <c r="C7810" s="48" t="s">
        <v>6573</v>
      </c>
      <c r="D7810" s="44">
        <v>2003</v>
      </c>
      <c r="E7810" s="48" t="s">
        <v>8780</v>
      </c>
      <c r="F7810" s="44" t="s">
        <v>1294</v>
      </c>
      <c r="G7810" s="61"/>
    </row>
    <row r="7811" spans="1:7" x14ac:dyDescent="0.15">
      <c r="A7811" s="44">
        <v>37770</v>
      </c>
      <c r="B7811" s="44" t="s">
        <v>1296</v>
      </c>
      <c r="C7811" s="48" t="s">
        <v>6574</v>
      </c>
      <c r="D7811" s="44">
        <v>2004</v>
      </c>
      <c r="E7811" s="48" t="s">
        <v>8780</v>
      </c>
      <c r="F7811" s="44" t="s">
        <v>1294</v>
      </c>
      <c r="G7811" s="61"/>
    </row>
    <row r="7812" spans="1:7" x14ac:dyDescent="0.15">
      <c r="A7812" s="44">
        <v>37771</v>
      </c>
      <c r="B7812" s="44" t="s">
        <v>1296</v>
      </c>
      <c r="C7812" s="48" t="s">
        <v>6575</v>
      </c>
      <c r="D7812" s="44">
        <v>2001</v>
      </c>
      <c r="E7812" s="48" t="s">
        <v>8780</v>
      </c>
      <c r="F7812" s="44" t="s">
        <v>1294</v>
      </c>
      <c r="G7812" s="61"/>
    </row>
    <row r="7813" spans="1:7" x14ac:dyDescent="0.15">
      <c r="A7813" s="44">
        <v>37772</v>
      </c>
      <c r="B7813" s="44" t="s">
        <v>1295</v>
      </c>
      <c r="C7813" s="48" t="s">
        <v>6576</v>
      </c>
      <c r="D7813" s="44">
        <v>2004</v>
      </c>
      <c r="E7813" s="48" t="s">
        <v>8780</v>
      </c>
      <c r="F7813" s="44" t="s">
        <v>1294</v>
      </c>
      <c r="G7813" s="61">
        <v>43100</v>
      </c>
    </row>
    <row r="7814" spans="1:7" x14ac:dyDescent="0.15">
      <c r="A7814" s="44">
        <v>37773</v>
      </c>
      <c r="B7814" s="44" t="s">
        <v>1295</v>
      </c>
      <c r="C7814" s="48" t="s">
        <v>6577</v>
      </c>
      <c r="D7814" s="44">
        <v>2003</v>
      </c>
      <c r="E7814" s="48" t="s">
        <v>8780</v>
      </c>
      <c r="F7814" s="44" t="s">
        <v>1294</v>
      </c>
      <c r="G7814" s="61"/>
    </row>
    <row r="7815" spans="1:7" x14ac:dyDescent="0.15">
      <c r="A7815" s="44">
        <v>37774</v>
      </c>
      <c r="B7815" s="44" t="s">
        <v>1295</v>
      </c>
      <c r="C7815" s="48" t="s">
        <v>6578</v>
      </c>
      <c r="D7815" s="44">
        <v>2001</v>
      </c>
      <c r="E7815" s="48" t="s">
        <v>8840</v>
      </c>
      <c r="F7815" s="44" t="s">
        <v>1291</v>
      </c>
      <c r="G7815" s="61">
        <v>43100</v>
      </c>
    </row>
    <row r="7816" spans="1:7" x14ac:dyDescent="0.15">
      <c r="A7816" s="44">
        <v>37775</v>
      </c>
      <c r="B7816" s="44" t="s">
        <v>1295</v>
      </c>
      <c r="C7816" s="48" t="s">
        <v>6579</v>
      </c>
      <c r="D7816" s="44">
        <v>2002</v>
      </c>
      <c r="E7816" s="48" t="s">
        <v>8840</v>
      </c>
      <c r="F7816" s="44" t="s">
        <v>1291</v>
      </c>
      <c r="G7816" s="61">
        <v>42645</v>
      </c>
    </row>
    <row r="7817" spans="1:7" x14ac:dyDescent="0.15">
      <c r="A7817" s="44">
        <v>37776</v>
      </c>
      <c r="B7817" s="44" t="s">
        <v>1295</v>
      </c>
      <c r="C7817" s="48" t="s">
        <v>6580</v>
      </c>
      <c r="D7817" s="44">
        <v>2001</v>
      </c>
      <c r="E7817" s="48" t="s">
        <v>8840</v>
      </c>
      <c r="F7817" s="44" t="s">
        <v>1291</v>
      </c>
      <c r="G7817" s="61">
        <v>43100</v>
      </c>
    </row>
    <row r="7818" spans="1:7" x14ac:dyDescent="0.15">
      <c r="A7818" s="44">
        <v>37777</v>
      </c>
      <c r="B7818" s="44" t="s">
        <v>1295</v>
      </c>
      <c r="C7818" s="48" t="s">
        <v>6581</v>
      </c>
      <c r="D7818" s="44">
        <v>2007</v>
      </c>
      <c r="E7818" s="48" t="s">
        <v>8863</v>
      </c>
      <c r="F7818" s="44" t="s">
        <v>1294</v>
      </c>
      <c r="G7818" s="61"/>
    </row>
    <row r="7819" spans="1:7" x14ac:dyDescent="0.15">
      <c r="A7819" s="44">
        <v>37778</v>
      </c>
      <c r="B7819" s="44" t="s">
        <v>1295</v>
      </c>
      <c r="C7819" s="48" t="s">
        <v>6582</v>
      </c>
      <c r="D7819" s="44">
        <v>2007</v>
      </c>
      <c r="E7819" s="48" t="s">
        <v>8696</v>
      </c>
      <c r="F7819" s="44" t="s">
        <v>1291</v>
      </c>
      <c r="G7819" s="61">
        <v>43100</v>
      </c>
    </row>
    <row r="7820" spans="1:7" x14ac:dyDescent="0.15">
      <c r="A7820" s="44">
        <v>37779</v>
      </c>
      <c r="B7820" s="44" t="s">
        <v>1295</v>
      </c>
      <c r="C7820" s="48" t="s">
        <v>6583</v>
      </c>
      <c r="D7820" s="44">
        <v>2005</v>
      </c>
      <c r="E7820" s="48" t="s">
        <v>8809</v>
      </c>
      <c r="F7820" s="44" t="s">
        <v>1297</v>
      </c>
      <c r="G7820" s="61"/>
    </row>
    <row r="7821" spans="1:7" x14ac:dyDescent="0.15">
      <c r="A7821" s="44">
        <v>37780</v>
      </c>
      <c r="B7821" s="44" t="s">
        <v>1296</v>
      </c>
      <c r="C7821" s="48" t="s">
        <v>6584</v>
      </c>
      <c r="D7821" s="44">
        <v>2004</v>
      </c>
      <c r="E7821" s="48" t="s">
        <v>8709</v>
      </c>
      <c r="F7821" s="44" t="s">
        <v>1294</v>
      </c>
      <c r="G7821" s="61">
        <v>42550</v>
      </c>
    </row>
    <row r="7822" spans="1:7" x14ac:dyDescent="0.15">
      <c r="A7822" s="44">
        <v>37781</v>
      </c>
      <c r="B7822" s="44" t="s">
        <v>1296</v>
      </c>
      <c r="C7822" s="48" t="s">
        <v>6585</v>
      </c>
      <c r="D7822" s="44">
        <v>2004</v>
      </c>
      <c r="E7822" s="48" t="s">
        <v>8709</v>
      </c>
      <c r="F7822" s="44" t="s">
        <v>1294</v>
      </c>
      <c r="G7822" s="61">
        <v>42550</v>
      </c>
    </row>
    <row r="7823" spans="1:7" x14ac:dyDescent="0.15">
      <c r="A7823" s="44">
        <v>37782</v>
      </c>
      <c r="B7823" s="44" t="s">
        <v>1296</v>
      </c>
      <c r="C7823" s="48" t="s">
        <v>6586</v>
      </c>
      <c r="D7823" s="44">
        <v>2004</v>
      </c>
      <c r="E7823" s="48" t="s">
        <v>8709</v>
      </c>
      <c r="F7823" s="44" t="s">
        <v>1294</v>
      </c>
      <c r="G7823" s="61">
        <v>42550</v>
      </c>
    </row>
    <row r="7824" spans="1:7" x14ac:dyDescent="0.15">
      <c r="A7824" s="44">
        <v>37784</v>
      </c>
      <c r="B7824" s="44" t="s">
        <v>1296</v>
      </c>
      <c r="C7824" s="48" t="s">
        <v>6587</v>
      </c>
      <c r="D7824" s="44">
        <v>2004</v>
      </c>
      <c r="E7824" s="48" t="s">
        <v>8735</v>
      </c>
      <c r="F7824" s="44" t="s">
        <v>1295</v>
      </c>
      <c r="G7824" s="61"/>
    </row>
    <row r="7825" spans="1:7" x14ac:dyDescent="0.15">
      <c r="A7825" s="44">
        <v>37785</v>
      </c>
      <c r="B7825" s="44" t="s">
        <v>1295</v>
      </c>
      <c r="C7825" s="48" t="s">
        <v>6588</v>
      </c>
      <c r="D7825" s="44">
        <v>2001</v>
      </c>
      <c r="E7825" s="48" t="s">
        <v>8735</v>
      </c>
      <c r="F7825" s="44" t="s">
        <v>1295</v>
      </c>
      <c r="G7825" s="61">
        <v>42645</v>
      </c>
    </row>
    <row r="7826" spans="1:7" x14ac:dyDescent="0.15">
      <c r="A7826" s="44">
        <v>37786</v>
      </c>
      <c r="B7826" s="44" t="s">
        <v>1295</v>
      </c>
      <c r="C7826" s="48" t="s">
        <v>6589</v>
      </c>
      <c r="D7826" s="44">
        <v>2002</v>
      </c>
      <c r="E7826" s="48" t="s">
        <v>8735</v>
      </c>
      <c r="F7826" s="44" t="s">
        <v>1295</v>
      </c>
      <c r="G7826" s="61">
        <v>42695</v>
      </c>
    </row>
    <row r="7827" spans="1:7" x14ac:dyDescent="0.15">
      <c r="A7827" s="44">
        <v>37787</v>
      </c>
      <c r="B7827" s="44" t="s">
        <v>1296</v>
      </c>
      <c r="C7827" s="48" t="s">
        <v>6590</v>
      </c>
      <c r="D7827" s="44">
        <v>2002</v>
      </c>
      <c r="E7827" s="48" t="s">
        <v>8735</v>
      </c>
      <c r="F7827" s="44" t="s">
        <v>1295</v>
      </c>
      <c r="G7827" s="61"/>
    </row>
    <row r="7828" spans="1:7" x14ac:dyDescent="0.15">
      <c r="A7828" s="44">
        <v>37788</v>
      </c>
      <c r="B7828" s="44" t="s">
        <v>1295</v>
      </c>
      <c r="C7828" s="48" t="s">
        <v>6591</v>
      </c>
      <c r="D7828" s="44">
        <v>2001</v>
      </c>
      <c r="E7828" s="48" t="s">
        <v>8735</v>
      </c>
      <c r="F7828" s="44" t="s">
        <v>1295</v>
      </c>
      <c r="G7828" s="61">
        <v>42645</v>
      </c>
    </row>
    <row r="7829" spans="1:7" x14ac:dyDescent="0.15">
      <c r="A7829" s="44">
        <v>37789</v>
      </c>
      <c r="B7829" s="44" t="s">
        <v>1296</v>
      </c>
      <c r="C7829" s="48" t="s">
        <v>6592</v>
      </c>
      <c r="D7829" s="44">
        <v>2002</v>
      </c>
      <c r="E7829" s="48" t="s">
        <v>8735</v>
      </c>
      <c r="F7829" s="44" t="s">
        <v>1295</v>
      </c>
      <c r="G7829" s="61">
        <v>42645</v>
      </c>
    </row>
    <row r="7830" spans="1:7" x14ac:dyDescent="0.15">
      <c r="A7830" s="44">
        <v>37790</v>
      </c>
      <c r="B7830" s="44" t="s">
        <v>1295</v>
      </c>
      <c r="C7830" s="48" t="s">
        <v>6593</v>
      </c>
      <c r="D7830" s="44">
        <v>2001</v>
      </c>
      <c r="E7830" s="48" t="s">
        <v>8735</v>
      </c>
      <c r="F7830" s="44" t="s">
        <v>1295</v>
      </c>
      <c r="G7830" s="61">
        <v>42645</v>
      </c>
    </row>
    <row r="7831" spans="1:7" x14ac:dyDescent="0.15">
      <c r="A7831" s="44">
        <v>37791</v>
      </c>
      <c r="B7831" s="44" t="s">
        <v>1295</v>
      </c>
      <c r="C7831" s="48" t="s">
        <v>7440</v>
      </c>
      <c r="D7831" s="44">
        <v>2002</v>
      </c>
      <c r="E7831" s="48" t="s">
        <v>8711</v>
      </c>
      <c r="F7831" s="44" t="s">
        <v>1291</v>
      </c>
      <c r="G7831" s="61"/>
    </row>
    <row r="7832" spans="1:7" x14ac:dyDescent="0.15">
      <c r="A7832" s="44">
        <v>37792</v>
      </c>
      <c r="B7832" s="44" t="s">
        <v>1296</v>
      </c>
      <c r="C7832" s="48" t="s">
        <v>6594</v>
      </c>
      <c r="D7832" s="44">
        <v>2001</v>
      </c>
      <c r="E7832" s="48" t="s">
        <v>8711</v>
      </c>
      <c r="F7832" s="44" t="s">
        <v>1291</v>
      </c>
      <c r="G7832" s="61"/>
    </row>
    <row r="7833" spans="1:7" x14ac:dyDescent="0.15">
      <c r="A7833" s="44">
        <v>37793</v>
      </c>
      <c r="B7833" s="44" t="s">
        <v>1295</v>
      </c>
      <c r="C7833" s="48" t="s">
        <v>6595</v>
      </c>
      <c r="D7833" s="44">
        <v>2006</v>
      </c>
      <c r="E7833" s="48" t="s">
        <v>9084</v>
      </c>
      <c r="F7833" s="44" t="s">
        <v>1297</v>
      </c>
      <c r="G7833" s="61"/>
    </row>
    <row r="7834" spans="1:7" x14ac:dyDescent="0.15">
      <c r="A7834" s="44">
        <v>37794</v>
      </c>
      <c r="B7834" s="44" t="s">
        <v>1296</v>
      </c>
      <c r="C7834" s="48" t="s">
        <v>6596</v>
      </c>
      <c r="D7834" s="44">
        <v>2006</v>
      </c>
      <c r="E7834" s="48" t="s">
        <v>8736</v>
      </c>
      <c r="F7834" s="44" t="s">
        <v>1295</v>
      </c>
      <c r="G7834" s="61">
        <v>42803</v>
      </c>
    </row>
    <row r="7835" spans="1:7" x14ac:dyDescent="0.15">
      <c r="A7835" s="44">
        <v>37795</v>
      </c>
      <c r="B7835" s="44" t="s">
        <v>1295</v>
      </c>
      <c r="C7835" s="48" t="s">
        <v>6597</v>
      </c>
      <c r="D7835" s="44">
        <v>2003</v>
      </c>
      <c r="E7835" s="48" t="s">
        <v>8736</v>
      </c>
      <c r="F7835" s="44" t="s">
        <v>1295</v>
      </c>
      <c r="G7835" s="61">
        <v>42645</v>
      </c>
    </row>
    <row r="7836" spans="1:7" x14ac:dyDescent="0.15">
      <c r="A7836" s="44">
        <v>37796</v>
      </c>
      <c r="B7836" s="44" t="s">
        <v>1296</v>
      </c>
      <c r="C7836" s="48" t="s">
        <v>6598</v>
      </c>
      <c r="D7836" s="44">
        <v>2005</v>
      </c>
      <c r="E7836" s="48" t="s">
        <v>8736</v>
      </c>
      <c r="F7836" s="44" t="s">
        <v>1295</v>
      </c>
      <c r="G7836" s="61"/>
    </row>
    <row r="7837" spans="1:7" x14ac:dyDescent="0.15">
      <c r="A7837" s="44">
        <v>37797</v>
      </c>
      <c r="B7837" s="44" t="s">
        <v>1296</v>
      </c>
      <c r="C7837" s="48" t="s">
        <v>6599</v>
      </c>
      <c r="D7837" s="44">
        <v>2006</v>
      </c>
      <c r="E7837" s="48" t="s">
        <v>8736</v>
      </c>
      <c r="F7837" s="44" t="s">
        <v>1295</v>
      </c>
      <c r="G7837" s="61">
        <v>43100</v>
      </c>
    </row>
    <row r="7838" spans="1:7" x14ac:dyDescent="0.15">
      <c r="A7838" s="44">
        <v>37798</v>
      </c>
      <c r="B7838" s="44" t="s">
        <v>1296</v>
      </c>
      <c r="C7838" s="48" t="s">
        <v>6600</v>
      </c>
      <c r="D7838" s="44">
        <v>2006</v>
      </c>
      <c r="E7838" s="48" t="s">
        <v>8721</v>
      </c>
      <c r="F7838" s="44" t="s">
        <v>1298</v>
      </c>
      <c r="G7838" s="61">
        <v>42845</v>
      </c>
    </row>
    <row r="7839" spans="1:7" x14ac:dyDescent="0.15">
      <c r="A7839" s="44">
        <v>37799</v>
      </c>
      <c r="B7839" s="44" t="s">
        <v>1295</v>
      </c>
      <c r="C7839" s="48" t="s">
        <v>7441</v>
      </c>
      <c r="D7839" s="44">
        <v>2007</v>
      </c>
      <c r="E7839" s="48" t="s">
        <v>8761</v>
      </c>
      <c r="F7839" s="44" t="s">
        <v>1292</v>
      </c>
      <c r="G7839" s="61">
        <v>43100</v>
      </c>
    </row>
    <row r="7840" spans="1:7" x14ac:dyDescent="0.15">
      <c r="A7840" s="44">
        <v>37800</v>
      </c>
      <c r="B7840" s="44" t="s">
        <v>1295</v>
      </c>
      <c r="C7840" s="48" t="s">
        <v>6601</v>
      </c>
      <c r="D7840" s="44">
        <v>2006</v>
      </c>
      <c r="E7840" s="48" t="s">
        <v>8761</v>
      </c>
      <c r="F7840" s="44" t="s">
        <v>1292</v>
      </c>
      <c r="G7840" s="61">
        <v>43100</v>
      </c>
    </row>
    <row r="7841" spans="1:7" x14ac:dyDescent="0.15">
      <c r="A7841" s="44">
        <v>37801</v>
      </c>
      <c r="B7841" s="44" t="s">
        <v>1295</v>
      </c>
      <c r="C7841" s="48" t="s">
        <v>6602</v>
      </c>
      <c r="D7841" s="44">
        <v>2006</v>
      </c>
      <c r="E7841" s="48" t="s">
        <v>8761</v>
      </c>
      <c r="F7841" s="44" t="s">
        <v>1292</v>
      </c>
      <c r="G7841" s="61">
        <v>43100</v>
      </c>
    </row>
    <row r="7842" spans="1:7" x14ac:dyDescent="0.15">
      <c r="A7842" s="44">
        <v>37802</v>
      </c>
      <c r="B7842" s="44" t="s">
        <v>1296</v>
      </c>
      <c r="C7842" s="48" t="s">
        <v>6603</v>
      </c>
      <c r="D7842" s="44">
        <v>2004</v>
      </c>
      <c r="E7842" s="48" t="s">
        <v>8761</v>
      </c>
      <c r="F7842" s="44" t="s">
        <v>1292</v>
      </c>
      <c r="G7842" s="61">
        <v>42806</v>
      </c>
    </row>
    <row r="7843" spans="1:7" x14ac:dyDescent="0.15">
      <c r="A7843" s="44">
        <v>37803</v>
      </c>
      <c r="B7843" s="44" t="s">
        <v>1295</v>
      </c>
      <c r="C7843" s="48" t="s">
        <v>6604</v>
      </c>
      <c r="D7843" s="44">
        <v>2006</v>
      </c>
      <c r="E7843" s="48" t="s">
        <v>8761</v>
      </c>
      <c r="F7843" s="44" t="s">
        <v>1292</v>
      </c>
      <c r="G7843" s="61">
        <v>42876</v>
      </c>
    </row>
    <row r="7844" spans="1:7" x14ac:dyDescent="0.15">
      <c r="A7844" s="44">
        <v>37804</v>
      </c>
      <c r="B7844" s="44" t="s">
        <v>1295</v>
      </c>
      <c r="C7844" s="48" t="s">
        <v>6605</v>
      </c>
      <c r="D7844" s="44">
        <v>2003</v>
      </c>
      <c r="E7844" s="48" t="s">
        <v>8736</v>
      </c>
      <c r="F7844" s="44" t="s">
        <v>1295</v>
      </c>
      <c r="G7844" s="61">
        <v>42645</v>
      </c>
    </row>
    <row r="7845" spans="1:7" x14ac:dyDescent="0.15">
      <c r="A7845" s="44">
        <v>37805</v>
      </c>
      <c r="B7845" s="44" t="s">
        <v>1295</v>
      </c>
      <c r="C7845" s="48" t="s">
        <v>6606</v>
      </c>
      <c r="D7845" s="44">
        <v>2006</v>
      </c>
      <c r="E7845" s="48" t="s">
        <v>8761</v>
      </c>
      <c r="F7845" s="44" t="s">
        <v>1292</v>
      </c>
      <c r="G7845" s="61">
        <v>43100</v>
      </c>
    </row>
    <row r="7846" spans="1:7" x14ac:dyDescent="0.15">
      <c r="A7846" s="44">
        <v>37806</v>
      </c>
      <c r="B7846" s="44" t="s">
        <v>1295</v>
      </c>
      <c r="C7846" s="48" t="s">
        <v>6607</v>
      </c>
      <c r="D7846" s="44">
        <v>2007</v>
      </c>
      <c r="E7846" s="48" t="s">
        <v>8761</v>
      </c>
      <c r="F7846" s="44" t="s">
        <v>1292</v>
      </c>
      <c r="G7846" s="61">
        <v>43100</v>
      </c>
    </row>
    <row r="7847" spans="1:7" x14ac:dyDescent="0.15">
      <c r="A7847" s="44">
        <v>37807</v>
      </c>
      <c r="B7847" s="44" t="s">
        <v>1296</v>
      </c>
      <c r="C7847" s="48" t="s">
        <v>6608</v>
      </c>
      <c r="D7847" s="44">
        <v>2004</v>
      </c>
      <c r="E7847" s="48" t="s">
        <v>8734</v>
      </c>
      <c r="F7847" s="44" t="s">
        <v>1297</v>
      </c>
      <c r="G7847" s="61">
        <v>42569</v>
      </c>
    </row>
    <row r="7848" spans="1:7" x14ac:dyDescent="0.15">
      <c r="A7848" s="44">
        <v>37808</v>
      </c>
      <c r="B7848" s="44" t="s">
        <v>1296</v>
      </c>
      <c r="C7848" s="48" t="s">
        <v>6609</v>
      </c>
      <c r="D7848" s="44">
        <v>2006</v>
      </c>
      <c r="E7848" s="48" t="s">
        <v>8836</v>
      </c>
      <c r="F7848" s="44" t="s">
        <v>1296</v>
      </c>
      <c r="G7848" s="61"/>
    </row>
    <row r="7849" spans="1:7" x14ac:dyDescent="0.15">
      <c r="A7849" s="44">
        <v>37809</v>
      </c>
      <c r="B7849" s="44" t="s">
        <v>1295</v>
      </c>
      <c r="C7849" s="48" t="s">
        <v>6610</v>
      </c>
      <c r="D7849" s="44">
        <v>2004</v>
      </c>
      <c r="E7849" s="48" t="s">
        <v>8836</v>
      </c>
      <c r="F7849" s="44" t="s">
        <v>1296</v>
      </c>
      <c r="G7849" s="61"/>
    </row>
    <row r="7850" spans="1:7" x14ac:dyDescent="0.15">
      <c r="A7850" s="44">
        <v>37810</v>
      </c>
      <c r="B7850" s="44" t="s">
        <v>1296</v>
      </c>
      <c r="C7850" s="48" t="s">
        <v>6611</v>
      </c>
      <c r="D7850" s="44">
        <v>2004</v>
      </c>
      <c r="E7850" s="48" t="s">
        <v>8836</v>
      </c>
      <c r="F7850" s="44" t="s">
        <v>1296</v>
      </c>
      <c r="G7850" s="61"/>
    </row>
    <row r="7851" spans="1:7" x14ac:dyDescent="0.15">
      <c r="A7851" s="133">
        <v>37811</v>
      </c>
      <c r="B7851" s="133" t="s">
        <v>1295</v>
      </c>
      <c r="C7851" s="134" t="s">
        <v>6612</v>
      </c>
      <c r="D7851" s="133">
        <v>2003</v>
      </c>
      <c r="E7851" s="134" t="s">
        <v>8751</v>
      </c>
      <c r="F7851" s="133" t="s">
        <v>1297</v>
      </c>
      <c r="G7851" s="135">
        <v>43100</v>
      </c>
    </row>
    <row r="7852" spans="1:7" x14ac:dyDescent="0.15">
      <c r="A7852" s="44">
        <v>37812</v>
      </c>
      <c r="B7852" s="44" t="s">
        <v>1295</v>
      </c>
      <c r="C7852" s="48" t="s">
        <v>6613</v>
      </c>
      <c r="D7852" s="44">
        <v>2002</v>
      </c>
      <c r="E7852" s="48" t="s">
        <v>8699</v>
      </c>
      <c r="F7852" s="44" t="s">
        <v>1294</v>
      </c>
      <c r="G7852" s="61">
        <v>43100</v>
      </c>
    </row>
    <row r="7853" spans="1:7" x14ac:dyDescent="0.15">
      <c r="A7853" s="44">
        <v>37813</v>
      </c>
      <c r="B7853" s="44" t="s">
        <v>1296</v>
      </c>
      <c r="C7853" s="48" t="s">
        <v>6614</v>
      </c>
      <c r="D7853" s="44">
        <v>2007</v>
      </c>
      <c r="E7853" s="48" t="s">
        <v>8767</v>
      </c>
      <c r="F7853" s="44" t="s">
        <v>1297</v>
      </c>
      <c r="G7853" s="61"/>
    </row>
    <row r="7854" spans="1:7" x14ac:dyDescent="0.15">
      <c r="A7854" s="44">
        <v>37815</v>
      </c>
      <c r="B7854" s="44" t="s">
        <v>1295</v>
      </c>
      <c r="C7854" s="48" t="s">
        <v>6615</v>
      </c>
      <c r="D7854" s="44">
        <v>2001</v>
      </c>
      <c r="E7854" s="48" t="s">
        <v>8837</v>
      </c>
      <c r="F7854" s="44" t="s">
        <v>1291</v>
      </c>
      <c r="G7854" s="61"/>
    </row>
    <row r="7855" spans="1:7" x14ac:dyDescent="0.15">
      <c r="A7855" s="44">
        <v>37816</v>
      </c>
      <c r="B7855" s="44" t="s">
        <v>1296</v>
      </c>
      <c r="C7855" s="48" t="s">
        <v>6616</v>
      </c>
      <c r="D7855" s="44">
        <v>2001</v>
      </c>
      <c r="E7855" s="48" t="s">
        <v>8837</v>
      </c>
      <c r="F7855" s="44" t="s">
        <v>1291</v>
      </c>
      <c r="G7855" s="61"/>
    </row>
    <row r="7856" spans="1:7" x14ac:dyDescent="0.15">
      <c r="A7856" s="44">
        <v>37819</v>
      </c>
      <c r="B7856" s="44" t="s">
        <v>1295</v>
      </c>
      <c r="C7856" s="48" t="s">
        <v>6617</v>
      </c>
      <c r="D7856" s="44">
        <v>2006</v>
      </c>
      <c r="E7856" s="48" t="s">
        <v>9189</v>
      </c>
      <c r="F7856" s="44" t="s">
        <v>1299</v>
      </c>
      <c r="G7856" s="61"/>
    </row>
    <row r="7857" spans="1:7" x14ac:dyDescent="0.15">
      <c r="A7857" s="44">
        <v>37820</v>
      </c>
      <c r="B7857" s="44" t="s">
        <v>1295</v>
      </c>
      <c r="C7857" s="48" t="s">
        <v>6618</v>
      </c>
      <c r="D7857" s="44">
        <v>2003</v>
      </c>
      <c r="E7857" s="48" t="s">
        <v>8734</v>
      </c>
      <c r="F7857" s="44" t="s">
        <v>1297</v>
      </c>
      <c r="G7857" s="61">
        <v>42569</v>
      </c>
    </row>
    <row r="7858" spans="1:7" x14ac:dyDescent="0.15">
      <c r="A7858" s="44">
        <v>37821</v>
      </c>
      <c r="B7858" s="44" t="s">
        <v>1295</v>
      </c>
      <c r="C7858" s="48" t="s">
        <v>6619</v>
      </c>
      <c r="D7858" s="44">
        <v>2005</v>
      </c>
      <c r="E7858" s="48" t="s">
        <v>8734</v>
      </c>
      <c r="F7858" s="44" t="s">
        <v>1297</v>
      </c>
      <c r="G7858" s="61">
        <v>43100</v>
      </c>
    </row>
    <row r="7859" spans="1:7" x14ac:dyDescent="0.15">
      <c r="A7859" s="44">
        <v>37822</v>
      </c>
      <c r="B7859" s="44" t="s">
        <v>1296</v>
      </c>
      <c r="C7859" s="48" t="s">
        <v>6620</v>
      </c>
      <c r="D7859" s="44">
        <v>2003</v>
      </c>
      <c r="E7859" s="48" t="s">
        <v>8837</v>
      </c>
      <c r="F7859" s="44" t="s">
        <v>1291</v>
      </c>
      <c r="G7859" s="61"/>
    </row>
    <row r="7860" spans="1:7" x14ac:dyDescent="0.15">
      <c r="A7860" s="44">
        <v>37823</v>
      </c>
      <c r="B7860" s="44" t="s">
        <v>1295</v>
      </c>
      <c r="C7860" s="48" t="s">
        <v>6621</v>
      </c>
      <c r="D7860" s="44">
        <v>2008</v>
      </c>
      <c r="E7860" s="48" t="s">
        <v>8837</v>
      </c>
      <c r="F7860" s="44" t="s">
        <v>1291</v>
      </c>
      <c r="G7860" s="61">
        <v>42485</v>
      </c>
    </row>
    <row r="7861" spans="1:7" x14ac:dyDescent="0.15">
      <c r="A7861" s="44">
        <v>37824</v>
      </c>
      <c r="B7861" s="44" t="s">
        <v>1296</v>
      </c>
      <c r="C7861" s="48" t="s">
        <v>8349</v>
      </c>
      <c r="D7861" s="44">
        <v>2005</v>
      </c>
      <c r="E7861" s="48" t="s">
        <v>8837</v>
      </c>
      <c r="F7861" s="44" t="s">
        <v>1291</v>
      </c>
      <c r="G7861" s="61"/>
    </row>
    <row r="7862" spans="1:7" x14ac:dyDescent="0.15">
      <c r="A7862" s="44">
        <v>37825</v>
      </c>
      <c r="B7862" s="44" t="s">
        <v>1296</v>
      </c>
      <c r="C7862" s="48" t="s">
        <v>6622</v>
      </c>
      <c r="D7862" s="44">
        <v>2006</v>
      </c>
      <c r="E7862" s="48" t="s">
        <v>8709</v>
      </c>
      <c r="F7862" s="44" t="s">
        <v>1294</v>
      </c>
      <c r="G7862" s="61">
        <v>43100</v>
      </c>
    </row>
    <row r="7863" spans="1:7" x14ac:dyDescent="0.15">
      <c r="A7863" s="44">
        <v>37826</v>
      </c>
      <c r="B7863" s="44" t="s">
        <v>1296</v>
      </c>
      <c r="C7863" s="48" t="s">
        <v>7442</v>
      </c>
      <c r="D7863" s="44">
        <v>2005</v>
      </c>
      <c r="E7863" s="48" t="s">
        <v>8748</v>
      </c>
      <c r="F7863" s="44" t="s">
        <v>1296</v>
      </c>
      <c r="G7863" s="61">
        <v>43100</v>
      </c>
    </row>
    <row r="7864" spans="1:7" x14ac:dyDescent="0.15">
      <c r="A7864" s="44">
        <v>37827</v>
      </c>
      <c r="B7864" s="44" t="s">
        <v>1295</v>
      </c>
      <c r="C7864" s="48" t="s">
        <v>6623</v>
      </c>
      <c r="D7864" s="44">
        <v>2001</v>
      </c>
      <c r="E7864" s="48" t="s">
        <v>8779</v>
      </c>
      <c r="F7864" s="44" t="s">
        <v>1298</v>
      </c>
      <c r="G7864" s="61"/>
    </row>
    <row r="7865" spans="1:7" x14ac:dyDescent="0.15">
      <c r="A7865" s="44">
        <v>37828</v>
      </c>
      <c r="B7865" s="44" t="s">
        <v>1295</v>
      </c>
      <c r="C7865" s="48" t="s">
        <v>6624</v>
      </c>
      <c r="D7865" s="44">
        <v>2005</v>
      </c>
      <c r="E7865" s="48" t="s">
        <v>8779</v>
      </c>
      <c r="F7865" s="44" t="s">
        <v>1298</v>
      </c>
      <c r="G7865" s="61"/>
    </row>
    <row r="7866" spans="1:7" x14ac:dyDescent="0.15">
      <c r="A7866" s="44">
        <v>37831</v>
      </c>
      <c r="B7866" s="44" t="s">
        <v>1296</v>
      </c>
      <c r="C7866" s="48" t="s">
        <v>6625</v>
      </c>
      <c r="D7866" s="44">
        <v>2004</v>
      </c>
      <c r="E7866" s="48" t="s">
        <v>8779</v>
      </c>
      <c r="F7866" s="44" t="s">
        <v>1298</v>
      </c>
      <c r="G7866" s="61"/>
    </row>
    <row r="7867" spans="1:7" x14ac:dyDescent="0.15">
      <c r="A7867" s="44">
        <v>37832</v>
      </c>
      <c r="B7867" s="44" t="s">
        <v>1295</v>
      </c>
      <c r="C7867" s="48" t="s">
        <v>8350</v>
      </c>
      <c r="D7867" s="44">
        <v>2003</v>
      </c>
      <c r="E7867" s="48" t="s">
        <v>8779</v>
      </c>
      <c r="F7867" s="44" t="s">
        <v>1298</v>
      </c>
      <c r="G7867" s="61">
        <v>43100</v>
      </c>
    </row>
    <row r="7868" spans="1:7" x14ac:dyDescent="0.15">
      <c r="A7868" s="44">
        <v>37833</v>
      </c>
      <c r="B7868" s="44" t="s">
        <v>1296</v>
      </c>
      <c r="C7868" s="48" t="s">
        <v>6626</v>
      </c>
      <c r="D7868" s="44">
        <v>2002</v>
      </c>
      <c r="E7868" s="48" t="s">
        <v>8779</v>
      </c>
      <c r="F7868" s="44" t="s">
        <v>1298</v>
      </c>
      <c r="G7868" s="61">
        <v>43100</v>
      </c>
    </row>
    <row r="7869" spans="1:7" x14ac:dyDescent="0.15">
      <c r="A7869" s="44">
        <v>37834</v>
      </c>
      <c r="B7869" s="44" t="s">
        <v>1295</v>
      </c>
      <c r="C7869" s="48" t="s">
        <v>6627</v>
      </c>
      <c r="D7869" s="44">
        <v>2005</v>
      </c>
      <c r="E7869" s="48" t="s">
        <v>8779</v>
      </c>
      <c r="F7869" s="44" t="s">
        <v>1298</v>
      </c>
      <c r="G7869" s="61">
        <v>43100</v>
      </c>
    </row>
    <row r="7870" spans="1:7" x14ac:dyDescent="0.15">
      <c r="A7870" s="44">
        <v>37835</v>
      </c>
      <c r="B7870" s="44" t="s">
        <v>1296</v>
      </c>
      <c r="C7870" s="48" t="s">
        <v>6628</v>
      </c>
      <c r="D7870" s="44">
        <v>2002</v>
      </c>
      <c r="E7870" s="48" t="s">
        <v>8779</v>
      </c>
      <c r="F7870" s="44" t="s">
        <v>1298</v>
      </c>
      <c r="G7870" s="61">
        <v>43100</v>
      </c>
    </row>
    <row r="7871" spans="1:7" x14ac:dyDescent="0.15">
      <c r="A7871" s="44">
        <v>37836</v>
      </c>
      <c r="B7871" s="44" t="s">
        <v>1296</v>
      </c>
      <c r="C7871" s="48" t="s">
        <v>6629</v>
      </c>
      <c r="D7871" s="44">
        <v>2001</v>
      </c>
      <c r="E7871" s="48" t="s">
        <v>8779</v>
      </c>
      <c r="F7871" s="44" t="s">
        <v>1298</v>
      </c>
      <c r="G7871" s="61"/>
    </row>
    <row r="7872" spans="1:7" x14ac:dyDescent="0.15">
      <c r="A7872" s="44">
        <v>37837</v>
      </c>
      <c r="B7872" s="44" t="s">
        <v>1296</v>
      </c>
      <c r="C7872" s="48" t="s">
        <v>6630</v>
      </c>
      <c r="D7872" s="44">
        <v>2001</v>
      </c>
      <c r="E7872" s="48" t="s">
        <v>8779</v>
      </c>
      <c r="F7872" s="44" t="s">
        <v>1298</v>
      </c>
      <c r="G7872" s="61"/>
    </row>
    <row r="7873" spans="1:7" x14ac:dyDescent="0.15">
      <c r="A7873" s="44">
        <v>37838</v>
      </c>
      <c r="B7873" s="44" t="s">
        <v>1296</v>
      </c>
      <c r="C7873" s="48" t="s">
        <v>6631</v>
      </c>
      <c r="D7873" s="44">
        <v>2002</v>
      </c>
      <c r="E7873" s="48" t="s">
        <v>8779</v>
      </c>
      <c r="F7873" s="44" t="s">
        <v>1298</v>
      </c>
      <c r="G7873" s="61">
        <v>42779</v>
      </c>
    </row>
    <row r="7874" spans="1:7" x14ac:dyDescent="0.15">
      <c r="A7874" s="44">
        <v>37839</v>
      </c>
      <c r="B7874" s="44" t="s">
        <v>1296</v>
      </c>
      <c r="C7874" s="48" t="s">
        <v>11277</v>
      </c>
      <c r="D7874" s="44">
        <v>1999</v>
      </c>
      <c r="E7874" s="48" t="s">
        <v>8779</v>
      </c>
      <c r="F7874" s="44" t="s">
        <v>1298</v>
      </c>
      <c r="G7874" s="61"/>
    </row>
    <row r="7875" spans="1:7" x14ac:dyDescent="0.15">
      <c r="A7875" s="44">
        <v>37840</v>
      </c>
      <c r="B7875" s="44" t="s">
        <v>1295</v>
      </c>
      <c r="C7875" s="48" t="s">
        <v>11278</v>
      </c>
      <c r="D7875" s="44">
        <v>1999</v>
      </c>
      <c r="E7875" s="48" t="s">
        <v>8779</v>
      </c>
      <c r="F7875" s="44" t="s">
        <v>1298</v>
      </c>
      <c r="G7875" s="61"/>
    </row>
    <row r="7876" spans="1:7" x14ac:dyDescent="0.15">
      <c r="A7876" s="44">
        <v>37842</v>
      </c>
      <c r="B7876" s="44" t="s">
        <v>1296</v>
      </c>
      <c r="C7876" s="48" t="s">
        <v>6632</v>
      </c>
      <c r="D7876" s="44">
        <v>2003</v>
      </c>
      <c r="E7876" s="48" t="s">
        <v>8779</v>
      </c>
      <c r="F7876" s="44" t="s">
        <v>1298</v>
      </c>
      <c r="G7876" s="61">
        <v>43100</v>
      </c>
    </row>
    <row r="7877" spans="1:7" x14ac:dyDescent="0.15">
      <c r="A7877" s="44">
        <v>37843</v>
      </c>
      <c r="B7877" s="44" t="s">
        <v>1296</v>
      </c>
      <c r="C7877" s="48" t="s">
        <v>6633</v>
      </c>
      <c r="D7877" s="44">
        <v>2004</v>
      </c>
      <c r="E7877" s="48" t="s">
        <v>8779</v>
      </c>
      <c r="F7877" s="44" t="s">
        <v>1298</v>
      </c>
      <c r="G7877" s="61">
        <v>43100</v>
      </c>
    </row>
    <row r="7878" spans="1:7" x14ac:dyDescent="0.15">
      <c r="A7878" s="44">
        <v>37844</v>
      </c>
      <c r="B7878" s="44" t="s">
        <v>1296</v>
      </c>
      <c r="C7878" s="48" t="s">
        <v>6634</v>
      </c>
      <c r="D7878" s="44">
        <v>2003</v>
      </c>
      <c r="E7878" s="48" t="s">
        <v>8779</v>
      </c>
      <c r="F7878" s="44" t="s">
        <v>1298</v>
      </c>
      <c r="G7878" s="61"/>
    </row>
    <row r="7879" spans="1:7" x14ac:dyDescent="0.15">
      <c r="A7879" s="44">
        <v>37847</v>
      </c>
      <c r="B7879" s="44" t="s">
        <v>1296</v>
      </c>
      <c r="C7879" s="48" t="s">
        <v>6635</v>
      </c>
      <c r="D7879" s="44">
        <v>2004</v>
      </c>
      <c r="E7879" s="48" t="s">
        <v>8779</v>
      </c>
      <c r="F7879" s="44" t="s">
        <v>1298</v>
      </c>
      <c r="G7879" s="61"/>
    </row>
    <row r="7880" spans="1:7" x14ac:dyDescent="0.15">
      <c r="A7880" s="44">
        <v>37848</v>
      </c>
      <c r="B7880" s="44" t="s">
        <v>1296</v>
      </c>
      <c r="C7880" s="48" t="s">
        <v>6636</v>
      </c>
      <c r="D7880" s="44">
        <v>2001</v>
      </c>
      <c r="E7880" s="48" t="s">
        <v>8779</v>
      </c>
      <c r="F7880" s="44" t="s">
        <v>1298</v>
      </c>
      <c r="G7880" s="61"/>
    </row>
    <row r="7881" spans="1:7" x14ac:dyDescent="0.15">
      <c r="A7881" s="44">
        <v>37849</v>
      </c>
      <c r="B7881" s="44" t="s">
        <v>1296</v>
      </c>
      <c r="C7881" s="48" t="s">
        <v>6637</v>
      </c>
      <c r="D7881" s="44">
        <v>2004</v>
      </c>
      <c r="E7881" s="48" t="s">
        <v>8779</v>
      </c>
      <c r="F7881" s="44" t="s">
        <v>1298</v>
      </c>
      <c r="G7881" s="61">
        <v>43100</v>
      </c>
    </row>
    <row r="7882" spans="1:7" x14ac:dyDescent="0.15">
      <c r="A7882" s="44">
        <v>37850</v>
      </c>
      <c r="B7882" s="44" t="s">
        <v>1296</v>
      </c>
      <c r="C7882" s="48" t="s">
        <v>6638</v>
      </c>
      <c r="D7882" s="44">
        <v>2004</v>
      </c>
      <c r="E7882" s="48" t="s">
        <v>8779</v>
      </c>
      <c r="F7882" s="44" t="s">
        <v>1298</v>
      </c>
      <c r="G7882" s="61"/>
    </row>
    <row r="7883" spans="1:7" x14ac:dyDescent="0.15">
      <c r="A7883" s="44">
        <v>37851</v>
      </c>
      <c r="B7883" s="44" t="s">
        <v>1295</v>
      </c>
      <c r="C7883" s="48" t="s">
        <v>6639</v>
      </c>
      <c r="D7883" s="44">
        <v>2000</v>
      </c>
      <c r="E7883" s="48" t="s">
        <v>8769</v>
      </c>
      <c r="F7883" s="44" t="s">
        <v>1297</v>
      </c>
      <c r="G7883" s="61"/>
    </row>
    <row r="7884" spans="1:7" x14ac:dyDescent="0.15">
      <c r="A7884" s="44">
        <v>37852</v>
      </c>
      <c r="B7884" s="44" t="s">
        <v>1295</v>
      </c>
      <c r="C7884" s="48" t="s">
        <v>6640</v>
      </c>
      <c r="D7884" s="44">
        <v>2001</v>
      </c>
      <c r="E7884" s="48" t="s">
        <v>8706</v>
      </c>
      <c r="F7884" s="44" t="s">
        <v>1291</v>
      </c>
      <c r="G7884" s="61"/>
    </row>
    <row r="7885" spans="1:7" x14ac:dyDescent="0.15">
      <c r="A7885" s="44">
        <v>37853</v>
      </c>
      <c r="B7885" s="44" t="s">
        <v>1295</v>
      </c>
      <c r="C7885" s="48" t="s">
        <v>6641</v>
      </c>
      <c r="D7885" s="44">
        <v>2004</v>
      </c>
      <c r="E7885" s="48" t="s">
        <v>8734</v>
      </c>
      <c r="F7885" s="44" t="s">
        <v>1297</v>
      </c>
      <c r="G7885" s="61"/>
    </row>
    <row r="7886" spans="1:7" x14ac:dyDescent="0.15">
      <c r="A7886" s="44">
        <v>37855</v>
      </c>
      <c r="B7886" s="44" t="s">
        <v>1296</v>
      </c>
      <c r="C7886" s="48" t="s">
        <v>7443</v>
      </c>
      <c r="D7886" s="44">
        <v>2004</v>
      </c>
      <c r="E7886" s="48" t="s">
        <v>9980</v>
      </c>
      <c r="F7886" s="44" t="s">
        <v>1291</v>
      </c>
      <c r="G7886" s="61">
        <v>43100</v>
      </c>
    </row>
    <row r="7887" spans="1:7" x14ac:dyDescent="0.15">
      <c r="A7887" s="44">
        <v>37856</v>
      </c>
      <c r="B7887" s="44" t="s">
        <v>1296</v>
      </c>
      <c r="C7887" s="48" t="s">
        <v>6642</v>
      </c>
      <c r="D7887" s="44">
        <v>2004</v>
      </c>
      <c r="E7887" s="48" t="s">
        <v>8843</v>
      </c>
      <c r="F7887" s="44" t="s">
        <v>1296</v>
      </c>
      <c r="G7887" s="61"/>
    </row>
    <row r="7888" spans="1:7" x14ac:dyDescent="0.15">
      <c r="A7888" s="133">
        <v>37857</v>
      </c>
      <c r="B7888" s="133" t="s">
        <v>1295</v>
      </c>
      <c r="C7888" s="134" t="s">
        <v>3294</v>
      </c>
      <c r="D7888" s="133">
        <v>2006</v>
      </c>
      <c r="E7888" s="134" t="s">
        <v>9463</v>
      </c>
      <c r="F7888" s="133" t="s">
        <v>1296</v>
      </c>
    </row>
    <row r="7889" spans="1:7" x14ac:dyDescent="0.15">
      <c r="A7889" s="44">
        <v>37858</v>
      </c>
      <c r="B7889" s="44" t="s">
        <v>1296</v>
      </c>
      <c r="C7889" s="48" t="s">
        <v>7444</v>
      </c>
      <c r="D7889" s="44">
        <v>2002</v>
      </c>
      <c r="E7889" s="48" t="s">
        <v>9463</v>
      </c>
      <c r="F7889" s="44" t="s">
        <v>1296</v>
      </c>
      <c r="G7889" s="61"/>
    </row>
    <row r="7890" spans="1:7" x14ac:dyDescent="0.15">
      <c r="A7890" s="44">
        <v>37860</v>
      </c>
      <c r="B7890" s="44" t="s">
        <v>1295</v>
      </c>
      <c r="C7890" s="48" t="s">
        <v>6732</v>
      </c>
      <c r="D7890" s="44">
        <v>2005</v>
      </c>
      <c r="E7890" s="48" t="s">
        <v>8739</v>
      </c>
      <c r="F7890" s="44" t="s">
        <v>1292</v>
      </c>
      <c r="G7890" s="61">
        <v>43100</v>
      </c>
    </row>
    <row r="7891" spans="1:7" x14ac:dyDescent="0.15">
      <c r="A7891" s="44">
        <v>37861</v>
      </c>
      <c r="B7891" s="44" t="s">
        <v>1295</v>
      </c>
      <c r="C7891" s="48" t="s">
        <v>6733</v>
      </c>
      <c r="D7891" s="44">
        <v>2005</v>
      </c>
      <c r="E7891" s="48" t="s">
        <v>8739</v>
      </c>
      <c r="F7891" s="44" t="s">
        <v>1292</v>
      </c>
      <c r="G7891" s="61"/>
    </row>
    <row r="7892" spans="1:7" x14ac:dyDescent="0.15">
      <c r="A7892" s="44">
        <v>37862</v>
      </c>
      <c r="B7892" s="44" t="s">
        <v>1295</v>
      </c>
      <c r="C7892" s="48" t="s">
        <v>6734</v>
      </c>
      <c r="D7892" s="44">
        <v>2005</v>
      </c>
      <c r="E7892" s="48" t="s">
        <v>8739</v>
      </c>
      <c r="F7892" s="44" t="s">
        <v>1292</v>
      </c>
      <c r="G7892" s="61">
        <v>43100</v>
      </c>
    </row>
    <row r="7893" spans="1:7" x14ac:dyDescent="0.15">
      <c r="A7893" s="44">
        <v>37863</v>
      </c>
      <c r="B7893" s="44" t="s">
        <v>1296</v>
      </c>
      <c r="C7893" s="48" t="s">
        <v>6735</v>
      </c>
      <c r="D7893" s="44">
        <v>2005</v>
      </c>
      <c r="E7893" s="48" t="s">
        <v>8739</v>
      </c>
      <c r="F7893" s="44" t="s">
        <v>1292</v>
      </c>
      <c r="G7893" s="61">
        <v>43100</v>
      </c>
    </row>
    <row r="7894" spans="1:7" x14ac:dyDescent="0.15">
      <c r="A7894" s="44">
        <v>37864</v>
      </c>
      <c r="B7894" s="44" t="s">
        <v>1295</v>
      </c>
      <c r="C7894" s="48" t="s">
        <v>6736</v>
      </c>
      <c r="D7894" s="44">
        <v>2006</v>
      </c>
      <c r="E7894" s="48" t="s">
        <v>8739</v>
      </c>
      <c r="F7894" s="44" t="s">
        <v>1292</v>
      </c>
      <c r="G7894" s="61">
        <v>43059</v>
      </c>
    </row>
    <row r="7895" spans="1:7" x14ac:dyDescent="0.15">
      <c r="A7895" s="44">
        <v>37865</v>
      </c>
      <c r="B7895" s="44" t="s">
        <v>1295</v>
      </c>
      <c r="C7895" s="48" t="s">
        <v>2965</v>
      </c>
      <c r="D7895" s="44">
        <v>2005</v>
      </c>
      <c r="E7895" s="48" t="s">
        <v>8739</v>
      </c>
      <c r="F7895" s="44" t="s">
        <v>1292</v>
      </c>
      <c r="G7895" s="61"/>
    </row>
    <row r="7896" spans="1:7" x14ac:dyDescent="0.15">
      <c r="A7896" s="44">
        <v>37866</v>
      </c>
      <c r="B7896" s="44" t="s">
        <v>1295</v>
      </c>
      <c r="C7896" s="48" t="s">
        <v>6737</v>
      </c>
      <c r="D7896" s="44">
        <v>2005</v>
      </c>
      <c r="E7896" s="48" t="s">
        <v>8739</v>
      </c>
      <c r="F7896" s="44" t="s">
        <v>1292</v>
      </c>
      <c r="G7896" s="61"/>
    </row>
    <row r="7897" spans="1:7" x14ac:dyDescent="0.15">
      <c r="A7897" s="44">
        <v>37867</v>
      </c>
      <c r="B7897" s="44" t="s">
        <v>1295</v>
      </c>
      <c r="C7897" s="48" t="s">
        <v>6738</v>
      </c>
      <c r="D7897" s="44">
        <v>2002</v>
      </c>
      <c r="E7897" s="48" t="s">
        <v>8780</v>
      </c>
      <c r="F7897" s="44" t="s">
        <v>1294</v>
      </c>
      <c r="G7897" s="61"/>
    </row>
    <row r="7898" spans="1:7" x14ac:dyDescent="0.15">
      <c r="A7898" s="44">
        <v>37868</v>
      </c>
      <c r="B7898" s="44" t="s">
        <v>1296</v>
      </c>
      <c r="C7898" s="48" t="s">
        <v>6665</v>
      </c>
      <c r="D7898" s="44">
        <v>2005</v>
      </c>
      <c r="E7898" s="48" t="s">
        <v>8727</v>
      </c>
      <c r="F7898" s="44" t="s">
        <v>1293</v>
      </c>
      <c r="G7898" s="61">
        <v>43100</v>
      </c>
    </row>
    <row r="7899" spans="1:7" x14ac:dyDescent="0.15">
      <c r="A7899" s="44">
        <v>37869</v>
      </c>
      <c r="B7899" s="44" t="s">
        <v>1295</v>
      </c>
      <c r="C7899" s="48" t="s">
        <v>6654</v>
      </c>
      <c r="D7899" s="44">
        <v>2005</v>
      </c>
      <c r="E7899" s="48" t="s">
        <v>8727</v>
      </c>
      <c r="F7899" s="44" t="s">
        <v>1293</v>
      </c>
      <c r="G7899" s="61">
        <v>43100</v>
      </c>
    </row>
    <row r="7900" spans="1:7" x14ac:dyDescent="0.15">
      <c r="A7900" s="44">
        <v>37870</v>
      </c>
      <c r="B7900" s="44" t="s">
        <v>1295</v>
      </c>
      <c r="C7900" s="48" t="s">
        <v>6657</v>
      </c>
      <c r="D7900" s="44">
        <v>2003</v>
      </c>
      <c r="E7900" s="48" t="s">
        <v>8784</v>
      </c>
      <c r="F7900" s="44" t="s">
        <v>1290</v>
      </c>
      <c r="G7900" s="61">
        <v>42646</v>
      </c>
    </row>
    <row r="7901" spans="1:7" x14ac:dyDescent="0.15">
      <c r="A7901" s="44">
        <v>37871</v>
      </c>
      <c r="B7901" s="44" t="s">
        <v>1295</v>
      </c>
      <c r="C7901" s="48" t="s">
        <v>6739</v>
      </c>
      <c r="D7901" s="44">
        <v>2006</v>
      </c>
      <c r="E7901" s="48" t="s">
        <v>8717</v>
      </c>
      <c r="F7901" s="44" t="s">
        <v>1299</v>
      </c>
      <c r="G7901" s="61"/>
    </row>
    <row r="7902" spans="1:7" x14ac:dyDescent="0.15">
      <c r="A7902" s="44">
        <v>37872</v>
      </c>
      <c r="B7902" s="44" t="s">
        <v>1295</v>
      </c>
      <c r="C7902" s="48" t="s">
        <v>6740</v>
      </c>
      <c r="D7902" s="44">
        <v>2006</v>
      </c>
      <c r="E7902" s="48" t="s">
        <v>8744</v>
      </c>
      <c r="F7902" s="44" t="s">
        <v>1290</v>
      </c>
      <c r="G7902" s="61">
        <v>42897</v>
      </c>
    </row>
    <row r="7903" spans="1:7" x14ac:dyDescent="0.15">
      <c r="A7903" s="44">
        <v>37873</v>
      </c>
      <c r="B7903" s="44" t="s">
        <v>1295</v>
      </c>
      <c r="C7903" s="48" t="s">
        <v>6659</v>
      </c>
      <c r="D7903" s="44">
        <v>2005</v>
      </c>
      <c r="E7903" s="48" t="s">
        <v>8744</v>
      </c>
      <c r="F7903" s="44" t="s">
        <v>1290</v>
      </c>
      <c r="G7903" s="61">
        <v>43024</v>
      </c>
    </row>
    <row r="7904" spans="1:7" x14ac:dyDescent="0.15">
      <c r="A7904" s="44">
        <v>37874</v>
      </c>
      <c r="B7904" s="44" t="s">
        <v>1295</v>
      </c>
      <c r="C7904" s="48" t="s">
        <v>6741</v>
      </c>
      <c r="D7904" s="44">
        <v>2004</v>
      </c>
      <c r="E7904" s="48" t="s">
        <v>8746</v>
      </c>
      <c r="F7904" s="44" t="s">
        <v>1293</v>
      </c>
      <c r="G7904" s="61"/>
    </row>
    <row r="7905" spans="1:7" x14ac:dyDescent="0.15">
      <c r="A7905" s="44">
        <v>37876</v>
      </c>
      <c r="B7905" s="44" t="s">
        <v>1296</v>
      </c>
      <c r="C7905" s="48" t="s">
        <v>6742</v>
      </c>
      <c r="D7905" s="44">
        <v>2001</v>
      </c>
      <c r="E7905" s="48" t="s">
        <v>8716</v>
      </c>
      <c r="F7905" s="44" t="s">
        <v>1294</v>
      </c>
      <c r="G7905" s="61">
        <v>42658</v>
      </c>
    </row>
    <row r="7906" spans="1:7" x14ac:dyDescent="0.15">
      <c r="A7906" s="44">
        <v>37877</v>
      </c>
      <c r="B7906" s="44" t="s">
        <v>1295</v>
      </c>
      <c r="C7906" s="48" t="s">
        <v>6743</v>
      </c>
      <c r="D7906" s="44">
        <v>2003</v>
      </c>
      <c r="E7906" s="48" t="s">
        <v>8724</v>
      </c>
      <c r="F7906" s="44" t="s">
        <v>1293</v>
      </c>
      <c r="G7906" s="61">
        <v>43100</v>
      </c>
    </row>
    <row r="7907" spans="1:7" x14ac:dyDescent="0.15">
      <c r="A7907" s="44">
        <v>37878</v>
      </c>
      <c r="B7907" s="44" t="s">
        <v>1295</v>
      </c>
      <c r="C7907" s="48" t="s">
        <v>338</v>
      </c>
      <c r="D7907" s="44">
        <v>2002</v>
      </c>
      <c r="E7907" s="48" t="s">
        <v>8808</v>
      </c>
      <c r="F7907" s="44" t="s">
        <v>1293</v>
      </c>
      <c r="G7907" s="61"/>
    </row>
    <row r="7908" spans="1:7" x14ac:dyDescent="0.15">
      <c r="A7908" s="44">
        <v>37880</v>
      </c>
      <c r="B7908" s="44" t="s">
        <v>1296</v>
      </c>
      <c r="C7908" s="48" t="s">
        <v>6744</v>
      </c>
      <c r="D7908" s="44">
        <v>2006</v>
      </c>
      <c r="E7908" s="48" t="s">
        <v>8808</v>
      </c>
      <c r="F7908" s="44" t="s">
        <v>1293</v>
      </c>
      <c r="G7908" s="61">
        <v>43100</v>
      </c>
    </row>
    <row r="7909" spans="1:7" x14ac:dyDescent="0.15">
      <c r="A7909" s="44">
        <v>37881</v>
      </c>
      <c r="B7909" s="44" t="s">
        <v>1295</v>
      </c>
      <c r="C7909" s="48" t="s">
        <v>6745</v>
      </c>
      <c r="D7909" s="44">
        <v>2008</v>
      </c>
      <c r="E7909" s="48" t="s">
        <v>8808</v>
      </c>
      <c r="F7909" s="44" t="s">
        <v>1293</v>
      </c>
      <c r="G7909" s="61"/>
    </row>
    <row r="7910" spans="1:7" x14ac:dyDescent="0.15">
      <c r="A7910" s="44">
        <v>37882</v>
      </c>
      <c r="B7910" s="44" t="s">
        <v>1296</v>
      </c>
      <c r="C7910" s="48" t="s">
        <v>6746</v>
      </c>
      <c r="D7910" s="44">
        <v>2007</v>
      </c>
      <c r="E7910" s="48" t="s">
        <v>8808</v>
      </c>
      <c r="F7910" s="44" t="s">
        <v>1293</v>
      </c>
      <c r="G7910" s="61">
        <v>43100</v>
      </c>
    </row>
    <row r="7911" spans="1:7" x14ac:dyDescent="0.15">
      <c r="A7911" s="44">
        <v>37883</v>
      </c>
      <c r="B7911" s="44" t="s">
        <v>1296</v>
      </c>
      <c r="C7911" s="48" t="s">
        <v>6747</v>
      </c>
      <c r="D7911" s="44">
        <v>2000</v>
      </c>
      <c r="E7911" s="48" t="s">
        <v>8808</v>
      </c>
      <c r="F7911" s="44" t="s">
        <v>1293</v>
      </c>
      <c r="G7911" s="61"/>
    </row>
    <row r="7912" spans="1:7" x14ac:dyDescent="0.15">
      <c r="A7912" s="44">
        <v>37884</v>
      </c>
      <c r="B7912" s="44" t="s">
        <v>1296</v>
      </c>
      <c r="C7912" s="48" t="s">
        <v>6748</v>
      </c>
      <c r="D7912" s="44">
        <v>2000</v>
      </c>
      <c r="E7912" s="48" t="s">
        <v>8808</v>
      </c>
      <c r="F7912" s="44" t="s">
        <v>1293</v>
      </c>
      <c r="G7912" s="61"/>
    </row>
    <row r="7913" spans="1:7" x14ac:dyDescent="0.15">
      <c r="A7913" s="44">
        <v>37885</v>
      </c>
      <c r="B7913" s="44" t="s">
        <v>1295</v>
      </c>
      <c r="C7913" s="48" t="s">
        <v>6749</v>
      </c>
      <c r="D7913" s="44">
        <v>2009</v>
      </c>
      <c r="E7913" s="48" t="s">
        <v>8808</v>
      </c>
      <c r="F7913" s="44" t="s">
        <v>1293</v>
      </c>
      <c r="G7913" s="61"/>
    </row>
    <row r="7914" spans="1:7" x14ac:dyDescent="0.15">
      <c r="A7914" s="44">
        <v>37886</v>
      </c>
      <c r="B7914" s="44" t="s">
        <v>1296</v>
      </c>
      <c r="C7914" s="48" t="s">
        <v>6750</v>
      </c>
      <c r="D7914" s="44">
        <v>2008</v>
      </c>
      <c r="E7914" s="48" t="s">
        <v>8808</v>
      </c>
      <c r="F7914" s="44" t="s">
        <v>1293</v>
      </c>
      <c r="G7914" s="61"/>
    </row>
    <row r="7915" spans="1:7" x14ac:dyDescent="0.15">
      <c r="A7915" s="44">
        <v>37887</v>
      </c>
      <c r="B7915" s="44" t="s">
        <v>1296</v>
      </c>
      <c r="C7915" s="48" t="s">
        <v>6751</v>
      </c>
      <c r="D7915" s="44">
        <v>2007</v>
      </c>
      <c r="E7915" s="48" t="s">
        <v>8808</v>
      </c>
      <c r="F7915" s="44" t="s">
        <v>1293</v>
      </c>
      <c r="G7915" s="61"/>
    </row>
    <row r="7916" spans="1:7" x14ac:dyDescent="0.15">
      <c r="A7916" s="44">
        <v>37888</v>
      </c>
      <c r="B7916" s="44" t="s">
        <v>1296</v>
      </c>
      <c r="C7916" s="48" t="s">
        <v>6752</v>
      </c>
      <c r="D7916" s="44">
        <v>2006</v>
      </c>
      <c r="E7916" s="48" t="s">
        <v>8808</v>
      </c>
      <c r="F7916" s="44" t="s">
        <v>1293</v>
      </c>
      <c r="G7916" s="61"/>
    </row>
    <row r="7917" spans="1:7" x14ac:dyDescent="0.15">
      <c r="A7917" s="44">
        <v>37889</v>
      </c>
      <c r="B7917" s="44" t="s">
        <v>1296</v>
      </c>
      <c r="C7917" s="48" t="s">
        <v>6753</v>
      </c>
      <c r="D7917" s="44">
        <v>2007</v>
      </c>
      <c r="E7917" s="48" t="s">
        <v>8808</v>
      </c>
      <c r="F7917" s="44" t="s">
        <v>1293</v>
      </c>
      <c r="G7917" s="61"/>
    </row>
    <row r="7918" spans="1:7" x14ac:dyDescent="0.15">
      <c r="A7918" s="44">
        <v>37890</v>
      </c>
      <c r="B7918" s="44" t="s">
        <v>1295</v>
      </c>
      <c r="C7918" s="48" t="s">
        <v>6656</v>
      </c>
      <c r="D7918" s="44">
        <v>2003</v>
      </c>
      <c r="E7918" s="48" t="s">
        <v>8796</v>
      </c>
      <c r="F7918" s="44" t="s">
        <v>1295</v>
      </c>
      <c r="G7918" s="61">
        <v>43100</v>
      </c>
    </row>
    <row r="7919" spans="1:7" x14ac:dyDescent="0.15">
      <c r="A7919" s="44">
        <v>37891</v>
      </c>
      <c r="B7919" s="44" t="s">
        <v>1296</v>
      </c>
      <c r="C7919" s="48" t="s">
        <v>10078</v>
      </c>
      <c r="D7919" s="44">
        <v>2007</v>
      </c>
      <c r="E7919" s="48" t="s">
        <v>8761</v>
      </c>
      <c r="F7919" s="44" t="s">
        <v>1292</v>
      </c>
      <c r="G7919" s="61">
        <v>43100</v>
      </c>
    </row>
    <row r="7920" spans="1:7" x14ac:dyDescent="0.15">
      <c r="A7920" s="44">
        <v>37892</v>
      </c>
      <c r="B7920" s="44" t="s">
        <v>1296</v>
      </c>
      <c r="C7920" s="48" t="s">
        <v>6754</v>
      </c>
      <c r="D7920" s="44">
        <v>2006</v>
      </c>
      <c r="E7920" s="48" t="s">
        <v>8761</v>
      </c>
      <c r="F7920" s="44" t="s">
        <v>1292</v>
      </c>
      <c r="G7920" s="61">
        <v>43100</v>
      </c>
    </row>
    <row r="7921" spans="1:7" x14ac:dyDescent="0.15">
      <c r="A7921" s="44">
        <v>37893</v>
      </c>
      <c r="B7921" s="44" t="s">
        <v>1295</v>
      </c>
      <c r="C7921" s="48" t="s">
        <v>6755</v>
      </c>
      <c r="D7921" s="44">
        <v>2006</v>
      </c>
      <c r="E7921" s="48" t="s">
        <v>8801</v>
      </c>
      <c r="F7921" s="44" t="s">
        <v>1296</v>
      </c>
      <c r="G7921" s="61">
        <v>43100</v>
      </c>
    </row>
    <row r="7922" spans="1:7" x14ac:dyDescent="0.15">
      <c r="A7922" s="44">
        <v>37894</v>
      </c>
      <c r="B7922" s="44" t="s">
        <v>1296</v>
      </c>
      <c r="C7922" s="48" t="s">
        <v>6673</v>
      </c>
      <c r="D7922" s="44">
        <v>2002</v>
      </c>
      <c r="E7922" s="48" t="s">
        <v>8778</v>
      </c>
      <c r="F7922" s="44" t="s">
        <v>1298</v>
      </c>
      <c r="G7922" s="61"/>
    </row>
    <row r="7923" spans="1:7" x14ac:dyDescent="0.15">
      <c r="A7923" s="44">
        <v>37895</v>
      </c>
      <c r="B7923" s="44" t="s">
        <v>1295</v>
      </c>
      <c r="C7923" s="48" t="s">
        <v>6662</v>
      </c>
      <c r="D7923" s="44">
        <v>2002</v>
      </c>
      <c r="E7923" s="48" t="s">
        <v>8790</v>
      </c>
      <c r="F7923" s="44" t="s">
        <v>1298</v>
      </c>
      <c r="G7923" s="61">
        <v>42646</v>
      </c>
    </row>
    <row r="7924" spans="1:7" x14ac:dyDescent="0.15">
      <c r="A7924" s="44">
        <v>37896</v>
      </c>
      <c r="B7924" s="44" t="s">
        <v>1296</v>
      </c>
      <c r="C7924" s="48" t="s">
        <v>6672</v>
      </c>
      <c r="D7924" s="44">
        <v>2001</v>
      </c>
      <c r="E7924" s="48" t="s">
        <v>8693</v>
      </c>
      <c r="F7924" s="44" t="s">
        <v>1295</v>
      </c>
      <c r="G7924" s="61">
        <v>43100</v>
      </c>
    </row>
    <row r="7925" spans="1:7" x14ac:dyDescent="0.15">
      <c r="A7925" s="44">
        <v>37897</v>
      </c>
      <c r="B7925" s="44" t="s">
        <v>1295</v>
      </c>
      <c r="C7925" s="48" t="s">
        <v>6756</v>
      </c>
      <c r="D7925" s="44">
        <v>2005</v>
      </c>
      <c r="E7925" s="48" t="s">
        <v>8797</v>
      </c>
      <c r="F7925" s="44" t="s">
        <v>1298</v>
      </c>
      <c r="G7925" s="61"/>
    </row>
    <row r="7926" spans="1:7" x14ac:dyDescent="0.15">
      <c r="A7926" s="44">
        <v>37898</v>
      </c>
      <c r="B7926" s="44" t="s">
        <v>1295</v>
      </c>
      <c r="C7926" s="48" t="s">
        <v>6651</v>
      </c>
      <c r="D7926" s="44">
        <v>2004</v>
      </c>
      <c r="E7926" s="48" t="s">
        <v>8807</v>
      </c>
      <c r="F7926" s="44" t="s">
        <v>1291</v>
      </c>
      <c r="G7926" s="61">
        <v>42645</v>
      </c>
    </row>
    <row r="7927" spans="1:7" x14ac:dyDescent="0.15">
      <c r="A7927" s="44">
        <v>37899</v>
      </c>
      <c r="B7927" s="44" t="s">
        <v>1295</v>
      </c>
      <c r="C7927" s="48" t="s">
        <v>6757</v>
      </c>
      <c r="D7927" s="44">
        <v>2004</v>
      </c>
      <c r="E7927" s="48" t="s">
        <v>8807</v>
      </c>
      <c r="F7927" s="44" t="s">
        <v>1291</v>
      </c>
      <c r="G7927" s="61"/>
    </row>
    <row r="7928" spans="1:7" x14ac:dyDescent="0.15">
      <c r="A7928" s="44">
        <v>37900</v>
      </c>
      <c r="B7928" s="44" t="s">
        <v>1295</v>
      </c>
      <c r="C7928" s="48" t="s">
        <v>6758</v>
      </c>
      <c r="D7928" s="44">
        <v>2006</v>
      </c>
      <c r="E7928" s="48" t="s">
        <v>8807</v>
      </c>
      <c r="F7928" s="44" t="s">
        <v>1291</v>
      </c>
      <c r="G7928" s="61">
        <v>42645</v>
      </c>
    </row>
    <row r="7929" spans="1:7" x14ac:dyDescent="0.15">
      <c r="A7929" s="44">
        <v>37901</v>
      </c>
      <c r="B7929" s="44" t="s">
        <v>1295</v>
      </c>
      <c r="C7929" s="48" t="s">
        <v>6759</v>
      </c>
      <c r="D7929" s="44">
        <v>2006</v>
      </c>
      <c r="E7929" s="48" t="s">
        <v>8807</v>
      </c>
      <c r="F7929" s="44" t="s">
        <v>1291</v>
      </c>
      <c r="G7929" s="61">
        <v>42645</v>
      </c>
    </row>
    <row r="7930" spans="1:7" x14ac:dyDescent="0.15">
      <c r="A7930" s="44">
        <v>37902</v>
      </c>
      <c r="B7930" s="44" t="s">
        <v>1295</v>
      </c>
      <c r="C7930" s="48" t="s">
        <v>6760</v>
      </c>
      <c r="D7930" s="44">
        <v>2001</v>
      </c>
      <c r="E7930" s="48" t="s">
        <v>11380</v>
      </c>
      <c r="F7930" s="44" t="s">
        <v>1298</v>
      </c>
      <c r="G7930" s="61"/>
    </row>
    <row r="7931" spans="1:7" x14ac:dyDescent="0.15">
      <c r="A7931" s="44">
        <v>37903</v>
      </c>
      <c r="B7931" s="44" t="s">
        <v>1295</v>
      </c>
      <c r="C7931" s="48" t="s">
        <v>6652</v>
      </c>
      <c r="D7931" s="44">
        <v>2003</v>
      </c>
      <c r="E7931" s="48" t="s">
        <v>8807</v>
      </c>
      <c r="F7931" s="44" t="s">
        <v>1291</v>
      </c>
      <c r="G7931" s="61">
        <v>42645</v>
      </c>
    </row>
    <row r="7932" spans="1:7" x14ac:dyDescent="0.15">
      <c r="A7932" s="44">
        <v>37904</v>
      </c>
      <c r="B7932" s="44" t="s">
        <v>1295</v>
      </c>
      <c r="C7932" s="48" t="s">
        <v>6761</v>
      </c>
      <c r="D7932" s="44">
        <v>2006</v>
      </c>
      <c r="E7932" s="48" t="s">
        <v>8735</v>
      </c>
      <c r="F7932" s="44" t="s">
        <v>1295</v>
      </c>
      <c r="G7932" s="61">
        <v>43100</v>
      </c>
    </row>
    <row r="7933" spans="1:7" x14ac:dyDescent="0.15">
      <c r="A7933" s="44">
        <v>37905</v>
      </c>
      <c r="B7933" s="44" t="s">
        <v>1296</v>
      </c>
      <c r="C7933" s="48" t="s">
        <v>8351</v>
      </c>
      <c r="D7933" s="44">
        <v>2003</v>
      </c>
      <c r="E7933" s="48" t="s">
        <v>8735</v>
      </c>
      <c r="F7933" s="44" t="s">
        <v>1295</v>
      </c>
      <c r="G7933" s="61">
        <v>42645</v>
      </c>
    </row>
    <row r="7934" spans="1:7" x14ac:dyDescent="0.15">
      <c r="A7934" s="44">
        <v>37906</v>
      </c>
      <c r="B7934" s="44" t="s">
        <v>1296</v>
      </c>
      <c r="C7934" s="48" t="s">
        <v>8352</v>
      </c>
      <c r="D7934" s="44">
        <v>2003</v>
      </c>
      <c r="E7934" s="48" t="s">
        <v>8735</v>
      </c>
      <c r="F7934" s="44" t="s">
        <v>1295</v>
      </c>
      <c r="G7934" s="61">
        <v>42645</v>
      </c>
    </row>
    <row r="7935" spans="1:7" x14ac:dyDescent="0.15">
      <c r="A7935" s="44">
        <v>37907</v>
      </c>
      <c r="B7935" s="44" t="s">
        <v>1296</v>
      </c>
      <c r="C7935" s="48" t="s">
        <v>6666</v>
      </c>
      <c r="D7935" s="44">
        <v>2003</v>
      </c>
      <c r="E7935" s="48" t="s">
        <v>8735</v>
      </c>
      <c r="F7935" s="44" t="s">
        <v>1295</v>
      </c>
      <c r="G7935" s="61">
        <v>42645</v>
      </c>
    </row>
    <row r="7936" spans="1:7" x14ac:dyDescent="0.15">
      <c r="A7936" s="44">
        <v>37908</v>
      </c>
      <c r="B7936" s="44" t="s">
        <v>1296</v>
      </c>
      <c r="C7936" s="48" t="s">
        <v>6667</v>
      </c>
      <c r="D7936" s="44">
        <v>2003</v>
      </c>
      <c r="E7936" s="48" t="s">
        <v>8735</v>
      </c>
      <c r="F7936" s="44" t="s">
        <v>1295</v>
      </c>
      <c r="G7936" s="61">
        <v>42645</v>
      </c>
    </row>
    <row r="7937" spans="1:7" x14ac:dyDescent="0.15">
      <c r="A7937" s="44">
        <v>37909</v>
      </c>
      <c r="B7937" s="44" t="s">
        <v>1296</v>
      </c>
      <c r="C7937" s="48" t="s">
        <v>6670</v>
      </c>
      <c r="D7937" s="44">
        <v>2004</v>
      </c>
      <c r="E7937" s="48" t="s">
        <v>8735</v>
      </c>
      <c r="F7937" s="44" t="s">
        <v>1295</v>
      </c>
      <c r="G7937" s="61">
        <v>42645</v>
      </c>
    </row>
    <row r="7938" spans="1:7" x14ac:dyDescent="0.15">
      <c r="A7938" s="133">
        <v>37910</v>
      </c>
      <c r="B7938" s="133" t="s">
        <v>1296</v>
      </c>
      <c r="C7938" s="134" t="s">
        <v>6667</v>
      </c>
      <c r="D7938" s="133">
        <v>2003</v>
      </c>
      <c r="E7938" s="134" t="s">
        <v>8735</v>
      </c>
      <c r="F7938" s="133" t="s">
        <v>1295</v>
      </c>
      <c r="G7938" s="135">
        <v>42645</v>
      </c>
    </row>
    <row r="7939" spans="1:7" x14ac:dyDescent="0.15">
      <c r="A7939" s="44">
        <v>37911</v>
      </c>
      <c r="B7939" s="44" t="s">
        <v>1296</v>
      </c>
      <c r="C7939" s="48" t="s">
        <v>6762</v>
      </c>
      <c r="D7939" s="44">
        <v>2006</v>
      </c>
      <c r="E7939" s="48" t="s">
        <v>8861</v>
      </c>
      <c r="F7939" s="44" t="s">
        <v>1291</v>
      </c>
      <c r="G7939" s="61"/>
    </row>
    <row r="7940" spans="1:7" x14ac:dyDescent="0.15">
      <c r="A7940" s="44">
        <v>37912</v>
      </c>
      <c r="B7940" s="44" t="s">
        <v>1296</v>
      </c>
      <c r="C7940" s="48" t="s">
        <v>6763</v>
      </c>
      <c r="D7940" s="44">
        <v>2005</v>
      </c>
      <c r="E7940" s="48" t="s">
        <v>8861</v>
      </c>
      <c r="F7940" s="44" t="s">
        <v>1291</v>
      </c>
      <c r="G7940" s="61"/>
    </row>
    <row r="7941" spans="1:7" x14ac:dyDescent="0.15">
      <c r="A7941" s="44">
        <v>37913</v>
      </c>
      <c r="B7941" s="44" t="s">
        <v>1296</v>
      </c>
      <c r="C7941" s="48" t="s">
        <v>6764</v>
      </c>
      <c r="D7941" s="44">
        <v>2006</v>
      </c>
      <c r="E7941" s="48" t="s">
        <v>8861</v>
      </c>
      <c r="F7941" s="44" t="s">
        <v>1291</v>
      </c>
      <c r="G7941" s="61"/>
    </row>
    <row r="7942" spans="1:7" x14ac:dyDescent="0.15">
      <c r="A7942" s="44">
        <v>37914</v>
      </c>
      <c r="B7942" s="44" t="s">
        <v>1295</v>
      </c>
      <c r="C7942" s="48" t="s">
        <v>8907</v>
      </c>
      <c r="D7942" s="44">
        <v>2000</v>
      </c>
      <c r="E7942" s="48" t="s">
        <v>8722</v>
      </c>
      <c r="F7942" s="44" t="s">
        <v>1296</v>
      </c>
      <c r="G7942" s="61"/>
    </row>
    <row r="7943" spans="1:7" x14ac:dyDescent="0.15">
      <c r="A7943" s="44">
        <v>37916</v>
      </c>
      <c r="B7943" s="44" t="s">
        <v>1295</v>
      </c>
      <c r="C7943" s="48" t="s">
        <v>8353</v>
      </c>
      <c r="D7943" s="44">
        <v>2002</v>
      </c>
      <c r="E7943" s="48" t="s">
        <v>8699</v>
      </c>
      <c r="F7943" s="44" t="s">
        <v>1294</v>
      </c>
      <c r="G7943" s="61"/>
    </row>
    <row r="7944" spans="1:7" x14ac:dyDescent="0.15">
      <c r="A7944" s="133">
        <v>37917</v>
      </c>
      <c r="B7944" s="133" t="s">
        <v>1296</v>
      </c>
      <c r="C7944" s="134" t="s">
        <v>6765</v>
      </c>
      <c r="D7944" s="133">
        <v>2004</v>
      </c>
      <c r="E7944" s="134" t="s">
        <v>8821</v>
      </c>
      <c r="F7944" s="133" t="s">
        <v>1299</v>
      </c>
    </row>
    <row r="7945" spans="1:7" x14ac:dyDescent="0.15">
      <c r="A7945" s="44">
        <v>37918</v>
      </c>
      <c r="B7945" s="44" t="s">
        <v>1296</v>
      </c>
      <c r="C7945" s="48" t="s">
        <v>6766</v>
      </c>
      <c r="D7945" s="44">
        <v>2005</v>
      </c>
      <c r="E7945" s="48" t="s">
        <v>8821</v>
      </c>
      <c r="F7945" s="44" t="s">
        <v>1299</v>
      </c>
      <c r="G7945" s="61"/>
    </row>
    <row r="7946" spans="1:7" x14ac:dyDescent="0.15">
      <c r="A7946" s="44">
        <v>37919</v>
      </c>
      <c r="B7946" s="44" t="s">
        <v>1295</v>
      </c>
      <c r="C7946" s="48" t="s">
        <v>6661</v>
      </c>
      <c r="D7946" s="44">
        <v>2004</v>
      </c>
      <c r="E7946" s="48" t="s">
        <v>8691</v>
      </c>
      <c r="F7946" s="44" t="s">
        <v>1296</v>
      </c>
      <c r="G7946" s="61">
        <v>43023</v>
      </c>
    </row>
    <row r="7947" spans="1:7" x14ac:dyDescent="0.15">
      <c r="A7947" s="44">
        <v>37920</v>
      </c>
      <c r="B7947" s="44" t="s">
        <v>1295</v>
      </c>
      <c r="C7947" s="48" t="s">
        <v>6767</v>
      </c>
      <c r="D7947" s="44">
        <v>2007</v>
      </c>
      <c r="E7947" s="48" t="s">
        <v>8737</v>
      </c>
      <c r="F7947" s="44" t="s">
        <v>1293</v>
      </c>
      <c r="G7947" s="61">
        <v>42876</v>
      </c>
    </row>
    <row r="7948" spans="1:7" x14ac:dyDescent="0.15">
      <c r="A7948" s="44">
        <v>37921</v>
      </c>
      <c r="B7948" s="44" t="s">
        <v>1295</v>
      </c>
      <c r="C7948" s="48" t="s">
        <v>6660</v>
      </c>
      <c r="D7948" s="44">
        <v>2004</v>
      </c>
      <c r="E7948" s="48" t="s">
        <v>8879</v>
      </c>
      <c r="F7948" s="44" t="s">
        <v>1296</v>
      </c>
      <c r="G7948" s="61">
        <v>42645</v>
      </c>
    </row>
    <row r="7949" spans="1:7" x14ac:dyDescent="0.15">
      <c r="A7949" s="44">
        <v>37922</v>
      </c>
      <c r="B7949" s="44" t="s">
        <v>1296</v>
      </c>
      <c r="C7949" s="48" t="s">
        <v>6668</v>
      </c>
      <c r="D7949" s="44">
        <v>2004</v>
      </c>
      <c r="E7949" s="48" t="s">
        <v>8879</v>
      </c>
      <c r="F7949" s="44" t="s">
        <v>1296</v>
      </c>
      <c r="G7949" s="61">
        <v>42645</v>
      </c>
    </row>
    <row r="7950" spans="1:7" x14ac:dyDescent="0.15">
      <c r="A7950" s="44">
        <v>37924</v>
      </c>
      <c r="B7950" s="44" t="s">
        <v>1295</v>
      </c>
      <c r="C7950" s="48" t="s">
        <v>6768</v>
      </c>
      <c r="D7950" s="44">
        <v>2003</v>
      </c>
      <c r="E7950" s="48" t="s">
        <v>8706</v>
      </c>
      <c r="F7950" s="44" t="s">
        <v>1291</v>
      </c>
      <c r="G7950" s="61">
        <v>43100</v>
      </c>
    </row>
    <row r="7951" spans="1:7" x14ac:dyDescent="0.15">
      <c r="A7951" s="44">
        <v>37925</v>
      </c>
      <c r="B7951" s="44" t="s">
        <v>1295</v>
      </c>
      <c r="C7951" s="48" t="s">
        <v>6769</v>
      </c>
      <c r="D7951" s="44">
        <v>2005</v>
      </c>
      <c r="E7951" s="48" t="s">
        <v>8707</v>
      </c>
      <c r="F7951" s="44" t="s">
        <v>1290</v>
      </c>
      <c r="G7951" s="61"/>
    </row>
    <row r="7952" spans="1:7" x14ac:dyDescent="0.15">
      <c r="A7952" s="44">
        <v>37926</v>
      </c>
      <c r="B7952" s="44" t="s">
        <v>1295</v>
      </c>
      <c r="C7952" s="48" t="s">
        <v>6770</v>
      </c>
      <c r="D7952" s="44">
        <v>2004</v>
      </c>
      <c r="E7952" s="48" t="s">
        <v>8780</v>
      </c>
      <c r="F7952" s="44" t="s">
        <v>1294</v>
      </c>
      <c r="G7952" s="61"/>
    </row>
    <row r="7953" spans="1:7" x14ac:dyDescent="0.15">
      <c r="A7953" s="44">
        <v>37927</v>
      </c>
      <c r="B7953" s="44" t="s">
        <v>1295</v>
      </c>
      <c r="C7953" s="48" t="s">
        <v>6771</v>
      </c>
      <c r="D7953" s="44">
        <v>2002</v>
      </c>
      <c r="E7953" s="48" t="s">
        <v>8780</v>
      </c>
      <c r="F7953" s="44" t="s">
        <v>1294</v>
      </c>
      <c r="G7953" s="61">
        <v>43030</v>
      </c>
    </row>
    <row r="7954" spans="1:7" x14ac:dyDescent="0.15">
      <c r="A7954" s="44">
        <v>37928</v>
      </c>
      <c r="B7954" s="44" t="s">
        <v>1295</v>
      </c>
      <c r="C7954" s="48" t="s">
        <v>6653</v>
      </c>
      <c r="D7954" s="44">
        <v>2004</v>
      </c>
      <c r="E7954" s="48" t="s">
        <v>8821</v>
      </c>
      <c r="F7954" s="44" t="s">
        <v>1299</v>
      </c>
      <c r="G7954" s="61"/>
    </row>
    <row r="7955" spans="1:7" x14ac:dyDescent="0.15">
      <c r="A7955" s="44">
        <v>37929</v>
      </c>
      <c r="B7955" s="44" t="s">
        <v>1296</v>
      </c>
      <c r="C7955" s="48" t="s">
        <v>6772</v>
      </c>
      <c r="D7955" s="44">
        <v>2003</v>
      </c>
      <c r="E7955" s="48" t="s">
        <v>9977</v>
      </c>
      <c r="F7955" s="44" t="s">
        <v>1298</v>
      </c>
      <c r="G7955" s="61">
        <v>42870</v>
      </c>
    </row>
    <row r="7956" spans="1:7" x14ac:dyDescent="0.15">
      <c r="A7956" s="44">
        <v>37930</v>
      </c>
      <c r="B7956" s="44" t="s">
        <v>1296</v>
      </c>
      <c r="C7956" s="48" t="s">
        <v>6773</v>
      </c>
      <c r="D7956" s="44">
        <v>2000</v>
      </c>
      <c r="E7956" s="48" t="s">
        <v>8803</v>
      </c>
      <c r="F7956" s="44" t="s">
        <v>1296</v>
      </c>
      <c r="G7956" s="61">
        <v>42778</v>
      </c>
    </row>
    <row r="7957" spans="1:7" x14ac:dyDescent="0.15">
      <c r="A7957" s="44">
        <v>37931</v>
      </c>
      <c r="B7957" s="44" t="s">
        <v>1295</v>
      </c>
      <c r="C7957" s="48" t="s">
        <v>6658</v>
      </c>
      <c r="D7957" s="44">
        <v>2005</v>
      </c>
      <c r="E7957" s="48" t="s">
        <v>8776</v>
      </c>
      <c r="F7957" s="44" t="s">
        <v>1295</v>
      </c>
      <c r="G7957" s="61">
        <v>43100</v>
      </c>
    </row>
    <row r="7958" spans="1:7" x14ac:dyDescent="0.15">
      <c r="A7958" s="44">
        <v>37932</v>
      </c>
      <c r="B7958" s="44" t="s">
        <v>1296</v>
      </c>
      <c r="C7958" s="48" t="s">
        <v>6774</v>
      </c>
      <c r="D7958" s="44">
        <v>2007</v>
      </c>
      <c r="E7958" s="48" t="s">
        <v>9164</v>
      </c>
      <c r="F7958" s="44" t="s">
        <v>1291</v>
      </c>
      <c r="G7958" s="61"/>
    </row>
    <row r="7959" spans="1:7" x14ac:dyDescent="0.15">
      <c r="A7959" s="44">
        <v>37933</v>
      </c>
      <c r="B7959" s="44" t="s">
        <v>1295</v>
      </c>
      <c r="C7959" s="48" t="s">
        <v>6664</v>
      </c>
      <c r="D7959" s="44">
        <v>2002</v>
      </c>
      <c r="E7959" s="48" t="s">
        <v>9179</v>
      </c>
      <c r="F7959" s="44" t="s">
        <v>1294</v>
      </c>
      <c r="G7959" s="61"/>
    </row>
    <row r="7960" spans="1:7" x14ac:dyDescent="0.15">
      <c r="A7960" s="44">
        <v>37934</v>
      </c>
      <c r="B7960" s="44" t="s">
        <v>1296</v>
      </c>
      <c r="C7960" s="48" t="s">
        <v>6775</v>
      </c>
      <c r="D7960" s="44">
        <v>2000</v>
      </c>
      <c r="E7960" s="48" t="s">
        <v>9164</v>
      </c>
      <c r="F7960" s="44" t="s">
        <v>1291</v>
      </c>
      <c r="G7960" s="61"/>
    </row>
    <row r="7961" spans="1:7" x14ac:dyDescent="0.15">
      <c r="A7961" s="44">
        <v>37935</v>
      </c>
      <c r="B7961" s="44" t="s">
        <v>1295</v>
      </c>
      <c r="C7961" s="48" t="s">
        <v>6776</v>
      </c>
      <c r="D7961" s="44">
        <v>2002</v>
      </c>
      <c r="E7961" s="48" t="s">
        <v>9164</v>
      </c>
      <c r="F7961" s="44" t="s">
        <v>1291</v>
      </c>
      <c r="G7961" s="61"/>
    </row>
    <row r="7962" spans="1:7" x14ac:dyDescent="0.15">
      <c r="A7962" s="44">
        <v>37936</v>
      </c>
      <c r="B7962" s="44" t="s">
        <v>1295</v>
      </c>
      <c r="C7962" s="48" t="s">
        <v>6777</v>
      </c>
      <c r="D7962" s="44">
        <v>2000</v>
      </c>
      <c r="E7962" s="48" t="s">
        <v>9164</v>
      </c>
      <c r="F7962" s="44" t="s">
        <v>1291</v>
      </c>
      <c r="G7962" s="61"/>
    </row>
    <row r="7963" spans="1:7" x14ac:dyDescent="0.15">
      <c r="A7963" s="44">
        <v>37937</v>
      </c>
      <c r="B7963" s="44" t="s">
        <v>1296</v>
      </c>
      <c r="C7963" s="48" t="s">
        <v>6778</v>
      </c>
      <c r="D7963" s="44">
        <v>2001</v>
      </c>
      <c r="E7963" s="48" t="s">
        <v>8743</v>
      </c>
      <c r="F7963" s="44" t="s">
        <v>1299</v>
      </c>
      <c r="G7963" s="61"/>
    </row>
    <row r="7964" spans="1:7" x14ac:dyDescent="0.15">
      <c r="A7964" s="44">
        <v>37938</v>
      </c>
      <c r="B7964" s="44" t="s">
        <v>1295</v>
      </c>
      <c r="C7964" s="48" t="s">
        <v>6779</v>
      </c>
      <c r="D7964" s="44">
        <v>2001</v>
      </c>
      <c r="E7964" s="48" t="s">
        <v>8802</v>
      </c>
      <c r="F7964" s="44" t="s">
        <v>1296</v>
      </c>
      <c r="G7964" s="61">
        <v>43072</v>
      </c>
    </row>
    <row r="7965" spans="1:7" x14ac:dyDescent="0.15">
      <c r="A7965" s="44">
        <v>37939</v>
      </c>
      <c r="B7965" s="44" t="s">
        <v>1296</v>
      </c>
      <c r="C7965" s="48" t="s">
        <v>7900</v>
      </c>
      <c r="D7965" s="44">
        <v>2007</v>
      </c>
      <c r="E7965" s="48" t="s">
        <v>8802</v>
      </c>
      <c r="F7965" s="44" t="s">
        <v>1296</v>
      </c>
      <c r="G7965" s="61">
        <v>43100</v>
      </c>
    </row>
    <row r="7966" spans="1:7" x14ac:dyDescent="0.15">
      <c r="A7966" s="44">
        <v>37940</v>
      </c>
      <c r="B7966" s="44" t="s">
        <v>1296</v>
      </c>
      <c r="C7966" s="48" t="s">
        <v>6780</v>
      </c>
      <c r="D7966" s="44">
        <v>2006</v>
      </c>
      <c r="E7966" s="48" t="s">
        <v>8729</v>
      </c>
      <c r="F7966" s="44" t="s">
        <v>1298</v>
      </c>
      <c r="G7966" s="61"/>
    </row>
    <row r="7967" spans="1:7" x14ac:dyDescent="0.15">
      <c r="A7967" s="44">
        <v>37941</v>
      </c>
      <c r="B7967" s="44" t="s">
        <v>1295</v>
      </c>
      <c r="C7967" s="48" t="s">
        <v>6781</v>
      </c>
      <c r="D7967" s="44">
        <v>2006</v>
      </c>
      <c r="E7967" s="48" t="s">
        <v>8736</v>
      </c>
      <c r="F7967" s="44" t="s">
        <v>1295</v>
      </c>
      <c r="G7967" s="61">
        <v>43100</v>
      </c>
    </row>
    <row r="7968" spans="1:7" x14ac:dyDescent="0.15">
      <c r="A7968" s="44">
        <v>37942</v>
      </c>
      <c r="B7968" s="44" t="s">
        <v>1296</v>
      </c>
      <c r="C7968" s="48" t="s">
        <v>6782</v>
      </c>
      <c r="D7968" s="44">
        <v>2006</v>
      </c>
      <c r="E7968" s="48" t="s">
        <v>8736</v>
      </c>
      <c r="F7968" s="44" t="s">
        <v>1295</v>
      </c>
      <c r="G7968" s="61"/>
    </row>
    <row r="7969" spans="1:7" x14ac:dyDescent="0.15">
      <c r="A7969" s="44">
        <v>37943</v>
      </c>
      <c r="B7969" s="44" t="s">
        <v>1296</v>
      </c>
      <c r="C7969" s="48" t="s">
        <v>6783</v>
      </c>
      <c r="D7969" s="44">
        <v>2000</v>
      </c>
      <c r="E7969" s="48" t="s">
        <v>8825</v>
      </c>
      <c r="F7969" s="44" t="s">
        <v>1292</v>
      </c>
      <c r="G7969" s="61">
        <v>42678</v>
      </c>
    </row>
    <row r="7970" spans="1:7" x14ac:dyDescent="0.15">
      <c r="A7970" s="44">
        <v>37944</v>
      </c>
      <c r="B7970" s="44" t="s">
        <v>1295</v>
      </c>
      <c r="C7970" s="48" t="s">
        <v>6784</v>
      </c>
      <c r="D7970" s="44">
        <v>2000</v>
      </c>
      <c r="E7970" s="48" t="s">
        <v>8825</v>
      </c>
      <c r="F7970" s="44" t="s">
        <v>1292</v>
      </c>
      <c r="G7970" s="61">
        <v>42806</v>
      </c>
    </row>
    <row r="7971" spans="1:7" x14ac:dyDescent="0.15">
      <c r="A7971" s="44">
        <v>37945</v>
      </c>
      <c r="B7971" s="44" t="s">
        <v>1295</v>
      </c>
      <c r="C7971" s="48" t="s">
        <v>6785</v>
      </c>
      <c r="D7971" s="44">
        <v>2002</v>
      </c>
      <c r="E7971" s="48" t="s">
        <v>8825</v>
      </c>
      <c r="F7971" s="44" t="s">
        <v>1292</v>
      </c>
      <c r="G7971" s="61">
        <v>42806</v>
      </c>
    </row>
    <row r="7972" spans="1:7" x14ac:dyDescent="0.15">
      <c r="A7972" s="44">
        <v>37946</v>
      </c>
      <c r="B7972" s="44" t="s">
        <v>1295</v>
      </c>
      <c r="C7972" s="48" t="s">
        <v>11279</v>
      </c>
      <c r="D7972" s="44">
        <v>1999</v>
      </c>
      <c r="E7972" s="48" t="s">
        <v>8825</v>
      </c>
      <c r="F7972" s="44" t="s">
        <v>1292</v>
      </c>
      <c r="G7972" s="61">
        <v>42701</v>
      </c>
    </row>
    <row r="7973" spans="1:7" x14ac:dyDescent="0.15">
      <c r="A7973" s="44">
        <v>37947</v>
      </c>
      <c r="B7973" s="44" t="s">
        <v>1295</v>
      </c>
      <c r="C7973" s="48" t="s">
        <v>6786</v>
      </c>
      <c r="D7973" s="44">
        <v>2003</v>
      </c>
      <c r="E7973" s="48" t="s">
        <v>8825</v>
      </c>
      <c r="F7973" s="44" t="s">
        <v>1292</v>
      </c>
      <c r="G7973" s="61">
        <v>42806</v>
      </c>
    </row>
    <row r="7974" spans="1:7" x14ac:dyDescent="0.15">
      <c r="A7974" s="44">
        <v>37948</v>
      </c>
      <c r="B7974" s="44" t="s">
        <v>1296</v>
      </c>
      <c r="C7974" s="48" t="s">
        <v>7445</v>
      </c>
      <c r="D7974" s="44">
        <v>2000</v>
      </c>
      <c r="E7974" s="48" t="s">
        <v>8706</v>
      </c>
      <c r="F7974" s="44" t="s">
        <v>1291</v>
      </c>
      <c r="G7974" s="61">
        <v>42771</v>
      </c>
    </row>
    <row r="7975" spans="1:7" x14ac:dyDescent="0.15">
      <c r="A7975" s="44">
        <v>37949</v>
      </c>
      <c r="B7975" s="44" t="s">
        <v>1296</v>
      </c>
      <c r="C7975" s="48" t="s">
        <v>6787</v>
      </c>
      <c r="D7975" s="44">
        <v>2004</v>
      </c>
      <c r="E7975" s="48" t="s">
        <v>8740</v>
      </c>
      <c r="F7975" s="44" t="s">
        <v>1297</v>
      </c>
      <c r="G7975" s="61">
        <v>43100</v>
      </c>
    </row>
    <row r="7976" spans="1:7" x14ac:dyDescent="0.15">
      <c r="A7976" s="44">
        <v>37950</v>
      </c>
      <c r="B7976" s="44" t="s">
        <v>1295</v>
      </c>
      <c r="C7976" s="48" t="s">
        <v>6788</v>
      </c>
      <c r="D7976" s="44">
        <v>2000</v>
      </c>
      <c r="E7976" s="48" t="s">
        <v>8820</v>
      </c>
      <c r="F7976" s="44" t="s">
        <v>1291</v>
      </c>
      <c r="G7976" s="61">
        <v>43100</v>
      </c>
    </row>
    <row r="7977" spans="1:7" x14ac:dyDescent="0.15">
      <c r="A7977" s="44">
        <v>37951</v>
      </c>
      <c r="B7977" s="44" t="s">
        <v>1296</v>
      </c>
      <c r="C7977" s="48" t="s">
        <v>6789</v>
      </c>
      <c r="D7977" s="44">
        <v>2005</v>
      </c>
      <c r="E7977" s="48" t="s">
        <v>8820</v>
      </c>
      <c r="F7977" s="44" t="s">
        <v>1291</v>
      </c>
      <c r="G7977" s="61">
        <v>42771</v>
      </c>
    </row>
    <row r="7978" spans="1:7" x14ac:dyDescent="0.15">
      <c r="A7978" s="44">
        <v>37952</v>
      </c>
      <c r="B7978" s="44" t="s">
        <v>1296</v>
      </c>
      <c r="C7978" s="48" t="s">
        <v>6790</v>
      </c>
      <c r="D7978" s="44">
        <v>2003</v>
      </c>
      <c r="E7978" s="48" t="s">
        <v>8729</v>
      </c>
      <c r="F7978" s="44" t="s">
        <v>1298</v>
      </c>
      <c r="G7978" s="61">
        <v>42674</v>
      </c>
    </row>
    <row r="7979" spans="1:7" x14ac:dyDescent="0.15">
      <c r="A7979" s="44">
        <v>37953</v>
      </c>
      <c r="B7979" s="44" t="s">
        <v>1295</v>
      </c>
      <c r="C7979" s="48" t="s">
        <v>6793</v>
      </c>
      <c r="D7979" s="44">
        <v>2009</v>
      </c>
      <c r="E7979" s="48" t="s">
        <v>8718</v>
      </c>
      <c r="F7979" s="44" t="s">
        <v>1293</v>
      </c>
      <c r="G7979" s="61"/>
    </row>
    <row r="7980" spans="1:7" x14ac:dyDescent="0.15">
      <c r="A7980" s="44">
        <v>37954</v>
      </c>
      <c r="B7980" s="44" t="s">
        <v>1295</v>
      </c>
      <c r="C7980" s="48" t="s">
        <v>6794</v>
      </c>
      <c r="D7980" s="44">
        <v>2007</v>
      </c>
      <c r="E7980" s="48" t="s">
        <v>8718</v>
      </c>
      <c r="F7980" s="44" t="s">
        <v>1293</v>
      </c>
      <c r="G7980" s="61"/>
    </row>
    <row r="7981" spans="1:7" x14ac:dyDescent="0.15">
      <c r="A7981" s="44">
        <v>37955</v>
      </c>
      <c r="B7981" s="44" t="s">
        <v>1295</v>
      </c>
      <c r="C7981" s="48" t="s">
        <v>6795</v>
      </c>
      <c r="D7981" s="44">
        <v>2005</v>
      </c>
      <c r="E7981" s="48" t="s">
        <v>8718</v>
      </c>
      <c r="F7981" s="44" t="s">
        <v>1293</v>
      </c>
      <c r="G7981" s="61">
        <v>42896</v>
      </c>
    </row>
    <row r="7982" spans="1:7" x14ac:dyDescent="0.15">
      <c r="A7982" s="44">
        <v>37956</v>
      </c>
      <c r="B7982" s="44" t="s">
        <v>1295</v>
      </c>
      <c r="C7982" s="48" t="s">
        <v>6796</v>
      </c>
      <c r="D7982" s="44">
        <v>2005</v>
      </c>
      <c r="E7982" s="48" t="s">
        <v>8753</v>
      </c>
      <c r="F7982" s="44" t="s">
        <v>1295</v>
      </c>
      <c r="G7982" s="61">
        <v>43100</v>
      </c>
    </row>
    <row r="7983" spans="1:7" x14ac:dyDescent="0.15">
      <c r="A7983" s="44">
        <v>37957</v>
      </c>
      <c r="B7983" s="44" t="s">
        <v>1296</v>
      </c>
      <c r="C7983" s="48" t="s">
        <v>6797</v>
      </c>
      <c r="D7983" s="44">
        <v>2006</v>
      </c>
      <c r="E7983" s="48" t="s">
        <v>8753</v>
      </c>
      <c r="F7983" s="44" t="s">
        <v>1295</v>
      </c>
      <c r="G7983" s="61">
        <v>43100</v>
      </c>
    </row>
    <row r="7984" spans="1:7" x14ac:dyDescent="0.15">
      <c r="A7984" s="44">
        <v>37958</v>
      </c>
      <c r="B7984" s="44" t="s">
        <v>1295</v>
      </c>
      <c r="C7984" s="48" t="s">
        <v>6798</v>
      </c>
      <c r="D7984" s="44">
        <v>2004</v>
      </c>
      <c r="E7984" s="48" t="s">
        <v>8726</v>
      </c>
      <c r="F7984" s="44" t="s">
        <v>1292</v>
      </c>
      <c r="G7984" s="61">
        <v>43100</v>
      </c>
    </row>
    <row r="7985" spans="1:7" x14ac:dyDescent="0.15">
      <c r="A7985" s="44">
        <v>37959</v>
      </c>
      <c r="B7985" s="44" t="s">
        <v>1295</v>
      </c>
      <c r="C7985" s="48" t="s">
        <v>6799</v>
      </c>
      <c r="D7985" s="44">
        <v>2005</v>
      </c>
      <c r="E7985" s="48" t="s">
        <v>8735</v>
      </c>
      <c r="F7985" s="44" t="s">
        <v>1295</v>
      </c>
      <c r="G7985" s="61"/>
    </row>
    <row r="7986" spans="1:7" x14ac:dyDescent="0.15">
      <c r="A7986" s="44">
        <v>37960</v>
      </c>
      <c r="B7986" s="44" t="s">
        <v>1295</v>
      </c>
      <c r="C7986" s="48" t="s">
        <v>7241</v>
      </c>
      <c r="D7986" s="44">
        <v>2005</v>
      </c>
      <c r="E7986" s="48" t="s">
        <v>8735</v>
      </c>
      <c r="F7986" s="44" t="s">
        <v>1295</v>
      </c>
      <c r="G7986" s="61">
        <v>42786</v>
      </c>
    </row>
    <row r="7987" spans="1:7" x14ac:dyDescent="0.15">
      <c r="A7987" s="44">
        <v>37961</v>
      </c>
      <c r="B7987" s="44" t="s">
        <v>1295</v>
      </c>
      <c r="C7987" s="48" t="s">
        <v>6800</v>
      </c>
      <c r="D7987" s="44">
        <v>2007</v>
      </c>
      <c r="E7987" s="48" t="s">
        <v>8802</v>
      </c>
      <c r="F7987" s="44" t="s">
        <v>1296</v>
      </c>
      <c r="G7987" s="61">
        <v>43100</v>
      </c>
    </row>
    <row r="7988" spans="1:7" x14ac:dyDescent="0.15">
      <c r="A7988" s="44">
        <v>37962</v>
      </c>
      <c r="B7988" s="44" t="s">
        <v>1295</v>
      </c>
      <c r="C7988" s="48" t="s">
        <v>6801</v>
      </c>
      <c r="D7988" s="44">
        <v>2007</v>
      </c>
      <c r="E7988" s="48" t="s">
        <v>8735</v>
      </c>
      <c r="F7988" s="44" t="s">
        <v>1295</v>
      </c>
      <c r="G7988" s="61"/>
    </row>
    <row r="7989" spans="1:7" x14ac:dyDescent="0.15">
      <c r="A7989" s="44">
        <v>37963</v>
      </c>
      <c r="B7989" s="44" t="s">
        <v>1296</v>
      </c>
      <c r="C7989" s="48" t="s">
        <v>6802</v>
      </c>
      <c r="D7989" s="44">
        <v>2002</v>
      </c>
      <c r="E7989" s="48" t="s">
        <v>8725</v>
      </c>
      <c r="F7989" s="44" t="s">
        <v>1291</v>
      </c>
      <c r="G7989" s="61">
        <v>43100</v>
      </c>
    </row>
    <row r="7990" spans="1:7" x14ac:dyDescent="0.15">
      <c r="A7990" s="44">
        <v>37964</v>
      </c>
      <c r="B7990" s="44" t="s">
        <v>1295</v>
      </c>
      <c r="C7990" s="48" t="s">
        <v>6803</v>
      </c>
      <c r="D7990" s="44">
        <v>2001</v>
      </c>
      <c r="E7990" s="48" t="s">
        <v>8725</v>
      </c>
      <c r="F7990" s="44" t="s">
        <v>1291</v>
      </c>
      <c r="G7990" s="61"/>
    </row>
    <row r="7991" spans="1:7" x14ac:dyDescent="0.15">
      <c r="A7991" s="44">
        <v>37965</v>
      </c>
      <c r="B7991" s="44" t="s">
        <v>1295</v>
      </c>
      <c r="C7991" s="48" t="s">
        <v>6804</v>
      </c>
      <c r="D7991" s="44">
        <v>2002</v>
      </c>
      <c r="E7991" s="48" t="s">
        <v>8725</v>
      </c>
      <c r="F7991" s="44" t="s">
        <v>1291</v>
      </c>
      <c r="G7991" s="61">
        <v>43100</v>
      </c>
    </row>
    <row r="7992" spans="1:7" x14ac:dyDescent="0.15">
      <c r="A7992" s="44">
        <v>37966</v>
      </c>
      <c r="B7992" s="44" t="s">
        <v>1295</v>
      </c>
      <c r="C7992" s="48" t="s">
        <v>6805</v>
      </c>
      <c r="D7992" s="44">
        <v>2005</v>
      </c>
      <c r="E7992" s="48" t="s">
        <v>8725</v>
      </c>
      <c r="F7992" s="44" t="s">
        <v>1291</v>
      </c>
      <c r="G7992" s="61">
        <v>42771</v>
      </c>
    </row>
    <row r="7993" spans="1:7" x14ac:dyDescent="0.15">
      <c r="A7993" s="44">
        <v>37967</v>
      </c>
      <c r="B7993" s="44" t="s">
        <v>1295</v>
      </c>
      <c r="C7993" s="48" t="s">
        <v>6806</v>
      </c>
      <c r="D7993" s="44">
        <v>2005</v>
      </c>
      <c r="E7993" s="48" t="s">
        <v>11382</v>
      </c>
      <c r="F7993" s="44" t="s">
        <v>1298</v>
      </c>
      <c r="G7993" s="61">
        <v>43100</v>
      </c>
    </row>
    <row r="7994" spans="1:7" x14ac:dyDescent="0.15">
      <c r="A7994" s="44">
        <v>37968</v>
      </c>
      <c r="B7994" s="44" t="s">
        <v>1296</v>
      </c>
      <c r="C7994" s="48" t="s">
        <v>8354</v>
      </c>
      <c r="D7994" s="44">
        <v>2008</v>
      </c>
      <c r="E7994" s="48" t="s">
        <v>8801</v>
      </c>
      <c r="F7994" s="44" t="s">
        <v>1296</v>
      </c>
      <c r="G7994" s="61">
        <v>43100</v>
      </c>
    </row>
    <row r="7995" spans="1:7" x14ac:dyDescent="0.15">
      <c r="A7995" s="44">
        <v>37969</v>
      </c>
      <c r="B7995" s="44" t="s">
        <v>1296</v>
      </c>
      <c r="C7995" s="48" t="s">
        <v>6807</v>
      </c>
      <c r="D7995" s="44">
        <v>2003</v>
      </c>
      <c r="E7995" s="48" t="s">
        <v>8749</v>
      </c>
      <c r="F7995" s="44" t="s">
        <v>1291</v>
      </c>
      <c r="G7995" s="61"/>
    </row>
    <row r="7996" spans="1:7" x14ac:dyDescent="0.15">
      <c r="A7996" s="44">
        <v>37970</v>
      </c>
      <c r="B7996" s="44" t="s">
        <v>1296</v>
      </c>
      <c r="C7996" s="48" t="s">
        <v>6808</v>
      </c>
      <c r="D7996" s="44">
        <v>2007</v>
      </c>
      <c r="E7996" s="48" t="s">
        <v>8735</v>
      </c>
      <c r="F7996" s="44" t="s">
        <v>1295</v>
      </c>
      <c r="G7996" s="61">
        <v>43100</v>
      </c>
    </row>
    <row r="7997" spans="1:7" x14ac:dyDescent="0.15">
      <c r="A7997" s="44">
        <v>37971</v>
      </c>
      <c r="B7997" s="44" t="s">
        <v>1296</v>
      </c>
      <c r="C7997" s="48" t="s">
        <v>6809</v>
      </c>
      <c r="D7997" s="44">
        <v>2007</v>
      </c>
      <c r="E7997" s="48" t="s">
        <v>9173</v>
      </c>
      <c r="F7997" s="44" t="s">
        <v>1296</v>
      </c>
      <c r="G7997" s="61"/>
    </row>
    <row r="7998" spans="1:7" x14ac:dyDescent="0.15">
      <c r="A7998" s="44">
        <v>37972</v>
      </c>
      <c r="B7998" s="44" t="s">
        <v>1295</v>
      </c>
      <c r="C7998" s="48" t="s">
        <v>6810</v>
      </c>
      <c r="D7998" s="44">
        <v>2007</v>
      </c>
      <c r="E7998" s="48" t="s">
        <v>8859</v>
      </c>
      <c r="F7998" s="44" t="s">
        <v>1295</v>
      </c>
      <c r="G7998" s="61">
        <v>42660</v>
      </c>
    </row>
    <row r="7999" spans="1:7" x14ac:dyDescent="0.15">
      <c r="A7999" s="44">
        <v>37973</v>
      </c>
      <c r="B7999" s="44" t="s">
        <v>1296</v>
      </c>
      <c r="C7999" s="48" t="s">
        <v>8016</v>
      </c>
      <c r="D7999" s="44">
        <v>2006</v>
      </c>
      <c r="E7999" s="48" t="s">
        <v>8766</v>
      </c>
      <c r="F7999" s="44" t="s">
        <v>1291</v>
      </c>
      <c r="G7999" s="61">
        <v>43100</v>
      </c>
    </row>
    <row r="8000" spans="1:7" x14ac:dyDescent="0.15">
      <c r="A8000" s="44">
        <v>37974</v>
      </c>
      <c r="B8000" s="44" t="s">
        <v>1295</v>
      </c>
      <c r="C8000" s="48" t="s">
        <v>6811</v>
      </c>
      <c r="D8000" s="44">
        <v>2005</v>
      </c>
      <c r="E8000" s="48" t="s">
        <v>8739</v>
      </c>
      <c r="F8000" s="44" t="s">
        <v>1292</v>
      </c>
      <c r="G8000" s="61">
        <v>43100</v>
      </c>
    </row>
    <row r="8001" spans="1:7" x14ac:dyDescent="0.15">
      <c r="A8001" s="44">
        <v>37975</v>
      </c>
      <c r="B8001" s="44" t="s">
        <v>1295</v>
      </c>
      <c r="C8001" s="48" t="s">
        <v>6812</v>
      </c>
      <c r="D8001" s="44">
        <v>2002</v>
      </c>
      <c r="E8001" s="48" t="s">
        <v>8827</v>
      </c>
      <c r="F8001" s="44" t="s">
        <v>1293</v>
      </c>
      <c r="G8001" s="61">
        <v>42871</v>
      </c>
    </row>
    <row r="8002" spans="1:7" x14ac:dyDescent="0.15">
      <c r="A8002" s="44">
        <v>37976</v>
      </c>
      <c r="B8002" s="44" t="s">
        <v>1295</v>
      </c>
      <c r="C8002" s="48" t="s">
        <v>6813</v>
      </c>
      <c r="D8002" s="44">
        <v>2002</v>
      </c>
      <c r="E8002" s="48" t="s">
        <v>8827</v>
      </c>
      <c r="F8002" s="44" t="s">
        <v>1293</v>
      </c>
      <c r="G8002" s="61">
        <v>42871</v>
      </c>
    </row>
    <row r="8003" spans="1:7" x14ac:dyDescent="0.15">
      <c r="A8003" s="44">
        <v>37977</v>
      </c>
      <c r="B8003" s="44" t="s">
        <v>1295</v>
      </c>
      <c r="C8003" s="48" t="s">
        <v>6814</v>
      </c>
      <c r="D8003" s="44">
        <v>2002</v>
      </c>
      <c r="E8003" s="48" t="s">
        <v>8827</v>
      </c>
      <c r="F8003" s="44" t="s">
        <v>1293</v>
      </c>
      <c r="G8003" s="61">
        <v>42871</v>
      </c>
    </row>
    <row r="8004" spans="1:7" x14ac:dyDescent="0.15">
      <c r="A8004" s="44">
        <v>37978</v>
      </c>
      <c r="B8004" s="44" t="s">
        <v>1295</v>
      </c>
      <c r="C8004" s="48" t="s">
        <v>6815</v>
      </c>
      <c r="D8004" s="44">
        <v>2002</v>
      </c>
      <c r="E8004" s="48" t="s">
        <v>8827</v>
      </c>
      <c r="F8004" s="44" t="s">
        <v>1293</v>
      </c>
      <c r="G8004" s="61"/>
    </row>
    <row r="8005" spans="1:7" x14ac:dyDescent="0.15">
      <c r="A8005" s="44">
        <v>37979</v>
      </c>
      <c r="B8005" s="44" t="s">
        <v>1295</v>
      </c>
      <c r="C8005" s="48" t="s">
        <v>3642</v>
      </c>
      <c r="D8005" s="44">
        <v>2006</v>
      </c>
      <c r="E8005" s="48" t="s">
        <v>8702</v>
      </c>
      <c r="F8005" s="44" t="s">
        <v>1299</v>
      </c>
      <c r="G8005" s="61">
        <v>42996</v>
      </c>
    </row>
    <row r="8006" spans="1:7" x14ac:dyDescent="0.15">
      <c r="A8006" s="44">
        <v>37980</v>
      </c>
      <c r="B8006" s="44" t="s">
        <v>1295</v>
      </c>
      <c r="C8006" s="48" t="s">
        <v>6816</v>
      </c>
      <c r="D8006" s="44">
        <v>2005</v>
      </c>
      <c r="E8006" s="48" t="s">
        <v>8702</v>
      </c>
      <c r="F8006" s="44" t="s">
        <v>1299</v>
      </c>
      <c r="G8006" s="61">
        <v>43100</v>
      </c>
    </row>
    <row r="8007" spans="1:7" x14ac:dyDescent="0.15">
      <c r="A8007" s="44">
        <v>37981</v>
      </c>
      <c r="B8007" s="44" t="s">
        <v>1295</v>
      </c>
      <c r="C8007" s="48" t="s">
        <v>6817</v>
      </c>
      <c r="D8007" s="44">
        <v>2007</v>
      </c>
      <c r="E8007" s="48" t="s">
        <v>8702</v>
      </c>
      <c r="F8007" s="44" t="s">
        <v>1299</v>
      </c>
      <c r="G8007" s="61">
        <v>43100</v>
      </c>
    </row>
    <row r="8008" spans="1:7" x14ac:dyDescent="0.15">
      <c r="A8008" s="44">
        <v>37982</v>
      </c>
      <c r="B8008" s="44" t="s">
        <v>1296</v>
      </c>
      <c r="C8008" s="48" t="s">
        <v>6818</v>
      </c>
      <c r="D8008" s="44">
        <v>2007</v>
      </c>
      <c r="E8008" s="48" t="s">
        <v>8873</v>
      </c>
      <c r="F8008" s="44" t="s">
        <v>1299</v>
      </c>
      <c r="G8008" s="61">
        <v>43100</v>
      </c>
    </row>
    <row r="8009" spans="1:7" x14ac:dyDescent="0.15">
      <c r="A8009" s="44">
        <v>37983</v>
      </c>
      <c r="B8009" s="44" t="s">
        <v>1295</v>
      </c>
      <c r="C8009" s="48" t="s">
        <v>8355</v>
      </c>
      <c r="D8009" s="44">
        <v>2009</v>
      </c>
      <c r="E8009" s="48" t="s">
        <v>8873</v>
      </c>
      <c r="F8009" s="44" t="s">
        <v>1299</v>
      </c>
      <c r="G8009" s="61"/>
    </row>
    <row r="8010" spans="1:7" x14ac:dyDescent="0.15">
      <c r="A8010" s="44">
        <v>37984</v>
      </c>
      <c r="B8010" s="44" t="s">
        <v>1296</v>
      </c>
      <c r="C8010" s="48" t="s">
        <v>6819</v>
      </c>
      <c r="D8010" s="44">
        <v>2006</v>
      </c>
      <c r="E8010" s="48" t="s">
        <v>8873</v>
      </c>
      <c r="F8010" s="44" t="s">
        <v>1299</v>
      </c>
      <c r="G8010" s="61">
        <v>43100</v>
      </c>
    </row>
    <row r="8011" spans="1:7" x14ac:dyDescent="0.15">
      <c r="A8011" s="44">
        <v>37985</v>
      </c>
      <c r="B8011" s="44" t="s">
        <v>1296</v>
      </c>
      <c r="C8011" s="48" t="s">
        <v>6820</v>
      </c>
      <c r="D8011" s="44">
        <v>2005</v>
      </c>
      <c r="E8011" s="48" t="s">
        <v>8873</v>
      </c>
      <c r="F8011" s="44" t="s">
        <v>1299</v>
      </c>
      <c r="G8011" s="61"/>
    </row>
    <row r="8012" spans="1:7" x14ac:dyDescent="0.15">
      <c r="A8012" s="44">
        <v>37986</v>
      </c>
      <c r="B8012" s="44" t="s">
        <v>1296</v>
      </c>
      <c r="C8012" s="48" t="s">
        <v>6821</v>
      </c>
      <c r="D8012" s="44">
        <v>2006</v>
      </c>
      <c r="E8012" s="48" t="s">
        <v>8873</v>
      </c>
      <c r="F8012" s="44" t="s">
        <v>1299</v>
      </c>
      <c r="G8012" s="61"/>
    </row>
    <row r="8013" spans="1:7" x14ac:dyDescent="0.15">
      <c r="A8013" s="44">
        <v>37987</v>
      </c>
      <c r="B8013" s="44" t="s">
        <v>1295</v>
      </c>
      <c r="C8013" s="48" t="s">
        <v>6822</v>
      </c>
      <c r="D8013" s="44">
        <v>2009</v>
      </c>
      <c r="E8013" s="48" t="s">
        <v>8873</v>
      </c>
      <c r="F8013" s="44" t="s">
        <v>1299</v>
      </c>
      <c r="G8013" s="61"/>
    </row>
    <row r="8014" spans="1:7" x14ac:dyDescent="0.15">
      <c r="A8014" s="44">
        <v>37988</v>
      </c>
      <c r="B8014" s="44" t="s">
        <v>1295</v>
      </c>
      <c r="C8014" s="48" t="s">
        <v>6823</v>
      </c>
      <c r="D8014" s="44">
        <v>2009</v>
      </c>
      <c r="E8014" s="48" t="s">
        <v>8873</v>
      </c>
      <c r="F8014" s="44" t="s">
        <v>1299</v>
      </c>
      <c r="G8014" s="61"/>
    </row>
    <row r="8015" spans="1:7" x14ac:dyDescent="0.15">
      <c r="A8015" s="44">
        <v>37989</v>
      </c>
      <c r="B8015" s="44" t="s">
        <v>1295</v>
      </c>
      <c r="C8015" s="48" t="s">
        <v>6824</v>
      </c>
      <c r="D8015" s="44">
        <v>2008</v>
      </c>
      <c r="E8015" s="48" t="s">
        <v>8873</v>
      </c>
      <c r="F8015" s="44" t="s">
        <v>1299</v>
      </c>
      <c r="G8015" s="61"/>
    </row>
    <row r="8016" spans="1:7" x14ac:dyDescent="0.15">
      <c r="A8016" s="44">
        <v>37990</v>
      </c>
      <c r="B8016" s="44" t="s">
        <v>1295</v>
      </c>
      <c r="C8016" s="48" t="s">
        <v>6825</v>
      </c>
      <c r="D8016" s="44">
        <v>2005</v>
      </c>
      <c r="E8016" s="48" t="s">
        <v>8739</v>
      </c>
      <c r="F8016" s="44" t="s">
        <v>1292</v>
      </c>
      <c r="G8016" s="61">
        <v>43100</v>
      </c>
    </row>
    <row r="8017" spans="1:7" x14ac:dyDescent="0.15">
      <c r="A8017" s="44">
        <v>37991</v>
      </c>
      <c r="B8017" s="44" t="s">
        <v>1296</v>
      </c>
      <c r="C8017" s="48" t="s">
        <v>6826</v>
      </c>
      <c r="D8017" s="44">
        <v>2005</v>
      </c>
      <c r="E8017" s="48" t="s">
        <v>8739</v>
      </c>
      <c r="F8017" s="44" t="s">
        <v>1292</v>
      </c>
      <c r="G8017" s="61"/>
    </row>
    <row r="8018" spans="1:7" x14ac:dyDescent="0.15">
      <c r="A8018" s="44">
        <v>37992</v>
      </c>
      <c r="B8018" s="44" t="s">
        <v>1295</v>
      </c>
      <c r="C8018" s="48" t="s">
        <v>6827</v>
      </c>
      <c r="D8018" s="44">
        <v>2010</v>
      </c>
      <c r="E8018" s="48" t="s">
        <v>8691</v>
      </c>
      <c r="F8018" s="44" t="s">
        <v>1296</v>
      </c>
      <c r="G8018" s="61"/>
    </row>
    <row r="8019" spans="1:7" x14ac:dyDescent="0.15">
      <c r="A8019" s="44">
        <v>37993</v>
      </c>
      <c r="B8019" s="44" t="s">
        <v>1295</v>
      </c>
      <c r="C8019" s="48" t="s">
        <v>6828</v>
      </c>
      <c r="D8019" s="44">
        <v>2006</v>
      </c>
      <c r="E8019" s="48" t="s">
        <v>8691</v>
      </c>
      <c r="F8019" s="44" t="s">
        <v>1296</v>
      </c>
      <c r="G8019" s="61"/>
    </row>
    <row r="8020" spans="1:7" x14ac:dyDescent="0.15">
      <c r="A8020" s="44">
        <v>37994</v>
      </c>
      <c r="B8020" s="44" t="s">
        <v>1295</v>
      </c>
      <c r="C8020" s="48" t="s">
        <v>3350</v>
      </c>
      <c r="D8020" s="44">
        <v>2006</v>
      </c>
      <c r="E8020" s="48" t="s">
        <v>8691</v>
      </c>
      <c r="F8020" s="44" t="s">
        <v>1296</v>
      </c>
      <c r="G8020" s="61"/>
    </row>
    <row r="8021" spans="1:7" x14ac:dyDescent="0.15">
      <c r="A8021" s="44">
        <v>37995</v>
      </c>
      <c r="B8021" s="44" t="s">
        <v>1296</v>
      </c>
      <c r="C8021" s="48" t="s">
        <v>6829</v>
      </c>
      <c r="D8021" s="44">
        <v>2005</v>
      </c>
      <c r="E8021" s="48" t="s">
        <v>8691</v>
      </c>
      <c r="F8021" s="44" t="s">
        <v>1296</v>
      </c>
      <c r="G8021" s="61"/>
    </row>
    <row r="8022" spans="1:7" x14ac:dyDescent="0.15">
      <c r="A8022" s="44">
        <v>37996</v>
      </c>
      <c r="B8022" s="44" t="s">
        <v>1296</v>
      </c>
      <c r="C8022" s="48" t="s">
        <v>6830</v>
      </c>
      <c r="D8022" s="44">
        <v>2006</v>
      </c>
      <c r="E8022" s="48" t="s">
        <v>8802</v>
      </c>
      <c r="F8022" s="44" t="s">
        <v>1296</v>
      </c>
      <c r="G8022" s="61">
        <v>43100</v>
      </c>
    </row>
    <row r="8023" spans="1:7" x14ac:dyDescent="0.15">
      <c r="A8023" s="44">
        <v>37997</v>
      </c>
      <c r="B8023" s="44" t="s">
        <v>1296</v>
      </c>
      <c r="C8023" s="48" t="s">
        <v>6831</v>
      </c>
      <c r="D8023" s="44">
        <v>2006</v>
      </c>
      <c r="E8023" s="48" t="s">
        <v>8691</v>
      </c>
      <c r="F8023" s="44" t="s">
        <v>1296</v>
      </c>
      <c r="G8023" s="61"/>
    </row>
    <row r="8024" spans="1:7" x14ac:dyDescent="0.15">
      <c r="A8024" s="44">
        <v>37998</v>
      </c>
      <c r="B8024" s="44" t="s">
        <v>1295</v>
      </c>
      <c r="C8024" s="48" t="s">
        <v>6832</v>
      </c>
      <c r="D8024" s="44">
        <v>2007</v>
      </c>
      <c r="E8024" s="48" t="s">
        <v>8691</v>
      </c>
      <c r="F8024" s="44" t="s">
        <v>1296</v>
      </c>
      <c r="G8024" s="61"/>
    </row>
    <row r="8025" spans="1:7" x14ac:dyDescent="0.15">
      <c r="A8025" s="44">
        <v>37999</v>
      </c>
      <c r="B8025" s="44" t="s">
        <v>1296</v>
      </c>
      <c r="C8025" s="48" t="s">
        <v>6833</v>
      </c>
      <c r="D8025" s="44">
        <v>2008</v>
      </c>
      <c r="E8025" s="48" t="s">
        <v>8691</v>
      </c>
      <c r="F8025" s="44" t="s">
        <v>1296</v>
      </c>
      <c r="G8025" s="61"/>
    </row>
    <row r="8026" spans="1:7" x14ac:dyDescent="0.15">
      <c r="A8026" s="44">
        <v>38000</v>
      </c>
      <c r="B8026" s="44" t="s">
        <v>1296</v>
      </c>
      <c r="C8026" s="48" t="s">
        <v>7404</v>
      </c>
      <c r="D8026" s="44">
        <v>2011</v>
      </c>
      <c r="E8026" s="48" t="s">
        <v>8691</v>
      </c>
      <c r="F8026" s="44" t="s">
        <v>1296</v>
      </c>
      <c r="G8026" s="61"/>
    </row>
    <row r="8027" spans="1:7" x14ac:dyDescent="0.15">
      <c r="A8027" s="44">
        <v>38001</v>
      </c>
      <c r="B8027" s="44" t="s">
        <v>1296</v>
      </c>
      <c r="C8027" s="48" t="s">
        <v>6834</v>
      </c>
      <c r="D8027" s="44">
        <v>2005</v>
      </c>
      <c r="E8027" s="48" t="s">
        <v>8691</v>
      </c>
      <c r="F8027" s="44" t="s">
        <v>1296</v>
      </c>
      <c r="G8027" s="61"/>
    </row>
    <row r="8028" spans="1:7" x14ac:dyDescent="0.15">
      <c r="A8028" s="44">
        <v>38003</v>
      </c>
      <c r="B8028" s="44" t="s">
        <v>1296</v>
      </c>
      <c r="C8028" s="48" t="s">
        <v>6835</v>
      </c>
      <c r="D8028" s="44">
        <v>2006</v>
      </c>
      <c r="E8028" s="48" t="s">
        <v>8691</v>
      </c>
      <c r="F8028" s="44" t="s">
        <v>1296</v>
      </c>
      <c r="G8028" s="61"/>
    </row>
    <row r="8029" spans="1:7" x14ac:dyDescent="0.15">
      <c r="A8029" s="44">
        <v>38004</v>
      </c>
      <c r="B8029" s="44" t="s">
        <v>1296</v>
      </c>
      <c r="C8029" s="48" t="s">
        <v>9392</v>
      </c>
      <c r="D8029" s="44">
        <v>2004</v>
      </c>
      <c r="E8029" s="48" t="s">
        <v>8691</v>
      </c>
      <c r="F8029" s="44" t="s">
        <v>1296</v>
      </c>
      <c r="G8029" s="61"/>
    </row>
    <row r="8030" spans="1:7" x14ac:dyDescent="0.15">
      <c r="A8030" s="44">
        <v>38005</v>
      </c>
      <c r="B8030" s="44" t="s">
        <v>1295</v>
      </c>
      <c r="C8030" s="48" t="s">
        <v>6836</v>
      </c>
      <c r="D8030" s="44">
        <v>2006</v>
      </c>
      <c r="E8030" s="48" t="s">
        <v>8691</v>
      </c>
      <c r="F8030" s="44" t="s">
        <v>1296</v>
      </c>
      <c r="G8030" s="61"/>
    </row>
    <row r="8031" spans="1:7" x14ac:dyDescent="0.15">
      <c r="A8031" s="44">
        <v>38006</v>
      </c>
      <c r="B8031" s="44" t="s">
        <v>1296</v>
      </c>
      <c r="C8031" s="48" t="s">
        <v>6837</v>
      </c>
      <c r="D8031" s="44">
        <v>2005</v>
      </c>
      <c r="E8031" s="48" t="s">
        <v>8702</v>
      </c>
      <c r="F8031" s="44" t="s">
        <v>1299</v>
      </c>
      <c r="G8031" s="61">
        <v>43100</v>
      </c>
    </row>
    <row r="8032" spans="1:7" x14ac:dyDescent="0.15">
      <c r="A8032" s="44">
        <v>38007</v>
      </c>
      <c r="B8032" s="44" t="s">
        <v>1295</v>
      </c>
      <c r="C8032" s="48" t="s">
        <v>6838</v>
      </c>
      <c r="D8032" s="44">
        <v>2001</v>
      </c>
      <c r="E8032" s="48" t="s">
        <v>8855</v>
      </c>
      <c r="F8032" s="44" t="s">
        <v>1292</v>
      </c>
      <c r="G8032" s="61">
        <v>42674</v>
      </c>
    </row>
    <row r="8033" spans="1:7" x14ac:dyDescent="0.15">
      <c r="A8033" s="44">
        <v>38008</v>
      </c>
      <c r="B8033" s="44" t="s">
        <v>1296</v>
      </c>
      <c r="C8033" s="48" t="s">
        <v>8356</v>
      </c>
      <c r="D8033" s="44">
        <v>2003</v>
      </c>
      <c r="E8033" s="48" t="s">
        <v>8691</v>
      </c>
      <c r="F8033" s="44" t="s">
        <v>1296</v>
      </c>
      <c r="G8033" s="61"/>
    </row>
    <row r="8034" spans="1:7" x14ac:dyDescent="0.15">
      <c r="A8034" s="133">
        <v>38009</v>
      </c>
      <c r="B8034" s="133" t="s">
        <v>1296</v>
      </c>
      <c r="C8034" s="134" t="s">
        <v>6839</v>
      </c>
      <c r="D8034" s="133">
        <v>2010</v>
      </c>
      <c r="E8034" s="134" t="s">
        <v>8691</v>
      </c>
      <c r="F8034" s="133" t="s">
        <v>1296</v>
      </c>
    </row>
    <row r="8035" spans="1:7" x14ac:dyDescent="0.15">
      <c r="A8035" s="44">
        <v>38010</v>
      </c>
      <c r="B8035" s="44" t="s">
        <v>1295</v>
      </c>
      <c r="C8035" s="48" t="s">
        <v>7262</v>
      </c>
      <c r="D8035" s="44">
        <v>2011</v>
      </c>
      <c r="E8035" s="48" t="s">
        <v>8691</v>
      </c>
      <c r="F8035" s="44" t="s">
        <v>1296</v>
      </c>
      <c r="G8035" s="61"/>
    </row>
    <row r="8036" spans="1:7" x14ac:dyDescent="0.15">
      <c r="A8036" s="44">
        <v>38012</v>
      </c>
      <c r="B8036" s="44" t="s">
        <v>1295</v>
      </c>
      <c r="C8036" s="48" t="s">
        <v>6840</v>
      </c>
      <c r="D8036" s="44">
        <v>2006</v>
      </c>
      <c r="E8036" s="48" t="s">
        <v>8751</v>
      </c>
      <c r="F8036" s="44" t="s">
        <v>1297</v>
      </c>
      <c r="G8036" s="61">
        <v>43100</v>
      </c>
    </row>
    <row r="8037" spans="1:7" x14ac:dyDescent="0.15">
      <c r="A8037" s="44">
        <v>38013</v>
      </c>
      <c r="B8037" s="44" t="s">
        <v>1296</v>
      </c>
      <c r="C8037" s="48" t="s">
        <v>6841</v>
      </c>
      <c r="D8037" s="44">
        <v>2004</v>
      </c>
      <c r="E8037" s="48" t="s">
        <v>8710</v>
      </c>
      <c r="F8037" s="44" t="s">
        <v>1299</v>
      </c>
      <c r="G8037" s="61">
        <v>43100</v>
      </c>
    </row>
    <row r="8038" spans="1:7" x14ac:dyDescent="0.15">
      <c r="A8038" s="133">
        <v>38014</v>
      </c>
      <c r="B8038" s="133" t="s">
        <v>1296</v>
      </c>
      <c r="C8038" s="134" t="s">
        <v>6842</v>
      </c>
      <c r="D8038" s="133">
        <v>2005</v>
      </c>
      <c r="E8038" s="134" t="s">
        <v>8832</v>
      </c>
      <c r="F8038" s="133" t="s">
        <v>1294</v>
      </c>
    </row>
    <row r="8039" spans="1:7" x14ac:dyDescent="0.15">
      <c r="A8039" s="44">
        <v>38015</v>
      </c>
      <c r="B8039" s="44" t="s">
        <v>1296</v>
      </c>
      <c r="C8039" s="48" t="s">
        <v>6843</v>
      </c>
      <c r="D8039" s="44">
        <v>2006</v>
      </c>
      <c r="E8039" s="48" t="s">
        <v>8761</v>
      </c>
      <c r="F8039" s="44" t="s">
        <v>1292</v>
      </c>
      <c r="G8039" s="61">
        <v>43100</v>
      </c>
    </row>
    <row r="8040" spans="1:7" x14ac:dyDescent="0.15">
      <c r="A8040" s="44">
        <v>38016</v>
      </c>
      <c r="B8040" s="44" t="s">
        <v>1296</v>
      </c>
      <c r="C8040" s="48" t="s">
        <v>6844</v>
      </c>
      <c r="D8040" s="44">
        <v>2006</v>
      </c>
      <c r="E8040" s="48" t="s">
        <v>8761</v>
      </c>
      <c r="F8040" s="44" t="s">
        <v>1292</v>
      </c>
      <c r="G8040" s="61">
        <v>43100</v>
      </c>
    </row>
    <row r="8041" spans="1:7" x14ac:dyDescent="0.15">
      <c r="A8041" s="44">
        <v>38017</v>
      </c>
      <c r="B8041" s="44" t="s">
        <v>1295</v>
      </c>
      <c r="C8041" s="48" t="s">
        <v>6845</v>
      </c>
      <c r="D8041" s="44">
        <v>2006</v>
      </c>
      <c r="E8041" s="48" t="s">
        <v>8761</v>
      </c>
      <c r="F8041" s="44" t="s">
        <v>1292</v>
      </c>
      <c r="G8041" s="61">
        <v>43031</v>
      </c>
    </row>
    <row r="8042" spans="1:7" x14ac:dyDescent="0.15">
      <c r="A8042" s="44">
        <v>38018</v>
      </c>
      <c r="B8042" s="44" t="s">
        <v>1295</v>
      </c>
      <c r="C8042" s="48" t="s">
        <v>6846</v>
      </c>
      <c r="D8042" s="44">
        <v>2006</v>
      </c>
      <c r="E8042" s="48" t="s">
        <v>8761</v>
      </c>
      <c r="F8042" s="44" t="s">
        <v>1292</v>
      </c>
      <c r="G8042" s="61">
        <v>42876</v>
      </c>
    </row>
    <row r="8043" spans="1:7" x14ac:dyDescent="0.15">
      <c r="A8043" s="44">
        <v>38019</v>
      </c>
      <c r="B8043" s="44" t="s">
        <v>1295</v>
      </c>
      <c r="C8043" s="48" t="s">
        <v>6847</v>
      </c>
      <c r="D8043" s="44">
        <v>2005</v>
      </c>
      <c r="E8043" s="48" t="s">
        <v>8708</v>
      </c>
      <c r="F8043" s="44" t="s">
        <v>1296</v>
      </c>
      <c r="G8043" s="61">
        <v>43100</v>
      </c>
    </row>
    <row r="8044" spans="1:7" x14ac:dyDescent="0.15">
      <c r="A8044" s="44">
        <v>38020</v>
      </c>
      <c r="B8044" s="44" t="s">
        <v>1296</v>
      </c>
      <c r="C8044" s="48" t="s">
        <v>8357</v>
      </c>
      <c r="D8044" s="44">
        <v>2004</v>
      </c>
      <c r="E8044" s="48" t="s">
        <v>8708</v>
      </c>
      <c r="F8044" s="44" t="s">
        <v>1296</v>
      </c>
      <c r="G8044" s="61">
        <v>42676</v>
      </c>
    </row>
    <row r="8045" spans="1:7" x14ac:dyDescent="0.15">
      <c r="A8045" s="44">
        <v>38021</v>
      </c>
      <c r="B8045" s="44" t="s">
        <v>1295</v>
      </c>
      <c r="C8045" s="48" t="s">
        <v>6848</v>
      </c>
      <c r="D8045" s="44">
        <v>2002</v>
      </c>
      <c r="E8045" s="48" t="s">
        <v>8691</v>
      </c>
      <c r="F8045" s="44" t="s">
        <v>1296</v>
      </c>
      <c r="G8045" s="61"/>
    </row>
    <row r="8046" spans="1:7" x14ac:dyDescent="0.15">
      <c r="A8046" s="44">
        <v>38023</v>
      </c>
      <c r="B8046" s="44" t="s">
        <v>1296</v>
      </c>
      <c r="C8046" s="48" t="s">
        <v>6849</v>
      </c>
      <c r="D8046" s="44">
        <v>2008</v>
      </c>
      <c r="E8046" s="48" t="s">
        <v>8691</v>
      </c>
      <c r="F8046" s="44" t="s">
        <v>1296</v>
      </c>
      <c r="G8046" s="61"/>
    </row>
    <row r="8047" spans="1:7" x14ac:dyDescent="0.15">
      <c r="A8047" s="44">
        <v>38024</v>
      </c>
      <c r="B8047" s="44" t="s">
        <v>1296</v>
      </c>
      <c r="C8047" s="48" t="s">
        <v>6850</v>
      </c>
      <c r="D8047" s="44">
        <v>2004</v>
      </c>
      <c r="E8047" s="48" t="s">
        <v>8691</v>
      </c>
      <c r="F8047" s="44" t="s">
        <v>1296</v>
      </c>
      <c r="G8047" s="61">
        <v>42869</v>
      </c>
    </row>
    <row r="8048" spans="1:7" x14ac:dyDescent="0.15">
      <c r="A8048" s="44">
        <v>38025</v>
      </c>
      <c r="B8048" s="44" t="s">
        <v>1295</v>
      </c>
      <c r="C8048" s="48" t="s">
        <v>6851</v>
      </c>
      <c r="D8048" s="44">
        <v>2010</v>
      </c>
      <c r="E8048" s="48" t="s">
        <v>8691</v>
      </c>
      <c r="F8048" s="44" t="s">
        <v>1296</v>
      </c>
      <c r="G8048" s="61"/>
    </row>
    <row r="8049" spans="1:7" x14ac:dyDescent="0.15">
      <c r="A8049" s="44">
        <v>38026</v>
      </c>
      <c r="B8049" s="44" t="s">
        <v>1295</v>
      </c>
      <c r="C8049" s="48" t="s">
        <v>6852</v>
      </c>
      <c r="D8049" s="44">
        <v>2005</v>
      </c>
      <c r="E8049" s="48" t="s">
        <v>8691</v>
      </c>
      <c r="F8049" s="44" t="s">
        <v>1296</v>
      </c>
      <c r="G8049" s="61"/>
    </row>
    <row r="8050" spans="1:7" x14ac:dyDescent="0.15">
      <c r="A8050" s="44">
        <v>38027</v>
      </c>
      <c r="B8050" s="44" t="s">
        <v>1295</v>
      </c>
      <c r="C8050" s="48" t="s">
        <v>6853</v>
      </c>
      <c r="D8050" s="44">
        <v>2004</v>
      </c>
      <c r="E8050" s="48" t="s">
        <v>8691</v>
      </c>
      <c r="F8050" s="44" t="s">
        <v>1296</v>
      </c>
      <c r="G8050" s="61"/>
    </row>
    <row r="8051" spans="1:7" x14ac:dyDescent="0.15">
      <c r="A8051" s="44">
        <v>38028</v>
      </c>
      <c r="B8051" s="44" t="s">
        <v>1295</v>
      </c>
      <c r="C8051" s="48" t="s">
        <v>6854</v>
      </c>
      <c r="D8051" s="44">
        <v>2004</v>
      </c>
      <c r="E8051" s="48" t="s">
        <v>8757</v>
      </c>
      <c r="F8051" s="44" t="s">
        <v>1295</v>
      </c>
      <c r="G8051" s="61"/>
    </row>
    <row r="8052" spans="1:7" x14ac:dyDescent="0.15">
      <c r="A8052" s="44">
        <v>38029</v>
      </c>
      <c r="B8052" s="44" t="s">
        <v>1296</v>
      </c>
      <c r="C8052" s="48" t="s">
        <v>6855</v>
      </c>
      <c r="D8052" s="44">
        <v>2005</v>
      </c>
      <c r="E8052" s="48" t="s">
        <v>8703</v>
      </c>
      <c r="F8052" s="44" t="s">
        <v>1294</v>
      </c>
      <c r="G8052" s="61">
        <v>43100</v>
      </c>
    </row>
    <row r="8053" spans="1:7" x14ac:dyDescent="0.15">
      <c r="A8053" s="44">
        <v>38030</v>
      </c>
      <c r="B8053" s="44" t="s">
        <v>1295</v>
      </c>
      <c r="C8053" s="48" t="s">
        <v>6856</v>
      </c>
      <c r="D8053" s="44">
        <v>2008</v>
      </c>
      <c r="E8053" s="48" t="s">
        <v>8703</v>
      </c>
      <c r="F8053" s="44" t="s">
        <v>1294</v>
      </c>
      <c r="G8053" s="61"/>
    </row>
    <row r="8054" spans="1:7" x14ac:dyDescent="0.15">
      <c r="A8054" s="44">
        <v>38031</v>
      </c>
      <c r="B8054" s="44" t="s">
        <v>1295</v>
      </c>
      <c r="C8054" s="48" t="s">
        <v>8358</v>
      </c>
      <c r="D8054" s="44">
        <v>2006</v>
      </c>
      <c r="E8054" s="48" t="s">
        <v>8703</v>
      </c>
      <c r="F8054" s="44" t="s">
        <v>1294</v>
      </c>
      <c r="G8054" s="61">
        <v>42859</v>
      </c>
    </row>
    <row r="8055" spans="1:7" x14ac:dyDescent="0.15">
      <c r="A8055" s="44">
        <v>38032</v>
      </c>
      <c r="B8055" s="44" t="s">
        <v>1296</v>
      </c>
      <c r="C8055" s="48" t="s">
        <v>6857</v>
      </c>
      <c r="D8055" s="44">
        <v>2005</v>
      </c>
      <c r="E8055" s="48" t="s">
        <v>8703</v>
      </c>
      <c r="F8055" s="44" t="s">
        <v>1294</v>
      </c>
      <c r="G8055" s="61">
        <v>43100</v>
      </c>
    </row>
    <row r="8056" spans="1:7" x14ac:dyDescent="0.15">
      <c r="A8056" s="44">
        <v>38033</v>
      </c>
      <c r="B8056" s="44" t="s">
        <v>1296</v>
      </c>
      <c r="C8056" s="48" t="s">
        <v>6858</v>
      </c>
      <c r="D8056" s="44">
        <v>2005</v>
      </c>
      <c r="E8056" s="48" t="s">
        <v>8708</v>
      </c>
      <c r="F8056" s="44" t="s">
        <v>1296</v>
      </c>
      <c r="G8056" s="61">
        <v>43100</v>
      </c>
    </row>
    <row r="8057" spans="1:7" x14ac:dyDescent="0.15">
      <c r="A8057" s="44">
        <v>38034</v>
      </c>
      <c r="B8057" s="44" t="s">
        <v>1296</v>
      </c>
      <c r="C8057" s="48" t="s">
        <v>6859</v>
      </c>
      <c r="D8057" s="44">
        <v>2006</v>
      </c>
      <c r="E8057" s="48" t="s">
        <v>8708</v>
      </c>
      <c r="F8057" s="44" t="s">
        <v>1296</v>
      </c>
      <c r="G8057" s="61">
        <v>43100</v>
      </c>
    </row>
    <row r="8058" spans="1:7" x14ac:dyDescent="0.15">
      <c r="A8058" s="44">
        <v>38035</v>
      </c>
      <c r="B8058" s="44" t="s">
        <v>1296</v>
      </c>
      <c r="C8058" s="48" t="s">
        <v>4106</v>
      </c>
      <c r="D8058" s="44">
        <v>2006</v>
      </c>
      <c r="E8058" s="48" t="s">
        <v>8708</v>
      </c>
      <c r="F8058" s="44" t="s">
        <v>1296</v>
      </c>
      <c r="G8058" s="61">
        <v>43100</v>
      </c>
    </row>
    <row r="8059" spans="1:7" x14ac:dyDescent="0.15">
      <c r="A8059" s="44">
        <v>38036</v>
      </c>
      <c r="B8059" s="44" t="s">
        <v>1296</v>
      </c>
      <c r="C8059" s="48" t="s">
        <v>6860</v>
      </c>
      <c r="D8059" s="44">
        <v>2002</v>
      </c>
      <c r="E8059" s="48" t="s">
        <v>8863</v>
      </c>
      <c r="F8059" s="44" t="s">
        <v>1294</v>
      </c>
      <c r="G8059" s="61"/>
    </row>
    <row r="8060" spans="1:7" x14ac:dyDescent="0.15">
      <c r="A8060" s="44">
        <v>38037</v>
      </c>
      <c r="B8060" s="44" t="s">
        <v>1296</v>
      </c>
      <c r="C8060" s="48" t="s">
        <v>6861</v>
      </c>
      <c r="D8060" s="44">
        <v>2005</v>
      </c>
      <c r="E8060" s="48" t="s">
        <v>8823</v>
      </c>
      <c r="F8060" s="44" t="s">
        <v>1298</v>
      </c>
      <c r="G8060" s="61">
        <v>43100</v>
      </c>
    </row>
    <row r="8061" spans="1:7" x14ac:dyDescent="0.15">
      <c r="A8061" s="44">
        <v>38038</v>
      </c>
      <c r="B8061" s="44" t="s">
        <v>1295</v>
      </c>
      <c r="C8061" s="48" t="s">
        <v>6862</v>
      </c>
      <c r="D8061" s="44">
        <v>2006</v>
      </c>
      <c r="E8061" s="48" t="s">
        <v>8698</v>
      </c>
      <c r="F8061" s="44" t="s">
        <v>1298</v>
      </c>
      <c r="G8061" s="61">
        <v>43100</v>
      </c>
    </row>
    <row r="8062" spans="1:7" x14ac:dyDescent="0.15">
      <c r="A8062" s="44">
        <v>38039</v>
      </c>
      <c r="B8062" s="44" t="s">
        <v>1295</v>
      </c>
      <c r="C8062" s="48" t="s">
        <v>6863</v>
      </c>
      <c r="D8062" s="44">
        <v>2004</v>
      </c>
      <c r="E8062" s="48" t="s">
        <v>8748</v>
      </c>
      <c r="F8062" s="44" t="s">
        <v>1296</v>
      </c>
      <c r="G8062" s="61">
        <v>42844</v>
      </c>
    </row>
    <row r="8063" spans="1:7" x14ac:dyDescent="0.15">
      <c r="A8063" s="44">
        <v>38040</v>
      </c>
      <c r="B8063" s="44" t="s">
        <v>1296</v>
      </c>
      <c r="C8063" s="48" t="s">
        <v>6864</v>
      </c>
      <c r="D8063" s="44">
        <v>2004</v>
      </c>
      <c r="E8063" s="48" t="s">
        <v>8808</v>
      </c>
      <c r="F8063" s="44" t="s">
        <v>1293</v>
      </c>
      <c r="G8063" s="61"/>
    </row>
    <row r="8064" spans="1:7" x14ac:dyDescent="0.15">
      <c r="A8064" s="44">
        <v>38041</v>
      </c>
      <c r="B8064" s="44" t="s">
        <v>1295</v>
      </c>
      <c r="C8064" s="48" t="s">
        <v>6865</v>
      </c>
      <c r="D8064" s="44">
        <v>2004</v>
      </c>
      <c r="E8064" s="48" t="s">
        <v>8808</v>
      </c>
      <c r="F8064" s="44" t="s">
        <v>1293</v>
      </c>
      <c r="G8064" s="61"/>
    </row>
    <row r="8065" spans="1:7" x14ac:dyDescent="0.15">
      <c r="A8065" s="44">
        <v>38042</v>
      </c>
      <c r="B8065" s="44" t="s">
        <v>1295</v>
      </c>
      <c r="C8065" s="48" t="s">
        <v>6866</v>
      </c>
      <c r="D8065" s="44">
        <v>2006</v>
      </c>
      <c r="E8065" s="48" t="s">
        <v>8761</v>
      </c>
      <c r="F8065" s="44" t="s">
        <v>1292</v>
      </c>
      <c r="G8065" s="61">
        <v>43100</v>
      </c>
    </row>
    <row r="8066" spans="1:7" x14ac:dyDescent="0.15">
      <c r="A8066" s="44">
        <v>38043</v>
      </c>
      <c r="B8066" s="44" t="s">
        <v>1296</v>
      </c>
      <c r="C8066" s="48" t="s">
        <v>6867</v>
      </c>
      <c r="D8066" s="44">
        <v>2006</v>
      </c>
      <c r="E8066" s="48" t="s">
        <v>8761</v>
      </c>
      <c r="F8066" s="44" t="s">
        <v>1292</v>
      </c>
      <c r="G8066" s="61">
        <v>43100</v>
      </c>
    </row>
    <row r="8067" spans="1:7" x14ac:dyDescent="0.15">
      <c r="A8067" s="44">
        <v>38044</v>
      </c>
      <c r="B8067" s="44" t="s">
        <v>1296</v>
      </c>
      <c r="C8067" s="48" t="s">
        <v>6868</v>
      </c>
      <c r="D8067" s="44">
        <v>2007</v>
      </c>
      <c r="E8067" s="48" t="s">
        <v>8761</v>
      </c>
      <c r="F8067" s="44" t="s">
        <v>1292</v>
      </c>
      <c r="G8067" s="61">
        <v>43100</v>
      </c>
    </row>
    <row r="8068" spans="1:7" x14ac:dyDescent="0.15">
      <c r="A8068" s="44">
        <v>38045</v>
      </c>
      <c r="B8068" s="44" t="s">
        <v>1296</v>
      </c>
      <c r="C8068" s="48" t="s">
        <v>6869</v>
      </c>
      <c r="D8068" s="44">
        <v>2004</v>
      </c>
      <c r="E8068" s="48" t="s">
        <v>8710</v>
      </c>
      <c r="F8068" s="44" t="s">
        <v>1299</v>
      </c>
      <c r="G8068" s="61">
        <v>42674</v>
      </c>
    </row>
    <row r="8069" spans="1:7" x14ac:dyDescent="0.15">
      <c r="A8069" s="44">
        <v>38046</v>
      </c>
      <c r="B8069" s="44" t="s">
        <v>1295</v>
      </c>
      <c r="C8069" s="48" t="s">
        <v>6870</v>
      </c>
      <c r="D8069" s="44">
        <v>2007</v>
      </c>
      <c r="E8069" s="48" t="s">
        <v>9199</v>
      </c>
      <c r="F8069" s="44" t="s">
        <v>1293</v>
      </c>
      <c r="G8069" s="61"/>
    </row>
    <row r="8070" spans="1:7" x14ac:dyDescent="0.15">
      <c r="A8070" s="44">
        <v>38047</v>
      </c>
      <c r="B8070" s="44" t="s">
        <v>1295</v>
      </c>
      <c r="C8070" s="48" t="s">
        <v>6871</v>
      </c>
      <c r="D8070" s="44">
        <v>2008</v>
      </c>
      <c r="E8070" s="48" t="s">
        <v>9199</v>
      </c>
      <c r="F8070" s="44" t="s">
        <v>1293</v>
      </c>
      <c r="G8070" s="61"/>
    </row>
    <row r="8071" spans="1:7" x14ac:dyDescent="0.15">
      <c r="A8071" s="44">
        <v>38048</v>
      </c>
      <c r="B8071" s="44" t="s">
        <v>1296</v>
      </c>
      <c r="C8071" s="48" t="s">
        <v>6872</v>
      </c>
      <c r="D8071" s="44">
        <v>2008</v>
      </c>
      <c r="E8071" s="48" t="s">
        <v>9199</v>
      </c>
      <c r="F8071" s="44" t="s">
        <v>1293</v>
      </c>
      <c r="G8071" s="61"/>
    </row>
    <row r="8072" spans="1:7" x14ac:dyDescent="0.15">
      <c r="A8072" s="44">
        <v>38049</v>
      </c>
      <c r="B8072" s="44" t="s">
        <v>1295</v>
      </c>
      <c r="C8072" s="48" t="s">
        <v>6873</v>
      </c>
      <c r="D8072" s="44">
        <v>2002</v>
      </c>
      <c r="E8072" s="48" t="s">
        <v>8798</v>
      </c>
      <c r="F8072" s="44" t="s">
        <v>1299</v>
      </c>
      <c r="G8072" s="61"/>
    </row>
    <row r="8073" spans="1:7" x14ac:dyDescent="0.15">
      <c r="A8073" s="44">
        <v>38050</v>
      </c>
      <c r="B8073" s="44" t="s">
        <v>1296</v>
      </c>
      <c r="C8073" s="48" t="s">
        <v>6874</v>
      </c>
      <c r="D8073" s="44">
        <v>2004</v>
      </c>
      <c r="E8073" s="48" t="s">
        <v>8798</v>
      </c>
      <c r="F8073" s="44" t="s">
        <v>1299</v>
      </c>
      <c r="G8073" s="61">
        <v>42674</v>
      </c>
    </row>
    <row r="8074" spans="1:7" x14ac:dyDescent="0.15">
      <c r="A8074" s="44">
        <v>38051</v>
      </c>
      <c r="B8074" s="44" t="s">
        <v>1295</v>
      </c>
      <c r="C8074" s="48" t="s">
        <v>6875</v>
      </c>
      <c r="D8074" s="44">
        <v>2001</v>
      </c>
      <c r="E8074" s="48" t="s">
        <v>8798</v>
      </c>
      <c r="F8074" s="44" t="s">
        <v>1299</v>
      </c>
      <c r="G8074" s="61">
        <v>42674</v>
      </c>
    </row>
    <row r="8075" spans="1:7" x14ac:dyDescent="0.15">
      <c r="A8075" s="44">
        <v>38052</v>
      </c>
      <c r="B8075" s="44" t="s">
        <v>1296</v>
      </c>
      <c r="C8075" s="48" t="s">
        <v>2132</v>
      </c>
      <c r="D8075" s="44">
        <v>2006</v>
      </c>
      <c r="E8075" s="48" t="s">
        <v>8798</v>
      </c>
      <c r="F8075" s="44" t="s">
        <v>1299</v>
      </c>
      <c r="G8075" s="61"/>
    </row>
    <row r="8076" spans="1:7" x14ac:dyDescent="0.15">
      <c r="A8076" s="44">
        <v>38053</v>
      </c>
      <c r="B8076" s="44" t="s">
        <v>1295</v>
      </c>
      <c r="C8076" s="48" t="s">
        <v>6876</v>
      </c>
      <c r="D8076" s="44">
        <v>2003</v>
      </c>
      <c r="E8076" s="48" t="s">
        <v>8740</v>
      </c>
      <c r="F8076" s="44" t="s">
        <v>1297</v>
      </c>
      <c r="G8076" s="61">
        <v>42786</v>
      </c>
    </row>
    <row r="8077" spans="1:7" x14ac:dyDescent="0.15">
      <c r="A8077" s="44">
        <v>38054</v>
      </c>
      <c r="B8077" s="44" t="s">
        <v>1295</v>
      </c>
      <c r="C8077" s="48" t="s">
        <v>6877</v>
      </c>
      <c r="D8077" s="44">
        <v>2001</v>
      </c>
      <c r="E8077" s="48" t="s">
        <v>11381</v>
      </c>
      <c r="F8077" s="44" t="s">
        <v>1298</v>
      </c>
      <c r="G8077" s="61">
        <v>42779</v>
      </c>
    </row>
    <row r="8078" spans="1:7" x14ac:dyDescent="0.15">
      <c r="A8078" s="44">
        <v>38055</v>
      </c>
      <c r="B8078" s="44" t="s">
        <v>1295</v>
      </c>
      <c r="C8078" s="48" t="s">
        <v>3517</v>
      </c>
      <c r="D8078" s="44">
        <v>2005</v>
      </c>
      <c r="E8078" s="48" t="s">
        <v>11381</v>
      </c>
      <c r="F8078" s="44" t="s">
        <v>1298</v>
      </c>
      <c r="G8078" s="61">
        <v>42779</v>
      </c>
    </row>
    <row r="8079" spans="1:7" x14ac:dyDescent="0.15">
      <c r="A8079" s="44">
        <v>38057</v>
      </c>
      <c r="B8079" s="44" t="s">
        <v>1295</v>
      </c>
      <c r="C8079" s="48" t="s">
        <v>6878</v>
      </c>
      <c r="D8079" s="44">
        <v>2000</v>
      </c>
      <c r="E8079" s="48" t="s">
        <v>8803</v>
      </c>
      <c r="F8079" s="44" t="s">
        <v>1296</v>
      </c>
      <c r="G8079" s="61"/>
    </row>
    <row r="8080" spans="1:7" x14ac:dyDescent="0.15">
      <c r="A8080" s="44">
        <v>38058</v>
      </c>
      <c r="B8080" s="44" t="s">
        <v>1296</v>
      </c>
      <c r="C8080" s="48" t="s">
        <v>6879</v>
      </c>
      <c r="D8080" s="44">
        <v>2001</v>
      </c>
      <c r="E8080" s="48" t="s">
        <v>8845</v>
      </c>
      <c r="F8080" s="44" t="s">
        <v>1291</v>
      </c>
      <c r="G8080" s="61"/>
    </row>
    <row r="8081" spans="1:7" x14ac:dyDescent="0.15">
      <c r="A8081" s="44">
        <v>38059</v>
      </c>
      <c r="B8081" s="44" t="s">
        <v>1296</v>
      </c>
      <c r="C8081" s="48" t="s">
        <v>6880</v>
      </c>
      <c r="D8081" s="44">
        <v>2002</v>
      </c>
      <c r="E8081" s="48" t="s">
        <v>8845</v>
      </c>
      <c r="F8081" s="44" t="s">
        <v>1291</v>
      </c>
      <c r="G8081" s="61"/>
    </row>
    <row r="8082" spans="1:7" x14ac:dyDescent="0.15">
      <c r="A8082" s="44">
        <v>38060</v>
      </c>
      <c r="B8082" s="44" t="s">
        <v>1295</v>
      </c>
      <c r="C8082" s="48" t="s">
        <v>6881</v>
      </c>
      <c r="D8082" s="44">
        <v>2001</v>
      </c>
      <c r="E8082" s="48" t="s">
        <v>8827</v>
      </c>
      <c r="F8082" s="44" t="s">
        <v>1293</v>
      </c>
      <c r="G8082" s="61">
        <v>43100</v>
      </c>
    </row>
    <row r="8083" spans="1:7" x14ac:dyDescent="0.15">
      <c r="A8083" s="44">
        <v>38061</v>
      </c>
      <c r="B8083" s="44" t="s">
        <v>1295</v>
      </c>
      <c r="C8083" s="48" t="s">
        <v>6882</v>
      </c>
      <c r="D8083" s="44">
        <v>2003</v>
      </c>
      <c r="E8083" s="48" t="s">
        <v>8821</v>
      </c>
      <c r="F8083" s="44" t="s">
        <v>1299</v>
      </c>
      <c r="G8083" s="61">
        <v>43100</v>
      </c>
    </row>
    <row r="8084" spans="1:7" x14ac:dyDescent="0.15">
      <c r="A8084" s="44">
        <v>38062</v>
      </c>
      <c r="B8084" s="44" t="s">
        <v>1295</v>
      </c>
      <c r="C8084" s="48" t="s">
        <v>6883</v>
      </c>
      <c r="D8084" s="44">
        <v>2003</v>
      </c>
      <c r="E8084" s="48" t="s">
        <v>8828</v>
      </c>
      <c r="F8084" s="44" t="s">
        <v>1294</v>
      </c>
      <c r="G8084" s="61"/>
    </row>
    <row r="8085" spans="1:7" x14ac:dyDescent="0.15">
      <c r="A8085" s="44">
        <v>38063</v>
      </c>
      <c r="B8085" s="44" t="s">
        <v>1296</v>
      </c>
      <c r="C8085" s="48" t="s">
        <v>6884</v>
      </c>
      <c r="D8085" s="44">
        <v>2006</v>
      </c>
      <c r="E8085" s="48" t="s">
        <v>8753</v>
      </c>
      <c r="F8085" s="44" t="s">
        <v>1295</v>
      </c>
      <c r="G8085" s="61">
        <v>43100</v>
      </c>
    </row>
    <row r="8086" spans="1:7" x14ac:dyDescent="0.15">
      <c r="A8086" s="44">
        <v>38064</v>
      </c>
      <c r="B8086" s="44" t="s">
        <v>1296</v>
      </c>
      <c r="C8086" s="48" t="s">
        <v>6885</v>
      </c>
      <c r="D8086" s="44">
        <v>2001</v>
      </c>
      <c r="E8086" s="48" t="s">
        <v>8715</v>
      </c>
      <c r="F8086" s="44" t="s">
        <v>1299</v>
      </c>
      <c r="G8086" s="61"/>
    </row>
    <row r="8087" spans="1:7" x14ac:dyDescent="0.15">
      <c r="A8087" s="133">
        <v>38065</v>
      </c>
      <c r="B8087" s="133" t="s">
        <v>1296</v>
      </c>
      <c r="C8087" s="134" t="s">
        <v>6886</v>
      </c>
      <c r="D8087" s="133">
        <v>2002</v>
      </c>
      <c r="E8087" s="134" t="s">
        <v>8715</v>
      </c>
      <c r="F8087" s="133" t="s">
        <v>1299</v>
      </c>
    </row>
    <row r="8088" spans="1:7" x14ac:dyDescent="0.15">
      <c r="A8088" s="44">
        <v>38066</v>
      </c>
      <c r="B8088" s="44" t="s">
        <v>1296</v>
      </c>
      <c r="C8088" s="48" t="s">
        <v>6887</v>
      </c>
      <c r="D8088" s="44">
        <v>2006</v>
      </c>
      <c r="E8088" s="48" t="s">
        <v>8722</v>
      </c>
      <c r="F8088" s="44" t="s">
        <v>1296</v>
      </c>
      <c r="G8088" s="61">
        <v>43100</v>
      </c>
    </row>
    <row r="8089" spans="1:7" x14ac:dyDescent="0.15">
      <c r="A8089" s="44">
        <v>38067</v>
      </c>
      <c r="B8089" s="44" t="s">
        <v>1295</v>
      </c>
      <c r="C8089" s="48" t="s">
        <v>6888</v>
      </c>
      <c r="D8089" s="44">
        <v>2005</v>
      </c>
      <c r="E8089" s="48" t="s">
        <v>8801</v>
      </c>
      <c r="F8089" s="44" t="s">
        <v>1296</v>
      </c>
      <c r="G8089" s="61">
        <v>42778</v>
      </c>
    </row>
    <row r="8090" spans="1:7" x14ac:dyDescent="0.15">
      <c r="A8090" s="44">
        <v>38068</v>
      </c>
      <c r="B8090" s="44" t="s">
        <v>1296</v>
      </c>
      <c r="C8090" s="48" t="s">
        <v>6889</v>
      </c>
      <c r="D8090" s="44">
        <v>2005</v>
      </c>
      <c r="E8090" s="48" t="s">
        <v>8821</v>
      </c>
      <c r="F8090" s="44" t="s">
        <v>1299</v>
      </c>
      <c r="G8090" s="61">
        <v>43059</v>
      </c>
    </row>
    <row r="8091" spans="1:7" x14ac:dyDescent="0.15">
      <c r="A8091" s="44">
        <v>38070</v>
      </c>
      <c r="B8091" s="44" t="s">
        <v>1295</v>
      </c>
      <c r="C8091" s="48" t="s">
        <v>6890</v>
      </c>
      <c r="D8091" s="44">
        <v>2002</v>
      </c>
      <c r="E8091" s="48" t="s">
        <v>8772</v>
      </c>
      <c r="F8091" s="44" t="s">
        <v>1294</v>
      </c>
      <c r="G8091" s="61"/>
    </row>
    <row r="8092" spans="1:7" x14ac:dyDescent="0.15">
      <c r="A8092" s="44">
        <v>38071</v>
      </c>
      <c r="B8092" s="44" t="s">
        <v>1295</v>
      </c>
      <c r="C8092" s="48" t="s">
        <v>6891</v>
      </c>
      <c r="D8092" s="44">
        <v>2005</v>
      </c>
      <c r="E8092" s="48" t="s">
        <v>8772</v>
      </c>
      <c r="F8092" s="44" t="s">
        <v>1294</v>
      </c>
      <c r="G8092" s="61">
        <v>43100</v>
      </c>
    </row>
    <row r="8093" spans="1:7" x14ac:dyDescent="0.15">
      <c r="A8093" s="44">
        <v>38072</v>
      </c>
      <c r="B8093" s="44" t="s">
        <v>1296</v>
      </c>
      <c r="C8093" s="48" t="s">
        <v>6892</v>
      </c>
      <c r="D8093" s="44">
        <v>2003</v>
      </c>
      <c r="E8093" s="48" t="s">
        <v>8772</v>
      </c>
      <c r="F8093" s="44" t="s">
        <v>1294</v>
      </c>
      <c r="G8093" s="61"/>
    </row>
    <row r="8094" spans="1:7" x14ac:dyDescent="0.15">
      <c r="A8094" s="44">
        <v>38075</v>
      </c>
      <c r="B8094" s="44" t="s">
        <v>1296</v>
      </c>
      <c r="C8094" s="48" t="s">
        <v>8359</v>
      </c>
      <c r="D8094" s="44">
        <v>2010</v>
      </c>
      <c r="E8094" s="48" t="s">
        <v>8837</v>
      </c>
      <c r="F8094" s="44" t="s">
        <v>1291</v>
      </c>
      <c r="G8094" s="61"/>
    </row>
    <row r="8095" spans="1:7" x14ac:dyDescent="0.15">
      <c r="A8095" s="44">
        <v>38076</v>
      </c>
      <c r="B8095" s="44" t="s">
        <v>1295</v>
      </c>
      <c r="C8095" s="48" t="s">
        <v>6893</v>
      </c>
      <c r="D8095" s="44">
        <v>2008</v>
      </c>
      <c r="E8095" s="48" t="s">
        <v>8837</v>
      </c>
      <c r="F8095" s="44" t="s">
        <v>1291</v>
      </c>
      <c r="G8095" s="61"/>
    </row>
    <row r="8096" spans="1:7" x14ac:dyDescent="0.15">
      <c r="A8096" s="44">
        <v>38077</v>
      </c>
      <c r="B8096" s="44" t="s">
        <v>1295</v>
      </c>
      <c r="C8096" s="48" t="s">
        <v>9464</v>
      </c>
      <c r="D8096" s="44">
        <v>2004</v>
      </c>
      <c r="E8096" s="48" t="s">
        <v>8837</v>
      </c>
      <c r="F8096" s="44" t="s">
        <v>1291</v>
      </c>
      <c r="G8096" s="61"/>
    </row>
    <row r="8097" spans="1:7" x14ac:dyDescent="0.15">
      <c r="A8097" s="44">
        <v>38079</v>
      </c>
      <c r="B8097" s="44" t="s">
        <v>1296</v>
      </c>
      <c r="C8097" s="48" t="s">
        <v>6894</v>
      </c>
      <c r="D8097" s="44">
        <v>2001</v>
      </c>
      <c r="E8097" s="48" t="s">
        <v>9463</v>
      </c>
      <c r="F8097" s="44" t="s">
        <v>1296</v>
      </c>
      <c r="G8097" s="61"/>
    </row>
    <row r="8098" spans="1:7" x14ac:dyDescent="0.15">
      <c r="A8098" s="44">
        <v>38080</v>
      </c>
      <c r="B8098" s="44" t="s">
        <v>1296</v>
      </c>
      <c r="C8098" s="48" t="s">
        <v>6895</v>
      </c>
      <c r="D8098" s="44">
        <v>2005</v>
      </c>
      <c r="E8098" s="48" t="s">
        <v>8803</v>
      </c>
      <c r="F8098" s="44" t="s">
        <v>1296</v>
      </c>
      <c r="G8098" s="61">
        <v>42778</v>
      </c>
    </row>
    <row r="8099" spans="1:7" x14ac:dyDescent="0.15">
      <c r="A8099" s="44">
        <v>38081</v>
      </c>
      <c r="B8099" s="44" t="s">
        <v>1295</v>
      </c>
      <c r="C8099" s="48" t="s">
        <v>6896</v>
      </c>
      <c r="D8099" s="44">
        <v>2004</v>
      </c>
      <c r="E8099" s="48" t="s">
        <v>9173</v>
      </c>
      <c r="F8099" s="44" t="s">
        <v>1296</v>
      </c>
      <c r="G8099" s="61"/>
    </row>
    <row r="8100" spans="1:7" x14ac:dyDescent="0.15">
      <c r="A8100" s="44">
        <v>38082</v>
      </c>
      <c r="B8100" s="44" t="s">
        <v>1295</v>
      </c>
      <c r="C8100" s="48" t="s">
        <v>6897</v>
      </c>
      <c r="D8100" s="44">
        <v>2004</v>
      </c>
      <c r="E8100" s="48" t="s">
        <v>9173</v>
      </c>
      <c r="F8100" s="44" t="s">
        <v>1296</v>
      </c>
      <c r="G8100" s="61"/>
    </row>
    <row r="8101" spans="1:7" x14ac:dyDescent="0.15">
      <c r="A8101" s="44">
        <v>38083</v>
      </c>
      <c r="B8101" s="44" t="s">
        <v>1295</v>
      </c>
      <c r="C8101" s="48" t="s">
        <v>6898</v>
      </c>
      <c r="D8101" s="44">
        <v>2006</v>
      </c>
      <c r="E8101" s="48" t="s">
        <v>9173</v>
      </c>
      <c r="F8101" s="44" t="s">
        <v>1296</v>
      </c>
      <c r="G8101" s="61"/>
    </row>
    <row r="8102" spans="1:7" x14ac:dyDescent="0.15">
      <c r="A8102" s="44">
        <v>38084</v>
      </c>
      <c r="B8102" s="44" t="s">
        <v>1295</v>
      </c>
      <c r="C8102" s="48" t="s">
        <v>6899</v>
      </c>
      <c r="D8102" s="44">
        <v>2007</v>
      </c>
      <c r="E8102" s="48" t="s">
        <v>9173</v>
      </c>
      <c r="F8102" s="44" t="s">
        <v>1296</v>
      </c>
      <c r="G8102" s="61"/>
    </row>
    <row r="8103" spans="1:7" x14ac:dyDescent="0.15">
      <c r="A8103" s="44">
        <v>38085</v>
      </c>
      <c r="B8103" s="44" t="s">
        <v>1296</v>
      </c>
      <c r="C8103" s="48" t="s">
        <v>6900</v>
      </c>
      <c r="D8103" s="44">
        <v>2005</v>
      </c>
      <c r="E8103" s="48" t="s">
        <v>9173</v>
      </c>
      <c r="F8103" s="44" t="s">
        <v>1296</v>
      </c>
      <c r="G8103" s="61"/>
    </row>
    <row r="8104" spans="1:7" x14ac:dyDescent="0.15">
      <c r="A8104" s="44">
        <v>38086</v>
      </c>
      <c r="B8104" s="44" t="s">
        <v>1296</v>
      </c>
      <c r="C8104" s="48" t="s">
        <v>6901</v>
      </c>
      <c r="D8104" s="44">
        <v>2006</v>
      </c>
      <c r="E8104" s="48" t="s">
        <v>9173</v>
      </c>
      <c r="F8104" s="44" t="s">
        <v>1296</v>
      </c>
      <c r="G8104" s="61"/>
    </row>
    <row r="8105" spans="1:7" x14ac:dyDescent="0.15">
      <c r="A8105" s="44">
        <v>38087</v>
      </c>
      <c r="B8105" s="44" t="s">
        <v>1296</v>
      </c>
      <c r="C8105" s="48" t="s">
        <v>6902</v>
      </c>
      <c r="D8105" s="44">
        <v>2005</v>
      </c>
      <c r="E8105" s="48" t="s">
        <v>8793</v>
      </c>
      <c r="F8105" s="44" t="s">
        <v>1298</v>
      </c>
      <c r="G8105" s="61">
        <v>43059</v>
      </c>
    </row>
    <row r="8106" spans="1:7" x14ac:dyDescent="0.15">
      <c r="A8106" s="44">
        <v>38089</v>
      </c>
      <c r="B8106" s="44" t="s">
        <v>1295</v>
      </c>
      <c r="C8106" s="48" t="s">
        <v>6903</v>
      </c>
      <c r="D8106" s="44">
        <v>2007</v>
      </c>
      <c r="E8106" s="48" t="s">
        <v>8841</v>
      </c>
      <c r="F8106" s="44" t="s">
        <v>1293</v>
      </c>
      <c r="G8106" s="61"/>
    </row>
    <row r="8107" spans="1:7" x14ac:dyDescent="0.15">
      <c r="A8107" s="44">
        <v>38090</v>
      </c>
      <c r="B8107" s="44" t="s">
        <v>1296</v>
      </c>
      <c r="C8107" s="48" t="s">
        <v>6904</v>
      </c>
      <c r="D8107" s="44">
        <v>2005</v>
      </c>
      <c r="E8107" s="48" t="s">
        <v>8841</v>
      </c>
      <c r="F8107" s="44" t="s">
        <v>1293</v>
      </c>
      <c r="G8107" s="61"/>
    </row>
    <row r="8108" spans="1:7" x14ac:dyDescent="0.15">
      <c r="A8108" s="44">
        <v>38091</v>
      </c>
      <c r="B8108" s="44" t="s">
        <v>1295</v>
      </c>
      <c r="C8108" s="48" t="s">
        <v>6905</v>
      </c>
      <c r="D8108" s="44">
        <v>2003</v>
      </c>
      <c r="E8108" s="48" t="s">
        <v>8691</v>
      </c>
      <c r="F8108" s="44" t="s">
        <v>1296</v>
      </c>
      <c r="G8108" s="61"/>
    </row>
    <row r="8109" spans="1:7" x14ac:dyDescent="0.15">
      <c r="A8109" s="44">
        <v>38092</v>
      </c>
      <c r="B8109" s="44" t="s">
        <v>1295</v>
      </c>
      <c r="C8109" s="48" t="s">
        <v>6906</v>
      </c>
      <c r="D8109" s="44">
        <v>2006</v>
      </c>
      <c r="E8109" s="48" t="s">
        <v>8691</v>
      </c>
      <c r="F8109" s="44" t="s">
        <v>1296</v>
      </c>
      <c r="G8109" s="61"/>
    </row>
    <row r="8110" spans="1:7" x14ac:dyDescent="0.15">
      <c r="A8110" s="44">
        <v>38093</v>
      </c>
      <c r="B8110" s="44" t="s">
        <v>1296</v>
      </c>
      <c r="C8110" s="48" t="s">
        <v>6907</v>
      </c>
      <c r="D8110" s="44">
        <v>2005</v>
      </c>
      <c r="E8110" s="48" t="s">
        <v>8691</v>
      </c>
      <c r="F8110" s="44" t="s">
        <v>1296</v>
      </c>
      <c r="G8110" s="61"/>
    </row>
    <row r="8111" spans="1:7" x14ac:dyDescent="0.15">
      <c r="A8111" s="44">
        <v>38095</v>
      </c>
      <c r="B8111" s="44" t="s">
        <v>1296</v>
      </c>
      <c r="C8111" s="48" t="s">
        <v>6908</v>
      </c>
      <c r="D8111" s="44">
        <v>2008</v>
      </c>
      <c r="E8111" s="48" t="s">
        <v>8691</v>
      </c>
      <c r="F8111" s="44" t="s">
        <v>1296</v>
      </c>
      <c r="G8111" s="61"/>
    </row>
    <row r="8112" spans="1:7" x14ac:dyDescent="0.15">
      <c r="A8112" s="44">
        <v>38097</v>
      </c>
      <c r="B8112" s="44" t="s">
        <v>1295</v>
      </c>
      <c r="C8112" s="48" t="s">
        <v>6909</v>
      </c>
      <c r="D8112" s="44">
        <v>2002</v>
      </c>
      <c r="E8112" s="48" t="s">
        <v>8691</v>
      </c>
      <c r="F8112" s="44" t="s">
        <v>1296</v>
      </c>
      <c r="G8112" s="61"/>
    </row>
    <row r="8113" spans="1:7" x14ac:dyDescent="0.15">
      <c r="A8113" s="44">
        <v>38098</v>
      </c>
      <c r="B8113" s="44" t="s">
        <v>1296</v>
      </c>
      <c r="C8113" s="48" t="s">
        <v>6910</v>
      </c>
      <c r="D8113" s="44">
        <v>2005</v>
      </c>
      <c r="E8113" s="48" t="s">
        <v>8691</v>
      </c>
      <c r="F8113" s="44" t="s">
        <v>1296</v>
      </c>
      <c r="G8113" s="61"/>
    </row>
    <row r="8114" spans="1:7" x14ac:dyDescent="0.15">
      <c r="A8114" s="44">
        <v>38099</v>
      </c>
      <c r="B8114" s="44" t="s">
        <v>1296</v>
      </c>
      <c r="C8114" s="48" t="s">
        <v>6911</v>
      </c>
      <c r="D8114" s="44">
        <v>2007</v>
      </c>
      <c r="E8114" s="48" t="s">
        <v>8691</v>
      </c>
      <c r="F8114" s="44" t="s">
        <v>1296</v>
      </c>
      <c r="G8114" s="61"/>
    </row>
    <row r="8115" spans="1:7" x14ac:dyDescent="0.15">
      <c r="A8115" s="44">
        <v>38100</v>
      </c>
      <c r="B8115" s="44" t="s">
        <v>1295</v>
      </c>
      <c r="C8115" s="48" t="s">
        <v>7332</v>
      </c>
      <c r="D8115" s="44">
        <v>2011</v>
      </c>
      <c r="E8115" s="48" t="s">
        <v>8691</v>
      </c>
      <c r="F8115" s="44" t="s">
        <v>1296</v>
      </c>
      <c r="G8115" s="61"/>
    </row>
    <row r="8116" spans="1:7" x14ac:dyDescent="0.15">
      <c r="A8116" s="44">
        <v>38102</v>
      </c>
      <c r="B8116" s="44" t="s">
        <v>1295</v>
      </c>
      <c r="C8116" s="48" t="s">
        <v>6912</v>
      </c>
      <c r="D8116" s="44">
        <v>2007</v>
      </c>
      <c r="E8116" s="48" t="s">
        <v>8801</v>
      </c>
      <c r="F8116" s="44" t="s">
        <v>1296</v>
      </c>
      <c r="G8116" s="61"/>
    </row>
    <row r="8117" spans="1:7" x14ac:dyDescent="0.15">
      <c r="A8117" s="44">
        <v>38103</v>
      </c>
      <c r="B8117" s="44" t="s">
        <v>1295</v>
      </c>
      <c r="C8117" s="48" t="s">
        <v>6913</v>
      </c>
      <c r="D8117" s="44">
        <v>2008</v>
      </c>
      <c r="E8117" s="48" t="s">
        <v>8698</v>
      </c>
      <c r="F8117" s="44" t="s">
        <v>1298</v>
      </c>
      <c r="G8117" s="61"/>
    </row>
    <row r="8118" spans="1:7" x14ac:dyDescent="0.15">
      <c r="A8118" s="44">
        <v>38104</v>
      </c>
      <c r="B8118" s="44" t="s">
        <v>1296</v>
      </c>
      <c r="C8118" s="48" t="s">
        <v>6914</v>
      </c>
      <c r="D8118" s="44">
        <v>2002</v>
      </c>
      <c r="E8118" s="48" t="s">
        <v>8803</v>
      </c>
      <c r="F8118" s="44" t="s">
        <v>1296</v>
      </c>
      <c r="G8118" s="61"/>
    </row>
    <row r="8119" spans="1:7" x14ac:dyDescent="0.15">
      <c r="A8119" s="44">
        <v>38105</v>
      </c>
      <c r="B8119" s="44" t="s">
        <v>1296</v>
      </c>
      <c r="C8119" s="48" t="s">
        <v>6915</v>
      </c>
      <c r="D8119" s="44">
        <v>2004</v>
      </c>
      <c r="E8119" s="48" t="s">
        <v>8803</v>
      </c>
      <c r="F8119" s="44" t="s">
        <v>1296</v>
      </c>
      <c r="G8119" s="61"/>
    </row>
    <row r="8120" spans="1:7" x14ac:dyDescent="0.15">
      <c r="A8120" s="44">
        <v>38106</v>
      </c>
      <c r="B8120" s="44" t="s">
        <v>1295</v>
      </c>
      <c r="C8120" s="48" t="s">
        <v>6916</v>
      </c>
      <c r="D8120" s="44">
        <v>2006</v>
      </c>
      <c r="E8120" s="48" t="s">
        <v>8756</v>
      </c>
      <c r="F8120" s="44" t="s">
        <v>1296</v>
      </c>
      <c r="G8120" s="61">
        <v>43100</v>
      </c>
    </row>
    <row r="8121" spans="1:7" x14ac:dyDescent="0.15">
      <c r="A8121" s="44">
        <v>38108</v>
      </c>
      <c r="B8121" s="44" t="s">
        <v>1295</v>
      </c>
      <c r="C8121" s="48" t="s">
        <v>6917</v>
      </c>
      <c r="D8121" s="44">
        <v>2007</v>
      </c>
      <c r="E8121" s="48" t="s">
        <v>8835</v>
      </c>
      <c r="F8121" s="44" t="s">
        <v>1292</v>
      </c>
      <c r="G8121" s="61"/>
    </row>
    <row r="8122" spans="1:7" x14ac:dyDescent="0.15">
      <c r="A8122" s="44">
        <v>38109</v>
      </c>
      <c r="B8122" s="44" t="s">
        <v>1296</v>
      </c>
      <c r="C8122" s="48" t="s">
        <v>6918</v>
      </c>
      <c r="D8122" s="44">
        <v>2005</v>
      </c>
      <c r="E8122" s="48" t="s">
        <v>8809</v>
      </c>
      <c r="F8122" s="44" t="s">
        <v>1297</v>
      </c>
      <c r="G8122" s="61"/>
    </row>
    <row r="8123" spans="1:7" x14ac:dyDescent="0.15">
      <c r="A8123" s="44">
        <v>38114</v>
      </c>
      <c r="B8123" s="44" t="s">
        <v>1296</v>
      </c>
      <c r="C8123" s="48" t="s">
        <v>6919</v>
      </c>
      <c r="D8123" s="44">
        <v>2005</v>
      </c>
      <c r="E8123" s="48" t="s">
        <v>8836</v>
      </c>
      <c r="F8123" s="44" t="s">
        <v>1296</v>
      </c>
      <c r="G8123" s="61"/>
    </row>
    <row r="8124" spans="1:7" x14ac:dyDescent="0.15">
      <c r="A8124" s="44">
        <v>38115</v>
      </c>
      <c r="B8124" s="44" t="s">
        <v>1295</v>
      </c>
      <c r="C8124" s="48" t="s">
        <v>6920</v>
      </c>
      <c r="D8124" s="44">
        <v>2003</v>
      </c>
      <c r="E8124" s="48" t="s">
        <v>8836</v>
      </c>
      <c r="F8124" s="44" t="s">
        <v>1296</v>
      </c>
      <c r="G8124" s="61"/>
    </row>
    <row r="8125" spans="1:7" x14ac:dyDescent="0.15">
      <c r="A8125" s="44">
        <v>38119</v>
      </c>
      <c r="B8125" s="44" t="s">
        <v>1296</v>
      </c>
      <c r="C8125" s="48" t="s">
        <v>6921</v>
      </c>
      <c r="D8125" s="44">
        <v>2006</v>
      </c>
      <c r="E8125" s="48" t="s">
        <v>8744</v>
      </c>
      <c r="F8125" s="44" t="s">
        <v>1290</v>
      </c>
      <c r="G8125" s="61">
        <v>42894</v>
      </c>
    </row>
    <row r="8126" spans="1:7" x14ac:dyDescent="0.15">
      <c r="A8126" s="44">
        <v>38120</v>
      </c>
      <c r="B8126" s="44" t="s">
        <v>1296</v>
      </c>
      <c r="C8126" s="48" t="s">
        <v>6922</v>
      </c>
      <c r="D8126" s="44">
        <v>2005</v>
      </c>
      <c r="E8126" s="48" t="s">
        <v>8797</v>
      </c>
      <c r="F8126" s="44" t="s">
        <v>1298</v>
      </c>
      <c r="G8126" s="61">
        <v>42779</v>
      </c>
    </row>
    <row r="8127" spans="1:7" x14ac:dyDescent="0.15">
      <c r="A8127" s="44">
        <v>38121</v>
      </c>
      <c r="B8127" s="44" t="s">
        <v>1295</v>
      </c>
      <c r="C8127" s="48" t="s">
        <v>6923</v>
      </c>
      <c r="D8127" s="44">
        <v>2004</v>
      </c>
      <c r="E8127" s="48" t="s">
        <v>8797</v>
      </c>
      <c r="F8127" s="44" t="s">
        <v>1298</v>
      </c>
      <c r="G8127" s="61">
        <v>42779</v>
      </c>
    </row>
    <row r="8128" spans="1:7" x14ac:dyDescent="0.15">
      <c r="A8128" s="44">
        <v>38122</v>
      </c>
      <c r="B8128" s="44" t="s">
        <v>1296</v>
      </c>
      <c r="C8128" s="48" t="s">
        <v>6924</v>
      </c>
      <c r="D8128" s="44">
        <v>2005</v>
      </c>
      <c r="E8128" s="48" t="s">
        <v>8797</v>
      </c>
      <c r="F8128" s="44" t="s">
        <v>1298</v>
      </c>
      <c r="G8128" s="61">
        <v>42779</v>
      </c>
    </row>
    <row r="8129" spans="1:7" x14ac:dyDescent="0.15">
      <c r="A8129" s="44">
        <v>38123</v>
      </c>
      <c r="B8129" s="44" t="s">
        <v>1295</v>
      </c>
      <c r="C8129" s="48" t="s">
        <v>6925</v>
      </c>
      <c r="D8129" s="44">
        <v>2005</v>
      </c>
      <c r="E8129" s="48" t="s">
        <v>8743</v>
      </c>
      <c r="F8129" s="44" t="s">
        <v>1299</v>
      </c>
      <c r="G8129" s="61"/>
    </row>
    <row r="8130" spans="1:7" x14ac:dyDescent="0.15">
      <c r="A8130" s="44">
        <v>38124</v>
      </c>
      <c r="B8130" s="44" t="s">
        <v>1296</v>
      </c>
      <c r="C8130" s="48" t="s">
        <v>6926</v>
      </c>
      <c r="D8130" s="44">
        <v>2006</v>
      </c>
      <c r="E8130" s="48" t="s">
        <v>8835</v>
      </c>
      <c r="F8130" s="44" t="s">
        <v>1292</v>
      </c>
      <c r="G8130" s="61">
        <v>42779</v>
      </c>
    </row>
    <row r="8131" spans="1:7" x14ac:dyDescent="0.15">
      <c r="A8131" s="44">
        <v>38125</v>
      </c>
      <c r="B8131" s="44" t="s">
        <v>1295</v>
      </c>
      <c r="C8131" s="48" t="s">
        <v>6927</v>
      </c>
      <c r="D8131" s="44">
        <v>2006</v>
      </c>
      <c r="E8131" s="48" t="s">
        <v>8691</v>
      </c>
      <c r="F8131" s="44" t="s">
        <v>1296</v>
      </c>
      <c r="G8131" s="61"/>
    </row>
    <row r="8132" spans="1:7" x14ac:dyDescent="0.15">
      <c r="A8132" s="44">
        <v>38126</v>
      </c>
      <c r="B8132" s="44" t="s">
        <v>1296</v>
      </c>
      <c r="C8132" s="48" t="s">
        <v>6928</v>
      </c>
      <c r="D8132" s="44">
        <v>2004</v>
      </c>
      <c r="E8132" s="48" t="s">
        <v>8695</v>
      </c>
      <c r="F8132" s="44" t="s">
        <v>1290</v>
      </c>
      <c r="G8132" s="61">
        <v>42894</v>
      </c>
    </row>
    <row r="8133" spans="1:7" x14ac:dyDescent="0.15">
      <c r="A8133" s="44">
        <v>38127</v>
      </c>
      <c r="B8133" s="44" t="s">
        <v>1296</v>
      </c>
      <c r="C8133" s="48" t="s">
        <v>6929</v>
      </c>
      <c r="D8133" s="44">
        <v>2004</v>
      </c>
      <c r="E8133" s="48" t="s">
        <v>8695</v>
      </c>
      <c r="F8133" s="44" t="s">
        <v>1290</v>
      </c>
      <c r="G8133" s="61">
        <v>42894</v>
      </c>
    </row>
    <row r="8134" spans="1:7" x14ac:dyDescent="0.15">
      <c r="A8134" s="44">
        <v>38128</v>
      </c>
      <c r="B8134" s="44" t="s">
        <v>1296</v>
      </c>
      <c r="C8134" s="48" t="s">
        <v>6930</v>
      </c>
      <c r="D8134" s="44">
        <v>2004</v>
      </c>
      <c r="E8134" s="48" t="s">
        <v>8695</v>
      </c>
      <c r="F8134" s="44" t="s">
        <v>1290</v>
      </c>
      <c r="G8134" s="61">
        <v>42779</v>
      </c>
    </row>
    <row r="8135" spans="1:7" x14ac:dyDescent="0.15">
      <c r="A8135" s="44">
        <v>38131</v>
      </c>
      <c r="B8135" s="44" t="s">
        <v>1295</v>
      </c>
      <c r="C8135" s="48" t="s">
        <v>6931</v>
      </c>
      <c r="D8135" s="44">
        <v>2005</v>
      </c>
      <c r="E8135" s="48" t="s">
        <v>8837</v>
      </c>
      <c r="F8135" s="44" t="s">
        <v>1291</v>
      </c>
      <c r="G8135" s="61"/>
    </row>
    <row r="8136" spans="1:7" x14ac:dyDescent="0.15">
      <c r="A8136" s="44">
        <v>38132</v>
      </c>
      <c r="B8136" s="44" t="s">
        <v>1295</v>
      </c>
      <c r="C8136" s="48" t="s">
        <v>6932</v>
      </c>
      <c r="D8136" s="44">
        <v>2003</v>
      </c>
      <c r="E8136" s="48" t="s">
        <v>8837</v>
      </c>
      <c r="F8136" s="44" t="s">
        <v>1291</v>
      </c>
      <c r="G8136" s="61"/>
    </row>
    <row r="8137" spans="1:7" x14ac:dyDescent="0.15">
      <c r="A8137" s="44">
        <v>38133</v>
      </c>
      <c r="B8137" s="44" t="s">
        <v>1295</v>
      </c>
      <c r="C8137" s="48" t="s">
        <v>9393</v>
      </c>
      <c r="D8137" s="44">
        <v>2006</v>
      </c>
      <c r="E8137" s="48" t="s">
        <v>8696</v>
      </c>
      <c r="F8137" s="44" t="s">
        <v>1291</v>
      </c>
      <c r="G8137" s="61"/>
    </row>
    <row r="8138" spans="1:7" x14ac:dyDescent="0.15">
      <c r="A8138" s="44">
        <v>38134</v>
      </c>
      <c r="B8138" s="44" t="s">
        <v>1296</v>
      </c>
      <c r="C8138" s="48" t="s">
        <v>6933</v>
      </c>
      <c r="D8138" s="44">
        <v>2005</v>
      </c>
      <c r="E8138" s="48" t="s">
        <v>8859</v>
      </c>
      <c r="F8138" s="44" t="s">
        <v>1295</v>
      </c>
      <c r="G8138" s="61"/>
    </row>
    <row r="8139" spans="1:7" x14ac:dyDescent="0.15">
      <c r="A8139" s="44">
        <v>38135</v>
      </c>
      <c r="B8139" s="44" t="s">
        <v>1295</v>
      </c>
      <c r="C8139" s="48" t="s">
        <v>6934</v>
      </c>
      <c r="D8139" s="44">
        <v>2010</v>
      </c>
      <c r="E8139" s="48" t="s">
        <v>8859</v>
      </c>
      <c r="F8139" s="44" t="s">
        <v>1295</v>
      </c>
      <c r="G8139" s="61"/>
    </row>
    <row r="8140" spans="1:7" x14ac:dyDescent="0.15">
      <c r="A8140" s="44">
        <v>38136</v>
      </c>
      <c r="B8140" s="44" t="s">
        <v>1295</v>
      </c>
      <c r="C8140" s="48" t="s">
        <v>6935</v>
      </c>
      <c r="D8140" s="44">
        <v>2003</v>
      </c>
      <c r="E8140" s="48" t="s">
        <v>8859</v>
      </c>
      <c r="F8140" s="44" t="s">
        <v>1295</v>
      </c>
      <c r="G8140" s="61"/>
    </row>
    <row r="8141" spans="1:7" x14ac:dyDescent="0.15">
      <c r="A8141" s="44">
        <v>38137</v>
      </c>
      <c r="B8141" s="44" t="s">
        <v>1295</v>
      </c>
      <c r="C8141" s="48" t="s">
        <v>6936</v>
      </c>
      <c r="D8141" s="44">
        <v>1999</v>
      </c>
      <c r="E8141" s="48" t="s">
        <v>8847</v>
      </c>
      <c r="F8141" s="44" t="s">
        <v>1291</v>
      </c>
      <c r="G8141" s="61"/>
    </row>
    <row r="8142" spans="1:7" x14ac:dyDescent="0.15">
      <c r="A8142" s="133">
        <v>38138</v>
      </c>
      <c r="B8142" s="133" t="s">
        <v>1296</v>
      </c>
      <c r="C8142" s="134" t="s">
        <v>6937</v>
      </c>
      <c r="D8142" s="133">
        <v>2000</v>
      </c>
      <c r="E8142" s="134" t="s">
        <v>8691</v>
      </c>
      <c r="F8142" s="133" t="s">
        <v>1296</v>
      </c>
    </row>
    <row r="8143" spans="1:7" x14ac:dyDescent="0.15">
      <c r="A8143" s="44">
        <v>38139</v>
      </c>
      <c r="B8143" s="44" t="s">
        <v>1296</v>
      </c>
      <c r="C8143" s="48" t="s">
        <v>6938</v>
      </c>
      <c r="D8143" s="44">
        <v>2006</v>
      </c>
      <c r="E8143" s="48" t="s">
        <v>8691</v>
      </c>
      <c r="F8143" s="44" t="s">
        <v>1296</v>
      </c>
      <c r="G8143" s="61"/>
    </row>
    <row r="8144" spans="1:7" x14ac:dyDescent="0.15">
      <c r="A8144" s="44">
        <v>38140</v>
      </c>
      <c r="B8144" s="44" t="s">
        <v>1295</v>
      </c>
      <c r="C8144" s="48" t="s">
        <v>6939</v>
      </c>
      <c r="D8144" s="44">
        <v>2009</v>
      </c>
      <c r="E8144" s="48" t="s">
        <v>8691</v>
      </c>
      <c r="F8144" s="44" t="s">
        <v>1296</v>
      </c>
      <c r="G8144" s="61"/>
    </row>
    <row r="8145" spans="1:7" x14ac:dyDescent="0.15">
      <c r="A8145" s="44">
        <v>38141</v>
      </c>
      <c r="B8145" s="44" t="s">
        <v>1295</v>
      </c>
      <c r="C8145" s="48" t="s">
        <v>6940</v>
      </c>
      <c r="D8145" s="44">
        <v>2006</v>
      </c>
      <c r="E8145" s="48" t="s">
        <v>8691</v>
      </c>
      <c r="F8145" s="44" t="s">
        <v>1296</v>
      </c>
      <c r="G8145" s="61"/>
    </row>
    <row r="8146" spans="1:7" x14ac:dyDescent="0.15">
      <c r="A8146" s="44">
        <v>38142</v>
      </c>
      <c r="B8146" s="44" t="s">
        <v>1295</v>
      </c>
      <c r="C8146" s="48" t="s">
        <v>6941</v>
      </c>
      <c r="D8146" s="44">
        <v>2006</v>
      </c>
      <c r="E8146" s="48" t="s">
        <v>8691</v>
      </c>
      <c r="F8146" s="44" t="s">
        <v>1296</v>
      </c>
      <c r="G8146" s="61"/>
    </row>
    <row r="8147" spans="1:7" x14ac:dyDescent="0.15">
      <c r="A8147" s="44">
        <v>38143</v>
      </c>
      <c r="B8147" s="44" t="s">
        <v>1296</v>
      </c>
      <c r="C8147" s="48" t="s">
        <v>7324</v>
      </c>
      <c r="D8147" s="44">
        <v>2011</v>
      </c>
      <c r="E8147" s="48" t="s">
        <v>8691</v>
      </c>
      <c r="F8147" s="44" t="s">
        <v>1296</v>
      </c>
      <c r="G8147" s="61"/>
    </row>
    <row r="8148" spans="1:7" x14ac:dyDescent="0.15">
      <c r="A8148" s="44">
        <v>38146</v>
      </c>
      <c r="B8148" s="44" t="s">
        <v>1295</v>
      </c>
      <c r="C8148" s="48" t="s">
        <v>6942</v>
      </c>
      <c r="D8148" s="44">
        <v>2007</v>
      </c>
      <c r="E8148" s="48" t="s">
        <v>8691</v>
      </c>
      <c r="F8148" s="44" t="s">
        <v>1296</v>
      </c>
      <c r="G8148" s="61"/>
    </row>
    <row r="8149" spans="1:7" x14ac:dyDescent="0.15">
      <c r="A8149" s="44">
        <v>38147</v>
      </c>
      <c r="B8149" s="44" t="s">
        <v>1295</v>
      </c>
      <c r="C8149" s="48" t="s">
        <v>6943</v>
      </c>
      <c r="D8149" s="44">
        <v>2008</v>
      </c>
      <c r="E8149" s="48" t="s">
        <v>8691</v>
      </c>
      <c r="F8149" s="44" t="s">
        <v>1296</v>
      </c>
      <c r="G8149" s="61">
        <v>43100</v>
      </c>
    </row>
    <row r="8150" spans="1:7" x14ac:dyDescent="0.15">
      <c r="A8150" s="44">
        <v>38148</v>
      </c>
      <c r="B8150" s="44" t="s">
        <v>1295</v>
      </c>
      <c r="C8150" s="48" t="s">
        <v>6944</v>
      </c>
      <c r="D8150" s="44">
        <v>2008</v>
      </c>
      <c r="E8150" s="48" t="s">
        <v>8691</v>
      </c>
      <c r="F8150" s="44" t="s">
        <v>1296</v>
      </c>
      <c r="G8150" s="61">
        <v>43100</v>
      </c>
    </row>
    <row r="8151" spans="1:7" x14ac:dyDescent="0.15">
      <c r="A8151" s="44">
        <v>38149</v>
      </c>
      <c r="B8151" s="44" t="s">
        <v>1295</v>
      </c>
      <c r="C8151" s="48" t="s">
        <v>6945</v>
      </c>
      <c r="D8151" s="44">
        <v>2002</v>
      </c>
      <c r="E8151" s="48" t="s">
        <v>8691</v>
      </c>
      <c r="F8151" s="44" t="s">
        <v>1296</v>
      </c>
      <c r="G8151" s="61"/>
    </row>
    <row r="8152" spans="1:7" x14ac:dyDescent="0.15">
      <c r="A8152" s="44">
        <v>38150</v>
      </c>
      <c r="B8152" s="44" t="s">
        <v>1296</v>
      </c>
      <c r="C8152" s="48" t="s">
        <v>2592</v>
      </c>
      <c r="D8152" s="44">
        <v>2007</v>
      </c>
      <c r="E8152" s="48" t="s">
        <v>8691</v>
      </c>
      <c r="F8152" s="44" t="s">
        <v>1296</v>
      </c>
      <c r="G8152" s="61">
        <v>43100</v>
      </c>
    </row>
    <row r="8153" spans="1:7" x14ac:dyDescent="0.15">
      <c r="A8153" s="44">
        <v>38152</v>
      </c>
      <c r="B8153" s="44" t="s">
        <v>1295</v>
      </c>
      <c r="C8153" s="48" t="s">
        <v>6946</v>
      </c>
      <c r="D8153" s="44">
        <v>2009</v>
      </c>
      <c r="E8153" s="48" t="s">
        <v>8691</v>
      </c>
      <c r="F8153" s="44" t="s">
        <v>1296</v>
      </c>
      <c r="G8153" s="61"/>
    </row>
    <row r="8154" spans="1:7" x14ac:dyDescent="0.15">
      <c r="A8154" s="44">
        <v>38153</v>
      </c>
      <c r="B8154" s="44" t="s">
        <v>1296</v>
      </c>
      <c r="C8154" s="48" t="s">
        <v>6947</v>
      </c>
      <c r="D8154" s="44">
        <v>2006</v>
      </c>
      <c r="E8154" s="48" t="s">
        <v>8691</v>
      </c>
      <c r="F8154" s="44" t="s">
        <v>1296</v>
      </c>
      <c r="G8154" s="61"/>
    </row>
    <row r="8155" spans="1:7" x14ac:dyDescent="0.15">
      <c r="A8155" s="44">
        <v>38154</v>
      </c>
      <c r="B8155" s="44" t="s">
        <v>1295</v>
      </c>
      <c r="C8155" s="48" t="s">
        <v>6948</v>
      </c>
      <c r="D8155" s="44">
        <v>2010</v>
      </c>
      <c r="E8155" s="48" t="s">
        <v>8691</v>
      </c>
      <c r="F8155" s="44" t="s">
        <v>1296</v>
      </c>
      <c r="G8155" s="61"/>
    </row>
    <row r="8156" spans="1:7" x14ac:dyDescent="0.15">
      <c r="A8156" s="44">
        <v>38156</v>
      </c>
      <c r="B8156" s="44" t="s">
        <v>1296</v>
      </c>
      <c r="C8156" s="48" t="s">
        <v>6949</v>
      </c>
      <c r="D8156" s="44">
        <v>2006</v>
      </c>
      <c r="E8156" s="48" t="s">
        <v>8802</v>
      </c>
      <c r="F8156" s="44" t="s">
        <v>1296</v>
      </c>
      <c r="G8156" s="61">
        <v>43100</v>
      </c>
    </row>
    <row r="8157" spans="1:7" x14ac:dyDescent="0.15">
      <c r="A8157" s="44">
        <v>38157</v>
      </c>
      <c r="B8157" s="44" t="s">
        <v>1296</v>
      </c>
      <c r="C8157" s="48" t="s">
        <v>6950</v>
      </c>
      <c r="D8157" s="44">
        <v>2006</v>
      </c>
      <c r="E8157" s="48" t="s">
        <v>8780</v>
      </c>
      <c r="F8157" s="44" t="s">
        <v>1294</v>
      </c>
      <c r="G8157" s="61"/>
    </row>
    <row r="8158" spans="1:7" x14ac:dyDescent="0.15">
      <c r="A8158" s="44">
        <v>38158</v>
      </c>
      <c r="B8158" s="44" t="s">
        <v>1295</v>
      </c>
      <c r="C8158" s="48" t="s">
        <v>6951</v>
      </c>
      <c r="D8158" s="44">
        <v>2002</v>
      </c>
      <c r="E8158" s="48" t="s">
        <v>8780</v>
      </c>
      <c r="F8158" s="44" t="s">
        <v>1294</v>
      </c>
      <c r="G8158" s="61">
        <v>43030</v>
      </c>
    </row>
    <row r="8159" spans="1:7" x14ac:dyDescent="0.15">
      <c r="A8159" s="44">
        <v>38159</v>
      </c>
      <c r="B8159" s="44" t="s">
        <v>1295</v>
      </c>
      <c r="C8159" s="48" t="s">
        <v>6952</v>
      </c>
      <c r="D8159" s="44">
        <v>2007</v>
      </c>
      <c r="E8159" s="48" t="s">
        <v>8736</v>
      </c>
      <c r="F8159" s="44" t="s">
        <v>1295</v>
      </c>
      <c r="G8159" s="61">
        <v>42803</v>
      </c>
    </row>
    <row r="8160" spans="1:7" x14ac:dyDescent="0.15">
      <c r="A8160" s="44">
        <v>38160</v>
      </c>
      <c r="B8160" s="44" t="s">
        <v>1296</v>
      </c>
      <c r="C8160" s="48" t="s">
        <v>6953</v>
      </c>
      <c r="D8160" s="44">
        <v>2005</v>
      </c>
      <c r="E8160" s="48" t="s">
        <v>8736</v>
      </c>
      <c r="F8160" s="44" t="s">
        <v>1295</v>
      </c>
      <c r="G8160" s="61"/>
    </row>
    <row r="8161" spans="1:7" x14ac:dyDescent="0.15">
      <c r="A8161" s="44">
        <v>38162</v>
      </c>
      <c r="B8161" s="44" t="s">
        <v>1296</v>
      </c>
      <c r="C8161" s="48" t="s">
        <v>6954</v>
      </c>
      <c r="D8161" s="44">
        <v>2006</v>
      </c>
      <c r="E8161" s="48" t="s">
        <v>8691</v>
      </c>
      <c r="F8161" s="44" t="s">
        <v>1296</v>
      </c>
      <c r="G8161" s="61"/>
    </row>
    <row r="8162" spans="1:7" x14ac:dyDescent="0.15">
      <c r="A8162" s="44">
        <v>38163</v>
      </c>
      <c r="B8162" s="44" t="s">
        <v>1296</v>
      </c>
      <c r="C8162" s="48" t="s">
        <v>1502</v>
      </c>
      <c r="D8162" s="44">
        <v>2003</v>
      </c>
      <c r="E8162" s="48" t="s">
        <v>8691</v>
      </c>
      <c r="F8162" s="44" t="s">
        <v>1296</v>
      </c>
      <c r="G8162" s="61"/>
    </row>
    <row r="8163" spans="1:7" x14ac:dyDescent="0.15">
      <c r="A8163" s="44">
        <v>38164</v>
      </c>
      <c r="B8163" s="44" t="s">
        <v>1296</v>
      </c>
      <c r="C8163" s="48" t="s">
        <v>6955</v>
      </c>
      <c r="D8163" s="44">
        <v>2006</v>
      </c>
      <c r="E8163" s="48" t="s">
        <v>8801</v>
      </c>
      <c r="F8163" s="44" t="s">
        <v>1296</v>
      </c>
      <c r="G8163" s="61"/>
    </row>
    <row r="8164" spans="1:7" x14ac:dyDescent="0.15">
      <c r="A8164" s="44">
        <v>38166</v>
      </c>
      <c r="B8164" s="44" t="s">
        <v>1296</v>
      </c>
      <c r="C8164" s="48" t="s">
        <v>6956</v>
      </c>
      <c r="D8164" s="44">
        <v>2007</v>
      </c>
      <c r="E8164" s="48" t="s">
        <v>8708</v>
      </c>
      <c r="F8164" s="44" t="s">
        <v>1296</v>
      </c>
      <c r="G8164" s="61"/>
    </row>
    <row r="8165" spans="1:7" x14ac:dyDescent="0.15">
      <c r="A8165" s="44">
        <v>38167</v>
      </c>
      <c r="B8165" s="44" t="s">
        <v>1295</v>
      </c>
      <c r="C8165" s="48" t="s">
        <v>6957</v>
      </c>
      <c r="D8165" s="44">
        <v>2001</v>
      </c>
      <c r="E8165" s="48" t="s">
        <v>8802</v>
      </c>
      <c r="F8165" s="44" t="s">
        <v>1296</v>
      </c>
      <c r="G8165" s="61">
        <v>42778</v>
      </c>
    </row>
    <row r="8166" spans="1:7" x14ac:dyDescent="0.15">
      <c r="A8166" s="44">
        <v>38168</v>
      </c>
      <c r="B8166" s="44" t="s">
        <v>1296</v>
      </c>
      <c r="C8166" s="48" t="s">
        <v>6958</v>
      </c>
      <c r="D8166" s="44">
        <v>2004</v>
      </c>
      <c r="E8166" s="48" t="s">
        <v>8725</v>
      </c>
      <c r="F8166" s="44" t="s">
        <v>1291</v>
      </c>
      <c r="G8166" s="61"/>
    </row>
    <row r="8167" spans="1:7" x14ac:dyDescent="0.15">
      <c r="A8167" s="44">
        <v>38169</v>
      </c>
      <c r="B8167" s="44" t="s">
        <v>1295</v>
      </c>
      <c r="C8167" s="48" t="s">
        <v>6959</v>
      </c>
      <c r="D8167" s="44">
        <v>2000</v>
      </c>
      <c r="E8167" s="48" t="s">
        <v>8711</v>
      </c>
      <c r="F8167" s="44" t="s">
        <v>1291</v>
      </c>
      <c r="G8167" s="61">
        <v>42771</v>
      </c>
    </row>
    <row r="8168" spans="1:7" x14ac:dyDescent="0.15">
      <c r="A8168" s="44">
        <v>38170</v>
      </c>
      <c r="B8168" s="44" t="s">
        <v>1296</v>
      </c>
      <c r="C8168" s="48" t="s">
        <v>6960</v>
      </c>
      <c r="D8168" s="44">
        <v>2005</v>
      </c>
      <c r="E8168" s="48" t="s">
        <v>8711</v>
      </c>
      <c r="F8168" s="44" t="s">
        <v>1291</v>
      </c>
      <c r="G8168" s="61">
        <v>42771</v>
      </c>
    </row>
    <row r="8169" spans="1:7" x14ac:dyDescent="0.15">
      <c r="A8169" s="44">
        <v>38171</v>
      </c>
      <c r="B8169" s="44" t="s">
        <v>1295</v>
      </c>
      <c r="C8169" s="48" t="s">
        <v>6961</v>
      </c>
      <c r="D8169" s="44">
        <v>2005</v>
      </c>
      <c r="E8169" s="48" t="s">
        <v>8711</v>
      </c>
      <c r="F8169" s="44" t="s">
        <v>1291</v>
      </c>
      <c r="G8169" s="61">
        <v>43100</v>
      </c>
    </row>
    <row r="8170" spans="1:7" x14ac:dyDescent="0.15">
      <c r="A8170" s="44">
        <v>38172</v>
      </c>
      <c r="B8170" s="44" t="s">
        <v>1295</v>
      </c>
      <c r="C8170" s="48" t="s">
        <v>6962</v>
      </c>
      <c r="D8170" s="44">
        <v>2005</v>
      </c>
      <c r="E8170" s="48" t="s">
        <v>8711</v>
      </c>
      <c r="F8170" s="44" t="s">
        <v>1291</v>
      </c>
      <c r="G8170" s="61">
        <v>43100</v>
      </c>
    </row>
    <row r="8171" spans="1:7" x14ac:dyDescent="0.15">
      <c r="A8171" s="133">
        <v>38173</v>
      </c>
      <c r="B8171" s="133" t="s">
        <v>1295</v>
      </c>
      <c r="C8171" s="134" t="s">
        <v>8360</v>
      </c>
      <c r="D8171" s="133">
        <v>2006</v>
      </c>
      <c r="E8171" s="134" t="s">
        <v>8725</v>
      </c>
      <c r="F8171" s="133" t="s">
        <v>1291</v>
      </c>
      <c r="G8171" s="135">
        <v>43100</v>
      </c>
    </row>
    <row r="8172" spans="1:7" x14ac:dyDescent="0.15">
      <c r="A8172" s="44">
        <v>38174</v>
      </c>
      <c r="B8172" s="44" t="s">
        <v>1295</v>
      </c>
      <c r="C8172" s="48" t="s">
        <v>6963</v>
      </c>
      <c r="D8172" s="44">
        <v>2006</v>
      </c>
      <c r="E8172" s="48" t="s">
        <v>8796</v>
      </c>
      <c r="F8172" s="44" t="s">
        <v>1295</v>
      </c>
      <c r="G8172" s="61">
        <v>42786</v>
      </c>
    </row>
    <row r="8173" spans="1:7" x14ac:dyDescent="0.15">
      <c r="A8173" s="44">
        <v>38175</v>
      </c>
      <c r="B8173" s="44" t="s">
        <v>1296</v>
      </c>
      <c r="C8173" s="48" t="s">
        <v>7446</v>
      </c>
      <c r="D8173" s="44">
        <v>2005</v>
      </c>
      <c r="E8173" s="48" t="s">
        <v>8796</v>
      </c>
      <c r="F8173" s="44" t="s">
        <v>1295</v>
      </c>
      <c r="G8173" s="61">
        <v>42786</v>
      </c>
    </row>
    <row r="8174" spans="1:7" x14ac:dyDescent="0.15">
      <c r="A8174" s="44">
        <v>38176</v>
      </c>
      <c r="B8174" s="44" t="s">
        <v>1295</v>
      </c>
      <c r="C8174" s="48" t="s">
        <v>6964</v>
      </c>
      <c r="D8174" s="44">
        <v>2001</v>
      </c>
      <c r="E8174" s="48" t="s">
        <v>8796</v>
      </c>
      <c r="F8174" s="44" t="s">
        <v>1295</v>
      </c>
      <c r="G8174" s="61">
        <v>42786</v>
      </c>
    </row>
    <row r="8175" spans="1:7" x14ac:dyDescent="0.15">
      <c r="A8175" s="44">
        <v>38177</v>
      </c>
      <c r="B8175" s="44" t="s">
        <v>1296</v>
      </c>
      <c r="C8175" s="48" t="s">
        <v>7314</v>
      </c>
      <c r="D8175" s="44">
        <v>2005</v>
      </c>
      <c r="E8175" s="48" t="s">
        <v>8796</v>
      </c>
      <c r="F8175" s="44" t="s">
        <v>1295</v>
      </c>
      <c r="G8175" s="61">
        <v>42786</v>
      </c>
    </row>
    <row r="8176" spans="1:7" x14ac:dyDescent="0.15">
      <c r="A8176" s="44">
        <v>38178</v>
      </c>
      <c r="B8176" s="44" t="s">
        <v>1296</v>
      </c>
      <c r="C8176" s="48" t="s">
        <v>6965</v>
      </c>
      <c r="D8176" s="44">
        <v>2006</v>
      </c>
      <c r="E8176" s="48" t="s">
        <v>8713</v>
      </c>
      <c r="F8176" s="44" t="s">
        <v>1297</v>
      </c>
      <c r="G8176" s="61">
        <v>43100</v>
      </c>
    </row>
    <row r="8177" spans="1:7" x14ac:dyDescent="0.15">
      <c r="A8177" s="44">
        <v>38179</v>
      </c>
      <c r="B8177" s="44" t="s">
        <v>1296</v>
      </c>
      <c r="C8177" s="48" t="s">
        <v>6966</v>
      </c>
      <c r="D8177" s="44">
        <v>2005</v>
      </c>
      <c r="E8177" s="48" t="s">
        <v>8713</v>
      </c>
      <c r="F8177" s="44" t="s">
        <v>1297</v>
      </c>
      <c r="G8177" s="61">
        <v>43100</v>
      </c>
    </row>
    <row r="8178" spans="1:7" x14ac:dyDescent="0.15">
      <c r="A8178" s="44">
        <v>38180</v>
      </c>
      <c r="B8178" s="44" t="s">
        <v>1295</v>
      </c>
      <c r="C8178" s="48" t="s">
        <v>6967</v>
      </c>
      <c r="D8178" s="44">
        <v>2006</v>
      </c>
      <c r="E8178" s="48" t="s">
        <v>8713</v>
      </c>
      <c r="F8178" s="44" t="s">
        <v>1297</v>
      </c>
      <c r="G8178" s="61">
        <v>43045</v>
      </c>
    </row>
    <row r="8179" spans="1:7" x14ac:dyDescent="0.15">
      <c r="A8179" s="133">
        <v>38181</v>
      </c>
      <c r="B8179" s="133" t="s">
        <v>1295</v>
      </c>
      <c r="C8179" s="134" t="s">
        <v>6968</v>
      </c>
      <c r="D8179" s="133">
        <v>2006</v>
      </c>
      <c r="E8179" s="134" t="s">
        <v>8713</v>
      </c>
      <c r="F8179" s="133" t="s">
        <v>1297</v>
      </c>
      <c r="G8179" s="135">
        <v>43045</v>
      </c>
    </row>
    <row r="8180" spans="1:7" x14ac:dyDescent="0.15">
      <c r="A8180" s="44">
        <v>38182</v>
      </c>
      <c r="B8180" s="44" t="s">
        <v>1296</v>
      </c>
      <c r="C8180" s="48" t="s">
        <v>6969</v>
      </c>
      <c r="D8180" s="44">
        <v>2005</v>
      </c>
      <c r="E8180" s="48" t="s">
        <v>8713</v>
      </c>
      <c r="F8180" s="44" t="s">
        <v>1297</v>
      </c>
      <c r="G8180" s="61">
        <v>42844</v>
      </c>
    </row>
    <row r="8181" spans="1:7" x14ac:dyDescent="0.15">
      <c r="A8181" s="44">
        <v>38183</v>
      </c>
      <c r="B8181" s="44" t="s">
        <v>1296</v>
      </c>
      <c r="C8181" s="48" t="s">
        <v>8361</v>
      </c>
      <c r="D8181" s="44">
        <v>2005</v>
      </c>
      <c r="E8181" s="48" t="s">
        <v>8713</v>
      </c>
      <c r="F8181" s="44" t="s">
        <v>1297</v>
      </c>
      <c r="G8181" s="61">
        <v>43100</v>
      </c>
    </row>
    <row r="8182" spans="1:7" x14ac:dyDescent="0.15">
      <c r="A8182" s="44">
        <v>38184</v>
      </c>
      <c r="B8182" s="44" t="s">
        <v>1295</v>
      </c>
      <c r="C8182" s="48" t="s">
        <v>6970</v>
      </c>
      <c r="D8182" s="44">
        <v>2004</v>
      </c>
      <c r="E8182" s="48" t="s">
        <v>8699</v>
      </c>
      <c r="F8182" s="44" t="s">
        <v>1294</v>
      </c>
      <c r="G8182" s="61"/>
    </row>
    <row r="8183" spans="1:7" x14ac:dyDescent="0.15">
      <c r="A8183" s="44">
        <v>38185</v>
      </c>
      <c r="B8183" s="44" t="s">
        <v>1295</v>
      </c>
      <c r="C8183" s="48" t="s">
        <v>6971</v>
      </c>
      <c r="D8183" s="44">
        <v>2006</v>
      </c>
      <c r="E8183" s="48" t="s">
        <v>8875</v>
      </c>
      <c r="F8183" s="44" t="s">
        <v>1292</v>
      </c>
      <c r="G8183" s="61"/>
    </row>
    <row r="8184" spans="1:7" x14ac:dyDescent="0.15">
      <c r="A8184" s="44">
        <v>38186</v>
      </c>
      <c r="B8184" s="44" t="s">
        <v>1295</v>
      </c>
      <c r="C8184" s="48" t="s">
        <v>6972</v>
      </c>
      <c r="D8184" s="44">
        <v>2006</v>
      </c>
      <c r="E8184" s="48" t="s">
        <v>8875</v>
      </c>
      <c r="F8184" s="44" t="s">
        <v>1292</v>
      </c>
      <c r="G8184" s="61"/>
    </row>
    <row r="8185" spans="1:7" x14ac:dyDescent="0.15">
      <c r="A8185" s="44">
        <v>38187</v>
      </c>
      <c r="B8185" s="44" t="s">
        <v>1295</v>
      </c>
      <c r="C8185" s="48" t="s">
        <v>6973</v>
      </c>
      <c r="D8185" s="44">
        <v>2002</v>
      </c>
      <c r="E8185" s="48" t="s">
        <v>8803</v>
      </c>
      <c r="F8185" s="44" t="s">
        <v>1296</v>
      </c>
      <c r="G8185" s="61"/>
    </row>
    <row r="8186" spans="1:7" x14ac:dyDescent="0.15">
      <c r="A8186" s="44">
        <v>38188</v>
      </c>
      <c r="B8186" s="44" t="s">
        <v>1296</v>
      </c>
      <c r="C8186" s="48" t="s">
        <v>6974</v>
      </c>
      <c r="D8186" s="44">
        <v>2004</v>
      </c>
      <c r="E8186" s="48" t="s">
        <v>8743</v>
      </c>
      <c r="F8186" s="44" t="s">
        <v>1299</v>
      </c>
      <c r="G8186" s="61"/>
    </row>
    <row r="8187" spans="1:7" x14ac:dyDescent="0.15">
      <c r="A8187" s="44">
        <v>38189</v>
      </c>
      <c r="B8187" s="44" t="s">
        <v>1296</v>
      </c>
      <c r="C8187" s="48" t="s">
        <v>6975</v>
      </c>
      <c r="D8187" s="44">
        <v>2004</v>
      </c>
      <c r="E8187" s="48" t="s">
        <v>8737</v>
      </c>
      <c r="F8187" s="44" t="s">
        <v>1293</v>
      </c>
      <c r="G8187" s="61"/>
    </row>
    <row r="8188" spans="1:7" x14ac:dyDescent="0.15">
      <c r="A8188" s="44">
        <v>38190</v>
      </c>
      <c r="B8188" s="44" t="s">
        <v>1295</v>
      </c>
      <c r="C8188" s="48" t="s">
        <v>8362</v>
      </c>
      <c r="D8188" s="44">
        <v>2004</v>
      </c>
      <c r="E8188" s="48" t="s">
        <v>8693</v>
      </c>
      <c r="F8188" s="44" t="s">
        <v>1295</v>
      </c>
      <c r="G8188" s="61"/>
    </row>
    <row r="8189" spans="1:7" x14ac:dyDescent="0.15">
      <c r="A8189" s="44">
        <v>38191</v>
      </c>
      <c r="B8189" s="44" t="s">
        <v>1295</v>
      </c>
      <c r="C8189" s="48" t="s">
        <v>6976</v>
      </c>
      <c r="D8189" s="44">
        <v>2003</v>
      </c>
      <c r="E8189" s="48" t="s">
        <v>8693</v>
      </c>
      <c r="F8189" s="44" t="s">
        <v>1295</v>
      </c>
      <c r="G8189" s="61"/>
    </row>
    <row r="8190" spans="1:7" x14ac:dyDescent="0.15">
      <c r="A8190" s="44">
        <v>38192</v>
      </c>
      <c r="B8190" s="44" t="s">
        <v>1295</v>
      </c>
      <c r="C8190" s="48" t="s">
        <v>6977</v>
      </c>
      <c r="D8190" s="44">
        <v>2007</v>
      </c>
      <c r="E8190" s="48" t="s">
        <v>8706</v>
      </c>
      <c r="F8190" s="44" t="s">
        <v>1291</v>
      </c>
      <c r="G8190" s="61">
        <v>43100</v>
      </c>
    </row>
    <row r="8191" spans="1:7" x14ac:dyDescent="0.15">
      <c r="A8191" s="44">
        <v>38193</v>
      </c>
      <c r="B8191" s="44" t="s">
        <v>1296</v>
      </c>
      <c r="C8191" s="48" t="s">
        <v>6978</v>
      </c>
      <c r="D8191" s="44">
        <v>2008</v>
      </c>
      <c r="E8191" s="48" t="s">
        <v>8837</v>
      </c>
      <c r="F8191" s="44" t="s">
        <v>1291</v>
      </c>
      <c r="G8191" s="61"/>
    </row>
    <row r="8192" spans="1:7" x14ac:dyDescent="0.15">
      <c r="A8192" s="44">
        <v>38194</v>
      </c>
      <c r="B8192" s="44" t="s">
        <v>1296</v>
      </c>
      <c r="C8192" s="48" t="s">
        <v>6979</v>
      </c>
      <c r="D8192" s="44">
        <v>2008</v>
      </c>
      <c r="E8192" s="48" t="s">
        <v>8837</v>
      </c>
      <c r="F8192" s="44" t="s">
        <v>1291</v>
      </c>
      <c r="G8192" s="61"/>
    </row>
    <row r="8193" spans="1:7" x14ac:dyDescent="0.15">
      <c r="A8193" s="44">
        <v>38195</v>
      </c>
      <c r="B8193" s="44" t="s">
        <v>1296</v>
      </c>
      <c r="C8193" s="48" t="s">
        <v>6980</v>
      </c>
      <c r="D8193" s="44">
        <v>2006</v>
      </c>
      <c r="E8193" s="48" t="s">
        <v>8837</v>
      </c>
      <c r="F8193" s="44" t="s">
        <v>1291</v>
      </c>
      <c r="G8193" s="61"/>
    </row>
    <row r="8194" spans="1:7" x14ac:dyDescent="0.15">
      <c r="A8194" s="44">
        <v>38196</v>
      </c>
      <c r="B8194" s="44" t="s">
        <v>1296</v>
      </c>
      <c r="C8194" s="48" t="s">
        <v>8363</v>
      </c>
      <c r="D8194" s="44">
        <v>2008</v>
      </c>
      <c r="E8194" s="48" t="s">
        <v>8837</v>
      </c>
      <c r="F8194" s="44" t="s">
        <v>1291</v>
      </c>
      <c r="G8194" s="61"/>
    </row>
    <row r="8195" spans="1:7" x14ac:dyDescent="0.15">
      <c r="A8195" s="44">
        <v>38197</v>
      </c>
      <c r="B8195" s="44" t="s">
        <v>1296</v>
      </c>
      <c r="C8195" s="48" t="s">
        <v>6981</v>
      </c>
      <c r="D8195" s="44">
        <v>2005</v>
      </c>
      <c r="E8195" s="48" t="s">
        <v>8837</v>
      </c>
      <c r="F8195" s="44" t="s">
        <v>1291</v>
      </c>
      <c r="G8195" s="61"/>
    </row>
    <row r="8196" spans="1:7" x14ac:dyDescent="0.15">
      <c r="A8196" s="44">
        <v>38198</v>
      </c>
      <c r="B8196" s="44" t="s">
        <v>1295</v>
      </c>
      <c r="C8196" s="48" t="s">
        <v>6982</v>
      </c>
      <c r="D8196" s="44">
        <v>2009</v>
      </c>
      <c r="E8196" s="48" t="s">
        <v>8837</v>
      </c>
      <c r="F8196" s="44" t="s">
        <v>1291</v>
      </c>
      <c r="G8196" s="61"/>
    </row>
    <row r="8197" spans="1:7" x14ac:dyDescent="0.15">
      <c r="A8197" s="44">
        <v>38204</v>
      </c>
      <c r="B8197" s="44" t="s">
        <v>1296</v>
      </c>
      <c r="C8197" s="48" t="s">
        <v>6983</v>
      </c>
      <c r="D8197" s="44">
        <v>2007</v>
      </c>
      <c r="E8197" s="48" t="s">
        <v>8693</v>
      </c>
      <c r="F8197" s="44" t="s">
        <v>1295</v>
      </c>
      <c r="G8197" s="61"/>
    </row>
    <row r="8198" spans="1:7" x14ac:dyDescent="0.15">
      <c r="A8198" s="44">
        <v>38207</v>
      </c>
      <c r="B8198" s="44" t="s">
        <v>1296</v>
      </c>
      <c r="C8198" s="48" t="s">
        <v>7418</v>
      </c>
      <c r="D8198" s="44">
        <v>2006</v>
      </c>
      <c r="E8198" s="48" t="s">
        <v>8756</v>
      </c>
      <c r="F8198" s="44" t="s">
        <v>1296</v>
      </c>
      <c r="G8198" s="61">
        <v>43100</v>
      </c>
    </row>
    <row r="8199" spans="1:7" x14ac:dyDescent="0.15">
      <c r="A8199" s="44">
        <v>38208</v>
      </c>
      <c r="B8199" s="44" t="s">
        <v>1295</v>
      </c>
      <c r="C8199" s="48" t="s">
        <v>6984</v>
      </c>
      <c r="D8199" s="44">
        <v>2006</v>
      </c>
      <c r="E8199" s="48" t="s">
        <v>8797</v>
      </c>
      <c r="F8199" s="44" t="s">
        <v>1298</v>
      </c>
      <c r="G8199" s="61">
        <v>43100</v>
      </c>
    </row>
    <row r="8200" spans="1:7" x14ac:dyDescent="0.15">
      <c r="A8200" s="44">
        <v>38209</v>
      </c>
      <c r="B8200" s="44" t="s">
        <v>1296</v>
      </c>
      <c r="C8200" s="48" t="s">
        <v>6985</v>
      </c>
      <c r="D8200" s="44">
        <v>2004</v>
      </c>
      <c r="E8200" s="48" t="s">
        <v>8797</v>
      </c>
      <c r="F8200" s="44" t="s">
        <v>1298</v>
      </c>
      <c r="G8200" s="61">
        <v>42779</v>
      </c>
    </row>
    <row r="8201" spans="1:7" x14ac:dyDescent="0.15">
      <c r="A8201" s="44">
        <v>38210</v>
      </c>
      <c r="B8201" s="44" t="s">
        <v>1296</v>
      </c>
      <c r="C8201" s="48" t="s">
        <v>7318</v>
      </c>
      <c r="D8201" s="44">
        <v>2002</v>
      </c>
      <c r="E8201" s="48" t="s">
        <v>8743</v>
      </c>
      <c r="F8201" s="44" t="s">
        <v>1299</v>
      </c>
      <c r="G8201" s="61"/>
    </row>
    <row r="8202" spans="1:7" x14ac:dyDescent="0.15">
      <c r="A8202" s="44">
        <v>38211</v>
      </c>
      <c r="B8202" s="44" t="s">
        <v>1296</v>
      </c>
      <c r="C8202" s="48" t="s">
        <v>6986</v>
      </c>
      <c r="D8202" s="44">
        <v>2007</v>
      </c>
      <c r="E8202" s="48" t="s">
        <v>8744</v>
      </c>
      <c r="F8202" s="44" t="s">
        <v>1290</v>
      </c>
      <c r="G8202" s="61">
        <v>43100</v>
      </c>
    </row>
    <row r="8203" spans="1:7" x14ac:dyDescent="0.15">
      <c r="A8203" s="44">
        <v>38213</v>
      </c>
      <c r="B8203" s="44" t="s">
        <v>1296</v>
      </c>
      <c r="C8203" s="48" t="s">
        <v>6987</v>
      </c>
      <c r="D8203" s="44">
        <v>2007</v>
      </c>
      <c r="E8203" s="48" t="s">
        <v>8782</v>
      </c>
      <c r="F8203" s="44" t="s">
        <v>1292</v>
      </c>
      <c r="G8203" s="61"/>
    </row>
    <row r="8204" spans="1:7" x14ac:dyDescent="0.15">
      <c r="A8204" s="44">
        <v>38214</v>
      </c>
      <c r="B8204" s="44" t="s">
        <v>1295</v>
      </c>
      <c r="C8204" s="48" t="s">
        <v>6988</v>
      </c>
      <c r="D8204" s="44">
        <v>2007</v>
      </c>
      <c r="E8204" s="48" t="s">
        <v>8782</v>
      </c>
      <c r="F8204" s="44" t="s">
        <v>1292</v>
      </c>
      <c r="G8204" s="61"/>
    </row>
    <row r="8205" spans="1:7" x14ac:dyDescent="0.15">
      <c r="A8205" s="44">
        <v>38215</v>
      </c>
      <c r="B8205" s="44" t="s">
        <v>1295</v>
      </c>
      <c r="C8205" s="48" t="s">
        <v>6989</v>
      </c>
      <c r="D8205" s="44">
        <v>2007</v>
      </c>
      <c r="E8205" s="48" t="s">
        <v>8853</v>
      </c>
      <c r="F8205" s="44" t="s">
        <v>1290</v>
      </c>
      <c r="G8205" s="61">
        <v>42897</v>
      </c>
    </row>
    <row r="8206" spans="1:7" x14ac:dyDescent="0.15">
      <c r="A8206" s="44">
        <v>38216</v>
      </c>
      <c r="B8206" s="44" t="s">
        <v>1295</v>
      </c>
      <c r="C8206" s="48" t="s">
        <v>6990</v>
      </c>
      <c r="D8206" s="44">
        <v>2005</v>
      </c>
      <c r="E8206" s="48" t="s">
        <v>8853</v>
      </c>
      <c r="F8206" s="44" t="s">
        <v>1290</v>
      </c>
      <c r="G8206" s="61"/>
    </row>
    <row r="8207" spans="1:7" x14ac:dyDescent="0.15">
      <c r="A8207" s="44">
        <v>38217</v>
      </c>
      <c r="B8207" s="44" t="s">
        <v>1295</v>
      </c>
      <c r="C8207" s="48" t="s">
        <v>6991</v>
      </c>
      <c r="D8207" s="44">
        <v>2009</v>
      </c>
      <c r="E8207" s="48" t="s">
        <v>8791</v>
      </c>
      <c r="F8207" s="44" t="s">
        <v>1295</v>
      </c>
      <c r="G8207" s="61"/>
    </row>
    <row r="8208" spans="1:7" x14ac:dyDescent="0.15">
      <c r="A8208" s="44">
        <v>38218</v>
      </c>
      <c r="B8208" s="44" t="s">
        <v>1295</v>
      </c>
      <c r="C8208" s="48" t="s">
        <v>6992</v>
      </c>
      <c r="D8208" s="44">
        <v>2006</v>
      </c>
      <c r="E8208" s="48" t="s">
        <v>8801</v>
      </c>
      <c r="F8208" s="44" t="s">
        <v>1296</v>
      </c>
      <c r="G8208" s="61"/>
    </row>
    <row r="8209" spans="1:7" x14ac:dyDescent="0.15">
      <c r="A8209" s="44">
        <v>38219</v>
      </c>
      <c r="B8209" s="44" t="s">
        <v>1296</v>
      </c>
      <c r="C8209" s="48" t="s">
        <v>6993</v>
      </c>
      <c r="D8209" s="44">
        <v>2007</v>
      </c>
      <c r="E8209" s="48" t="s">
        <v>8796</v>
      </c>
      <c r="F8209" s="44" t="s">
        <v>1295</v>
      </c>
      <c r="G8209" s="61"/>
    </row>
    <row r="8210" spans="1:7" x14ac:dyDescent="0.15">
      <c r="A8210" s="44">
        <v>38220</v>
      </c>
      <c r="B8210" s="44" t="s">
        <v>1295</v>
      </c>
      <c r="C8210" s="48" t="s">
        <v>6994</v>
      </c>
      <c r="D8210" s="44">
        <v>2000</v>
      </c>
      <c r="E8210" s="48" t="s">
        <v>8729</v>
      </c>
      <c r="F8210" s="44" t="s">
        <v>1298</v>
      </c>
      <c r="G8210" s="61">
        <v>42779</v>
      </c>
    </row>
    <row r="8211" spans="1:7" x14ac:dyDescent="0.15">
      <c r="A8211" s="44">
        <v>38221</v>
      </c>
      <c r="B8211" s="44" t="s">
        <v>1296</v>
      </c>
      <c r="C8211" s="48" t="s">
        <v>6995</v>
      </c>
      <c r="D8211" s="44">
        <v>2004</v>
      </c>
      <c r="E8211" s="48" t="s">
        <v>8761</v>
      </c>
      <c r="F8211" s="44" t="s">
        <v>1292</v>
      </c>
      <c r="G8211" s="61">
        <v>43100</v>
      </c>
    </row>
    <row r="8212" spans="1:7" x14ac:dyDescent="0.15">
      <c r="A8212" s="44">
        <v>38222</v>
      </c>
      <c r="B8212" s="44" t="s">
        <v>1296</v>
      </c>
      <c r="C8212" s="48" t="s">
        <v>9465</v>
      </c>
      <c r="D8212" s="44">
        <v>2006</v>
      </c>
      <c r="E8212" s="48" t="s">
        <v>8791</v>
      </c>
      <c r="F8212" s="44" t="s">
        <v>1295</v>
      </c>
      <c r="G8212" s="61"/>
    </row>
    <row r="8213" spans="1:7" x14ac:dyDescent="0.15">
      <c r="A8213" s="44">
        <v>38223</v>
      </c>
      <c r="B8213" s="44" t="s">
        <v>1295</v>
      </c>
      <c r="C8213" s="48" t="s">
        <v>6996</v>
      </c>
      <c r="D8213" s="44">
        <v>2006</v>
      </c>
      <c r="E8213" s="48" t="s">
        <v>8791</v>
      </c>
      <c r="F8213" s="44" t="s">
        <v>1295</v>
      </c>
      <c r="G8213" s="61">
        <v>43100</v>
      </c>
    </row>
    <row r="8214" spans="1:7" x14ac:dyDescent="0.15">
      <c r="A8214" s="44">
        <v>38224</v>
      </c>
      <c r="B8214" s="44" t="s">
        <v>1296</v>
      </c>
      <c r="C8214" s="48" t="s">
        <v>6997</v>
      </c>
      <c r="D8214" s="44">
        <v>2003</v>
      </c>
      <c r="E8214" s="48" t="s">
        <v>8803</v>
      </c>
      <c r="F8214" s="44" t="s">
        <v>1296</v>
      </c>
      <c r="G8214" s="61">
        <v>43100</v>
      </c>
    </row>
    <row r="8215" spans="1:7" x14ac:dyDescent="0.15">
      <c r="A8215" s="44">
        <v>38225</v>
      </c>
      <c r="B8215" s="44" t="s">
        <v>1295</v>
      </c>
      <c r="C8215" s="48" t="s">
        <v>6998</v>
      </c>
      <c r="D8215" s="44">
        <v>2004</v>
      </c>
      <c r="E8215" s="48" t="s">
        <v>8779</v>
      </c>
      <c r="F8215" s="44" t="s">
        <v>1298</v>
      </c>
      <c r="G8215" s="61"/>
    </row>
    <row r="8216" spans="1:7" x14ac:dyDescent="0.15">
      <c r="A8216" s="44">
        <v>38226</v>
      </c>
      <c r="B8216" s="44" t="s">
        <v>1295</v>
      </c>
      <c r="C8216" s="48" t="s">
        <v>6999</v>
      </c>
      <c r="D8216" s="44">
        <v>2006</v>
      </c>
      <c r="E8216" s="48" t="s">
        <v>8779</v>
      </c>
      <c r="F8216" s="44" t="s">
        <v>1298</v>
      </c>
      <c r="G8216" s="61">
        <v>43100</v>
      </c>
    </row>
    <row r="8217" spans="1:7" x14ac:dyDescent="0.15">
      <c r="A8217" s="44">
        <v>38227</v>
      </c>
      <c r="B8217" s="44" t="s">
        <v>1295</v>
      </c>
      <c r="C8217" s="48" t="s">
        <v>7000</v>
      </c>
      <c r="D8217" s="44">
        <v>2007</v>
      </c>
      <c r="E8217" s="48" t="s">
        <v>8779</v>
      </c>
      <c r="F8217" s="44" t="s">
        <v>1298</v>
      </c>
      <c r="G8217" s="61">
        <v>43100</v>
      </c>
    </row>
    <row r="8218" spans="1:7" x14ac:dyDescent="0.15">
      <c r="A8218" s="44">
        <v>38228</v>
      </c>
      <c r="B8218" s="44" t="s">
        <v>1295</v>
      </c>
      <c r="C8218" s="48" t="s">
        <v>7001</v>
      </c>
      <c r="D8218" s="44">
        <v>2009</v>
      </c>
      <c r="E8218" s="48" t="s">
        <v>8695</v>
      </c>
      <c r="F8218" s="44" t="s">
        <v>1290</v>
      </c>
      <c r="G8218" s="61"/>
    </row>
    <row r="8219" spans="1:7" x14ac:dyDescent="0.15">
      <c r="A8219" s="44">
        <v>38229</v>
      </c>
      <c r="B8219" s="44" t="s">
        <v>1295</v>
      </c>
      <c r="C8219" s="48" t="s">
        <v>7002</v>
      </c>
      <c r="D8219" s="44">
        <v>2000</v>
      </c>
      <c r="E8219" s="48" t="s">
        <v>8714</v>
      </c>
      <c r="F8219" s="44" t="s">
        <v>1294</v>
      </c>
      <c r="G8219" s="61">
        <v>42771</v>
      </c>
    </row>
    <row r="8220" spans="1:7" x14ac:dyDescent="0.15">
      <c r="A8220" s="44">
        <v>38230</v>
      </c>
      <c r="B8220" s="44" t="s">
        <v>1295</v>
      </c>
      <c r="C8220" s="48" t="s">
        <v>7003</v>
      </c>
      <c r="D8220" s="44">
        <v>2008</v>
      </c>
      <c r="E8220" s="48" t="s">
        <v>9199</v>
      </c>
      <c r="F8220" s="44" t="s">
        <v>1293</v>
      </c>
      <c r="G8220" s="61"/>
    </row>
    <row r="8221" spans="1:7" x14ac:dyDescent="0.15">
      <c r="A8221" s="44">
        <v>38231</v>
      </c>
      <c r="B8221" s="44" t="s">
        <v>1295</v>
      </c>
      <c r="C8221" s="48" t="s">
        <v>7004</v>
      </c>
      <c r="D8221" s="44">
        <v>2007</v>
      </c>
      <c r="E8221" s="48" t="s">
        <v>9199</v>
      </c>
      <c r="F8221" s="44" t="s">
        <v>1293</v>
      </c>
      <c r="G8221" s="61"/>
    </row>
    <row r="8222" spans="1:7" x14ac:dyDescent="0.15">
      <c r="A8222" s="44">
        <v>38233</v>
      </c>
      <c r="B8222" s="44" t="s">
        <v>1295</v>
      </c>
      <c r="C8222" s="48" t="s">
        <v>3828</v>
      </c>
      <c r="D8222" s="44">
        <v>2011</v>
      </c>
      <c r="E8222" s="48" t="s">
        <v>9199</v>
      </c>
      <c r="F8222" s="44" t="s">
        <v>1293</v>
      </c>
      <c r="G8222" s="61"/>
    </row>
    <row r="8223" spans="1:7" x14ac:dyDescent="0.15">
      <c r="A8223" s="44">
        <v>38234</v>
      </c>
      <c r="B8223" s="44" t="s">
        <v>1296</v>
      </c>
      <c r="C8223" s="48" t="s">
        <v>7005</v>
      </c>
      <c r="D8223" s="44">
        <v>2003</v>
      </c>
      <c r="E8223" s="48" t="s">
        <v>8792</v>
      </c>
      <c r="F8223" s="44" t="s">
        <v>1290</v>
      </c>
      <c r="G8223" s="61">
        <v>42779</v>
      </c>
    </row>
    <row r="8224" spans="1:7" x14ac:dyDescent="0.15">
      <c r="A8224" s="44">
        <v>38235</v>
      </c>
      <c r="B8224" s="44" t="s">
        <v>1296</v>
      </c>
      <c r="C8224" s="48" t="s">
        <v>7006</v>
      </c>
      <c r="D8224" s="44">
        <v>2005</v>
      </c>
      <c r="E8224" s="48" t="s">
        <v>8792</v>
      </c>
      <c r="F8224" s="44" t="s">
        <v>1290</v>
      </c>
      <c r="G8224" s="61">
        <v>42996</v>
      </c>
    </row>
    <row r="8225" spans="1:7" x14ac:dyDescent="0.15">
      <c r="A8225" s="133">
        <v>38236</v>
      </c>
      <c r="B8225" s="133" t="s">
        <v>1295</v>
      </c>
      <c r="C8225" s="134" t="s">
        <v>7007</v>
      </c>
      <c r="D8225" s="133">
        <v>2005</v>
      </c>
      <c r="E8225" s="134" t="s">
        <v>8792</v>
      </c>
      <c r="F8225" s="133" t="s">
        <v>1290</v>
      </c>
    </row>
    <row r="8226" spans="1:7" x14ac:dyDescent="0.15">
      <c r="A8226" s="44">
        <v>38237</v>
      </c>
      <c r="B8226" s="44" t="s">
        <v>1295</v>
      </c>
      <c r="C8226" s="48" t="s">
        <v>7008</v>
      </c>
      <c r="D8226" s="44">
        <v>2003</v>
      </c>
      <c r="E8226" s="48" t="s">
        <v>8792</v>
      </c>
      <c r="F8226" s="44" t="s">
        <v>1290</v>
      </c>
      <c r="G8226" s="61">
        <v>42779</v>
      </c>
    </row>
    <row r="8227" spans="1:7" x14ac:dyDescent="0.15">
      <c r="A8227" s="44">
        <v>38238</v>
      </c>
      <c r="B8227" s="44" t="s">
        <v>1296</v>
      </c>
      <c r="C8227" s="48" t="s">
        <v>7009</v>
      </c>
      <c r="D8227" s="44">
        <v>2004</v>
      </c>
      <c r="E8227" s="48" t="s">
        <v>8873</v>
      </c>
      <c r="F8227" s="44" t="s">
        <v>1299</v>
      </c>
      <c r="G8227" s="61">
        <v>43059</v>
      </c>
    </row>
    <row r="8228" spans="1:7" x14ac:dyDescent="0.15">
      <c r="A8228" s="44">
        <v>38239</v>
      </c>
      <c r="B8228" s="44" t="s">
        <v>1295</v>
      </c>
      <c r="C8228" s="48" t="s">
        <v>7010</v>
      </c>
      <c r="D8228" s="44">
        <v>2008</v>
      </c>
      <c r="E8228" s="48" t="s">
        <v>8873</v>
      </c>
      <c r="F8228" s="44" t="s">
        <v>1299</v>
      </c>
      <c r="G8228" s="61"/>
    </row>
    <row r="8229" spans="1:7" x14ac:dyDescent="0.15">
      <c r="A8229" s="44">
        <v>38240</v>
      </c>
      <c r="B8229" s="44" t="s">
        <v>1296</v>
      </c>
      <c r="C8229" s="48" t="s">
        <v>7011</v>
      </c>
      <c r="D8229" s="44">
        <v>2006</v>
      </c>
      <c r="E8229" s="48" t="s">
        <v>8873</v>
      </c>
      <c r="F8229" s="44" t="s">
        <v>1299</v>
      </c>
      <c r="G8229" s="61"/>
    </row>
    <row r="8230" spans="1:7" x14ac:dyDescent="0.15">
      <c r="A8230" s="44">
        <v>38241</v>
      </c>
      <c r="B8230" s="44" t="s">
        <v>1296</v>
      </c>
      <c r="C8230" s="48" t="s">
        <v>7012</v>
      </c>
      <c r="D8230" s="44">
        <v>2006</v>
      </c>
      <c r="E8230" s="48" t="s">
        <v>8709</v>
      </c>
      <c r="F8230" s="44" t="s">
        <v>1294</v>
      </c>
      <c r="G8230" s="61">
        <v>43100</v>
      </c>
    </row>
    <row r="8231" spans="1:7" x14ac:dyDescent="0.15">
      <c r="A8231" s="44">
        <v>38242</v>
      </c>
      <c r="B8231" s="44" t="s">
        <v>1296</v>
      </c>
      <c r="C8231" s="48" t="s">
        <v>7447</v>
      </c>
      <c r="D8231" s="44">
        <v>2004</v>
      </c>
      <c r="E8231" s="48" t="s">
        <v>8776</v>
      </c>
      <c r="F8231" s="44" t="s">
        <v>1295</v>
      </c>
      <c r="G8231" s="61"/>
    </row>
    <row r="8232" spans="1:7" x14ac:dyDescent="0.15">
      <c r="A8232" s="44">
        <v>38243</v>
      </c>
      <c r="B8232" s="44" t="s">
        <v>1295</v>
      </c>
      <c r="C8232" s="48" t="s">
        <v>7013</v>
      </c>
      <c r="D8232" s="44">
        <v>2006</v>
      </c>
      <c r="E8232" s="48" t="s">
        <v>9084</v>
      </c>
      <c r="F8232" s="44" t="s">
        <v>1297</v>
      </c>
      <c r="G8232" s="61">
        <v>42815</v>
      </c>
    </row>
    <row r="8233" spans="1:7" x14ac:dyDescent="0.15">
      <c r="A8233" s="44">
        <v>38244</v>
      </c>
      <c r="B8233" s="44" t="s">
        <v>1295</v>
      </c>
      <c r="C8233" s="48" t="s">
        <v>7014</v>
      </c>
      <c r="D8233" s="44">
        <v>2004</v>
      </c>
      <c r="E8233" s="48" t="s">
        <v>9084</v>
      </c>
      <c r="F8233" s="44" t="s">
        <v>1297</v>
      </c>
      <c r="G8233" s="61">
        <v>43100</v>
      </c>
    </row>
    <row r="8234" spans="1:7" x14ac:dyDescent="0.15">
      <c r="A8234" s="44">
        <v>38245</v>
      </c>
      <c r="B8234" s="44" t="s">
        <v>1296</v>
      </c>
      <c r="C8234" s="48" t="s">
        <v>9466</v>
      </c>
      <c r="D8234" s="44">
        <v>2005</v>
      </c>
      <c r="E8234" s="48" t="s">
        <v>9084</v>
      </c>
      <c r="F8234" s="44" t="s">
        <v>1297</v>
      </c>
      <c r="G8234" s="61"/>
    </row>
    <row r="8235" spans="1:7" x14ac:dyDescent="0.15">
      <c r="A8235" s="44">
        <v>38246</v>
      </c>
      <c r="B8235" s="44" t="s">
        <v>1296</v>
      </c>
      <c r="C8235" s="48" t="s">
        <v>7015</v>
      </c>
      <c r="D8235" s="44">
        <v>2005</v>
      </c>
      <c r="E8235" s="48" t="s">
        <v>8836</v>
      </c>
      <c r="F8235" s="44" t="s">
        <v>1296</v>
      </c>
      <c r="G8235" s="61"/>
    </row>
    <row r="8236" spans="1:7" x14ac:dyDescent="0.15">
      <c r="A8236" s="44">
        <v>38253</v>
      </c>
      <c r="B8236" s="44" t="s">
        <v>1295</v>
      </c>
      <c r="C8236" s="48" t="s">
        <v>7016</v>
      </c>
      <c r="D8236" s="44">
        <v>2004</v>
      </c>
      <c r="E8236" s="48" t="s">
        <v>8836</v>
      </c>
      <c r="F8236" s="44" t="s">
        <v>1296</v>
      </c>
      <c r="G8236" s="61">
        <v>43100</v>
      </c>
    </row>
    <row r="8237" spans="1:7" x14ac:dyDescent="0.15">
      <c r="A8237" s="44">
        <v>38254</v>
      </c>
      <c r="B8237" s="44" t="s">
        <v>1295</v>
      </c>
      <c r="C8237" s="48" t="s">
        <v>7017</v>
      </c>
      <c r="D8237" s="44">
        <v>2003</v>
      </c>
      <c r="E8237" s="48" t="s">
        <v>8836</v>
      </c>
      <c r="F8237" s="44" t="s">
        <v>1296</v>
      </c>
      <c r="G8237" s="61">
        <v>43100</v>
      </c>
    </row>
    <row r="8238" spans="1:7" x14ac:dyDescent="0.15">
      <c r="A8238" s="44">
        <v>38256</v>
      </c>
      <c r="B8238" s="44" t="s">
        <v>1295</v>
      </c>
      <c r="C8238" s="48" t="s">
        <v>7018</v>
      </c>
      <c r="D8238" s="44">
        <v>2000</v>
      </c>
      <c r="E8238" s="48" t="s">
        <v>8780</v>
      </c>
      <c r="F8238" s="44" t="s">
        <v>1294</v>
      </c>
      <c r="G8238" s="61"/>
    </row>
    <row r="8239" spans="1:7" x14ac:dyDescent="0.15">
      <c r="A8239" s="44">
        <v>38257</v>
      </c>
      <c r="B8239" s="44" t="s">
        <v>1296</v>
      </c>
      <c r="C8239" s="48" t="s">
        <v>7019</v>
      </c>
      <c r="D8239" s="44">
        <v>2003</v>
      </c>
      <c r="E8239" s="48" t="s">
        <v>8780</v>
      </c>
      <c r="F8239" s="44" t="s">
        <v>1294</v>
      </c>
      <c r="G8239" s="61"/>
    </row>
    <row r="8240" spans="1:7" x14ac:dyDescent="0.15">
      <c r="A8240" s="44">
        <v>38258</v>
      </c>
      <c r="B8240" s="44" t="s">
        <v>1295</v>
      </c>
      <c r="C8240" s="48" t="s">
        <v>11280</v>
      </c>
      <c r="D8240" s="44">
        <v>1999</v>
      </c>
      <c r="E8240" s="48" t="s">
        <v>8797</v>
      </c>
      <c r="F8240" s="44" t="s">
        <v>1298</v>
      </c>
      <c r="G8240" s="61"/>
    </row>
    <row r="8241" spans="1:7" x14ac:dyDescent="0.15">
      <c r="A8241" s="44">
        <v>38259</v>
      </c>
      <c r="B8241" s="44" t="s">
        <v>1295</v>
      </c>
      <c r="C8241" s="48" t="s">
        <v>7020</v>
      </c>
      <c r="D8241" s="44">
        <v>2004</v>
      </c>
      <c r="E8241" s="48" t="s">
        <v>8790</v>
      </c>
      <c r="F8241" s="44" t="s">
        <v>1298</v>
      </c>
      <c r="G8241" s="61"/>
    </row>
    <row r="8242" spans="1:7" x14ac:dyDescent="0.15">
      <c r="A8242" s="44">
        <v>38260</v>
      </c>
      <c r="B8242" s="44" t="s">
        <v>1295</v>
      </c>
      <c r="C8242" s="48" t="s">
        <v>7021</v>
      </c>
      <c r="D8242" s="44">
        <v>2003</v>
      </c>
      <c r="E8242" s="48" t="s">
        <v>8790</v>
      </c>
      <c r="F8242" s="44" t="s">
        <v>1298</v>
      </c>
      <c r="G8242" s="61"/>
    </row>
    <row r="8243" spans="1:7" x14ac:dyDescent="0.15">
      <c r="A8243" s="44">
        <v>38261</v>
      </c>
      <c r="B8243" s="44" t="s">
        <v>1296</v>
      </c>
      <c r="C8243" s="48" t="s">
        <v>7022</v>
      </c>
      <c r="D8243" s="44">
        <v>2004</v>
      </c>
      <c r="E8243" s="48" t="s">
        <v>8790</v>
      </c>
      <c r="F8243" s="44" t="s">
        <v>1298</v>
      </c>
      <c r="G8243" s="61"/>
    </row>
    <row r="8244" spans="1:7" x14ac:dyDescent="0.15">
      <c r="A8244" s="44">
        <v>38262</v>
      </c>
      <c r="B8244" s="44" t="s">
        <v>1295</v>
      </c>
      <c r="C8244" s="48" t="s">
        <v>8364</v>
      </c>
      <c r="D8244" s="44">
        <v>2006</v>
      </c>
      <c r="E8244" s="48" t="s">
        <v>8790</v>
      </c>
      <c r="F8244" s="44" t="s">
        <v>1298</v>
      </c>
      <c r="G8244" s="61">
        <v>43100</v>
      </c>
    </row>
    <row r="8245" spans="1:7" x14ac:dyDescent="0.15">
      <c r="A8245" s="44">
        <v>38263</v>
      </c>
      <c r="B8245" s="44" t="s">
        <v>1296</v>
      </c>
      <c r="C8245" s="48" t="s">
        <v>7023</v>
      </c>
      <c r="D8245" s="44">
        <v>2005</v>
      </c>
      <c r="E8245" s="48" t="s">
        <v>8790</v>
      </c>
      <c r="F8245" s="44" t="s">
        <v>1298</v>
      </c>
      <c r="G8245" s="61"/>
    </row>
    <row r="8246" spans="1:7" x14ac:dyDescent="0.15">
      <c r="A8246" s="44">
        <v>38264</v>
      </c>
      <c r="B8246" s="44" t="s">
        <v>1296</v>
      </c>
      <c r="C8246" s="48" t="s">
        <v>7024</v>
      </c>
      <c r="D8246" s="44">
        <v>2005</v>
      </c>
      <c r="E8246" s="48" t="s">
        <v>8790</v>
      </c>
      <c r="F8246" s="44" t="s">
        <v>1298</v>
      </c>
      <c r="G8246" s="61"/>
    </row>
    <row r="8247" spans="1:7" x14ac:dyDescent="0.15">
      <c r="A8247" s="44">
        <v>38265</v>
      </c>
      <c r="B8247" s="44" t="s">
        <v>1295</v>
      </c>
      <c r="C8247" s="48" t="s">
        <v>7025</v>
      </c>
      <c r="D8247" s="44">
        <v>2005</v>
      </c>
      <c r="E8247" s="48" t="s">
        <v>8808</v>
      </c>
      <c r="F8247" s="44" t="s">
        <v>1293</v>
      </c>
      <c r="G8247" s="61"/>
    </row>
    <row r="8248" spans="1:7" x14ac:dyDescent="0.15">
      <c r="A8248" s="44">
        <v>38266</v>
      </c>
      <c r="B8248" s="44" t="s">
        <v>1295</v>
      </c>
      <c r="C8248" s="48" t="s">
        <v>7026</v>
      </c>
      <c r="D8248" s="44">
        <v>2005</v>
      </c>
      <c r="E8248" s="48" t="s">
        <v>8752</v>
      </c>
      <c r="F8248" s="44" t="s">
        <v>1290</v>
      </c>
      <c r="G8248" s="61">
        <v>42779</v>
      </c>
    </row>
    <row r="8249" spans="1:7" x14ac:dyDescent="0.15">
      <c r="A8249" s="44">
        <v>38267</v>
      </c>
      <c r="B8249" s="44" t="s">
        <v>1296</v>
      </c>
      <c r="C8249" s="48" t="s">
        <v>7027</v>
      </c>
      <c r="D8249" s="44">
        <v>2009</v>
      </c>
      <c r="E8249" s="48" t="s">
        <v>8794</v>
      </c>
      <c r="F8249" s="44" t="s">
        <v>1293</v>
      </c>
      <c r="G8249" s="61"/>
    </row>
    <row r="8250" spans="1:7" x14ac:dyDescent="0.15">
      <c r="A8250" s="44">
        <v>38268</v>
      </c>
      <c r="B8250" s="44" t="s">
        <v>1296</v>
      </c>
      <c r="C8250" s="48" t="s">
        <v>8908</v>
      </c>
      <c r="D8250" s="44">
        <v>2007</v>
      </c>
      <c r="E8250" s="48" t="s">
        <v>8794</v>
      </c>
      <c r="F8250" s="44" t="s">
        <v>1293</v>
      </c>
      <c r="G8250" s="61"/>
    </row>
    <row r="8251" spans="1:7" x14ac:dyDescent="0.15">
      <c r="A8251" s="44">
        <v>38269</v>
      </c>
      <c r="B8251" s="44" t="s">
        <v>1295</v>
      </c>
      <c r="C8251" s="48" t="s">
        <v>7028</v>
      </c>
      <c r="D8251" s="44">
        <v>2009</v>
      </c>
      <c r="E8251" s="48" t="s">
        <v>8794</v>
      </c>
      <c r="F8251" s="44" t="s">
        <v>1293</v>
      </c>
      <c r="G8251" s="61"/>
    </row>
    <row r="8252" spans="1:7" x14ac:dyDescent="0.15">
      <c r="A8252" s="44">
        <v>38270</v>
      </c>
      <c r="B8252" s="44" t="s">
        <v>1296</v>
      </c>
      <c r="C8252" s="48" t="s">
        <v>7029</v>
      </c>
      <c r="D8252" s="44">
        <v>2009</v>
      </c>
      <c r="E8252" s="48" t="s">
        <v>8794</v>
      </c>
      <c r="F8252" s="44" t="s">
        <v>1293</v>
      </c>
      <c r="G8252" s="61"/>
    </row>
    <row r="8253" spans="1:7" x14ac:dyDescent="0.15">
      <c r="A8253" s="44">
        <v>38271</v>
      </c>
      <c r="B8253" s="44" t="s">
        <v>1295</v>
      </c>
      <c r="C8253" s="48" t="s">
        <v>7030</v>
      </c>
      <c r="D8253" s="44">
        <v>2005</v>
      </c>
      <c r="E8253" s="48" t="s">
        <v>8794</v>
      </c>
      <c r="F8253" s="44" t="s">
        <v>1293</v>
      </c>
      <c r="G8253" s="61">
        <v>43100</v>
      </c>
    </row>
    <row r="8254" spans="1:7" x14ac:dyDescent="0.15">
      <c r="A8254" s="44">
        <v>38272</v>
      </c>
      <c r="B8254" s="44" t="s">
        <v>1296</v>
      </c>
      <c r="C8254" s="48" t="s">
        <v>7031</v>
      </c>
      <c r="D8254" s="44">
        <v>2007</v>
      </c>
      <c r="E8254" s="48" t="s">
        <v>8794</v>
      </c>
      <c r="F8254" s="44" t="s">
        <v>1293</v>
      </c>
      <c r="G8254" s="61"/>
    </row>
    <row r="8255" spans="1:7" x14ac:dyDescent="0.15">
      <c r="A8255" s="44">
        <v>38273</v>
      </c>
      <c r="B8255" s="44" t="s">
        <v>1296</v>
      </c>
      <c r="C8255" s="48" t="s">
        <v>7032</v>
      </c>
      <c r="D8255" s="44">
        <v>2007</v>
      </c>
      <c r="E8255" s="48" t="s">
        <v>8794</v>
      </c>
      <c r="F8255" s="44" t="s">
        <v>1293</v>
      </c>
      <c r="G8255" s="61"/>
    </row>
    <row r="8256" spans="1:7" x14ac:dyDescent="0.15">
      <c r="A8256" s="44">
        <v>38274</v>
      </c>
      <c r="B8256" s="44" t="s">
        <v>1296</v>
      </c>
      <c r="C8256" s="48" t="s">
        <v>7033</v>
      </c>
      <c r="D8256" s="44">
        <v>2007</v>
      </c>
      <c r="E8256" s="48" t="s">
        <v>8794</v>
      </c>
      <c r="F8256" s="44" t="s">
        <v>1293</v>
      </c>
      <c r="G8256" s="61"/>
    </row>
    <row r="8257" spans="1:7" x14ac:dyDescent="0.15">
      <c r="A8257" s="44">
        <v>38275</v>
      </c>
      <c r="B8257" s="44" t="s">
        <v>1295</v>
      </c>
      <c r="C8257" s="48" t="s">
        <v>7034</v>
      </c>
      <c r="D8257" s="44">
        <v>2004</v>
      </c>
      <c r="E8257" s="48" t="s">
        <v>8794</v>
      </c>
      <c r="F8257" s="44" t="s">
        <v>1293</v>
      </c>
      <c r="G8257" s="61"/>
    </row>
    <row r="8258" spans="1:7" x14ac:dyDescent="0.15">
      <c r="A8258" s="44">
        <v>38276</v>
      </c>
      <c r="B8258" s="44" t="s">
        <v>1295</v>
      </c>
      <c r="C8258" s="48" t="s">
        <v>7035</v>
      </c>
      <c r="D8258" s="44">
        <v>2008</v>
      </c>
      <c r="E8258" s="48" t="s">
        <v>8762</v>
      </c>
      <c r="F8258" s="44" t="s">
        <v>1291</v>
      </c>
      <c r="G8258" s="61"/>
    </row>
    <row r="8259" spans="1:7" x14ac:dyDescent="0.15">
      <c r="A8259" s="44">
        <v>38277</v>
      </c>
      <c r="B8259" s="44" t="s">
        <v>1295</v>
      </c>
      <c r="C8259" s="48" t="s">
        <v>4994</v>
      </c>
      <c r="D8259" s="44">
        <v>2002</v>
      </c>
      <c r="E8259" s="48" t="s">
        <v>8762</v>
      </c>
      <c r="F8259" s="44" t="s">
        <v>1291</v>
      </c>
      <c r="G8259" s="61">
        <v>43024</v>
      </c>
    </row>
    <row r="8260" spans="1:7" x14ac:dyDescent="0.15">
      <c r="A8260" s="44">
        <v>38279</v>
      </c>
      <c r="B8260" s="44" t="s">
        <v>1295</v>
      </c>
      <c r="C8260" s="48" t="s">
        <v>7036</v>
      </c>
      <c r="D8260" s="44">
        <v>2005</v>
      </c>
      <c r="E8260" s="48" t="s">
        <v>8762</v>
      </c>
      <c r="F8260" s="44" t="s">
        <v>1291</v>
      </c>
      <c r="G8260" s="61"/>
    </row>
    <row r="8261" spans="1:7" x14ac:dyDescent="0.15">
      <c r="A8261" s="44">
        <v>38280</v>
      </c>
      <c r="B8261" s="44" t="s">
        <v>1296</v>
      </c>
      <c r="C8261" s="48" t="s">
        <v>7037</v>
      </c>
      <c r="D8261" s="44">
        <v>2005</v>
      </c>
      <c r="E8261" s="48" t="s">
        <v>8762</v>
      </c>
      <c r="F8261" s="44" t="s">
        <v>1291</v>
      </c>
      <c r="G8261" s="61">
        <v>42845</v>
      </c>
    </row>
    <row r="8262" spans="1:7" x14ac:dyDescent="0.15">
      <c r="A8262" s="44">
        <v>38281</v>
      </c>
      <c r="B8262" s="44" t="s">
        <v>1296</v>
      </c>
      <c r="C8262" s="48" t="s">
        <v>7038</v>
      </c>
      <c r="D8262" s="44">
        <v>2008</v>
      </c>
      <c r="E8262" s="48" t="s">
        <v>8762</v>
      </c>
      <c r="F8262" s="44" t="s">
        <v>1291</v>
      </c>
      <c r="G8262" s="61"/>
    </row>
    <row r="8263" spans="1:7" x14ac:dyDescent="0.15">
      <c r="A8263" s="44">
        <v>38282</v>
      </c>
      <c r="B8263" s="44" t="s">
        <v>1296</v>
      </c>
      <c r="C8263" s="48" t="s">
        <v>7039</v>
      </c>
      <c r="D8263" s="44">
        <v>2005</v>
      </c>
      <c r="E8263" s="48" t="s">
        <v>9191</v>
      </c>
      <c r="F8263" s="44" t="s">
        <v>1293</v>
      </c>
      <c r="G8263" s="61"/>
    </row>
    <row r="8264" spans="1:7" x14ac:dyDescent="0.15">
      <c r="A8264" s="44">
        <v>38283</v>
      </c>
      <c r="B8264" s="44" t="s">
        <v>1296</v>
      </c>
      <c r="C8264" s="48" t="s">
        <v>7040</v>
      </c>
      <c r="D8264" s="44">
        <v>2004</v>
      </c>
      <c r="E8264" s="48" t="s">
        <v>9191</v>
      </c>
      <c r="F8264" s="44" t="s">
        <v>1293</v>
      </c>
      <c r="G8264" s="61"/>
    </row>
    <row r="8265" spans="1:7" x14ac:dyDescent="0.15">
      <c r="A8265" s="44">
        <v>38284</v>
      </c>
      <c r="B8265" s="44" t="s">
        <v>1295</v>
      </c>
      <c r="C8265" s="48" t="s">
        <v>7041</v>
      </c>
      <c r="D8265" s="44">
        <v>2003</v>
      </c>
      <c r="E8265" s="48" t="s">
        <v>9191</v>
      </c>
      <c r="F8265" s="44" t="s">
        <v>1293</v>
      </c>
      <c r="G8265" s="61"/>
    </row>
    <row r="8266" spans="1:7" x14ac:dyDescent="0.15">
      <c r="A8266" s="44">
        <v>38285</v>
      </c>
      <c r="B8266" s="44" t="s">
        <v>1295</v>
      </c>
      <c r="C8266" s="48" t="s">
        <v>7042</v>
      </c>
      <c r="D8266" s="44">
        <v>2001</v>
      </c>
      <c r="E8266" s="48" t="s">
        <v>9191</v>
      </c>
      <c r="F8266" s="44" t="s">
        <v>1293</v>
      </c>
      <c r="G8266" s="61"/>
    </row>
    <row r="8267" spans="1:7" x14ac:dyDescent="0.15">
      <c r="A8267" s="44">
        <v>38286</v>
      </c>
      <c r="B8267" s="44" t="s">
        <v>1296</v>
      </c>
      <c r="C8267" s="48" t="s">
        <v>7043</v>
      </c>
      <c r="D8267" s="44">
        <v>2005</v>
      </c>
      <c r="E8267" s="48" t="s">
        <v>9191</v>
      </c>
      <c r="F8267" s="44" t="s">
        <v>1293</v>
      </c>
      <c r="G8267" s="61"/>
    </row>
    <row r="8268" spans="1:7" x14ac:dyDescent="0.15">
      <c r="A8268" s="44">
        <v>38287</v>
      </c>
      <c r="B8268" s="44" t="s">
        <v>1296</v>
      </c>
      <c r="C8268" s="48" t="s">
        <v>7044</v>
      </c>
      <c r="D8268" s="44">
        <v>2005</v>
      </c>
      <c r="E8268" s="48" t="s">
        <v>9191</v>
      </c>
      <c r="F8268" s="44" t="s">
        <v>1293</v>
      </c>
      <c r="G8268" s="61"/>
    </row>
    <row r="8269" spans="1:7" x14ac:dyDescent="0.15">
      <c r="A8269" s="44">
        <v>38288</v>
      </c>
      <c r="B8269" s="44" t="s">
        <v>1296</v>
      </c>
      <c r="C8269" s="48" t="s">
        <v>7045</v>
      </c>
      <c r="D8269" s="44">
        <v>2004</v>
      </c>
      <c r="E8269" s="48" t="s">
        <v>9191</v>
      </c>
      <c r="F8269" s="44" t="s">
        <v>1293</v>
      </c>
      <c r="G8269" s="61">
        <v>43100</v>
      </c>
    </row>
    <row r="8270" spans="1:7" x14ac:dyDescent="0.15">
      <c r="A8270" s="44">
        <v>38289</v>
      </c>
      <c r="B8270" s="44" t="s">
        <v>1295</v>
      </c>
      <c r="C8270" s="48" t="s">
        <v>7046</v>
      </c>
      <c r="D8270" s="44">
        <v>2003</v>
      </c>
      <c r="E8270" s="48" t="s">
        <v>9191</v>
      </c>
      <c r="F8270" s="44" t="s">
        <v>1293</v>
      </c>
      <c r="G8270" s="61"/>
    </row>
    <row r="8271" spans="1:7" x14ac:dyDescent="0.15">
      <c r="A8271" s="44">
        <v>38290</v>
      </c>
      <c r="B8271" s="44" t="s">
        <v>1295</v>
      </c>
      <c r="C8271" s="48" t="s">
        <v>7047</v>
      </c>
      <c r="D8271" s="44">
        <v>2003</v>
      </c>
      <c r="E8271" s="48" t="s">
        <v>9191</v>
      </c>
      <c r="F8271" s="44" t="s">
        <v>1293</v>
      </c>
      <c r="G8271" s="61"/>
    </row>
    <row r="8272" spans="1:7" x14ac:dyDescent="0.15">
      <c r="A8272" s="44">
        <v>38291</v>
      </c>
      <c r="B8272" s="44" t="s">
        <v>1296</v>
      </c>
      <c r="C8272" s="48" t="s">
        <v>7048</v>
      </c>
      <c r="D8272" s="44">
        <v>2004</v>
      </c>
      <c r="E8272" s="48" t="s">
        <v>9191</v>
      </c>
      <c r="F8272" s="44" t="s">
        <v>1293</v>
      </c>
      <c r="G8272" s="61"/>
    </row>
    <row r="8273" spans="1:7" x14ac:dyDescent="0.15">
      <c r="A8273" s="44">
        <v>38292</v>
      </c>
      <c r="B8273" s="44" t="s">
        <v>1296</v>
      </c>
      <c r="C8273" s="48" t="s">
        <v>7049</v>
      </c>
      <c r="D8273" s="44">
        <v>2003</v>
      </c>
      <c r="E8273" s="48" t="s">
        <v>8762</v>
      </c>
      <c r="F8273" s="44" t="s">
        <v>1291</v>
      </c>
      <c r="G8273" s="61"/>
    </row>
    <row r="8274" spans="1:7" x14ac:dyDescent="0.15">
      <c r="A8274" s="44">
        <v>38293</v>
      </c>
      <c r="B8274" s="44" t="s">
        <v>1295</v>
      </c>
      <c r="C8274" s="48" t="s">
        <v>7050</v>
      </c>
      <c r="D8274" s="44">
        <v>2006</v>
      </c>
      <c r="E8274" s="48" t="s">
        <v>9191</v>
      </c>
      <c r="F8274" s="44" t="s">
        <v>1293</v>
      </c>
      <c r="G8274" s="61"/>
    </row>
    <row r="8275" spans="1:7" x14ac:dyDescent="0.15">
      <c r="A8275" s="44">
        <v>38294</v>
      </c>
      <c r="B8275" s="44" t="s">
        <v>1296</v>
      </c>
      <c r="C8275" s="48" t="s">
        <v>7051</v>
      </c>
      <c r="D8275" s="44">
        <v>2005</v>
      </c>
      <c r="E8275" s="48" t="s">
        <v>9191</v>
      </c>
      <c r="F8275" s="44" t="s">
        <v>1293</v>
      </c>
      <c r="G8275" s="61"/>
    </row>
    <row r="8276" spans="1:7" x14ac:dyDescent="0.15">
      <c r="A8276" s="44">
        <v>38295</v>
      </c>
      <c r="B8276" s="44" t="s">
        <v>1296</v>
      </c>
      <c r="C8276" s="48" t="s">
        <v>7052</v>
      </c>
      <c r="D8276" s="44">
        <v>2003</v>
      </c>
      <c r="E8276" s="48" t="s">
        <v>9191</v>
      </c>
      <c r="F8276" s="44" t="s">
        <v>1293</v>
      </c>
      <c r="G8276" s="61"/>
    </row>
    <row r="8277" spans="1:7" x14ac:dyDescent="0.15">
      <c r="A8277" s="44">
        <v>38296</v>
      </c>
      <c r="B8277" s="44" t="s">
        <v>1295</v>
      </c>
      <c r="C8277" s="48" t="s">
        <v>7053</v>
      </c>
      <c r="D8277" s="44">
        <v>2002</v>
      </c>
      <c r="E8277" s="48" t="s">
        <v>9191</v>
      </c>
      <c r="F8277" s="44" t="s">
        <v>1293</v>
      </c>
      <c r="G8277" s="61"/>
    </row>
    <row r="8278" spans="1:7" x14ac:dyDescent="0.15">
      <c r="A8278" s="44">
        <v>38297</v>
      </c>
      <c r="B8278" s="44" t="s">
        <v>1295</v>
      </c>
      <c r="C8278" s="48" t="s">
        <v>7054</v>
      </c>
      <c r="D8278" s="44">
        <v>2004</v>
      </c>
      <c r="E8278" s="48" t="s">
        <v>9191</v>
      </c>
      <c r="F8278" s="44" t="s">
        <v>1293</v>
      </c>
      <c r="G8278" s="61"/>
    </row>
    <row r="8279" spans="1:7" x14ac:dyDescent="0.15">
      <c r="A8279" s="44">
        <v>38298</v>
      </c>
      <c r="B8279" s="44" t="s">
        <v>1296</v>
      </c>
      <c r="C8279" s="48" t="s">
        <v>7055</v>
      </c>
      <c r="D8279" s="44">
        <v>2005</v>
      </c>
      <c r="E8279" s="48" t="s">
        <v>9191</v>
      </c>
      <c r="F8279" s="44" t="s">
        <v>1293</v>
      </c>
      <c r="G8279" s="61"/>
    </row>
    <row r="8280" spans="1:7" x14ac:dyDescent="0.15">
      <c r="A8280" s="44">
        <v>38299</v>
      </c>
      <c r="B8280" s="44" t="s">
        <v>1295</v>
      </c>
      <c r="C8280" s="48" t="s">
        <v>7056</v>
      </c>
      <c r="D8280" s="44">
        <v>2005</v>
      </c>
      <c r="E8280" s="48" t="s">
        <v>9191</v>
      </c>
      <c r="F8280" s="44" t="s">
        <v>1293</v>
      </c>
      <c r="G8280" s="61"/>
    </row>
    <row r="8281" spans="1:7" x14ac:dyDescent="0.15">
      <c r="A8281" s="44">
        <v>38300</v>
      </c>
      <c r="B8281" s="44" t="s">
        <v>1296</v>
      </c>
      <c r="C8281" s="48" t="s">
        <v>7057</v>
      </c>
      <c r="D8281" s="44">
        <v>2003</v>
      </c>
      <c r="E8281" s="48" t="s">
        <v>9191</v>
      </c>
      <c r="F8281" s="44" t="s">
        <v>1293</v>
      </c>
      <c r="G8281" s="61">
        <v>43100</v>
      </c>
    </row>
    <row r="8282" spans="1:7" x14ac:dyDescent="0.15">
      <c r="A8282" s="44">
        <v>38301</v>
      </c>
      <c r="B8282" s="44" t="s">
        <v>1295</v>
      </c>
      <c r="C8282" s="48" t="s">
        <v>7058</v>
      </c>
      <c r="D8282" s="44">
        <v>2007</v>
      </c>
      <c r="E8282" s="48" t="s">
        <v>9191</v>
      </c>
      <c r="F8282" s="44" t="s">
        <v>1293</v>
      </c>
      <c r="G8282" s="61"/>
    </row>
    <row r="8283" spans="1:7" x14ac:dyDescent="0.15">
      <c r="A8283" s="44">
        <v>38303</v>
      </c>
      <c r="B8283" s="44" t="s">
        <v>1296</v>
      </c>
      <c r="C8283" s="48" t="s">
        <v>7059</v>
      </c>
      <c r="D8283" s="44">
        <v>2005</v>
      </c>
      <c r="E8283" s="48" t="s">
        <v>8729</v>
      </c>
      <c r="F8283" s="44" t="s">
        <v>1298</v>
      </c>
      <c r="G8283" s="61"/>
    </row>
    <row r="8284" spans="1:7" x14ac:dyDescent="0.15">
      <c r="A8284" s="44">
        <v>38304</v>
      </c>
      <c r="B8284" s="44" t="s">
        <v>1296</v>
      </c>
      <c r="C8284" s="48" t="s">
        <v>7060</v>
      </c>
      <c r="D8284" s="44">
        <v>2001</v>
      </c>
      <c r="E8284" s="48" t="s">
        <v>8729</v>
      </c>
      <c r="F8284" s="44" t="s">
        <v>1298</v>
      </c>
      <c r="G8284" s="61"/>
    </row>
    <row r="8285" spans="1:7" x14ac:dyDescent="0.15">
      <c r="A8285" s="44">
        <v>38305</v>
      </c>
      <c r="B8285" s="44" t="s">
        <v>1295</v>
      </c>
      <c r="C8285" s="48" t="s">
        <v>7061</v>
      </c>
      <c r="D8285" s="44">
        <v>2003</v>
      </c>
      <c r="E8285" s="48" t="s">
        <v>8827</v>
      </c>
      <c r="F8285" s="44" t="s">
        <v>1293</v>
      </c>
      <c r="G8285" s="61">
        <v>43100</v>
      </c>
    </row>
    <row r="8286" spans="1:7" x14ac:dyDescent="0.15">
      <c r="A8286" s="44">
        <v>38306</v>
      </c>
      <c r="B8286" s="44" t="s">
        <v>1296</v>
      </c>
      <c r="C8286" s="48" t="s">
        <v>7062</v>
      </c>
      <c r="D8286" s="44">
        <v>2003</v>
      </c>
      <c r="E8286" s="48" t="s">
        <v>8827</v>
      </c>
      <c r="F8286" s="44" t="s">
        <v>1293</v>
      </c>
      <c r="G8286" s="61"/>
    </row>
    <row r="8287" spans="1:7" x14ac:dyDescent="0.15">
      <c r="A8287" s="133">
        <v>38307</v>
      </c>
      <c r="B8287" s="133" t="s">
        <v>1295</v>
      </c>
      <c r="C8287" s="134" t="s">
        <v>7063</v>
      </c>
      <c r="D8287" s="133">
        <v>2002</v>
      </c>
      <c r="E8287" s="134" t="s">
        <v>9977</v>
      </c>
      <c r="F8287" s="133" t="s">
        <v>1298</v>
      </c>
    </row>
    <row r="8288" spans="1:7" x14ac:dyDescent="0.15">
      <c r="A8288" s="44">
        <v>38308</v>
      </c>
      <c r="B8288" s="44" t="s">
        <v>1296</v>
      </c>
      <c r="C8288" s="48" t="s">
        <v>7064</v>
      </c>
      <c r="D8288" s="44">
        <v>2008</v>
      </c>
      <c r="E8288" s="48" t="s">
        <v>9977</v>
      </c>
      <c r="F8288" s="44" t="s">
        <v>1298</v>
      </c>
      <c r="G8288" s="61"/>
    </row>
    <row r="8289" spans="1:7" x14ac:dyDescent="0.15">
      <c r="A8289" s="44">
        <v>38309</v>
      </c>
      <c r="B8289" s="44" t="s">
        <v>1295</v>
      </c>
      <c r="C8289" s="48" t="s">
        <v>7065</v>
      </c>
      <c r="D8289" s="44">
        <v>2003</v>
      </c>
      <c r="E8289" s="48" t="s">
        <v>9977</v>
      </c>
      <c r="F8289" s="44" t="s">
        <v>1298</v>
      </c>
      <c r="G8289" s="61">
        <v>43035</v>
      </c>
    </row>
    <row r="8290" spans="1:7" x14ac:dyDescent="0.15">
      <c r="A8290" s="44">
        <v>38310</v>
      </c>
      <c r="B8290" s="44" t="s">
        <v>1296</v>
      </c>
      <c r="C8290" s="48" t="s">
        <v>7066</v>
      </c>
      <c r="D8290" s="44">
        <v>2004</v>
      </c>
      <c r="E8290" s="48" t="s">
        <v>8827</v>
      </c>
      <c r="F8290" s="44" t="s">
        <v>1293</v>
      </c>
      <c r="G8290" s="61"/>
    </row>
    <row r="8291" spans="1:7" x14ac:dyDescent="0.15">
      <c r="A8291" s="44">
        <v>38311</v>
      </c>
      <c r="B8291" s="44" t="s">
        <v>1295</v>
      </c>
      <c r="C8291" s="48" t="s">
        <v>7067</v>
      </c>
      <c r="D8291" s="44">
        <v>2007</v>
      </c>
      <c r="E8291" s="48" t="s">
        <v>8762</v>
      </c>
      <c r="F8291" s="44" t="s">
        <v>1291</v>
      </c>
      <c r="G8291" s="61"/>
    </row>
    <row r="8292" spans="1:7" x14ac:dyDescent="0.15">
      <c r="A8292" s="44">
        <v>38312</v>
      </c>
      <c r="B8292" s="44" t="s">
        <v>1295</v>
      </c>
      <c r="C8292" s="48" t="s">
        <v>7068</v>
      </c>
      <c r="D8292" s="44">
        <v>2000</v>
      </c>
      <c r="E8292" s="48" t="s">
        <v>8762</v>
      </c>
      <c r="F8292" s="44" t="s">
        <v>1291</v>
      </c>
      <c r="G8292" s="61"/>
    </row>
    <row r="8293" spans="1:7" x14ac:dyDescent="0.15">
      <c r="A8293" s="44">
        <v>38313</v>
      </c>
      <c r="B8293" s="44" t="s">
        <v>1295</v>
      </c>
      <c r="C8293" s="48" t="s">
        <v>8365</v>
      </c>
      <c r="D8293" s="44">
        <v>2001</v>
      </c>
      <c r="E8293" s="48" t="s">
        <v>8762</v>
      </c>
      <c r="F8293" s="44" t="s">
        <v>1291</v>
      </c>
      <c r="G8293" s="61"/>
    </row>
    <row r="8294" spans="1:7" x14ac:dyDescent="0.15">
      <c r="A8294" s="44">
        <v>38314</v>
      </c>
      <c r="B8294" s="44" t="s">
        <v>1296</v>
      </c>
      <c r="C8294" s="48" t="s">
        <v>7069</v>
      </c>
      <c r="D8294" s="44">
        <v>2007</v>
      </c>
      <c r="E8294" s="48" t="s">
        <v>8762</v>
      </c>
      <c r="F8294" s="44" t="s">
        <v>1291</v>
      </c>
      <c r="G8294" s="61"/>
    </row>
    <row r="8295" spans="1:7" x14ac:dyDescent="0.15">
      <c r="A8295" s="44">
        <v>38315</v>
      </c>
      <c r="B8295" s="44" t="s">
        <v>1295</v>
      </c>
      <c r="C8295" s="48" t="s">
        <v>7070</v>
      </c>
      <c r="D8295" s="44">
        <v>2009</v>
      </c>
      <c r="E8295" s="48" t="s">
        <v>8762</v>
      </c>
      <c r="F8295" s="44" t="s">
        <v>1291</v>
      </c>
      <c r="G8295" s="61"/>
    </row>
    <row r="8296" spans="1:7" x14ac:dyDescent="0.15">
      <c r="A8296" s="44">
        <v>38316</v>
      </c>
      <c r="B8296" s="44" t="s">
        <v>1295</v>
      </c>
      <c r="C8296" s="48" t="s">
        <v>7071</v>
      </c>
      <c r="D8296" s="44">
        <v>2005</v>
      </c>
      <c r="E8296" s="48" t="s">
        <v>8762</v>
      </c>
      <c r="F8296" s="44" t="s">
        <v>1291</v>
      </c>
      <c r="G8296" s="61"/>
    </row>
    <row r="8297" spans="1:7" x14ac:dyDescent="0.15">
      <c r="A8297" s="44">
        <v>38317</v>
      </c>
      <c r="B8297" s="44" t="s">
        <v>1295</v>
      </c>
      <c r="C8297" s="48" t="s">
        <v>7072</v>
      </c>
      <c r="D8297" s="44">
        <v>2002</v>
      </c>
      <c r="E8297" s="48" t="s">
        <v>8708</v>
      </c>
      <c r="F8297" s="44" t="s">
        <v>1296</v>
      </c>
      <c r="G8297" s="61"/>
    </row>
    <row r="8298" spans="1:7" x14ac:dyDescent="0.15">
      <c r="A8298" s="44">
        <v>38318</v>
      </c>
      <c r="B8298" s="44" t="s">
        <v>1296</v>
      </c>
      <c r="C8298" s="48" t="s">
        <v>9467</v>
      </c>
      <c r="D8298" s="44">
        <v>2008</v>
      </c>
      <c r="E8298" s="48" t="s">
        <v>8708</v>
      </c>
      <c r="F8298" s="44" t="s">
        <v>1296</v>
      </c>
      <c r="G8298" s="61">
        <v>43100</v>
      </c>
    </row>
    <row r="8299" spans="1:7" x14ac:dyDescent="0.15">
      <c r="A8299" s="44">
        <v>38319</v>
      </c>
      <c r="B8299" s="44" t="s">
        <v>1296</v>
      </c>
      <c r="C8299" s="48" t="s">
        <v>7073</v>
      </c>
      <c r="D8299" s="44">
        <v>2004</v>
      </c>
      <c r="E8299" s="48" t="s">
        <v>8708</v>
      </c>
      <c r="F8299" s="44" t="s">
        <v>1296</v>
      </c>
      <c r="G8299" s="61">
        <v>42996</v>
      </c>
    </row>
    <row r="8300" spans="1:7" x14ac:dyDescent="0.15">
      <c r="A8300" s="44">
        <v>38320</v>
      </c>
      <c r="B8300" s="44" t="s">
        <v>1296</v>
      </c>
      <c r="C8300" s="48" t="s">
        <v>7074</v>
      </c>
      <c r="D8300" s="44">
        <v>2002</v>
      </c>
      <c r="E8300" s="48" t="s">
        <v>8708</v>
      </c>
      <c r="F8300" s="44" t="s">
        <v>1296</v>
      </c>
      <c r="G8300" s="61">
        <v>42778</v>
      </c>
    </row>
    <row r="8301" spans="1:7" x14ac:dyDescent="0.15">
      <c r="A8301" s="44">
        <v>38321</v>
      </c>
      <c r="B8301" s="44" t="s">
        <v>1296</v>
      </c>
      <c r="C8301" s="48" t="s">
        <v>7075</v>
      </c>
      <c r="D8301" s="44">
        <v>2002</v>
      </c>
      <c r="E8301" s="48" t="s">
        <v>8708</v>
      </c>
      <c r="F8301" s="44" t="s">
        <v>1296</v>
      </c>
      <c r="G8301" s="61"/>
    </row>
    <row r="8302" spans="1:7" x14ac:dyDescent="0.15">
      <c r="A8302" s="44">
        <v>38324</v>
      </c>
      <c r="B8302" s="44" t="s">
        <v>1295</v>
      </c>
      <c r="C8302" s="48" t="s">
        <v>7076</v>
      </c>
      <c r="D8302" s="44">
        <v>2007</v>
      </c>
      <c r="E8302" s="48" t="s">
        <v>8836</v>
      </c>
      <c r="F8302" s="44" t="s">
        <v>1296</v>
      </c>
      <c r="G8302" s="61"/>
    </row>
    <row r="8303" spans="1:7" x14ac:dyDescent="0.15">
      <c r="A8303" s="44">
        <v>38331</v>
      </c>
      <c r="B8303" s="44" t="s">
        <v>1295</v>
      </c>
      <c r="C8303" s="48" t="s">
        <v>7077</v>
      </c>
      <c r="D8303" s="44">
        <v>2008</v>
      </c>
      <c r="E8303" s="48" t="s">
        <v>8836</v>
      </c>
      <c r="F8303" s="44" t="s">
        <v>1296</v>
      </c>
      <c r="G8303" s="61"/>
    </row>
    <row r="8304" spans="1:7" x14ac:dyDescent="0.15">
      <c r="A8304" s="44">
        <v>38333</v>
      </c>
      <c r="B8304" s="44" t="s">
        <v>1296</v>
      </c>
      <c r="C8304" s="48" t="s">
        <v>7078</v>
      </c>
      <c r="D8304" s="44">
        <v>2004</v>
      </c>
      <c r="E8304" s="48" t="s">
        <v>8836</v>
      </c>
      <c r="F8304" s="44" t="s">
        <v>1296</v>
      </c>
      <c r="G8304" s="61"/>
    </row>
    <row r="8305" spans="1:7" x14ac:dyDescent="0.15">
      <c r="A8305" s="44">
        <v>38339</v>
      </c>
      <c r="B8305" s="44" t="s">
        <v>1296</v>
      </c>
      <c r="C8305" s="48" t="s">
        <v>7301</v>
      </c>
      <c r="D8305" s="44">
        <v>2004</v>
      </c>
      <c r="E8305" s="48" t="s">
        <v>8803</v>
      </c>
      <c r="F8305" s="44" t="s">
        <v>1296</v>
      </c>
      <c r="G8305" s="61">
        <v>43100</v>
      </c>
    </row>
    <row r="8306" spans="1:7" x14ac:dyDescent="0.15">
      <c r="A8306" s="44">
        <v>38340</v>
      </c>
      <c r="B8306" s="44" t="s">
        <v>1295</v>
      </c>
      <c r="C8306" s="48" t="s">
        <v>8366</v>
      </c>
      <c r="D8306" s="44">
        <v>2005</v>
      </c>
      <c r="E8306" s="48" t="s">
        <v>8803</v>
      </c>
      <c r="F8306" s="44" t="s">
        <v>1296</v>
      </c>
      <c r="G8306" s="61">
        <v>43100</v>
      </c>
    </row>
    <row r="8307" spans="1:7" x14ac:dyDescent="0.15">
      <c r="A8307" s="44">
        <v>38342</v>
      </c>
      <c r="B8307" s="44" t="s">
        <v>1296</v>
      </c>
      <c r="C8307" s="48" t="s">
        <v>7079</v>
      </c>
      <c r="D8307" s="44">
        <v>2004</v>
      </c>
      <c r="E8307" s="48" t="s">
        <v>8735</v>
      </c>
      <c r="F8307" s="44" t="s">
        <v>1295</v>
      </c>
      <c r="G8307" s="61"/>
    </row>
    <row r="8308" spans="1:7" x14ac:dyDescent="0.15">
      <c r="A8308" s="44">
        <v>38343</v>
      </c>
      <c r="B8308" s="44" t="s">
        <v>1295</v>
      </c>
      <c r="C8308" s="48" t="s">
        <v>7080</v>
      </c>
      <c r="D8308" s="44">
        <v>2007</v>
      </c>
      <c r="E8308" s="48" t="s">
        <v>8735</v>
      </c>
      <c r="F8308" s="44" t="s">
        <v>1295</v>
      </c>
      <c r="G8308" s="61">
        <v>43100</v>
      </c>
    </row>
    <row r="8309" spans="1:7" x14ac:dyDescent="0.15">
      <c r="A8309" s="44">
        <v>38344</v>
      </c>
      <c r="B8309" s="44" t="s">
        <v>1295</v>
      </c>
      <c r="C8309" s="48" t="s">
        <v>7081</v>
      </c>
      <c r="D8309" s="44">
        <v>2004</v>
      </c>
      <c r="E8309" s="48" t="s">
        <v>8791</v>
      </c>
      <c r="F8309" s="44" t="s">
        <v>1295</v>
      </c>
      <c r="G8309" s="61"/>
    </row>
    <row r="8310" spans="1:7" x14ac:dyDescent="0.15">
      <c r="A8310" s="44">
        <v>38345</v>
      </c>
      <c r="B8310" s="44" t="s">
        <v>1295</v>
      </c>
      <c r="C8310" s="48" t="s">
        <v>7082</v>
      </c>
      <c r="D8310" s="44">
        <v>2003</v>
      </c>
      <c r="E8310" s="48" t="s">
        <v>8757</v>
      </c>
      <c r="F8310" s="44" t="s">
        <v>1295</v>
      </c>
      <c r="G8310" s="61"/>
    </row>
    <row r="8311" spans="1:7" x14ac:dyDescent="0.15">
      <c r="A8311" s="44">
        <v>38346</v>
      </c>
      <c r="B8311" s="44" t="s">
        <v>1296</v>
      </c>
      <c r="C8311" s="48" t="s">
        <v>7083</v>
      </c>
      <c r="D8311" s="44">
        <v>2006</v>
      </c>
      <c r="E8311" s="48" t="s">
        <v>9173</v>
      </c>
      <c r="F8311" s="44" t="s">
        <v>1296</v>
      </c>
      <c r="G8311" s="61"/>
    </row>
    <row r="8312" spans="1:7" x14ac:dyDescent="0.15">
      <c r="A8312" s="44">
        <v>38348</v>
      </c>
      <c r="B8312" s="44" t="s">
        <v>1295</v>
      </c>
      <c r="C8312" s="48" t="s">
        <v>7084</v>
      </c>
      <c r="D8312" s="44">
        <v>2004</v>
      </c>
      <c r="E8312" s="48" t="s">
        <v>8703</v>
      </c>
      <c r="F8312" s="44" t="s">
        <v>1294</v>
      </c>
      <c r="G8312" s="61"/>
    </row>
    <row r="8313" spans="1:7" x14ac:dyDescent="0.15">
      <c r="A8313" s="44">
        <v>38349</v>
      </c>
      <c r="B8313" s="44" t="s">
        <v>1296</v>
      </c>
      <c r="C8313" s="48" t="s">
        <v>7085</v>
      </c>
      <c r="D8313" s="44">
        <v>2005</v>
      </c>
      <c r="E8313" s="48" t="s">
        <v>8703</v>
      </c>
      <c r="F8313" s="44" t="s">
        <v>1294</v>
      </c>
      <c r="G8313" s="61"/>
    </row>
    <row r="8314" spans="1:7" x14ac:dyDescent="0.15">
      <c r="A8314" s="44">
        <v>38350</v>
      </c>
      <c r="B8314" s="44" t="s">
        <v>1295</v>
      </c>
      <c r="C8314" s="48" t="s">
        <v>7086</v>
      </c>
      <c r="D8314" s="44">
        <v>2008</v>
      </c>
      <c r="E8314" s="48" t="s">
        <v>8703</v>
      </c>
      <c r="F8314" s="44" t="s">
        <v>1294</v>
      </c>
      <c r="G8314" s="61"/>
    </row>
    <row r="8315" spans="1:7" x14ac:dyDescent="0.15">
      <c r="A8315" s="44">
        <v>38352</v>
      </c>
      <c r="B8315" s="44" t="s">
        <v>1296</v>
      </c>
      <c r="C8315" s="48" t="s">
        <v>7087</v>
      </c>
      <c r="D8315" s="44">
        <v>2006</v>
      </c>
      <c r="E8315" s="48" t="s">
        <v>8836</v>
      </c>
      <c r="F8315" s="44" t="s">
        <v>1296</v>
      </c>
      <c r="G8315" s="61"/>
    </row>
    <row r="8316" spans="1:7" x14ac:dyDescent="0.15">
      <c r="A8316" s="44">
        <v>38353</v>
      </c>
      <c r="B8316" s="44" t="s">
        <v>1296</v>
      </c>
      <c r="C8316" s="48" t="s">
        <v>7088</v>
      </c>
      <c r="D8316" s="44">
        <v>2004</v>
      </c>
      <c r="E8316" s="48" t="s">
        <v>8836</v>
      </c>
      <c r="F8316" s="44" t="s">
        <v>1296</v>
      </c>
      <c r="G8316" s="61"/>
    </row>
    <row r="8317" spans="1:7" x14ac:dyDescent="0.15">
      <c r="A8317" s="44">
        <v>38355</v>
      </c>
      <c r="B8317" s="44" t="s">
        <v>1296</v>
      </c>
      <c r="C8317" s="48" t="s">
        <v>7089</v>
      </c>
      <c r="D8317" s="44">
        <v>2006</v>
      </c>
      <c r="E8317" s="48" t="s">
        <v>8836</v>
      </c>
      <c r="F8317" s="44" t="s">
        <v>1296</v>
      </c>
      <c r="G8317" s="61"/>
    </row>
    <row r="8318" spans="1:7" x14ac:dyDescent="0.15">
      <c r="A8318" s="44">
        <v>38358</v>
      </c>
      <c r="B8318" s="44" t="s">
        <v>1295</v>
      </c>
      <c r="C8318" s="48" t="s">
        <v>7090</v>
      </c>
      <c r="D8318" s="44">
        <v>2008</v>
      </c>
      <c r="E8318" s="48" t="s">
        <v>8836</v>
      </c>
      <c r="F8318" s="44" t="s">
        <v>1296</v>
      </c>
      <c r="G8318" s="61"/>
    </row>
    <row r="8319" spans="1:7" x14ac:dyDescent="0.15">
      <c r="A8319" s="44">
        <v>38359</v>
      </c>
      <c r="B8319" s="44" t="s">
        <v>1295</v>
      </c>
      <c r="C8319" s="48" t="s">
        <v>7091</v>
      </c>
      <c r="D8319" s="44">
        <v>2006</v>
      </c>
      <c r="E8319" s="48" t="s">
        <v>8773</v>
      </c>
      <c r="F8319" s="44" t="s">
        <v>1293</v>
      </c>
      <c r="G8319" s="61"/>
    </row>
    <row r="8320" spans="1:7" x14ac:dyDescent="0.15">
      <c r="A8320" s="44">
        <v>38360</v>
      </c>
      <c r="B8320" s="44" t="s">
        <v>1296</v>
      </c>
      <c r="C8320" s="48" t="s">
        <v>7092</v>
      </c>
      <c r="D8320" s="44">
        <v>2007</v>
      </c>
      <c r="E8320" s="48" t="s">
        <v>8773</v>
      </c>
      <c r="F8320" s="44" t="s">
        <v>1293</v>
      </c>
      <c r="G8320" s="61"/>
    </row>
    <row r="8321" spans="1:7" x14ac:dyDescent="0.15">
      <c r="A8321" s="44">
        <v>38361</v>
      </c>
      <c r="B8321" s="44" t="s">
        <v>1295</v>
      </c>
      <c r="C8321" s="48" t="s">
        <v>4545</v>
      </c>
      <c r="D8321" s="44">
        <v>2008</v>
      </c>
      <c r="E8321" s="48" t="s">
        <v>8773</v>
      </c>
      <c r="F8321" s="44" t="s">
        <v>1293</v>
      </c>
      <c r="G8321" s="61"/>
    </row>
    <row r="8322" spans="1:7" x14ac:dyDescent="0.15">
      <c r="A8322" s="44">
        <v>38362</v>
      </c>
      <c r="B8322" s="44" t="s">
        <v>1296</v>
      </c>
      <c r="C8322" s="48" t="s">
        <v>7093</v>
      </c>
      <c r="D8322" s="44">
        <v>2009</v>
      </c>
      <c r="E8322" s="48" t="s">
        <v>8773</v>
      </c>
      <c r="F8322" s="44" t="s">
        <v>1293</v>
      </c>
      <c r="G8322" s="61"/>
    </row>
    <row r="8323" spans="1:7" x14ac:dyDescent="0.15">
      <c r="A8323" s="44">
        <v>38363</v>
      </c>
      <c r="B8323" s="44" t="s">
        <v>1296</v>
      </c>
      <c r="C8323" s="48" t="s">
        <v>7094</v>
      </c>
      <c r="D8323" s="44">
        <v>2006</v>
      </c>
      <c r="E8323" s="48" t="s">
        <v>8773</v>
      </c>
      <c r="F8323" s="44" t="s">
        <v>1293</v>
      </c>
      <c r="G8323" s="61">
        <v>43100</v>
      </c>
    </row>
    <row r="8324" spans="1:7" x14ac:dyDescent="0.15">
      <c r="A8324" s="44">
        <v>38364</v>
      </c>
      <c r="B8324" s="44" t="s">
        <v>1296</v>
      </c>
      <c r="C8324" s="48" t="s">
        <v>1502</v>
      </c>
      <c r="D8324" s="44">
        <v>2007</v>
      </c>
      <c r="E8324" s="48" t="s">
        <v>8773</v>
      </c>
      <c r="F8324" s="44" t="s">
        <v>1293</v>
      </c>
      <c r="G8324" s="61"/>
    </row>
    <row r="8325" spans="1:7" x14ac:dyDescent="0.15">
      <c r="A8325" s="44">
        <v>38365</v>
      </c>
      <c r="B8325" s="44" t="s">
        <v>1295</v>
      </c>
      <c r="C8325" s="48" t="s">
        <v>7095</v>
      </c>
      <c r="D8325" s="44">
        <v>2008</v>
      </c>
      <c r="E8325" s="48" t="s">
        <v>8773</v>
      </c>
      <c r="F8325" s="44" t="s">
        <v>1293</v>
      </c>
      <c r="G8325" s="61"/>
    </row>
    <row r="8326" spans="1:7" x14ac:dyDescent="0.15">
      <c r="A8326" s="44">
        <v>38366</v>
      </c>
      <c r="B8326" s="44" t="s">
        <v>1295</v>
      </c>
      <c r="C8326" s="48" t="s">
        <v>7096</v>
      </c>
      <c r="D8326" s="44">
        <v>2004</v>
      </c>
      <c r="E8326" s="48" t="s">
        <v>8773</v>
      </c>
      <c r="F8326" s="44" t="s">
        <v>1293</v>
      </c>
      <c r="G8326" s="61"/>
    </row>
    <row r="8327" spans="1:7" x14ac:dyDescent="0.15">
      <c r="A8327" s="44">
        <v>38367</v>
      </c>
      <c r="B8327" s="44" t="s">
        <v>1295</v>
      </c>
      <c r="C8327" s="48" t="s">
        <v>3709</v>
      </c>
      <c r="D8327" s="44">
        <v>2006</v>
      </c>
      <c r="E8327" s="48" t="s">
        <v>8773</v>
      </c>
      <c r="F8327" s="44" t="s">
        <v>1293</v>
      </c>
      <c r="G8327" s="61">
        <v>43002</v>
      </c>
    </row>
    <row r="8328" spans="1:7" x14ac:dyDescent="0.15">
      <c r="A8328" s="44">
        <v>38368</v>
      </c>
      <c r="B8328" s="44" t="s">
        <v>1296</v>
      </c>
      <c r="C8328" s="48" t="s">
        <v>7097</v>
      </c>
      <c r="D8328" s="44">
        <v>2005</v>
      </c>
      <c r="E8328" s="48" t="s">
        <v>8790</v>
      </c>
      <c r="F8328" s="44" t="s">
        <v>1298</v>
      </c>
      <c r="G8328" s="61"/>
    </row>
    <row r="8329" spans="1:7" x14ac:dyDescent="0.15">
      <c r="A8329" s="44">
        <v>38369</v>
      </c>
      <c r="B8329" s="44" t="s">
        <v>1296</v>
      </c>
      <c r="C8329" s="48" t="s">
        <v>7098</v>
      </c>
      <c r="D8329" s="44">
        <v>2003</v>
      </c>
      <c r="E8329" s="48" t="s">
        <v>8842</v>
      </c>
      <c r="F8329" s="44" t="s">
        <v>1291</v>
      </c>
      <c r="G8329" s="61">
        <v>43100</v>
      </c>
    </row>
    <row r="8330" spans="1:7" x14ac:dyDescent="0.15">
      <c r="A8330" s="44">
        <v>38370</v>
      </c>
      <c r="B8330" s="44" t="s">
        <v>1295</v>
      </c>
      <c r="C8330" s="48" t="s">
        <v>7099</v>
      </c>
      <c r="D8330" s="44">
        <v>2006</v>
      </c>
      <c r="E8330" s="48" t="s">
        <v>8772</v>
      </c>
      <c r="F8330" s="44" t="s">
        <v>1294</v>
      </c>
      <c r="G8330" s="61">
        <v>43100</v>
      </c>
    </row>
    <row r="8331" spans="1:7" x14ac:dyDescent="0.15">
      <c r="A8331" s="44">
        <v>38373</v>
      </c>
      <c r="B8331" s="44" t="s">
        <v>1296</v>
      </c>
      <c r="C8331" s="48" t="s">
        <v>7100</v>
      </c>
      <c r="D8331" s="44">
        <v>2006</v>
      </c>
      <c r="E8331" s="48" t="s">
        <v>8791</v>
      </c>
      <c r="F8331" s="44" t="s">
        <v>1295</v>
      </c>
      <c r="G8331" s="61"/>
    </row>
    <row r="8332" spans="1:7" x14ac:dyDescent="0.15">
      <c r="A8332" s="44">
        <v>38374</v>
      </c>
      <c r="B8332" s="44" t="s">
        <v>1295</v>
      </c>
      <c r="C8332" s="48" t="s">
        <v>7101</v>
      </c>
      <c r="D8332" s="44">
        <v>2004</v>
      </c>
      <c r="E8332" s="48" t="s">
        <v>8738</v>
      </c>
      <c r="F8332" s="44" t="s">
        <v>1293</v>
      </c>
      <c r="G8332" s="61"/>
    </row>
    <row r="8333" spans="1:7" x14ac:dyDescent="0.15">
      <c r="A8333" s="44">
        <v>38375</v>
      </c>
      <c r="B8333" s="44" t="s">
        <v>1295</v>
      </c>
      <c r="C8333" s="48" t="s">
        <v>7102</v>
      </c>
      <c r="D8333" s="44">
        <v>2005</v>
      </c>
      <c r="E8333" s="48" t="s">
        <v>8738</v>
      </c>
      <c r="F8333" s="44" t="s">
        <v>1293</v>
      </c>
      <c r="G8333" s="61"/>
    </row>
    <row r="8334" spans="1:7" x14ac:dyDescent="0.15">
      <c r="A8334" s="44">
        <v>38376</v>
      </c>
      <c r="B8334" s="44" t="s">
        <v>1296</v>
      </c>
      <c r="C8334" s="48" t="s">
        <v>7103</v>
      </c>
      <c r="D8334" s="44">
        <v>2007</v>
      </c>
      <c r="E8334" s="48" t="s">
        <v>8738</v>
      </c>
      <c r="F8334" s="44" t="s">
        <v>1293</v>
      </c>
      <c r="G8334" s="61"/>
    </row>
    <row r="8335" spans="1:7" x14ac:dyDescent="0.15">
      <c r="A8335" s="44">
        <v>38377</v>
      </c>
      <c r="B8335" s="44" t="s">
        <v>1295</v>
      </c>
      <c r="C8335" s="48" t="s">
        <v>7104</v>
      </c>
      <c r="D8335" s="44">
        <v>2006</v>
      </c>
      <c r="E8335" s="48" t="s">
        <v>8738</v>
      </c>
      <c r="F8335" s="44" t="s">
        <v>1293</v>
      </c>
      <c r="G8335" s="61">
        <v>42897</v>
      </c>
    </row>
    <row r="8336" spans="1:7" x14ac:dyDescent="0.15">
      <c r="A8336" s="44">
        <v>38378</v>
      </c>
      <c r="B8336" s="44" t="s">
        <v>1295</v>
      </c>
      <c r="C8336" s="48" t="s">
        <v>7105</v>
      </c>
      <c r="D8336" s="44">
        <v>2010</v>
      </c>
      <c r="E8336" s="48" t="s">
        <v>8744</v>
      </c>
      <c r="F8336" s="44" t="s">
        <v>1290</v>
      </c>
      <c r="G8336" s="61"/>
    </row>
    <row r="8337" spans="1:7" x14ac:dyDescent="0.15">
      <c r="A8337" s="44">
        <v>38379</v>
      </c>
      <c r="B8337" s="44" t="s">
        <v>1295</v>
      </c>
      <c r="C8337" s="48" t="s">
        <v>7106</v>
      </c>
      <c r="D8337" s="44">
        <v>2006</v>
      </c>
      <c r="E8337" s="48" t="s">
        <v>8744</v>
      </c>
      <c r="F8337" s="44" t="s">
        <v>1290</v>
      </c>
      <c r="G8337" s="61"/>
    </row>
    <row r="8338" spans="1:7" x14ac:dyDescent="0.15">
      <c r="A8338" s="44">
        <v>38380</v>
      </c>
      <c r="B8338" s="44" t="s">
        <v>1296</v>
      </c>
      <c r="C8338" s="48" t="s">
        <v>7107</v>
      </c>
      <c r="D8338" s="44">
        <v>2000</v>
      </c>
      <c r="E8338" s="48" t="s">
        <v>8807</v>
      </c>
      <c r="F8338" s="44" t="s">
        <v>1291</v>
      </c>
      <c r="G8338" s="61">
        <v>42771</v>
      </c>
    </row>
    <row r="8339" spans="1:7" x14ac:dyDescent="0.15">
      <c r="A8339" s="44">
        <v>38381</v>
      </c>
      <c r="B8339" s="44" t="s">
        <v>1295</v>
      </c>
      <c r="C8339" s="48" t="s">
        <v>8367</v>
      </c>
      <c r="D8339" s="44">
        <v>2003</v>
      </c>
      <c r="E8339" s="48" t="s">
        <v>8807</v>
      </c>
      <c r="F8339" s="44" t="s">
        <v>1291</v>
      </c>
      <c r="G8339" s="61">
        <v>42771</v>
      </c>
    </row>
    <row r="8340" spans="1:7" x14ac:dyDescent="0.15">
      <c r="A8340" s="44">
        <v>38382</v>
      </c>
      <c r="B8340" s="44" t="s">
        <v>1295</v>
      </c>
      <c r="C8340" s="48" t="s">
        <v>7108</v>
      </c>
      <c r="D8340" s="44">
        <v>2005</v>
      </c>
      <c r="E8340" s="48" t="s">
        <v>8693</v>
      </c>
      <c r="F8340" s="44" t="s">
        <v>1295</v>
      </c>
      <c r="G8340" s="61">
        <v>43100</v>
      </c>
    </row>
    <row r="8341" spans="1:7" x14ac:dyDescent="0.15">
      <c r="A8341" s="44">
        <v>38389</v>
      </c>
      <c r="B8341" s="44" t="s">
        <v>1296</v>
      </c>
      <c r="C8341" s="48" t="s">
        <v>7109</v>
      </c>
      <c r="D8341" s="44">
        <v>2003</v>
      </c>
      <c r="E8341" s="48" t="s">
        <v>8836</v>
      </c>
      <c r="F8341" s="44" t="s">
        <v>1296</v>
      </c>
      <c r="G8341" s="61"/>
    </row>
    <row r="8342" spans="1:7" x14ac:dyDescent="0.15">
      <c r="A8342" s="44">
        <v>38397</v>
      </c>
      <c r="B8342" s="44" t="s">
        <v>1296</v>
      </c>
      <c r="C8342" s="48" t="s">
        <v>7110</v>
      </c>
      <c r="D8342" s="44">
        <v>2005</v>
      </c>
      <c r="E8342" s="48" t="s">
        <v>8749</v>
      </c>
      <c r="F8342" s="44" t="s">
        <v>1291</v>
      </c>
      <c r="G8342" s="61">
        <v>43100</v>
      </c>
    </row>
    <row r="8343" spans="1:7" x14ac:dyDescent="0.15">
      <c r="A8343" s="44">
        <v>38401</v>
      </c>
      <c r="B8343" s="44" t="s">
        <v>1296</v>
      </c>
      <c r="C8343" s="48" t="s">
        <v>7111</v>
      </c>
      <c r="D8343" s="44">
        <v>2007</v>
      </c>
      <c r="E8343" s="48" t="s">
        <v>8830</v>
      </c>
      <c r="F8343" s="44" t="s">
        <v>1297</v>
      </c>
      <c r="G8343" s="61">
        <v>43100</v>
      </c>
    </row>
    <row r="8344" spans="1:7" x14ac:dyDescent="0.15">
      <c r="A8344" s="44">
        <v>38402</v>
      </c>
      <c r="B8344" s="44" t="s">
        <v>1296</v>
      </c>
      <c r="C8344" s="48" t="s">
        <v>7112</v>
      </c>
      <c r="D8344" s="44">
        <v>2005</v>
      </c>
      <c r="E8344" s="48" t="s">
        <v>8830</v>
      </c>
      <c r="F8344" s="44" t="s">
        <v>1297</v>
      </c>
      <c r="G8344" s="61"/>
    </row>
    <row r="8345" spans="1:7" x14ac:dyDescent="0.15">
      <c r="A8345" s="44">
        <v>38403</v>
      </c>
      <c r="B8345" s="44" t="s">
        <v>1296</v>
      </c>
      <c r="C8345" s="48" t="s">
        <v>7113</v>
      </c>
      <c r="D8345" s="44">
        <v>2000</v>
      </c>
      <c r="E8345" s="48" t="s">
        <v>8830</v>
      </c>
      <c r="F8345" s="44" t="s">
        <v>1297</v>
      </c>
      <c r="G8345" s="61"/>
    </row>
    <row r="8346" spans="1:7" x14ac:dyDescent="0.15">
      <c r="A8346" s="133">
        <v>38406</v>
      </c>
      <c r="B8346" s="133" t="s">
        <v>1295</v>
      </c>
      <c r="C8346" s="134" t="s">
        <v>7114</v>
      </c>
      <c r="D8346" s="133">
        <v>2010</v>
      </c>
      <c r="E8346" s="134" t="s">
        <v>8830</v>
      </c>
      <c r="F8346" s="133" t="s">
        <v>1297</v>
      </c>
    </row>
    <row r="8347" spans="1:7" x14ac:dyDescent="0.15">
      <c r="A8347" s="44">
        <v>38417</v>
      </c>
      <c r="B8347" s="44" t="s">
        <v>1295</v>
      </c>
      <c r="C8347" s="48" t="s">
        <v>7115</v>
      </c>
      <c r="D8347" s="44">
        <v>2005</v>
      </c>
      <c r="E8347" s="48" t="s">
        <v>8748</v>
      </c>
      <c r="F8347" s="44" t="s">
        <v>1296</v>
      </c>
      <c r="G8347" s="61"/>
    </row>
    <row r="8348" spans="1:7" x14ac:dyDescent="0.15">
      <c r="A8348" s="44">
        <v>38418</v>
      </c>
      <c r="B8348" s="44" t="s">
        <v>1296</v>
      </c>
      <c r="C8348" s="48" t="s">
        <v>7116</v>
      </c>
      <c r="D8348" s="44">
        <v>2008</v>
      </c>
      <c r="E8348" s="48" t="s">
        <v>8819</v>
      </c>
      <c r="F8348" s="44" t="s">
        <v>1299</v>
      </c>
      <c r="G8348" s="61"/>
    </row>
    <row r="8349" spans="1:7" x14ac:dyDescent="0.15">
      <c r="A8349" s="44">
        <v>38419</v>
      </c>
      <c r="B8349" s="44" t="s">
        <v>1296</v>
      </c>
      <c r="C8349" s="48" t="s">
        <v>7117</v>
      </c>
      <c r="D8349" s="44">
        <v>2005</v>
      </c>
      <c r="E8349" s="48" t="s">
        <v>8819</v>
      </c>
      <c r="F8349" s="44" t="s">
        <v>1299</v>
      </c>
      <c r="G8349" s="61">
        <v>43100</v>
      </c>
    </row>
    <row r="8350" spans="1:7" x14ac:dyDescent="0.15">
      <c r="A8350" s="44">
        <v>38420</v>
      </c>
      <c r="B8350" s="44" t="s">
        <v>1296</v>
      </c>
      <c r="C8350" s="48" t="s">
        <v>7118</v>
      </c>
      <c r="D8350" s="44">
        <v>2007</v>
      </c>
      <c r="E8350" s="48" t="s">
        <v>8819</v>
      </c>
      <c r="F8350" s="44" t="s">
        <v>1299</v>
      </c>
      <c r="G8350" s="61">
        <v>43100</v>
      </c>
    </row>
    <row r="8351" spans="1:7" x14ac:dyDescent="0.15">
      <c r="A8351" s="44">
        <v>38421</v>
      </c>
      <c r="B8351" s="44" t="s">
        <v>1295</v>
      </c>
      <c r="C8351" s="48" t="s">
        <v>7119</v>
      </c>
      <c r="D8351" s="44">
        <v>2002</v>
      </c>
      <c r="E8351" s="48" t="s">
        <v>8729</v>
      </c>
      <c r="F8351" s="44" t="s">
        <v>1298</v>
      </c>
      <c r="G8351" s="61"/>
    </row>
    <row r="8352" spans="1:7" x14ac:dyDescent="0.15">
      <c r="A8352" s="44">
        <v>38422</v>
      </c>
      <c r="B8352" s="44" t="s">
        <v>1296</v>
      </c>
      <c r="C8352" s="48" t="s">
        <v>8368</v>
      </c>
      <c r="D8352" s="44">
        <v>2006</v>
      </c>
      <c r="E8352" s="48" t="s">
        <v>11381</v>
      </c>
      <c r="F8352" s="44" t="s">
        <v>1298</v>
      </c>
      <c r="G8352" s="61">
        <v>43100</v>
      </c>
    </row>
    <row r="8353" spans="1:7" x14ac:dyDescent="0.15">
      <c r="A8353" s="44">
        <v>38423</v>
      </c>
      <c r="B8353" s="44" t="s">
        <v>1296</v>
      </c>
      <c r="C8353" s="48" t="s">
        <v>7120</v>
      </c>
      <c r="D8353" s="44">
        <v>2000</v>
      </c>
      <c r="E8353" s="48" t="s">
        <v>8779</v>
      </c>
      <c r="F8353" s="44" t="s">
        <v>1298</v>
      </c>
      <c r="G8353" s="61">
        <v>42779</v>
      </c>
    </row>
    <row r="8354" spans="1:7" x14ac:dyDescent="0.15">
      <c r="A8354" s="44">
        <v>38425</v>
      </c>
      <c r="B8354" s="44" t="s">
        <v>1296</v>
      </c>
      <c r="C8354" s="48" t="s">
        <v>7121</v>
      </c>
      <c r="D8354" s="44">
        <v>2005</v>
      </c>
      <c r="E8354" s="48" t="s">
        <v>8744</v>
      </c>
      <c r="F8354" s="44" t="s">
        <v>1290</v>
      </c>
      <c r="G8354" s="61">
        <v>42779</v>
      </c>
    </row>
    <row r="8355" spans="1:7" x14ac:dyDescent="0.15">
      <c r="A8355" s="44">
        <v>38426</v>
      </c>
      <c r="B8355" s="44" t="s">
        <v>1296</v>
      </c>
      <c r="C8355" s="48" t="s">
        <v>7122</v>
      </c>
      <c r="D8355" s="44">
        <v>2005</v>
      </c>
      <c r="E8355" s="48" t="s">
        <v>8827</v>
      </c>
      <c r="F8355" s="44" t="s">
        <v>1293</v>
      </c>
      <c r="G8355" s="61"/>
    </row>
    <row r="8356" spans="1:7" x14ac:dyDescent="0.15">
      <c r="A8356" s="44">
        <v>38427</v>
      </c>
      <c r="B8356" s="44" t="s">
        <v>1296</v>
      </c>
      <c r="C8356" s="48" t="s">
        <v>7123</v>
      </c>
      <c r="D8356" s="44">
        <v>2004</v>
      </c>
      <c r="E8356" s="48" t="s">
        <v>8827</v>
      </c>
      <c r="F8356" s="44" t="s">
        <v>1293</v>
      </c>
      <c r="G8356" s="61"/>
    </row>
    <row r="8357" spans="1:7" x14ac:dyDescent="0.15">
      <c r="A8357" s="44">
        <v>38428</v>
      </c>
      <c r="B8357" s="44" t="s">
        <v>1296</v>
      </c>
      <c r="C8357" s="48" t="s">
        <v>10079</v>
      </c>
      <c r="D8357" s="44">
        <v>2012</v>
      </c>
      <c r="E8357" s="48" t="s">
        <v>8837</v>
      </c>
      <c r="F8357" s="44" t="s">
        <v>1291</v>
      </c>
      <c r="G8357" s="61"/>
    </row>
    <row r="8358" spans="1:7" x14ac:dyDescent="0.15">
      <c r="A8358" s="44">
        <v>38430</v>
      </c>
      <c r="B8358" s="44" t="s">
        <v>1295</v>
      </c>
      <c r="C8358" s="48" t="s">
        <v>7124</v>
      </c>
      <c r="D8358" s="44">
        <v>2008</v>
      </c>
      <c r="E8358" s="48" t="s">
        <v>8837</v>
      </c>
      <c r="F8358" s="44" t="s">
        <v>1291</v>
      </c>
      <c r="G8358" s="61"/>
    </row>
    <row r="8359" spans="1:7" x14ac:dyDescent="0.15">
      <c r="A8359" s="44">
        <v>38431</v>
      </c>
      <c r="B8359" s="44" t="s">
        <v>1295</v>
      </c>
      <c r="C8359" s="48" t="s">
        <v>7125</v>
      </c>
      <c r="D8359" s="44">
        <v>2003</v>
      </c>
      <c r="E8359" s="48" t="s">
        <v>8837</v>
      </c>
      <c r="F8359" s="44" t="s">
        <v>1291</v>
      </c>
      <c r="G8359" s="61"/>
    </row>
    <row r="8360" spans="1:7" x14ac:dyDescent="0.15">
      <c r="A8360" s="44">
        <v>38432</v>
      </c>
      <c r="B8360" s="44" t="s">
        <v>1295</v>
      </c>
      <c r="C8360" s="48" t="s">
        <v>7126</v>
      </c>
      <c r="D8360" s="44">
        <v>2009</v>
      </c>
      <c r="E8360" s="48" t="s">
        <v>8837</v>
      </c>
      <c r="F8360" s="44" t="s">
        <v>1291</v>
      </c>
      <c r="G8360" s="61"/>
    </row>
    <row r="8361" spans="1:7" x14ac:dyDescent="0.15">
      <c r="A8361" s="44">
        <v>38433</v>
      </c>
      <c r="B8361" s="44" t="s">
        <v>1295</v>
      </c>
      <c r="C8361" s="48" t="s">
        <v>7127</v>
      </c>
      <c r="D8361" s="44">
        <v>2007</v>
      </c>
      <c r="E8361" s="48" t="s">
        <v>8837</v>
      </c>
      <c r="F8361" s="44" t="s">
        <v>1291</v>
      </c>
      <c r="G8361" s="61"/>
    </row>
    <row r="8362" spans="1:7" x14ac:dyDescent="0.15">
      <c r="A8362" s="44">
        <v>38434</v>
      </c>
      <c r="B8362" s="44" t="s">
        <v>1295</v>
      </c>
      <c r="C8362" s="48" t="s">
        <v>7128</v>
      </c>
      <c r="D8362" s="44">
        <v>2006</v>
      </c>
      <c r="E8362" s="48" t="s">
        <v>8837</v>
      </c>
      <c r="F8362" s="44" t="s">
        <v>1291</v>
      </c>
      <c r="G8362" s="61"/>
    </row>
    <row r="8363" spans="1:7" x14ac:dyDescent="0.15">
      <c r="A8363" s="44">
        <v>38435</v>
      </c>
      <c r="B8363" s="44" t="s">
        <v>1295</v>
      </c>
      <c r="C8363" s="48" t="s">
        <v>7129</v>
      </c>
      <c r="D8363" s="44">
        <v>2008</v>
      </c>
      <c r="E8363" s="48" t="s">
        <v>8837</v>
      </c>
      <c r="F8363" s="44" t="s">
        <v>1291</v>
      </c>
      <c r="G8363" s="61"/>
    </row>
    <row r="8364" spans="1:7" x14ac:dyDescent="0.15">
      <c r="A8364" s="44">
        <v>38436</v>
      </c>
      <c r="B8364" s="44" t="s">
        <v>1295</v>
      </c>
      <c r="C8364" s="48" t="s">
        <v>7130</v>
      </c>
      <c r="D8364" s="44">
        <v>2003</v>
      </c>
      <c r="E8364" s="48" t="s">
        <v>8830</v>
      </c>
      <c r="F8364" s="44" t="s">
        <v>1297</v>
      </c>
      <c r="G8364" s="61">
        <v>42919</v>
      </c>
    </row>
    <row r="8365" spans="1:7" x14ac:dyDescent="0.15">
      <c r="A8365" s="44">
        <v>38440</v>
      </c>
      <c r="B8365" s="44" t="s">
        <v>1295</v>
      </c>
      <c r="C8365" s="48" t="s">
        <v>7131</v>
      </c>
      <c r="D8365" s="44">
        <v>2004</v>
      </c>
      <c r="E8365" s="48" t="s">
        <v>8836</v>
      </c>
      <c r="F8365" s="44" t="s">
        <v>1296</v>
      </c>
      <c r="G8365" s="61"/>
    </row>
    <row r="8366" spans="1:7" x14ac:dyDescent="0.15">
      <c r="A8366" s="44">
        <v>38442</v>
      </c>
      <c r="B8366" s="44" t="s">
        <v>1295</v>
      </c>
      <c r="C8366" s="48" t="s">
        <v>7132</v>
      </c>
      <c r="D8366" s="44">
        <v>2009</v>
      </c>
      <c r="E8366" s="48" t="s">
        <v>8695</v>
      </c>
      <c r="F8366" s="44" t="s">
        <v>1290</v>
      </c>
      <c r="G8366" s="61"/>
    </row>
    <row r="8367" spans="1:7" x14ac:dyDescent="0.15">
      <c r="A8367" s="44">
        <v>38443</v>
      </c>
      <c r="B8367" s="44" t="s">
        <v>1296</v>
      </c>
      <c r="C8367" s="48" t="s">
        <v>7133</v>
      </c>
      <c r="D8367" s="44">
        <v>2006</v>
      </c>
      <c r="E8367" s="48" t="s">
        <v>8695</v>
      </c>
      <c r="F8367" s="44" t="s">
        <v>1290</v>
      </c>
      <c r="G8367" s="61">
        <v>43100</v>
      </c>
    </row>
    <row r="8368" spans="1:7" x14ac:dyDescent="0.15">
      <c r="A8368" s="133">
        <v>38446</v>
      </c>
      <c r="B8368" s="133" t="s">
        <v>1295</v>
      </c>
      <c r="C8368" s="134" t="s">
        <v>7134</v>
      </c>
      <c r="D8368" s="133">
        <v>2010</v>
      </c>
      <c r="E8368" s="134" t="s">
        <v>8691</v>
      </c>
      <c r="F8368" s="133" t="s">
        <v>1296</v>
      </c>
    </row>
    <row r="8369" spans="1:7" x14ac:dyDescent="0.15">
      <c r="A8369" s="44">
        <v>38447</v>
      </c>
      <c r="B8369" s="44" t="s">
        <v>1296</v>
      </c>
      <c r="C8369" s="48" t="s">
        <v>7135</v>
      </c>
      <c r="D8369" s="44">
        <v>2005</v>
      </c>
      <c r="E8369" s="48" t="s">
        <v>8691</v>
      </c>
      <c r="F8369" s="44" t="s">
        <v>1296</v>
      </c>
      <c r="G8369" s="61"/>
    </row>
    <row r="8370" spans="1:7" x14ac:dyDescent="0.15">
      <c r="A8370" s="44">
        <v>38448</v>
      </c>
      <c r="B8370" s="44" t="s">
        <v>1295</v>
      </c>
      <c r="C8370" s="48" t="s">
        <v>7136</v>
      </c>
      <c r="D8370" s="44">
        <v>2007</v>
      </c>
      <c r="E8370" s="48" t="s">
        <v>8691</v>
      </c>
      <c r="F8370" s="44" t="s">
        <v>1296</v>
      </c>
      <c r="G8370" s="61"/>
    </row>
    <row r="8371" spans="1:7" x14ac:dyDescent="0.15">
      <c r="A8371" s="44">
        <v>38450</v>
      </c>
      <c r="B8371" s="44" t="s">
        <v>1296</v>
      </c>
      <c r="C8371" s="48" t="s">
        <v>7137</v>
      </c>
      <c r="D8371" s="44">
        <v>2004</v>
      </c>
      <c r="E8371" s="48" t="s">
        <v>8691</v>
      </c>
      <c r="F8371" s="44" t="s">
        <v>1296</v>
      </c>
      <c r="G8371" s="61"/>
    </row>
    <row r="8372" spans="1:7" x14ac:dyDescent="0.15">
      <c r="A8372" s="44">
        <v>38451</v>
      </c>
      <c r="B8372" s="44" t="s">
        <v>1295</v>
      </c>
      <c r="C8372" s="48" t="s">
        <v>7138</v>
      </c>
      <c r="D8372" s="44">
        <v>2009</v>
      </c>
      <c r="E8372" s="48" t="s">
        <v>8691</v>
      </c>
      <c r="F8372" s="44" t="s">
        <v>1296</v>
      </c>
      <c r="G8372" s="61"/>
    </row>
    <row r="8373" spans="1:7" x14ac:dyDescent="0.15">
      <c r="A8373" s="44">
        <v>38452</v>
      </c>
      <c r="B8373" s="44" t="s">
        <v>1296</v>
      </c>
      <c r="C8373" s="48" t="s">
        <v>7448</v>
      </c>
      <c r="D8373" s="44">
        <v>2004</v>
      </c>
      <c r="E8373" s="48" t="s">
        <v>8691</v>
      </c>
      <c r="F8373" s="44" t="s">
        <v>1296</v>
      </c>
      <c r="G8373" s="61"/>
    </row>
    <row r="8374" spans="1:7" x14ac:dyDescent="0.15">
      <c r="A8374" s="44">
        <v>38453</v>
      </c>
      <c r="B8374" s="44" t="s">
        <v>1296</v>
      </c>
      <c r="C8374" s="48" t="s">
        <v>7139</v>
      </c>
      <c r="D8374" s="44">
        <v>2010</v>
      </c>
      <c r="E8374" s="48" t="s">
        <v>8691</v>
      </c>
      <c r="F8374" s="44" t="s">
        <v>1296</v>
      </c>
      <c r="G8374" s="61"/>
    </row>
    <row r="8375" spans="1:7" x14ac:dyDescent="0.15">
      <c r="A8375" s="44">
        <v>38454</v>
      </c>
      <c r="B8375" s="44" t="s">
        <v>1295</v>
      </c>
      <c r="C8375" s="48" t="s">
        <v>7220</v>
      </c>
      <c r="D8375" s="44">
        <v>2004</v>
      </c>
      <c r="E8375" s="48" t="s">
        <v>11382</v>
      </c>
      <c r="F8375" s="44" t="s">
        <v>1298</v>
      </c>
      <c r="G8375" s="61">
        <v>43100</v>
      </c>
    </row>
    <row r="8376" spans="1:7" x14ac:dyDescent="0.15">
      <c r="A8376" s="44">
        <v>38455</v>
      </c>
      <c r="B8376" s="44" t="s">
        <v>1296</v>
      </c>
      <c r="C8376" s="48" t="s">
        <v>7140</v>
      </c>
      <c r="D8376" s="44">
        <v>2004</v>
      </c>
      <c r="E8376" s="48" t="s">
        <v>8815</v>
      </c>
      <c r="F8376" s="44" t="s">
        <v>1290</v>
      </c>
      <c r="G8376" s="61">
        <v>43100</v>
      </c>
    </row>
    <row r="8377" spans="1:7" x14ac:dyDescent="0.15">
      <c r="A8377" s="44">
        <v>38456</v>
      </c>
      <c r="B8377" s="44" t="s">
        <v>1296</v>
      </c>
      <c r="C8377" s="48" t="s">
        <v>7141</v>
      </c>
      <c r="D8377" s="44">
        <v>2004</v>
      </c>
      <c r="E8377" s="48" t="s">
        <v>8803</v>
      </c>
      <c r="F8377" s="44" t="s">
        <v>1296</v>
      </c>
      <c r="G8377" s="61">
        <v>42778</v>
      </c>
    </row>
    <row r="8378" spans="1:7" x14ac:dyDescent="0.15">
      <c r="A8378" s="44">
        <v>38457</v>
      </c>
      <c r="B8378" s="44" t="s">
        <v>1296</v>
      </c>
      <c r="C8378" s="48" t="s">
        <v>7142</v>
      </c>
      <c r="D8378" s="44">
        <v>2007</v>
      </c>
      <c r="E8378" s="48" t="s">
        <v>8788</v>
      </c>
      <c r="F8378" s="44" t="s">
        <v>1291</v>
      </c>
      <c r="G8378" s="61">
        <v>43100</v>
      </c>
    </row>
    <row r="8379" spans="1:7" x14ac:dyDescent="0.15">
      <c r="A8379" s="44">
        <v>38458</v>
      </c>
      <c r="B8379" s="44" t="s">
        <v>1296</v>
      </c>
      <c r="C8379" s="48" t="s">
        <v>7143</v>
      </c>
      <c r="D8379" s="44">
        <v>2001</v>
      </c>
      <c r="E8379" s="48" t="s">
        <v>9463</v>
      </c>
      <c r="F8379" s="44" t="s">
        <v>1296</v>
      </c>
      <c r="G8379" s="61"/>
    </row>
    <row r="8380" spans="1:7" x14ac:dyDescent="0.15">
      <c r="A8380" s="44">
        <v>38459</v>
      </c>
      <c r="B8380" s="44" t="s">
        <v>1295</v>
      </c>
      <c r="C8380" s="48" t="s">
        <v>7144</v>
      </c>
      <c r="D8380" s="44">
        <v>2005</v>
      </c>
      <c r="E8380" s="48" t="s">
        <v>8762</v>
      </c>
      <c r="F8380" s="44" t="s">
        <v>1291</v>
      </c>
      <c r="G8380" s="61">
        <v>42771</v>
      </c>
    </row>
    <row r="8381" spans="1:7" x14ac:dyDescent="0.15">
      <c r="A8381" s="44">
        <v>38460</v>
      </c>
      <c r="B8381" s="44" t="s">
        <v>1295</v>
      </c>
      <c r="C8381" s="48" t="s">
        <v>7145</v>
      </c>
      <c r="D8381" s="44">
        <v>2008</v>
      </c>
      <c r="E8381" s="48" t="s">
        <v>8744</v>
      </c>
      <c r="F8381" s="44" t="s">
        <v>1290</v>
      </c>
      <c r="G8381" s="61"/>
    </row>
    <row r="8382" spans="1:7" x14ac:dyDescent="0.15">
      <c r="A8382" s="44">
        <v>38461</v>
      </c>
      <c r="B8382" s="44" t="s">
        <v>1296</v>
      </c>
      <c r="C8382" s="48" t="s">
        <v>7146</v>
      </c>
      <c r="D8382" s="44">
        <v>2002</v>
      </c>
      <c r="E8382" s="48" t="s">
        <v>8744</v>
      </c>
      <c r="F8382" s="44" t="s">
        <v>1290</v>
      </c>
      <c r="G8382" s="61"/>
    </row>
    <row r="8383" spans="1:7" x14ac:dyDescent="0.15">
      <c r="A8383" s="44">
        <v>38462</v>
      </c>
      <c r="B8383" s="44" t="s">
        <v>1295</v>
      </c>
      <c r="C8383" s="48" t="s">
        <v>7147</v>
      </c>
      <c r="D8383" s="44">
        <v>2004</v>
      </c>
      <c r="E8383" s="48" t="s">
        <v>8744</v>
      </c>
      <c r="F8383" s="44" t="s">
        <v>1290</v>
      </c>
      <c r="G8383" s="61"/>
    </row>
    <row r="8384" spans="1:7" x14ac:dyDescent="0.15">
      <c r="A8384" s="44">
        <v>38463</v>
      </c>
      <c r="B8384" s="44" t="s">
        <v>1296</v>
      </c>
      <c r="C8384" s="48" t="s">
        <v>7148</v>
      </c>
      <c r="D8384" s="44">
        <v>2005</v>
      </c>
      <c r="E8384" s="48" t="s">
        <v>8744</v>
      </c>
      <c r="F8384" s="44" t="s">
        <v>1290</v>
      </c>
      <c r="G8384" s="61"/>
    </row>
    <row r="8385" spans="1:7" x14ac:dyDescent="0.15">
      <c r="A8385" s="44">
        <v>38464</v>
      </c>
      <c r="B8385" s="44" t="s">
        <v>1295</v>
      </c>
      <c r="C8385" s="48" t="s">
        <v>7149</v>
      </c>
      <c r="D8385" s="44">
        <v>2007</v>
      </c>
      <c r="E8385" s="48" t="s">
        <v>8773</v>
      </c>
      <c r="F8385" s="44" t="s">
        <v>1293</v>
      </c>
      <c r="G8385" s="61"/>
    </row>
    <row r="8386" spans="1:7" x14ac:dyDescent="0.15">
      <c r="A8386" s="44">
        <v>38465</v>
      </c>
      <c r="B8386" s="44" t="s">
        <v>1296</v>
      </c>
      <c r="C8386" s="48" t="s">
        <v>7150</v>
      </c>
      <c r="D8386" s="44">
        <v>2007</v>
      </c>
      <c r="E8386" s="48" t="s">
        <v>8773</v>
      </c>
      <c r="F8386" s="44" t="s">
        <v>1293</v>
      </c>
      <c r="G8386" s="61"/>
    </row>
    <row r="8387" spans="1:7" x14ac:dyDescent="0.15">
      <c r="A8387" s="44">
        <v>38466</v>
      </c>
      <c r="B8387" s="44" t="s">
        <v>1295</v>
      </c>
      <c r="C8387" s="48" t="s">
        <v>7151</v>
      </c>
      <c r="D8387" s="44">
        <v>2004</v>
      </c>
      <c r="E8387" s="48" t="s">
        <v>8773</v>
      </c>
      <c r="F8387" s="44" t="s">
        <v>1293</v>
      </c>
      <c r="G8387" s="61">
        <v>43100</v>
      </c>
    </row>
    <row r="8388" spans="1:7" x14ac:dyDescent="0.15">
      <c r="A8388" s="44">
        <v>38467</v>
      </c>
      <c r="B8388" s="44" t="s">
        <v>1296</v>
      </c>
      <c r="C8388" s="48" t="s">
        <v>7152</v>
      </c>
      <c r="D8388" s="44">
        <v>2007</v>
      </c>
      <c r="E8388" s="48" t="s">
        <v>8773</v>
      </c>
      <c r="F8388" s="44" t="s">
        <v>1293</v>
      </c>
      <c r="G8388" s="61"/>
    </row>
    <row r="8389" spans="1:7" x14ac:dyDescent="0.15">
      <c r="A8389" s="44">
        <v>38468</v>
      </c>
      <c r="B8389" s="44" t="s">
        <v>1296</v>
      </c>
      <c r="C8389" s="48" t="s">
        <v>7153</v>
      </c>
      <c r="D8389" s="44">
        <v>2007</v>
      </c>
      <c r="E8389" s="48" t="s">
        <v>8773</v>
      </c>
      <c r="F8389" s="44" t="s">
        <v>1293</v>
      </c>
      <c r="G8389" s="61"/>
    </row>
    <row r="8390" spans="1:7" x14ac:dyDescent="0.15">
      <c r="A8390" s="44">
        <v>38469</v>
      </c>
      <c r="B8390" s="44" t="s">
        <v>1295</v>
      </c>
      <c r="C8390" s="48" t="s">
        <v>7154</v>
      </c>
      <c r="D8390" s="44">
        <v>2006</v>
      </c>
      <c r="E8390" s="48" t="s">
        <v>8773</v>
      </c>
      <c r="F8390" s="44" t="s">
        <v>1293</v>
      </c>
      <c r="G8390" s="61"/>
    </row>
    <row r="8391" spans="1:7" x14ac:dyDescent="0.15">
      <c r="A8391" s="44">
        <v>38470</v>
      </c>
      <c r="B8391" s="44" t="s">
        <v>1296</v>
      </c>
      <c r="C8391" s="48" t="s">
        <v>7155</v>
      </c>
      <c r="D8391" s="44">
        <v>2002</v>
      </c>
      <c r="E8391" s="48" t="s">
        <v>9208</v>
      </c>
      <c r="F8391" s="44" t="s">
        <v>1294</v>
      </c>
      <c r="G8391" s="61"/>
    </row>
    <row r="8392" spans="1:7" x14ac:dyDescent="0.15">
      <c r="A8392" s="44">
        <v>38471</v>
      </c>
      <c r="B8392" s="44" t="s">
        <v>1295</v>
      </c>
      <c r="C8392" s="48" t="s">
        <v>8369</v>
      </c>
      <c r="D8392" s="44">
        <v>2007</v>
      </c>
      <c r="E8392" s="48" t="s">
        <v>8853</v>
      </c>
      <c r="F8392" s="44" t="s">
        <v>1290</v>
      </c>
      <c r="G8392" s="61"/>
    </row>
    <row r="8393" spans="1:7" x14ac:dyDescent="0.15">
      <c r="A8393" s="44">
        <v>38472</v>
      </c>
      <c r="B8393" s="44" t="s">
        <v>1296</v>
      </c>
      <c r="C8393" s="48" t="s">
        <v>7156</v>
      </c>
      <c r="D8393" s="44">
        <v>2006</v>
      </c>
      <c r="E8393" s="48" t="s">
        <v>8853</v>
      </c>
      <c r="F8393" s="44" t="s">
        <v>1290</v>
      </c>
      <c r="G8393" s="61"/>
    </row>
    <row r="8394" spans="1:7" x14ac:dyDescent="0.15">
      <c r="A8394" s="44">
        <v>38473</v>
      </c>
      <c r="B8394" s="44" t="s">
        <v>1295</v>
      </c>
      <c r="C8394" s="48" t="s">
        <v>4326</v>
      </c>
      <c r="D8394" s="44">
        <v>2005</v>
      </c>
      <c r="E8394" s="48" t="s">
        <v>9980</v>
      </c>
      <c r="F8394" s="44" t="s">
        <v>1291</v>
      </c>
      <c r="G8394" s="61">
        <v>43100</v>
      </c>
    </row>
    <row r="8395" spans="1:7" x14ac:dyDescent="0.15">
      <c r="A8395" s="44">
        <v>38474</v>
      </c>
      <c r="B8395" s="44" t="s">
        <v>1296</v>
      </c>
      <c r="C8395" s="48" t="s">
        <v>7157</v>
      </c>
      <c r="D8395" s="44">
        <v>2006</v>
      </c>
      <c r="E8395" s="48" t="s">
        <v>9980</v>
      </c>
      <c r="F8395" s="44" t="s">
        <v>1291</v>
      </c>
      <c r="G8395" s="61"/>
    </row>
    <row r="8396" spans="1:7" x14ac:dyDescent="0.15">
      <c r="A8396" s="44">
        <v>38475</v>
      </c>
      <c r="B8396" s="44" t="s">
        <v>1295</v>
      </c>
      <c r="C8396" s="48" t="s">
        <v>7158</v>
      </c>
      <c r="D8396" s="44">
        <v>2009</v>
      </c>
      <c r="E8396" s="48" t="s">
        <v>9980</v>
      </c>
      <c r="F8396" s="44" t="s">
        <v>1291</v>
      </c>
      <c r="G8396" s="61"/>
    </row>
    <row r="8397" spans="1:7" x14ac:dyDescent="0.15">
      <c r="A8397" s="44">
        <v>38476</v>
      </c>
      <c r="B8397" s="44" t="s">
        <v>1295</v>
      </c>
      <c r="C8397" s="48" t="s">
        <v>7159</v>
      </c>
      <c r="D8397" s="44">
        <v>2010</v>
      </c>
      <c r="E8397" s="48" t="s">
        <v>9980</v>
      </c>
      <c r="F8397" s="44" t="s">
        <v>1291</v>
      </c>
      <c r="G8397" s="61"/>
    </row>
    <row r="8398" spans="1:7" x14ac:dyDescent="0.15">
      <c r="A8398" s="44">
        <v>38479</v>
      </c>
      <c r="B8398" s="44" t="s">
        <v>1296</v>
      </c>
      <c r="C8398" s="48" t="s">
        <v>7160</v>
      </c>
      <c r="D8398" s="44">
        <v>2002</v>
      </c>
      <c r="E8398" s="48" t="s">
        <v>9980</v>
      </c>
      <c r="F8398" s="44" t="s">
        <v>1291</v>
      </c>
      <c r="G8398" s="61"/>
    </row>
    <row r="8399" spans="1:7" x14ac:dyDescent="0.15">
      <c r="A8399" s="44">
        <v>38481</v>
      </c>
      <c r="B8399" s="44" t="s">
        <v>1296</v>
      </c>
      <c r="C8399" s="48" t="s">
        <v>7161</v>
      </c>
      <c r="D8399" s="44">
        <v>2005</v>
      </c>
      <c r="E8399" s="48" t="s">
        <v>9980</v>
      </c>
      <c r="F8399" s="44" t="s">
        <v>1291</v>
      </c>
      <c r="G8399" s="61"/>
    </row>
    <row r="8400" spans="1:7" x14ac:dyDescent="0.15">
      <c r="A8400" s="44">
        <v>38482</v>
      </c>
      <c r="B8400" s="44" t="s">
        <v>1296</v>
      </c>
      <c r="C8400" s="48" t="s">
        <v>7162</v>
      </c>
      <c r="D8400" s="44">
        <v>2007</v>
      </c>
      <c r="E8400" s="48" t="s">
        <v>9980</v>
      </c>
      <c r="F8400" s="44" t="s">
        <v>1291</v>
      </c>
      <c r="G8400" s="61"/>
    </row>
    <row r="8401" spans="1:7" x14ac:dyDescent="0.15">
      <c r="A8401" s="44">
        <v>38483</v>
      </c>
      <c r="B8401" s="44" t="s">
        <v>1296</v>
      </c>
      <c r="C8401" s="48" t="s">
        <v>7163</v>
      </c>
      <c r="D8401" s="44">
        <v>2005</v>
      </c>
      <c r="E8401" s="48" t="s">
        <v>9980</v>
      </c>
      <c r="F8401" s="44" t="s">
        <v>1291</v>
      </c>
      <c r="G8401" s="61"/>
    </row>
    <row r="8402" spans="1:7" x14ac:dyDescent="0.15">
      <c r="A8402" s="44">
        <v>38484</v>
      </c>
      <c r="B8402" s="44" t="s">
        <v>1296</v>
      </c>
      <c r="C8402" s="48" t="s">
        <v>7164</v>
      </c>
      <c r="D8402" s="44">
        <v>2005</v>
      </c>
      <c r="E8402" s="48" t="s">
        <v>9980</v>
      </c>
      <c r="F8402" s="44" t="s">
        <v>1291</v>
      </c>
      <c r="G8402" s="61"/>
    </row>
    <row r="8403" spans="1:7" x14ac:dyDescent="0.15">
      <c r="A8403" s="44">
        <v>38485</v>
      </c>
      <c r="B8403" s="44" t="s">
        <v>1296</v>
      </c>
      <c r="C8403" s="48" t="s">
        <v>7165</v>
      </c>
      <c r="D8403" s="44">
        <v>2004</v>
      </c>
      <c r="E8403" s="48" t="s">
        <v>9980</v>
      </c>
      <c r="F8403" s="44" t="s">
        <v>1291</v>
      </c>
      <c r="G8403" s="61"/>
    </row>
    <row r="8404" spans="1:7" x14ac:dyDescent="0.15">
      <c r="A8404" s="44">
        <v>38486</v>
      </c>
      <c r="B8404" s="44" t="s">
        <v>1295</v>
      </c>
      <c r="C8404" s="48" t="s">
        <v>7166</v>
      </c>
      <c r="D8404" s="44">
        <v>2005</v>
      </c>
      <c r="E8404" s="48" t="s">
        <v>9980</v>
      </c>
      <c r="F8404" s="44" t="s">
        <v>1291</v>
      </c>
      <c r="G8404" s="61">
        <v>43100</v>
      </c>
    </row>
    <row r="8405" spans="1:7" x14ac:dyDescent="0.15">
      <c r="A8405" s="44">
        <v>38487</v>
      </c>
      <c r="B8405" s="44" t="s">
        <v>1296</v>
      </c>
      <c r="C8405" s="48" t="s">
        <v>7167</v>
      </c>
      <c r="D8405" s="44">
        <v>2008</v>
      </c>
      <c r="E8405" s="48" t="s">
        <v>9980</v>
      </c>
      <c r="F8405" s="44" t="s">
        <v>1291</v>
      </c>
      <c r="G8405" s="61"/>
    </row>
    <row r="8406" spans="1:7" x14ac:dyDescent="0.15">
      <c r="A8406" s="44">
        <v>38489</v>
      </c>
      <c r="B8406" s="44" t="s">
        <v>1296</v>
      </c>
      <c r="C8406" s="48" t="s">
        <v>7168</v>
      </c>
      <c r="D8406" s="44">
        <v>2007</v>
      </c>
      <c r="E8406" s="48" t="s">
        <v>9980</v>
      </c>
      <c r="F8406" s="44" t="s">
        <v>1291</v>
      </c>
      <c r="G8406" s="61">
        <v>43100</v>
      </c>
    </row>
    <row r="8407" spans="1:7" x14ac:dyDescent="0.15">
      <c r="A8407" s="44">
        <v>38490</v>
      </c>
      <c r="B8407" s="44" t="s">
        <v>1295</v>
      </c>
      <c r="C8407" s="48" t="s">
        <v>7169</v>
      </c>
      <c r="D8407" s="44">
        <v>2004</v>
      </c>
      <c r="E8407" s="48" t="s">
        <v>8828</v>
      </c>
      <c r="F8407" s="44" t="s">
        <v>1294</v>
      </c>
      <c r="G8407" s="61">
        <v>43100</v>
      </c>
    </row>
    <row r="8408" spans="1:7" x14ac:dyDescent="0.15">
      <c r="A8408" s="44">
        <v>38491</v>
      </c>
      <c r="B8408" s="44" t="s">
        <v>1295</v>
      </c>
      <c r="C8408" s="48" t="s">
        <v>10080</v>
      </c>
      <c r="D8408" s="44">
        <v>2009</v>
      </c>
      <c r="E8408" s="48" t="s">
        <v>9980</v>
      </c>
      <c r="F8408" s="44" t="s">
        <v>1291</v>
      </c>
      <c r="G8408" s="61"/>
    </row>
    <row r="8409" spans="1:7" x14ac:dyDescent="0.15">
      <c r="A8409" s="44">
        <v>38492</v>
      </c>
      <c r="B8409" s="44" t="s">
        <v>1296</v>
      </c>
      <c r="C8409" s="48" t="s">
        <v>7170</v>
      </c>
      <c r="D8409" s="44">
        <v>2007</v>
      </c>
      <c r="E8409" s="48" t="s">
        <v>9980</v>
      </c>
      <c r="F8409" s="44" t="s">
        <v>1291</v>
      </c>
      <c r="G8409" s="61"/>
    </row>
    <row r="8410" spans="1:7" x14ac:dyDescent="0.15">
      <c r="A8410" s="44">
        <v>38493</v>
      </c>
      <c r="B8410" s="44" t="s">
        <v>1296</v>
      </c>
      <c r="C8410" s="48" t="s">
        <v>7171</v>
      </c>
      <c r="D8410" s="44">
        <v>2010</v>
      </c>
      <c r="E8410" s="48" t="s">
        <v>9980</v>
      </c>
      <c r="F8410" s="44" t="s">
        <v>1291</v>
      </c>
      <c r="G8410" s="61"/>
    </row>
    <row r="8411" spans="1:7" x14ac:dyDescent="0.15">
      <c r="A8411" s="44">
        <v>38494</v>
      </c>
      <c r="B8411" s="44" t="s">
        <v>1296</v>
      </c>
      <c r="C8411" s="48" t="s">
        <v>7172</v>
      </c>
      <c r="D8411" s="44">
        <v>2005</v>
      </c>
      <c r="E8411" s="48" t="s">
        <v>9980</v>
      </c>
      <c r="F8411" s="44" t="s">
        <v>1291</v>
      </c>
      <c r="G8411" s="61"/>
    </row>
    <row r="8412" spans="1:7" x14ac:dyDescent="0.15">
      <c r="A8412" s="44">
        <v>38495</v>
      </c>
      <c r="B8412" s="44" t="s">
        <v>1296</v>
      </c>
      <c r="C8412" s="48" t="s">
        <v>7173</v>
      </c>
      <c r="D8412" s="44">
        <v>2008</v>
      </c>
      <c r="E8412" s="48" t="s">
        <v>9980</v>
      </c>
      <c r="F8412" s="44" t="s">
        <v>1291</v>
      </c>
      <c r="G8412" s="61"/>
    </row>
    <row r="8413" spans="1:7" x14ac:dyDescent="0.15">
      <c r="A8413" s="44">
        <v>38496</v>
      </c>
      <c r="B8413" s="44" t="s">
        <v>1296</v>
      </c>
      <c r="C8413" s="48" t="s">
        <v>7174</v>
      </c>
      <c r="D8413" s="44">
        <v>2006</v>
      </c>
      <c r="E8413" s="48" t="s">
        <v>9980</v>
      </c>
      <c r="F8413" s="44" t="s">
        <v>1291</v>
      </c>
      <c r="G8413" s="61"/>
    </row>
    <row r="8414" spans="1:7" x14ac:dyDescent="0.15">
      <c r="A8414" s="44">
        <v>38498</v>
      </c>
      <c r="B8414" s="44" t="s">
        <v>1295</v>
      </c>
      <c r="C8414" s="48" t="s">
        <v>7175</v>
      </c>
      <c r="D8414" s="44">
        <v>2005</v>
      </c>
      <c r="E8414" s="48" t="s">
        <v>8712</v>
      </c>
      <c r="F8414" s="44" t="s">
        <v>1291</v>
      </c>
      <c r="G8414" s="61">
        <v>43100</v>
      </c>
    </row>
    <row r="8415" spans="1:7" x14ac:dyDescent="0.15">
      <c r="A8415" s="44">
        <v>38499</v>
      </c>
      <c r="B8415" s="44" t="s">
        <v>1295</v>
      </c>
      <c r="C8415" s="48" t="s">
        <v>7176</v>
      </c>
      <c r="D8415" s="44">
        <v>2004</v>
      </c>
      <c r="E8415" s="48" t="s">
        <v>8716</v>
      </c>
      <c r="F8415" s="44" t="s">
        <v>1294</v>
      </c>
      <c r="G8415" s="61">
        <v>43100</v>
      </c>
    </row>
    <row r="8416" spans="1:7" x14ac:dyDescent="0.15">
      <c r="A8416" s="44">
        <v>38500</v>
      </c>
      <c r="B8416" s="44" t="s">
        <v>1296</v>
      </c>
      <c r="C8416" s="48" t="s">
        <v>7177</v>
      </c>
      <c r="D8416" s="44">
        <v>2000</v>
      </c>
      <c r="E8416" s="48" t="s">
        <v>8738</v>
      </c>
      <c r="F8416" s="44" t="s">
        <v>1293</v>
      </c>
      <c r="G8416" s="61"/>
    </row>
    <row r="8417" spans="1:7" x14ac:dyDescent="0.15">
      <c r="A8417" s="44">
        <v>38501</v>
      </c>
      <c r="B8417" s="44" t="s">
        <v>1295</v>
      </c>
      <c r="C8417" s="48" t="s">
        <v>7178</v>
      </c>
      <c r="D8417" s="44">
        <v>2002</v>
      </c>
      <c r="E8417" s="48" t="s">
        <v>8715</v>
      </c>
      <c r="F8417" s="44" t="s">
        <v>1299</v>
      </c>
      <c r="G8417" s="61">
        <v>42870</v>
      </c>
    </row>
    <row r="8418" spans="1:7" x14ac:dyDescent="0.15">
      <c r="A8418" s="44">
        <v>38502</v>
      </c>
      <c r="B8418" s="44" t="s">
        <v>1295</v>
      </c>
      <c r="C8418" s="48" t="s">
        <v>7179</v>
      </c>
      <c r="D8418" s="44">
        <v>2004</v>
      </c>
      <c r="E8418" s="48" t="s">
        <v>8820</v>
      </c>
      <c r="F8418" s="44" t="s">
        <v>1291</v>
      </c>
      <c r="G8418" s="61">
        <v>43100</v>
      </c>
    </row>
    <row r="8419" spans="1:7" x14ac:dyDescent="0.15">
      <c r="A8419" s="44">
        <v>38503</v>
      </c>
      <c r="B8419" s="44" t="s">
        <v>1296</v>
      </c>
      <c r="C8419" s="48" t="s">
        <v>7216</v>
      </c>
      <c r="D8419" s="44">
        <v>2003</v>
      </c>
      <c r="E8419" s="48" t="s">
        <v>8714</v>
      </c>
      <c r="F8419" s="44" t="s">
        <v>1294</v>
      </c>
      <c r="G8419" s="61">
        <v>43100</v>
      </c>
    </row>
    <row r="8420" spans="1:7" x14ac:dyDescent="0.15">
      <c r="A8420" s="44">
        <v>38504</v>
      </c>
      <c r="B8420" s="44" t="s">
        <v>1295</v>
      </c>
      <c r="C8420" s="48" t="s">
        <v>7180</v>
      </c>
      <c r="D8420" s="44">
        <v>2000</v>
      </c>
      <c r="E8420" s="48" t="s">
        <v>9463</v>
      </c>
      <c r="F8420" s="44" t="s">
        <v>1296</v>
      </c>
      <c r="G8420" s="61">
        <v>42778</v>
      </c>
    </row>
    <row r="8421" spans="1:7" x14ac:dyDescent="0.15">
      <c r="A8421" s="44">
        <v>38505</v>
      </c>
      <c r="B8421" s="44" t="s">
        <v>1295</v>
      </c>
      <c r="C8421" s="48" t="s">
        <v>7181</v>
      </c>
      <c r="D8421" s="44">
        <v>2006</v>
      </c>
      <c r="E8421" s="48" t="s">
        <v>8702</v>
      </c>
      <c r="F8421" s="44" t="s">
        <v>1299</v>
      </c>
      <c r="G8421" s="61">
        <v>43100</v>
      </c>
    </row>
    <row r="8422" spans="1:7" x14ac:dyDescent="0.15">
      <c r="A8422" s="44">
        <v>38506</v>
      </c>
      <c r="B8422" s="44" t="s">
        <v>1296</v>
      </c>
      <c r="C8422" s="48" t="s">
        <v>7182</v>
      </c>
      <c r="D8422" s="44">
        <v>2007</v>
      </c>
      <c r="E8422" s="48" t="s">
        <v>8819</v>
      </c>
      <c r="F8422" s="44" t="s">
        <v>1299</v>
      </c>
      <c r="G8422" s="61">
        <v>43100</v>
      </c>
    </row>
    <row r="8423" spans="1:7" x14ac:dyDescent="0.15">
      <c r="A8423" s="44">
        <v>38507</v>
      </c>
      <c r="B8423" s="44" t="s">
        <v>1296</v>
      </c>
      <c r="C8423" s="48" t="s">
        <v>7183</v>
      </c>
      <c r="D8423" s="44">
        <v>2004</v>
      </c>
      <c r="E8423" s="48" t="s">
        <v>8819</v>
      </c>
      <c r="F8423" s="44" t="s">
        <v>1299</v>
      </c>
      <c r="G8423" s="61">
        <v>43100</v>
      </c>
    </row>
    <row r="8424" spans="1:7" x14ac:dyDescent="0.15">
      <c r="A8424" s="44">
        <v>38508</v>
      </c>
      <c r="B8424" s="44" t="s">
        <v>1296</v>
      </c>
      <c r="C8424" s="48" t="s">
        <v>8370</v>
      </c>
      <c r="D8424" s="44">
        <v>2008</v>
      </c>
      <c r="E8424" s="48" t="s">
        <v>8819</v>
      </c>
      <c r="F8424" s="44" t="s">
        <v>1299</v>
      </c>
      <c r="G8424" s="61"/>
    </row>
    <row r="8425" spans="1:7" x14ac:dyDescent="0.15">
      <c r="A8425" s="44">
        <v>38509</v>
      </c>
      <c r="B8425" s="44" t="s">
        <v>1296</v>
      </c>
      <c r="C8425" s="48" t="s">
        <v>7184</v>
      </c>
      <c r="D8425" s="44">
        <v>2007</v>
      </c>
      <c r="E8425" s="48" t="s">
        <v>8819</v>
      </c>
      <c r="F8425" s="44" t="s">
        <v>1299</v>
      </c>
      <c r="G8425" s="61">
        <v>43100</v>
      </c>
    </row>
    <row r="8426" spans="1:7" x14ac:dyDescent="0.15">
      <c r="A8426" s="44">
        <v>38510</v>
      </c>
      <c r="B8426" s="44" t="s">
        <v>1296</v>
      </c>
      <c r="C8426" s="48" t="s">
        <v>7185</v>
      </c>
      <c r="D8426" s="44">
        <v>2005</v>
      </c>
      <c r="E8426" s="48" t="s">
        <v>8819</v>
      </c>
      <c r="F8426" s="44" t="s">
        <v>1299</v>
      </c>
      <c r="G8426" s="61">
        <v>43100</v>
      </c>
    </row>
    <row r="8427" spans="1:7" x14ac:dyDescent="0.15">
      <c r="A8427" s="44">
        <v>38511</v>
      </c>
      <c r="B8427" s="44" t="s">
        <v>1296</v>
      </c>
      <c r="C8427" s="48" t="s">
        <v>7186</v>
      </c>
      <c r="D8427" s="44">
        <v>2006</v>
      </c>
      <c r="E8427" s="48" t="s">
        <v>8691</v>
      </c>
      <c r="F8427" s="44" t="s">
        <v>1296</v>
      </c>
      <c r="G8427" s="61">
        <v>42837</v>
      </c>
    </row>
    <row r="8428" spans="1:7" x14ac:dyDescent="0.15">
      <c r="A8428" s="44">
        <v>38512</v>
      </c>
      <c r="B8428" s="44" t="s">
        <v>1295</v>
      </c>
      <c r="C8428" s="48" t="s">
        <v>7187</v>
      </c>
      <c r="D8428" s="44">
        <v>2007</v>
      </c>
      <c r="E8428" s="48" t="s">
        <v>8691</v>
      </c>
      <c r="F8428" s="44" t="s">
        <v>1296</v>
      </c>
      <c r="G8428" s="61">
        <v>42837</v>
      </c>
    </row>
    <row r="8429" spans="1:7" x14ac:dyDescent="0.15">
      <c r="A8429" s="44">
        <v>38513</v>
      </c>
      <c r="B8429" s="44" t="s">
        <v>1296</v>
      </c>
      <c r="C8429" s="48" t="s">
        <v>7188</v>
      </c>
      <c r="D8429" s="44">
        <v>2005</v>
      </c>
      <c r="E8429" s="48" t="s">
        <v>8714</v>
      </c>
      <c r="F8429" s="44" t="s">
        <v>1294</v>
      </c>
      <c r="G8429" s="61">
        <v>43100</v>
      </c>
    </row>
    <row r="8430" spans="1:7" x14ac:dyDescent="0.15">
      <c r="A8430" s="44">
        <v>38514</v>
      </c>
      <c r="B8430" s="44" t="s">
        <v>1295</v>
      </c>
      <c r="C8430" s="48" t="s">
        <v>7189</v>
      </c>
      <c r="D8430" s="44">
        <v>2005</v>
      </c>
      <c r="E8430" s="48" t="s">
        <v>8784</v>
      </c>
      <c r="F8430" s="44" t="s">
        <v>1290</v>
      </c>
      <c r="G8430" s="61">
        <v>43100</v>
      </c>
    </row>
    <row r="8431" spans="1:7" x14ac:dyDescent="0.15">
      <c r="A8431" s="44">
        <v>38515</v>
      </c>
      <c r="B8431" s="44" t="s">
        <v>1296</v>
      </c>
      <c r="C8431" s="48" t="s">
        <v>7190</v>
      </c>
      <c r="D8431" s="44">
        <v>2004</v>
      </c>
      <c r="E8431" s="48" t="s">
        <v>8784</v>
      </c>
      <c r="F8431" s="44" t="s">
        <v>1290</v>
      </c>
      <c r="G8431" s="61">
        <v>43100</v>
      </c>
    </row>
    <row r="8432" spans="1:7" x14ac:dyDescent="0.15">
      <c r="A8432" s="44">
        <v>38516</v>
      </c>
      <c r="B8432" s="44" t="s">
        <v>1296</v>
      </c>
      <c r="C8432" s="48" t="s">
        <v>7191</v>
      </c>
      <c r="D8432" s="44">
        <v>2001</v>
      </c>
      <c r="E8432" s="48" t="s">
        <v>8784</v>
      </c>
      <c r="F8432" s="44" t="s">
        <v>1290</v>
      </c>
      <c r="G8432" s="61">
        <v>42779</v>
      </c>
    </row>
    <row r="8433" spans="1:7" x14ac:dyDescent="0.15">
      <c r="A8433" s="44">
        <v>38517</v>
      </c>
      <c r="B8433" s="44" t="s">
        <v>1296</v>
      </c>
      <c r="C8433" s="48" t="s">
        <v>7192</v>
      </c>
      <c r="D8433" s="44">
        <v>2004</v>
      </c>
      <c r="E8433" s="48" t="s">
        <v>8784</v>
      </c>
      <c r="F8433" s="44" t="s">
        <v>1290</v>
      </c>
      <c r="G8433" s="61">
        <v>43100</v>
      </c>
    </row>
    <row r="8434" spans="1:7" x14ac:dyDescent="0.15">
      <c r="A8434" s="44">
        <v>38518</v>
      </c>
      <c r="B8434" s="44" t="s">
        <v>1296</v>
      </c>
      <c r="C8434" s="48" t="s">
        <v>7193</v>
      </c>
      <c r="D8434" s="44">
        <v>2007</v>
      </c>
      <c r="E8434" s="48" t="s">
        <v>8714</v>
      </c>
      <c r="F8434" s="44" t="s">
        <v>1294</v>
      </c>
      <c r="G8434" s="61">
        <v>43100</v>
      </c>
    </row>
    <row r="8435" spans="1:7" x14ac:dyDescent="0.15">
      <c r="A8435" s="44">
        <v>38519</v>
      </c>
      <c r="B8435" s="44" t="s">
        <v>1296</v>
      </c>
      <c r="C8435" s="48" t="s">
        <v>7194</v>
      </c>
      <c r="D8435" s="44">
        <v>2005</v>
      </c>
      <c r="E8435" s="48" t="s">
        <v>8714</v>
      </c>
      <c r="F8435" s="44" t="s">
        <v>1294</v>
      </c>
      <c r="G8435" s="61">
        <v>43100</v>
      </c>
    </row>
    <row r="8436" spans="1:7" x14ac:dyDescent="0.15">
      <c r="A8436" s="133">
        <v>38520</v>
      </c>
      <c r="B8436" s="133" t="s">
        <v>1296</v>
      </c>
      <c r="C8436" s="134" t="s">
        <v>7195</v>
      </c>
      <c r="D8436" s="133">
        <v>2006</v>
      </c>
      <c r="E8436" s="134" t="s">
        <v>8783</v>
      </c>
      <c r="F8436" s="133" t="s">
        <v>1290</v>
      </c>
      <c r="G8436" s="135">
        <v>43100</v>
      </c>
    </row>
    <row r="8437" spans="1:7" x14ac:dyDescent="0.15">
      <c r="A8437" s="44">
        <v>38521</v>
      </c>
      <c r="B8437" s="44" t="s">
        <v>1295</v>
      </c>
      <c r="C8437" s="48" t="s">
        <v>7196</v>
      </c>
      <c r="D8437" s="44">
        <v>2007</v>
      </c>
      <c r="E8437" s="48" t="s">
        <v>8828</v>
      </c>
      <c r="F8437" s="44" t="s">
        <v>1294</v>
      </c>
      <c r="G8437" s="61">
        <v>43100</v>
      </c>
    </row>
    <row r="8438" spans="1:7" x14ac:dyDescent="0.15">
      <c r="A8438" s="44">
        <v>38522</v>
      </c>
      <c r="B8438" s="44" t="s">
        <v>1295</v>
      </c>
      <c r="C8438" s="48" t="s">
        <v>7197</v>
      </c>
      <c r="D8438" s="44">
        <v>2005</v>
      </c>
      <c r="E8438" s="48" t="s">
        <v>8691</v>
      </c>
      <c r="F8438" s="44" t="s">
        <v>1296</v>
      </c>
      <c r="G8438" s="61">
        <v>43100</v>
      </c>
    </row>
    <row r="8439" spans="1:7" x14ac:dyDescent="0.15">
      <c r="A8439" s="44">
        <v>38523</v>
      </c>
      <c r="B8439" s="44" t="s">
        <v>1295</v>
      </c>
      <c r="C8439" s="48" t="s">
        <v>7198</v>
      </c>
      <c r="D8439" s="44">
        <v>2003</v>
      </c>
      <c r="E8439" s="48" t="s">
        <v>8708</v>
      </c>
      <c r="F8439" s="44" t="s">
        <v>1296</v>
      </c>
      <c r="G8439" s="61">
        <v>42778</v>
      </c>
    </row>
    <row r="8440" spans="1:7" x14ac:dyDescent="0.15">
      <c r="A8440" s="44">
        <v>38524</v>
      </c>
      <c r="B8440" s="44" t="s">
        <v>1296</v>
      </c>
      <c r="C8440" s="48" t="s">
        <v>7199</v>
      </c>
      <c r="D8440" s="44">
        <v>2001</v>
      </c>
      <c r="E8440" s="48" t="s">
        <v>8708</v>
      </c>
      <c r="F8440" s="44" t="s">
        <v>1296</v>
      </c>
      <c r="G8440" s="61">
        <v>42778</v>
      </c>
    </row>
    <row r="8441" spans="1:7" x14ac:dyDescent="0.15">
      <c r="A8441" s="44">
        <v>38525</v>
      </c>
      <c r="B8441" s="44" t="s">
        <v>1296</v>
      </c>
      <c r="C8441" s="48" t="s">
        <v>7200</v>
      </c>
      <c r="D8441" s="44">
        <v>2007</v>
      </c>
      <c r="E8441" s="48" t="s">
        <v>8744</v>
      </c>
      <c r="F8441" s="44" t="s">
        <v>1290</v>
      </c>
      <c r="G8441" s="61"/>
    </row>
    <row r="8442" spans="1:7" x14ac:dyDescent="0.15">
      <c r="A8442" s="44">
        <v>38526</v>
      </c>
      <c r="B8442" s="44" t="s">
        <v>1295</v>
      </c>
      <c r="C8442" s="48" t="s">
        <v>7201</v>
      </c>
      <c r="D8442" s="44">
        <v>2006</v>
      </c>
      <c r="E8442" s="48" t="s">
        <v>8744</v>
      </c>
      <c r="F8442" s="44" t="s">
        <v>1290</v>
      </c>
      <c r="G8442" s="61"/>
    </row>
    <row r="8443" spans="1:7" x14ac:dyDescent="0.15">
      <c r="A8443" s="44">
        <v>38527</v>
      </c>
      <c r="B8443" s="44" t="s">
        <v>1295</v>
      </c>
      <c r="C8443" s="48" t="s">
        <v>7202</v>
      </c>
      <c r="D8443" s="44">
        <v>2007</v>
      </c>
      <c r="E8443" s="48" t="s">
        <v>8744</v>
      </c>
      <c r="F8443" s="44" t="s">
        <v>1290</v>
      </c>
      <c r="G8443" s="61"/>
    </row>
    <row r="8444" spans="1:7" x14ac:dyDescent="0.15">
      <c r="A8444" s="44">
        <v>38528</v>
      </c>
      <c r="B8444" s="44" t="s">
        <v>1296</v>
      </c>
      <c r="C8444" s="48" t="s">
        <v>7203</v>
      </c>
      <c r="D8444" s="44">
        <v>2006</v>
      </c>
      <c r="E8444" s="48" t="s">
        <v>8691</v>
      </c>
      <c r="F8444" s="44" t="s">
        <v>1296</v>
      </c>
      <c r="G8444" s="61">
        <v>43100</v>
      </c>
    </row>
    <row r="8445" spans="1:7" x14ac:dyDescent="0.15">
      <c r="A8445" s="44">
        <v>38529</v>
      </c>
      <c r="B8445" s="44" t="s">
        <v>1296</v>
      </c>
      <c r="C8445" s="48" t="s">
        <v>7204</v>
      </c>
      <c r="D8445" s="44">
        <v>2006</v>
      </c>
      <c r="E8445" s="48" t="s">
        <v>8691</v>
      </c>
      <c r="F8445" s="44" t="s">
        <v>1296</v>
      </c>
      <c r="G8445" s="61"/>
    </row>
    <row r="8446" spans="1:7" x14ac:dyDescent="0.15">
      <c r="A8446" s="44">
        <v>38530</v>
      </c>
      <c r="B8446" s="44" t="s">
        <v>1295</v>
      </c>
      <c r="C8446" s="48" t="s">
        <v>7205</v>
      </c>
      <c r="D8446" s="44">
        <v>2005</v>
      </c>
      <c r="E8446" s="48" t="s">
        <v>8749</v>
      </c>
      <c r="F8446" s="44" t="s">
        <v>1291</v>
      </c>
      <c r="G8446" s="61">
        <v>42844</v>
      </c>
    </row>
    <row r="8447" spans="1:7" x14ac:dyDescent="0.15">
      <c r="A8447" s="44">
        <v>38531</v>
      </c>
      <c r="B8447" s="44" t="s">
        <v>1295</v>
      </c>
      <c r="C8447" s="48" t="s">
        <v>7206</v>
      </c>
      <c r="D8447" s="44">
        <v>2005</v>
      </c>
      <c r="E8447" s="48" t="s">
        <v>8700</v>
      </c>
      <c r="F8447" s="44" t="s">
        <v>1297</v>
      </c>
      <c r="G8447" s="61"/>
    </row>
    <row r="8448" spans="1:7" x14ac:dyDescent="0.15">
      <c r="A8448" s="44">
        <v>38532</v>
      </c>
      <c r="B8448" s="44" t="s">
        <v>1295</v>
      </c>
      <c r="C8448" s="48" t="s">
        <v>7207</v>
      </c>
      <c r="D8448" s="44">
        <v>2008</v>
      </c>
      <c r="E8448" s="48" t="s">
        <v>8698</v>
      </c>
      <c r="F8448" s="44" t="s">
        <v>1298</v>
      </c>
      <c r="G8448" s="61"/>
    </row>
    <row r="8449" spans="1:7" x14ac:dyDescent="0.15">
      <c r="A8449" s="133">
        <v>38533</v>
      </c>
      <c r="B8449" s="133" t="s">
        <v>1295</v>
      </c>
      <c r="C8449" s="134" t="s">
        <v>7208</v>
      </c>
      <c r="D8449" s="133">
        <v>2007</v>
      </c>
      <c r="E8449" s="134" t="s">
        <v>8698</v>
      </c>
      <c r="F8449" s="133" t="s">
        <v>1298</v>
      </c>
      <c r="G8449" s="135">
        <v>43100</v>
      </c>
    </row>
    <row r="8450" spans="1:7" x14ac:dyDescent="0.15">
      <c r="A8450" s="44">
        <v>38534</v>
      </c>
      <c r="B8450" s="44" t="s">
        <v>1296</v>
      </c>
      <c r="C8450" s="48" t="s">
        <v>7209</v>
      </c>
      <c r="D8450" s="44">
        <v>2004</v>
      </c>
      <c r="E8450" s="48" t="s">
        <v>8698</v>
      </c>
      <c r="F8450" s="44" t="s">
        <v>1298</v>
      </c>
      <c r="G8450" s="61"/>
    </row>
    <row r="8451" spans="1:7" x14ac:dyDescent="0.15">
      <c r="A8451" s="44">
        <v>38535</v>
      </c>
      <c r="B8451" s="44" t="s">
        <v>1295</v>
      </c>
      <c r="C8451" s="48" t="s">
        <v>7344</v>
      </c>
      <c r="D8451" s="44">
        <v>2003</v>
      </c>
      <c r="E8451" s="48" t="s">
        <v>8721</v>
      </c>
      <c r="F8451" s="44" t="s">
        <v>1298</v>
      </c>
      <c r="G8451" s="61">
        <v>42779</v>
      </c>
    </row>
    <row r="8452" spans="1:7" x14ac:dyDescent="0.15">
      <c r="A8452" s="44">
        <v>38536</v>
      </c>
      <c r="B8452" s="44" t="s">
        <v>1295</v>
      </c>
      <c r="C8452" s="48" t="s">
        <v>7323</v>
      </c>
      <c r="D8452" s="44">
        <v>2003</v>
      </c>
      <c r="E8452" s="48" t="s">
        <v>8721</v>
      </c>
      <c r="F8452" s="44" t="s">
        <v>1298</v>
      </c>
      <c r="G8452" s="61">
        <v>43059</v>
      </c>
    </row>
    <row r="8453" spans="1:7" x14ac:dyDescent="0.15">
      <c r="A8453" s="44">
        <v>38537</v>
      </c>
      <c r="B8453" s="44" t="s">
        <v>1295</v>
      </c>
      <c r="C8453" s="48" t="s">
        <v>7245</v>
      </c>
      <c r="D8453" s="44">
        <v>2005</v>
      </c>
      <c r="E8453" s="48" t="s">
        <v>8721</v>
      </c>
      <c r="F8453" s="44" t="s">
        <v>1298</v>
      </c>
      <c r="G8453" s="61"/>
    </row>
    <row r="8454" spans="1:7" x14ac:dyDescent="0.15">
      <c r="A8454" s="44">
        <v>38538</v>
      </c>
      <c r="B8454" s="44" t="s">
        <v>1296</v>
      </c>
      <c r="C8454" s="48" t="s">
        <v>7234</v>
      </c>
      <c r="D8454" s="44">
        <v>2003</v>
      </c>
      <c r="E8454" s="48" t="s">
        <v>8699</v>
      </c>
      <c r="F8454" s="44" t="s">
        <v>1294</v>
      </c>
      <c r="G8454" s="61">
        <v>43100</v>
      </c>
    </row>
    <row r="8455" spans="1:7" x14ac:dyDescent="0.15">
      <c r="A8455" s="44">
        <v>38539</v>
      </c>
      <c r="B8455" s="44" t="s">
        <v>1296</v>
      </c>
      <c r="C8455" s="48" t="s">
        <v>7219</v>
      </c>
      <c r="D8455" s="44">
        <v>2003</v>
      </c>
      <c r="E8455" s="48" t="s">
        <v>8699</v>
      </c>
      <c r="F8455" s="44" t="s">
        <v>1294</v>
      </c>
      <c r="G8455" s="61">
        <v>43100</v>
      </c>
    </row>
    <row r="8456" spans="1:7" x14ac:dyDescent="0.15">
      <c r="A8456" s="44">
        <v>38540</v>
      </c>
      <c r="B8456" s="44" t="s">
        <v>1295</v>
      </c>
      <c r="C8456" s="48" t="s">
        <v>7317</v>
      </c>
      <c r="D8456" s="44">
        <v>2000</v>
      </c>
      <c r="E8456" s="48" t="s">
        <v>8752</v>
      </c>
      <c r="F8456" s="44" t="s">
        <v>1290</v>
      </c>
      <c r="G8456" s="61"/>
    </row>
    <row r="8457" spans="1:7" x14ac:dyDescent="0.15">
      <c r="A8457" s="44">
        <v>38541</v>
      </c>
      <c r="B8457" s="44" t="s">
        <v>1295</v>
      </c>
      <c r="C8457" s="48" t="s">
        <v>7221</v>
      </c>
      <c r="D8457" s="44">
        <v>2004</v>
      </c>
      <c r="E8457" s="48" t="s">
        <v>8820</v>
      </c>
      <c r="F8457" s="44" t="s">
        <v>1291</v>
      </c>
      <c r="G8457" s="61">
        <v>43100</v>
      </c>
    </row>
    <row r="8458" spans="1:7" x14ac:dyDescent="0.15">
      <c r="A8458" s="44">
        <v>38542</v>
      </c>
      <c r="B8458" s="44" t="s">
        <v>1296</v>
      </c>
      <c r="C8458" s="48" t="s">
        <v>7375</v>
      </c>
      <c r="D8458" s="44">
        <v>2005</v>
      </c>
      <c r="E8458" s="48" t="s">
        <v>8716</v>
      </c>
      <c r="F8458" s="44" t="s">
        <v>1294</v>
      </c>
      <c r="G8458" s="61">
        <v>43100</v>
      </c>
    </row>
    <row r="8459" spans="1:7" x14ac:dyDescent="0.15">
      <c r="A8459" s="44">
        <v>38543</v>
      </c>
      <c r="B8459" s="44" t="s">
        <v>1295</v>
      </c>
      <c r="C8459" s="48" t="s">
        <v>7328</v>
      </c>
      <c r="D8459" s="44">
        <v>2005</v>
      </c>
      <c r="E8459" s="48" t="s">
        <v>8770</v>
      </c>
      <c r="F8459" s="44" t="s">
        <v>1291</v>
      </c>
      <c r="G8459" s="61">
        <v>43100</v>
      </c>
    </row>
    <row r="8460" spans="1:7" x14ac:dyDescent="0.15">
      <c r="A8460" s="44">
        <v>38544</v>
      </c>
      <c r="B8460" s="44" t="s">
        <v>1295</v>
      </c>
      <c r="C8460" s="48" t="s">
        <v>7224</v>
      </c>
      <c r="D8460" s="44">
        <v>2003</v>
      </c>
      <c r="E8460" s="48" t="s">
        <v>8697</v>
      </c>
      <c r="F8460" s="44" t="s">
        <v>1291</v>
      </c>
      <c r="G8460" s="61">
        <v>42792</v>
      </c>
    </row>
    <row r="8461" spans="1:7" x14ac:dyDescent="0.15">
      <c r="A8461" s="44">
        <v>38545</v>
      </c>
      <c r="B8461" s="44" t="s">
        <v>1295</v>
      </c>
      <c r="C8461" s="48" t="s">
        <v>7334</v>
      </c>
      <c r="D8461" s="44">
        <v>2006</v>
      </c>
      <c r="E8461" s="48" t="s">
        <v>8718</v>
      </c>
      <c r="F8461" s="44" t="s">
        <v>1293</v>
      </c>
      <c r="G8461" s="61">
        <v>42771</v>
      </c>
    </row>
    <row r="8462" spans="1:7" x14ac:dyDescent="0.15">
      <c r="A8462" s="44">
        <v>38546</v>
      </c>
      <c r="B8462" s="44" t="s">
        <v>1296</v>
      </c>
      <c r="C8462" s="48" t="s">
        <v>7345</v>
      </c>
      <c r="D8462" s="44">
        <v>2006</v>
      </c>
      <c r="E8462" s="48" t="s">
        <v>8718</v>
      </c>
      <c r="F8462" s="44" t="s">
        <v>1293</v>
      </c>
      <c r="G8462" s="61">
        <v>43002</v>
      </c>
    </row>
    <row r="8463" spans="1:7" x14ac:dyDescent="0.15">
      <c r="A8463" s="44">
        <v>38547</v>
      </c>
      <c r="B8463" s="44" t="s">
        <v>1296</v>
      </c>
      <c r="C8463" s="48" t="s">
        <v>7365</v>
      </c>
      <c r="D8463" s="44">
        <v>2006</v>
      </c>
      <c r="E8463" s="48" t="s">
        <v>8718</v>
      </c>
      <c r="F8463" s="44" t="s">
        <v>1293</v>
      </c>
      <c r="G8463" s="61"/>
    </row>
    <row r="8464" spans="1:7" x14ac:dyDescent="0.15">
      <c r="A8464" s="44">
        <v>38548</v>
      </c>
      <c r="B8464" s="44" t="s">
        <v>1296</v>
      </c>
      <c r="C8464" s="48" t="s">
        <v>7295</v>
      </c>
      <c r="D8464" s="44">
        <v>2003</v>
      </c>
      <c r="E8464" s="48" t="s">
        <v>8722</v>
      </c>
      <c r="F8464" s="44" t="s">
        <v>1296</v>
      </c>
      <c r="G8464" s="61">
        <v>43100</v>
      </c>
    </row>
    <row r="8465" spans="1:7" x14ac:dyDescent="0.15">
      <c r="A8465" s="44">
        <v>38549</v>
      </c>
      <c r="B8465" s="44" t="s">
        <v>1296</v>
      </c>
      <c r="C8465" s="48" t="s">
        <v>7227</v>
      </c>
      <c r="D8465" s="44">
        <v>2004</v>
      </c>
      <c r="E8465" s="48" t="s">
        <v>8714</v>
      </c>
      <c r="F8465" s="44" t="s">
        <v>1294</v>
      </c>
      <c r="G8465" s="61">
        <v>42792</v>
      </c>
    </row>
    <row r="8466" spans="1:7" x14ac:dyDescent="0.15">
      <c r="A8466" s="44">
        <v>38550</v>
      </c>
      <c r="B8466" s="44" t="s">
        <v>1296</v>
      </c>
      <c r="C8466" s="48" t="s">
        <v>7283</v>
      </c>
      <c r="D8466" s="44">
        <v>2005</v>
      </c>
      <c r="E8466" s="48" t="s">
        <v>8730</v>
      </c>
      <c r="F8466" s="44" t="s">
        <v>1298</v>
      </c>
      <c r="G8466" s="61">
        <v>43100</v>
      </c>
    </row>
    <row r="8467" spans="1:7" x14ac:dyDescent="0.15">
      <c r="A8467" s="44">
        <v>38551</v>
      </c>
      <c r="B8467" s="44" t="s">
        <v>1295</v>
      </c>
      <c r="C8467" s="48" t="s">
        <v>7267</v>
      </c>
      <c r="D8467" s="44">
        <v>2005</v>
      </c>
      <c r="E8467" s="48" t="s">
        <v>8702</v>
      </c>
      <c r="F8467" s="44" t="s">
        <v>1299</v>
      </c>
      <c r="G8467" s="61">
        <v>43100</v>
      </c>
    </row>
    <row r="8468" spans="1:7" x14ac:dyDescent="0.15">
      <c r="A8468" s="44">
        <v>38552</v>
      </c>
      <c r="B8468" s="44" t="s">
        <v>1295</v>
      </c>
      <c r="C8468" s="48" t="s">
        <v>7294</v>
      </c>
      <c r="D8468" s="44">
        <v>2001</v>
      </c>
      <c r="E8468" s="48" t="s">
        <v>8730</v>
      </c>
      <c r="F8468" s="44" t="s">
        <v>1298</v>
      </c>
      <c r="G8468" s="61">
        <v>43100</v>
      </c>
    </row>
    <row r="8469" spans="1:7" x14ac:dyDescent="0.15">
      <c r="A8469" s="44">
        <v>38553</v>
      </c>
      <c r="B8469" s="44" t="s">
        <v>1295</v>
      </c>
      <c r="C8469" s="48" t="s">
        <v>7278</v>
      </c>
      <c r="D8469" s="44">
        <v>2004</v>
      </c>
      <c r="E8469" s="48" t="s">
        <v>8819</v>
      </c>
      <c r="F8469" s="44" t="s">
        <v>1299</v>
      </c>
      <c r="G8469" s="61">
        <v>42786</v>
      </c>
    </row>
    <row r="8470" spans="1:7" x14ac:dyDescent="0.15">
      <c r="A8470" s="44">
        <v>38554</v>
      </c>
      <c r="B8470" s="44" t="s">
        <v>1296</v>
      </c>
      <c r="C8470" s="48" t="s">
        <v>7320</v>
      </c>
      <c r="D8470" s="44">
        <v>2005</v>
      </c>
      <c r="E8470" s="48" t="s">
        <v>8819</v>
      </c>
      <c r="F8470" s="44" t="s">
        <v>1299</v>
      </c>
      <c r="G8470" s="61">
        <v>43100</v>
      </c>
    </row>
    <row r="8471" spans="1:7" x14ac:dyDescent="0.15">
      <c r="A8471" s="44">
        <v>38555</v>
      </c>
      <c r="B8471" s="44" t="s">
        <v>1295</v>
      </c>
      <c r="C8471" s="48" t="s">
        <v>7337</v>
      </c>
      <c r="D8471" s="44">
        <v>2003</v>
      </c>
      <c r="E8471" s="48" t="s">
        <v>8819</v>
      </c>
      <c r="F8471" s="44" t="s">
        <v>1299</v>
      </c>
      <c r="G8471" s="61">
        <v>43100</v>
      </c>
    </row>
    <row r="8472" spans="1:7" x14ac:dyDescent="0.15">
      <c r="A8472" s="44">
        <v>38556</v>
      </c>
      <c r="B8472" s="44" t="s">
        <v>1295</v>
      </c>
      <c r="C8472" s="48" t="s">
        <v>7336</v>
      </c>
      <c r="D8472" s="44">
        <v>2004</v>
      </c>
      <c r="E8472" s="48" t="s">
        <v>8819</v>
      </c>
      <c r="F8472" s="44" t="s">
        <v>1299</v>
      </c>
      <c r="G8472" s="61">
        <v>43100</v>
      </c>
    </row>
    <row r="8473" spans="1:7" x14ac:dyDescent="0.15">
      <c r="A8473" s="44">
        <v>38557</v>
      </c>
      <c r="B8473" s="44" t="s">
        <v>1295</v>
      </c>
      <c r="C8473" s="48" t="s">
        <v>7313</v>
      </c>
      <c r="D8473" s="44">
        <v>2001</v>
      </c>
      <c r="E8473" s="48" t="s">
        <v>8819</v>
      </c>
      <c r="F8473" s="44" t="s">
        <v>1299</v>
      </c>
      <c r="G8473" s="61">
        <v>42834</v>
      </c>
    </row>
    <row r="8474" spans="1:7" x14ac:dyDescent="0.15">
      <c r="A8474" s="44">
        <v>38558</v>
      </c>
      <c r="B8474" s="44" t="s">
        <v>1296</v>
      </c>
      <c r="C8474" s="48" t="s">
        <v>7319</v>
      </c>
      <c r="D8474" s="44">
        <v>2007</v>
      </c>
      <c r="E8474" s="48" t="s">
        <v>8819</v>
      </c>
      <c r="F8474" s="44" t="s">
        <v>1299</v>
      </c>
      <c r="G8474" s="61"/>
    </row>
    <row r="8475" spans="1:7" x14ac:dyDescent="0.15">
      <c r="A8475" s="44">
        <v>38559</v>
      </c>
      <c r="B8475" s="44" t="s">
        <v>1296</v>
      </c>
      <c r="C8475" s="48" t="s">
        <v>7303</v>
      </c>
      <c r="D8475" s="44">
        <v>2006</v>
      </c>
      <c r="E8475" s="48" t="s">
        <v>8819</v>
      </c>
      <c r="F8475" s="44" t="s">
        <v>1299</v>
      </c>
      <c r="G8475" s="61"/>
    </row>
    <row r="8476" spans="1:7" x14ac:dyDescent="0.15">
      <c r="A8476" s="44">
        <v>38560</v>
      </c>
      <c r="B8476" s="44" t="s">
        <v>1295</v>
      </c>
      <c r="C8476" s="48" t="s">
        <v>7299</v>
      </c>
      <c r="D8476" s="44">
        <v>2004</v>
      </c>
      <c r="E8476" s="48" t="s">
        <v>8804</v>
      </c>
      <c r="F8476" s="44" t="s">
        <v>1296</v>
      </c>
      <c r="G8476" s="61"/>
    </row>
    <row r="8477" spans="1:7" x14ac:dyDescent="0.15">
      <c r="A8477" s="44">
        <v>38561</v>
      </c>
      <c r="B8477" s="44" t="s">
        <v>1295</v>
      </c>
      <c r="C8477" s="48" t="s">
        <v>7223</v>
      </c>
      <c r="D8477" s="44">
        <v>2002</v>
      </c>
      <c r="E8477" s="48" t="s">
        <v>8804</v>
      </c>
      <c r="F8477" s="44" t="s">
        <v>1296</v>
      </c>
      <c r="G8477" s="61">
        <v>42792</v>
      </c>
    </row>
    <row r="8478" spans="1:7" x14ac:dyDescent="0.15">
      <c r="A8478" s="44">
        <v>38562</v>
      </c>
      <c r="B8478" s="44" t="s">
        <v>1296</v>
      </c>
      <c r="C8478" s="48" t="s">
        <v>7228</v>
      </c>
      <c r="D8478" s="44">
        <v>2001</v>
      </c>
      <c r="E8478" s="48" t="s">
        <v>8804</v>
      </c>
      <c r="F8478" s="44" t="s">
        <v>1296</v>
      </c>
      <c r="G8478" s="61">
        <v>42792</v>
      </c>
    </row>
    <row r="8479" spans="1:7" x14ac:dyDescent="0.15">
      <c r="A8479" s="44">
        <v>38563</v>
      </c>
      <c r="B8479" s="44" t="s">
        <v>1295</v>
      </c>
      <c r="C8479" s="48" t="s">
        <v>7226</v>
      </c>
      <c r="D8479" s="44">
        <v>2001</v>
      </c>
      <c r="E8479" s="48" t="s">
        <v>8804</v>
      </c>
      <c r="F8479" s="44" t="s">
        <v>1296</v>
      </c>
      <c r="G8479" s="61">
        <v>43100</v>
      </c>
    </row>
    <row r="8480" spans="1:7" x14ac:dyDescent="0.15">
      <c r="A8480" s="44">
        <v>38564</v>
      </c>
      <c r="B8480" s="44" t="s">
        <v>1296</v>
      </c>
      <c r="C8480" s="48" t="s">
        <v>7356</v>
      </c>
      <c r="D8480" s="44">
        <v>2004</v>
      </c>
      <c r="E8480" s="48" t="s">
        <v>8735</v>
      </c>
      <c r="F8480" s="44" t="s">
        <v>1295</v>
      </c>
      <c r="G8480" s="61">
        <v>42786</v>
      </c>
    </row>
    <row r="8481" spans="1:7" x14ac:dyDescent="0.15">
      <c r="A8481" s="44">
        <v>38565</v>
      </c>
      <c r="B8481" s="44" t="s">
        <v>1295</v>
      </c>
      <c r="C8481" s="48" t="s">
        <v>7246</v>
      </c>
      <c r="D8481" s="44">
        <v>2007</v>
      </c>
      <c r="E8481" s="48" t="s">
        <v>8708</v>
      </c>
      <c r="F8481" s="44" t="s">
        <v>1296</v>
      </c>
      <c r="G8481" s="61">
        <v>43100</v>
      </c>
    </row>
    <row r="8482" spans="1:7" x14ac:dyDescent="0.15">
      <c r="A8482" s="44">
        <v>38566</v>
      </c>
      <c r="B8482" s="44" t="s">
        <v>1295</v>
      </c>
      <c r="C8482" s="48" t="s">
        <v>7410</v>
      </c>
      <c r="D8482" s="44">
        <v>2005</v>
      </c>
      <c r="E8482" s="48" t="s">
        <v>8753</v>
      </c>
      <c r="F8482" s="44" t="s">
        <v>1295</v>
      </c>
      <c r="G8482" s="61">
        <v>42786</v>
      </c>
    </row>
    <row r="8483" spans="1:7" x14ac:dyDescent="0.15">
      <c r="A8483" s="44">
        <v>38567</v>
      </c>
      <c r="B8483" s="44" t="s">
        <v>1295</v>
      </c>
      <c r="C8483" s="48" t="s">
        <v>7249</v>
      </c>
      <c r="D8483" s="44">
        <v>2005</v>
      </c>
      <c r="E8483" s="48" t="s">
        <v>8722</v>
      </c>
      <c r="F8483" s="44" t="s">
        <v>1296</v>
      </c>
      <c r="G8483" s="61">
        <v>42844</v>
      </c>
    </row>
    <row r="8484" spans="1:7" x14ac:dyDescent="0.15">
      <c r="A8484" s="44">
        <v>38568</v>
      </c>
      <c r="B8484" s="44" t="s">
        <v>1295</v>
      </c>
      <c r="C8484" s="48" t="s">
        <v>7250</v>
      </c>
      <c r="D8484" s="44">
        <v>2008</v>
      </c>
      <c r="E8484" s="48" t="s">
        <v>8722</v>
      </c>
      <c r="F8484" s="44" t="s">
        <v>1296</v>
      </c>
      <c r="G8484" s="61"/>
    </row>
    <row r="8485" spans="1:7" x14ac:dyDescent="0.15">
      <c r="A8485" s="44">
        <v>38569</v>
      </c>
      <c r="B8485" s="44" t="s">
        <v>1296</v>
      </c>
      <c r="C8485" s="48" t="s">
        <v>8371</v>
      </c>
      <c r="D8485" s="44">
        <v>2006</v>
      </c>
      <c r="E8485" s="48" t="s">
        <v>8836</v>
      </c>
      <c r="F8485" s="44" t="s">
        <v>1296</v>
      </c>
      <c r="G8485" s="61"/>
    </row>
    <row r="8486" spans="1:7" x14ac:dyDescent="0.15">
      <c r="A8486" s="44">
        <v>38570</v>
      </c>
      <c r="B8486" s="44" t="s">
        <v>1296</v>
      </c>
      <c r="C8486" s="48" t="s">
        <v>7212</v>
      </c>
      <c r="D8486" s="44">
        <v>2000</v>
      </c>
      <c r="E8486" s="48" t="s">
        <v>8804</v>
      </c>
      <c r="F8486" s="44" t="s">
        <v>1296</v>
      </c>
      <c r="G8486" s="61">
        <v>43100</v>
      </c>
    </row>
    <row r="8487" spans="1:7" x14ac:dyDescent="0.15">
      <c r="A8487" s="44">
        <v>38571</v>
      </c>
      <c r="B8487" s="44" t="s">
        <v>1295</v>
      </c>
      <c r="C8487" s="48" t="s">
        <v>7347</v>
      </c>
      <c r="D8487" s="44">
        <v>2001</v>
      </c>
      <c r="E8487" s="48" t="s">
        <v>8728</v>
      </c>
      <c r="F8487" s="44" t="s">
        <v>1295</v>
      </c>
      <c r="G8487" s="61"/>
    </row>
    <row r="8488" spans="1:7" x14ac:dyDescent="0.15">
      <c r="A8488" s="44">
        <v>38572</v>
      </c>
      <c r="B8488" s="44" t="s">
        <v>1295</v>
      </c>
      <c r="C8488" s="48" t="s">
        <v>7396</v>
      </c>
      <c r="D8488" s="44">
        <v>2001</v>
      </c>
      <c r="E8488" s="48" t="s">
        <v>8728</v>
      </c>
      <c r="F8488" s="44" t="s">
        <v>1295</v>
      </c>
      <c r="G8488" s="61"/>
    </row>
    <row r="8489" spans="1:7" x14ac:dyDescent="0.15">
      <c r="A8489" s="44">
        <v>38573</v>
      </c>
      <c r="B8489" s="44" t="s">
        <v>1295</v>
      </c>
      <c r="C8489" s="48" t="s">
        <v>7386</v>
      </c>
      <c r="D8489" s="44">
        <v>2002</v>
      </c>
      <c r="E8489" s="48" t="s">
        <v>8728</v>
      </c>
      <c r="F8489" s="44" t="s">
        <v>1295</v>
      </c>
      <c r="G8489" s="61">
        <v>43100</v>
      </c>
    </row>
    <row r="8490" spans="1:7" x14ac:dyDescent="0.15">
      <c r="A8490" s="44">
        <v>38574</v>
      </c>
      <c r="B8490" s="44" t="s">
        <v>1296</v>
      </c>
      <c r="C8490" s="48" t="s">
        <v>7218</v>
      </c>
      <c r="D8490" s="44">
        <v>2005</v>
      </c>
      <c r="E8490" s="48" t="s">
        <v>8695</v>
      </c>
      <c r="F8490" s="44" t="s">
        <v>1290</v>
      </c>
      <c r="G8490" s="61">
        <v>43059</v>
      </c>
    </row>
    <row r="8491" spans="1:7" x14ac:dyDescent="0.15">
      <c r="A8491" s="44">
        <v>38575</v>
      </c>
      <c r="B8491" s="44" t="s">
        <v>1295</v>
      </c>
      <c r="C8491" s="48" t="s">
        <v>7335</v>
      </c>
      <c r="D8491" s="44">
        <v>2005</v>
      </c>
      <c r="E8491" s="48" t="s">
        <v>8801</v>
      </c>
      <c r="F8491" s="44" t="s">
        <v>1296</v>
      </c>
      <c r="G8491" s="61"/>
    </row>
    <row r="8492" spans="1:7" x14ac:dyDescent="0.15">
      <c r="A8492" s="44">
        <v>38576</v>
      </c>
      <c r="B8492" s="44" t="s">
        <v>1295</v>
      </c>
      <c r="C8492" s="48" t="s">
        <v>8372</v>
      </c>
      <c r="D8492" s="44">
        <v>2004</v>
      </c>
      <c r="E8492" s="48" t="s">
        <v>8840</v>
      </c>
      <c r="F8492" s="44" t="s">
        <v>1291</v>
      </c>
      <c r="G8492" s="61">
        <v>42792</v>
      </c>
    </row>
    <row r="8493" spans="1:7" x14ac:dyDescent="0.15">
      <c r="A8493" s="133">
        <v>38577</v>
      </c>
      <c r="B8493" s="133" t="s">
        <v>1296</v>
      </c>
      <c r="C8493" s="134" t="s">
        <v>7919</v>
      </c>
      <c r="D8493" s="133">
        <v>1999</v>
      </c>
      <c r="E8493" s="134" t="s">
        <v>8840</v>
      </c>
      <c r="F8493" s="133" t="s">
        <v>1291</v>
      </c>
      <c r="G8493" s="135">
        <v>42950</v>
      </c>
    </row>
    <row r="8494" spans="1:7" x14ac:dyDescent="0.15">
      <c r="A8494" s="44">
        <v>38578</v>
      </c>
      <c r="B8494" s="44" t="s">
        <v>1295</v>
      </c>
      <c r="C8494" s="48" t="s">
        <v>7376</v>
      </c>
      <c r="D8494" s="44">
        <v>2004</v>
      </c>
      <c r="E8494" s="48" t="s">
        <v>8699</v>
      </c>
      <c r="F8494" s="44" t="s">
        <v>1294</v>
      </c>
      <c r="G8494" s="61">
        <v>42844</v>
      </c>
    </row>
    <row r="8495" spans="1:7" x14ac:dyDescent="0.15">
      <c r="A8495" s="44">
        <v>38579</v>
      </c>
      <c r="B8495" s="44" t="s">
        <v>1295</v>
      </c>
      <c r="C8495" s="48" t="s">
        <v>8373</v>
      </c>
      <c r="D8495" s="44">
        <v>2005</v>
      </c>
      <c r="E8495" s="48" t="s">
        <v>8745</v>
      </c>
      <c r="F8495" s="44" t="s">
        <v>1293</v>
      </c>
      <c r="G8495" s="61">
        <v>42871</v>
      </c>
    </row>
    <row r="8496" spans="1:7" x14ac:dyDescent="0.15">
      <c r="A8496" s="44">
        <v>38580</v>
      </c>
      <c r="B8496" s="44" t="s">
        <v>1296</v>
      </c>
      <c r="C8496" s="48" t="s">
        <v>10081</v>
      </c>
      <c r="D8496" s="44">
        <v>2009</v>
      </c>
      <c r="E8496" s="48" t="s">
        <v>8745</v>
      </c>
      <c r="F8496" s="44" t="s">
        <v>1293</v>
      </c>
      <c r="G8496" s="61"/>
    </row>
    <row r="8497" spans="1:7" x14ac:dyDescent="0.15">
      <c r="A8497" s="44">
        <v>38581</v>
      </c>
      <c r="B8497" s="44" t="s">
        <v>1296</v>
      </c>
      <c r="C8497" s="48" t="s">
        <v>8374</v>
      </c>
      <c r="D8497" s="44">
        <v>2003</v>
      </c>
      <c r="E8497" s="48" t="s">
        <v>8770</v>
      </c>
      <c r="F8497" s="44" t="s">
        <v>1291</v>
      </c>
      <c r="G8497" s="61">
        <v>43100</v>
      </c>
    </row>
    <row r="8498" spans="1:7" x14ac:dyDescent="0.15">
      <c r="A8498" s="44">
        <v>38582</v>
      </c>
      <c r="B8498" s="44" t="s">
        <v>1296</v>
      </c>
      <c r="C8498" s="48" t="s">
        <v>7233</v>
      </c>
      <c r="D8498" s="44">
        <v>2005</v>
      </c>
      <c r="E8498" s="48" t="s">
        <v>8740</v>
      </c>
      <c r="F8498" s="44" t="s">
        <v>1297</v>
      </c>
      <c r="G8498" s="61">
        <v>42786</v>
      </c>
    </row>
    <row r="8499" spans="1:7" x14ac:dyDescent="0.15">
      <c r="A8499" s="44">
        <v>38583</v>
      </c>
      <c r="B8499" s="44" t="s">
        <v>1296</v>
      </c>
      <c r="C8499" s="48" t="s">
        <v>7211</v>
      </c>
      <c r="D8499" s="44">
        <v>2005</v>
      </c>
      <c r="E8499" s="48" t="s">
        <v>8740</v>
      </c>
      <c r="F8499" s="44" t="s">
        <v>1297</v>
      </c>
      <c r="G8499" s="61">
        <v>42786</v>
      </c>
    </row>
    <row r="8500" spans="1:7" x14ac:dyDescent="0.15">
      <c r="A8500" s="44">
        <v>38584</v>
      </c>
      <c r="B8500" s="44" t="s">
        <v>1295</v>
      </c>
      <c r="C8500" s="48" t="s">
        <v>7255</v>
      </c>
      <c r="D8500" s="44">
        <v>2007</v>
      </c>
      <c r="E8500" s="48" t="s">
        <v>8737</v>
      </c>
      <c r="F8500" s="44" t="s">
        <v>1293</v>
      </c>
      <c r="G8500" s="61"/>
    </row>
    <row r="8501" spans="1:7" x14ac:dyDescent="0.15">
      <c r="A8501" s="44">
        <v>38585</v>
      </c>
      <c r="B8501" s="44" t="s">
        <v>1295</v>
      </c>
      <c r="C8501" s="48" t="s">
        <v>7222</v>
      </c>
      <c r="D8501" s="44">
        <v>2003</v>
      </c>
      <c r="E8501" s="48" t="s">
        <v>8840</v>
      </c>
      <c r="F8501" s="44" t="s">
        <v>1291</v>
      </c>
      <c r="G8501" s="61">
        <v>43100</v>
      </c>
    </row>
    <row r="8502" spans="1:7" x14ac:dyDescent="0.15">
      <c r="A8502" s="44">
        <v>38586</v>
      </c>
      <c r="B8502" s="44" t="s">
        <v>1296</v>
      </c>
      <c r="C8502" s="48" t="s">
        <v>7382</v>
      </c>
      <c r="D8502" s="44">
        <v>2004</v>
      </c>
      <c r="E8502" s="48" t="s">
        <v>8840</v>
      </c>
      <c r="F8502" s="44" t="s">
        <v>1291</v>
      </c>
      <c r="G8502" s="61">
        <v>43100</v>
      </c>
    </row>
    <row r="8503" spans="1:7" x14ac:dyDescent="0.15">
      <c r="A8503" s="44">
        <v>38587</v>
      </c>
      <c r="B8503" s="44" t="s">
        <v>1295</v>
      </c>
      <c r="C8503" s="48" t="s">
        <v>7333</v>
      </c>
      <c r="D8503" s="44">
        <v>2006</v>
      </c>
      <c r="E8503" s="48" t="s">
        <v>8837</v>
      </c>
      <c r="F8503" s="44" t="s">
        <v>1291</v>
      </c>
      <c r="G8503" s="61"/>
    </row>
    <row r="8504" spans="1:7" x14ac:dyDescent="0.15">
      <c r="A8504" s="44">
        <v>38588</v>
      </c>
      <c r="B8504" s="44" t="s">
        <v>1296</v>
      </c>
      <c r="C8504" s="48" t="s">
        <v>7400</v>
      </c>
      <c r="D8504" s="44">
        <v>2008</v>
      </c>
      <c r="E8504" s="48" t="s">
        <v>8837</v>
      </c>
      <c r="F8504" s="44" t="s">
        <v>1291</v>
      </c>
      <c r="G8504" s="61"/>
    </row>
    <row r="8505" spans="1:7" x14ac:dyDescent="0.15">
      <c r="A8505" s="44">
        <v>38589</v>
      </c>
      <c r="B8505" s="44" t="s">
        <v>1296</v>
      </c>
      <c r="C8505" s="48" t="s">
        <v>7401</v>
      </c>
      <c r="D8505" s="44">
        <v>2007</v>
      </c>
      <c r="E8505" s="48" t="s">
        <v>8837</v>
      </c>
      <c r="F8505" s="44" t="s">
        <v>1291</v>
      </c>
      <c r="G8505" s="61"/>
    </row>
    <row r="8506" spans="1:7" x14ac:dyDescent="0.15">
      <c r="A8506" s="44">
        <v>38592</v>
      </c>
      <c r="B8506" s="44" t="s">
        <v>1296</v>
      </c>
      <c r="C8506" s="48" t="s">
        <v>7367</v>
      </c>
      <c r="D8506" s="44">
        <v>2008</v>
      </c>
      <c r="E8506" s="48" t="s">
        <v>8837</v>
      </c>
      <c r="F8506" s="44" t="s">
        <v>1291</v>
      </c>
      <c r="G8506" s="61"/>
    </row>
    <row r="8507" spans="1:7" x14ac:dyDescent="0.15">
      <c r="A8507" s="44">
        <v>38593</v>
      </c>
      <c r="B8507" s="44" t="s">
        <v>1295</v>
      </c>
      <c r="C8507" s="48" t="s">
        <v>7366</v>
      </c>
      <c r="D8507" s="44">
        <v>2009</v>
      </c>
      <c r="E8507" s="48" t="s">
        <v>8837</v>
      </c>
      <c r="F8507" s="44" t="s">
        <v>1291</v>
      </c>
      <c r="G8507" s="61"/>
    </row>
    <row r="8508" spans="1:7" x14ac:dyDescent="0.15">
      <c r="A8508" s="44">
        <v>38594</v>
      </c>
      <c r="B8508" s="44" t="s">
        <v>1296</v>
      </c>
      <c r="C8508" s="48" t="s">
        <v>2142</v>
      </c>
      <c r="D8508" s="44">
        <v>2006</v>
      </c>
      <c r="E8508" s="48" t="s">
        <v>8772</v>
      </c>
      <c r="F8508" s="44" t="s">
        <v>1294</v>
      </c>
      <c r="G8508" s="61">
        <v>43100</v>
      </c>
    </row>
    <row r="8509" spans="1:7" x14ac:dyDescent="0.15">
      <c r="A8509" s="44">
        <v>38595</v>
      </c>
      <c r="B8509" s="44" t="s">
        <v>1295</v>
      </c>
      <c r="C8509" s="48" t="s">
        <v>7225</v>
      </c>
      <c r="D8509" s="44">
        <v>2000</v>
      </c>
      <c r="E8509" s="48" t="s">
        <v>9980</v>
      </c>
      <c r="F8509" s="44" t="s">
        <v>1291</v>
      </c>
      <c r="G8509" s="61">
        <v>42792</v>
      </c>
    </row>
    <row r="8510" spans="1:7" x14ac:dyDescent="0.15">
      <c r="A8510" s="44">
        <v>38596</v>
      </c>
      <c r="B8510" s="44" t="s">
        <v>1295</v>
      </c>
      <c r="C8510" s="48" t="s">
        <v>7256</v>
      </c>
      <c r="D8510" s="44">
        <v>2004</v>
      </c>
      <c r="E8510" s="48" t="s">
        <v>8737</v>
      </c>
      <c r="F8510" s="44" t="s">
        <v>1293</v>
      </c>
      <c r="G8510" s="61">
        <v>43100</v>
      </c>
    </row>
    <row r="8511" spans="1:7" x14ac:dyDescent="0.15">
      <c r="A8511" s="44">
        <v>38597</v>
      </c>
      <c r="B8511" s="44" t="s">
        <v>1296</v>
      </c>
      <c r="C8511" s="48" t="s">
        <v>7370</v>
      </c>
      <c r="D8511" s="44">
        <v>2008</v>
      </c>
      <c r="E8511" s="48" t="s">
        <v>9208</v>
      </c>
      <c r="F8511" s="44" t="s">
        <v>1294</v>
      </c>
      <c r="G8511" s="61"/>
    </row>
    <row r="8512" spans="1:7" x14ac:dyDescent="0.15">
      <c r="A8512" s="44">
        <v>38598</v>
      </c>
      <c r="B8512" s="44" t="s">
        <v>1295</v>
      </c>
      <c r="C8512" s="48" t="s">
        <v>7372</v>
      </c>
      <c r="D8512" s="44">
        <v>2003</v>
      </c>
      <c r="E8512" s="48" t="s">
        <v>9208</v>
      </c>
      <c r="F8512" s="44" t="s">
        <v>1294</v>
      </c>
      <c r="G8512" s="61"/>
    </row>
    <row r="8513" spans="1:7" x14ac:dyDescent="0.15">
      <c r="A8513" s="44">
        <v>38599</v>
      </c>
      <c r="B8513" s="44" t="s">
        <v>1295</v>
      </c>
      <c r="C8513" s="48" t="s">
        <v>7371</v>
      </c>
      <c r="D8513" s="44">
        <v>2005</v>
      </c>
      <c r="E8513" s="48" t="s">
        <v>9208</v>
      </c>
      <c r="F8513" s="44" t="s">
        <v>1294</v>
      </c>
      <c r="G8513" s="61"/>
    </row>
    <row r="8514" spans="1:7" x14ac:dyDescent="0.15">
      <c r="A8514" s="44">
        <v>38600</v>
      </c>
      <c r="B8514" s="44" t="s">
        <v>1296</v>
      </c>
      <c r="C8514" s="48" t="s">
        <v>7364</v>
      </c>
      <c r="D8514" s="44">
        <v>2005</v>
      </c>
      <c r="E8514" s="48" t="s">
        <v>8698</v>
      </c>
      <c r="F8514" s="44" t="s">
        <v>1298</v>
      </c>
      <c r="G8514" s="61"/>
    </row>
    <row r="8515" spans="1:7" x14ac:dyDescent="0.15">
      <c r="A8515" s="44">
        <v>38601</v>
      </c>
      <c r="B8515" s="44" t="s">
        <v>1295</v>
      </c>
      <c r="C8515" s="48" t="s">
        <v>7362</v>
      </c>
      <c r="D8515" s="44">
        <v>2004</v>
      </c>
      <c r="E8515" s="48" t="s">
        <v>8823</v>
      </c>
      <c r="F8515" s="44" t="s">
        <v>1298</v>
      </c>
      <c r="G8515" s="61">
        <v>43100</v>
      </c>
    </row>
    <row r="8516" spans="1:7" x14ac:dyDescent="0.15">
      <c r="A8516" s="44">
        <v>38602</v>
      </c>
      <c r="B8516" s="44" t="s">
        <v>1296</v>
      </c>
      <c r="C8516" s="48" t="s">
        <v>8375</v>
      </c>
      <c r="D8516" s="44">
        <v>2008</v>
      </c>
      <c r="E8516" s="48" t="s">
        <v>8873</v>
      </c>
      <c r="F8516" s="44" t="s">
        <v>1299</v>
      </c>
      <c r="G8516" s="61"/>
    </row>
    <row r="8517" spans="1:7" x14ac:dyDescent="0.15">
      <c r="A8517" s="44">
        <v>38603</v>
      </c>
      <c r="B8517" s="44" t="s">
        <v>1295</v>
      </c>
      <c r="C8517" s="48" t="s">
        <v>7270</v>
      </c>
      <c r="D8517" s="44">
        <v>2001</v>
      </c>
      <c r="E8517" s="48" t="s">
        <v>8873</v>
      </c>
      <c r="F8517" s="44" t="s">
        <v>1299</v>
      </c>
      <c r="G8517" s="61"/>
    </row>
    <row r="8518" spans="1:7" x14ac:dyDescent="0.15">
      <c r="A8518" s="44">
        <v>38604</v>
      </c>
      <c r="B8518" s="44" t="s">
        <v>1296</v>
      </c>
      <c r="C8518" s="48" t="s">
        <v>7292</v>
      </c>
      <c r="D8518" s="44">
        <v>2005</v>
      </c>
      <c r="E8518" s="48" t="s">
        <v>8700</v>
      </c>
      <c r="F8518" s="44" t="s">
        <v>1297</v>
      </c>
      <c r="G8518" s="61">
        <v>42863</v>
      </c>
    </row>
    <row r="8519" spans="1:7" x14ac:dyDescent="0.15">
      <c r="A8519" s="44">
        <v>38605</v>
      </c>
      <c r="B8519" s="44" t="s">
        <v>1295</v>
      </c>
      <c r="C8519" s="48" t="s">
        <v>7390</v>
      </c>
      <c r="D8519" s="44">
        <v>2005</v>
      </c>
      <c r="E8519" s="48" t="s">
        <v>8754</v>
      </c>
      <c r="F8519" s="44" t="s">
        <v>1293</v>
      </c>
      <c r="G8519" s="61">
        <v>42946</v>
      </c>
    </row>
    <row r="8520" spans="1:7" x14ac:dyDescent="0.15">
      <c r="A8520" s="44">
        <v>38606</v>
      </c>
      <c r="B8520" s="44" t="s">
        <v>1296</v>
      </c>
      <c r="C8520" s="48" t="s">
        <v>7266</v>
      </c>
      <c r="D8520" s="44">
        <v>2009</v>
      </c>
      <c r="E8520" s="48" t="s">
        <v>8836</v>
      </c>
      <c r="F8520" s="44" t="s">
        <v>1296</v>
      </c>
      <c r="G8520" s="61"/>
    </row>
    <row r="8521" spans="1:7" x14ac:dyDescent="0.15">
      <c r="A8521" s="44">
        <v>38610</v>
      </c>
      <c r="B8521" s="44" t="s">
        <v>1296</v>
      </c>
      <c r="C8521" s="48" t="s">
        <v>9828</v>
      </c>
      <c r="D8521" s="44">
        <v>2002</v>
      </c>
      <c r="E8521" s="48" t="s">
        <v>8834</v>
      </c>
      <c r="F8521" s="44" t="s">
        <v>1299</v>
      </c>
      <c r="G8521" s="61">
        <v>43087</v>
      </c>
    </row>
    <row r="8522" spans="1:7" x14ac:dyDescent="0.15">
      <c r="A8522" s="44">
        <v>38611</v>
      </c>
      <c r="B8522" s="44" t="s">
        <v>1295</v>
      </c>
      <c r="C8522" s="48" t="s">
        <v>7315</v>
      </c>
      <c r="D8522" s="44">
        <v>2001</v>
      </c>
      <c r="E8522" s="48" t="s">
        <v>8834</v>
      </c>
      <c r="F8522" s="44" t="s">
        <v>1299</v>
      </c>
      <c r="G8522" s="61">
        <v>43100</v>
      </c>
    </row>
    <row r="8523" spans="1:7" x14ac:dyDescent="0.15">
      <c r="A8523" s="44">
        <v>38612</v>
      </c>
      <c r="B8523" s="44" t="s">
        <v>1296</v>
      </c>
      <c r="C8523" s="48" t="s">
        <v>7251</v>
      </c>
      <c r="D8523" s="44">
        <v>2003</v>
      </c>
      <c r="E8523" s="48" t="s">
        <v>8834</v>
      </c>
      <c r="F8523" s="44" t="s">
        <v>1299</v>
      </c>
      <c r="G8523" s="61"/>
    </row>
    <row r="8524" spans="1:7" x14ac:dyDescent="0.15">
      <c r="A8524" s="44">
        <v>38613</v>
      </c>
      <c r="B8524" s="44" t="s">
        <v>1295</v>
      </c>
      <c r="C8524" s="48" t="s">
        <v>7275</v>
      </c>
      <c r="D8524" s="44">
        <v>2002</v>
      </c>
      <c r="E8524" s="48" t="s">
        <v>8834</v>
      </c>
      <c r="F8524" s="44" t="s">
        <v>1299</v>
      </c>
      <c r="G8524" s="61"/>
    </row>
    <row r="8525" spans="1:7" x14ac:dyDescent="0.15">
      <c r="A8525" s="44">
        <v>38614</v>
      </c>
      <c r="B8525" s="44" t="s">
        <v>1295</v>
      </c>
      <c r="C8525" s="48" t="s">
        <v>7398</v>
      </c>
      <c r="D8525" s="44">
        <v>2004</v>
      </c>
      <c r="E8525" s="48" t="s">
        <v>8834</v>
      </c>
      <c r="F8525" s="44" t="s">
        <v>1299</v>
      </c>
      <c r="G8525" s="61">
        <v>42870</v>
      </c>
    </row>
    <row r="8526" spans="1:7" x14ac:dyDescent="0.15">
      <c r="A8526" s="44">
        <v>38615</v>
      </c>
      <c r="B8526" s="44" t="s">
        <v>1295</v>
      </c>
      <c r="C8526" s="48" t="s">
        <v>7349</v>
      </c>
      <c r="D8526" s="44">
        <v>2001</v>
      </c>
      <c r="E8526" s="48" t="s">
        <v>8834</v>
      </c>
      <c r="F8526" s="44" t="s">
        <v>1299</v>
      </c>
      <c r="G8526" s="61"/>
    </row>
    <row r="8527" spans="1:7" x14ac:dyDescent="0.15">
      <c r="A8527" s="44">
        <v>38616</v>
      </c>
      <c r="B8527" s="44" t="s">
        <v>1295</v>
      </c>
      <c r="C8527" s="48" t="s">
        <v>7330</v>
      </c>
      <c r="D8527" s="44">
        <v>2007</v>
      </c>
      <c r="E8527" s="48" t="s">
        <v>8734</v>
      </c>
      <c r="F8527" s="44" t="s">
        <v>1297</v>
      </c>
      <c r="G8527" s="61"/>
    </row>
    <row r="8528" spans="1:7" x14ac:dyDescent="0.15">
      <c r="A8528" s="44">
        <v>38617</v>
      </c>
      <c r="B8528" s="44" t="s">
        <v>1295</v>
      </c>
      <c r="C8528" s="48" t="s">
        <v>7298</v>
      </c>
      <c r="D8528" s="44">
        <v>2004</v>
      </c>
      <c r="E8528" s="48" t="s">
        <v>8706</v>
      </c>
      <c r="F8528" s="44" t="s">
        <v>1291</v>
      </c>
      <c r="G8528" s="61">
        <v>43100</v>
      </c>
    </row>
    <row r="8529" spans="1:7" x14ac:dyDescent="0.15">
      <c r="A8529" s="44">
        <v>38618</v>
      </c>
      <c r="B8529" s="44" t="s">
        <v>1296</v>
      </c>
      <c r="C8529" s="48" t="s">
        <v>7269</v>
      </c>
      <c r="D8529" s="44">
        <v>2005</v>
      </c>
      <c r="E8529" s="48" t="s">
        <v>8706</v>
      </c>
      <c r="F8529" s="44" t="s">
        <v>1291</v>
      </c>
      <c r="G8529" s="61">
        <v>43100</v>
      </c>
    </row>
    <row r="8530" spans="1:7" x14ac:dyDescent="0.15">
      <c r="A8530" s="44">
        <v>38619</v>
      </c>
      <c r="B8530" s="44" t="s">
        <v>1296</v>
      </c>
      <c r="C8530" s="48" t="s">
        <v>7213</v>
      </c>
      <c r="D8530" s="44">
        <v>2004</v>
      </c>
      <c r="E8530" s="48" t="s">
        <v>8761</v>
      </c>
      <c r="F8530" s="44" t="s">
        <v>1292</v>
      </c>
      <c r="G8530" s="61">
        <v>42806</v>
      </c>
    </row>
    <row r="8531" spans="1:7" x14ac:dyDescent="0.15">
      <c r="A8531" s="44">
        <v>38620</v>
      </c>
      <c r="B8531" s="44" t="s">
        <v>1296</v>
      </c>
      <c r="C8531" s="48" t="s">
        <v>7273</v>
      </c>
      <c r="D8531" s="44">
        <v>2005</v>
      </c>
      <c r="E8531" s="48" t="s">
        <v>8761</v>
      </c>
      <c r="F8531" s="44" t="s">
        <v>1292</v>
      </c>
      <c r="G8531" s="61"/>
    </row>
    <row r="8532" spans="1:7" x14ac:dyDescent="0.15">
      <c r="A8532" s="44">
        <v>38621</v>
      </c>
      <c r="B8532" s="44" t="s">
        <v>1296</v>
      </c>
      <c r="C8532" s="48" t="s">
        <v>7310</v>
      </c>
      <c r="D8532" s="44">
        <v>2001</v>
      </c>
      <c r="E8532" s="48" t="s">
        <v>8773</v>
      </c>
      <c r="F8532" s="44" t="s">
        <v>1293</v>
      </c>
      <c r="G8532" s="61"/>
    </row>
    <row r="8533" spans="1:7" x14ac:dyDescent="0.15">
      <c r="A8533" s="44">
        <v>38622</v>
      </c>
      <c r="B8533" s="44" t="s">
        <v>1295</v>
      </c>
      <c r="C8533" s="48" t="s">
        <v>7296</v>
      </c>
      <c r="D8533" s="44">
        <v>2003</v>
      </c>
      <c r="E8533" s="48" t="s">
        <v>8773</v>
      </c>
      <c r="F8533" s="44" t="s">
        <v>1293</v>
      </c>
      <c r="G8533" s="61">
        <v>42896</v>
      </c>
    </row>
    <row r="8534" spans="1:7" x14ac:dyDescent="0.15">
      <c r="A8534" s="44">
        <v>38623</v>
      </c>
      <c r="B8534" s="44" t="s">
        <v>1296</v>
      </c>
      <c r="C8534" s="48" t="s">
        <v>7239</v>
      </c>
      <c r="D8534" s="44">
        <v>2006</v>
      </c>
      <c r="E8534" s="48" t="s">
        <v>8706</v>
      </c>
      <c r="F8534" s="44" t="s">
        <v>1291</v>
      </c>
      <c r="G8534" s="61">
        <v>43100</v>
      </c>
    </row>
    <row r="8535" spans="1:7" x14ac:dyDescent="0.15">
      <c r="A8535" s="44">
        <v>38624</v>
      </c>
      <c r="B8535" s="44" t="s">
        <v>1296</v>
      </c>
      <c r="C8535" s="48" t="s">
        <v>7277</v>
      </c>
      <c r="D8535" s="44">
        <v>2007</v>
      </c>
      <c r="E8535" s="48" t="s">
        <v>8706</v>
      </c>
      <c r="F8535" s="44" t="s">
        <v>1291</v>
      </c>
      <c r="G8535" s="61">
        <v>43100</v>
      </c>
    </row>
    <row r="8536" spans="1:7" x14ac:dyDescent="0.15">
      <c r="A8536" s="44">
        <v>38625</v>
      </c>
      <c r="B8536" s="44" t="s">
        <v>1295</v>
      </c>
      <c r="C8536" s="48" t="s">
        <v>11281</v>
      </c>
      <c r="D8536" s="44">
        <v>1999</v>
      </c>
      <c r="E8536" s="48" t="s">
        <v>8705</v>
      </c>
      <c r="F8536" s="44" t="s">
        <v>1291</v>
      </c>
      <c r="G8536" s="61">
        <v>43100</v>
      </c>
    </row>
    <row r="8537" spans="1:7" x14ac:dyDescent="0.15">
      <c r="A8537" s="44">
        <v>38626</v>
      </c>
      <c r="B8537" s="44" t="s">
        <v>1296</v>
      </c>
      <c r="C8537" s="48" t="s">
        <v>7254</v>
      </c>
      <c r="D8537" s="44">
        <v>2005</v>
      </c>
      <c r="E8537" s="48" t="s">
        <v>8844</v>
      </c>
      <c r="F8537" s="44" t="s">
        <v>1298</v>
      </c>
      <c r="G8537" s="61"/>
    </row>
    <row r="8538" spans="1:7" x14ac:dyDescent="0.15">
      <c r="A8538" s="44">
        <v>38627</v>
      </c>
      <c r="B8538" s="44" t="s">
        <v>1296</v>
      </c>
      <c r="C8538" s="48" t="s">
        <v>7305</v>
      </c>
      <c r="D8538" s="44">
        <v>2005</v>
      </c>
      <c r="E8538" s="48" t="s">
        <v>8772</v>
      </c>
      <c r="F8538" s="44" t="s">
        <v>1294</v>
      </c>
      <c r="G8538" s="61"/>
    </row>
    <row r="8539" spans="1:7" x14ac:dyDescent="0.15">
      <c r="A8539" s="44">
        <v>38628</v>
      </c>
      <c r="B8539" s="44" t="s">
        <v>1296</v>
      </c>
      <c r="C8539" s="48" t="s">
        <v>7341</v>
      </c>
      <c r="D8539" s="44">
        <v>2005</v>
      </c>
      <c r="E8539" s="48" t="s">
        <v>8772</v>
      </c>
      <c r="F8539" s="44" t="s">
        <v>1294</v>
      </c>
      <c r="G8539" s="61"/>
    </row>
    <row r="8540" spans="1:7" x14ac:dyDescent="0.15">
      <c r="A8540" s="44">
        <v>38629</v>
      </c>
      <c r="B8540" s="44" t="s">
        <v>1295</v>
      </c>
      <c r="C8540" s="48" t="s">
        <v>7394</v>
      </c>
      <c r="D8540" s="44">
        <v>2006</v>
      </c>
      <c r="E8540" s="48" t="s">
        <v>8772</v>
      </c>
      <c r="F8540" s="44" t="s">
        <v>1294</v>
      </c>
      <c r="G8540" s="61"/>
    </row>
    <row r="8541" spans="1:7" x14ac:dyDescent="0.15">
      <c r="A8541" s="133">
        <v>38630</v>
      </c>
      <c r="B8541" s="133" t="s">
        <v>1296</v>
      </c>
      <c r="C8541" s="134" t="s">
        <v>7353</v>
      </c>
      <c r="D8541" s="133">
        <v>2008</v>
      </c>
      <c r="E8541" s="134" t="s">
        <v>8726</v>
      </c>
      <c r="F8541" s="133" t="s">
        <v>1292</v>
      </c>
      <c r="G8541" s="135">
        <v>43100</v>
      </c>
    </row>
    <row r="8542" spans="1:7" x14ac:dyDescent="0.15">
      <c r="A8542" s="44">
        <v>38631</v>
      </c>
      <c r="B8542" s="44" t="s">
        <v>1296</v>
      </c>
      <c r="C8542" s="48" t="s">
        <v>11282</v>
      </c>
      <c r="D8542" s="44">
        <v>1999</v>
      </c>
      <c r="E8542" s="48" t="s">
        <v>8714</v>
      </c>
      <c r="F8542" s="44" t="s">
        <v>1294</v>
      </c>
      <c r="G8542" s="61"/>
    </row>
    <row r="8543" spans="1:7" x14ac:dyDescent="0.15">
      <c r="A8543" s="44">
        <v>38632</v>
      </c>
      <c r="B8543" s="44" t="s">
        <v>1295</v>
      </c>
      <c r="C8543" s="48" t="s">
        <v>7287</v>
      </c>
      <c r="D8543" s="44">
        <v>2001</v>
      </c>
      <c r="E8543" s="48" t="s">
        <v>8714</v>
      </c>
      <c r="F8543" s="44" t="s">
        <v>1294</v>
      </c>
      <c r="G8543" s="61"/>
    </row>
    <row r="8544" spans="1:7" x14ac:dyDescent="0.15">
      <c r="A8544" s="44">
        <v>38633</v>
      </c>
      <c r="B8544" s="44" t="s">
        <v>1296</v>
      </c>
      <c r="C8544" s="48" t="s">
        <v>7449</v>
      </c>
      <c r="D8544" s="44">
        <v>2004</v>
      </c>
      <c r="E8544" s="48" t="s">
        <v>8737</v>
      </c>
      <c r="F8544" s="44" t="s">
        <v>1293</v>
      </c>
      <c r="G8544" s="61"/>
    </row>
    <row r="8545" spans="1:7" x14ac:dyDescent="0.15">
      <c r="A8545" s="44">
        <v>38634</v>
      </c>
      <c r="B8545" s="44" t="s">
        <v>1296</v>
      </c>
      <c r="C8545" s="48" t="s">
        <v>7354</v>
      </c>
      <c r="D8545" s="44">
        <v>2003</v>
      </c>
      <c r="E8545" s="48" t="s">
        <v>8697</v>
      </c>
      <c r="F8545" s="44" t="s">
        <v>1291</v>
      </c>
      <c r="G8545" s="61"/>
    </row>
    <row r="8546" spans="1:7" x14ac:dyDescent="0.15">
      <c r="A8546" s="44">
        <v>38635</v>
      </c>
      <c r="B8546" s="44" t="s">
        <v>1295</v>
      </c>
      <c r="C8546" s="48" t="s">
        <v>7242</v>
      </c>
      <c r="D8546" s="44">
        <v>2002</v>
      </c>
      <c r="E8546" s="48" t="s">
        <v>8714</v>
      </c>
      <c r="F8546" s="44" t="s">
        <v>1294</v>
      </c>
      <c r="G8546" s="61"/>
    </row>
    <row r="8547" spans="1:7" x14ac:dyDescent="0.15">
      <c r="A8547" s="44">
        <v>38636</v>
      </c>
      <c r="B8547" s="44" t="s">
        <v>1296</v>
      </c>
      <c r="C8547" s="48" t="s">
        <v>7321</v>
      </c>
      <c r="D8547" s="44">
        <v>2007</v>
      </c>
      <c r="E8547" s="48" t="s">
        <v>8745</v>
      </c>
      <c r="F8547" s="44" t="s">
        <v>1293</v>
      </c>
      <c r="G8547" s="61">
        <v>43100</v>
      </c>
    </row>
    <row r="8548" spans="1:7" x14ac:dyDescent="0.15">
      <c r="A8548" s="44">
        <v>38637</v>
      </c>
      <c r="B8548" s="44" t="s">
        <v>1296</v>
      </c>
      <c r="C8548" s="48" t="s">
        <v>7342</v>
      </c>
      <c r="D8548" s="44">
        <v>2004</v>
      </c>
      <c r="E8548" s="48" t="s">
        <v>8727</v>
      </c>
      <c r="F8548" s="44" t="s">
        <v>1293</v>
      </c>
      <c r="G8548" s="61">
        <v>43100</v>
      </c>
    </row>
    <row r="8549" spans="1:7" x14ac:dyDescent="0.15">
      <c r="A8549" s="44">
        <v>38638</v>
      </c>
      <c r="B8549" s="44" t="s">
        <v>1295</v>
      </c>
      <c r="C8549" s="48" t="s">
        <v>7406</v>
      </c>
      <c r="D8549" s="44">
        <v>2002</v>
      </c>
      <c r="E8549" s="48" t="s">
        <v>8855</v>
      </c>
      <c r="F8549" s="44" t="s">
        <v>1292</v>
      </c>
      <c r="G8549" s="61">
        <v>42940</v>
      </c>
    </row>
    <row r="8550" spans="1:7" x14ac:dyDescent="0.15">
      <c r="A8550" s="44">
        <v>38639</v>
      </c>
      <c r="B8550" s="44" t="s">
        <v>1295</v>
      </c>
      <c r="C8550" s="48" t="s">
        <v>7369</v>
      </c>
      <c r="D8550" s="44">
        <v>2006</v>
      </c>
      <c r="E8550" s="48" t="s">
        <v>8855</v>
      </c>
      <c r="F8550" s="44" t="s">
        <v>1292</v>
      </c>
      <c r="G8550" s="61"/>
    </row>
    <row r="8551" spans="1:7" x14ac:dyDescent="0.15">
      <c r="A8551" s="44">
        <v>38640</v>
      </c>
      <c r="B8551" s="44" t="s">
        <v>1295</v>
      </c>
      <c r="C8551" s="48" t="s">
        <v>7276</v>
      </c>
      <c r="D8551" s="44">
        <v>2005</v>
      </c>
      <c r="E8551" s="48" t="s">
        <v>8765</v>
      </c>
      <c r="F8551" s="44" t="s">
        <v>1294</v>
      </c>
      <c r="G8551" s="61">
        <v>42844</v>
      </c>
    </row>
    <row r="8552" spans="1:7" x14ac:dyDescent="0.15">
      <c r="A8552" s="44">
        <v>38641</v>
      </c>
      <c r="B8552" s="44" t="s">
        <v>1295</v>
      </c>
      <c r="C8552" s="48" t="s">
        <v>7261</v>
      </c>
      <c r="D8552" s="44">
        <v>2007</v>
      </c>
      <c r="E8552" s="48" t="s">
        <v>8764</v>
      </c>
      <c r="F8552" s="44" t="s">
        <v>1296</v>
      </c>
      <c r="G8552" s="61">
        <v>43100</v>
      </c>
    </row>
    <row r="8553" spans="1:7" x14ac:dyDescent="0.15">
      <c r="A8553" s="44">
        <v>38642</v>
      </c>
      <c r="B8553" s="44" t="s">
        <v>1296</v>
      </c>
      <c r="C8553" s="48" t="s">
        <v>7300</v>
      </c>
      <c r="D8553" s="44">
        <v>2007</v>
      </c>
      <c r="E8553" s="48" t="s">
        <v>8764</v>
      </c>
      <c r="F8553" s="44" t="s">
        <v>1296</v>
      </c>
      <c r="G8553" s="61"/>
    </row>
    <row r="8554" spans="1:7" x14ac:dyDescent="0.15">
      <c r="A8554" s="44">
        <v>38643</v>
      </c>
      <c r="B8554" s="44" t="s">
        <v>1296</v>
      </c>
      <c r="C8554" s="48" t="s">
        <v>7373</v>
      </c>
      <c r="D8554" s="44">
        <v>2007</v>
      </c>
      <c r="E8554" s="48" t="s">
        <v>8764</v>
      </c>
      <c r="F8554" s="44" t="s">
        <v>1296</v>
      </c>
      <c r="G8554" s="61">
        <v>43100</v>
      </c>
    </row>
    <row r="8555" spans="1:7" x14ac:dyDescent="0.15">
      <c r="A8555" s="44">
        <v>38644</v>
      </c>
      <c r="B8555" s="44" t="s">
        <v>1296</v>
      </c>
      <c r="C8555" s="48" t="s">
        <v>7374</v>
      </c>
      <c r="D8555" s="44">
        <v>2006</v>
      </c>
      <c r="E8555" s="48" t="s">
        <v>8764</v>
      </c>
      <c r="F8555" s="44" t="s">
        <v>1296</v>
      </c>
      <c r="G8555" s="61">
        <v>43100</v>
      </c>
    </row>
    <row r="8556" spans="1:7" x14ac:dyDescent="0.15">
      <c r="A8556" s="44">
        <v>38645</v>
      </c>
      <c r="B8556" s="44" t="s">
        <v>1296</v>
      </c>
      <c r="C8556" s="48" t="s">
        <v>7286</v>
      </c>
      <c r="D8556" s="44">
        <v>2006</v>
      </c>
      <c r="E8556" s="48" t="s">
        <v>8764</v>
      </c>
      <c r="F8556" s="44" t="s">
        <v>1296</v>
      </c>
      <c r="G8556" s="61">
        <v>42876</v>
      </c>
    </row>
    <row r="8557" spans="1:7" x14ac:dyDescent="0.15">
      <c r="A8557" s="44">
        <v>38646</v>
      </c>
      <c r="B8557" s="44" t="s">
        <v>1296</v>
      </c>
      <c r="C8557" s="48" t="s">
        <v>7450</v>
      </c>
      <c r="D8557" s="44">
        <v>2006</v>
      </c>
      <c r="E8557" s="48" t="s">
        <v>8764</v>
      </c>
      <c r="F8557" s="44" t="s">
        <v>1296</v>
      </c>
      <c r="G8557" s="61">
        <v>43100</v>
      </c>
    </row>
    <row r="8558" spans="1:7" x14ac:dyDescent="0.15">
      <c r="A8558" s="44">
        <v>38647</v>
      </c>
      <c r="B8558" s="44" t="s">
        <v>1295</v>
      </c>
      <c r="C8558" s="48" t="s">
        <v>7451</v>
      </c>
      <c r="D8558" s="44">
        <v>2006</v>
      </c>
      <c r="E8558" s="48" t="s">
        <v>8764</v>
      </c>
      <c r="F8558" s="44" t="s">
        <v>1296</v>
      </c>
      <c r="G8558" s="61">
        <v>43023</v>
      </c>
    </row>
    <row r="8559" spans="1:7" x14ac:dyDescent="0.15">
      <c r="A8559" s="44">
        <v>38648</v>
      </c>
      <c r="B8559" s="44" t="s">
        <v>1296</v>
      </c>
      <c r="C8559" s="48" t="s">
        <v>7368</v>
      </c>
      <c r="D8559" s="44">
        <v>2007</v>
      </c>
      <c r="E8559" s="48" t="s">
        <v>8764</v>
      </c>
      <c r="F8559" s="44" t="s">
        <v>1296</v>
      </c>
      <c r="G8559" s="61">
        <v>43100</v>
      </c>
    </row>
    <row r="8560" spans="1:7" x14ac:dyDescent="0.15">
      <c r="A8560" s="44">
        <v>38649</v>
      </c>
      <c r="B8560" s="44" t="s">
        <v>1296</v>
      </c>
      <c r="C8560" s="48" t="s">
        <v>7297</v>
      </c>
      <c r="D8560" s="44">
        <v>2006</v>
      </c>
      <c r="E8560" s="48" t="s">
        <v>8726</v>
      </c>
      <c r="F8560" s="44" t="s">
        <v>1292</v>
      </c>
      <c r="G8560" s="61">
        <v>43100</v>
      </c>
    </row>
    <row r="8561" spans="1:7" x14ac:dyDescent="0.15">
      <c r="A8561" s="44">
        <v>38651</v>
      </c>
      <c r="B8561" s="44" t="s">
        <v>1295</v>
      </c>
      <c r="C8561" s="48" t="s">
        <v>7288</v>
      </c>
      <c r="D8561" s="44">
        <v>2004</v>
      </c>
      <c r="E8561" s="48" t="s">
        <v>8746</v>
      </c>
      <c r="F8561" s="44" t="s">
        <v>1293</v>
      </c>
      <c r="G8561" s="61"/>
    </row>
    <row r="8562" spans="1:7" x14ac:dyDescent="0.15">
      <c r="A8562" s="44">
        <v>38652</v>
      </c>
      <c r="B8562" s="44" t="s">
        <v>1296</v>
      </c>
      <c r="C8562" s="48" t="s">
        <v>7395</v>
      </c>
      <c r="D8562" s="44">
        <v>2007</v>
      </c>
      <c r="E8562" s="48" t="s">
        <v>8765</v>
      </c>
      <c r="F8562" s="44" t="s">
        <v>1294</v>
      </c>
      <c r="G8562" s="61">
        <v>43100</v>
      </c>
    </row>
    <row r="8563" spans="1:7" x14ac:dyDescent="0.15">
      <c r="A8563" s="44">
        <v>38653</v>
      </c>
      <c r="B8563" s="44" t="s">
        <v>1295</v>
      </c>
      <c r="C8563" s="48" t="s">
        <v>7351</v>
      </c>
      <c r="D8563" s="44">
        <v>2008</v>
      </c>
      <c r="E8563" s="48" t="s">
        <v>8765</v>
      </c>
      <c r="F8563" s="44" t="s">
        <v>1294</v>
      </c>
      <c r="G8563" s="61">
        <v>43100</v>
      </c>
    </row>
    <row r="8564" spans="1:7" x14ac:dyDescent="0.15">
      <c r="A8564" s="44">
        <v>38654</v>
      </c>
      <c r="B8564" s="44" t="s">
        <v>1295</v>
      </c>
      <c r="C8564" s="48" t="s">
        <v>7260</v>
      </c>
      <c r="D8564" s="44">
        <v>2006</v>
      </c>
      <c r="E8564" s="48" t="s">
        <v>8774</v>
      </c>
      <c r="F8564" s="44" t="s">
        <v>1296</v>
      </c>
      <c r="G8564" s="61">
        <v>43100</v>
      </c>
    </row>
    <row r="8565" spans="1:7" x14ac:dyDescent="0.15">
      <c r="A8565" s="44">
        <v>38655</v>
      </c>
      <c r="B8565" s="44" t="s">
        <v>1295</v>
      </c>
      <c r="C8565" s="48" t="s">
        <v>7259</v>
      </c>
      <c r="D8565" s="44">
        <v>2006</v>
      </c>
      <c r="E8565" s="48" t="s">
        <v>8774</v>
      </c>
      <c r="F8565" s="44" t="s">
        <v>1296</v>
      </c>
      <c r="G8565" s="61">
        <v>43100</v>
      </c>
    </row>
    <row r="8566" spans="1:7" x14ac:dyDescent="0.15">
      <c r="A8566" s="44">
        <v>38656</v>
      </c>
      <c r="B8566" s="44" t="s">
        <v>1295</v>
      </c>
      <c r="C8566" s="48" t="s">
        <v>7308</v>
      </c>
      <c r="D8566" s="44">
        <v>2002</v>
      </c>
      <c r="E8566" s="48" t="s">
        <v>8743</v>
      </c>
      <c r="F8566" s="44" t="s">
        <v>1299</v>
      </c>
      <c r="G8566" s="61">
        <v>42870</v>
      </c>
    </row>
    <row r="8567" spans="1:7" x14ac:dyDescent="0.15">
      <c r="A8567" s="44">
        <v>38657</v>
      </c>
      <c r="B8567" s="44" t="s">
        <v>1296</v>
      </c>
      <c r="C8567" s="48" t="s">
        <v>7281</v>
      </c>
      <c r="D8567" s="44">
        <v>2006</v>
      </c>
      <c r="E8567" s="48" t="s">
        <v>8841</v>
      </c>
      <c r="F8567" s="44" t="s">
        <v>1293</v>
      </c>
      <c r="G8567" s="61"/>
    </row>
    <row r="8568" spans="1:7" x14ac:dyDescent="0.15">
      <c r="A8568" s="44">
        <v>38658</v>
      </c>
      <c r="B8568" s="44" t="s">
        <v>1295</v>
      </c>
      <c r="C8568" s="48" t="s">
        <v>7210</v>
      </c>
      <c r="D8568" s="44">
        <v>2003</v>
      </c>
      <c r="E8568" s="48" t="s">
        <v>8825</v>
      </c>
      <c r="F8568" s="44" t="s">
        <v>1292</v>
      </c>
      <c r="G8568" s="61">
        <v>42806</v>
      </c>
    </row>
    <row r="8569" spans="1:7" x14ac:dyDescent="0.15">
      <c r="A8569" s="44">
        <v>38659</v>
      </c>
      <c r="B8569" s="44" t="s">
        <v>1295</v>
      </c>
      <c r="C8569" s="48" t="s">
        <v>7232</v>
      </c>
      <c r="D8569" s="44">
        <v>2001</v>
      </c>
      <c r="E8569" s="48" t="s">
        <v>8825</v>
      </c>
      <c r="F8569" s="44" t="s">
        <v>1292</v>
      </c>
      <c r="G8569" s="61">
        <v>42806</v>
      </c>
    </row>
    <row r="8570" spans="1:7" x14ac:dyDescent="0.15">
      <c r="A8570" s="44">
        <v>38660</v>
      </c>
      <c r="B8570" s="44" t="s">
        <v>1295</v>
      </c>
      <c r="C8570" s="48" t="s">
        <v>2691</v>
      </c>
      <c r="D8570" s="44">
        <v>2003</v>
      </c>
      <c r="E8570" s="48" t="s">
        <v>8825</v>
      </c>
      <c r="F8570" s="44" t="s">
        <v>1292</v>
      </c>
      <c r="G8570" s="61">
        <v>42806</v>
      </c>
    </row>
    <row r="8571" spans="1:7" x14ac:dyDescent="0.15">
      <c r="A8571" s="44">
        <v>38661</v>
      </c>
      <c r="B8571" s="44" t="s">
        <v>1295</v>
      </c>
      <c r="C8571" s="48" t="s">
        <v>7312</v>
      </c>
      <c r="D8571" s="44">
        <v>2007</v>
      </c>
      <c r="E8571" s="48" t="s">
        <v>9209</v>
      </c>
      <c r="F8571" s="44" t="s">
        <v>1291</v>
      </c>
      <c r="G8571" s="61"/>
    </row>
    <row r="8572" spans="1:7" x14ac:dyDescent="0.15">
      <c r="A8572" s="133">
        <v>38662</v>
      </c>
      <c r="B8572" s="133" t="s">
        <v>1296</v>
      </c>
      <c r="C8572" s="134" t="s">
        <v>7272</v>
      </c>
      <c r="D8572" s="133">
        <v>2006</v>
      </c>
      <c r="E8572" s="134" t="s">
        <v>9209</v>
      </c>
      <c r="F8572" s="133" t="s">
        <v>1291</v>
      </c>
    </row>
    <row r="8573" spans="1:7" x14ac:dyDescent="0.15">
      <c r="A8573" s="44">
        <v>38663</v>
      </c>
      <c r="B8573" s="44" t="s">
        <v>1296</v>
      </c>
      <c r="C8573" s="48" t="s">
        <v>7271</v>
      </c>
      <c r="D8573" s="44">
        <v>2003</v>
      </c>
      <c r="E8573" s="48" t="s">
        <v>9209</v>
      </c>
      <c r="F8573" s="44" t="s">
        <v>1291</v>
      </c>
      <c r="G8573" s="61"/>
    </row>
    <row r="8574" spans="1:7" x14ac:dyDescent="0.15">
      <c r="A8574" s="44">
        <v>38664</v>
      </c>
      <c r="B8574" s="44" t="s">
        <v>1296</v>
      </c>
      <c r="C8574" s="48" t="s">
        <v>7307</v>
      </c>
      <c r="D8574" s="44">
        <v>2003</v>
      </c>
      <c r="E8574" s="48" t="s">
        <v>9209</v>
      </c>
      <c r="F8574" s="44" t="s">
        <v>1291</v>
      </c>
      <c r="G8574" s="61"/>
    </row>
    <row r="8575" spans="1:7" x14ac:dyDescent="0.15">
      <c r="A8575" s="44">
        <v>38667</v>
      </c>
      <c r="B8575" s="44" t="s">
        <v>1295</v>
      </c>
      <c r="C8575" s="48" t="s">
        <v>3027</v>
      </c>
      <c r="D8575" s="44">
        <v>2006</v>
      </c>
      <c r="E8575" s="48" t="s">
        <v>9209</v>
      </c>
      <c r="F8575" s="44" t="s">
        <v>1291</v>
      </c>
      <c r="G8575" s="61"/>
    </row>
    <row r="8576" spans="1:7" x14ac:dyDescent="0.15">
      <c r="A8576" s="44">
        <v>38669</v>
      </c>
      <c r="B8576" s="44" t="s">
        <v>1295</v>
      </c>
      <c r="C8576" s="48" t="s">
        <v>7244</v>
      </c>
      <c r="D8576" s="44">
        <v>2001</v>
      </c>
      <c r="E8576" s="48" t="s">
        <v>9209</v>
      </c>
      <c r="F8576" s="44" t="s">
        <v>1291</v>
      </c>
      <c r="G8576" s="61"/>
    </row>
    <row r="8577" spans="1:7" x14ac:dyDescent="0.15">
      <c r="A8577" s="44">
        <v>38672</v>
      </c>
      <c r="B8577" s="44" t="s">
        <v>1296</v>
      </c>
      <c r="C8577" s="48" t="s">
        <v>7381</v>
      </c>
      <c r="D8577" s="44">
        <v>2004</v>
      </c>
      <c r="E8577" s="48" t="s">
        <v>9209</v>
      </c>
      <c r="F8577" s="44" t="s">
        <v>1291</v>
      </c>
      <c r="G8577" s="61"/>
    </row>
    <row r="8578" spans="1:7" x14ac:dyDescent="0.15">
      <c r="A8578" s="44">
        <v>38673</v>
      </c>
      <c r="B8578" s="44" t="s">
        <v>1296</v>
      </c>
      <c r="C8578" s="48" t="s">
        <v>7282</v>
      </c>
      <c r="D8578" s="44">
        <v>2005</v>
      </c>
      <c r="E8578" s="48" t="s">
        <v>9209</v>
      </c>
      <c r="F8578" s="44" t="s">
        <v>1291</v>
      </c>
      <c r="G8578" s="61"/>
    </row>
    <row r="8579" spans="1:7" x14ac:dyDescent="0.15">
      <c r="A8579" s="44">
        <v>38674</v>
      </c>
      <c r="B8579" s="44" t="s">
        <v>1295</v>
      </c>
      <c r="C8579" s="48" t="s">
        <v>7304</v>
      </c>
      <c r="D8579" s="44">
        <v>2002</v>
      </c>
      <c r="E8579" s="48" t="s">
        <v>9209</v>
      </c>
      <c r="F8579" s="44" t="s">
        <v>1291</v>
      </c>
      <c r="G8579" s="61"/>
    </row>
    <row r="8580" spans="1:7" x14ac:dyDescent="0.15">
      <c r="A8580" s="44">
        <v>38675</v>
      </c>
      <c r="B8580" s="44" t="s">
        <v>1295</v>
      </c>
      <c r="C8580" s="48" t="s">
        <v>7399</v>
      </c>
      <c r="D8580" s="44">
        <v>2005</v>
      </c>
      <c r="E8580" s="48" t="s">
        <v>9209</v>
      </c>
      <c r="F8580" s="44" t="s">
        <v>1291</v>
      </c>
      <c r="G8580" s="61"/>
    </row>
    <row r="8581" spans="1:7" x14ac:dyDescent="0.15">
      <c r="A8581" s="44">
        <v>38676</v>
      </c>
      <c r="B8581" s="44" t="s">
        <v>1295</v>
      </c>
      <c r="C8581" s="48" t="s">
        <v>7264</v>
      </c>
      <c r="D8581" s="44">
        <v>2009</v>
      </c>
      <c r="E8581" s="48" t="s">
        <v>9209</v>
      </c>
      <c r="F8581" s="44" t="s">
        <v>1291</v>
      </c>
      <c r="G8581" s="61"/>
    </row>
    <row r="8582" spans="1:7" x14ac:dyDescent="0.15">
      <c r="A8582" s="44">
        <v>38677</v>
      </c>
      <c r="B8582" s="44" t="s">
        <v>1296</v>
      </c>
      <c r="C8582" s="48" t="s">
        <v>7360</v>
      </c>
      <c r="D8582" s="44">
        <v>2006</v>
      </c>
      <c r="E8582" s="48" t="s">
        <v>9209</v>
      </c>
      <c r="F8582" s="44" t="s">
        <v>1291</v>
      </c>
      <c r="G8582" s="61"/>
    </row>
    <row r="8583" spans="1:7" x14ac:dyDescent="0.15">
      <c r="A8583" s="44">
        <v>38678</v>
      </c>
      <c r="B8583" s="44" t="s">
        <v>1296</v>
      </c>
      <c r="C8583" s="48" t="s">
        <v>7265</v>
      </c>
      <c r="D8583" s="44">
        <v>2006</v>
      </c>
      <c r="E8583" s="48" t="s">
        <v>9209</v>
      </c>
      <c r="F8583" s="44" t="s">
        <v>1291</v>
      </c>
      <c r="G8583" s="61"/>
    </row>
    <row r="8584" spans="1:7" x14ac:dyDescent="0.15">
      <c r="A8584" s="44">
        <v>38679</v>
      </c>
      <c r="B8584" s="44" t="s">
        <v>1296</v>
      </c>
      <c r="C8584" s="48" t="s">
        <v>7289</v>
      </c>
      <c r="D8584" s="44">
        <v>2006</v>
      </c>
      <c r="E8584" s="48" t="s">
        <v>9209</v>
      </c>
      <c r="F8584" s="44" t="s">
        <v>1291</v>
      </c>
      <c r="G8584" s="61"/>
    </row>
    <row r="8585" spans="1:7" x14ac:dyDescent="0.15">
      <c r="A8585" s="44">
        <v>38681</v>
      </c>
      <c r="B8585" s="44" t="s">
        <v>1295</v>
      </c>
      <c r="C8585" s="48" t="s">
        <v>7214</v>
      </c>
      <c r="D8585" s="44">
        <v>2003</v>
      </c>
      <c r="E8585" s="48" t="s">
        <v>8761</v>
      </c>
      <c r="F8585" s="44" t="s">
        <v>1292</v>
      </c>
      <c r="G8585" s="61">
        <v>42806</v>
      </c>
    </row>
    <row r="8586" spans="1:7" x14ac:dyDescent="0.15">
      <c r="A8586" s="44">
        <v>38682</v>
      </c>
      <c r="B8586" s="44" t="s">
        <v>1296</v>
      </c>
      <c r="C8586" s="48" t="s">
        <v>7215</v>
      </c>
      <c r="D8586" s="44">
        <v>2003</v>
      </c>
      <c r="E8586" s="48" t="s">
        <v>8761</v>
      </c>
      <c r="F8586" s="44" t="s">
        <v>1292</v>
      </c>
      <c r="G8586" s="61">
        <v>42806</v>
      </c>
    </row>
    <row r="8587" spans="1:7" x14ac:dyDescent="0.15">
      <c r="A8587" s="44">
        <v>38683</v>
      </c>
      <c r="B8587" s="44" t="s">
        <v>1296</v>
      </c>
      <c r="C8587" s="48" t="s">
        <v>7235</v>
      </c>
      <c r="D8587" s="44">
        <v>2003</v>
      </c>
      <c r="E8587" s="48" t="s">
        <v>8761</v>
      </c>
      <c r="F8587" s="44" t="s">
        <v>1292</v>
      </c>
      <c r="G8587" s="61">
        <v>42806</v>
      </c>
    </row>
    <row r="8588" spans="1:7" x14ac:dyDescent="0.15">
      <c r="A8588" s="44">
        <v>38684</v>
      </c>
      <c r="B8588" s="44" t="s">
        <v>1295</v>
      </c>
      <c r="C8588" s="48" t="s">
        <v>7274</v>
      </c>
      <c r="D8588" s="44">
        <v>2004</v>
      </c>
      <c r="E8588" s="48" t="s">
        <v>8765</v>
      </c>
      <c r="F8588" s="44" t="s">
        <v>1294</v>
      </c>
      <c r="G8588" s="61">
        <v>42844</v>
      </c>
    </row>
    <row r="8589" spans="1:7" x14ac:dyDescent="0.15">
      <c r="A8589" s="44">
        <v>38685</v>
      </c>
      <c r="B8589" s="44" t="s">
        <v>1296</v>
      </c>
      <c r="C8589" s="48" t="s">
        <v>7389</v>
      </c>
      <c r="D8589" s="44">
        <v>2002</v>
      </c>
      <c r="E8589" s="48" t="s">
        <v>8708</v>
      </c>
      <c r="F8589" s="44" t="s">
        <v>1296</v>
      </c>
      <c r="G8589" s="61"/>
    </row>
    <row r="8590" spans="1:7" x14ac:dyDescent="0.15">
      <c r="A8590" s="44">
        <v>38686</v>
      </c>
      <c r="B8590" s="44" t="s">
        <v>1295</v>
      </c>
      <c r="C8590" s="48" t="s">
        <v>7238</v>
      </c>
      <c r="D8590" s="44">
        <v>2006</v>
      </c>
      <c r="E8590" s="48" t="s">
        <v>8748</v>
      </c>
      <c r="F8590" s="44" t="s">
        <v>1296</v>
      </c>
      <c r="G8590" s="61">
        <v>43100</v>
      </c>
    </row>
    <row r="8591" spans="1:7" x14ac:dyDescent="0.15">
      <c r="A8591" s="44">
        <v>38687</v>
      </c>
      <c r="B8591" s="44" t="s">
        <v>1295</v>
      </c>
      <c r="C8591" s="48" t="s">
        <v>7316</v>
      </c>
      <c r="D8591" s="44">
        <v>2007</v>
      </c>
      <c r="E8591" s="48" t="s">
        <v>8708</v>
      </c>
      <c r="F8591" s="44" t="s">
        <v>1296</v>
      </c>
      <c r="G8591" s="61">
        <v>43100</v>
      </c>
    </row>
    <row r="8592" spans="1:7" x14ac:dyDescent="0.15">
      <c r="A8592" s="44">
        <v>38688</v>
      </c>
      <c r="B8592" s="44" t="s">
        <v>1296</v>
      </c>
      <c r="C8592" s="48" t="s">
        <v>7379</v>
      </c>
      <c r="D8592" s="44">
        <v>2007</v>
      </c>
      <c r="E8592" s="48" t="s">
        <v>8708</v>
      </c>
      <c r="F8592" s="44" t="s">
        <v>1296</v>
      </c>
      <c r="G8592" s="61"/>
    </row>
    <row r="8593" spans="1:7" x14ac:dyDescent="0.15">
      <c r="A8593" s="44">
        <v>38689</v>
      </c>
      <c r="B8593" s="44" t="s">
        <v>1296</v>
      </c>
      <c r="C8593" s="48" t="s">
        <v>5304</v>
      </c>
      <c r="D8593" s="44">
        <v>2005</v>
      </c>
      <c r="E8593" s="48" t="s">
        <v>8708</v>
      </c>
      <c r="F8593" s="44" t="s">
        <v>1296</v>
      </c>
      <c r="G8593" s="61"/>
    </row>
    <row r="8594" spans="1:7" x14ac:dyDescent="0.15">
      <c r="A8594" s="44">
        <v>38690</v>
      </c>
      <c r="B8594" s="44" t="s">
        <v>1296</v>
      </c>
      <c r="C8594" s="48" t="s">
        <v>7358</v>
      </c>
      <c r="D8594" s="44">
        <v>2003</v>
      </c>
      <c r="E8594" s="48" t="s">
        <v>8827</v>
      </c>
      <c r="F8594" s="44" t="s">
        <v>1293</v>
      </c>
      <c r="G8594" s="61">
        <v>43100</v>
      </c>
    </row>
    <row r="8595" spans="1:7" x14ac:dyDescent="0.15">
      <c r="A8595" s="44">
        <v>38691</v>
      </c>
      <c r="B8595" s="44" t="s">
        <v>1295</v>
      </c>
      <c r="C8595" s="48" t="s">
        <v>7326</v>
      </c>
      <c r="D8595" s="44">
        <v>2002</v>
      </c>
      <c r="E8595" s="48" t="s">
        <v>8827</v>
      </c>
      <c r="F8595" s="44" t="s">
        <v>1293</v>
      </c>
      <c r="G8595" s="61"/>
    </row>
    <row r="8596" spans="1:7" x14ac:dyDescent="0.15">
      <c r="A8596" s="44">
        <v>38692</v>
      </c>
      <c r="B8596" s="44" t="s">
        <v>1295</v>
      </c>
      <c r="C8596" s="48" t="s">
        <v>7243</v>
      </c>
      <c r="D8596" s="44">
        <v>2003</v>
      </c>
      <c r="E8596" s="48" t="s">
        <v>8827</v>
      </c>
      <c r="F8596" s="44" t="s">
        <v>1293</v>
      </c>
      <c r="G8596" s="61">
        <v>42871</v>
      </c>
    </row>
    <row r="8597" spans="1:7" x14ac:dyDescent="0.15">
      <c r="A8597" s="44">
        <v>38693</v>
      </c>
      <c r="B8597" s="44" t="s">
        <v>1295</v>
      </c>
      <c r="C8597" s="48" t="s">
        <v>8376</v>
      </c>
      <c r="D8597" s="44">
        <v>2007</v>
      </c>
      <c r="E8597" s="48" t="s">
        <v>8827</v>
      </c>
      <c r="F8597" s="44" t="s">
        <v>1293</v>
      </c>
      <c r="G8597" s="61"/>
    </row>
    <row r="8598" spans="1:7" x14ac:dyDescent="0.15">
      <c r="A8598" s="44">
        <v>38694</v>
      </c>
      <c r="B8598" s="44" t="s">
        <v>1295</v>
      </c>
      <c r="C8598" s="48" t="s">
        <v>7331</v>
      </c>
      <c r="D8598" s="44">
        <v>2003</v>
      </c>
      <c r="E8598" s="48" t="s">
        <v>8714</v>
      </c>
      <c r="F8598" s="44" t="s">
        <v>1294</v>
      </c>
      <c r="G8598" s="61"/>
    </row>
    <row r="8599" spans="1:7" x14ac:dyDescent="0.15">
      <c r="A8599" s="44">
        <v>38695</v>
      </c>
      <c r="B8599" s="44" t="s">
        <v>1295</v>
      </c>
      <c r="C8599" s="48" t="s">
        <v>7392</v>
      </c>
      <c r="D8599" s="44">
        <v>2008</v>
      </c>
      <c r="E8599" s="48" t="s">
        <v>8766</v>
      </c>
      <c r="F8599" s="44" t="s">
        <v>1291</v>
      </c>
      <c r="G8599" s="61">
        <v>43100</v>
      </c>
    </row>
    <row r="8600" spans="1:7" x14ac:dyDescent="0.15">
      <c r="A8600" s="44">
        <v>38696</v>
      </c>
      <c r="B8600" s="44" t="s">
        <v>1295</v>
      </c>
      <c r="C8600" s="48" t="s">
        <v>7408</v>
      </c>
      <c r="D8600" s="44">
        <v>2005</v>
      </c>
      <c r="E8600" s="48" t="s">
        <v>8766</v>
      </c>
      <c r="F8600" s="44" t="s">
        <v>1291</v>
      </c>
      <c r="G8600" s="61">
        <v>43100</v>
      </c>
    </row>
    <row r="8601" spans="1:7" x14ac:dyDescent="0.15">
      <c r="A8601" s="44">
        <v>38697</v>
      </c>
      <c r="B8601" s="44" t="s">
        <v>1295</v>
      </c>
      <c r="C8601" s="48" t="s">
        <v>7230</v>
      </c>
      <c r="D8601" s="44">
        <v>2005</v>
      </c>
      <c r="E8601" s="48" t="s">
        <v>8761</v>
      </c>
      <c r="F8601" s="44" t="s">
        <v>1292</v>
      </c>
      <c r="G8601" s="61">
        <v>42806</v>
      </c>
    </row>
    <row r="8602" spans="1:7" x14ac:dyDescent="0.15">
      <c r="A8602" s="44">
        <v>38698</v>
      </c>
      <c r="B8602" s="44" t="s">
        <v>1296</v>
      </c>
      <c r="C8602" s="48" t="s">
        <v>7236</v>
      </c>
      <c r="D8602" s="44">
        <v>2003</v>
      </c>
      <c r="E8602" s="48" t="s">
        <v>8855</v>
      </c>
      <c r="F8602" s="44" t="s">
        <v>1292</v>
      </c>
      <c r="G8602" s="61">
        <v>43100</v>
      </c>
    </row>
    <row r="8603" spans="1:7" x14ac:dyDescent="0.15">
      <c r="A8603" s="133">
        <v>38699</v>
      </c>
      <c r="B8603" s="133" t="s">
        <v>1296</v>
      </c>
      <c r="C8603" s="134" t="s">
        <v>7380</v>
      </c>
      <c r="D8603" s="133">
        <v>2007</v>
      </c>
      <c r="E8603" s="134" t="s">
        <v>8766</v>
      </c>
      <c r="F8603" s="133" t="s">
        <v>1291</v>
      </c>
      <c r="G8603" s="135">
        <v>43100</v>
      </c>
    </row>
    <row r="8604" spans="1:7" x14ac:dyDescent="0.15">
      <c r="A8604" s="44">
        <v>38700</v>
      </c>
      <c r="B8604" s="44" t="s">
        <v>1295</v>
      </c>
      <c r="C8604" s="48" t="s">
        <v>7355</v>
      </c>
      <c r="D8604" s="44">
        <v>2007</v>
      </c>
      <c r="E8604" s="48" t="s">
        <v>8829</v>
      </c>
      <c r="F8604" s="44" t="s">
        <v>1290</v>
      </c>
      <c r="G8604" s="61">
        <v>43100</v>
      </c>
    </row>
    <row r="8605" spans="1:7" x14ac:dyDescent="0.15">
      <c r="A8605" s="44">
        <v>38701</v>
      </c>
      <c r="B8605" s="44" t="s">
        <v>1295</v>
      </c>
      <c r="C8605" s="48" t="s">
        <v>7407</v>
      </c>
      <c r="D8605" s="44">
        <v>2006</v>
      </c>
      <c r="E8605" s="48" t="s">
        <v>8829</v>
      </c>
      <c r="F8605" s="44" t="s">
        <v>1290</v>
      </c>
      <c r="G8605" s="61">
        <v>42897</v>
      </c>
    </row>
    <row r="8606" spans="1:7" x14ac:dyDescent="0.15">
      <c r="A8606" s="44">
        <v>38702</v>
      </c>
      <c r="B8606" s="44" t="s">
        <v>1295</v>
      </c>
      <c r="C8606" s="48" t="s">
        <v>7309</v>
      </c>
      <c r="D8606" s="44">
        <v>2006</v>
      </c>
      <c r="E8606" s="48" t="s">
        <v>8829</v>
      </c>
      <c r="F8606" s="44" t="s">
        <v>1290</v>
      </c>
      <c r="G8606" s="61"/>
    </row>
    <row r="8607" spans="1:7" x14ac:dyDescent="0.15">
      <c r="A8607" s="44">
        <v>38703</v>
      </c>
      <c r="B8607" s="44" t="s">
        <v>1295</v>
      </c>
      <c r="C8607" s="48" t="s">
        <v>7363</v>
      </c>
      <c r="D8607" s="44">
        <v>2005</v>
      </c>
      <c r="E8607" s="48" t="s">
        <v>8855</v>
      </c>
      <c r="F8607" s="44" t="s">
        <v>1292</v>
      </c>
      <c r="G8607" s="61"/>
    </row>
    <row r="8608" spans="1:7" x14ac:dyDescent="0.15">
      <c r="A8608" s="44">
        <v>38704</v>
      </c>
      <c r="B8608" s="44" t="s">
        <v>1296</v>
      </c>
      <c r="C8608" s="48" t="s">
        <v>7257</v>
      </c>
      <c r="D8608" s="44">
        <v>2009</v>
      </c>
      <c r="E8608" s="48" t="s">
        <v>8781</v>
      </c>
      <c r="F8608" s="44" t="s">
        <v>1295</v>
      </c>
      <c r="G8608" s="61"/>
    </row>
    <row r="8609" spans="1:7" x14ac:dyDescent="0.15">
      <c r="A8609" s="44">
        <v>38705</v>
      </c>
      <c r="B8609" s="44" t="s">
        <v>1295</v>
      </c>
      <c r="C8609" s="48" t="s">
        <v>7391</v>
      </c>
      <c r="D8609" s="44">
        <v>2006</v>
      </c>
      <c r="E8609" s="48" t="s">
        <v>8726</v>
      </c>
      <c r="F8609" s="44" t="s">
        <v>1292</v>
      </c>
      <c r="G8609" s="61">
        <v>43100</v>
      </c>
    </row>
    <row r="8610" spans="1:7" x14ac:dyDescent="0.15">
      <c r="A8610" s="44">
        <v>38706</v>
      </c>
      <c r="B8610" s="44" t="s">
        <v>1295</v>
      </c>
      <c r="C8610" s="48" t="s">
        <v>7387</v>
      </c>
      <c r="D8610" s="44">
        <v>2002</v>
      </c>
      <c r="E8610" s="48" t="s">
        <v>8848</v>
      </c>
      <c r="F8610" s="44" t="s">
        <v>1296</v>
      </c>
      <c r="G8610" s="61">
        <v>42841</v>
      </c>
    </row>
    <row r="8611" spans="1:7" x14ac:dyDescent="0.15">
      <c r="A8611" s="44">
        <v>38707</v>
      </c>
      <c r="B8611" s="44" t="s">
        <v>1295</v>
      </c>
      <c r="C8611" s="48" t="s">
        <v>7359</v>
      </c>
      <c r="D8611" s="44">
        <v>2000</v>
      </c>
      <c r="E8611" s="48" t="s">
        <v>8848</v>
      </c>
      <c r="F8611" s="44" t="s">
        <v>1296</v>
      </c>
      <c r="G8611" s="61"/>
    </row>
    <row r="8612" spans="1:7" x14ac:dyDescent="0.15">
      <c r="A8612" s="44">
        <v>38708</v>
      </c>
      <c r="B8612" s="44" t="s">
        <v>1295</v>
      </c>
      <c r="C8612" s="48" t="s">
        <v>7325</v>
      </c>
      <c r="D8612" s="44">
        <v>2004</v>
      </c>
      <c r="E8612" s="48" t="s">
        <v>8840</v>
      </c>
      <c r="F8612" s="44" t="s">
        <v>1291</v>
      </c>
      <c r="G8612" s="61">
        <v>42844</v>
      </c>
    </row>
    <row r="8613" spans="1:7" x14ac:dyDescent="0.15">
      <c r="A8613" s="44">
        <v>38709</v>
      </c>
      <c r="B8613" s="44" t="s">
        <v>1296</v>
      </c>
      <c r="C8613" s="48" t="s">
        <v>7240</v>
      </c>
      <c r="D8613" s="44">
        <v>2005</v>
      </c>
      <c r="E8613" s="48" t="s">
        <v>8840</v>
      </c>
      <c r="F8613" s="44" t="s">
        <v>1291</v>
      </c>
      <c r="G8613" s="61">
        <v>43100</v>
      </c>
    </row>
    <row r="8614" spans="1:7" x14ac:dyDescent="0.15">
      <c r="A8614" s="44">
        <v>38710</v>
      </c>
      <c r="B8614" s="44" t="s">
        <v>1295</v>
      </c>
      <c r="C8614" s="48" t="s">
        <v>7311</v>
      </c>
      <c r="D8614" s="44">
        <v>2004</v>
      </c>
      <c r="E8614" s="48" t="s">
        <v>8714</v>
      </c>
      <c r="F8614" s="44" t="s">
        <v>1294</v>
      </c>
      <c r="G8614" s="61"/>
    </row>
    <row r="8615" spans="1:7" x14ac:dyDescent="0.15">
      <c r="A8615" s="44">
        <v>38711</v>
      </c>
      <c r="B8615" s="44" t="s">
        <v>1295</v>
      </c>
      <c r="C8615" s="48" t="s">
        <v>7285</v>
      </c>
      <c r="D8615" s="44">
        <v>2008</v>
      </c>
      <c r="E8615" s="48" t="s">
        <v>8819</v>
      </c>
      <c r="F8615" s="44" t="s">
        <v>1299</v>
      </c>
      <c r="G8615" s="61"/>
    </row>
    <row r="8616" spans="1:7" x14ac:dyDescent="0.15">
      <c r="A8616" s="44">
        <v>38712</v>
      </c>
      <c r="B8616" s="44" t="s">
        <v>1296</v>
      </c>
      <c r="C8616" s="48" t="s">
        <v>7397</v>
      </c>
      <c r="D8616" s="44">
        <v>2009</v>
      </c>
      <c r="E8616" s="48" t="s">
        <v>8819</v>
      </c>
      <c r="F8616" s="44" t="s">
        <v>1299</v>
      </c>
      <c r="G8616" s="61"/>
    </row>
    <row r="8617" spans="1:7" x14ac:dyDescent="0.15">
      <c r="A8617" s="44">
        <v>38713</v>
      </c>
      <c r="B8617" s="44" t="s">
        <v>1295</v>
      </c>
      <c r="C8617" s="48" t="s">
        <v>7388</v>
      </c>
      <c r="D8617" s="44">
        <v>2003</v>
      </c>
      <c r="E8617" s="48" t="s">
        <v>8819</v>
      </c>
      <c r="F8617" s="44" t="s">
        <v>1299</v>
      </c>
      <c r="G8617" s="61"/>
    </row>
    <row r="8618" spans="1:7" x14ac:dyDescent="0.15">
      <c r="A8618" s="44">
        <v>38714</v>
      </c>
      <c r="B8618" s="44" t="s">
        <v>1295</v>
      </c>
      <c r="C8618" s="48" t="s">
        <v>7327</v>
      </c>
      <c r="D8618" s="44">
        <v>2005</v>
      </c>
      <c r="E8618" s="48" t="s">
        <v>8690</v>
      </c>
      <c r="F8618" s="44" t="s">
        <v>1291</v>
      </c>
      <c r="G8618" s="61">
        <v>42844</v>
      </c>
    </row>
    <row r="8619" spans="1:7" x14ac:dyDescent="0.15">
      <c r="A8619" s="44">
        <v>38715</v>
      </c>
      <c r="B8619" s="44" t="s">
        <v>1296</v>
      </c>
      <c r="C8619" s="48" t="s">
        <v>7348</v>
      </c>
      <c r="D8619" s="44">
        <v>2004</v>
      </c>
      <c r="E8619" s="48" t="s">
        <v>8700</v>
      </c>
      <c r="F8619" s="44" t="s">
        <v>1297</v>
      </c>
      <c r="G8619" s="61">
        <v>43100</v>
      </c>
    </row>
    <row r="8620" spans="1:7" x14ac:dyDescent="0.15">
      <c r="A8620" s="44">
        <v>38716</v>
      </c>
      <c r="B8620" s="44" t="s">
        <v>1296</v>
      </c>
      <c r="C8620" s="48" t="s">
        <v>7263</v>
      </c>
      <c r="D8620" s="44">
        <v>2007</v>
      </c>
      <c r="E8620" s="48" t="s">
        <v>8806</v>
      </c>
      <c r="F8620" s="44" t="s">
        <v>1293</v>
      </c>
      <c r="G8620" s="61"/>
    </row>
    <row r="8621" spans="1:7" x14ac:dyDescent="0.15">
      <c r="A8621" s="44">
        <v>38717</v>
      </c>
      <c r="B8621" s="44" t="s">
        <v>1296</v>
      </c>
      <c r="C8621" s="48" t="s">
        <v>7350</v>
      </c>
      <c r="D8621" s="44">
        <v>2000</v>
      </c>
      <c r="E8621" s="48" t="s">
        <v>8806</v>
      </c>
      <c r="F8621" s="44" t="s">
        <v>1293</v>
      </c>
      <c r="G8621" s="61"/>
    </row>
    <row r="8622" spans="1:7" x14ac:dyDescent="0.15">
      <c r="A8622" s="44">
        <v>38718</v>
      </c>
      <c r="B8622" s="44" t="s">
        <v>1296</v>
      </c>
      <c r="C8622" s="48" t="s">
        <v>7258</v>
      </c>
      <c r="D8622" s="44">
        <v>2002</v>
      </c>
      <c r="E8622" s="48" t="s">
        <v>8806</v>
      </c>
      <c r="F8622" s="44" t="s">
        <v>1293</v>
      </c>
      <c r="G8622" s="61"/>
    </row>
    <row r="8623" spans="1:7" x14ac:dyDescent="0.15">
      <c r="A8623" s="44">
        <v>38719</v>
      </c>
      <c r="B8623" s="44" t="s">
        <v>1295</v>
      </c>
      <c r="C8623" s="48" t="s">
        <v>7343</v>
      </c>
      <c r="D8623" s="44">
        <v>2007</v>
      </c>
      <c r="E8623" s="48" t="s">
        <v>8806</v>
      </c>
      <c r="F8623" s="44" t="s">
        <v>1293</v>
      </c>
      <c r="G8623" s="61"/>
    </row>
    <row r="8624" spans="1:7" x14ac:dyDescent="0.15">
      <c r="A8624" s="44">
        <v>38722</v>
      </c>
      <c r="B8624" s="44" t="s">
        <v>1296</v>
      </c>
      <c r="C8624" s="48" t="s">
        <v>7346</v>
      </c>
      <c r="D8624" s="44">
        <v>2011</v>
      </c>
      <c r="E8624" s="48" t="s">
        <v>9210</v>
      </c>
      <c r="F8624" s="44" t="s">
        <v>1297</v>
      </c>
      <c r="G8624" s="61"/>
    </row>
    <row r="8625" spans="1:7" x14ac:dyDescent="0.15">
      <c r="A8625" s="44">
        <v>38723</v>
      </c>
      <c r="B8625" s="44" t="s">
        <v>1295</v>
      </c>
      <c r="C8625" s="48" t="s">
        <v>7247</v>
      </c>
      <c r="D8625" s="44">
        <v>2010</v>
      </c>
      <c r="E8625" s="48" t="s">
        <v>9210</v>
      </c>
      <c r="F8625" s="44" t="s">
        <v>1297</v>
      </c>
      <c r="G8625" s="61"/>
    </row>
    <row r="8626" spans="1:7" x14ac:dyDescent="0.15">
      <c r="A8626" s="44">
        <v>38725</v>
      </c>
      <c r="B8626" s="44" t="s">
        <v>1295</v>
      </c>
      <c r="C8626" s="48" t="s">
        <v>7252</v>
      </c>
      <c r="D8626" s="44">
        <v>2002</v>
      </c>
      <c r="E8626" s="48" t="s">
        <v>9210</v>
      </c>
      <c r="F8626" s="44" t="s">
        <v>1297</v>
      </c>
      <c r="G8626" s="61"/>
    </row>
    <row r="8627" spans="1:7" x14ac:dyDescent="0.15">
      <c r="A8627" s="44">
        <v>38728</v>
      </c>
      <c r="B8627" s="44" t="s">
        <v>1295</v>
      </c>
      <c r="C8627" s="48" t="s">
        <v>11283</v>
      </c>
      <c r="D8627" s="44">
        <v>1999</v>
      </c>
      <c r="E8627" s="48" t="s">
        <v>9210</v>
      </c>
      <c r="F8627" s="44" t="s">
        <v>1297</v>
      </c>
      <c r="G8627" s="61"/>
    </row>
    <row r="8628" spans="1:7" x14ac:dyDescent="0.15">
      <c r="A8628" s="44">
        <v>38729</v>
      </c>
      <c r="B8628" s="44" t="s">
        <v>1295</v>
      </c>
      <c r="C8628" s="48" t="s">
        <v>7377</v>
      </c>
      <c r="D8628" s="44">
        <v>2001</v>
      </c>
      <c r="E8628" s="48" t="s">
        <v>8790</v>
      </c>
      <c r="F8628" s="44" t="s">
        <v>1298</v>
      </c>
      <c r="G8628" s="61">
        <v>43100</v>
      </c>
    </row>
    <row r="8629" spans="1:7" x14ac:dyDescent="0.15">
      <c r="A8629" s="44">
        <v>38730</v>
      </c>
      <c r="B8629" s="44" t="s">
        <v>1295</v>
      </c>
      <c r="C8629" s="48" t="s">
        <v>7329</v>
      </c>
      <c r="D8629" s="44">
        <v>2006</v>
      </c>
      <c r="E8629" s="48" t="s">
        <v>8790</v>
      </c>
      <c r="F8629" s="44" t="s">
        <v>1298</v>
      </c>
      <c r="G8629" s="61"/>
    </row>
    <row r="8630" spans="1:7" x14ac:dyDescent="0.15">
      <c r="A8630" s="44">
        <v>38731</v>
      </c>
      <c r="B8630" s="44" t="s">
        <v>1295</v>
      </c>
      <c r="C8630" s="48" t="s">
        <v>7293</v>
      </c>
      <c r="D8630" s="44">
        <v>2005</v>
      </c>
      <c r="E8630" s="48" t="s">
        <v>8721</v>
      </c>
      <c r="F8630" s="44" t="s">
        <v>1298</v>
      </c>
      <c r="G8630" s="61">
        <v>43100</v>
      </c>
    </row>
    <row r="8631" spans="1:7" x14ac:dyDescent="0.15">
      <c r="A8631" s="44">
        <v>38732</v>
      </c>
      <c r="B8631" s="44" t="s">
        <v>1295</v>
      </c>
      <c r="C8631" s="48" t="s">
        <v>7339</v>
      </c>
      <c r="D8631" s="44">
        <v>2005</v>
      </c>
      <c r="E8631" s="48" t="s">
        <v>8822</v>
      </c>
      <c r="F8631" s="44" t="s">
        <v>1295</v>
      </c>
      <c r="G8631" s="61"/>
    </row>
    <row r="8632" spans="1:7" x14ac:dyDescent="0.15">
      <c r="A8632" s="44">
        <v>38733</v>
      </c>
      <c r="B8632" s="44" t="s">
        <v>1295</v>
      </c>
      <c r="C8632" s="48" t="s">
        <v>7383</v>
      </c>
      <c r="D8632" s="44">
        <v>2004</v>
      </c>
      <c r="E8632" s="48" t="s">
        <v>8781</v>
      </c>
      <c r="F8632" s="44" t="s">
        <v>1295</v>
      </c>
      <c r="G8632" s="61"/>
    </row>
    <row r="8633" spans="1:7" x14ac:dyDescent="0.15">
      <c r="A8633" s="44">
        <v>38734</v>
      </c>
      <c r="B8633" s="44" t="s">
        <v>1295</v>
      </c>
      <c r="C8633" s="48" t="s">
        <v>7384</v>
      </c>
      <c r="D8633" s="44">
        <v>2008</v>
      </c>
      <c r="E8633" s="48" t="s">
        <v>8781</v>
      </c>
      <c r="F8633" s="44" t="s">
        <v>1295</v>
      </c>
      <c r="G8633" s="61"/>
    </row>
    <row r="8634" spans="1:7" x14ac:dyDescent="0.15">
      <c r="A8634" s="44">
        <v>38735</v>
      </c>
      <c r="B8634" s="44" t="s">
        <v>1295</v>
      </c>
      <c r="C8634" s="48" t="s">
        <v>7385</v>
      </c>
      <c r="D8634" s="44">
        <v>2009</v>
      </c>
      <c r="E8634" s="48" t="s">
        <v>8781</v>
      </c>
      <c r="F8634" s="44" t="s">
        <v>1295</v>
      </c>
      <c r="G8634" s="61"/>
    </row>
    <row r="8635" spans="1:7" x14ac:dyDescent="0.15">
      <c r="A8635" s="44">
        <v>38736</v>
      </c>
      <c r="B8635" s="44" t="s">
        <v>1295</v>
      </c>
      <c r="C8635" s="48" t="s">
        <v>7291</v>
      </c>
      <c r="D8635" s="44">
        <v>2005</v>
      </c>
      <c r="E8635" s="48" t="s">
        <v>8781</v>
      </c>
      <c r="F8635" s="44" t="s">
        <v>1295</v>
      </c>
      <c r="G8635" s="61"/>
    </row>
    <row r="8636" spans="1:7" x14ac:dyDescent="0.15">
      <c r="A8636" s="44">
        <v>38737</v>
      </c>
      <c r="B8636" s="44" t="s">
        <v>1295</v>
      </c>
      <c r="C8636" s="48" t="s">
        <v>7290</v>
      </c>
      <c r="D8636" s="44">
        <v>2006</v>
      </c>
      <c r="E8636" s="48" t="s">
        <v>8781</v>
      </c>
      <c r="F8636" s="44" t="s">
        <v>1295</v>
      </c>
      <c r="G8636" s="61"/>
    </row>
    <row r="8637" spans="1:7" x14ac:dyDescent="0.15">
      <c r="A8637" s="44">
        <v>38738</v>
      </c>
      <c r="B8637" s="44" t="s">
        <v>1296</v>
      </c>
      <c r="C8637" s="48" t="s">
        <v>7405</v>
      </c>
      <c r="D8637" s="44">
        <v>2005</v>
      </c>
      <c r="E8637" s="48" t="s">
        <v>8796</v>
      </c>
      <c r="F8637" s="44" t="s">
        <v>1295</v>
      </c>
      <c r="G8637" s="61"/>
    </row>
    <row r="8638" spans="1:7" x14ac:dyDescent="0.15">
      <c r="A8638" s="44">
        <v>38739</v>
      </c>
      <c r="B8638" s="44" t="s">
        <v>1296</v>
      </c>
      <c r="C8638" s="48" t="s">
        <v>7357</v>
      </c>
      <c r="D8638" s="44">
        <v>2002</v>
      </c>
      <c r="E8638" s="48" t="s">
        <v>8796</v>
      </c>
      <c r="F8638" s="44" t="s">
        <v>1295</v>
      </c>
      <c r="G8638" s="61">
        <v>42841</v>
      </c>
    </row>
    <row r="8639" spans="1:7" x14ac:dyDescent="0.15">
      <c r="A8639" s="44">
        <v>38740</v>
      </c>
      <c r="B8639" s="44" t="s">
        <v>1296</v>
      </c>
      <c r="C8639" s="48" t="s">
        <v>7302</v>
      </c>
      <c r="D8639" s="44">
        <v>2005</v>
      </c>
      <c r="E8639" s="48" t="s">
        <v>8796</v>
      </c>
      <c r="F8639" s="44" t="s">
        <v>1295</v>
      </c>
      <c r="G8639" s="61">
        <v>43100</v>
      </c>
    </row>
    <row r="8640" spans="1:7" x14ac:dyDescent="0.15">
      <c r="A8640" s="44">
        <v>38741</v>
      </c>
      <c r="B8640" s="44" t="s">
        <v>1295</v>
      </c>
      <c r="C8640" s="48" t="s">
        <v>7306</v>
      </c>
      <c r="D8640" s="44">
        <v>2003</v>
      </c>
      <c r="E8640" s="48" t="s">
        <v>8796</v>
      </c>
      <c r="F8640" s="44" t="s">
        <v>1295</v>
      </c>
      <c r="G8640" s="61"/>
    </row>
    <row r="8641" spans="1:7" x14ac:dyDescent="0.15">
      <c r="A8641" s="44">
        <v>38742</v>
      </c>
      <c r="B8641" s="44" t="s">
        <v>1296</v>
      </c>
      <c r="C8641" s="48" t="s">
        <v>7248</v>
      </c>
      <c r="D8641" s="44">
        <v>2007</v>
      </c>
      <c r="E8641" s="48" t="s">
        <v>8703</v>
      </c>
      <c r="F8641" s="44" t="s">
        <v>1294</v>
      </c>
      <c r="G8641" s="61">
        <v>42862</v>
      </c>
    </row>
    <row r="8642" spans="1:7" x14ac:dyDescent="0.15">
      <c r="A8642" s="44">
        <v>38743</v>
      </c>
      <c r="B8642" s="44" t="s">
        <v>1296</v>
      </c>
      <c r="C8642" s="48" t="s">
        <v>7393</v>
      </c>
      <c r="D8642" s="44">
        <v>2006</v>
      </c>
      <c r="E8642" s="48" t="s">
        <v>8836</v>
      </c>
      <c r="F8642" s="44" t="s">
        <v>1296</v>
      </c>
      <c r="G8642" s="61"/>
    </row>
    <row r="8643" spans="1:7" x14ac:dyDescent="0.15">
      <c r="A8643" s="44">
        <v>38744</v>
      </c>
      <c r="B8643" s="44" t="s">
        <v>1296</v>
      </c>
      <c r="C8643" s="48" t="s">
        <v>7338</v>
      </c>
      <c r="D8643" s="44">
        <v>2000</v>
      </c>
      <c r="E8643" s="48" t="s">
        <v>8836</v>
      </c>
      <c r="F8643" s="44" t="s">
        <v>1296</v>
      </c>
      <c r="G8643" s="61"/>
    </row>
    <row r="8644" spans="1:7" x14ac:dyDescent="0.15">
      <c r="A8644" s="44">
        <v>38745</v>
      </c>
      <c r="B8644" s="44" t="s">
        <v>1296</v>
      </c>
      <c r="C8644" s="48" t="s">
        <v>3895</v>
      </c>
      <c r="D8644" s="44">
        <v>2006</v>
      </c>
      <c r="E8644" s="48" t="s">
        <v>8836</v>
      </c>
      <c r="F8644" s="44" t="s">
        <v>1296</v>
      </c>
      <c r="G8644" s="61"/>
    </row>
    <row r="8645" spans="1:7" x14ac:dyDescent="0.15">
      <c r="A8645" s="44">
        <v>38746</v>
      </c>
      <c r="B8645" s="44" t="s">
        <v>1296</v>
      </c>
      <c r="C8645" s="48" t="s">
        <v>7253</v>
      </c>
      <c r="D8645" s="44">
        <v>2006</v>
      </c>
      <c r="E8645" s="48" t="s">
        <v>8775</v>
      </c>
      <c r="F8645" s="44" t="s">
        <v>1290</v>
      </c>
      <c r="G8645" s="61">
        <v>43100</v>
      </c>
    </row>
    <row r="8646" spans="1:7" x14ac:dyDescent="0.15">
      <c r="A8646" s="44">
        <v>38747</v>
      </c>
      <c r="B8646" s="44" t="s">
        <v>1295</v>
      </c>
      <c r="C8646" s="48" t="s">
        <v>8022</v>
      </c>
      <c r="D8646" s="44">
        <v>2009</v>
      </c>
      <c r="E8646" s="48" t="s">
        <v>8775</v>
      </c>
      <c r="F8646" s="44" t="s">
        <v>1290</v>
      </c>
      <c r="G8646" s="61"/>
    </row>
    <row r="8647" spans="1:7" x14ac:dyDescent="0.15">
      <c r="A8647" s="44">
        <v>38748</v>
      </c>
      <c r="B8647" s="44" t="s">
        <v>1295</v>
      </c>
      <c r="C8647" s="48" t="s">
        <v>7237</v>
      </c>
      <c r="D8647" s="44">
        <v>2000</v>
      </c>
      <c r="E8647" s="48" t="s">
        <v>8775</v>
      </c>
      <c r="F8647" s="44" t="s">
        <v>1290</v>
      </c>
      <c r="G8647" s="61"/>
    </row>
    <row r="8648" spans="1:7" x14ac:dyDescent="0.15">
      <c r="A8648" s="44">
        <v>38749</v>
      </c>
      <c r="B8648" s="44" t="s">
        <v>1296</v>
      </c>
      <c r="C8648" s="48" t="s">
        <v>7700</v>
      </c>
      <c r="D8648" s="44">
        <v>2006</v>
      </c>
      <c r="E8648" s="48" t="s">
        <v>8775</v>
      </c>
      <c r="F8648" s="44" t="s">
        <v>1290</v>
      </c>
      <c r="G8648" s="61">
        <v>43100</v>
      </c>
    </row>
    <row r="8649" spans="1:7" x14ac:dyDescent="0.15">
      <c r="A8649" s="44">
        <v>38750</v>
      </c>
      <c r="B8649" s="44" t="s">
        <v>1295</v>
      </c>
      <c r="C8649" s="48" t="s">
        <v>7280</v>
      </c>
      <c r="D8649" s="44">
        <v>2008</v>
      </c>
      <c r="E8649" s="48" t="s">
        <v>8775</v>
      </c>
      <c r="F8649" s="44" t="s">
        <v>1290</v>
      </c>
      <c r="G8649" s="61"/>
    </row>
    <row r="8650" spans="1:7" x14ac:dyDescent="0.15">
      <c r="A8650" s="44">
        <v>38751</v>
      </c>
      <c r="B8650" s="44" t="s">
        <v>1296</v>
      </c>
      <c r="C8650" s="48" t="s">
        <v>7279</v>
      </c>
      <c r="D8650" s="44">
        <v>2005</v>
      </c>
      <c r="E8650" s="48" t="s">
        <v>8775</v>
      </c>
      <c r="F8650" s="44" t="s">
        <v>1290</v>
      </c>
      <c r="G8650" s="61"/>
    </row>
    <row r="8651" spans="1:7" x14ac:dyDescent="0.15">
      <c r="A8651" s="44">
        <v>38752</v>
      </c>
      <c r="B8651" s="44" t="s">
        <v>1295</v>
      </c>
      <c r="C8651" s="48" t="s">
        <v>7378</v>
      </c>
      <c r="D8651" s="44">
        <v>2002</v>
      </c>
      <c r="E8651" s="48" t="s">
        <v>8789</v>
      </c>
      <c r="F8651" s="44" t="s">
        <v>1297</v>
      </c>
      <c r="G8651" s="61">
        <v>43045</v>
      </c>
    </row>
    <row r="8652" spans="1:7" x14ac:dyDescent="0.15">
      <c r="A8652" s="44">
        <v>38753</v>
      </c>
      <c r="B8652" s="44" t="s">
        <v>1295</v>
      </c>
      <c r="C8652" s="48" t="s">
        <v>7409</v>
      </c>
      <c r="D8652" s="44">
        <v>2004</v>
      </c>
      <c r="E8652" s="48" t="s">
        <v>8789</v>
      </c>
      <c r="F8652" s="44" t="s">
        <v>1297</v>
      </c>
      <c r="G8652" s="61">
        <v>42844</v>
      </c>
    </row>
    <row r="8653" spans="1:7" x14ac:dyDescent="0.15">
      <c r="A8653" s="44">
        <v>38754</v>
      </c>
      <c r="B8653" s="44" t="s">
        <v>1295</v>
      </c>
      <c r="C8653" s="48" t="s">
        <v>7411</v>
      </c>
      <c r="D8653" s="44">
        <v>2005</v>
      </c>
      <c r="E8653" s="48" t="s">
        <v>8789</v>
      </c>
      <c r="F8653" s="44" t="s">
        <v>1297</v>
      </c>
      <c r="G8653" s="61">
        <v>43045</v>
      </c>
    </row>
    <row r="8654" spans="1:7" x14ac:dyDescent="0.15">
      <c r="A8654" s="44">
        <v>38755</v>
      </c>
      <c r="B8654" s="44" t="s">
        <v>1296</v>
      </c>
      <c r="C8654" s="48" t="s">
        <v>7403</v>
      </c>
      <c r="D8654" s="44">
        <v>2004</v>
      </c>
      <c r="E8654" s="48" t="s">
        <v>8704</v>
      </c>
      <c r="F8654" s="44" t="s">
        <v>1292</v>
      </c>
      <c r="G8654" s="61"/>
    </row>
    <row r="8655" spans="1:7" x14ac:dyDescent="0.15">
      <c r="A8655" s="44">
        <v>38756</v>
      </c>
      <c r="B8655" s="44" t="s">
        <v>1296</v>
      </c>
      <c r="C8655" s="48" t="s">
        <v>7402</v>
      </c>
      <c r="D8655" s="44">
        <v>2006</v>
      </c>
      <c r="E8655" s="48" t="s">
        <v>8704</v>
      </c>
      <c r="F8655" s="44" t="s">
        <v>1292</v>
      </c>
      <c r="G8655" s="61"/>
    </row>
    <row r="8656" spans="1:7" x14ac:dyDescent="0.15">
      <c r="A8656" s="44">
        <v>38757</v>
      </c>
      <c r="B8656" s="44" t="s">
        <v>1295</v>
      </c>
      <c r="C8656" s="48" t="s">
        <v>7361</v>
      </c>
      <c r="D8656" s="44">
        <v>2006</v>
      </c>
      <c r="E8656" s="48" t="s">
        <v>8704</v>
      </c>
      <c r="F8656" s="44" t="s">
        <v>1292</v>
      </c>
      <c r="G8656" s="61"/>
    </row>
    <row r="8657" spans="1:7" x14ac:dyDescent="0.15">
      <c r="A8657" s="44">
        <v>38758</v>
      </c>
      <c r="B8657" s="44" t="s">
        <v>1295</v>
      </c>
      <c r="C8657" s="48" t="s">
        <v>8377</v>
      </c>
      <c r="D8657" s="44">
        <v>2006</v>
      </c>
      <c r="E8657" s="48" t="s">
        <v>8704</v>
      </c>
      <c r="F8657" s="44" t="s">
        <v>1292</v>
      </c>
      <c r="G8657" s="61">
        <v>43100</v>
      </c>
    </row>
    <row r="8658" spans="1:7" x14ac:dyDescent="0.15">
      <c r="A8658" s="44">
        <v>38759</v>
      </c>
      <c r="B8658" s="44" t="s">
        <v>1295</v>
      </c>
      <c r="C8658" s="48" t="s">
        <v>7414</v>
      </c>
      <c r="D8658" s="44">
        <v>2004</v>
      </c>
      <c r="E8658" s="48" t="s">
        <v>8692</v>
      </c>
      <c r="F8658" s="44" t="s">
        <v>1298</v>
      </c>
      <c r="G8658" s="61">
        <v>43100</v>
      </c>
    </row>
    <row r="8659" spans="1:7" x14ac:dyDescent="0.15">
      <c r="A8659" s="44">
        <v>38760</v>
      </c>
      <c r="B8659" s="44" t="s">
        <v>1296</v>
      </c>
      <c r="C8659" s="48" t="s">
        <v>7452</v>
      </c>
      <c r="D8659" s="44">
        <v>2007</v>
      </c>
      <c r="E8659" s="48" t="s">
        <v>8704</v>
      </c>
      <c r="F8659" s="44" t="s">
        <v>1292</v>
      </c>
      <c r="G8659" s="61"/>
    </row>
    <row r="8660" spans="1:7" x14ac:dyDescent="0.15">
      <c r="A8660" s="44">
        <v>38761</v>
      </c>
      <c r="B8660" s="44" t="s">
        <v>1296</v>
      </c>
      <c r="C8660" s="48" t="s">
        <v>7453</v>
      </c>
      <c r="D8660" s="44">
        <v>2003</v>
      </c>
      <c r="E8660" s="48" t="s">
        <v>8704</v>
      </c>
      <c r="F8660" s="44" t="s">
        <v>1292</v>
      </c>
      <c r="G8660" s="61"/>
    </row>
    <row r="8661" spans="1:7" x14ac:dyDescent="0.15">
      <c r="A8661" s="44">
        <v>38763</v>
      </c>
      <c r="B8661" s="44" t="s">
        <v>1296</v>
      </c>
      <c r="C8661" s="48" t="s">
        <v>7454</v>
      </c>
      <c r="D8661" s="44">
        <v>2007</v>
      </c>
      <c r="E8661" s="48" t="s">
        <v>8802</v>
      </c>
      <c r="F8661" s="44" t="s">
        <v>1296</v>
      </c>
      <c r="G8661" s="61">
        <v>43100</v>
      </c>
    </row>
    <row r="8662" spans="1:7" x14ac:dyDescent="0.15">
      <c r="A8662" s="133">
        <v>38764</v>
      </c>
      <c r="B8662" s="133" t="s">
        <v>1295</v>
      </c>
      <c r="C8662" s="134" t="s">
        <v>7455</v>
      </c>
      <c r="D8662" s="133">
        <v>2003</v>
      </c>
      <c r="E8662" s="134" t="s">
        <v>11380</v>
      </c>
      <c r="F8662" s="133" t="s">
        <v>1298</v>
      </c>
    </row>
    <row r="8663" spans="1:7" x14ac:dyDescent="0.15">
      <c r="A8663" s="44">
        <v>38765</v>
      </c>
      <c r="B8663" s="44" t="s">
        <v>1295</v>
      </c>
      <c r="C8663" s="48" t="s">
        <v>7456</v>
      </c>
      <c r="D8663" s="44">
        <v>2006</v>
      </c>
      <c r="E8663" s="48" t="s">
        <v>8731</v>
      </c>
      <c r="F8663" s="44" t="s">
        <v>1293</v>
      </c>
      <c r="G8663" s="61">
        <v>43002</v>
      </c>
    </row>
    <row r="8664" spans="1:7" x14ac:dyDescent="0.15">
      <c r="A8664" s="44">
        <v>38766</v>
      </c>
      <c r="B8664" s="44" t="s">
        <v>1295</v>
      </c>
      <c r="C8664" s="48" t="s">
        <v>7457</v>
      </c>
      <c r="D8664" s="44">
        <v>2005</v>
      </c>
      <c r="E8664" s="48" t="s">
        <v>8731</v>
      </c>
      <c r="F8664" s="44" t="s">
        <v>1293</v>
      </c>
      <c r="G8664" s="61">
        <v>43002</v>
      </c>
    </row>
    <row r="8665" spans="1:7" x14ac:dyDescent="0.15">
      <c r="A8665" s="44">
        <v>38767</v>
      </c>
      <c r="B8665" s="44" t="s">
        <v>1295</v>
      </c>
      <c r="C8665" s="48" t="s">
        <v>7458</v>
      </c>
      <c r="D8665" s="44">
        <v>2004</v>
      </c>
      <c r="E8665" s="48" t="s">
        <v>8731</v>
      </c>
      <c r="F8665" s="44" t="s">
        <v>1293</v>
      </c>
      <c r="G8665" s="61">
        <v>43002</v>
      </c>
    </row>
    <row r="8666" spans="1:7" x14ac:dyDescent="0.15">
      <c r="A8666" s="44">
        <v>38768</v>
      </c>
      <c r="B8666" s="44" t="s">
        <v>1295</v>
      </c>
      <c r="C8666" s="48" t="s">
        <v>7459</v>
      </c>
      <c r="D8666" s="44">
        <v>2004</v>
      </c>
      <c r="E8666" s="48" t="s">
        <v>8731</v>
      </c>
      <c r="F8666" s="44" t="s">
        <v>1293</v>
      </c>
      <c r="G8666" s="61">
        <v>43002</v>
      </c>
    </row>
    <row r="8667" spans="1:7" x14ac:dyDescent="0.15">
      <c r="A8667" s="44">
        <v>38769</v>
      </c>
      <c r="B8667" s="44" t="s">
        <v>1295</v>
      </c>
      <c r="C8667" s="48" t="s">
        <v>7460</v>
      </c>
      <c r="D8667" s="44">
        <v>2005</v>
      </c>
      <c r="E8667" s="48" t="s">
        <v>8731</v>
      </c>
      <c r="F8667" s="44" t="s">
        <v>1293</v>
      </c>
      <c r="G8667" s="61"/>
    </row>
    <row r="8668" spans="1:7" x14ac:dyDescent="0.15">
      <c r="A8668" s="44">
        <v>38770</v>
      </c>
      <c r="B8668" s="44" t="s">
        <v>1295</v>
      </c>
      <c r="C8668" s="48" t="s">
        <v>7461</v>
      </c>
      <c r="D8668" s="44">
        <v>2005</v>
      </c>
      <c r="E8668" s="48" t="s">
        <v>8731</v>
      </c>
      <c r="F8668" s="44" t="s">
        <v>1293</v>
      </c>
      <c r="G8668" s="61"/>
    </row>
    <row r="8669" spans="1:7" x14ac:dyDescent="0.15">
      <c r="A8669" s="44">
        <v>38771</v>
      </c>
      <c r="B8669" s="44" t="s">
        <v>1295</v>
      </c>
      <c r="C8669" s="48" t="s">
        <v>7462</v>
      </c>
      <c r="D8669" s="44">
        <v>2006</v>
      </c>
      <c r="E8669" s="48" t="s">
        <v>8855</v>
      </c>
      <c r="F8669" s="44" t="s">
        <v>1292</v>
      </c>
      <c r="G8669" s="61">
        <v>43100</v>
      </c>
    </row>
    <row r="8670" spans="1:7" x14ac:dyDescent="0.15">
      <c r="A8670" s="44">
        <v>38772</v>
      </c>
      <c r="B8670" s="44" t="s">
        <v>1296</v>
      </c>
      <c r="C8670" s="48" t="s">
        <v>7463</v>
      </c>
      <c r="D8670" s="44">
        <v>2006</v>
      </c>
      <c r="E8670" s="48" t="s">
        <v>8726</v>
      </c>
      <c r="F8670" s="44" t="s">
        <v>1292</v>
      </c>
      <c r="G8670" s="61"/>
    </row>
    <row r="8671" spans="1:7" x14ac:dyDescent="0.15">
      <c r="A8671" s="44">
        <v>38773</v>
      </c>
      <c r="B8671" s="44" t="s">
        <v>1295</v>
      </c>
      <c r="C8671" s="48" t="s">
        <v>7464</v>
      </c>
      <c r="D8671" s="44">
        <v>2003</v>
      </c>
      <c r="E8671" s="48" t="s">
        <v>9980</v>
      </c>
      <c r="F8671" s="44" t="s">
        <v>1291</v>
      </c>
      <c r="G8671" s="61">
        <v>43100</v>
      </c>
    </row>
    <row r="8672" spans="1:7" x14ac:dyDescent="0.15">
      <c r="A8672" s="44">
        <v>38774</v>
      </c>
      <c r="B8672" s="44" t="s">
        <v>1295</v>
      </c>
      <c r="C8672" s="48" t="s">
        <v>7465</v>
      </c>
      <c r="D8672" s="44">
        <v>2007</v>
      </c>
      <c r="E8672" s="48" t="s">
        <v>8692</v>
      </c>
      <c r="F8672" s="44" t="s">
        <v>1298</v>
      </c>
      <c r="G8672" s="61">
        <v>43100</v>
      </c>
    </row>
    <row r="8673" spans="1:7" x14ac:dyDescent="0.15">
      <c r="A8673" s="44">
        <v>38775</v>
      </c>
      <c r="B8673" s="44" t="s">
        <v>1295</v>
      </c>
      <c r="C8673" s="48" t="s">
        <v>7466</v>
      </c>
      <c r="D8673" s="44">
        <v>2003</v>
      </c>
      <c r="E8673" s="48" t="s">
        <v>8692</v>
      </c>
      <c r="F8673" s="44" t="s">
        <v>1298</v>
      </c>
      <c r="G8673" s="61">
        <v>43100</v>
      </c>
    </row>
    <row r="8674" spans="1:7" x14ac:dyDescent="0.15">
      <c r="A8674" s="44">
        <v>38776</v>
      </c>
      <c r="B8674" s="44" t="s">
        <v>1295</v>
      </c>
      <c r="C8674" s="48" t="s">
        <v>7467</v>
      </c>
      <c r="D8674" s="44">
        <v>2003</v>
      </c>
      <c r="E8674" s="48" t="s">
        <v>8692</v>
      </c>
      <c r="F8674" s="44" t="s">
        <v>1298</v>
      </c>
      <c r="G8674" s="61">
        <v>43059</v>
      </c>
    </row>
    <row r="8675" spans="1:7" x14ac:dyDescent="0.15">
      <c r="A8675" s="44">
        <v>38777</v>
      </c>
      <c r="B8675" s="44" t="s">
        <v>1296</v>
      </c>
      <c r="C8675" s="48" t="s">
        <v>7468</v>
      </c>
      <c r="D8675" s="44">
        <v>2003</v>
      </c>
      <c r="E8675" s="48" t="s">
        <v>8721</v>
      </c>
      <c r="F8675" s="44" t="s">
        <v>1298</v>
      </c>
      <c r="G8675" s="61"/>
    </row>
    <row r="8676" spans="1:7" x14ac:dyDescent="0.15">
      <c r="A8676" s="44">
        <v>38779</v>
      </c>
      <c r="B8676" s="44" t="s">
        <v>1295</v>
      </c>
      <c r="C8676" s="48" t="s">
        <v>9127</v>
      </c>
      <c r="D8676" s="44">
        <v>2003</v>
      </c>
      <c r="E8676" s="48" t="s">
        <v>8797</v>
      </c>
      <c r="F8676" s="44" t="s">
        <v>1298</v>
      </c>
      <c r="G8676" s="61"/>
    </row>
    <row r="8677" spans="1:7" x14ac:dyDescent="0.15">
      <c r="A8677" s="44">
        <v>38780</v>
      </c>
      <c r="B8677" s="44" t="s">
        <v>1296</v>
      </c>
      <c r="C8677" s="48" t="s">
        <v>7469</v>
      </c>
      <c r="D8677" s="44">
        <v>2003</v>
      </c>
      <c r="E8677" s="48" t="s">
        <v>8784</v>
      </c>
      <c r="F8677" s="44" t="s">
        <v>1290</v>
      </c>
      <c r="G8677" s="61"/>
    </row>
    <row r="8678" spans="1:7" x14ac:dyDescent="0.15">
      <c r="A8678" s="44">
        <v>38781</v>
      </c>
      <c r="B8678" s="44" t="s">
        <v>1295</v>
      </c>
      <c r="C8678" s="48" t="s">
        <v>7470</v>
      </c>
      <c r="D8678" s="44">
        <v>2004</v>
      </c>
      <c r="E8678" s="48" t="s">
        <v>8773</v>
      </c>
      <c r="F8678" s="44" t="s">
        <v>1293</v>
      </c>
      <c r="G8678" s="61">
        <v>43002</v>
      </c>
    </row>
    <row r="8679" spans="1:7" x14ac:dyDescent="0.15">
      <c r="A8679" s="44">
        <v>38782</v>
      </c>
      <c r="B8679" s="44" t="s">
        <v>1295</v>
      </c>
      <c r="C8679" s="48" t="s">
        <v>4549</v>
      </c>
      <c r="D8679" s="44">
        <v>2004</v>
      </c>
      <c r="E8679" s="48" t="s">
        <v>8773</v>
      </c>
      <c r="F8679" s="44" t="s">
        <v>1293</v>
      </c>
      <c r="G8679" s="61"/>
    </row>
    <row r="8680" spans="1:7" x14ac:dyDescent="0.15">
      <c r="A8680" s="44">
        <v>38783</v>
      </c>
      <c r="B8680" s="44" t="s">
        <v>1296</v>
      </c>
      <c r="C8680" s="48" t="s">
        <v>7471</v>
      </c>
      <c r="D8680" s="44">
        <v>2007</v>
      </c>
      <c r="E8680" s="48" t="s">
        <v>8773</v>
      </c>
      <c r="F8680" s="44" t="s">
        <v>1293</v>
      </c>
      <c r="G8680" s="61"/>
    </row>
    <row r="8681" spans="1:7" x14ac:dyDescent="0.15">
      <c r="A8681" s="44">
        <v>38784</v>
      </c>
      <c r="B8681" s="44" t="s">
        <v>1295</v>
      </c>
      <c r="C8681" s="48" t="s">
        <v>7472</v>
      </c>
      <c r="D8681" s="44">
        <v>2006</v>
      </c>
      <c r="E8681" s="48" t="s">
        <v>8855</v>
      </c>
      <c r="F8681" s="44" t="s">
        <v>1292</v>
      </c>
      <c r="G8681" s="61"/>
    </row>
    <row r="8682" spans="1:7" x14ac:dyDescent="0.15">
      <c r="A8682" s="44">
        <v>38785</v>
      </c>
      <c r="B8682" s="44" t="s">
        <v>1296</v>
      </c>
      <c r="C8682" s="48" t="s">
        <v>7415</v>
      </c>
      <c r="D8682" s="44">
        <v>2000</v>
      </c>
      <c r="E8682" s="48" t="s">
        <v>8817</v>
      </c>
      <c r="F8682" s="44" t="s">
        <v>1291</v>
      </c>
      <c r="G8682" s="61">
        <v>42834</v>
      </c>
    </row>
    <row r="8683" spans="1:7" x14ac:dyDescent="0.15">
      <c r="A8683" s="44">
        <v>38786</v>
      </c>
      <c r="B8683" s="44" t="s">
        <v>1295</v>
      </c>
      <c r="C8683" s="48" t="s">
        <v>7473</v>
      </c>
      <c r="D8683" s="44">
        <v>2007</v>
      </c>
      <c r="E8683" s="48" t="s">
        <v>8729</v>
      </c>
      <c r="F8683" s="44" t="s">
        <v>1298</v>
      </c>
      <c r="G8683" s="61"/>
    </row>
    <row r="8684" spans="1:7" x14ac:dyDescent="0.15">
      <c r="A8684" s="44">
        <v>38787</v>
      </c>
      <c r="B8684" s="44" t="s">
        <v>1296</v>
      </c>
      <c r="C8684" s="48" t="s">
        <v>7474</v>
      </c>
      <c r="D8684" s="44">
        <v>2004</v>
      </c>
      <c r="E8684" s="48" t="s">
        <v>8761</v>
      </c>
      <c r="F8684" s="44" t="s">
        <v>1292</v>
      </c>
      <c r="G8684" s="61"/>
    </row>
    <row r="8685" spans="1:7" x14ac:dyDescent="0.15">
      <c r="A8685" s="44">
        <v>38788</v>
      </c>
      <c r="B8685" s="44" t="s">
        <v>1296</v>
      </c>
      <c r="C8685" s="48" t="s">
        <v>7475</v>
      </c>
      <c r="D8685" s="44">
        <v>2008</v>
      </c>
      <c r="E8685" s="48" t="s">
        <v>8782</v>
      </c>
      <c r="F8685" s="44" t="s">
        <v>1292</v>
      </c>
      <c r="G8685" s="61">
        <v>43002</v>
      </c>
    </row>
    <row r="8686" spans="1:7" x14ac:dyDescent="0.15">
      <c r="A8686" s="44">
        <v>38789</v>
      </c>
      <c r="B8686" s="44" t="s">
        <v>1295</v>
      </c>
      <c r="C8686" s="48" t="s">
        <v>7476</v>
      </c>
      <c r="D8686" s="44">
        <v>2000</v>
      </c>
      <c r="E8686" s="48" t="s">
        <v>9204</v>
      </c>
      <c r="F8686" s="44" t="s">
        <v>1291</v>
      </c>
      <c r="G8686" s="61"/>
    </row>
    <row r="8687" spans="1:7" x14ac:dyDescent="0.15">
      <c r="A8687" s="44">
        <v>38790</v>
      </c>
      <c r="B8687" s="44" t="s">
        <v>1295</v>
      </c>
      <c r="C8687" s="48" t="s">
        <v>7477</v>
      </c>
      <c r="D8687" s="44">
        <v>2002</v>
      </c>
      <c r="E8687" s="48" t="s">
        <v>9204</v>
      </c>
      <c r="F8687" s="44" t="s">
        <v>1291</v>
      </c>
      <c r="G8687" s="61"/>
    </row>
    <row r="8688" spans="1:7" x14ac:dyDescent="0.15">
      <c r="A8688" s="44">
        <v>38791</v>
      </c>
      <c r="B8688" s="44" t="s">
        <v>1296</v>
      </c>
      <c r="C8688" s="48" t="s">
        <v>7478</v>
      </c>
      <c r="D8688" s="44">
        <v>2003</v>
      </c>
      <c r="E8688" s="48" t="s">
        <v>9204</v>
      </c>
      <c r="F8688" s="44" t="s">
        <v>1291</v>
      </c>
      <c r="G8688" s="61"/>
    </row>
    <row r="8689" spans="1:7" x14ac:dyDescent="0.15">
      <c r="A8689" s="44">
        <v>38792</v>
      </c>
      <c r="B8689" s="44" t="s">
        <v>1296</v>
      </c>
      <c r="C8689" s="48" t="s">
        <v>7479</v>
      </c>
      <c r="D8689" s="44">
        <v>2000</v>
      </c>
      <c r="E8689" s="48" t="s">
        <v>9204</v>
      </c>
      <c r="F8689" s="44" t="s">
        <v>1291</v>
      </c>
      <c r="G8689" s="61"/>
    </row>
    <row r="8690" spans="1:7" x14ac:dyDescent="0.15">
      <c r="A8690" s="44">
        <v>38793</v>
      </c>
      <c r="B8690" s="44" t="s">
        <v>1295</v>
      </c>
      <c r="C8690" s="48" t="s">
        <v>7480</v>
      </c>
      <c r="D8690" s="44">
        <v>2000</v>
      </c>
      <c r="E8690" s="48" t="s">
        <v>9204</v>
      </c>
      <c r="F8690" s="44" t="s">
        <v>1291</v>
      </c>
      <c r="G8690" s="61"/>
    </row>
    <row r="8691" spans="1:7" x14ac:dyDescent="0.15">
      <c r="A8691" s="44">
        <v>38794</v>
      </c>
      <c r="B8691" s="44" t="s">
        <v>1296</v>
      </c>
      <c r="C8691" s="48" t="s">
        <v>7481</v>
      </c>
      <c r="D8691" s="44">
        <v>2006</v>
      </c>
      <c r="E8691" s="48" t="s">
        <v>8784</v>
      </c>
      <c r="F8691" s="44" t="s">
        <v>1290</v>
      </c>
      <c r="G8691" s="61"/>
    </row>
    <row r="8692" spans="1:7" x14ac:dyDescent="0.15">
      <c r="A8692" s="44">
        <v>38795</v>
      </c>
      <c r="B8692" s="44" t="s">
        <v>1295</v>
      </c>
      <c r="C8692" s="48" t="s">
        <v>7482</v>
      </c>
      <c r="D8692" s="44">
        <v>2002</v>
      </c>
      <c r="E8692" s="48" t="s">
        <v>8784</v>
      </c>
      <c r="F8692" s="44" t="s">
        <v>1290</v>
      </c>
      <c r="G8692" s="61"/>
    </row>
    <row r="8693" spans="1:7" x14ac:dyDescent="0.15">
      <c r="A8693" s="44">
        <v>38796</v>
      </c>
      <c r="B8693" s="44" t="s">
        <v>1296</v>
      </c>
      <c r="C8693" s="48" t="s">
        <v>7483</v>
      </c>
      <c r="D8693" s="44">
        <v>2004</v>
      </c>
      <c r="E8693" s="48" t="s">
        <v>11380</v>
      </c>
      <c r="F8693" s="44" t="s">
        <v>1298</v>
      </c>
      <c r="G8693" s="61"/>
    </row>
    <row r="8694" spans="1:7" x14ac:dyDescent="0.15">
      <c r="A8694" s="44">
        <v>38797</v>
      </c>
      <c r="B8694" s="44" t="s">
        <v>1295</v>
      </c>
      <c r="C8694" s="48" t="s">
        <v>7484</v>
      </c>
      <c r="D8694" s="44">
        <v>2005</v>
      </c>
      <c r="E8694" s="48" t="s">
        <v>8791</v>
      </c>
      <c r="F8694" s="44" t="s">
        <v>1295</v>
      </c>
      <c r="G8694" s="61"/>
    </row>
    <row r="8695" spans="1:7" x14ac:dyDescent="0.15">
      <c r="A8695" s="44">
        <v>38798</v>
      </c>
      <c r="B8695" s="44" t="s">
        <v>1296</v>
      </c>
      <c r="C8695" s="48" t="s">
        <v>7485</v>
      </c>
      <c r="D8695" s="44">
        <v>2000</v>
      </c>
      <c r="E8695" s="48" t="s">
        <v>8708</v>
      </c>
      <c r="F8695" s="44" t="s">
        <v>1296</v>
      </c>
      <c r="G8695" s="61"/>
    </row>
    <row r="8696" spans="1:7" x14ac:dyDescent="0.15">
      <c r="A8696" s="44">
        <v>38799</v>
      </c>
      <c r="B8696" s="44" t="s">
        <v>1295</v>
      </c>
      <c r="C8696" s="48" t="s">
        <v>7486</v>
      </c>
      <c r="D8696" s="44">
        <v>2004</v>
      </c>
      <c r="E8696" s="48" t="s">
        <v>8708</v>
      </c>
      <c r="F8696" s="44" t="s">
        <v>1296</v>
      </c>
      <c r="G8696" s="61">
        <v>43100</v>
      </c>
    </row>
    <row r="8697" spans="1:7" x14ac:dyDescent="0.15">
      <c r="A8697" s="44">
        <v>38800</v>
      </c>
      <c r="B8697" s="44" t="s">
        <v>1295</v>
      </c>
      <c r="C8697" s="48" t="s">
        <v>7423</v>
      </c>
      <c r="D8697" s="44">
        <v>2005</v>
      </c>
      <c r="E8697" s="48" t="s">
        <v>8748</v>
      </c>
      <c r="F8697" s="44" t="s">
        <v>1296</v>
      </c>
      <c r="G8697" s="61">
        <v>43100</v>
      </c>
    </row>
    <row r="8698" spans="1:7" x14ac:dyDescent="0.15">
      <c r="A8698" s="44">
        <v>38801</v>
      </c>
      <c r="B8698" s="44" t="s">
        <v>1295</v>
      </c>
      <c r="C8698" s="48" t="s">
        <v>7422</v>
      </c>
      <c r="D8698" s="44">
        <v>2004</v>
      </c>
      <c r="E8698" s="48" t="s">
        <v>8840</v>
      </c>
      <c r="F8698" s="44" t="s">
        <v>1291</v>
      </c>
      <c r="G8698" s="61">
        <v>42844</v>
      </c>
    </row>
    <row r="8699" spans="1:7" x14ac:dyDescent="0.15">
      <c r="A8699" s="44">
        <v>38804</v>
      </c>
      <c r="B8699" s="44" t="s">
        <v>1295</v>
      </c>
      <c r="C8699" s="48" t="s">
        <v>7487</v>
      </c>
      <c r="D8699" s="44">
        <v>2003</v>
      </c>
      <c r="E8699" s="48" t="s">
        <v>8837</v>
      </c>
      <c r="F8699" s="44" t="s">
        <v>1291</v>
      </c>
      <c r="G8699" s="61"/>
    </row>
    <row r="8700" spans="1:7" x14ac:dyDescent="0.15">
      <c r="A8700" s="44">
        <v>38806</v>
      </c>
      <c r="B8700" s="44" t="s">
        <v>1296</v>
      </c>
      <c r="C8700" s="48" t="s">
        <v>7488</v>
      </c>
      <c r="D8700" s="44">
        <v>2008</v>
      </c>
      <c r="E8700" s="48" t="s">
        <v>8837</v>
      </c>
      <c r="F8700" s="44" t="s">
        <v>1291</v>
      </c>
      <c r="G8700" s="61"/>
    </row>
    <row r="8701" spans="1:7" x14ac:dyDescent="0.15">
      <c r="A8701" s="44">
        <v>38807</v>
      </c>
      <c r="B8701" s="44" t="s">
        <v>1296</v>
      </c>
      <c r="C8701" s="48" t="s">
        <v>7489</v>
      </c>
      <c r="D8701" s="44">
        <v>2005</v>
      </c>
      <c r="E8701" s="48" t="s">
        <v>8837</v>
      </c>
      <c r="F8701" s="44" t="s">
        <v>1291</v>
      </c>
      <c r="G8701" s="61">
        <v>43100</v>
      </c>
    </row>
    <row r="8702" spans="1:7" x14ac:dyDescent="0.15">
      <c r="A8702" s="44">
        <v>38808</v>
      </c>
      <c r="B8702" s="44" t="s">
        <v>1295</v>
      </c>
      <c r="C8702" s="48" t="s">
        <v>7490</v>
      </c>
      <c r="D8702" s="44">
        <v>2011</v>
      </c>
      <c r="E8702" s="48" t="s">
        <v>8837</v>
      </c>
      <c r="F8702" s="44" t="s">
        <v>1291</v>
      </c>
      <c r="G8702" s="61"/>
    </row>
    <row r="8703" spans="1:7" x14ac:dyDescent="0.15">
      <c r="A8703" s="44">
        <v>38809</v>
      </c>
      <c r="B8703" s="44" t="s">
        <v>1296</v>
      </c>
      <c r="C8703" s="48" t="s">
        <v>7491</v>
      </c>
      <c r="D8703" s="44">
        <v>2006</v>
      </c>
      <c r="E8703" s="48" t="s">
        <v>8727</v>
      </c>
      <c r="F8703" s="44" t="s">
        <v>1293</v>
      </c>
      <c r="G8703" s="61">
        <v>43100</v>
      </c>
    </row>
    <row r="8704" spans="1:7" x14ac:dyDescent="0.15">
      <c r="A8704" s="44">
        <v>38810</v>
      </c>
      <c r="B8704" s="44" t="s">
        <v>1296</v>
      </c>
      <c r="C8704" s="48" t="s">
        <v>7492</v>
      </c>
      <c r="D8704" s="44">
        <v>2006</v>
      </c>
      <c r="E8704" s="48" t="s">
        <v>8727</v>
      </c>
      <c r="F8704" s="44" t="s">
        <v>1293</v>
      </c>
      <c r="G8704" s="61">
        <v>43100</v>
      </c>
    </row>
    <row r="8705" spans="1:7" x14ac:dyDescent="0.15">
      <c r="A8705" s="44">
        <v>38812</v>
      </c>
      <c r="B8705" s="44" t="s">
        <v>1296</v>
      </c>
      <c r="C8705" s="48" t="s">
        <v>7493</v>
      </c>
      <c r="D8705" s="44">
        <v>2006</v>
      </c>
      <c r="E8705" s="48" t="s">
        <v>8704</v>
      </c>
      <c r="F8705" s="44" t="s">
        <v>1292</v>
      </c>
      <c r="G8705" s="61"/>
    </row>
    <row r="8706" spans="1:7" x14ac:dyDescent="0.15">
      <c r="A8706" s="44">
        <v>38813</v>
      </c>
      <c r="B8706" s="44" t="s">
        <v>1295</v>
      </c>
      <c r="C8706" s="48" t="s">
        <v>7494</v>
      </c>
      <c r="D8706" s="44">
        <v>2007</v>
      </c>
      <c r="E8706" s="48" t="s">
        <v>8817</v>
      </c>
      <c r="F8706" s="44" t="s">
        <v>1291</v>
      </c>
      <c r="G8706" s="61"/>
    </row>
    <row r="8707" spans="1:7" x14ac:dyDescent="0.15">
      <c r="A8707" s="44">
        <v>38814</v>
      </c>
      <c r="B8707" s="44" t="s">
        <v>1295</v>
      </c>
      <c r="C8707" s="48" t="s">
        <v>7495</v>
      </c>
      <c r="D8707" s="44">
        <v>2006</v>
      </c>
      <c r="E8707" s="48" t="s">
        <v>8817</v>
      </c>
      <c r="F8707" s="44" t="s">
        <v>1291</v>
      </c>
      <c r="G8707" s="61"/>
    </row>
    <row r="8708" spans="1:7" x14ac:dyDescent="0.15">
      <c r="A8708" s="44">
        <v>38815</v>
      </c>
      <c r="B8708" s="44" t="s">
        <v>1295</v>
      </c>
      <c r="C8708" s="48" t="s">
        <v>7496</v>
      </c>
      <c r="D8708" s="44">
        <v>2007</v>
      </c>
      <c r="E8708" s="48" t="s">
        <v>8817</v>
      </c>
      <c r="F8708" s="44" t="s">
        <v>1291</v>
      </c>
      <c r="G8708" s="61"/>
    </row>
    <row r="8709" spans="1:7" x14ac:dyDescent="0.15">
      <c r="A8709" s="44">
        <v>38816</v>
      </c>
      <c r="B8709" s="44" t="s">
        <v>1295</v>
      </c>
      <c r="C8709" s="48" t="s">
        <v>7497</v>
      </c>
      <c r="D8709" s="44">
        <v>2006</v>
      </c>
      <c r="E8709" s="48" t="s">
        <v>8817</v>
      </c>
      <c r="F8709" s="44" t="s">
        <v>1291</v>
      </c>
      <c r="G8709" s="61"/>
    </row>
    <row r="8710" spans="1:7" x14ac:dyDescent="0.15">
      <c r="A8710" s="44">
        <v>38817</v>
      </c>
      <c r="B8710" s="44" t="s">
        <v>1295</v>
      </c>
      <c r="C8710" s="48" t="s">
        <v>7498</v>
      </c>
      <c r="D8710" s="44">
        <v>2005</v>
      </c>
      <c r="E8710" s="48" t="s">
        <v>8817</v>
      </c>
      <c r="F8710" s="44" t="s">
        <v>1291</v>
      </c>
      <c r="G8710" s="61">
        <v>43100</v>
      </c>
    </row>
    <row r="8711" spans="1:7" x14ac:dyDescent="0.15">
      <c r="A8711" s="44">
        <v>38818</v>
      </c>
      <c r="B8711" s="44" t="s">
        <v>1295</v>
      </c>
      <c r="C8711" s="48" t="s">
        <v>7421</v>
      </c>
      <c r="D8711" s="44">
        <v>2005</v>
      </c>
      <c r="E8711" s="48" t="s">
        <v>8697</v>
      </c>
      <c r="F8711" s="44" t="s">
        <v>1291</v>
      </c>
      <c r="G8711" s="61">
        <v>42844</v>
      </c>
    </row>
    <row r="8712" spans="1:7" x14ac:dyDescent="0.15">
      <c r="A8712" s="44">
        <v>38819</v>
      </c>
      <c r="B8712" s="44" t="s">
        <v>1295</v>
      </c>
      <c r="C8712" s="48" t="s">
        <v>7499</v>
      </c>
      <c r="D8712" s="44">
        <v>2007</v>
      </c>
      <c r="E8712" s="48" t="s">
        <v>8697</v>
      </c>
      <c r="F8712" s="44" t="s">
        <v>1291</v>
      </c>
      <c r="G8712" s="61">
        <v>43100</v>
      </c>
    </row>
    <row r="8713" spans="1:7" x14ac:dyDescent="0.15">
      <c r="A8713" s="44">
        <v>38820</v>
      </c>
      <c r="B8713" s="44" t="s">
        <v>1296</v>
      </c>
      <c r="C8713" s="48" t="s">
        <v>7419</v>
      </c>
      <c r="D8713" s="44">
        <v>2006</v>
      </c>
      <c r="E8713" s="48" t="s">
        <v>8710</v>
      </c>
      <c r="F8713" s="44" t="s">
        <v>1299</v>
      </c>
      <c r="G8713" s="61">
        <v>42834</v>
      </c>
    </row>
    <row r="8714" spans="1:7" x14ac:dyDescent="0.15">
      <c r="A8714" s="44">
        <v>38821</v>
      </c>
      <c r="B8714" s="44" t="s">
        <v>1295</v>
      </c>
      <c r="C8714" s="48" t="s">
        <v>9468</v>
      </c>
      <c r="D8714" s="44">
        <v>2007</v>
      </c>
      <c r="E8714" s="48" t="s">
        <v>8837</v>
      </c>
      <c r="F8714" s="44" t="s">
        <v>1291</v>
      </c>
      <c r="G8714" s="61"/>
    </row>
    <row r="8715" spans="1:7" x14ac:dyDescent="0.15">
      <c r="A8715" s="44">
        <v>38822</v>
      </c>
      <c r="B8715" s="44" t="s">
        <v>1295</v>
      </c>
      <c r="C8715" s="48" t="s">
        <v>7500</v>
      </c>
      <c r="D8715" s="44">
        <v>2007</v>
      </c>
      <c r="E8715" s="48" t="s">
        <v>8708</v>
      </c>
      <c r="F8715" s="44" t="s">
        <v>1296</v>
      </c>
      <c r="G8715" s="61">
        <v>43100</v>
      </c>
    </row>
    <row r="8716" spans="1:7" x14ac:dyDescent="0.15">
      <c r="A8716" s="44">
        <v>38823</v>
      </c>
      <c r="B8716" s="44" t="s">
        <v>1295</v>
      </c>
      <c r="C8716" s="48" t="s">
        <v>7420</v>
      </c>
      <c r="D8716" s="44">
        <v>2004</v>
      </c>
      <c r="E8716" s="48" t="s">
        <v>8702</v>
      </c>
      <c r="F8716" s="44" t="s">
        <v>1299</v>
      </c>
      <c r="G8716" s="61">
        <v>42834</v>
      </c>
    </row>
    <row r="8717" spans="1:7" x14ac:dyDescent="0.15">
      <c r="A8717" s="44">
        <v>38824</v>
      </c>
      <c r="B8717" s="44" t="s">
        <v>1295</v>
      </c>
      <c r="C8717" s="48" t="s">
        <v>7420</v>
      </c>
      <c r="D8717" s="44">
        <v>2005</v>
      </c>
      <c r="E8717" s="48" t="s">
        <v>8702</v>
      </c>
      <c r="F8717" s="44" t="s">
        <v>1299</v>
      </c>
      <c r="G8717" s="61"/>
    </row>
    <row r="8718" spans="1:7" x14ac:dyDescent="0.15">
      <c r="A8718" s="44">
        <v>38825</v>
      </c>
      <c r="B8718" s="44" t="s">
        <v>1296</v>
      </c>
      <c r="C8718" s="48" t="s">
        <v>7501</v>
      </c>
      <c r="D8718" s="44">
        <v>2006</v>
      </c>
      <c r="E8718" s="48" t="s">
        <v>8804</v>
      </c>
      <c r="F8718" s="44" t="s">
        <v>1296</v>
      </c>
      <c r="G8718" s="61">
        <v>42996</v>
      </c>
    </row>
    <row r="8719" spans="1:7" x14ac:dyDescent="0.15">
      <c r="A8719" s="44">
        <v>38826</v>
      </c>
      <c r="B8719" s="44" t="s">
        <v>1296</v>
      </c>
      <c r="C8719" s="48" t="s">
        <v>7502</v>
      </c>
      <c r="D8719" s="44">
        <v>2008</v>
      </c>
      <c r="E8719" s="48" t="s">
        <v>8804</v>
      </c>
      <c r="F8719" s="44" t="s">
        <v>1296</v>
      </c>
      <c r="G8719" s="61"/>
    </row>
    <row r="8720" spans="1:7" x14ac:dyDescent="0.15">
      <c r="A8720" s="44">
        <v>38827</v>
      </c>
      <c r="B8720" s="44" t="s">
        <v>1296</v>
      </c>
      <c r="C8720" s="48" t="s">
        <v>7503</v>
      </c>
      <c r="D8720" s="44">
        <v>2002</v>
      </c>
      <c r="E8720" s="48" t="s">
        <v>8804</v>
      </c>
      <c r="F8720" s="44" t="s">
        <v>1296</v>
      </c>
      <c r="G8720" s="61"/>
    </row>
    <row r="8721" spans="1:7" x14ac:dyDescent="0.15">
      <c r="A8721" s="44">
        <v>38828</v>
      </c>
      <c r="B8721" s="44" t="s">
        <v>1295</v>
      </c>
      <c r="C8721" s="48" t="s">
        <v>7504</v>
      </c>
      <c r="D8721" s="44">
        <v>2001</v>
      </c>
      <c r="E8721" s="48" t="s">
        <v>8804</v>
      </c>
      <c r="F8721" s="44" t="s">
        <v>1296</v>
      </c>
      <c r="G8721" s="61"/>
    </row>
    <row r="8722" spans="1:7" x14ac:dyDescent="0.15">
      <c r="A8722" s="44">
        <v>38829</v>
      </c>
      <c r="B8722" s="44" t="s">
        <v>1296</v>
      </c>
      <c r="C8722" s="48" t="s">
        <v>7505</v>
      </c>
      <c r="D8722" s="44">
        <v>2003</v>
      </c>
      <c r="E8722" s="48" t="s">
        <v>8804</v>
      </c>
      <c r="F8722" s="44" t="s">
        <v>1296</v>
      </c>
      <c r="G8722" s="61"/>
    </row>
    <row r="8723" spans="1:7" x14ac:dyDescent="0.15">
      <c r="A8723" s="44">
        <v>38830</v>
      </c>
      <c r="B8723" s="44" t="s">
        <v>1296</v>
      </c>
      <c r="C8723" s="48" t="s">
        <v>7506</v>
      </c>
      <c r="D8723" s="44">
        <v>2007</v>
      </c>
      <c r="E8723" s="48" t="s">
        <v>8804</v>
      </c>
      <c r="F8723" s="44" t="s">
        <v>1296</v>
      </c>
      <c r="G8723" s="61"/>
    </row>
    <row r="8724" spans="1:7" x14ac:dyDescent="0.15">
      <c r="A8724" s="44">
        <v>38831</v>
      </c>
      <c r="B8724" s="44" t="s">
        <v>1295</v>
      </c>
      <c r="C8724" s="48" t="s">
        <v>7507</v>
      </c>
      <c r="D8724" s="44">
        <v>2007</v>
      </c>
      <c r="E8724" s="48" t="s">
        <v>9210</v>
      </c>
      <c r="F8724" s="44" t="s">
        <v>1297</v>
      </c>
      <c r="G8724" s="61"/>
    </row>
    <row r="8725" spans="1:7" x14ac:dyDescent="0.15">
      <c r="A8725" s="44">
        <v>38832</v>
      </c>
      <c r="B8725" s="44" t="s">
        <v>1296</v>
      </c>
      <c r="C8725" s="48" t="s">
        <v>7508</v>
      </c>
      <c r="D8725" s="44">
        <v>2004</v>
      </c>
      <c r="E8725" s="48" t="s">
        <v>9210</v>
      </c>
      <c r="F8725" s="44" t="s">
        <v>1297</v>
      </c>
      <c r="G8725" s="61"/>
    </row>
    <row r="8726" spans="1:7" x14ac:dyDescent="0.15">
      <c r="A8726" s="44">
        <v>38839</v>
      </c>
      <c r="B8726" s="44" t="s">
        <v>1295</v>
      </c>
      <c r="C8726" s="48" t="s">
        <v>7509</v>
      </c>
      <c r="D8726" s="44">
        <v>2009</v>
      </c>
      <c r="E8726" s="48" t="s">
        <v>9210</v>
      </c>
      <c r="F8726" s="44" t="s">
        <v>1297</v>
      </c>
      <c r="G8726" s="61"/>
    </row>
    <row r="8727" spans="1:7" x14ac:dyDescent="0.15">
      <c r="A8727" s="44">
        <v>38840</v>
      </c>
      <c r="B8727" s="44" t="s">
        <v>1296</v>
      </c>
      <c r="C8727" s="48" t="s">
        <v>7510</v>
      </c>
      <c r="D8727" s="44">
        <v>2004</v>
      </c>
      <c r="E8727" s="48" t="s">
        <v>9210</v>
      </c>
      <c r="F8727" s="44" t="s">
        <v>1297</v>
      </c>
      <c r="G8727" s="61"/>
    </row>
    <row r="8728" spans="1:7" x14ac:dyDescent="0.15">
      <c r="A8728" s="44">
        <v>38841</v>
      </c>
      <c r="B8728" s="44" t="s">
        <v>1295</v>
      </c>
      <c r="C8728" s="48" t="s">
        <v>7511</v>
      </c>
      <c r="D8728" s="44">
        <v>2008</v>
      </c>
      <c r="E8728" s="48" t="s">
        <v>9210</v>
      </c>
      <c r="F8728" s="44" t="s">
        <v>1297</v>
      </c>
      <c r="G8728" s="61"/>
    </row>
    <row r="8729" spans="1:7" x14ac:dyDescent="0.15">
      <c r="A8729" s="44">
        <v>38843</v>
      </c>
      <c r="B8729" s="44" t="s">
        <v>1295</v>
      </c>
      <c r="C8729" s="48" t="s">
        <v>7512</v>
      </c>
      <c r="D8729" s="44">
        <v>2008</v>
      </c>
      <c r="E8729" s="48" t="s">
        <v>9210</v>
      </c>
      <c r="F8729" s="44" t="s">
        <v>1297</v>
      </c>
      <c r="G8729" s="61"/>
    </row>
    <row r="8730" spans="1:7" x14ac:dyDescent="0.15">
      <c r="A8730" s="44">
        <v>38845</v>
      </c>
      <c r="B8730" s="44" t="s">
        <v>1296</v>
      </c>
      <c r="C8730" s="48" t="s">
        <v>7513</v>
      </c>
      <c r="D8730" s="44">
        <v>2005</v>
      </c>
      <c r="E8730" s="48" t="s">
        <v>8700</v>
      </c>
      <c r="F8730" s="44" t="s">
        <v>1297</v>
      </c>
      <c r="G8730" s="61">
        <v>42863</v>
      </c>
    </row>
    <row r="8731" spans="1:7" x14ac:dyDescent="0.15">
      <c r="A8731" s="44">
        <v>38846</v>
      </c>
      <c r="B8731" s="44" t="s">
        <v>1296</v>
      </c>
      <c r="C8731" s="48" t="s">
        <v>7514</v>
      </c>
      <c r="D8731" s="44">
        <v>2006</v>
      </c>
      <c r="E8731" s="48" t="s">
        <v>8788</v>
      </c>
      <c r="F8731" s="44" t="s">
        <v>1291</v>
      </c>
      <c r="G8731" s="61">
        <v>42860</v>
      </c>
    </row>
    <row r="8732" spans="1:7" x14ac:dyDescent="0.15">
      <c r="A8732" s="44">
        <v>38847</v>
      </c>
      <c r="B8732" s="44" t="s">
        <v>1295</v>
      </c>
      <c r="C8732" s="48" t="s">
        <v>7515</v>
      </c>
      <c r="D8732" s="44">
        <v>2006</v>
      </c>
      <c r="E8732" s="48" t="s">
        <v>8801</v>
      </c>
      <c r="F8732" s="44" t="s">
        <v>1296</v>
      </c>
      <c r="G8732" s="61">
        <v>42859</v>
      </c>
    </row>
    <row r="8733" spans="1:7" x14ac:dyDescent="0.15">
      <c r="A8733" s="44">
        <v>38848</v>
      </c>
      <c r="B8733" s="44" t="s">
        <v>1295</v>
      </c>
      <c r="C8733" s="48" t="s">
        <v>7516</v>
      </c>
      <c r="D8733" s="44">
        <v>2006</v>
      </c>
      <c r="E8733" s="48" t="s">
        <v>8691</v>
      </c>
      <c r="F8733" s="44" t="s">
        <v>1296</v>
      </c>
      <c r="G8733" s="61"/>
    </row>
    <row r="8734" spans="1:7" x14ac:dyDescent="0.15">
      <c r="A8734" s="44">
        <v>38850</v>
      </c>
      <c r="B8734" s="44" t="s">
        <v>1296</v>
      </c>
      <c r="C8734" s="48" t="s">
        <v>7517</v>
      </c>
      <c r="D8734" s="44">
        <v>2011</v>
      </c>
      <c r="E8734" s="48" t="s">
        <v>8691</v>
      </c>
      <c r="F8734" s="44" t="s">
        <v>1296</v>
      </c>
      <c r="G8734" s="61"/>
    </row>
    <row r="8735" spans="1:7" x14ac:dyDescent="0.15">
      <c r="A8735" s="44">
        <v>38853</v>
      </c>
      <c r="B8735" s="44" t="s">
        <v>1295</v>
      </c>
      <c r="C8735" s="48" t="s">
        <v>7518</v>
      </c>
      <c r="D8735" s="44">
        <v>2002</v>
      </c>
      <c r="E8735" s="48" t="s">
        <v>8741</v>
      </c>
      <c r="F8735" s="44" t="s">
        <v>1292</v>
      </c>
      <c r="G8735" s="61">
        <v>43059</v>
      </c>
    </row>
    <row r="8736" spans="1:7" x14ac:dyDescent="0.15">
      <c r="A8736" s="44">
        <v>38854</v>
      </c>
      <c r="B8736" s="44" t="s">
        <v>1295</v>
      </c>
      <c r="C8736" s="48" t="s">
        <v>7519</v>
      </c>
      <c r="D8736" s="44">
        <v>2003</v>
      </c>
      <c r="E8736" s="48" t="s">
        <v>8741</v>
      </c>
      <c r="F8736" s="44" t="s">
        <v>1292</v>
      </c>
      <c r="G8736" s="61"/>
    </row>
    <row r="8737" spans="1:7" x14ac:dyDescent="0.15">
      <c r="A8737" s="44">
        <v>38857</v>
      </c>
      <c r="B8737" s="44" t="s">
        <v>1295</v>
      </c>
      <c r="C8737" s="48" t="s">
        <v>7520</v>
      </c>
      <c r="D8737" s="44">
        <v>2004</v>
      </c>
      <c r="E8737" s="48" t="s">
        <v>8741</v>
      </c>
      <c r="F8737" s="44" t="s">
        <v>1292</v>
      </c>
      <c r="G8737" s="61"/>
    </row>
    <row r="8738" spans="1:7" x14ac:dyDescent="0.15">
      <c r="A8738" s="44">
        <v>38858</v>
      </c>
      <c r="B8738" s="44" t="s">
        <v>1296</v>
      </c>
      <c r="C8738" s="48" t="s">
        <v>7521</v>
      </c>
      <c r="D8738" s="44">
        <v>2006</v>
      </c>
      <c r="E8738" s="48" t="s">
        <v>8741</v>
      </c>
      <c r="F8738" s="44" t="s">
        <v>1292</v>
      </c>
      <c r="G8738" s="61"/>
    </row>
    <row r="8739" spans="1:7" x14ac:dyDescent="0.15">
      <c r="A8739" s="44">
        <v>38860</v>
      </c>
      <c r="B8739" s="44" t="s">
        <v>1296</v>
      </c>
      <c r="C8739" s="48" t="s">
        <v>7522</v>
      </c>
      <c r="D8739" s="44">
        <v>2005</v>
      </c>
      <c r="E8739" s="48" t="s">
        <v>8829</v>
      </c>
      <c r="F8739" s="44" t="s">
        <v>1290</v>
      </c>
      <c r="G8739" s="61"/>
    </row>
    <row r="8740" spans="1:7" x14ac:dyDescent="0.15">
      <c r="A8740" s="44">
        <v>38861</v>
      </c>
      <c r="B8740" s="44" t="s">
        <v>1295</v>
      </c>
      <c r="C8740" s="48" t="s">
        <v>7523</v>
      </c>
      <c r="D8740" s="44">
        <v>2005</v>
      </c>
      <c r="E8740" s="48" t="s">
        <v>8829</v>
      </c>
      <c r="F8740" s="44" t="s">
        <v>1290</v>
      </c>
      <c r="G8740" s="61"/>
    </row>
    <row r="8741" spans="1:7" x14ac:dyDescent="0.15">
      <c r="A8741" s="44">
        <v>38862</v>
      </c>
      <c r="B8741" s="44" t="s">
        <v>1296</v>
      </c>
      <c r="C8741" s="48" t="s">
        <v>7524</v>
      </c>
      <c r="D8741" s="44">
        <v>2006</v>
      </c>
      <c r="E8741" s="48" t="s">
        <v>8786</v>
      </c>
      <c r="F8741" s="44" t="s">
        <v>1297</v>
      </c>
      <c r="G8741" s="61">
        <v>42860</v>
      </c>
    </row>
    <row r="8742" spans="1:7" x14ac:dyDescent="0.15">
      <c r="A8742" s="44">
        <v>38863</v>
      </c>
      <c r="B8742" s="44" t="s">
        <v>1296</v>
      </c>
      <c r="C8742" s="48" t="s">
        <v>7525</v>
      </c>
      <c r="D8742" s="44">
        <v>2006</v>
      </c>
      <c r="E8742" s="48" t="s">
        <v>8738</v>
      </c>
      <c r="F8742" s="44" t="s">
        <v>1293</v>
      </c>
      <c r="G8742" s="61">
        <v>43100</v>
      </c>
    </row>
    <row r="8743" spans="1:7" x14ac:dyDescent="0.15">
      <c r="A8743" s="44">
        <v>38864</v>
      </c>
      <c r="B8743" s="44" t="s">
        <v>1295</v>
      </c>
      <c r="C8743" s="48" t="s">
        <v>8378</v>
      </c>
      <c r="D8743" s="44">
        <v>2002</v>
      </c>
      <c r="E8743" s="48" t="s">
        <v>8738</v>
      </c>
      <c r="F8743" s="44" t="s">
        <v>1293</v>
      </c>
      <c r="G8743" s="61"/>
    </row>
    <row r="8744" spans="1:7" x14ac:dyDescent="0.15">
      <c r="A8744" s="44">
        <v>38865</v>
      </c>
      <c r="B8744" s="44" t="s">
        <v>1296</v>
      </c>
      <c r="C8744" s="48" t="s">
        <v>7526</v>
      </c>
      <c r="D8744" s="44">
        <v>2002</v>
      </c>
      <c r="E8744" s="48" t="s">
        <v>8830</v>
      </c>
      <c r="F8744" s="44" t="s">
        <v>1297</v>
      </c>
      <c r="G8744" s="61"/>
    </row>
    <row r="8745" spans="1:7" x14ac:dyDescent="0.15">
      <c r="A8745" s="44">
        <v>38866</v>
      </c>
      <c r="B8745" s="44" t="s">
        <v>1295</v>
      </c>
      <c r="C8745" s="48" t="s">
        <v>7527</v>
      </c>
      <c r="D8745" s="44">
        <v>2005</v>
      </c>
      <c r="E8745" s="48" t="s">
        <v>8700</v>
      </c>
      <c r="F8745" s="44" t="s">
        <v>1297</v>
      </c>
      <c r="G8745" s="61">
        <v>42863</v>
      </c>
    </row>
    <row r="8746" spans="1:7" x14ac:dyDescent="0.15">
      <c r="A8746" s="44">
        <v>38867</v>
      </c>
      <c r="B8746" s="44" t="s">
        <v>1296</v>
      </c>
      <c r="C8746" s="48" t="s">
        <v>7528</v>
      </c>
      <c r="D8746" s="44">
        <v>2007</v>
      </c>
      <c r="E8746" s="48" t="s">
        <v>8739</v>
      </c>
      <c r="F8746" s="44" t="s">
        <v>1292</v>
      </c>
      <c r="G8746" s="61"/>
    </row>
    <row r="8747" spans="1:7" x14ac:dyDescent="0.15">
      <c r="A8747" s="44">
        <v>38868</v>
      </c>
      <c r="B8747" s="44" t="s">
        <v>1296</v>
      </c>
      <c r="C8747" s="48" t="s">
        <v>7529</v>
      </c>
      <c r="D8747" s="44">
        <v>2002</v>
      </c>
      <c r="E8747" s="48" t="s">
        <v>8737</v>
      </c>
      <c r="F8747" s="44" t="s">
        <v>1293</v>
      </c>
      <c r="G8747" s="61"/>
    </row>
    <row r="8748" spans="1:7" x14ac:dyDescent="0.15">
      <c r="A8748" s="44">
        <v>38869</v>
      </c>
      <c r="B8748" s="44" t="s">
        <v>1295</v>
      </c>
      <c r="C8748" s="48" t="s">
        <v>7530</v>
      </c>
      <c r="D8748" s="44">
        <v>2008</v>
      </c>
      <c r="E8748" s="48" t="s">
        <v>8766</v>
      </c>
      <c r="F8748" s="44" t="s">
        <v>1291</v>
      </c>
      <c r="G8748" s="61"/>
    </row>
    <row r="8749" spans="1:7" x14ac:dyDescent="0.15">
      <c r="A8749" s="44">
        <v>38870</v>
      </c>
      <c r="B8749" s="44" t="s">
        <v>1295</v>
      </c>
      <c r="C8749" s="48" t="s">
        <v>7531</v>
      </c>
      <c r="D8749" s="44">
        <v>2008</v>
      </c>
      <c r="E8749" s="48" t="s">
        <v>8766</v>
      </c>
      <c r="F8749" s="44" t="s">
        <v>1291</v>
      </c>
      <c r="G8749" s="61"/>
    </row>
    <row r="8750" spans="1:7" x14ac:dyDescent="0.15">
      <c r="A8750" s="44">
        <v>38871</v>
      </c>
      <c r="B8750" s="44" t="s">
        <v>1295</v>
      </c>
      <c r="C8750" s="48" t="s">
        <v>7532</v>
      </c>
      <c r="D8750" s="44">
        <v>2006</v>
      </c>
      <c r="E8750" s="48" t="s">
        <v>8739</v>
      </c>
      <c r="F8750" s="44" t="s">
        <v>1292</v>
      </c>
      <c r="G8750" s="61">
        <v>43100</v>
      </c>
    </row>
    <row r="8751" spans="1:7" x14ac:dyDescent="0.15">
      <c r="A8751" s="44">
        <v>38872</v>
      </c>
      <c r="B8751" s="44" t="s">
        <v>1295</v>
      </c>
      <c r="C8751" s="48" t="s">
        <v>7533</v>
      </c>
      <c r="D8751" s="44">
        <v>2002</v>
      </c>
      <c r="E8751" s="48" t="s">
        <v>8739</v>
      </c>
      <c r="F8751" s="44" t="s">
        <v>1292</v>
      </c>
      <c r="G8751" s="61"/>
    </row>
    <row r="8752" spans="1:7" x14ac:dyDescent="0.15">
      <c r="A8752" s="44">
        <v>38873</v>
      </c>
      <c r="B8752" s="44" t="s">
        <v>1295</v>
      </c>
      <c r="C8752" s="48" t="s">
        <v>8379</v>
      </c>
      <c r="D8752" s="44">
        <v>2005</v>
      </c>
      <c r="E8752" s="48" t="s">
        <v>8739</v>
      </c>
      <c r="F8752" s="44" t="s">
        <v>1292</v>
      </c>
      <c r="G8752" s="61"/>
    </row>
    <row r="8753" spans="1:7" x14ac:dyDescent="0.15">
      <c r="A8753" s="44">
        <v>38874</v>
      </c>
      <c r="B8753" s="44" t="s">
        <v>1296</v>
      </c>
      <c r="C8753" s="48" t="s">
        <v>7534</v>
      </c>
      <c r="D8753" s="44">
        <v>2007</v>
      </c>
      <c r="E8753" s="48" t="s">
        <v>8726</v>
      </c>
      <c r="F8753" s="44" t="s">
        <v>1292</v>
      </c>
      <c r="G8753" s="61">
        <v>43100</v>
      </c>
    </row>
    <row r="8754" spans="1:7" x14ac:dyDescent="0.15">
      <c r="A8754" s="44">
        <v>38875</v>
      </c>
      <c r="B8754" s="44" t="s">
        <v>1296</v>
      </c>
      <c r="C8754" s="48" t="s">
        <v>9389</v>
      </c>
      <c r="D8754" s="44">
        <v>2006</v>
      </c>
      <c r="E8754" s="48" t="s">
        <v>8726</v>
      </c>
      <c r="F8754" s="44" t="s">
        <v>1292</v>
      </c>
      <c r="G8754" s="61">
        <v>43100</v>
      </c>
    </row>
    <row r="8755" spans="1:7" x14ac:dyDescent="0.15">
      <c r="A8755" s="44">
        <v>38876</v>
      </c>
      <c r="B8755" s="44" t="s">
        <v>1296</v>
      </c>
      <c r="C8755" s="48" t="s">
        <v>7535</v>
      </c>
      <c r="D8755" s="44">
        <v>2003</v>
      </c>
      <c r="E8755" s="48" t="s">
        <v>8780</v>
      </c>
      <c r="F8755" s="44" t="s">
        <v>1294</v>
      </c>
      <c r="G8755" s="61"/>
    </row>
    <row r="8756" spans="1:7" x14ac:dyDescent="0.15">
      <c r="A8756" s="44">
        <v>38877</v>
      </c>
      <c r="B8756" s="44" t="s">
        <v>1295</v>
      </c>
      <c r="C8756" s="48" t="s">
        <v>8380</v>
      </c>
      <c r="D8756" s="44">
        <v>2005</v>
      </c>
      <c r="E8756" s="48" t="s">
        <v>8780</v>
      </c>
      <c r="F8756" s="44" t="s">
        <v>1294</v>
      </c>
      <c r="G8756" s="61"/>
    </row>
    <row r="8757" spans="1:7" x14ac:dyDescent="0.15">
      <c r="A8757" s="44">
        <v>38879</v>
      </c>
      <c r="B8757" s="44" t="s">
        <v>1296</v>
      </c>
      <c r="C8757" s="48" t="s">
        <v>7536</v>
      </c>
      <c r="D8757" s="44">
        <v>2006</v>
      </c>
      <c r="E8757" s="48" t="s">
        <v>8704</v>
      </c>
      <c r="F8757" s="44" t="s">
        <v>1292</v>
      </c>
      <c r="G8757" s="61"/>
    </row>
    <row r="8758" spans="1:7" x14ac:dyDescent="0.15">
      <c r="A8758" s="44">
        <v>38880</v>
      </c>
      <c r="B8758" s="44" t="s">
        <v>1296</v>
      </c>
      <c r="C8758" s="48" t="s">
        <v>7537</v>
      </c>
      <c r="D8758" s="44">
        <v>2006</v>
      </c>
      <c r="E8758" s="48" t="s">
        <v>8704</v>
      </c>
      <c r="F8758" s="44" t="s">
        <v>1292</v>
      </c>
      <c r="G8758" s="61"/>
    </row>
    <row r="8759" spans="1:7" x14ac:dyDescent="0.15">
      <c r="A8759" s="44">
        <v>38881</v>
      </c>
      <c r="B8759" s="44" t="s">
        <v>1296</v>
      </c>
      <c r="C8759" s="48" t="s">
        <v>7538</v>
      </c>
      <c r="D8759" s="44">
        <v>2005</v>
      </c>
      <c r="E8759" s="48" t="s">
        <v>8704</v>
      </c>
      <c r="F8759" s="44" t="s">
        <v>1292</v>
      </c>
      <c r="G8759" s="61"/>
    </row>
    <row r="8760" spans="1:7" x14ac:dyDescent="0.15">
      <c r="A8760" s="44">
        <v>38882</v>
      </c>
      <c r="B8760" s="44" t="s">
        <v>1296</v>
      </c>
      <c r="C8760" s="48" t="s">
        <v>7539</v>
      </c>
      <c r="D8760" s="44">
        <v>2008</v>
      </c>
      <c r="E8760" s="48" t="s">
        <v>9178</v>
      </c>
      <c r="F8760" s="44" t="s">
        <v>1291</v>
      </c>
      <c r="G8760" s="61">
        <v>43100</v>
      </c>
    </row>
    <row r="8761" spans="1:7" x14ac:dyDescent="0.15">
      <c r="A8761" s="44">
        <v>38883</v>
      </c>
      <c r="B8761" s="44" t="s">
        <v>1296</v>
      </c>
      <c r="C8761" s="48" t="s">
        <v>7540</v>
      </c>
      <c r="D8761" s="44">
        <v>2006</v>
      </c>
      <c r="E8761" s="48" t="s">
        <v>8776</v>
      </c>
      <c r="F8761" s="44" t="s">
        <v>1295</v>
      </c>
      <c r="G8761" s="61">
        <v>43100</v>
      </c>
    </row>
    <row r="8762" spans="1:7" x14ac:dyDescent="0.15">
      <c r="A8762" s="44">
        <v>38884</v>
      </c>
      <c r="B8762" s="44" t="s">
        <v>1295</v>
      </c>
      <c r="C8762" s="48" t="s">
        <v>7839</v>
      </c>
      <c r="D8762" s="44">
        <v>2000</v>
      </c>
      <c r="E8762" s="48" t="s">
        <v>8761</v>
      </c>
      <c r="F8762" s="44" t="s">
        <v>1292</v>
      </c>
      <c r="G8762" s="61"/>
    </row>
    <row r="8763" spans="1:7" x14ac:dyDescent="0.15">
      <c r="A8763" s="44">
        <v>38885</v>
      </c>
      <c r="B8763" s="44" t="s">
        <v>1295</v>
      </c>
      <c r="C8763" s="48" t="s">
        <v>7541</v>
      </c>
      <c r="D8763" s="44">
        <v>2001</v>
      </c>
      <c r="E8763" s="48" t="s">
        <v>8761</v>
      </c>
      <c r="F8763" s="44" t="s">
        <v>1292</v>
      </c>
      <c r="G8763" s="61"/>
    </row>
    <row r="8764" spans="1:7" x14ac:dyDescent="0.15">
      <c r="A8764" s="44">
        <v>38886</v>
      </c>
      <c r="B8764" s="44" t="s">
        <v>1295</v>
      </c>
      <c r="C8764" s="48" t="s">
        <v>7542</v>
      </c>
      <c r="D8764" s="44">
        <v>2004</v>
      </c>
      <c r="E8764" s="48" t="s">
        <v>8761</v>
      </c>
      <c r="F8764" s="44" t="s">
        <v>1292</v>
      </c>
      <c r="G8764" s="61"/>
    </row>
    <row r="8765" spans="1:7" x14ac:dyDescent="0.15">
      <c r="A8765" s="44">
        <v>38887</v>
      </c>
      <c r="B8765" s="44" t="s">
        <v>1296</v>
      </c>
      <c r="C8765" s="48" t="s">
        <v>7543</v>
      </c>
      <c r="D8765" s="44">
        <v>2000</v>
      </c>
      <c r="E8765" s="48" t="s">
        <v>8761</v>
      </c>
      <c r="F8765" s="44" t="s">
        <v>1292</v>
      </c>
      <c r="G8765" s="61"/>
    </row>
    <row r="8766" spans="1:7" x14ac:dyDescent="0.15">
      <c r="A8766" s="44">
        <v>38888</v>
      </c>
      <c r="B8766" s="44" t="s">
        <v>1296</v>
      </c>
      <c r="C8766" s="48" t="s">
        <v>7544</v>
      </c>
      <c r="D8766" s="44">
        <v>2000</v>
      </c>
      <c r="E8766" s="48" t="s">
        <v>8761</v>
      </c>
      <c r="F8766" s="44" t="s">
        <v>1292</v>
      </c>
      <c r="G8766" s="61"/>
    </row>
    <row r="8767" spans="1:7" x14ac:dyDescent="0.15">
      <c r="A8767" s="44">
        <v>38889</v>
      </c>
      <c r="B8767" s="44" t="s">
        <v>1296</v>
      </c>
      <c r="C8767" s="48" t="s">
        <v>7545</v>
      </c>
      <c r="D8767" s="44">
        <v>2001</v>
      </c>
      <c r="E8767" s="48" t="s">
        <v>8761</v>
      </c>
      <c r="F8767" s="44" t="s">
        <v>1292</v>
      </c>
      <c r="G8767" s="61"/>
    </row>
    <row r="8768" spans="1:7" x14ac:dyDescent="0.15">
      <c r="A8768" s="44">
        <v>38890</v>
      </c>
      <c r="B8768" s="44" t="s">
        <v>1295</v>
      </c>
      <c r="C8768" s="48" t="s">
        <v>7546</v>
      </c>
      <c r="D8768" s="44">
        <v>2008</v>
      </c>
      <c r="E8768" s="48" t="s">
        <v>8818</v>
      </c>
      <c r="F8768" s="44" t="s">
        <v>1293</v>
      </c>
      <c r="G8768" s="61"/>
    </row>
    <row r="8769" spans="1:7" x14ac:dyDescent="0.15">
      <c r="A8769" s="44">
        <v>38891</v>
      </c>
      <c r="B8769" s="44" t="s">
        <v>1295</v>
      </c>
      <c r="C8769" s="48" t="s">
        <v>7547</v>
      </c>
      <c r="D8769" s="44">
        <v>2004</v>
      </c>
      <c r="E8769" s="48" t="s">
        <v>8818</v>
      </c>
      <c r="F8769" s="44" t="s">
        <v>1293</v>
      </c>
      <c r="G8769" s="61"/>
    </row>
    <row r="8770" spans="1:7" x14ac:dyDescent="0.15">
      <c r="A8770" s="44">
        <v>38892</v>
      </c>
      <c r="B8770" s="44" t="s">
        <v>1295</v>
      </c>
      <c r="C8770" s="48" t="s">
        <v>8381</v>
      </c>
      <c r="D8770" s="44">
        <v>2008</v>
      </c>
      <c r="E8770" s="48" t="s">
        <v>8841</v>
      </c>
      <c r="F8770" s="44" t="s">
        <v>1293</v>
      </c>
      <c r="G8770" s="61"/>
    </row>
    <row r="8771" spans="1:7" x14ac:dyDescent="0.15">
      <c r="A8771" s="44">
        <v>38893</v>
      </c>
      <c r="B8771" s="44" t="s">
        <v>1295</v>
      </c>
      <c r="C8771" s="48" t="s">
        <v>7548</v>
      </c>
      <c r="D8771" s="44">
        <v>2010</v>
      </c>
      <c r="E8771" s="48" t="s">
        <v>8841</v>
      </c>
      <c r="F8771" s="44" t="s">
        <v>1293</v>
      </c>
      <c r="G8771" s="61"/>
    </row>
    <row r="8772" spans="1:7" x14ac:dyDescent="0.15">
      <c r="A8772" s="44">
        <v>38894</v>
      </c>
      <c r="B8772" s="44" t="s">
        <v>1295</v>
      </c>
      <c r="C8772" s="48" t="s">
        <v>7549</v>
      </c>
      <c r="D8772" s="44">
        <v>2007</v>
      </c>
      <c r="E8772" s="48" t="s">
        <v>8749</v>
      </c>
      <c r="F8772" s="44" t="s">
        <v>1291</v>
      </c>
      <c r="G8772" s="61">
        <v>43100</v>
      </c>
    </row>
    <row r="8773" spans="1:7" x14ac:dyDescent="0.15">
      <c r="A8773" s="44">
        <v>38895</v>
      </c>
      <c r="B8773" s="44" t="s">
        <v>1296</v>
      </c>
      <c r="C8773" s="48" t="s">
        <v>7550</v>
      </c>
      <c r="D8773" s="44">
        <v>2006</v>
      </c>
      <c r="E8773" s="48" t="s">
        <v>8739</v>
      </c>
      <c r="F8773" s="44" t="s">
        <v>1292</v>
      </c>
      <c r="G8773" s="61"/>
    </row>
    <row r="8774" spans="1:7" x14ac:dyDescent="0.15">
      <c r="A8774" s="44">
        <v>38896</v>
      </c>
      <c r="B8774" s="44" t="s">
        <v>1296</v>
      </c>
      <c r="C8774" s="48" t="s">
        <v>7551</v>
      </c>
      <c r="D8774" s="44">
        <v>2006</v>
      </c>
      <c r="E8774" s="48" t="s">
        <v>8768</v>
      </c>
      <c r="F8774" s="44" t="s">
        <v>1292</v>
      </c>
      <c r="G8774" s="61"/>
    </row>
    <row r="8775" spans="1:7" x14ac:dyDescent="0.15">
      <c r="A8775" s="44">
        <v>38897</v>
      </c>
      <c r="B8775" s="44" t="s">
        <v>1296</v>
      </c>
      <c r="C8775" s="48" t="s">
        <v>7552</v>
      </c>
      <c r="D8775" s="44">
        <v>2007</v>
      </c>
      <c r="E8775" s="48" t="s">
        <v>8696</v>
      </c>
      <c r="F8775" s="44" t="s">
        <v>1291</v>
      </c>
      <c r="G8775" s="61"/>
    </row>
    <row r="8776" spans="1:7" x14ac:dyDescent="0.15">
      <c r="A8776" s="44">
        <v>38898</v>
      </c>
      <c r="B8776" s="44" t="s">
        <v>1295</v>
      </c>
      <c r="C8776" s="48" t="s">
        <v>7553</v>
      </c>
      <c r="D8776" s="44">
        <v>2008</v>
      </c>
      <c r="E8776" s="48" t="s">
        <v>8713</v>
      </c>
      <c r="F8776" s="44" t="s">
        <v>1297</v>
      </c>
      <c r="G8776" s="61">
        <v>43100</v>
      </c>
    </row>
    <row r="8777" spans="1:7" x14ac:dyDescent="0.15">
      <c r="A8777" s="44">
        <v>38899</v>
      </c>
      <c r="B8777" s="44" t="s">
        <v>1295</v>
      </c>
      <c r="C8777" s="48" t="s">
        <v>7554</v>
      </c>
      <c r="D8777" s="44">
        <v>2008</v>
      </c>
      <c r="E8777" s="48" t="s">
        <v>8713</v>
      </c>
      <c r="F8777" s="44" t="s">
        <v>1297</v>
      </c>
      <c r="G8777" s="61"/>
    </row>
    <row r="8778" spans="1:7" x14ac:dyDescent="0.15">
      <c r="A8778" s="44">
        <v>38900</v>
      </c>
      <c r="B8778" s="44" t="s">
        <v>1295</v>
      </c>
      <c r="C8778" s="48" t="s">
        <v>7555</v>
      </c>
      <c r="D8778" s="44">
        <v>2008</v>
      </c>
      <c r="E8778" s="48" t="s">
        <v>8713</v>
      </c>
      <c r="F8778" s="44" t="s">
        <v>1297</v>
      </c>
      <c r="G8778" s="61">
        <v>43100</v>
      </c>
    </row>
    <row r="8779" spans="1:7" x14ac:dyDescent="0.15">
      <c r="A8779" s="44">
        <v>38901</v>
      </c>
      <c r="B8779" s="44" t="s">
        <v>1295</v>
      </c>
      <c r="C8779" s="48" t="s">
        <v>7556</v>
      </c>
      <c r="D8779" s="44">
        <v>2006</v>
      </c>
      <c r="E8779" s="48" t="s">
        <v>8785</v>
      </c>
      <c r="F8779" s="44" t="s">
        <v>1297</v>
      </c>
      <c r="G8779" s="61"/>
    </row>
    <row r="8780" spans="1:7" x14ac:dyDescent="0.15">
      <c r="A8780" s="44">
        <v>38902</v>
      </c>
      <c r="B8780" s="44" t="s">
        <v>1296</v>
      </c>
      <c r="C8780" s="48" t="s">
        <v>7557</v>
      </c>
      <c r="D8780" s="44">
        <v>2005</v>
      </c>
      <c r="E8780" s="48" t="s">
        <v>8785</v>
      </c>
      <c r="F8780" s="44" t="s">
        <v>1297</v>
      </c>
      <c r="G8780" s="61"/>
    </row>
    <row r="8781" spans="1:7" x14ac:dyDescent="0.15">
      <c r="A8781" s="44">
        <v>38903</v>
      </c>
      <c r="B8781" s="44" t="s">
        <v>1295</v>
      </c>
      <c r="C8781" s="48" t="s">
        <v>7558</v>
      </c>
      <c r="D8781" s="44">
        <v>2004</v>
      </c>
      <c r="E8781" s="48" t="s">
        <v>8785</v>
      </c>
      <c r="F8781" s="44" t="s">
        <v>1297</v>
      </c>
      <c r="G8781" s="61"/>
    </row>
    <row r="8782" spans="1:7" x14ac:dyDescent="0.15">
      <c r="A8782" s="44">
        <v>38904</v>
      </c>
      <c r="B8782" s="44" t="s">
        <v>1296</v>
      </c>
      <c r="C8782" s="48" t="s">
        <v>7559</v>
      </c>
      <c r="D8782" s="44">
        <v>2006</v>
      </c>
      <c r="E8782" s="48" t="s">
        <v>8790</v>
      </c>
      <c r="F8782" s="44" t="s">
        <v>1298</v>
      </c>
      <c r="G8782" s="61">
        <v>43100</v>
      </c>
    </row>
    <row r="8783" spans="1:7" x14ac:dyDescent="0.15">
      <c r="A8783" s="44">
        <v>38905</v>
      </c>
      <c r="B8783" s="44" t="s">
        <v>1295</v>
      </c>
      <c r="C8783" s="48" t="s">
        <v>7560</v>
      </c>
      <c r="D8783" s="44">
        <v>2007</v>
      </c>
      <c r="E8783" s="48" t="s">
        <v>8790</v>
      </c>
      <c r="F8783" s="44" t="s">
        <v>1298</v>
      </c>
      <c r="G8783" s="61"/>
    </row>
    <row r="8784" spans="1:7" x14ac:dyDescent="0.15">
      <c r="A8784" s="44">
        <v>38906</v>
      </c>
      <c r="B8784" s="44" t="s">
        <v>1295</v>
      </c>
      <c r="C8784" s="48" t="s">
        <v>7561</v>
      </c>
      <c r="D8784" s="44">
        <v>2003</v>
      </c>
      <c r="E8784" s="48" t="s">
        <v>8790</v>
      </c>
      <c r="F8784" s="44" t="s">
        <v>1298</v>
      </c>
      <c r="G8784" s="61"/>
    </row>
    <row r="8785" spans="1:7" x14ac:dyDescent="0.15">
      <c r="A8785" s="44">
        <v>38907</v>
      </c>
      <c r="B8785" s="44" t="s">
        <v>1295</v>
      </c>
      <c r="C8785" s="48" t="s">
        <v>7562</v>
      </c>
      <c r="D8785" s="44">
        <v>2006</v>
      </c>
      <c r="E8785" s="48" t="s">
        <v>8780</v>
      </c>
      <c r="F8785" s="44" t="s">
        <v>1294</v>
      </c>
      <c r="G8785" s="61">
        <v>43100</v>
      </c>
    </row>
    <row r="8786" spans="1:7" x14ac:dyDescent="0.15">
      <c r="A8786" s="44">
        <v>38908</v>
      </c>
      <c r="B8786" s="44" t="s">
        <v>1295</v>
      </c>
      <c r="C8786" s="48" t="s">
        <v>7563</v>
      </c>
      <c r="D8786" s="44">
        <v>2005</v>
      </c>
      <c r="E8786" s="48" t="s">
        <v>8780</v>
      </c>
      <c r="F8786" s="44" t="s">
        <v>1294</v>
      </c>
      <c r="G8786" s="61"/>
    </row>
    <row r="8787" spans="1:7" x14ac:dyDescent="0.15">
      <c r="A8787" s="44">
        <v>38909</v>
      </c>
      <c r="B8787" s="44" t="s">
        <v>1295</v>
      </c>
      <c r="C8787" s="48" t="s">
        <v>7564</v>
      </c>
      <c r="D8787" s="44">
        <v>2002</v>
      </c>
      <c r="E8787" s="48" t="s">
        <v>8803</v>
      </c>
      <c r="F8787" s="44" t="s">
        <v>1296</v>
      </c>
      <c r="G8787" s="61">
        <v>42869</v>
      </c>
    </row>
    <row r="8788" spans="1:7" x14ac:dyDescent="0.15">
      <c r="A8788" s="44">
        <v>38910</v>
      </c>
      <c r="B8788" s="44" t="s">
        <v>1295</v>
      </c>
      <c r="C8788" s="48" t="s">
        <v>7565</v>
      </c>
      <c r="D8788" s="44">
        <v>2006</v>
      </c>
      <c r="E8788" s="48" t="s">
        <v>8840</v>
      </c>
      <c r="F8788" s="44" t="s">
        <v>1291</v>
      </c>
      <c r="G8788" s="61">
        <v>42859</v>
      </c>
    </row>
    <row r="8789" spans="1:7" x14ac:dyDescent="0.15">
      <c r="A8789" s="44">
        <v>38911</v>
      </c>
      <c r="B8789" s="44" t="s">
        <v>1295</v>
      </c>
      <c r="C8789" s="48" t="s">
        <v>7566</v>
      </c>
      <c r="D8789" s="44">
        <v>2007</v>
      </c>
      <c r="E8789" s="48" t="s">
        <v>8751</v>
      </c>
      <c r="F8789" s="44" t="s">
        <v>1297</v>
      </c>
      <c r="G8789" s="61"/>
    </row>
    <row r="8790" spans="1:7" x14ac:dyDescent="0.15">
      <c r="A8790" s="44">
        <v>38912</v>
      </c>
      <c r="B8790" s="44" t="s">
        <v>1296</v>
      </c>
      <c r="C8790" s="48" t="s">
        <v>7567</v>
      </c>
      <c r="D8790" s="44">
        <v>2006</v>
      </c>
      <c r="E8790" s="48" t="s">
        <v>8751</v>
      </c>
      <c r="F8790" s="44" t="s">
        <v>1297</v>
      </c>
      <c r="G8790" s="61">
        <v>43100</v>
      </c>
    </row>
    <row r="8791" spans="1:7" x14ac:dyDescent="0.15">
      <c r="A8791" s="44">
        <v>38913</v>
      </c>
      <c r="B8791" s="44" t="s">
        <v>1295</v>
      </c>
      <c r="C8791" s="48" t="s">
        <v>7568</v>
      </c>
      <c r="D8791" s="44">
        <v>2006</v>
      </c>
      <c r="E8791" s="48" t="s">
        <v>8751</v>
      </c>
      <c r="F8791" s="44" t="s">
        <v>1297</v>
      </c>
      <c r="G8791" s="61"/>
    </row>
    <row r="8792" spans="1:7" x14ac:dyDescent="0.15">
      <c r="A8792" s="44">
        <v>38914</v>
      </c>
      <c r="B8792" s="44" t="s">
        <v>1296</v>
      </c>
      <c r="C8792" s="48" t="s">
        <v>7569</v>
      </c>
      <c r="D8792" s="44">
        <v>2006</v>
      </c>
      <c r="E8792" s="48" t="s">
        <v>8751</v>
      </c>
      <c r="F8792" s="44" t="s">
        <v>1297</v>
      </c>
      <c r="G8792" s="61"/>
    </row>
    <row r="8793" spans="1:7" x14ac:dyDescent="0.15">
      <c r="A8793" s="44">
        <v>38915</v>
      </c>
      <c r="B8793" s="44" t="s">
        <v>1295</v>
      </c>
      <c r="C8793" s="48" t="s">
        <v>7570</v>
      </c>
      <c r="D8793" s="44">
        <v>2007</v>
      </c>
      <c r="E8793" s="48" t="s">
        <v>8751</v>
      </c>
      <c r="F8793" s="44" t="s">
        <v>1297</v>
      </c>
      <c r="G8793" s="61"/>
    </row>
    <row r="8794" spans="1:7" x14ac:dyDescent="0.15">
      <c r="A8794" s="44">
        <v>38916</v>
      </c>
      <c r="B8794" s="44" t="s">
        <v>1296</v>
      </c>
      <c r="C8794" s="48" t="s">
        <v>7571</v>
      </c>
      <c r="D8794" s="44">
        <v>2006</v>
      </c>
      <c r="E8794" s="48" t="s">
        <v>8751</v>
      </c>
      <c r="F8794" s="44" t="s">
        <v>1297</v>
      </c>
      <c r="G8794" s="61">
        <v>43100</v>
      </c>
    </row>
    <row r="8795" spans="1:7" x14ac:dyDescent="0.15">
      <c r="A8795" s="44">
        <v>38917</v>
      </c>
      <c r="B8795" s="44" t="s">
        <v>1295</v>
      </c>
      <c r="C8795" s="48" t="s">
        <v>7572</v>
      </c>
      <c r="D8795" s="44">
        <v>2005</v>
      </c>
      <c r="E8795" s="48" t="s">
        <v>8780</v>
      </c>
      <c r="F8795" s="44" t="s">
        <v>1294</v>
      </c>
      <c r="G8795" s="61"/>
    </row>
    <row r="8796" spans="1:7" x14ac:dyDescent="0.15">
      <c r="A8796" s="44">
        <v>38918</v>
      </c>
      <c r="B8796" s="44" t="s">
        <v>1296</v>
      </c>
      <c r="C8796" s="48" t="s">
        <v>7573</v>
      </c>
      <c r="D8796" s="44">
        <v>2007</v>
      </c>
      <c r="E8796" s="48" t="s">
        <v>8780</v>
      </c>
      <c r="F8796" s="44" t="s">
        <v>1294</v>
      </c>
      <c r="G8796" s="61"/>
    </row>
    <row r="8797" spans="1:7" x14ac:dyDescent="0.15">
      <c r="A8797" s="44">
        <v>38919</v>
      </c>
      <c r="B8797" s="44" t="s">
        <v>1295</v>
      </c>
      <c r="C8797" s="48" t="s">
        <v>7574</v>
      </c>
      <c r="D8797" s="44">
        <v>2003</v>
      </c>
      <c r="E8797" s="48" t="s">
        <v>8708</v>
      </c>
      <c r="F8797" s="44" t="s">
        <v>1296</v>
      </c>
      <c r="G8797" s="61"/>
    </row>
    <row r="8798" spans="1:7" x14ac:dyDescent="0.15">
      <c r="A8798" s="44">
        <v>38920</v>
      </c>
      <c r="B8798" s="44" t="s">
        <v>1296</v>
      </c>
      <c r="C8798" s="48" t="s">
        <v>7575</v>
      </c>
      <c r="D8798" s="44">
        <v>2007</v>
      </c>
      <c r="E8798" s="48" t="s">
        <v>8708</v>
      </c>
      <c r="F8798" s="44" t="s">
        <v>1296</v>
      </c>
      <c r="G8798" s="61">
        <v>43100</v>
      </c>
    </row>
    <row r="8799" spans="1:7" x14ac:dyDescent="0.15">
      <c r="A8799" s="44">
        <v>38921</v>
      </c>
      <c r="B8799" s="44" t="s">
        <v>1296</v>
      </c>
      <c r="C8799" s="48" t="s">
        <v>7576</v>
      </c>
      <c r="D8799" s="44">
        <v>2000</v>
      </c>
      <c r="E8799" s="48" t="s">
        <v>8689</v>
      </c>
      <c r="F8799" s="44" t="s">
        <v>1290</v>
      </c>
      <c r="G8799" s="61"/>
    </row>
    <row r="8800" spans="1:7" x14ac:dyDescent="0.15">
      <c r="A8800" s="44">
        <v>38922</v>
      </c>
      <c r="B8800" s="44" t="s">
        <v>1295</v>
      </c>
      <c r="C8800" s="48" t="s">
        <v>7577</v>
      </c>
      <c r="D8800" s="44">
        <v>2004</v>
      </c>
      <c r="E8800" s="48" t="s">
        <v>8791</v>
      </c>
      <c r="F8800" s="44" t="s">
        <v>1295</v>
      </c>
      <c r="G8800" s="61"/>
    </row>
    <row r="8801" spans="1:7" x14ac:dyDescent="0.15">
      <c r="A8801" s="44">
        <v>38923</v>
      </c>
      <c r="B8801" s="44" t="s">
        <v>1295</v>
      </c>
      <c r="C8801" s="48" t="s">
        <v>7578</v>
      </c>
      <c r="D8801" s="44">
        <v>2005</v>
      </c>
      <c r="E8801" s="48" t="s">
        <v>8855</v>
      </c>
      <c r="F8801" s="44" t="s">
        <v>1292</v>
      </c>
      <c r="G8801" s="61"/>
    </row>
    <row r="8802" spans="1:7" x14ac:dyDescent="0.15">
      <c r="A8802" s="44">
        <v>38924</v>
      </c>
      <c r="B8802" s="44" t="s">
        <v>1296</v>
      </c>
      <c r="C8802" s="48" t="s">
        <v>7579</v>
      </c>
      <c r="D8802" s="44">
        <v>2006</v>
      </c>
      <c r="E8802" s="48" t="s">
        <v>8869</v>
      </c>
      <c r="F8802" s="44" t="s">
        <v>1290</v>
      </c>
      <c r="G8802" s="61">
        <v>43024</v>
      </c>
    </row>
    <row r="8803" spans="1:7" x14ac:dyDescent="0.15">
      <c r="A8803" s="44">
        <v>38925</v>
      </c>
      <c r="B8803" s="44" t="s">
        <v>1296</v>
      </c>
      <c r="C8803" s="48" t="s">
        <v>7580</v>
      </c>
      <c r="D8803" s="44">
        <v>2002</v>
      </c>
      <c r="E8803" s="48" t="s">
        <v>8770</v>
      </c>
      <c r="F8803" s="44" t="s">
        <v>1291</v>
      </c>
      <c r="G8803" s="61"/>
    </row>
    <row r="8804" spans="1:7" x14ac:dyDescent="0.15">
      <c r="A8804" s="44">
        <v>38926</v>
      </c>
      <c r="B8804" s="44" t="s">
        <v>1295</v>
      </c>
      <c r="C8804" s="48" t="s">
        <v>48</v>
      </c>
      <c r="D8804" s="44">
        <v>2006</v>
      </c>
      <c r="E8804" s="48" t="s">
        <v>8816</v>
      </c>
      <c r="F8804" s="44" t="s">
        <v>1296</v>
      </c>
      <c r="G8804" s="61">
        <v>42859</v>
      </c>
    </row>
    <row r="8805" spans="1:7" x14ac:dyDescent="0.15">
      <c r="A8805" s="44">
        <v>38927</v>
      </c>
      <c r="B8805" s="44" t="s">
        <v>1295</v>
      </c>
      <c r="C8805" s="48" t="s">
        <v>7581</v>
      </c>
      <c r="D8805" s="44">
        <v>2006</v>
      </c>
      <c r="E8805" s="48" t="s">
        <v>8803</v>
      </c>
      <c r="F8805" s="44" t="s">
        <v>1296</v>
      </c>
      <c r="G8805" s="61">
        <v>43100</v>
      </c>
    </row>
    <row r="8806" spans="1:7" x14ac:dyDescent="0.15">
      <c r="A8806" s="44">
        <v>38928</v>
      </c>
      <c r="B8806" s="44" t="s">
        <v>1295</v>
      </c>
      <c r="C8806" s="48" t="s">
        <v>7582</v>
      </c>
      <c r="D8806" s="44">
        <v>2000</v>
      </c>
      <c r="E8806" s="48" t="s">
        <v>8847</v>
      </c>
      <c r="F8806" s="44" t="s">
        <v>1291</v>
      </c>
      <c r="G8806" s="61">
        <v>42904</v>
      </c>
    </row>
    <row r="8807" spans="1:7" x14ac:dyDescent="0.15">
      <c r="A8807" s="44">
        <v>38929</v>
      </c>
      <c r="B8807" s="44" t="s">
        <v>1295</v>
      </c>
      <c r="C8807" s="48" t="s">
        <v>11284</v>
      </c>
      <c r="D8807" s="44">
        <v>1999</v>
      </c>
      <c r="E8807" s="48" t="s">
        <v>8847</v>
      </c>
      <c r="F8807" s="44" t="s">
        <v>1291</v>
      </c>
      <c r="G8807" s="61"/>
    </row>
    <row r="8808" spans="1:7" x14ac:dyDescent="0.15">
      <c r="A8808" s="44">
        <v>38930</v>
      </c>
      <c r="B8808" s="44" t="s">
        <v>1295</v>
      </c>
      <c r="C8808" s="48" t="s">
        <v>11285</v>
      </c>
      <c r="D8808" s="44">
        <v>1999</v>
      </c>
      <c r="E8808" s="48" t="s">
        <v>8847</v>
      </c>
      <c r="F8808" s="44" t="s">
        <v>1291</v>
      </c>
      <c r="G8808" s="61">
        <v>42904</v>
      </c>
    </row>
    <row r="8809" spans="1:7" x14ac:dyDescent="0.15">
      <c r="A8809" s="44">
        <v>38931</v>
      </c>
      <c r="B8809" s="44" t="s">
        <v>1296</v>
      </c>
      <c r="C8809" s="48" t="s">
        <v>7583</v>
      </c>
      <c r="D8809" s="44">
        <v>2007</v>
      </c>
      <c r="E8809" s="48" t="s">
        <v>8714</v>
      </c>
      <c r="F8809" s="44" t="s">
        <v>1294</v>
      </c>
      <c r="G8809" s="61">
        <v>43100</v>
      </c>
    </row>
    <row r="8810" spans="1:7" x14ac:dyDescent="0.15">
      <c r="A8810" s="44">
        <v>38932</v>
      </c>
      <c r="B8810" s="44" t="s">
        <v>1295</v>
      </c>
      <c r="C8810" s="48" t="s">
        <v>7584</v>
      </c>
      <c r="D8810" s="44">
        <v>2007</v>
      </c>
      <c r="E8810" s="48" t="s">
        <v>8714</v>
      </c>
      <c r="F8810" s="44" t="s">
        <v>1294</v>
      </c>
      <c r="G8810" s="61">
        <v>43100</v>
      </c>
    </row>
    <row r="8811" spans="1:7" x14ac:dyDescent="0.15">
      <c r="A8811" s="44">
        <v>38933</v>
      </c>
      <c r="B8811" s="44" t="s">
        <v>1295</v>
      </c>
      <c r="C8811" s="48" t="s">
        <v>7585</v>
      </c>
      <c r="D8811" s="44">
        <v>2006</v>
      </c>
      <c r="E8811" s="48" t="s">
        <v>8714</v>
      </c>
      <c r="F8811" s="44" t="s">
        <v>1294</v>
      </c>
      <c r="G8811" s="61">
        <v>43100</v>
      </c>
    </row>
    <row r="8812" spans="1:7" x14ac:dyDescent="0.15">
      <c r="A8812" s="44">
        <v>38934</v>
      </c>
      <c r="B8812" s="44" t="s">
        <v>1295</v>
      </c>
      <c r="C8812" s="48" t="s">
        <v>7586</v>
      </c>
      <c r="D8812" s="44">
        <v>2006</v>
      </c>
      <c r="E8812" s="48" t="s">
        <v>8714</v>
      </c>
      <c r="F8812" s="44" t="s">
        <v>1294</v>
      </c>
      <c r="G8812" s="61">
        <v>43100</v>
      </c>
    </row>
    <row r="8813" spans="1:7" x14ac:dyDescent="0.15">
      <c r="A8813" s="44">
        <v>38935</v>
      </c>
      <c r="B8813" s="44" t="s">
        <v>1295</v>
      </c>
      <c r="C8813" s="48" t="s">
        <v>7587</v>
      </c>
      <c r="D8813" s="44">
        <v>2006</v>
      </c>
      <c r="E8813" s="48" t="s">
        <v>8714</v>
      </c>
      <c r="F8813" s="44" t="s">
        <v>1294</v>
      </c>
      <c r="G8813" s="61">
        <v>43100</v>
      </c>
    </row>
    <row r="8814" spans="1:7" x14ac:dyDescent="0.15">
      <c r="A8814" s="44">
        <v>38936</v>
      </c>
      <c r="B8814" s="44" t="s">
        <v>1295</v>
      </c>
      <c r="C8814" s="48" t="s">
        <v>7588</v>
      </c>
      <c r="D8814" s="44">
        <v>2006</v>
      </c>
      <c r="E8814" s="48" t="s">
        <v>8748</v>
      </c>
      <c r="F8814" s="44" t="s">
        <v>1296</v>
      </c>
      <c r="G8814" s="61">
        <v>43100</v>
      </c>
    </row>
    <row r="8815" spans="1:7" x14ac:dyDescent="0.15">
      <c r="A8815" s="44">
        <v>38937</v>
      </c>
      <c r="B8815" s="44" t="s">
        <v>1295</v>
      </c>
      <c r="C8815" s="48" t="s">
        <v>344</v>
      </c>
      <c r="D8815" s="44">
        <v>2006</v>
      </c>
      <c r="E8815" s="48" t="s">
        <v>8708</v>
      </c>
      <c r="F8815" s="44" t="s">
        <v>1296</v>
      </c>
      <c r="G8815" s="61"/>
    </row>
    <row r="8816" spans="1:7" x14ac:dyDescent="0.15">
      <c r="A8816" s="44">
        <v>38938</v>
      </c>
      <c r="B8816" s="44" t="s">
        <v>1296</v>
      </c>
      <c r="C8816" s="48" t="s">
        <v>7589</v>
      </c>
      <c r="D8816" s="44">
        <v>2007</v>
      </c>
      <c r="E8816" s="48" t="s">
        <v>8785</v>
      </c>
      <c r="F8816" s="44" t="s">
        <v>1297</v>
      </c>
      <c r="G8816" s="61">
        <v>43100</v>
      </c>
    </row>
    <row r="8817" spans="1:7" x14ac:dyDescent="0.15">
      <c r="A8817" s="44">
        <v>38939</v>
      </c>
      <c r="B8817" s="44" t="s">
        <v>1296</v>
      </c>
      <c r="C8817" s="48" t="s">
        <v>7590</v>
      </c>
      <c r="D8817" s="44">
        <v>2006</v>
      </c>
      <c r="E8817" s="48" t="s">
        <v>8722</v>
      </c>
      <c r="F8817" s="44" t="s">
        <v>1296</v>
      </c>
      <c r="G8817" s="61">
        <v>43100</v>
      </c>
    </row>
    <row r="8818" spans="1:7" x14ac:dyDescent="0.15">
      <c r="A8818" s="44">
        <v>38940</v>
      </c>
      <c r="B8818" s="44" t="s">
        <v>1296</v>
      </c>
      <c r="C8818" s="48" t="s">
        <v>8382</v>
      </c>
      <c r="D8818" s="44">
        <v>2006</v>
      </c>
      <c r="E8818" s="48" t="s">
        <v>8714</v>
      </c>
      <c r="F8818" s="44" t="s">
        <v>1294</v>
      </c>
      <c r="G8818" s="61">
        <v>42860</v>
      </c>
    </row>
    <row r="8819" spans="1:7" x14ac:dyDescent="0.15">
      <c r="A8819" s="44">
        <v>38941</v>
      </c>
      <c r="B8819" s="44" t="s">
        <v>1295</v>
      </c>
      <c r="C8819" s="48" t="s">
        <v>7591</v>
      </c>
      <c r="D8819" s="44">
        <v>2006</v>
      </c>
      <c r="E8819" s="48" t="s">
        <v>8765</v>
      </c>
      <c r="F8819" s="44" t="s">
        <v>1294</v>
      </c>
      <c r="G8819" s="61">
        <v>42859</v>
      </c>
    </row>
    <row r="8820" spans="1:7" x14ac:dyDescent="0.15">
      <c r="A8820" s="44">
        <v>38942</v>
      </c>
      <c r="B8820" s="44" t="s">
        <v>1295</v>
      </c>
      <c r="C8820" s="48" t="s">
        <v>7592</v>
      </c>
      <c r="D8820" s="44">
        <v>2007</v>
      </c>
      <c r="E8820" s="48" t="s">
        <v>8742</v>
      </c>
      <c r="F8820" s="44" t="s">
        <v>1296</v>
      </c>
      <c r="G8820" s="61">
        <v>43100</v>
      </c>
    </row>
    <row r="8821" spans="1:7" x14ac:dyDescent="0.15">
      <c r="A8821" s="44">
        <v>38943</v>
      </c>
      <c r="B8821" s="44" t="s">
        <v>1296</v>
      </c>
      <c r="C8821" s="48" t="s">
        <v>7593</v>
      </c>
      <c r="D8821" s="44">
        <v>2007</v>
      </c>
      <c r="E8821" s="48" t="s">
        <v>8742</v>
      </c>
      <c r="F8821" s="44" t="s">
        <v>1296</v>
      </c>
      <c r="G8821" s="61">
        <v>43100</v>
      </c>
    </row>
    <row r="8822" spans="1:7" x14ac:dyDescent="0.15">
      <c r="A8822" s="44">
        <v>38944</v>
      </c>
      <c r="B8822" s="44" t="s">
        <v>1296</v>
      </c>
      <c r="C8822" s="48" t="s">
        <v>7594</v>
      </c>
      <c r="D8822" s="44">
        <v>2007</v>
      </c>
      <c r="E8822" s="48" t="s">
        <v>8742</v>
      </c>
      <c r="F8822" s="44" t="s">
        <v>1296</v>
      </c>
      <c r="G8822" s="61">
        <v>43100</v>
      </c>
    </row>
    <row r="8823" spans="1:7" x14ac:dyDescent="0.15">
      <c r="A8823" s="44">
        <v>38945</v>
      </c>
      <c r="B8823" s="44" t="s">
        <v>1295</v>
      </c>
      <c r="C8823" s="48" t="s">
        <v>7595</v>
      </c>
      <c r="D8823" s="44">
        <v>2006</v>
      </c>
      <c r="E8823" s="48" t="s">
        <v>8742</v>
      </c>
      <c r="F8823" s="44" t="s">
        <v>1296</v>
      </c>
      <c r="G8823" s="61">
        <v>43100</v>
      </c>
    </row>
    <row r="8824" spans="1:7" x14ac:dyDescent="0.15">
      <c r="A8824" s="44">
        <v>38946</v>
      </c>
      <c r="B8824" s="44" t="s">
        <v>1295</v>
      </c>
      <c r="C8824" s="48" t="s">
        <v>7596</v>
      </c>
      <c r="D8824" s="44">
        <v>2006</v>
      </c>
      <c r="E8824" s="48" t="s">
        <v>8725</v>
      </c>
      <c r="F8824" s="44" t="s">
        <v>1291</v>
      </c>
      <c r="G8824" s="61">
        <v>42948</v>
      </c>
    </row>
    <row r="8825" spans="1:7" x14ac:dyDescent="0.15">
      <c r="A8825" s="44">
        <v>38947</v>
      </c>
      <c r="B8825" s="44" t="s">
        <v>1295</v>
      </c>
      <c r="C8825" s="48" t="s">
        <v>7597</v>
      </c>
      <c r="D8825" s="44">
        <v>2006</v>
      </c>
      <c r="E8825" s="48" t="s">
        <v>8818</v>
      </c>
      <c r="F8825" s="44" t="s">
        <v>1293</v>
      </c>
      <c r="G8825" s="61"/>
    </row>
    <row r="8826" spans="1:7" x14ac:dyDescent="0.15">
      <c r="A8826" s="44">
        <v>38948</v>
      </c>
      <c r="B8826" s="44" t="s">
        <v>1296</v>
      </c>
      <c r="C8826" s="48" t="s">
        <v>7598</v>
      </c>
      <c r="D8826" s="44">
        <v>2006</v>
      </c>
      <c r="E8826" s="48" t="s">
        <v>8786</v>
      </c>
      <c r="F8826" s="44" t="s">
        <v>1297</v>
      </c>
      <c r="G8826" s="61">
        <v>43100</v>
      </c>
    </row>
    <row r="8827" spans="1:7" x14ac:dyDescent="0.15">
      <c r="A8827" s="44">
        <v>38949</v>
      </c>
      <c r="B8827" s="44" t="s">
        <v>1296</v>
      </c>
      <c r="C8827" s="48" t="s">
        <v>7599</v>
      </c>
      <c r="D8827" s="44">
        <v>2006</v>
      </c>
      <c r="E8827" s="48" t="s">
        <v>8786</v>
      </c>
      <c r="F8827" s="44" t="s">
        <v>1297</v>
      </c>
      <c r="G8827" s="61">
        <v>42860</v>
      </c>
    </row>
    <row r="8828" spans="1:7" x14ac:dyDescent="0.15">
      <c r="A8828" s="44">
        <v>38950</v>
      </c>
      <c r="B8828" s="44" t="s">
        <v>1296</v>
      </c>
      <c r="C8828" s="48" t="s">
        <v>7600</v>
      </c>
      <c r="D8828" s="44">
        <v>2010</v>
      </c>
      <c r="E8828" s="48" t="s">
        <v>8816</v>
      </c>
      <c r="F8828" s="44" t="s">
        <v>1296</v>
      </c>
      <c r="G8828" s="61"/>
    </row>
    <row r="8829" spans="1:7" x14ac:dyDescent="0.15">
      <c r="A8829" s="44">
        <v>38951</v>
      </c>
      <c r="B8829" s="44" t="s">
        <v>1295</v>
      </c>
      <c r="C8829" s="48" t="s">
        <v>7601</v>
      </c>
      <c r="D8829" s="44">
        <v>2004</v>
      </c>
      <c r="E8829" s="48" t="s">
        <v>8837</v>
      </c>
      <c r="F8829" s="44" t="s">
        <v>1291</v>
      </c>
      <c r="G8829" s="61"/>
    </row>
    <row r="8830" spans="1:7" x14ac:dyDescent="0.15">
      <c r="A8830" s="44">
        <v>38952</v>
      </c>
      <c r="B8830" s="44" t="s">
        <v>1296</v>
      </c>
      <c r="C8830" s="48" t="s">
        <v>7602</v>
      </c>
      <c r="D8830" s="44">
        <v>2007</v>
      </c>
      <c r="E8830" s="48" t="s">
        <v>8801</v>
      </c>
      <c r="F8830" s="44" t="s">
        <v>1296</v>
      </c>
      <c r="G8830" s="61">
        <v>43100</v>
      </c>
    </row>
    <row r="8831" spans="1:7" x14ac:dyDescent="0.15">
      <c r="A8831" s="44">
        <v>38953</v>
      </c>
      <c r="B8831" s="44" t="s">
        <v>1296</v>
      </c>
      <c r="C8831" s="48" t="s">
        <v>7603</v>
      </c>
      <c r="D8831" s="44">
        <v>2010</v>
      </c>
      <c r="E8831" s="48" t="s">
        <v>8837</v>
      </c>
      <c r="F8831" s="44" t="s">
        <v>1291</v>
      </c>
      <c r="G8831" s="61"/>
    </row>
    <row r="8832" spans="1:7" x14ac:dyDescent="0.15">
      <c r="A8832" s="44">
        <v>38954</v>
      </c>
      <c r="B8832" s="44" t="s">
        <v>1296</v>
      </c>
      <c r="C8832" s="48" t="s">
        <v>7604</v>
      </c>
      <c r="D8832" s="44">
        <v>2010</v>
      </c>
      <c r="E8832" s="48" t="s">
        <v>8837</v>
      </c>
      <c r="F8832" s="44" t="s">
        <v>1291</v>
      </c>
      <c r="G8832" s="61"/>
    </row>
    <row r="8833" spans="1:7" x14ac:dyDescent="0.15">
      <c r="A8833" s="44">
        <v>38955</v>
      </c>
      <c r="B8833" s="44" t="s">
        <v>1295</v>
      </c>
      <c r="C8833" s="48" t="s">
        <v>7605</v>
      </c>
      <c r="D8833" s="44">
        <v>2006</v>
      </c>
      <c r="E8833" s="48" t="s">
        <v>8729</v>
      </c>
      <c r="F8833" s="44" t="s">
        <v>1298</v>
      </c>
      <c r="G8833" s="61">
        <v>42870</v>
      </c>
    </row>
    <row r="8834" spans="1:7" x14ac:dyDescent="0.15">
      <c r="A8834" s="44">
        <v>38958</v>
      </c>
      <c r="B8834" s="44" t="s">
        <v>1295</v>
      </c>
      <c r="C8834" s="48" t="s">
        <v>7606</v>
      </c>
      <c r="D8834" s="44">
        <v>2001</v>
      </c>
      <c r="E8834" s="48" t="s">
        <v>8756</v>
      </c>
      <c r="F8834" s="44" t="s">
        <v>1296</v>
      </c>
      <c r="G8834" s="61">
        <v>42869</v>
      </c>
    </row>
    <row r="8835" spans="1:7" x14ac:dyDescent="0.15">
      <c r="A8835" s="44">
        <v>38959</v>
      </c>
      <c r="B8835" s="44" t="s">
        <v>1296</v>
      </c>
      <c r="C8835" s="48" t="s">
        <v>7607</v>
      </c>
      <c r="D8835" s="44">
        <v>2005</v>
      </c>
      <c r="E8835" s="48" t="s">
        <v>8837</v>
      </c>
      <c r="F8835" s="44" t="s">
        <v>1291</v>
      </c>
      <c r="G8835" s="61"/>
    </row>
    <row r="8836" spans="1:7" x14ac:dyDescent="0.15">
      <c r="A8836" s="44">
        <v>38961</v>
      </c>
      <c r="B8836" s="44" t="s">
        <v>1295</v>
      </c>
      <c r="C8836" s="48" t="s">
        <v>7608</v>
      </c>
      <c r="D8836" s="44">
        <v>2009</v>
      </c>
      <c r="E8836" s="48" t="s">
        <v>8791</v>
      </c>
      <c r="F8836" s="44" t="s">
        <v>1295</v>
      </c>
      <c r="G8836" s="61"/>
    </row>
    <row r="8837" spans="1:7" x14ac:dyDescent="0.15">
      <c r="A8837" s="44">
        <v>38962</v>
      </c>
      <c r="B8837" s="44" t="s">
        <v>1295</v>
      </c>
      <c r="C8837" s="48" t="s">
        <v>7609</v>
      </c>
      <c r="D8837" s="44">
        <v>2006</v>
      </c>
      <c r="E8837" s="48" t="s">
        <v>8791</v>
      </c>
      <c r="F8837" s="44" t="s">
        <v>1295</v>
      </c>
      <c r="G8837" s="61"/>
    </row>
    <row r="8838" spans="1:7" x14ac:dyDescent="0.15">
      <c r="A8838" s="44">
        <v>38963</v>
      </c>
      <c r="B8838" s="44" t="s">
        <v>1295</v>
      </c>
      <c r="C8838" s="48" t="s">
        <v>8281</v>
      </c>
      <c r="D8838" s="44">
        <v>2006</v>
      </c>
      <c r="E8838" s="48" t="s">
        <v>8791</v>
      </c>
      <c r="F8838" s="44" t="s">
        <v>1295</v>
      </c>
      <c r="G8838" s="61">
        <v>43100</v>
      </c>
    </row>
    <row r="8839" spans="1:7" x14ac:dyDescent="0.15">
      <c r="A8839" s="44">
        <v>38964</v>
      </c>
      <c r="B8839" s="44" t="s">
        <v>1296</v>
      </c>
      <c r="C8839" s="48" t="s">
        <v>7610</v>
      </c>
      <c r="D8839" s="44">
        <v>2002</v>
      </c>
      <c r="E8839" s="48" t="s">
        <v>8780</v>
      </c>
      <c r="F8839" s="44" t="s">
        <v>1294</v>
      </c>
      <c r="G8839" s="61"/>
    </row>
    <row r="8840" spans="1:7" x14ac:dyDescent="0.15">
      <c r="A8840" s="44">
        <v>38965</v>
      </c>
      <c r="B8840" s="44" t="s">
        <v>1296</v>
      </c>
      <c r="C8840" s="48" t="s">
        <v>7611</v>
      </c>
      <c r="D8840" s="44">
        <v>2006</v>
      </c>
      <c r="E8840" s="48" t="s">
        <v>8780</v>
      </c>
      <c r="F8840" s="44" t="s">
        <v>1294</v>
      </c>
      <c r="G8840" s="61"/>
    </row>
    <row r="8841" spans="1:7" x14ac:dyDescent="0.15">
      <c r="A8841" s="44">
        <v>38966</v>
      </c>
      <c r="B8841" s="44" t="s">
        <v>1295</v>
      </c>
      <c r="C8841" s="48" t="s">
        <v>7612</v>
      </c>
      <c r="D8841" s="44">
        <v>2004</v>
      </c>
      <c r="E8841" s="48" t="s">
        <v>8780</v>
      </c>
      <c r="F8841" s="44" t="s">
        <v>1294</v>
      </c>
      <c r="G8841" s="61"/>
    </row>
    <row r="8842" spans="1:7" x14ac:dyDescent="0.15">
      <c r="A8842" s="44">
        <v>38968</v>
      </c>
      <c r="B8842" s="44" t="s">
        <v>1296</v>
      </c>
      <c r="C8842" s="48" t="s">
        <v>7613</v>
      </c>
      <c r="D8842" s="44">
        <v>2006</v>
      </c>
      <c r="E8842" s="48" t="s">
        <v>11380</v>
      </c>
      <c r="F8842" s="44" t="s">
        <v>1298</v>
      </c>
      <c r="G8842" s="61">
        <v>43100</v>
      </c>
    </row>
    <row r="8843" spans="1:7" x14ac:dyDescent="0.15">
      <c r="A8843" s="44">
        <v>38970</v>
      </c>
      <c r="B8843" s="44" t="s">
        <v>1295</v>
      </c>
      <c r="C8843" s="48" t="s">
        <v>7614</v>
      </c>
      <c r="D8843" s="44">
        <v>2007</v>
      </c>
      <c r="E8843" s="48" t="s">
        <v>8762</v>
      </c>
      <c r="F8843" s="44" t="s">
        <v>1291</v>
      </c>
      <c r="G8843" s="61"/>
    </row>
    <row r="8844" spans="1:7" x14ac:dyDescent="0.15">
      <c r="A8844" s="44">
        <v>38971</v>
      </c>
      <c r="B8844" s="44" t="s">
        <v>1295</v>
      </c>
      <c r="C8844" s="48" t="s">
        <v>7615</v>
      </c>
      <c r="D8844" s="44">
        <v>2006</v>
      </c>
      <c r="E8844" s="48" t="s">
        <v>9164</v>
      </c>
      <c r="F8844" s="44" t="s">
        <v>1291</v>
      </c>
      <c r="G8844" s="61"/>
    </row>
    <row r="8845" spans="1:7" x14ac:dyDescent="0.15">
      <c r="A8845" s="44">
        <v>38972</v>
      </c>
      <c r="B8845" s="44" t="s">
        <v>1295</v>
      </c>
      <c r="C8845" s="48" t="s">
        <v>7616</v>
      </c>
      <c r="D8845" s="44">
        <v>2005</v>
      </c>
      <c r="E8845" s="48" t="s">
        <v>9164</v>
      </c>
      <c r="F8845" s="44" t="s">
        <v>1291</v>
      </c>
      <c r="G8845" s="61"/>
    </row>
    <row r="8846" spans="1:7" x14ac:dyDescent="0.15">
      <c r="A8846" s="44">
        <v>38973</v>
      </c>
      <c r="B8846" s="44" t="s">
        <v>1295</v>
      </c>
      <c r="C8846" s="48" t="s">
        <v>7617</v>
      </c>
      <c r="D8846" s="44">
        <v>2006</v>
      </c>
      <c r="E8846" s="48" t="s">
        <v>8705</v>
      </c>
      <c r="F8846" s="44" t="s">
        <v>1291</v>
      </c>
      <c r="G8846" s="61">
        <v>43100</v>
      </c>
    </row>
    <row r="8847" spans="1:7" x14ac:dyDescent="0.15">
      <c r="A8847" s="44">
        <v>38974</v>
      </c>
      <c r="B8847" s="44" t="s">
        <v>1295</v>
      </c>
      <c r="C8847" s="48" t="s">
        <v>7618</v>
      </c>
      <c r="D8847" s="44">
        <v>2001</v>
      </c>
      <c r="E8847" s="48" t="s">
        <v>9980</v>
      </c>
      <c r="F8847" s="44" t="s">
        <v>1291</v>
      </c>
      <c r="G8847" s="61">
        <v>42925</v>
      </c>
    </row>
    <row r="8848" spans="1:7" x14ac:dyDescent="0.15">
      <c r="A8848" s="44">
        <v>38975</v>
      </c>
      <c r="B8848" s="44" t="s">
        <v>1295</v>
      </c>
      <c r="C8848" s="48" t="s">
        <v>7619</v>
      </c>
      <c r="D8848" s="44">
        <v>2001</v>
      </c>
      <c r="E8848" s="48" t="s">
        <v>9980</v>
      </c>
      <c r="F8848" s="44" t="s">
        <v>1291</v>
      </c>
      <c r="G8848" s="61"/>
    </row>
    <row r="8849" spans="1:7" x14ac:dyDescent="0.15">
      <c r="A8849" s="133">
        <v>38976</v>
      </c>
      <c r="B8849" s="133" t="s">
        <v>1296</v>
      </c>
      <c r="C8849" s="134" t="s">
        <v>7620</v>
      </c>
      <c r="D8849" s="133">
        <v>2005</v>
      </c>
      <c r="E8849" s="134" t="s">
        <v>8700</v>
      </c>
      <c r="F8849" s="133" t="s">
        <v>1297</v>
      </c>
      <c r="G8849" s="135">
        <v>43045</v>
      </c>
    </row>
    <row r="8850" spans="1:7" x14ac:dyDescent="0.15">
      <c r="A8850" s="44">
        <v>38977</v>
      </c>
      <c r="B8850" s="44" t="s">
        <v>1295</v>
      </c>
      <c r="C8850" s="48" t="s">
        <v>7621</v>
      </c>
      <c r="D8850" s="44">
        <v>2000</v>
      </c>
      <c r="E8850" s="48" t="s">
        <v>8694</v>
      </c>
      <c r="F8850" s="44" t="s">
        <v>1291</v>
      </c>
      <c r="G8850" s="61"/>
    </row>
    <row r="8851" spans="1:7" x14ac:dyDescent="0.15">
      <c r="A8851" s="44">
        <v>38978</v>
      </c>
      <c r="B8851" s="44" t="s">
        <v>1295</v>
      </c>
      <c r="C8851" s="48" t="s">
        <v>7622</v>
      </c>
      <c r="D8851" s="44">
        <v>2008</v>
      </c>
      <c r="E8851" s="48" t="s">
        <v>8717</v>
      </c>
      <c r="F8851" s="44" t="s">
        <v>1299</v>
      </c>
      <c r="G8851" s="61"/>
    </row>
    <row r="8852" spans="1:7" x14ac:dyDescent="0.15">
      <c r="A8852" s="44">
        <v>38979</v>
      </c>
      <c r="B8852" s="44" t="s">
        <v>1296</v>
      </c>
      <c r="C8852" s="48" t="s">
        <v>7623</v>
      </c>
      <c r="D8852" s="44">
        <v>2007</v>
      </c>
      <c r="E8852" s="48" t="s">
        <v>8850</v>
      </c>
      <c r="F8852" s="44" t="s">
        <v>1297</v>
      </c>
      <c r="G8852" s="61"/>
    </row>
    <row r="8853" spans="1:7" x14ac:dyDescent="0.15">
      <c r="A8853" s="44">
        <v>38980</v>
      </c>
      <c r="B8853" s="44" t="s">
        <v>1295</v>
      </c>
      <c r="C8853" s="48" t="s">
        <v>7624</v>
      </c>
      <c r="D8853" s="44">
        <v>2005</v>
      </c>
      <c r="E8853" s="48" t="s">
        <v>8749</v>
      </c>
      <c r="F8853" s="44" t="s">
        <v>1291</v>
      </c>
      <c r="G8853" s="61">
        <v>42890</v>
      </c>
    </row>
    <row r="8854" spans="1:7" x14ac:dyDescent="0.15">
      <c r="A8854" s="44">
        <v>38981</v>
      </c>
      <c r="B8854" s="44" t="s">
        <v>1295</v>
      </c>
      <c r="C8854" s="48" t="s">
        <v>7625</v>
      </c>
      <c r="D8854" s="44">
        <v>2003</v>
      </c>
      <c r="E8854" s="48" t="s">
        <v>9203</v>
      </c>
      <c r="F8854" s="44" t="s">
        <v>1296</v>
      </c>
      <c r="G8854" s="61"/>
    </row>
    <row r="8855" spans="1:7" x14ac:dyDescent="0.15">
      <c r="A8855" s="44">
        <v>38982</v>
      </c>
      <c r="B8855" s="44" t="s">
        <v>1295</v>
      </c>
      <c r="C8855" s="48" t="s">
        <v>7626</v>
      </c>
      <c r="D8855" s="44">
        <v>2005</v>
      </c>
      <c r="E8855" s="48" t="s">
        <v>9203</v>
      </c>
      <c r="F8855" s="44" t="s">
        <v>1296</v>
      </c>
      <c r="G8855" s="61"/>
    </row>
    <row r="8856" spans="1:7" x14ac:dyDescent="0.15">
      <c r="A8856" s="44">
        <v>38983</v>
      </c>
      <c r="B8856" s="44" t="s">
        <v>1296</v>
      </c>
      <c r="C8856" s="48" t="s">
        <v>7627</v>
      </c>
      <c r="D8856" s="44">
        <v>2003</v>
      </c>
      <c r="E8856" s="48" t="s">
        <v>8803</v>
      </c>
      <c r="F8856" s="44" t="s">
        <v>1296</v>
      </c>
      <c r="G8856" s="61"/>
    </row>
    <row r="8857" spans="1:7" x14ac:dyDescent="0.15">
      <c r="A8857" s="44">
        <v>38984</v>
      </c>
      <c r="B8857" s="44" t="s">
        <v>1295</v>
      </c>
      <c r="C8857" s="48" t="s">
        <v>7628</v>
      </c>
      <c r="D8857" s="44">
        <v>2003</v>
      </c>
      <c r="E8857" s="48" t="s">
        <v>8803</v>
      </c>
      <c r="F8857" s="44" t="s">
        <v>1296</v>
      </c>
      <c r="G8857" s="61">
        <v>43100</v>
      </c>
    </row>
    <row r="8858" spans="1:7" x14ac:dyDescent="0.15">
      <c r="A8858" s="44">
        <v>38985</v>
      </c>
      <c r="B8858" s="44" t="s">
        <v>1296</v>
      </c>
      <c r="C8858" s="48" t="s">
        <v>7629</v>
      </c>
      <c r="D8858" s="44">
        <v>2003</v>
      </c>
      <c r="E8858" s="48" t="s">
        <v>8780</v>
      </c>
      <c r="F8858" s="44" t="s">
        <v>1294</v>
      </c>
      <c r="G8858" s="61"/>
    </row>
    <row r="8859" spans="1:7" x14ac:dyDescent="0.15">
      <c r="A8859" s="44">
        <v>38986</v>
      </c>
      <c r="B8859" s="44" t="s">
        <v>1296</v>
      </c>
      <c r="C8859" s="48" t="s">
        <v>7630</v>
      </c>
      <c r="D8859" s="44">
        <v>2007</v>
      </c>
      <c r="E8859" s="48" t="s">
        <v>8780</v>
      </c>
      <c r="F8859" s="44" t="s">
        <v>1294</v>
      </c>
      <c r="G8859" s="61"/>
    </row>
    <row r="8860" spans="1:7" x14ac:dyDescent="0.15">
      <c r="A8860" s="44">
        <v>38987</v>
      </c>
      <c r="B8860" s="44" t="s">
        <v>1295</v>
      </c>
      <c r="C8860" s="48" t="s">
        <v>7631</v>
      </c>
      <c r="D8860" s="44">
        <v>2001</v>
      </c>
      <c r="E8860" s="48" t="s">
        <v>8780</v>
      </c>
      <c r="F8860" s="44" t="s">
        <v>1294</v>
      </c>
      <c r="G8860" s="61"/>
    </row>
    <row r="8861" spans="1:7" x14ac:dyDescent="0.15">
      <c r="A8861" s="44">
        <v>38988</v>
      </c>
      <c r="B8861" s="44" t="s">
        <v>1295</v>
      </c>
      <c r="C8861" s="48" t="s">
        <v>7632</v>
      </c>
      <c r="D8861" s="44">
        <v>2006</v>
      </c>
      <c r="E8861" s="48" t="s">
        <v>9214</v>
      </c>
      <c r="F8861" s="44" t="s">
        <v>1291</v>
      </c>
      <c r="G8861" s="61">
        <v>42859</v>
      </c>
    </row>
    <row r="8862" spans="1:7" x14ac:dyDescent="0.15">
      <c r="A8862" s="44">
        <v>38989</v>
      </c>
      <c r="B8862" s="44" t="s">
        <v>1295</v>
      </c>
      <c r="C8862" s="48" t="s">
        <v>7633</v>
      </c>
      <c r="D8862" s="44">
        <v>2007</v>
      </c>
      <c r="E8862" s="48" t="s">
        <v>8801</v>
      </c>
      <c r="F8862" s="44" t="s">
        <v>1296</v>
      </c>
      <c r="G8862" s="61">
        <v>43100</v>
      </c>
    </row>
    <row r="8863" spans="1:7" x14ac:dyDescent="0.15">
      <c r="A8863" s="44">
        <v>38990</v>
      </c>
      <c r="B8863" s="44" t="s">
        <v>1296</v>
      </c>
      <c r="C8863" s="48" t="s">
        <v>7634</v>
      </c>
      <c r="D8863" s="44">
        <v>2004</v>
      </c>
      <c r="E8863" s="48" t="s">
        <v>11381</v>
      </c>
      <c r="F8863" s="44" t="s">
        <v>1298</v>
      </c>
      <c r="G8863" s="61"/>
    </row>
    <row r="8864" spans="1:7" x14ac:dyDescent="0.15">
      <c r="A8864" s="44">
        <v>38991</v>
      </c>
      <c r="B8864" s="44" t="s">
        <v>1295</v>
      </c>
      <c r="C8864" s="48" t="s">
        <v>7635</v>
      </c>
      <c r="D8864" s="44">
        <v>2005</v>
      </c>
      <c r="E8864" s="48" t="s">
        <v>8700</v>
      </c>
      <c r="F8864" s="44" t="s">
        <v>1297</v>
      </c>
      <c r="G8864" s="61">
        <v>42863</v>
      </c>
    </row>
    <row r="8865" spans="1:7" x14ac:dyDescent="0.15">
      <c r="A8865" s="44">
        <v>38992</v>
      </c>
      <c r="B8865" s="44" t="s">
        <v>1296</v>
      </c>
      <c r="C8865" s="48" t="s">
        <v>7636</v>
      </c>
      <c r="D8865" s="44">
        <v>2002</v>
      </c>
      <c r="E8865" s="48" t="s">
        <v>8706</v>
      </c>
      <c r="F8865" s="44" t="s">
        <v>1291</v>
      </c>
      <c r="G8865" s="61">
        <v>43100</v>
      </c>
    </row>
    <row r="8866" spans="1:7" x14ac:dyDescent="0.15">
      <c r="A8866" s="44">
        <v>38993</v>
      </c>
      <c r="B8866" s="44" t="s">
        <v>1295</v>
      </c>
      <c r="C8866" s="48" t="s">
        <v>8383</v>
      </c>
      <c r="D8866" s="44">
        <v>2005</v>
      </c>
      <c r="E8866" s="48" t="s">
        <v>8706</v>
      </c>
      <c r="F8866" s="44" t="s">
        <v>1291</v>
      </c>
      <c r="G8866" s="61"/>
    </row>
    <row r="8867" spans="1:7" x14ac:dyDescent="0.15">
      <c r="A8867" s="44">
        <v>38994</v>
      </c>
      <c r="B8867" s="44" t="s">
        <v>1296</v>
      </c>
      <c r="C8867" s="48" t="s">
        <v>7637</v>
      </c>
      <c r="D8867" s="44">
        <v>2004</v>
      </c>
      <c r="E8867" s="48" t="s">
        <v>8718</v>
      </c>
      <c r="F8867" s="44" t="s">
        <v>1293</v>
      </c>
      <c r="G8867" s="61"/>
    </row>
    <row r="8868" spans="1:7" x14ac:dyDescent="0.15">
      <c r="A8868" s="44">
        <v>38995</v>
      </c>
      <c r="B8868" s="44" t="s">
        <v>1296</v>
      </c>
      <c r="C8868" s="48" t="s">
        <v>7638</v>
      </c>
      <c r="D8868" s="44">
        <v>2004</v>
      </c>
      <c r="E8868" s="48" t="s">
        <v>8754</v>
      </c>
      <c r="F8868" s="44" t="s">
        <v>1293</v>
      </c>
      <c r="G8868" s="61"/>
    </row>
    <row r="8869" spans="1:7" x14ac:dyDescent="0.15">
      <c r="A8869" s="44">
        <v>38996</v>
      </c>
      <c r="B8869" s="44" t="s">
        <v>1296</v>
      </c>
      <c r="C8869" s="48" t="s">
        <v>7639</v>
      </c>
      <c r="D8869" s="44">
        <v>2002</v>
      </c>
      <c r="E8869" s="48" t="s">
        <v>8754</v>
      </c>
      <c r="F8869" s="44" t="s">
        <v>1293</v>
      </c>
      <c r="G8869" s="61">
        <v>43100</v>
      </c>
    </row>
    <row r="8870" spans="1:7" x14ac:dyDescent="0.15">
      <c r="A8870" s="44">
        <v>38997</v>
      </c>
      <c r="B8870" s="44" t="s">
        <v>1295</v>
      </c>
      <c r="C8870" s="48" t="s">
        <v>7640</v>
      </c>
      <c r="D8870" s="44">
        <v>2003</v>
      </c>
      <c r="E8870" s="48" t="s">
        <v>8803</v>
      </c>
      <c r="F8870" s="44" t="s">
        <v>1296</v>
      </c>
      <c r="G8870" s="61">
        <v>42869</v>
      </c>
    </row>
    <row r="8871" spans="1:7" x14ac:dyDescent="0.15">
      <c r="A8871" s="44">
        <v>38998</v>
      </c>
      <c r="B8871" s="44" t="s">
        <v>1296</v>
      </c>
      <c r="C8871" s="48" t="s">
        <v>7641</v>
      </c>
      <c r="D8871" s="44">
        <v>2008</v>
      </c>
      <c r="E8871" s="48" t="s">
        <v>8791</v>
      </c>
      <c r="F8871" s="44" t="s">
        <v>1295</v>
      </c>
      <c r="G8871" s="61"/>
    </row>
    <row r="8872" spans="1:7" x14ac:dyDescent="0.15">
      <c r="A8872" s="44">
        <v>38999</v>
      </c>
      <c r="B8872" s="44" t="s">
        <v>1295</v>
      </c>
      <c r="C8872" s="48" t="s">
        <v>7642</v>
      </c>
      <c r="D8872" s="44">
        <v>2007</v>
      </c>
      <c r="E8872" s="48" t="s">
        <v>8791</v>
      </c>
      <c r="F8872" s="44" t="s">
        <v>1295</v>
      </c>
      <c r="G8872" s="61"/>
    </row>
    <row r="8873" spans="1:7" x14ac:dyDescent="0.15">
      <c r="A8873" s="44">
        <v>39000</v>
      </c>
      <c r="B8873" s="44" t="s">
        <v>1296</v>
      </c>
      <c r="C8873" s="48" t="s">
        <v>4757</v>
      </c>
      <c r="D8873" s="44">
        <v>2003</v>
      </c>
      <c r="E8873" s="48" t="s">
        <v>8744</v>
      </c>
      <c r="F8873" s="44" t="s">
        <v>1290</v>
      </c>
      <c r="G8873" s="61">
        <v>42681</v>
      </c>
    </row>
    <row r="8874" spans="1:7" x14ac:dyDescent="0.15">
      <c r="A8874" s="44">
        <v>39001</v>
      </c>
      <c r="B8874" s="44" t="s">
        <v>1295</v>
      </c>
      <c r="C8874" s="48" t="s">
        <v>7643</v>
      </c>
      <c r="D8874" s="44">
        <v>2003</v>
      </c>
      <c r="E8874" s="48" t="s">
        <v>8803</v>
      </c>
      <c r="F8874" s="44" t="s">
        <v>1296</v>
      </c>
      <c r="G8874" s="61">
        <v>42869</v>
      </c>
    </row>
    <row r="8875" spans="1:7" x14ac:dyDescent="0.15">
      <c r="A8875" s="44">
        <v>39002</v>
      </c>
      <c r="B8875" s="44" t="s">
        <v>1295</v>
      </c>
      <c r="C8875" s="48" t="s">
        <v>7644</v>
      </c>
      <c r="D8875" s="44">
        <v>2005</v>
      </c>
      <c r="E8875" s="48" t="s">
        <v>8788</v>
      </c>
      <c r="F8875" s="44" t="s">
        <v>1291</v>
      </c>
      <c r="G8875" s="61">
        <v>42890</v>
      </c>
    </row>
    <row r="8876" spans="1:7" x14ac:dyDescent="0.15">
      <c r="A8876" s="44">
        <v>39003</v>
      </c>
      <c r="B8876" s="44" t="s">
        <v>1296</v>
      </c>
      <c r="C8876" s="48" t="s">
        <v>7645</v>
      </c>
      <c r="D8876" s="44">
        <v>2005</v>
      </c>
      <c r="E8876" s="48" t="s">
        <v>8692</v>
      </c>
      <c r="F8876" s="44" t="s">
        <v>1298</v>
      </c>
      <c r="G8876" s="61"/>
    </row>
    <row r="8877" spans="1:7" x14ac:dyDescent="0.15">
      <c r="A8877" s="44">
        <v>39004</v>
      </c>
      <c r="B8877" s="44" t="s">
        <v>1295</v>
      </c>
      <c r="C8877" s="48" t="s">
        <v>7646</v>
      </c>
      <c r="D8877" s="44">
        <v>2004</v>
      </c>
      <c r="E8877" s="48" t="s">
        <v>8692</v>
      </c>
      <c r="F8877" s="44" t="s">
        <v>1298</v>
      </c>
      <c r="G8877" s="61"/>
    </row>
    <row r="8878" spans="1:7" x14ac:dyDescent="0.15">
      <c r="A8878" s="44">
        <v>39005</v>
      </c>
      <c r="B8878" s="44" t="s">
        <v>1296</v>
      </c>
      <c r="C8878" s="48" t="s">
        <v>7647</v>
      </c>
      <c r="D8878" s="44">
        <v>2003</v>
      </c>
      <c r="E8878" s="48" t="s">
        <v>8780</v>
      </c>
      <c r="F8878" s="44" t="s">
        <v>1294</v>
      </c>
      <c r="G8878" s="61"/>
    </row>
    <row r="8879" spans="1:7" x14ac:dyDescent="0.15">
      <c r="A8879" s="133">
        <v>39006</v>
      </c>
      <c r="B8879" s="133" t="s">
        <v>1296</v>
      </c>
      <c r="C8879" s="134" t="s">
        <v>7648</v>
      </c>
      <c r="D8879" s="133">
        <v>2007</v>
      </c>
      <c r="E8879" s="134" t="s">
        <v>8780</v>
      </c>
      <c r="F8879" s="133" t="s">
        <v>1294</v>
      </c>
    </row>
    <row r="8880" spans="1:7" x14ac:dyDescent="0.15">
      <c r="A8880" s="44">
        <v>39007</v>
      </c>
      <c r="B8880" s="44" t="s">
        <v>1295</v>
      </c>
      <c r="C8880" s="48" t="s">
        <v>7649</v>
      </c>
      <c r="D8880" s="44">
        <v>2005</v>
      </c>
      <c r="E8880" s="48" t="s">
        <v>8780</v>
      </c>
      <c r="F8880" s="44" t="s">
        <v>1294</v>
      </c>
      <c r="G8880" s="61"/>
    </row>
    <row r="8881" spans="1:7" x14ac:dyDescent="0.15">
      <c r="A8881" s="44">
        <v>39008</v>
      </c>
      <c r="B8881" s="44" t="s">
        <v>1296</v>
      </c>
      <c r="C8881" s="48" t="s">
        <v>7650</v>
      </c>
      <c r="D8881" s="44">
        <v>2000</v>
      </c>
      <c r="E8881" s="48" t="s">
        <v>8761</v>
      </c>
      <c r="F8881" s="44" t="s">
        <v>1292</v>
      </c>
      <c r="G8881" s="61"/>
    </row>
    <row r="8882" spans="1:7" x14ac:dyDescent="0.15">
      <c r="A8882" s="44">
        <v>39009</v>
      </c>
      <c r="B8882" s="44" t="s">
        <v>1295</v>
      </c>
      <c r="C8882" s="48" t="s">
        <v>7651</v>
      </c>
      <c r="D8882" s="44">
        <v>2001</v>
      </c>
      <c r="E8882" s="48" t="s">
        <v>8761</v>
      </c>
      <c r="F8882" s="44" t="s">
        <v>1292</v>
      </c>
      <c r="G8882" s="61"/>
    </row>
    <row r="8883" spans="1:7" x14ac:dyDescent="0.15">
      <c r="A8883" s="44">
        <v>39010</v>
      </c>
      <c r="B8883" s="44" t="s">
        <v>1295</v>
      </c>
      <c r="C8883" s="48" t="s">
        <v>7652</v>
      </c>
      <c r="D8883" s="44">
        <v>2005</v>
      </c>
      <c r="E8883" s="48" t="s">
        <v>9209</v>
      </c>
      <c r="F8883" s="44" t="s">
        <v>1291</v>
      </c>
      <c r="G8883" s="61"/>
    </row>
    <row r="8884" spans="1:7" x14ac:dyDescent="0.15">
      <c r="A8884" s="44">
        <v>39011</v>
      </c>
      <c r="B8884" s="44" t="s">
        <v>1295</v>
      </c>
      <c r="C8884" s="48" t="s">
        <v>7653</v>
      </c>
      <c r="D8884" s="44">
        <v>2008</v>
      </c>
      <c r="E8884" s="48" t="s">
        <v>9209</v>
      </c>
      <c r="F8884" s="44" t="s">
        <v>1291</v>
      </c>
      <c r="G8884" s="61">
        <v>43100</v>
      </c>
    </row>
    <row r="8885" spans="1:7" x14ac:dyDescent="0.15">
      <c r="A8885" s="44">
        <v>39012</v>
      </c>
      <c r="B8885" s="44" t="s">
        <v>1296</v>
      </c>
      <c r="C8885" s="48" t="s">
        <v>7654</v>
      </c>
      <c r="D8885" s="44">
        <v>2006</v>
      </c>
      <c r="E8885" s="48" t="s">
        <v>8763</v>
      </c>
      <c r="F8885" s="44" t="s">
        <v>1299</v>
      </c>
      <c r="G8885" s="61"/>
    </row>
    <row r="8886" spans="1:7" x14ac:dyDescent="0.15">
      <c r="A8886" s="44">
        <v>39013</v>
      </c>
      <c r="B8886" s="44" t="s">
        <v>1295</v>
      </c>
      <c r="C8886" s="48" t="s">
        <v>7655</v>
      </c>
      <c r="D8886" s="44">
        <v>2005</v>
      </c>
      <c r="E8886" s="48" t="s">
        <v>8763</v>
      </c>
      <c r="F8886" s="44" t="s">
        <v>1299</v>
      </c>
      <c r="G8886" s="61">
        <v>43100</v>
      </c>
    </row>
    <row r="8887" spans="1:7" x14ac:dyDescent="0.15">
      <c r="A8887" s="44">
        <v>39014</v>
      </c>
      <c r="B8887" s="44" t="s">
        <v>1295</v>
      </c>
      <c r="C8887" s="48" t="s">
        <v>7656</v>
      </c>
      <c r="D8887" s="44">
        <v>2005</v>
      </c>
      <c r="E8887" s="48" t="s">
        <v>8700</v>
      </c>
      <c r="F8887" s="44" t="s">
        <v>1297</v>
      </c>
      <c r="G8887" s="61">
        <v>42863</v>
      </c>
    </row>
    <row r="8888" spans="1:7" x14ac:dyDescent="0.15">
      <c r="A8888" s="44">
        <v>39015</v>
      </c>
      <c r="B8888" s="44" t="s">
        <v>1295</v>
      </c>
      <c r="C8888" s="48" t="s">
        <v>4241</v>
      </c>
      <c r="D8888" s="44">
        <v>2006</v>
      </c>
      <c r="E8888" s="48" t="s">
        <v>8763</v>
      </c>
      <c r="F8888" s="44" t="s">
        <v>1299</v>
      </c>
      <c r="G8888" s="61">
        <v>43100</v>
      </c>
    </row>
    <row r="8889" spans="1:7" x14ac:dyDescent="0.15">
      <c r="A8889" s="44">
        <v>39016</v>
      </c>
      <c r="B8889" s="44" t="s">
        <v>1295</v>
      </c>
      <c r="C8889" s="48" t="s">
        <v>7657</v>
      </c>
      <c r="D8889" s="44">
        <v>2004</v>
      </c>
      <c r="E8889" s="48" t="s">
        <v>8763</v>
      </c>
      <c r="F8889" s="44" t="s">
        <v>1299</v>
      </c>
      <c r="G8889" s="61">
        <v>42870</v>
      </c>
    </row>
    <row r="8890" spans="1:7" x14ac:dyDescent="0.15">
      <c r="A8890" s="44">
        <v>39017</v>
      </c>
      <c r="B8890" s="44" t="s">
        <v>1295</v>
      </c>
      <c r="C8890" s="48" t="s">
        <v>7658</v>
      </c>
      <c r="D8890" s="44">
        <v>2006</v>
      </c>
      <c r="E8890" s="48" t="s">
        <v>8763</v>
      </c>
      <c r="F8890" s="44" t="s">
        <v>1299</v>
      </c>
      <c r="G8890" s="61">
        <v>42870</v>
      </c>
    </row>
    <row r="8891" spans="1:7" x14ac:dyDescent="0.15">
      <c r="A8891" s="44">
        <v>39018</v>
      </c>
      <c r="B8891" s="44" t="s">
        <v>1296</v>
      </c>
      <c r="C8891" s="48" t="s">
        <v>9469</v>
      </c>
      <c r="D8891" s="44">
        <v>2003</v>
      </c>
      <c r="E8891" s="48" t="s">
        <v>8763</v>
      </c>
      <c r="F8891" s="44" t="s">
        <v>1299</v>
      </c>
      <c r="G8891" s="61"/>
    </row>
    <row r="8892" spans="1:7" x14ac:dyDescent="0.15">
      <c r="A8892" s="44">
        <v>39019</v>
      </c>
      <c r="B8892" s="44" t="s">
        <v>1296</v>
      </c>
      <c r="C8892" s="48" t="s">
        <v>7659</v>
      </c>
      <c r="D8892" s="44">
        <v>2005</v>
      </c>
      <c r="E8892" s="48" t="s">
        <v>8763</v>
      </c>
      <c r="F8892" s="44" t="s">
        <v>1299</v>
      </c>
      <c r="G8892" s="61"/>
    </row>
    <row r="8893" spans="1:7" x14ac:dyDescent="0.15">
      <c r="A8893" s="44">
        <v>39020</v>
      </c>
      <c r="B8893" s="44" t="s">
        <v>1296</v>
      </c>
      <c r="C8893" s="48" t="s">
        <v>7660</v>
      </c>
      <c r="D8893" s="44">
        <v>2006</v>
      </c>
      <c r="E8893" s="48" t="s">
        <v>8834</v>
      </c>
      <c r="F8893" s="44" t="s">
        <v>1299</v>
      </c>
      <c r="G8893" s="61">
        <v>43100</v>
      </c>
    </row>
    <row r="8894" spans="1:7" x14ac:dyDescent="0.15">
      <c r="A8894" s="44">
        <v>39021</v>
      </c>
      <c r="B8894" s="44" t="s">
        <v>1295</v>
      </c>
      <c r="C8894" s="48" t="s">
        <v>7661</v>
      </c>
      <c r="D8894" s="44">
        <v>2006</v>
      </c>
      <c r="E8894" s="48" t="s">
        <v>8834</v>
      </c>
      <c r="F8894" s="44" t="s">
        <v>1299</v>
      </c>
      <c r="G8894" s="61">
        <v>43100</v>
      </c>
    </row>
    <row r="8895" spans="1:7" x14ac:dyDescent="0.15">
      <c r="A8895" s="44">
        <v>39022</v>
      </c>
      <c r="B8895" s="44" t="s">
        <v>1296</v>
      </c>
      <c r="C8895" s="48" t="s">
        <v>7662</v>
      </c>
      <c r="D8895" s="44">
        <v>2004</v>
      </c>
      <c r="E8895" s="48" t="s">
        <v>8834</v>
      </c>
      <c r="F8895" s="44" t="s">
        <v>1299</v>
      </c>
      <c r="G8895" s="61">
        <v>42870</v>
      </c>
    </row>
    <row r="8896" spans="1:7" x14ac:dyDescent="0.15">
      <c r="A8896" s="44">
        <v>39023</v>
      </c>
      <c r="B8896" s="44" t="s">
        <v>1295</v>
      </c>
      <c r="C8896" s="48" t="s">
        <v>7663</v>
      </c>
      <c r="D8896" s="44">
        <v>2007</v>
      </c>
      <c r="E8896" s="48" t="s">
        <v>8766</v>
      </c>
      <c r="F8896" s="44" t="s">
        <v>1291</v>
      </c>
      <c r="G8896" s="61"/>
    </row>
    <row r="8897" spans="1:7" x14ac:dyDescent="0.15">
      <c r="A8897" s="44">
        <v>39024</v>
      </c>
      <c r="B8897" s="44" t="s">
        <v>1296</v>
      </c>
      <c r="C8897" s="48" t="s">
        <v>7664</v>
      </c>
      <c r="D8897" s="44">
        <v>2005</v>
      </c>
      <c r="E8897" s="48" t="s">
        <v>8766</v>
      </c>
      <c r="F8897" s="44" t="s">
        <v>1291</v>
      </c>
      <c r="G8897" s="61"/>
    </row>
    <row r="8898" spans="1:7" x14ac:dyDescent="0.15">
      <c r="A8898" s="44">
        <v>39025</v>
      </c>
      <c r="B8898" s="44" t="s">
        <v>1295</v>
      </c>
      <c r="C8898" s="48" t="s">
        <v>7665</v>
      </c>
      <c r="D8898" s="44">
        <v>2010</v>
      </c>
      <c r="E8898" s="48" t="s">
        <v>8782</v>
      </c>
      <c r="F8898" s="44" t="s">
        <v>1292</v>
      </c>
      <c r="G8898" s="61"/>
    </row>
    <row r="8899" spans="1:7" x14ac:dyDescent="0.15">
      <c r="A8899" s="44">
        <v>39026</v>
      </c>
      <c r="B8899" s="44" t="s">
        <v>1296</v>
      </c>
      <c r="C8899" s="48" t="s">
        <v>7666</v>
      </c>
      <c r="D8899" s="44">
        <v>2003</v>
      </c>
      <c r="E8899" s="48" t="s">
        <v>8782</v>
      </c>
      <c r="F8899" s="44" t="s">
        <v>1292</v>
      </c>
      <c r="G8899" s="61"/>
    </row>
    <row r="8900" spans="1:7" x14ac:dyDescent="0.15">
      <c r="A8900" s="44">
        <v>39027</v>
      </c>
      <c r="B8900" s="44" t="s">
        <v>1295</v>
      </c>
      <c r="C8900" s="48" t="s">
        <v>7667</v>
      </c>
      <c r="D8900" s="44">
        <v>2006</v>
      </c>
      <c r="E8900" s="48" t="s">
        <v>8782</v>
      </c>
      <c r="F8900" s="44" t="s">
        <v>1292</v>
      </c>
      <c r="G8900" s="61"/>
    </row>
    <row r="8901" spans="1:7" x14ac:dyDescent="0.15">
      <c r="A8901" s="44">
        <v>39028</v>
      </c>
      <c r="B8901" s="44" t="s">
        <v>1295</v>
      </c>
      <c r="C8901" s="48" t="s">
        <v>6266</v>
      </c>
      <c r="D8901" s="44">
        <v>2008</v>
      </c>
      <c r="E8901" s="48" t="s">
        <v>8876</v>
      </c>
      <c r="F8901" s="44" t="s">
        <v>1297</v>
      </c>
      <c r="G8901" s="61"/>
    </row>
    <row r="8902" spans="1:7" x14ac:dyDescent="0.15">
      <c r="A8902" s="44">
        <v>39029</v>
      </c>
      <c r="B8902" s="44" t="s">
        <v>1296</v>
      </c>
      <c r="C8902" s="48" t="s">
        <v>7668</v>
      </c>
      <c r="D8902" s="44">
        <v>2002</v>
      </c>
      <c r="E8902" s="48" t="s">
        <v>8714</v>
      </c>
      <c r="F8902" s="44" t="s">
        <v>1294</v>
      </c>
      <c r="G8902" s="61">
        <v>43030</v>
      </c>
    </row>
    <row r="8903" spans="1:7" x14ac:dyDescent="0.15">
      <c r="A8903" s="44">
        <v>39030</v>
      </c>
      <c r="B8903" s="44" t="s">
        <v>1295</v>
      </c>
      <c r="C8903" s="48" t="s">
        <v>7669</v>
      </c>
      <c r="D8903" s="44">
        <v>2005</v>
      </c>
      <c r="E8903" s="48" t="s">
        <v>8714</v>
      </c>
      <c r="F8903" s="44" t="s">
        <v>1294</v>
      </c>
      <c r="G8903" s="61">
        <v>43100</v>
      </c>
    </row>
    <row r="8904" spans="1:7" x14ac:dyDescent="0.15">
      <c r="A8904" s="133">
        <v>39031</v>
      </c>
      <c r="B8904" s="133" t="s">
        <v>1295</v>
      </c>
      <c r="C8904" s="134" t="s">
        <v>7670</v>
      </c>
      <c r="D8904" s="133">
        <v>2008</v>
      </c>
      <c r="E8904" s="134" t="s">
        <v>8717</v>
      </c>
      <c r="F8904" s="133" t="s">
        <v>1299</v>
      </c>
    </row>
    <row r="8905" spans="1:7" x14ac:dyDescent="0.15">
      <c r="A8905" s="44">
        <v>39032</v>
      </c>
      <c r="B8905" s="44" t="s">
        <v>1295</v>
      </c>
      <c r="C8905" s="48" t="s">
        <v>7671</v>
      </c>
      <c r="D8905" s="44">
        <v>2006</v>
      </c>
      <c r="E8905" s="48" t="s">
        <v>8717</v>
      </c>
      <c r="F8905" s="44" t="s">
        <v>1299</v>
      </c>
      <c r="G8905" s="61"/>
    </row>
    <row r="8906" spans="1:7" x14ac:dyDescent="0.15">
      <c r="A8906" s="44">
        <v>39033</v>
      </c>
      <c r="B8906" s="44" t="s">
        <v>1295</v>
      </c>
      <c r="C8906" s="48" t="s">
        <v>7672</v>
      </c>
      <c r="D8906" s="44">
        <v>2007</v>
      </c>
      <c r="E8906" s="48" t="s">
        <v>8700</v>
      </c>
      <c r="F8906" s="44" t="s">
        <v>1297</v>
      </c>
      <c r="G8906" s="61">
        <v>43100</v>
      </c>
    </row>
    <row r="8907" spans="1:7" x14ac:dyDescent="0.15">
      <c r="A8907" s="44">
        <v>39034</v>
      </c>
      <c r="B8907" s="44" t="s">
        <v>1296</v>
      </c>
      <c r="C8907" s="48" t="s">
        <v>7673</v>
      </c>
      <c r="D8907" s="44">
        <v>2004</v>
      </c>
      <c r="E8907" s="48" t="s">
        <v>8846</v>
      </c>
      <c r="F8907" s="44" t="s">
        <v>1299</v>
      </c>
      <c r="G8907" s="61"/>
    </row>
    <row r="8908" spans="1:7" x14ac:dyDescent="0.15">
      <c r="A8908" s="44">
        <v>39035</v>
      </c>
      <c r="B8908" s="44" t="s">
        <v>1295</v>
      </c>
      <c r="C8908" s="48" t="s">
        <v>7674</v>
      </c>
      <c r="D8908" s="44">
        <v>2007</v>
      </c>
      <c r="E8908" s="48" t="s">
        <v>8846</v>
      </c>
      <c r="F8908" s="44" t="s">
        <v>1299</v>
      </c>
      <c r="G8908" s="61"/>
    </row>
    <row r="8909" spans="1:7" x14ac:dyDescent="0.15">
      <c r="A8909" s="44">
        <v>39036</v>
      </c>
      <c r="B8909" s="44" t="s">
        <v>1295</v>
      </c>
      <c r="C8909" s="48" t="s">
        <v>7675</v>
      </c>
      <c r="D8909" s="44">
        <v>2006</v>
      </c>
      <c r="E8909" s="48" t="s">
        <v>8819</v>
      </c>
      <c r="F8909" s="44" t="s">
        <v>1299</v>
      </c>
      <c r="G8909" s="61"/>
    </row>
    <row r="8910" spans="1:7" x14ac:dyDescent="0.15">
      <c r="A8910" s="44">
        <v>39037</v>
      </c>
      <c r="B8910" s="44" t="s">
        <v>1296</v>
      </c>
      <c r="C8910" s="48" t="s">
        <v>7676</v>
      </c>
      <c r="D8910" s="44">
        <v>2004</v>
      </c>
      <c r="E8910" s="48" t="s">
        <v>8717</v>
      </c>
      <c r="F8910" s="44" t="s">
        <v>1299</v>
      </c>
      <c r="G8910" s="61">
        <v>42870</v>
      </c>
    </row>
    <row r="8911" spans="1:7" x14ac:dyDescent="0.15">
      <c r="A8911" s="44">
        <v>39038</v>
      </c>
      <c r="B8911" s="44" t="s">
        <v>1295</v>
      </c>
      <c r="C8911" s="48" t="s">
        <v>7677</v>
      </c>
      <c r="D8911" s="44">
        <v>2007</v>
      </c>
      <c r="E8911" s="48" t="s">
        <v>8793</v>
      </c>
      <c r="F8911" s="44" t="s">
        <v>1298</v>
      </c>
      <c r="G8911" s="61"/>
    </row>
    <row r="8912" spans="1:7" x14ac:dyDescent="0.15">
      <c r="A8912" s="44">
        <v>39039</v>
      </c>
      <c r="B8912" s="44" t="s">
        <v>1296</v>
      </c>
      <c r="C8912" s="48" t="s">
        <v>7678</v>
      </c>
      <c r="D8912" s="44">
        <v>2006</v>
      </c>
      <c r="E8912" s="48" t="s">
        <v>8793</v>
      </c>
      <c r="F8912" s="44" t="s">
        <v>1298</v>
      </c>
      <c r="G8912" s="61">
        <v>43080</v>
      </c>
    </row>
    <row r="8913" spans="1:7" x14ac:dyDescent="0.15">
      <c r="A8913" s="44">
        <v>39040</v>
      </c>
      <c r="B8913" s="44" t="s">
        <v>1296</v>
      </c>
      <c r="C8913" s="48" t="s">
        <v>7679</v>
      </c>
      <c r="D8913" s="44">
        <v>2003</v>
      </c>
      <c r="E8913" s="48" t="s">
        <v>8754</v>
      </c>
      <c r="F8913" s="44" t="s">
        <v>1293</v>
      </c>
      <c r="G8913" s="61"/>
    </row>
    <row r="8914" spans="1:7" x14ac:dyDescent="0.15">
      <c r="A8914" s="44">
        <v>39041</v>
      </c>
      <c r="B8914" s="44" t="s">
        <v>1295</v>
      </c>
      <c r="C8914" s="48" t="s">
        <v>7680</v>
      </c>
      <c r="D8914" s="44">
        <v>2009</v>
      </c>
      <c r="E8914" s="48" t="s">
        <v>8754</v>
      </c>
      <c r="F8914" s="44" t="s">
        <v>1293</v>
      </c>
      <c r="G8914" s="61"/>
    </row>
    <row r="8915" spans="1:7" x14ac:dyDescent="0.15">
      <c r="A8915" s="44">
        <v>39042</v>
      </c>
      <c r="B8915" s="44" t="s">
        <v>1296</v>
      </c>
      <c r="C8915" s="48" t="s">
        <v>7681</v>
      </c>
      <c r="D8915" s="44">
        <v>2006</v>
      </c>
      <c r="E8915" s="48" t="s">
        <v>8734</v>
      </c>
      <c r="F8915" s="44" t="s">
        <v>1297</v>
      </c>
      <c r="G8915" s="61">
        <v>43100</v>
      </c>
    </row>
    <row r="8916" spans="1:7" x14ac:dyDescent="0.15">
      <c r="A8916" s="44">
        <v>39043</v>
      </c>
      <c r="B8916" s="44" t="s">
        <v>1295</v>
      </c>
      <c r="C8916" s="48" t="s">
        <v>7682</v>
      </c>
      <c r="D8916" s="44">
        <v>2001</v>
      </c>
      <c r="E8916" s="48" t="s">
        <v>8823</v>
      </c>
      <c r="F8916" s="44" t="s">
        <v>1298</v>
      </c>
      <c r="G8916" s="61">
        <v>42996</v>
      </c>
    </row>
    <row r="8917" spans="1:7" x14ac:dyDescent="0.15">
      <c r="A8917" s="44">
        <v>39044</v>
      </c>
      <c r="B8917" s="44" t="s">
        <v>1295</v>
      </c>
      <c r="C8917" s="48" t="s">
        <v>7683</v>
      </c>
      <c r="D8917" s="44">
        <v>2005</v>
      </c>
      <c r="E8917" s="48" t="s">
        <v>8787</v>
      </c>
      <c r="F8917" s="44" t="s">
        <v>1298</v>
      </c>
      <c r="G8917" s="61">
        <v>42870</v>
      </c>
    </row>
    <row r="8918" spans="1:7" x14ac:dyDescent="0.15">
      <c r="A8918" s="44">
        <v>39045</v>
      </c>
      <c r="B8918" s="44" t="s">
        <v>1296</v>
      </c>
      <c r="C8918" s="48" t="s">
        <v>7684</v>
      </c>
      <c r="D8918" s="44">
        <v>2002</v>
      </c>
      <c r="E8918" s="48" t="s">
        <v>8787</v>
      </c>
      <c r="F8918" s="44" t="s">
        <v>1298</v>
      </c>
      <c r="G8918" s="61"/>
    </row>
    <row r="8919" spans="1:7" x14ac:dyDescent="0.15">
      <c r="A8919" s="44">
        <v>39046</v>
      </c>
      <c r="B8919" s="44" t="s">
        <v>1295</v>
      </c>
      <c r="C8919" s="48" t="s">
        <v>7685</v>
      </c>
      <c r="D8919" s="44">
        <v>2006</v>
      </c>
      <c r="E8919" s="48" t="s">
        <v>8787</v>
      </c>
      <c r="F8919" s="44" t="s">
        <v>1298</v>
      </c>
      <c r="G8919" s="61">
        <v>42870</v>
      </c>
    </row>
    <row r="8920" spans="1:7" x14ac:dyDescent="0.15">
      <c r="A8920" s="44">
        <v>39047</v>
      </c>
      <c r="B8920" s="44" t="s">
        <v>1295</v>
      </c>
      <c r="C8920" s="48" t="s">
        <v>7686</v>
      </c>
      <c r="D8920" s="44">
        <v>2001</v>
      </c>
      <c r="E8920" s="48" t="s">
        <v>8787</v>
      </c>
      <c r="F8920" s="44" t="s">
        <v>1298</v>
      </c>
      <c r="G8920" s="61"/>
    </row>
    <row r="8921" spans="1:7" x14ac:dyDescent="0.15">
      <c r="A8921" s="44">
        <v>39048</v>
      </c>
      <c r="B8921" s="44" t="s">
        <v>1295</v>
      </c>
      <c r="C8921" s="48" t="s">
        <v>7687</v>
      </c>
      <c r="D8921" s="44">
        <v>2005</v>
      </c>
      <c r="E8921" s="48" t="s">
        <v>8787</v>
      </c>
      <c r="F8921" s="44" t="s">
        <v>1298</v>
      </c>
      <c r="G8921" s="61">
        <v>42996</v>
      </c>
    </row>
    <row r="8922" spans="1:7" x14ac:dyDescent="0.15">
      <c r="A8922" s="44">
        <v>39049</v>
      </c>
      <c r="B8922" s="44" t="s">
        <v>1296</v>
      </c>
      <c r="C8922" s="48" t="s">
        <v>7688</v>
      </c>
      <c r="D8922" s="44">
        <v>2004</v>
      </c>
      <c r="E8922" s="48" t="s">
        <v>8787</v>
      </c>
      <c r="F8922" s="44" t="s">
        <v>1298</v>
      </c>
      <c r="G8922" s="61">
        <v>42996</v>
      </c>
    </row>
    <row r="8923" spans="1:7" x14ac:dyDescent="0.15">
      <c r="A8923" s="44">
        <v>39050</v>
      </c>
      <c r="B8923" s="44" t="s">
        <v>1295</v>
      </c>
      <c r="C8923" s="48" t="s">
        <v>7689</v>
      </c>
      <c r="D8923" s="44">
        <v>2002</v>
      </c>
      <c r="E8923" s="48" t="s">
        <v>8787</v>
      </c>
      <c r="F8923" s="44" t="s">
        <v>1298</v>
      </c>
      <c r="G8923" s="61"/>
    </row>
    <row r="8924" spans="1:7" x14ac:dyDescent="0.15">
      <c r="A8924" s="44">
        <v>39051</v>
      </c>
      <c r="B8924" s="44" t="s">
        <v>1295</v>
      </c>
      <c r="C8924" s="48" t="s">
        <v>3107</v>
      </c>
      <c r="D8924" s="44">
        <v>2007</v>
      </c>
      <c r="E8924" s="48" t="s">
        <v>8798</v>
      </c>
      <c r="F8924" s="44" t="s">
        <v>1299</v>
      </c>
      <c r="G8924" s="61"/>
    </row>
    <row r="8925" spans="1:7" x14ac:dyDescent="0.15">
      <c r="A8925" s="44">
        <v>39052</v>
      </c>
      <c r="B8925" s="44" t="s">
        <v>1295</v>
      </c>
      <c r="C8925" s="48" t="s">
        <v>7690</v>
      </c>
      <c r="D8925" s="44">
        <v>2007</v>
      </c>
      <c r="E8925" s="48" t="s">
        <v>8798</v>
      </c>
      <c r="F8925" s="44" t="s">
        <v>1299</v>
      </c>
      <c r="G8925" s="61"/>
    </row>
    <row r="8926" spans="1:7" x14ac:dyDescent="0.15">
      <c r="A8926" s="44">
        <v>39053</v>
      </c>
      <c r="B8926" s="44" t="s">
        <v>1295</v>
      </c>
      <c r="C8926" s="48" t="s">
        <v>7691</v>
      </c>
      <c r="D8926" s="44">
        <v>2005</v>
      </c>
      <c r="E8926" s="48" t="s">
        <v>8798</v>
      </c>
      <c r="F8926" s="44" t="s">
        <v>1299</v>
      </c>
      <c r="G8926" s="61"/>
    </row>
    <row r="8927" spans="1:7" x14ac:dyDescent="0.15">
      <c r="A8927" s="44">
        <v>39054</v>
      </c>
      <c r="B8927" s="44" t="s">
        <v>1296</v>
      </c>
      <c r="C8927" s="48" t="s">
        <v>7692</v>
      </c>
      <c r="D8927" s="44">
        <v>2007</v>
      </c>
      <c r="E8927" s="48" t="s">
        <v>8798</v>
      </c>
      <c r="F8927" s="44" t="s">
        <v>1299</v>
      </c>
      <c r="G8927" s="61"/>
    </row>
    <row r="8928" spans="1:7" x14ac:dyDescent="0.15">
      <c r="A8928" s="44">
        <v>39055</v>
      </c>
      <c r="B8928" s="44" t="s">
        <v>1295</v>
      </c>
      <c r="C8928" s="48" t="s">
        <v>7693</v>
      </c>
      <c r="D8928" s="44">
        <v>2007</v>
      </c>
      <c r="E8928" s="48" t="s">
        <v>8798</v>
      </c>
      <c r="F8928" s="44" t="s">
        <v>1299</v>
      </c>
      <c r="G8928" s="61"/>
    </row>
    <row r="8929" spans="1:7" x14ac:dyDescent="0.15">
      <c r="A8929" s="44">
        <v>39056</v>
      </c>
      <c r="B8929" s="44" t="s">
        <v>1295</v>
      </c>
      <c r="C8929" s="48" t="s">
        <v>7694</v>
      </c>
      <c r="D8929" s="44">
        <v>2007</v>
      </c>
      <c r="E8929" s="48" t="s">
        <v>8798</v>
      </c>
      <c r="F8929" s="44" t="s">
        <v>1299</v>
      </c>
      <c r="G8929" s="61"/>
    </row>
    <row r="8930" spans="1:7" x14ac:dyDescent="0.15">
      <c r="A8930" s="44">
        <v>39057</v>
      </c>
      <c r="B8930" s="44" t="s">
        <v>1296</v>
      </c>
      <c r="C8930" s="48" t="s">
        <v>7695</v>
      </c>
      <c r="D8930" s="44">
        <v>2003</v>
      </c>
      <c r="E8930" s="48" t="s">
        <v>8754</v>
      </c>
      <c r="F8930" s="44" t="s">
        <v>1293</v>
      </c>
      <c r="G8930" s="61"/>
    </row>
    <row r="8931" spans="1:7" x14ac:dyDescent="0.15">
      <c r="A8931" s="44">
        <v>39058</v>
      </c>
      <c r="B8931" s="44" t="s">
        <v>1296</v>
      </c>
      <c r="C8931" s="48" t="s">
        <v>7696</v>
      </c>
      <c r="D8931" s="44">
        <v>2002</v>
      </c>
      <c r="E8931" s="48" t="s">
        <v>9977</v>
      </c>
      <c r="F8931" s="44" t="s">
        <v>1298</v>
      </c>
      <c r="G8931" s="61">
        <v>43100</v>
      </c>
    </row>
    <row r="8932" spans="1:7" x14ac:dyDescent="0.15">
      <c r="A8932" s="44">
        <v>39059</v>
      </c>
      <c r="B8932" s="44" t="s">
        <v>1296</v>
      </c>
      <c r="C8932" s="48" t="s">
        <v>7697</v>
      </c>
      <c r="D8932" s="44">
        <v>2005</v>
      </c>
      <c r="E8932" s="48" t="s">
        <v>11383</v>
      </c>
      <c r="F8932" s="44" t="s">
        <v>1298</v>
      </c>
      <c r="G8932" s="61"/>
    </row>
    <row r="8933" spans="1:7" x14ac:dyDescent="0.15">
      <c r="A8933" s="44">
        <v>39060</v>
      </c>
      <c r="B8933" s="44" t="s">
        <v>1295</v>
      </c>
      <c r="C8933" s="48" t="s">
        <v>7698</v>
      </c>
      <c r="D8933" s="44">
        <v>2006</v>
      </c>
      <c r="E8933" s="48" t="s">
        <v>11383</v>
      </c>
      <c r="F8933" s="44" t="s">
        <v>1298</v>
      </c>
      <c r="G8933" s="61"/>
    </row>
    <row r="8934" spans="1:7" x14ac:dyDescent="0.15">
      <c r="A8934" s="44">
        <v>39061</v>
      </c>
      <c r="B8934" s="44" t="s">
        <v>1295</v>
      </c>
      <c r="C8934" s="48" t="s">
        <v>7699</v>
      </c>
      <c r="D8934" s="44">
        <v>2007</v>
      </c>
      <c r="E8934" s="48" t="s">
        <v>11383</v>
      </c>
      <c r="F8934" s="44" t="s">
        <v>1298</v>
      </c>
      <c r="G8934" s="61"/>
    </row>
    <row r="8935" spans="1:7" x14ac:dyDescent="0.15">
      <c r="A8935" s="44">
        <v>39062</v>
      </c>
      <c r="B8935" s="44" t="s">
        <v>1295</v>
      </c>
      <c r="C8935" s="48" t="s">
        <v>7873</v>
      </c>
      <c r="D8935" s="44">
        <v>2007</v>
      </c>
      <c r="E8935" s="48" t="s">
        <v>8704</v>
      </c>
      <c r="F8935" s="44" t="s">
        <v>1292</v>
      </c>
      <c r="G8935" s="61"/>
    </row>
    <row r="8936" spans="1:7" x14ac:dyDescent="0.15">
      <c r="A8936" s="44">
        <v>39063</v>
      </c>
      <c r="B8936" s="44" t="s">
        <v>1295</v>
      </c>
      <c r="C8936" s="48" t="s">
        <v>7769</v>
      </c>
      <c r="D8936" s="44">
        <v>2008</v>
      </c>
      <c r="E8936" s="48" t="s">
        <v>11383</v>
      </c>
      <c r="F8936" s="44" t="s">
        <v>1298</v>
      </c>
      <c r="G8936" s="61"/>
    </row>
    <row r="8937" spans="1:7" x14ac:dyDescent="0.15">
      <c r="A8937" s="44">
        <v>39064</v>
      </c>
      <c r="B8937" s="44" t="s">
        <v>1296</v>
      </c>
      <c r="C8937" s="48" t="s">
        <v>7768</v>
      </c>
      <c r="D8937" s="44">
        <v>2007</v>
      </c>
      <c r="E8937" s="48" t="s">
        <v>11383</v>
      </c>
      <c r="F8937" s="44" t="s">
        <v>1298</v>
      </c>
      <c r="G8937" s="61"/>
    </row>
    <row r="8938" spans="1:7" x14ac:dyDescent="0.15">
      <c r="A8938" s="44">
        <v>39065</v>
      </c>
      <c r="B8938" s="44" t="s">
        <v>1295</v>
      </c>
      <c r="C8938" s="48" t="s">
        <v>7823</v>
      </c>
      <c r="D8938" s="44">
        <v>2006</v>
      </c>
      <c r="E8938" s="48" t="s">
        <v>8703</v>
      </c>
      <c r="F8938" s="44" t="s">
        <v>1294</v>
      </c>
      <c r="G8938" s="61"/>
    </row>
    <row r="8939" spans="1:7" x14ac:dyDescent="0.15">
      <c r="A8939" s="44">
        <v>39066</v>
      </c>
      <c r="B8939" s="44" t="s">
        <v>1296</v>
      </c>
      <c r="C8939" s="48" t="s">
        <v>7708</v>
      </c>
      <c r="D8939" s="44">
        <v>2003</v>
      </c>
      <c r="E8939" s="48" t="s">
        <v>8754</v>
      </c>
      <c r="F8939" s="44" t="s">
        <v>1293</v>
      </c>
      <c r="G8939" s="61"/>
    </row>
    <row r="8940" spans="1:7" x14ac:dyDescent="0.15">
      <c r="A8940" s="44">
        <v>39067</v>
      </c>
      <c r="B8940" s="44" t="s">
        <v>1296</v>
      </c>
      <c r="C8940" s="48" t="s">
        <v>7851</v>
      </c>
      <c r="D8940" s="44">
        <v>2005</v>
      </c>
      <c r="E8940" s="48" t="s">
        <v>8780</v>
      </c>
      <c r="F8940" s="44" t="s">
        <v>1294</v>
      </c>
      <c r="G8940" s="61"/>
    </row>
    <row r="8941" spans="1:7" x14ac:dyDescent="0.15">
      <c r="A8941" s="44">
        <v>39068</v>
      </c>
      <c r="B8941" s="44" t="s">
        <v>1295</v>
      </c>
      <c r="C8941" s="48" t="s">
        <v>7819</v>
      </c>
      <c r="D8941" s="44">
        <v>2005</v>
      </c>
      <c r="E8941" s="48" t="s">
        <v>8780</v>
      </c>
      <c r="F8941" s="44" t="s">
        <v>1294</v>
      </c>
      <c r="G8941" s="61"/>
    </row>
    <row r="8942" spans="1:7" x14ac:dyDescent="0.15">
      <c r="A8942" s="44">
        <v>39069</v>
      </c>
      <c r="B8942" s="44" t="s">
        <v>1295</v>
      </c>
      <c r="C8942" s="48" t="s">
        <v>8384</v>
      </c>
      <c r="D8942" s="44">
        <v>2006</v>
      </c>
      <c r="E8942" s="48" t="s">
        <v>8704</v>
      </c>
      <c r="F8942" s="44" t="s">
        <v>1292</v>
      </c>
      <c r="G8942" s="61"/>
    </row>
    <row r="8943" spans="1:7" x14ac:dyDescent="0.15">
      <c r="A8943" s="44">
        <v>39070</v>
      </c>
      <c r="B8943" s="44" t="s">
        <v>1296</v>
      </c>
      <c r="C8943" s="48" t="s">
        <v>7894</v>
      </c>
      <c r="D8943" s="44">
        <v>2006</v>
      </c>
      <c r="E8943" s="48" t="s">
        <v>8704</v>
      </c>
      <c r="F8943" s="44" t="s">
        <v>1292</v>
      </c>
      <c r="G8943" s="61"/>
    </row>
    <row r="8944" spans="1:7" x14ac:dyDescent="0.15">
      <c r="A8944" s="44">
        <v>39071</v>
      </c>
      <c r="B8944" s="44" t="s">
        <v>1295</v>
      </c>
      <c r="C8944" s="48" t="s">
        <v>7724</v>
      </c>
      <c r="D8944" s="44">
        <v>2006</v>
      </c>
      <c r="E8944" s="48" t="s">
        <v>8704</v>
      </c>
      <c r="F8944" s="44" t="s">
        <v>1292</v>
      </c>
      <c r="G8944" s="61"/>
    </row>
    <row r="8945" spans="1:7" x14ac:dyDescent="0.15">
      <c r="A8945" s="44">
        <v>39072</v>
      </c>
      <c r="B8945" s="44" t="s">
        <v>1295</v>
      </c>
      <c r="C8945" s="48" t="s">
        <v>7745</v>
      </c>
      <c r="D8945" s="44">
        <v>2007</v>
      </c>
      <c r="E8945" s="48" t="s">
        <v>8704</v>
      </c>
      <c r="F8945" s="44" t="s">
        <v>1292</v>
      </c>
      <c r="G8945" s="61">
        <v>43100</v>
      </c>
    </row>
    <row r="8946" spans="1:7" x14ac:dyDescent="0.15">
      <c r="A8946" s="44">
        <v>39073</v>
      </c>
      <c r="B8946" s="44" t="s">
        <v>1296</v>
      </c>
      <c r="C8946" s="48" t="s">
        <v>7830</v>
      </c>
      <c r="D8946" s="44">
        <v>2006</v>
      </c>
      <c r="E8946" s="48" t="s">
        <v>8753</v>
      </c>
      <c r="F8946" s="44" t="s">
        <v>1295</v>
      </c>
      <c r="G8946" s="61">
        <v>43100</v>
      </c>
    </row>
    <row r="8947" spans="1:7" x14ac:dyDescent="0.15">
      <c r="A8947" s="44">
        <v>39074</v>
      </c>
      <c r="B8947" s="44" t="s">
        <v>1296</v>
      </c>
      <c r="C8947" s="48" t="s">
        <v>7831</v>
      </c>
      <c r="D8947" s="44">
        <v>2009</v>
      </c>
      <c r="E8947" s="48" t="s">
        <v>8753</v>
      </c>
      <c r="F8947" s="44" t="s">
        <v>1295</v>
      </c>
      <c r="G8947" s="61"/>
    </row>
    <row r="8948" spans="1:7" x14ac:dyDescent="0.15">
      <c r="A8948" s="44">
        <v>39075</v>
      </c>
      <c r="B8948" s="44" t="s">
        <v>1296</v>
      </c>
      <c r="C8948" s="48" t="s">
        <v>7709</v>
      </c>
      <c r="D8948" s="44">
        <v>2003</v>
      </c>
      <c r="E8948" s="48" t="s">
        <v>9977</v>
      </c>
      <c r="F8948" s="44" t="s">
        <v>1298</v>
      </c>
      <c r="G8948" s="61"/>
    </row>
    <row r="8949" spans="1:7" x14ac:dyDescent="0.15">
      <c r="A8949" s="44">
        <v>39076</v>
      </c>
      <c r="B8949" s="44" t="s">
        <v>1296</v>
      </c>
      <c r="C8949" s="48" t="s">
        <v>7703</v>
      </c>
      <c r="D8949" s="44">
        <v>2002</v>
      </c>
      <c r="E8949" s="48" t="s">
        <v>9977</v>
      </c>
      <c r="F8949" s="44" t="s">
        <v>1298</v>
      </c>
      <c r="G8949" s="61"/>
    </row>
    <row r="8950" spans="1:7" x14ac:dyDescent="0.15">
      <c r="A8950" s="44">
        <v>39077</v>
      </c>
      <c r="B8950" s="44" t="s">
        <v>1296</v>
      </c>
      <c r="C8950" s="48" t="s">
        <v>7704</v>
      </c>
      <c r="D8950" s="44">
        <v>2003</v>
      </c>
      <c r="E8950" s="48" t="s">
        <v>9977</v>
      </c>
      <c r="F8950" s="44" t="s">
        <v>1298</v>
      </c>
      <c r="G8950" s="61"/>
    </row>
    <row r="8951" spans="1:7" x14ac:dyDescent="0.15">
      <c r="A8951" s="44">
        <v>39078</v>
      </c>
      <c r="B8951" s="44" t="s">
        <v>1296</v>
      </c>
      <c r="C8951" s="48" t="s">
        <v>7783</v>
      </c>
      <c r="D8951" s="44">
        <v>2006</v>
      </c>
      <c r="E8951" s="48" t="s">
        <v>8765</v>
      </c>
      <c r="F8951" s="44" t="s">
        <v>1294</v>
      </c>
      <c r="G8951" s="61"/>
    </row>
    <row r="8952" spans="1:7" x14ac:dyDescent="0.15">
      <c r="A8952" s="44">
        <v>39079</v>
      </c>
      <c r="B8952" s="44" t="s">
        <v>1295</v>
      </c>
      <c r="C8952" s="48" t="s">
        <v>7719</v>
      </c>
      <c r="D8952" s="44">
        <v>2004</v>
      </c>
      <c r="E8952" s="48" t="s">
        <v>8812</v>
      </c>
      <c r="F8952" s="44" t="s">
        <v>1298</v>
      </c>
      <c r="G8952" s="61"/>
    </row>
    <row r="8953" spans="1:7" x14ac:dyDescent="0.15">
      <c r="A8953" s="44">
        <v>39080</v>
      </c>
      <c r="B8953" s="44" t="s">
        <v>1295</v>
      </c>
      <c r="C8953" s="48" t="s">
        <v>7771</v>
      </c>
      <c r="D8953" s="44">
        <v>2008</v>
      </c>
      <c r="E8953" s="48" t="s">
        <v>8819</v>
      </c>
      <c r="F8953" s="44" t="s">
        <v>1299</v>
      </c>
      <c r="G8953" s="61"/>
    </row>
    <row r="8954" spans="1:7" x14ac:dyDescent="0.15">
      <c r="A8954" s="44">
        <v>39081</v>
      </c>
      <c r="B8954" s="44" t="s">
        <v>1296</v>
      </c>
      <c r="C8954" s="48" t="s">
        <v>7772</v>
      </c>
      <c r="D8954" s="44">
        <v>2008</v>
      </c>
      <c r="E8954" s="48" t="s">
        <v>8819</v>
      </c>
      <c r="F8954" s="44" t="s">
        <v>1299</v>
      </c>
      <c r="G8954" s="61"/>
    </row>
    <row r="8955" spans="1:7" x14ac:dyDescent="0.15">
      <c r="A8955" s="44">
        <v>39082</v>
      </c>
      <c r="B8955" s="44" t="s">
        <v>1295</v>
      </c>
      <c r="C8955" s="48" t="s">
        <v>7803</v>
      </c>
      <c r="D8955" s="44">
        <v>2007</v>
      </c>
      <c r="E8955" s="48" t="s">
        <v>8819</v>
      </c>
      <c r="F8955" s="44" t="s">
        <v>1299</v>
      </c>
      <c r="G8955" s="61"/>
    </row>
    <row r="8956" spans="1:7" x14ac:dyDescent="0.15">
      <c r="A8956" s="44">
        <v>39083</v>
      </c>
      <c r="B8956" s="44" t="s">
        <v>1296</v>
      </c>
      <c r="C8956" s="48" t="s">
        <v>7811</v>
      </c>
      <c r="D8956" s="44">
        <v>2009</v>
      </c>
      <c r="E8956" s="48" t="s">
        <v>8819</v>
      </c>
      <c r="F8956" s="44" t="s">
        <v>1299</v>
      </c>
      <c r="G8956" s="61"/>
    </row>
    <row r="8957" spans="1:7" x14ac:dyDescent="0.15">
      <c r="A8957" s="133">
        <v>39084</v>
      </c>
      <c r="B8957" s="133" t="s">
        <v>1296</v>
      </c>
      <c r="C8957" s="134" t="s">
        <v>7785</v>
      </c>
      <c r="D8957" s="133">
        <v>2009</v>
      </c>
      <c r="E8957" s="134" t="s">
        <v>8819</v>
      </c>
      <c r="F8957" s="133" t="s">
        <v>1299</v>
      </c>
    </row>
    <row r="8958" spans="1:7" x14ac:dyDescent="0.15">
      <c r="A8958" s="44">
        <v>39085</v>
      </c>
      <c r="B8958" s="44" t="s">
        <v>1295</v>
      </c>
      <c r="C8958" s="48" t="s">
        <v>7878</v>
      </c>
      <c r="D8958" s="44">
        <v>2007</v>
      </c>
      <c r="E8958" s="48" t="s">
        <v>8819</v>
      </c>
      <c r="F8958" s="44" t="s">
        <v>1299</v>
      </c>
      <c r="G8958" s="61"/>
    </row>
    <row r="8959" spans="1:7" x14ac:dyDescent="0.15">
      <c r="A8959" s="44">
        <v>39086</v>
      </c>
      <c r="B8959" s="44" t="s">
        <v>1296</v>
      </c>
      <c r="C8959" s="48" t="s">
        <v>7820</v>
      </c>
      <c r="D8959" s="44">
        <v>2008</v>
      </c>
      <c r="E8959" s="48" t="s">
        <v>8801</v>
      </c>
      <c r="F8959" s="44" t="s">
        <v>1296</v>
      </c>
      <c r="G8959" s="61">
        <v>43100</v>
      </c>
    </row>
    <row r="8960" spans="1:7" x14ac:dyDescent="0.15">
      <c r="A8960" s="44">
        <v>39087</v>
      </c>
      <c r="B8960" s="44" t="s">
        <v>1296</v>
      </c>
      <c r="C8960" s="48" t="s">
        <v>7822</v>
      </c>
      <c r="D8960" s="44">
        <v>2006</v>
      </c>
      <c r="E8960" s="48" t="s">
        <v>8827</v>
      </c>
      <c r="F8960" s="44" t="s">
        <v>1293</v>
      </c>
      <c r="G8960" s="61"/>
    </row>
    <row r="8961" spans="1:7" x14ac:dyDescent="0.15">
      <c r="A8961" s="44">
        <v>39088</v>
      </c>
      <c r="B8961" s="44" t="s">
        <v>1295</v>
      </c>
      <c r="C8961" s="48" t="s">
        <v>7886</v>
      </c>
      <c r="D8961" s="44">
        <v>2003</v>
      </c>
      <c r="E8961" s="48" t="s">
        <v>8827</v>
      </c>
      <c r="F8961" s="44" t="s">
        <v>1293</v>
      </c>
      <c r="G8961" s="61">
        <v>43100</v>
      </c>
    </row>
    <row r="8962" spans="1:7" x14ac:dyDescent="0.15">
      <c r="A8962" s="133">
        <v>39089</v>
      </c>
      <c r="B8962" s="133" t="s">
        <v>1295</v>
      </c>
      <c r="C8962" s="134" t="s">
        <v>7735</v>
      </c>
      <c r="D8962" s="133">
        <v>2006</v>
      </c>
      <c r="E8962" s="134" t="s">
        <v>8748</v>
      </c>
      <c r="F8962" s="133" t="s">
        <v>1296</v>
      </c>
      <c r="G8962" s="135">
        <v>43100</v>
      </c>
    </row>
    <row r="8963" spans="1:7" x14ac:dyDescent="0.15">
      <c r="A8963" s="44">
        <v>39093</v>
      </c>
      <c r="B8963" s="44" t="s">
        <v>1296</v>
      </c>
      <c r="C8963" s="48" t="s">
        <v>7714</v>
      </c>
      <c r="D8963" s="44">
        <v>2006</v>
      </c>
      <c r="E8963" s="48" t="s">
        <v>9154</v>
      </c>
      <c r="F8963" s="44" t="s">
        <v>1298</v>
      </c>
      <c r="G8963" s="61"/>
    </row>
    <row r="8964" spans="1:7" x14ac:dyDescent="0.15">
      <c r="A8964" s="44">
        <v>39094</v>
      </c>
      <c r="B8964" s="44" t="s">
        <v>1296</v>
      </c>
      <c r="C8964" s="48" t="s">
        <v>7753</v>
      </c>
      <c r="D8964" s="44">
        <v>2006</v>
      </c>
      <c r="E8964" s="48" t="s">
        <v>9154</v>
      </c>
      <c r="F8964" s="44" t="s">
        <v>1298</v>
      </c>
      <c r="G8964" s="61"/>
    </row>
    <row r="8965" spans="1:7" x14ac:dyDescent="0.15">
      <c r="A8965" s="44">
        <v>39095</v>
      </c>
      <c r="B8965" s="44" t="s">
        <v>1295</v>
      </c>
      <c r="C8965" s="48" t="s">
        <v>7798</v>
      </c>
      <c r="D8965" s="44">
        <v>2002</v>
      </c>
      <c r="E8965" s="48" t="s">
        <v>9154</v>
      </c>
      <c r="F8965" s="44" t="s">
        <v>1298</v>
      </c>
      <c r="G8965" s="61"/>
    </row>
    <row r="8966" spans="1:7" x14ac:dyDescent="0.15">
      <c r="A8966" s="44">
        <v>39096</v>
      </c>
      <c r="B8966" s="44" t="s">
        <v>1296</v>
      </c>
      <c r="C8966" s="48" t="s">
        <v>7806</v>
      </c>
      <c r="D8966" s="44">
        <v>2008</v>
      </c>
      <c r="E8966" s="48" t="s">
        <v>9154</v>
      </c>
      <c r="F8966" s="44" t="s">
        <v>1298</v>
      </c>
      <c r="G8966" s="61"/>
    </row>
    <row r="8967" spans="1:7" x14ac:dyDescent="0.15">
      <c r="A8967" s="44">
        <v>39097</v>
      </c>
      <c r="B8967" s="44" t="s">
        <v>1296</v>
      </c>
      <c r="C8967" s="48" t="s">
        <v>8385</v>
      </c>
      <c r="D8967" s="44">
        <v>2003</v>
      </c>
      <c r="E8967" s="48" t="s">
        <v>9154</v>
      </c>
      <c r="F8967" s="44" t="s">
        <v>1298</v>
      </c>
      <c r="G8967" s="61"/>
    </row>
    <row r="8968" spans="1:7" x14ac:dyDescent="0.15">
      <c r="A8968" s="44">
        <v>39098</v>
      </c>
      <c r="B8968" s="44" t="s">
        <v>1296</v>
      </c>
      <c r="C8968" s="48" t="s">
        <v>7807</v>
      </c>
      <c r="D8968" s="44">
        <v>2007</v>
      </c>
      <c r="E8968" s="48" t="s">
        <v>9154</v>
      </c>
      <c r="F8968" s="44" t="s">
        <v>1298</v>
      </c>
      <c r="G8968" s="61">
        <v>43100</v>
      </c>
    </row>
    <row r="8969" spans="1:7" x14ac:dyDescent="0.15">
      <c r="A8969" s="44">
        <v>39099</v>
      </c>
      <c r="B8969" s="44" t="s">
        <v>1296</v>
      </c>
      <c r="C8969" s="48" t="s">
        <v>7758</v>
      </c>
      <c r="D8969" s="44">
        <v>2002</v>
      </c>
      <c r="E8969" s="48" t="s">
        <v>9154</v>
      </c>
      <c r="F8969" s="44" t="s">
        <v>1298</v>
      </c>
      <c r="G8969" s="61"/>
    </row>
    <row r="8970" spans="1:7" x14ac:dyDescent="0.15">
      <c r="A8970" s="44">
        <v>39100</v>
      </c>
      <c r="B8970" s="44" t="s">
        <v>1295</v>
      </c>
      <c r="C8970" s="48" t="s">
        <v>7793</v>
      </c>
      <c r="D8970" s="44">
        <v>2002</v>
      </c>
      <c r="E8970" s="48" t="s">
        <v>9154</v>
      </c>
      <c r="F8970" s="44" t="s">
        <v>1298</v>
      </c>
      <c r="G8970" s="61"/>
    </row>
    <row r="8971" spans="1:7" x14ac:dyDescent="0.15">
      <c r="A8971" s="44">
        <v>39101</v>
      </c>
      <c r="B8971" s="44" t="s">
        <v>1295</v>
      </c>
      <c r="C8971" s="48" t="s">
        <v>7899</v>
      </c>
      <c r="D8971" s="44">
        <v>2006</v>
      </c>
      <c r="E8971" s="48" t="s">
        <v>8695</v>
      </c>
      <c r="F8971" s="44" t="s">
        <v>1290</v>
      </c>
      <c r="G8971" s="61">
        <v>43002</v>
      </c>
    </row>
    <row r="8972" spans="1:7" x14ac:dyDescent="0.15">
      <c r="A8972" s="44">
        <v>39102</v>
      </c>
      <c r="B8972" s="44" t="s">
        <v>1295</v>
      </c>
      <c r="C8972" s="48" t="s">
        <v>7751</v>
      </c>
      <c r="D8972" s="44">
        <v>2007</v>
      </c>
      <c r="E8972" s="48" t="s">
        <v>8785</v>
      </c>
      <c r="F8972" s="44" t="s">
        <v>1297</v>
      </c>
      <c r="G8972" s="61"/>
    </row>
    <row r="8973" spans="1:7" x14ac:dyDescent="0.15">
      <c r="A8973" s="44">
        <v>39103</v>
      </c>
      <c r="B8973" s="44" t="s">
        <v>1295</v>
      </c>
      <c r="C8973" s="48" t="s">
        <v>7914</v>
      </c>
      <c r="D8973" s="44">
        <v>2006</v>
      </c>
      <c r="E8973" s="48" t="s">
        <v>8779</v>
      </c>
      <c r="F8973" s="44" t="s">
        <v>1298</v>
      </c>
      <c r="G8973" s="61">
        <v>42897</v>
      </c>
    </row>
    <row r="8974" spans="1:7" x14ac:dyDescent="0.15">
      <c r="A8974" s="44">
        <v>39104</v>
      </c>
      <c r="B8974" s="44" t="s">
        <v>1296</v>
      </c>
      <c r="C8974" s="48" t="s">
        <v>8386</v>
      </c>
      <c r="D8974" s="44">
        <v>2003</v>
      </c>
      <c r="E8974" s="48" t="s">
        <v>8717</v>
      </c>
      <c r="F8974" s="44" t="s">
        <v>1299</v>
      </c>
      <c r="G8974" s="61">
        <v>43100</v>
      </c>
    </row>
    <row r="8975" spans="1:7" x14ac:dyDescent="0.15">
      <c r="A8975" s="44">
        <v>39105</v>
      </c>
      <c r="B8975" s="44" t="s">
        <v>1296</v>
      </c>
      <c r="C8975" s="48" t="s">
        <v>7848</v>
      </c>
      <c r="D8975" s="44">
        <v>2006</v>
      </c>
      <c r="E8975" s="48" t="s">
        <v>8717</v>
      </c>
      <c r="F8975" s="44" t="s">
        <v>1299</v>
      </c>
      <c r="G8975" s="61"/>
    </row>
    <row r="8976" spans="1:7" x14ac:dyDescent="0.15">
      <c r="A8976" s="44">
        <v>39106</v>
      </c>
      <c r="B8976" s="44" t="s">
        <v>1295</v>
      </c>
      <c r="C8976" s="48" t="s">
        <v>7856</v>
      </c>
      <c r="D8976" s="44">
        <v>2002</v>
      </c>
      <c r="E8976" s="48" t="s">
        <v>8862</v>
      </c>
      <c r="F8976" s="44" t="s">
        <v>1293</v>
      </c>
      <c r="G8976" s="61"/>
    </row>
    <row r="8977" spans="1:7" x14ac:dyDescent="0.15">
      <c r="A8977" s="44">
        <v>39107</v>
      </c>
      <c r="B8977" s="44" t="s">
        <v>1295</v>
      </c>
      <c r="C8977" s="48" t="s">
        <v>7711</v>
      </c>
      <c r="D8977" s="44">
        <v>2001</v>
      </c>
      <c r="E8977" s="48" t="s">
        <v>8721</v>
      </c>
      <c r="F8977" s="44" t="s">
        <v>1298</v>
      </c>
      <c r="G8977" s="61">
        <v>43100</v>
      </c>
    </row>
    <row r="8978" spans="1:7" x14ac:dyDescent="0.15">
      <c r="A8978" s="44">
        <v>39108</v>
      </c>
      <c r="B8978" s="44" t="s">
        <v>1296</v>
      </c>
      <c r="C8978" s="48" t="s">
        <v>7905</v>
      </c>
      <c r="D8978" s="44">
        <v>2007</v>
      </c>
      <c r="E8978" s="48" t="s">
        <v>8805</v>
      </c>
      <c r="F8978" s="44" t="s">
        <v>1298</v>
      </c>
      <c r="G8978" s="61">
        <v>42876</v>
      </c>
    </row>
    <row r="8979" spans="1:7" x14ac:dyDescent="0.15">
      <c r="A8979" s="44">
        <v>39110</v>
      </c>
      <c r="B8979" s="44" t="s">
        <v>1296</v>
      </c>
      <c r="C8979" s="48" t="s">
        <v>8387</v>
      </c>
      <c r="D8979" s="44">
        <v>2006</v>
      </c>
      <c r="E8979" s="48" t="s">
        <v>8862</v>
      </c>
      <c r="F8979" s="44" t="s">
        <v>1293</v>
      </c>
      <c r="G8979" s="61"/>
    </row>
    <row r="8980" spans="1:7" x14ac:dyDescent="0.15">
      <c r="A8980" s="44">
        <v>39111</v>
      </c>
      <c r="B8980" s="44" t="s">
        <v>1296</v>
      </c>
      <c r="C8980" s="48" t="s">
        <v>7723</v>
      </c>
      <c r="D8980" s="44">
        <v>2010</v>
      </c>
      <c r="E8980" s="48" t="s">
        <v>8862</v>
      </c>
      <c r="F8980" s="44" t="s">
        <v>1293</v>
      </c>
      <c r="G8980" s="61"/>
    </row>
    <row r="8981" spans="1:7" x14ac:dyDescent="0.15">
      <c r="A8981" s="44">
        <v>39112</v>
      </c>
      <c r="B8981" s="44" t="s">
        <v>1295</v>
      </c>
      <c r="C8981" s="48" t="s">
        <v>7810</v>
      </c>
      <c r="D8981" s="44">
        <v>2007</v>
      </c>
      <c r="E8981" s="48" t="s">
        <v>8862</v>
      </c>
      <c r="F8981" s="44" t="s">
        <v>1293</v>
      </c>
      <c r="G8981" s="61"/>
    </row>
    <row r="8982" spans="1:7" x14ac:dyDescent="0.15">
      <c r="A8982" s="44">
        <v>39113</v>
      </c>
      <c r="B8982" s="44" t="s">
        <v>1295</v>
      </c>
      <c r="C8982" s="48" t="s">
        <v>7750</v>
      </c>
      <c r="D8982" s="44">
        <v>2008</v>
      </c>
      <c r="E8982" s="48" t="s">
        <v>8862</v>
      </c>
      <c r="F8982" s="44" t="s">
        <v>1293</v>
      </c>
      <c r="G8982" s="61"/>
    </row>
    <row r="8983" spans="1:7" x14ac:dyDescent="0.15">
      <c r="A8983" s="44">
        <v>39115</v>
      </c>
      <c r="B8983" s="44" t="s">
        <v>1296</v>
      </c>
      <c r="C8983" s="48" t="s">
        <v>7740</v>
      </c>
      <c r="D8983" s="44">
        <v>2005</v>
      </c>
      <c r="E8983" s="48" t="s">
        <v>8862</v>
      </c>
      <c r="F8983" s="44" t="s">
        <v>1293</v>
      </c>
      <c r="G8983" s="61">
        <v>43100</v>
      </c>
    </row>
    <row r="8984" spans="1:7" x14ac:dyDescent="0.15">
      <c r="A8984" s="44">
        <v>39117</v>
      </c>
      <c r="B8984" s="44" t="s">
        <v>1295</v>
      </c>
      <c r="C8984" s="48" t="s">
        <v>7842</v>
      </c>
      <c r="D8984" s="44">
        <v>2004</v>
      </c>
      <c r="E8984" s="48" t="s">
        <v>8862</v>
      </c>
      <c r="F8984" s="44" t="s">
        <v>1293</v>
      </c>
      <c r="G8984" s="61"/>
    </row>
    <row r="8985" spans="1:7" x14ac:dyDescent="0.15">
      <c r="A8985" s="44">
        <v>39118</v>
      </c>
      <c r="B8985" s="44" t="s">
        <v>1296</v>
      </c>
      <c r="C8985" s="48" t="s">
        <v>7829</v>
      </c>
      <c r="D8985" s="44">
        <v>2009</v>
      </c>
      <c r="E8985" s="48" t="s">
        <v>8862</v>
      </c>
      <c r="F8985" s="44" t="s">
        <v>1293</v>
      </c>
      <c r="G8985" s="61"/>
    </row>
    <row r="8986" spans="1:7" x14ac:dyDescent="0.15">
      <c r="A8986" s="44">
        <v>39120</v>
      </c>
      <c r="B8986" s="44" t="s">
        <v>1295</v>
      </c>
      <c r="C8986" s="48" t="s">
        <v>7916</v>
      </c>
      <c r="D8986" s="44">
        <v>2001</v>
      </c>
      <c r="E8986" s="48" t="s">
        <v>8862</v>
      </c>
      <c r="F8986" s="44" t="s">
        <v>1293</v>
      </c>
      <c r="G8986" s="61"/>
    </row>
    <row r="8987" spans="1:7" x14ac:dyDescent="0.15">
      <c r="A8987" s="44">
        <v>39127</v>
      </c>
      <c r="B8987" s="44" t="s">
        <v>1295</v>
      </c>
      <c r="C8987" s="48" t="s">
        <v>7706</v>
      </c>
      <c r="D8987" s="44">
        <v>2005</v>
      </c>
      <c r="E8987" s="48" t="s">
        <v>8754</v>
      </c>
      <c r="F8987" s="44" t="s">
        <v>1293</v>
      </c>
      <c r="G8987" s="61"/>
    </row>
    <row r="8988" spans="1:7" x14ac:dyDescent="0.15">
      <c r="A8988" s="44">
        <v>39128</v>
      </c>
      <c r="B8988" s="44" t="s">
        <v>1296</v>
      </c>
      <c r="C8988" s="48" t="s">
        <v>7903</v>
      </c>
      <c r="D8988" s="44">
        <v>2006</v>
      </c>
      <c r="E8988" s="48" t="s">
        <v>8769</v>
      </c>
      <c r="F8988" s="44" t="s">
        <v>1297</v>
      </c>
      <c r="G8988" s="61">
        <v>43100</v>
      </c>
    </row>
    <row r="8989" spans="1:7" x14ac:dyDescent="0.15">
      <c r="A8989" s="44">
        <v>39129</v>
      </c>
      <c r="B8989" s="44" t="s">
        <v>1295</v>
      </c>
      <c r="C8989" s="48" t="s">
        <v>7764</v>
      </c>
      <c r="D8989" s="44">
        <v>2007</v>
      </c>
      <c r="E8989" s="48" t="s">
        <v>8769</v>
      </c>
      <c r="F8989" s="44" t="s">
        <v>1297</v>
      </c>
      <c r="G8989" s="61">
        <v>43100</v>
      </c>
    </row>
    <row r="8990" spans="1:7" x14ac:dyDescent="0.15">
      <c r="A8990" s="44">
        <v>39130</v>
      </c>
      <c r="B8990" s="44" t="s">
        <v>1296</v>
      </c>
      <c r="C8990" s="48" t="s">
        <v>7738</v>
      </c>
      <c r="D8990" s="44">
        <v>2003</v>
      </c>
      <c r="E8990" s="48" t="s">
        <v>8787</v>
      </c>
      <c r="F8990" s="44" t="s">
        <v>1298</v>
      </c>
      <c r="G8990" s="61"/>
    </row>
    <row r="8991" spans="1:7" x14ac:dyDescent="0.15">
      <c r="A8991" s="44">
        <v>39131</v>
      </c>
      <c r="B8991" s="44" t="s">
        <v>1296</v>
      </c>
      <c r="C8991" s="48" t="s">
        <v>7739</v>
      </c>
      <c r="D8991" s="44">
        <v>2007</v>
      </c>
      <c r="E8991" s="48" t="s">
        <v>8787</v>
      </c>
      <c r="F8991" s="44" t="s">
        <v>1298</v>
      </c>
      <c r="G8991" s="61"/>
    </row>
    <row r="8992" spans="1:7" x14ac:dyDescent="0.15">
      <c r="A8992" s="44">
        <v>39132</v>
      </c>
      <c r="B8992" s="44" t="s">
        <v>1295</v>
      </c>
      <c r="C8992" s="48" t="s">
        <v>7865</v>
      </c>
      <c r="D8992" s="44">
        <v>2005</v>
      </c>
      <c r="E8992" s="48" t="s">
        <v>8787</v>
      </c>
      <c r="F8992" s="44" t="s">
        <v>1298</v>
      </c>
      <c r="G8992" s="61"/>
    </row>
    <row r="8993" spans="1:7" x14ac:dyDescent="0.15">
      <c r="A8993" s="44">
        <v>39133</v>
      </c>
      <c r="B8993" s="44" t="s">
        <v>1295</v>
      </c>
      <c r="C8993" s="48" t="s">
        <v>7866</v>
      </c>
      <c r="D8993" s="44">
        <v>2008</v>
      </c>
      <c r="E8993" s="48" t="s">
        <v>8787</v>
      </c>
      <c r="F8993" s="44" t="s">
        <v>1298</v>
      </c>
      <c r="G8993" s="61"/>
    </row>
    <row r="8994" spans="1:7" x14ac:dyDescent="0.15">
      <c r="A8994" s="44">
        <v>39134</v>
      </c>
      <c r="B8994" s="44" t="s">
        <v>1296</v>
      </c>
      <c r="C8994" s="48" t="s">
        <v>7909</v>
      </c>
      <c r="D8994" s="44">
        <v>2007</v>
      </c>
      <c r="E8994" s="48" t="s">
        <v>8787</v>
      </c>
      <c r="F8994" s="44" t="s">
        <v>1298</v>
      </c>
      <c r="G8994" s="61"/>
    </row>
    <row r="8995" spans="1:7" x14ac:dyDescent="0.15">
      <c r="A8995" s="44">
        <v>39135</v>
      </c>
      <c r="B8995" s="44" t="s">
        <v>1296</v>
      </c>
      <c r="C8995" s="48" t="s">
        <v>7734</v>
      </c>
      <c r="D8995" s="44">
        <v>2005</v>
      </c>
      <c r="E8995" s="48" t="s">
        <v>8787</v>
      </c>
      <c r="F8995" s="44" t="s">
        <v>1298</v>
      </c>
      <c r="G8995" s="61">
        <v>43100</v>
      </c>
    </row>
    <row r="8996" spans="1:7" x14ac:dyDescent="0.15">
      <c r="A8996" s="44">
        <v>39136</v>
      </c>
      <c r="B8996" s="44" t="s">
        <v>1295</v>
      </c>
      <c r="C8996" s="48" t="s">
        <v>7863</v>
      </c>
      <c r="D8996" s="44">
        <v>2000</v>
      </c>
      <c r="E8996" s="48" t="s">
        <v>8787</v>
      </c>
      <c r="F8996" s="44" t="s">
        <v>1298</v>
      </c>
      <c r="G8996" s="61"/>
    </row>
    <row r="8997" spans="1:7" x14ac:dyDescent="0.15">
      <c r="A8997" s="44">
        <v>39137</v>
      </c>
      <c r="B8997" s="44" t="s">
        <v>1295</v>
      </c>
      <c r="C8997" s="48" t="s">
        <v>7908</v>
      </c>
      <c r="D8997" s="44">
        <v>2003</v>
      </c>
      <c r="E8997" s="48" t="s">
        <v>8787</v>
      </c>
      <c r="F8997" s="44" t="s">
        <v>1298</v>
      </c>
      <c r="G8997" s="61"/>
    </row>
    <row r="8998" spans="1:7" x14ac:dyDescent="0.15">
      <c r="A8998" s="133">
        <v>39138</v>
      </c>
      <c r="B8998" s="133" t="s">
        <v>1296</v>
      </c>
      <c r="C8998" s="134" t="s">
        <v>7765</v>
      </c>
      <c r="D8998" s="133">
        <v>2004</v>
      </c>
      <c r="E8998" s="134" t="s">
        <v>8787</v>
      </c>
      <c r="F8998" s="133" t="s">
        <v>1298</v>
      </c>
    </row>
    <row r="8999" spans="1:7" x14ac:dyDescent="0.15">
      <c r="A8999" s="44">
        <v>39139</v>
      </c>
      <c r="B8999" s="44" t="s">
        <v>1296</v>
      </c>
      <c r="C8999" s="48" t="s">
        <v>7717</v>
      </c>
      <c r="D8999" s="44">
        <v>2000</v>
      </c>
      <c r="E8999" s="48" t="s">
        <v>8787</v>
      </c>
      <c r="F8999" s="44" t="s">
        <v>1298</v>
      </c>
      <c r="G8999" s="61"/>
    </row>
    <row r="9000" spans="1:7" x14ac:dyDescent="0.15">
      <c r="A9000" s="44">
        <v>39140</v>
      </c>
      <c r="B9000" s="44" t="s">
        <v>1296</v>
      </c>
      <c r="C9000" s="48" t="s">
        <v>7912</v>
      </c>
      <c r="D9000" s="44">
        <v>2004</v>
      </c>
      <c r="E9000" s="48" t="s">
        <v>8787</v>
      </c>
      <c r="F9000" s="44" t="s">
        <v>1298</v>
      </c>
      <c r="G9000" s="61"/>
    </row>
    <row r="9001" spans="1:7" x14ac:dyDescent="0.15">
      <c r="A9001" s="44">
        <v>39141</v>
      </c>
      <c r="B9001" s="44" t="s">
        <v>1295</v>
      </c>
      <c r="C9001" s="48" t="s">
        <v>7913</v>
      </c>
      <c r="D9001" s="44">
        <v>2008</v>
      </c>
      <c r="E9001" s="48" t="s">
        <v>8787</v>
      </c>
      <c r="F9001" s="44" t="s">
        <v>1298</v>
      </c>
      <c r="G9001" s="61"/>
    </row>
    <row r="9002" spans="1:7" x14ac:dyDescent="0.15">
      <c r="A9002" s="44">
        <v>39142</v>
      </c>
      <c r="B9002" s="44" t="s">
        <v>1295</v>
      </c>
      <c r="C9002" s="48" t="s">
        <v>7895</v>
      </c>
      <c r="D9002" s="44">
        <v>2004</v>
      </c>
      <c r="E9002" s="48" t="s">
        <v>8787</v>
      </c>
      <c r="F9002" s="44" t="s">
        <v>1298</v>
      </c>
      <c r="G9002" s="61"/>
    </row>
    <row r="9003" spans="1:7" x14ac:dyDescent="0.15">
      <c r="A9003" s="44">
        <v>39143</v>
      </c>
      <c r="B9003" s="44" t="s">
        <v>1295</v>
      </c>
      <c r="C9003" s="48" t="s">
        <v>7710</v>
      </c>
      <c r="D9003" s="44">
        <v>2006</v>
      </c>
      <c r="E9003" s="48" t="s">
        <v>8791</v>
      </c>
      <c r="F9003" s="44" t="s">
        <v>1295</v>
      </c>
      <c r="G9003" s="61">
        <v>43100</v>
      </c>
    </row>
    <row r="9004" spans="1:7" x14ac:dyDescent="0.15">
      <c r="A9004" s="44">
        <v>39144</v>
      </c>
      <c r="B9004" s="44" t="s">
        <v>1295</v>
      </c>
      <c r="C9004" s="48" t="s">
        <v>7825</v>
      </c>
      <c r="D9004" s="44">
        <v>2004</v>
      </c>
      <c r="E9004" s="48" t="s">
        <v>8767</v>
      </c>
      <c r="F9004" s="44" t="s">
        <v>1297</v>
      </c>
      <c r="G9004" s="61"/>
    </row>
    <row r="9005" spans="1:7" x14ac:dyDescent="0.15">
      <c r="A9005" s="44">
        <v>39145</v>
      </c>
      <c r="B9005" s="44" t="s">
        <v>1296</v>
      </c>
      <c r="C9005" s="48" t="s">
        <v>7904</v>
      </c>
      <c r="D9005" s="44">
        <v>2006</v>
      </c>
      <c r="E9005" s="48" t="s">
        <v>8780</v>
      </c>
      <c r="F9005" s="44" t="s">
        <v>1294</v>
      </c>
      <c r="G9005" s="61"/>
    </row>
    <row r="9006" spans="1:7" x14ac:dyDescent="0.15">
      <c r="A9006" s="44">
        <v>39146</v>
      </c>
      <c r="B9006" s="44" t="s">
        <v>1296</v>
      </c>
      <c r="C9006" s="48" t="s">
        <v>7737</v>
      </c>
      <c r="D9006" s="44">
        <v>2002</v>
      </c>
      <c r="E9006" s="48" t="s">
        <v>8780</v>
      </c>
      <c r="F9006" s="44" t="s">
        <v>1294</v>
      </c>
      <c r="G9006" s="61"/>
    </row>
    <row r="9007" spans="1:7" x14ac:dyDescent="0.15">
      <c r="A9007" s="44">
        <v>39147</v>
      </c>
      <c r="B9007" s="44" t="s">
        <v>1296</v>
      </c>
      <c r="C9007" s="48" t="s">
        <v>7787</v>
      </c>
      <c r="D9007" s="44">
        <v>2005</v>
      </c>
      <c r="E9007" s="48" t="s">
        <v>8780</v>
      </c>
      <c r="F9007" s="44" t="s">
        <v>1294</v>
      </c>
      <c r="G9007" s="61"/>
    </row>
    <row r="9008" spans="1:7" x14ac:dyDescent="0.15">
      <c r="A9008" s="44">
        <v>39148</v>
      </c>
      <c r="B9008" s="44" t="s">
        <v>1296</v>
      </c>
      <c r="C9008" s="48" t="s">
        <v>7744</v>
      </c>
      <c r="D9008" s="44">
        <v>2007</v>
      </c>
      <c r="E9008" s="48" t="s">
        <v>8704</v>
      </c>
      <c r="F9008" s="44" t="s">
        <v>1292</v>
      </c>
      <c r="G9008" s="61"/>
    </row>
    <row r="9009" spans="1:7" x14ac:dyDescent="0.15">
      <c r="A9009" s="44">
        <v>39149</v>
      </c>
      <c r="B9009" s="44" t="s">
        <v>1295</v>
      </c>
      <c r="C9009" s="48" t="s">
        <v>5757</v>
      </c>
      <c r="D9009" s="44">
        <v>2006</v>
      </c>
      <c r="E9009" s="48" t="s">
        <v>8704</v>
      </c>
      <c r="F9009" s="44" t="s">
        <v>1292</v>
      </c>
      <c r="G9009" s="61"/>
    </row>
    <row r="9010" spans="1:7" x14ac:dyDescent="0.15">
      <c r="A9010" s="44">
        <v>39150</v>
      </c>
      <c r="B9010" s="44" t="s">
        <v>1295</v>
      </c>
      <c r="C9010" s="48" t="s">
        <v>7885</v>
      </c>
      <c r="D9010" s="44">
        <v>2006</v>
      </c>
      <c r="E9010" s="48" t="s">
        <v>8704</v>
      </c>
      <c r="F9010" s="44" t="s">
        <v>1292</v>
      </c>
      <c r="G9010" s="61"/>
    </row>
    <row r="9011" spans="1:7" x14ac:dyDescent="0.15">
      <c r="A9011" s="44">
        <v>39151</v>
      </c>
      <c r="B9011" s="44" t="s">
        <v>1296</v>
      </c>
      <c r="C9011" s="48" t="s">
        <v>7780</v>
      </c>
      <c r="D9011" s="44">
        <v>2005</v>
      </c>
      <c r="E9011" s="48" t="s">
        <v>8704</v>
      </c>
      <c r="F9011" s="44" t="s">
        <v>1292</v>
      </c>
      <c r="G9011" s="61"/>
    </row>
    <row r="9012" spans="1:7" x14ac:dyDescent="0.15">
      <c r="A9012" s="44">
        <v>39152</v>
      </c>
      <c r="B9012" s="44" t="s">
        <v>1296</v>
      </c>
      <c r="C9012" s="48" t="s">
        <v>7781</v>
      </c>
      <c r="D9012" s="44">
        <v>2009</v>
      </c>
      <c r="E9012" s="48" t="s">
        <v>8704</v>
      </c>
      <c r="F9012" s="44" t="s">
        <v>1292</v>
      </c>
      <c r="G9012" s="61"/>
    </row>
    <row r="9013" spans="1:7" x14ac:dyDescent="0.15">
      <c r="A9013" s="44">
        <v>39153</v>
      </c>
      <c r="B9013" s="44" t="s">
        <v>1296</v>
      </c>
      <c r="C9013" s="48" t="s">
        <v>7782</v>
      </c>
      <c r="D9013" s="44">
        <v>2007</v>
      </c>
      <c r="E9013" s="48" t="s">
        <v>8704</v>
      </c>
      <c r="F9013" s="44" t="s">
        <v>1292</v>
      </c>
      <c r="G9013" s="61"/>
    </row>
    <row r="9014" spans="1:7" x14ac:dyDescent="0.15">
      <c r="A9014" s="44">
        <v>39154</v>
      </c>
      <c r="B9014" s="44" t="s">
        <v>1296</v>
      </c>
      <c r="C9014" s="48" t="s">
        <v>7761</v>
      </c>
      <c r="D9014" s="44">
        <v>2005</v>
      </c>
      <c r="E9014" s="48" t="s">
        <v>8866</v>
      </c>
      <c r="F9014" s="44" t="s">
        <v>1293</v>
      </c>
      <c r="G9014" s="61">
        <v>43100</v>
      </c>
    </row>
    <row r="9015" spans="1:7" x14ac:dyDescent="0.15">
      <c r="A9015" s="44">
        <v>39155</v>
      </c>
      <c r="B9015" s="44" t="s">
        <v>1295</v>
      </c>
      <c r="C9015" s="48" t="s">
        <v>7804</v>
      </c>
      <c r="D9015" s="44">
        <v>2004</v>
      </c>
      <c r="E9015" s="48" t="s">
        <v>8722</v>
      </c>
      <c r="F9015" s="44" t="s">
        <v>1296</v>
      </c>
      <c r="G9015" s="61">
        <v>43072</v>
      </c>
    </row>
    <row r="9016" spans="1:7" x14ac:dyDescent="0.15">
      <c r="A9016" s="44">
        <v>39156</v>
      </c>
      <c r="B9016" s="44" t="s">
        <v>1296</v>
      </c>
      <c r="C9016" s="48" t="s">
        <v>7815</v>
      </c>
      <c r="D9016" s="44">
        <v>2007</v>
      </c>
      <c r="E9016" s="48" t="s">
        <v>8791</v>
      </c>
      <c r="F9016" s="44" t="s">
        <v>1295</v>
      </c>
      <c r="G9016" s="61"/>
    </row>
    <row r="9017" spans="1:7" x14ac:dyDescent="0.15">
      <c r="A9017" s="44">
        <v>39157</v>
      </c>
      <c r="B9017" s="44" t="s">
        <v>1295</v>
      </c>
      <c r="C9017" s="48" t="s">
        <v>7701</v>
      </c>
      <c r="D9017" s="44">
        <v>2000</v>
      </c>
      <c r="E9017" s="48" t="s">
        <v>8749</v>
      </c>
      <c r="F9017" s="44" t="s">
        <v>1291</v>
      </c>
      <c r="G9017" s="61">
        <v>42890</v>
      </c>
    </row>
    <row r="9018" spans="1:7" x14ac:dyDescent="0.15">
      <c r="A9018" s="44">
        <v>39158</v>
      </c>
      <c r="B9018" s="44" t="s">
        <v>1295</v>
      </c>
      <c r="C9018" s="48" t="s">
        <v>7747</v>
      </c>
      <c r="D9018" s="44">
        <v>2006</v>
      </c>
      <c r="E9018" s="48" t="s">
        <v>8753</v>
      </c>
      <c r="F9018" s="44" t="s">
        <v>1295</v>
      </c>
      <c r="G9018" s="61">
        <v>43100</v>
      </c>
    </row>
    <row r="9019" spans="1:7" x14ac:dyDescent="0.15">
      <c r="A9019" s="44">
        <v>39159</v>
      </c>
      <c r="B9019" s="44" t="s">
        <v>1296</v>
      </c>
      <c r="C9019" s="48" t="s">
        <v>7808</v>
      </c>
      <c r="D9019" s="44">
        <v>2004</v>
      </c>
      <c r="E9019" s="48" t="s">
        <v>8706</v>
      </c>
      <c r="F9019" s="44" t="s">
        <v>1291</v>
      </c>
      <c r="G9019" s="61">
        <v>43100</v>
      </c>
    </row>
    <row r="9020" spans="1:7" x14ac:dyDescent="0.15">
      <c r="A9020" s="44">
        <v>39160</v>
      </c>
      <c r="B9020" s="44" t="s">
        <v>1295</v>
      </c>
      <c r="C9020" s="48" t="s">
        <v>7741</v>
      </c>
      <c r="D9020" s="44">
        <v>2009</v>
      </c>
      <c r="E9020" s="48" t="s">
        <v>8819</v>
      </c>
      <c r="F9020" s="44" t="s">
        <v>1299</v>
      </c>
      <c r="G9020" s="61"/>
    </row>
    <row r="9021" spans="1:7" x14ac:dyDescent="0.15">
      <c r="A9021" s="44">
        <v>39161</v>
      </c>
      <c r="B9021" s="44" t="s">
        <v>1295</v>
      </c>
      <c r="C9021" s="48" t="s">
        <v>7812</v>
      </c>
      <c r="D9021" s="44">
        <v>2000</v>
      </c>
      <c r="E9021" s="48" t="s">
        <v>8819</v>
      </c>
      <c r="F9021" s="44" t="s">
        <v>1299</v>
      </c>
      <c r="G9021" s="61"/>
    </row>
    <row r="9022" spans="1:7" x14ac:dyDescent="0.15">
      <c r="A9022" s="44">
        <v>39162</v>
      </c>
      <c r="B9022" s="44" t="s">
        <v>1296</v>
      </c>
      <c r="C9022" s="48" t="s">
        <v>7845</v>
      </c>
      <c r="D9022" s="44">
        <v>2006</v>
      </c>
      <c r="E9022" s="48" t="s">
        <v>8819</v>
      </c>
      <c r="F9022" s="44" t="s">
        <v>1299</v>
      </c>
      <c r="G9022" s="61"/>
    </row>
    <row r="9023" spans="1:7" x14ac:dyDescent="0.15">
      <c r="A9023" s="44">
        <v>39163</v>
      </c>
      <c r="B9023" s="44" t="s">
        <v>1296</v>
      </c>
      <c r="C9023" s="48" t="s">
        <v>7857</v>
      </c>
      <c r="D9023" s="44">
        <v>2008</v>
      </c>
      <c r="E9023" s="48" t="s">
        <v>8819</v>
      </c>
      <c r="F9023" s="44" t="s">
        <v>1299</v>
      </c>
      <c r="G9023" s="61"/>
    </row>
    <row r="9024" spans="1:7" x14ac:dyDescent="0.15">
      <c r="A9024" s="44">
        <v>39164</v>
      </c>
      <c r="B9024" s="44" t="s">
        <v>1295</v>
      </c>
      <c r="C9024" s="48" t="s">
        <v>7725</v>
      </c>
      <c r="D9024" s="44">
        <v>2008</v>
      </c>
      <c r="E9024" s="48" t="s">
        <v>8819</v>
      </c>
      <c r="F9024" s="44" t="s">
        <v>1299</v>
      </c>
      <c r="G9024" s="61"/>
    </row>
    <row r="9025" spans="1:7" x14ac:dyDescent="0.15">
      <c r="A9025" s="44">
        <v>39165</v>
      </c>
      <c r="B9025" s="44" t="s">
        <v>1295</v>
      </c>
      <c r="C9025" s="48" t="s">
        <v>7789</v>
      </c>
      <c r="D9025" s="44">
        <v>2005</v>
      </c>
      <c r="E9025" s="48" t="s">
        <v>11380</v>
      </c>
      <c r="F9025" s="44" t="s">
        <v>1298</v>
      </c>
      <c r="G9025" s="61"/>
    </row>
    <row r="9026" spans="1:7" x14ac:dyDescent="0.15">
      <c r="A9026" s="44">
        <v>39166</v>
      </c>
      <c r="B9026" s="44" t="s">
        <v>1296</v>
      </c>
      <c r="C9026" s="48" t="s">
        <v>7858</v>
      </c>
      <c r="D9026" s="44">
        <v>2006</v>
      </c>
      <c r="E9026" s="48" t="s">
        <v>8819</v>
      </c>
      <c r="F9026" s="44" t="s">
        <v>1299</v>
      </c>
      <c r="G9026" s="61"/>
    </row>
    <row r="9027" spans="1:7" x14ac:dyDescent="0.15">
      <c r="A9027" s="44">
        <v>39167</v>
      </c>
      <c r="B9027" s="44" t="s">
        <v>1295</v>
      </c>
      <c r="C9027" s="48" t="s">
        <v>7707</v>
      </c>
      <c r="D9027" s="44">
        <v>2006</v>
      </c>
      <c r="E9027" s="48" t="s">
        <v>8709</v>
      </c>
      <c r="F9027" s="44" t="s">
        <v>1294</v>
      </c>
      <c r="G9027" s="61">
        <v>43100</v>
      </c>
    </row>
    <row r="9028" spans="1:7" x14ac:dyDescent="0.15">
      <c r="A9028" s="44">
        <v>39168</v>
      </c>
      <c r="B9028" s="44" t="s">
        <v>1296</v>
      </c>
      <c r="C9028" s="48" t="s">
        <v>7915</v>
      </c>
      <c r="D9028" s="44">
        <v>2001</v>
      </c>
      <c r="E9028" s="48" t="s">
        <v>8691</v>
      </c>
      <c r="F9028" s="44" t="s">
        <v>1296</v>
      </c>
      <c r="G9028" s="61"/>
    </row>
    <row r="9029" spans="1:7" x14ac:dyDescent="0.15">
      <c r="A9029" s="44">
        <v>39169</v>
      </c>
      <c r="B9029" s="44" t="s">
        <v>1295</v>
      </c>
      <c r="C9029" s="48" t="s">
        <v>10082</v>
      </c>
      <c r="D9029" s="44">
        <v>2013</v>
      </c>
      <c r="E9029" s="48" t="s">
        <v>8691</v>
      </c>
      <c r="F9029" s="44" t="s">
        <v>1296</v>
      </c>
      <c r="G9029" s="61"/>
    </row>
    <row r="9030" spans="1:7" x14ac:dyDescent="0.15">
      <c r="A9030" s="44">
        <v>39170</v>
      </c>
      <c r="B9030" s="44" t="s">
        <v>1295</v>
      </c>
      <c r="C9030" s="48" t="s">
        <v>8388</v>
      </c>
      <c r="D9030" s="44">
        <v>2010</v>
      </c>
      <c r="E9030" s="48" t="s">
        <v>8691</v>
      </c>
      <c r="F9030" s="44" t="s">
        <v>1296</v>
      </c>
      <c r="G9030" s="61"/>
    </row>
    <row r="9031" spans="1:7" x14ac:dyDescent="0.15">
      <c r="A9031" s="44">
        <v>39172</v>
      </c>
      <c r="B9031" s="44" t="s">
        <v>1295</v>
      </c>
      <c r="C9031" s="48" t="s">
        <v>7702</v>
      </c>
      <c r="D9031" s="44">
        <v>2001</v>
      </c>
      <c r="E9031" s="48" t="s">
        <v>8749</v>
      </c>
      <c r="F9031" s="44" t="s">
        <v>1291</v>
      </c>
      <c r="G9031" s="61">
        <v>42890</v>
      </c>
    </row>
    <row r="9032" spans="1:7" x14ac:dyDescent="0.15">
      <c r="A9032" s="44">
        <v>39173</v>
      </c>
      <c r="B9032" s="44" t="s">
        <v>1295</v>
      </c>
      <c r="C9032" s="48" t="s">
        <v>456</v>
      </c>
      <c r="D9032" s="44">
        <v>2006</v>
      </c>
      <c r="E9032" s="48" t="s">
        <v>8797</v>
      </c>
      <c r="F9032" s="44" t="s">
        <v>1298</v>
      </c>
      <c r="G9032" s="61"/>
    </row>
    <row r="9033" spans="1:7" x14ac:dyDescent="0.15">
      <c r="A9033" s="44">
        <v>39174</v>
      </c>
      <c r="B9033" s="44" t="s">
        <v>1295</v>
      </c>
      <c r="C9033" s="48" t="s">
        <v>7907</v>
      </c>
      <c r="D9033" s="44">
        <v>2006</v>
      </c>
      <c r="E9033" s="48" t="s">
        <v>8797</v>
      </c>
      <c r="F9033" s="44" t="s">
        <v>1298</v>
      </c>
      <c r="G9033" s="61"/>
    </row>
    <row r="9034" spans="1:7" x14ac:dyDescent="0.15">
      <c r="A9034" s="44">
        <v>39176</v>
      </c>
      <c r="B9034" s="44" t="s">
        <v>1296</v>
      </c>
      <c r="C9034" s="48" t="s">
        <v>7840</v>
      </c>
      <c r="D9034" s="44">
        <v>2007</v>
      </c>
      <c r="E9034" s="48" t="s">
        <v>8836</v>
      </c>
      <c r="F9034" s="44" t="s">
        <v>1296</v>
      </c>
      <c r="G9034" s="61"/>
    </row>
    <row r="9035" spans="1:7" x14ac:dyDescent="0.15">
      <c r="A9035" s="44">
        <v>39178</v>
      </c>
      <c r="B9035" s="44" t="s">
        <v>1295</v>
      </c>
      <c r="C9035" s="48" t="s">
        <v>7837</v>
      </c>
      <c r="D9035" s="44">
        <v>2005</v>
      </c>
      <c r="E9035" s="48" t="s">
        <v>8836</v>
      </c>
      <c r="F9035" s="44" t="s">
        <v>1296</v>
      </c>
      <c r="G9035" s="61"/>
    </row>
    <row r="9036" spans="1:7" x14ac:dyDescent="0.15">
      <c r="A9036" s="44">
        <v>39179</v>
      </c>
      <c r="B9036" s="44" t="s">
        <v>1296</v>
      </c>
      <c r="C9036" s="48" t="s">
        <v>7838</v>
      </c>
      <c r="D9036" s="44">
        <v>2007</v>
      </c>
      <c r="E9036" s="48" t="s">
        <v>8836</v>
      </c>
      <c r="F9036" s="44" t="s">
        <v>1296</v>
      </c>
      <c r="G9036" s="61"/>
    </row>
    <row r="9037" spans="1:7" x14ac:dyDescent="0.15">
      <c r="A9037" s="44">
        <v>39180</v>
      </c>
      <c r="B9037" s="44" t="s">
        <v>1296</v>
      </c>
      <c r="C9037" s="48" t="s">
        <v>7836</v>
      </c>
      <c r="D9037" s="44">
        <v>2008</v>
      </c>
      <c r="E9037" s="48" t="s">
        <v>8836</v>
      </c>
      <c r="F9037" s="44" t="s">
        <v>1296</v>
      </c>
      <c r="G9037" s="61"/>
    </row>
    <row r="9038" spans="1:7" x14ac:dyDescent="0.15">
      <c r="A9038" s="44">
        <v>39182</v>
      </c>
      <c r="B9038" s="44" t="s">
        <v>1296</v>
      </c>
      <c r="C9038" s="48" t="s">
        <v>7796</v>
      </c>
      <c r="D9038" s="44">
        <v>2002</v>
      </c>
      <c r="E9038" s="48" t="s">
        <v>8836</v>
      </c>
      <c r="F9038" s="44" t="s">
        <v>1296</v>
      </c>
      <c r="G9038" s="61"/>
    </row>
    <row r="9039" spans="1:7" x14ac:dyDescent="0.15">
      <c r="A9039" s="44">
        <v>39186</v>
      </c>
      <c r="B9039" s="44" t="s">
        <v>1295</v>
      </c>
      <c r="C9039" s="48" t="s">
        <v>7888</v>
      </c>
      <c r="D9039" s="44">
        <v>2009</v>
      </c>
      <c r="E9039" s="48" t="s">
        <v>8780</v>
      </c>
      <c r="F9039" s="44" t="s">
        <v>1294</v>
      </c>
      <c r="G9039" s="61"/>
    </row>
    <row r="9040" spans="1:7" x14ac:dyDescent="0.15">
      <c r="A9040" s="44">
        <v>39187</v>
      </c>
      <c r="B9040" s="44" t="s">
        <v>1295</v>
      </c>
      <c r="C9040" s="48" t="s">
        <v>7887</v>
      </c>
      <c r="D9040" s="44">
        <v>2007</v>
      </c>
      <c r="E9040" s="48" t="s">
        <v>8780</v>
      </c>
      <c r="F9040" s="44" t="s">
        <v>1294</v>
      </c>
      <c r="G9040" s="61"/>
    </row>
    <row r="9041" spans="1:7" x14ac:dyDescent="0.15">
      <c r="A9041" s="44">
        <v>39188</v>
      </c>
      <c r="B9041" s="44" t="s">
        <v>1295</v>
      </c>
      <c r="C9041" s="48" t="s">
        <v>7775</v>
      </c>
      <c r="D9041" s="44">
        <v>2003</v>
      </c>
      <c r="E9041" s="48" t="s">
        <v>8696</v>
      </c>
      <c r="F9041" s="44" t="s">
        <v>1291</v>
      </c>
      <c r="G9041" s="61">
        <v>43024</v>
      </c>
    </row>
    <row r="9042" spans="1:7" x14ac:dyDescent="0.15">
      <c r="A9042" s="44">
        <v>39189</v>
      </c>
      <c r="B9042" s="44" t="s">
        <v>1295</v>
      </c>
      <c r="C9042" s="48" t="s">
        <v>7749</v>
      </c>
      <c r="D9042" s="44">
        <v>2003</v>
      </c>
      <c r="E9042" s="48" t="s">
        <v>8766</v>
      </c>
      <c r="F9042" s="44" t="s">
        <v>1291</v>
      </c>
      <c r="G9042" s="61">
        <v>43100</v>
      </c>
    </row>
    <row r="9043" spans="1:7" x14ac:dyDescent="0.15">
      <c r="A9043" s="44">
        <v>39190</v>
      </c>
      <c r="B9043" s="44" t="s">
        <v>1295</v>
      </c>
      <c r="C9043" s="48" t="s">
        <v>7835</v>
      </c>
      <c r="D9043" s="44">
        <v>2007</v>
      </c>
      <c r="E9043" s="48" t="s">
        <v>8704</v>
      </c>
      <c r="F9043" s="44" t="s">
        <v>1292</v>
      </c>
      <c r="G9043" s="61"/>
    </row>
    <row r="9044" spans="1:7" x14ac:dyDescent="0.15">
      <c r="A9044" s="44">
        <v>39191</v>
      </c>
      <c r="B9044" s="44" t="s">
        <v>1296</v>
      </c>
      <c r="C9044" s="48" t="s">
        <v>7767</v>
      </c>
      <c r="D9044" s="44">
        <v>2008</v>
      </c>
      <c r="E9044" s="48" t="s">
        <v>9193</v>
      </c>
      <c r="F9044" s="44" t="s">
        <v>1298</v>
      </c>
      <c r="G9044" s="61"/>
    </row>
    <row r="9045" spans="1:7" x14ac:dyDescent="0.15">
      <c r="A9045" s="44">
        <v>39192</v>
      </c>
      <c r="B9045" s="44" t="s">
        <v>1296</v>
      </c>
      <c r="C9045" s="48" t="s">
        <v>7795</v>
      </c>
      <c r="D9045" s="44">
        <v>2008</v>
      </c>
      <c r="E9045" s="48" t="s">
        <v>9193</v>
      </c>
      <c r="F9045" s="44" t="s">
        <v>1298</v>
      </c>
      <c r="G9045" s="61"/>
    </row>
    <row r="9046" spans="1:7" x14ac:dyDescent="0.15">
      <c r="A9046" s="44">
        <v>39193</v>
      </c>
      <c r="B9046" s="44" t="s">
        <v>1296</v>
      </c>
      <c r="C9046" s="48" t="s">
        <v>7794</v>
      </c>
      <c r="D9046" s="44">
        <v>2008</v>
      </c>
      <c r="E9046" s="48" t="s">
        <v>9193</v>
      </c>
      <c r="F9046" s="44" t="s">
        <v>1298</v>
      </c>
      <c r="G9046" s="61"/>
    </row>
    <row r="9047" spans="1:7" x14ac:dyDescent="0.15">
      <c r="A9047" s="44">
        <v>39194</v>
      </c>
      <c r="B9047" s="44" t="s">
        <v>1296</v>
      </c>
      <c r="C9047" s="48" t="s">
        <v>7882</v>
      </c>
      <c r="D9047" s="44">
        <v>2004</v>
      </c>
      <c r="E9047" s="48" t="s">
        <v>8708</v>
      </c>
      <c r="F9047" s="44" t="s">
        <v>1296</v>
      </c>
      <c r="G9047" s="61">
        <v>42996</v>
      </c>
    </row>
    <row r="9048" spans="1:7" x14ac:dyDescent="0.15">
      <c r="A9048" s="44">
        <v>39195</v>
      </c>
      <c r="B9048" s="44" t="s">
        <v>1296</v>
      </c>
      <c r="C9048" s="48" t="s">
        <v>7881</v>
      </c>
      <c r="D9048" s="44">
        <v>2007</v>
      </c>
      <c r="E9048" s="48" t="s">
        <v>8708</v>
      </c>
      <c r="F9048" s="44" t="s">
        <v>1296</v>
      </c>
      <c r="G9048" s="61">
        <v>43100</v>
      </c>
    </row>
    <row r="9049" spans="1:7" x14ac:dyDescent="0.15">
      <c r="A9049" s="44">
        <v>39196</v>
      </c>
      <c r="B9049" s="44" t="s">
        <v>1295</v>
      </c>
      <c r="C9049" s="48" t="s">
        <v>7875</v>
      </c>
      <c r="D9049" s="44">
        <v>2002</v>
      </c>
      <c r="E9049" s="48" t="s">
        <v>9210</v>
      </c>
      <c r="F9049" s="44" t="s">
        <v>1297</v>
      </c>
      <c r="G9049" s="61"/>
    </row>
    <row r="9050" spans="1:7" x14ac:dyDescent="0.15">
      <c r="A9050" s="44">
        <v>39197</v>
      </c>
      <c r="B9050" s="44" t="s">
        <v>1295</v>
      </c>
      <c r="C9050" s="48" t="s">
        <v>7874</v>
      </c>
      <c r="D9050" s="44">
        <v>2004</v>
      </c>
      <c r="E9050" s="48" t="s">
        <v>9210</v>
      </c>
      <c r="F9050" s="44" t="s">
        <v>1297</v>
      </c>
      <c r="G9050" s="61"/>
    </row>
    <row r="9051" spans="1:7" x14ac:dyDescent="0.15">
      <c r="A9051" s="44">
        <v>39199</v>
      </c>
      <c r="B9051" s="44" t="s">
        <v>1296</v>
      </c>
      <c r="C9051" s="48" t="s">
        <v>7720</v>
      </c>
      <c r="D9051" s="44">
        <v>2006</v>
      </c>
      <c r="E9051" s="48" t="s">
        <v>8714</v>
      </c>
      <c r="F9051" s="44" t="s">
        <v>1294</v>
      </c>
      <c r="G9051" s="61">
        <v>43100</v>
      </c>
    </row>
    <row r="9052" spans="1:7" x14ac:dyDescent="0.15">
      <c r="A9052" s="44">
        <v>39200</v>
      </c>
      <c r="B9052" s="44" t="s">
        <v>1295</v>
      </c>
      <c r="C9052" s="48" t="s">
        <v>7800</v>
      </c>
      <c r="D9052" s="44">
        <v>2004</v>
      </c>
      <c r="E9052" s="48" t="s">
        <v>8743</v>
      </c>
      <c r="F9052" s="44" t="s">
        <v>1299</v>
      </c>
      <c r="G9052" s="61">
        <v>43059</v>
      </c>
    </row>
    <row r="9053" spans="1:7" x14ac:dyDescent="0.15">
      <c r="A9053" s="44">
        <v>39201</v>
      </c>
      <c r="B9053" s="44" t="s">
        <v>1295</v>
      </c>
      <c r="C9053" s="48" t="s">
        <v>7892</v>
      </c>
      <c r="D9053" s="44">
        <v>2000</v>
      </c>
      <c r="E9053" s="48" t="s">
        <v>8728</v>
      </c>
      <c r="F9053" s="44" t="s">
        <v>1295</v>
      </c>
      <c r="G9053" s="61"/>
    </row>
    <row r="9054" spans="1:7" x14ac:dyDescent="0.15">
      <c r="A9054" s="44">
        <v>39202</v>
      </c>
      <c r="B9054" s="44" t="s">
        <v>1295</v>
      </c>
      <c r="C9054" s="48" t="s">
        <v>7718</v>
      </c>
      <c r="D9054" s="44">
        <v>2006</v>
      </c>
      <c r="E9054" s="48" t="s">
        <v>8728</v>
      </c>
      <c r="F9054" s="44" t="s">
        <v>1295</v>
      </c>
      <c r="G9054" s="61">
        <v>43100</v>
      </c>
    </row>
    <row r="9055" spans="1:7" x14ac:dyDescent="0.15">
      <c r="A9055" s="44">
        <v>39203</v>
      </c>
      <c r="B9055" s="44" t="s">
        <v>1295</v>
      </c>
      <c r="C9055" s="48" t="s">
        <v>7755</v>
      </c>
      <c r="D9055" s="44">
        <v>2007</v>
      </c>
      <c r="E9055" s="48" t="s">
        <v>8728</v>
      </c>
      <c r="F9055" s="44" t="s">
        <v>1295</v>
      </c>
      <c r="G9055" s="61"/>
    </row>
    <row r="9056" spans="1:7" x14ac:dyDescent="0.15">
      <c r="A9056" s="44">
        <v>39204</v>
      </c>
      <c r="B9056" s="44" t="s">
        <v>1296</v>
      </c>
      <c r="C9056" s="48" t="s">
        <v>7791</v>
      </c>
      <c r="D9056" s="44">
        <v>2007</v>
      </c>
      <c r="E9056" s="48" t="s">
        <v>8728</v>
      </c>
      <c r="F9056" s="44" t="s">
        <v>1295</v>
      </c>
      <c r="G9056" s="61"/>
    </row>
    <row r="9057" spans="1:7" x14ac:dyDescent="0.15">
      <c r="A9057" s="44">
        <v>39205</v>
      </c>
      <c r="B9057" s="44" t="s">
        <v>1295</v>
      </c>
      <c r="C9057" s="48" t="s">
        <v>7729</v>
      </c>
      <c r="D9057" s="44">
        <v>2004</v>
      </c>
      <c r="E9057" s="48" t="s">
        <v>8728</v>
      </c>
      <c r="F9057" s="44" t="s">
        <v>1295</v>
      </c>
      <c r="G9057" s="61">
        <v>43100</v>
      </c>
    </row>
    <row r="9058" spans="1:7" x14ac:dyDescent="0.15">
      <c r="A9058" s="44">
        <v>39206</v>
      </c>
      <c r="B9058" s="44" t="s">
        <v>1296</v>
      </c>
      <c r="C9058" s="48" t="s">
        <v>7762</v>
      </c>
      <c r="D9058" s="44">
        <v>2007</v>
      </c>
      <c r="E9058" s="48" t="s">
        <v>8728</v>
      </c>
      <c r="F9058" s="44" t="s">
        <v>1295</v>
      </c>
      <c r="G9058" s="61">
        <v>43100</v>
      </c>
    </row>
    <row r="9059" spans="1:7" x14ac:dyDescent="0.15">
      <c r="A9059" s="44">
        <v>39207</v>
      </c>
      <c r="B9059" s="44" t="s">
        <v>1295</v>
      </c>
      <c r="C9059" s="48" t="s">
        <v>7763</v>
      </c>
      <c r="D9059" s="44">
        <v>2005</v>
      </c>
      <c r="E9059" s="48" t="s">
        <v>8728</v>
      </c>
      <c r="F9059" s="44" t="s">
        <v>1295</v>
      </c>
      <c r="G9059" s="61"/>
    </row>
    <row r="9060" spans="1:7" x14ac:dyDescent="0.15">
      <c r="A9060" s="44">
        <v>39208</v>
      </c>
      <c r="B9060" s="44" t="s">
        <v>1295</v>
      </c>
      <c r="C9060" s="48" t="s">
        <v>7896</v>
      </c>
      <c r="D9060" s="44">
        <v>2008</v>
      </c>
      <c r="E9060" s="48" t="s">
        <v>8697</v>
      </c>
      <c r="F9060" s="44" t="s">
        <v>1291</v>
      </c>
      <c r="G9060" s="61"/>
    </row>
    <row r="9061" spans="1:7" x14ac:dyDescent="0.15">
      <c r="A9061" s="44">
        <v>39209</v>
      </c>
      <c r="B9061" s="44" t="s">
        <v>1295</v>
      </c>
      <c r="C9061" s="48" t="s">
        <v>7867</v>
      </c>
      <c r="D9061" s="44">
        <v>2002</v>
      </c>
      <c r="E9061" s="48" t="s">
        <v>8722</v>
      </c>
      <c r="F9061" s="44" t="s">
        <v>1296</v>
      </c>
      <c r="G9061" s="61"/>
    </row>
    <row r="9062" spans="1:7" x14ac:dyDescent="0.15">
      <c r="A9062" s="133">
        <v>39210</v>
      </c>
      <c r="B9062" s="133" t="s">
        <v>1295</v>
      </c>
      <c r="C9062" s="134" t="s">
        <v>7730</v>
      </c>
      <c r="D9062" s="133">
        <v>2004</v>
      </c>
      <c r="E9062" s="134" t="s">
        <v>8722</v>
      </c>
      <c r="F9062" s="133" t="s">
        <v>1296</v>
      </c>
      <c r="G9062" s="135">
        <v>43100</v>
      </c>
    </row>
    <row r="9063" spans="1:7" x14ac:dyDescent="0.15">
      <c r="A9063" s="44">
        <v>39211</v>
      </c>
      <c r="B9063" s="44" t="s">
        <v>1295</v>
      </c>
      <c r="C9063" s="48" t="s">
        <v>7777</v>
      </c>
      <c r="D9063" s="44">
        <v>2004</v>
      </c>
      <c r="E9063" s="48" t="s">
        <v>8722</v>
      </c>
      <c r="F9063" s="44" t="s">
        <v>1296</v>
      </c>
      <c r="G9063" s="61">
        <v>43100</v>
      </c>
    </row>
    <row r="9064" spans="1:7" x14ac:dyDescent="0.15">
      <c r="A9064" s="44">
        <v>39212</v>
      </c>
      <c r="B9064" s="44" t="s">
        <v>1295</v>
      </c>
      <c r="C9064" s="48" t="s">
        <v>518</v>
      </c>
      <c r="D9064" s="44">
        <v>2007</v>
      </c>
      <c r="E9064" s="48" t="s">
        <v>8767</v>
      </c>
      <c r="F9064" s="44" t="s">
        <v>1297</v>
      </c>
      <c r="G9064" s="61"/>
    </row>
    <row r="9065" spans="1:7" x14ac:dyDescent="0.15">
      <c r="A9065" s="44">
        <v>39213</v>
      </c>
      <c r="B9065" s="44" t="s">
        <v>1295</v>
      </c>
      <c r="C9065" s="48" t="s">
        <v>7716</v>
      </c>
      <c r="D9065" s="44">
        <v>2007</v>
      </c>
      <c r="E9065" s="48" t="s">
        <v>8767</v>
      </c>
      <c r="F9065" s="44" t="s">
        <v>1297</v>
      </c>
      <c r="G9065" s="61"/>
    </row>
    <row r="9066" spans="1:7" x14ac:dyDescent="0.15">
      <c r="A9066" s="44">
        <v>39214</v>
      </c>
      <c r="B9066" s="44" t="s">
        <v>1296</v>
      </c>
      <c r="C9066" s="48" t="s">
        <v>7877</v>
      </c>
      <c r="D9066" s="44">
        <v>2008</v>
      </c>
      <c r="E9066" s="48" t="s">
        <v>8717</v>
      </c>
      <c r="F9066" s="44" t="s">
        <v>1299</v>
      </c>
      <c r="G9066" s="61"/>
    </row>
    <row r="9067" spans="1:7" x14ac:dyDescent="0.15">
      <c r="A9067" s="44">
        <v>39215</v>
      </c>
      <c r="B9067" s="44" t="s">
        <v>1295</v>
      </c>
      <c r="C9067" s="48" t="s">
        <v>7731</v>
      </c>
      <c r="D9067" s="44">
        <v>2006</v>
      </c>
      <c r="E9067" s="48" t="s">
        <v>8876</v>
      </c>
      <c r="F9067" s="44" t="s">
        <v>1297</v>
      </c>
      <c r="G9067" s="61">
        <v>43100</v>
      </c>
    </row>
    <row r="9068" spans="1:7" x14ac:dyDescent="0.15">
      <c r="A9068" s="44">
        <v>39216</v>
      </c>
      <c r="B9068" s="44" t="s">
        <v>1295</v>
      </c>
      <c r="C9068" s="48" t="s">
        <v>411</v>
      </c>
      <c r="D9068" s="44">
        <v>2006</v>
      </c>
      <c r="E9068" s="48" t="s">
        <v>8876</v>
      </c>
      <c r="F9068" s="44" t="s">
        <v>1297</v>
      </c>
      <c r="G9068" s="61">
        <v>43100</v>
      </c>
    </row>
    <row r="9069" spans="1:7" x14ac:dyDescent="0.15">
      <c r="A9069" s="44">
        <v>39217</v>
      </c>
      <c r="B9069" s="44" t="s">
        <v>1295</v>
      </c>
      <c r="C9069" s="48" t="s">
        <v>7788</v>
      </c>
      <c r="D9069" s="44">
        <v>2011</v>
      </c>
      <c r="E9069" s="48" t="s">
        <v>8691</v>
      </c>
      <c r="F9069" s="44" t="s">
        <v>1296</v>
      </c>
      <c r="G9069" s="61"/>
    </row>
    <row r="9070" spans="1:7" x14ac:dyDescent="0.15">
      <c r="A9070" s="44">
        <v>39218</v>
      </c>
      <c r="B9070" s="44" t="s">
        <v>1296</v>
      </c>
      <c r="C9070" s="48" t="s">
        <v>7910</v>
      </c>
      <c r="D9070" s="44">
        <v>2003</v>
      </c>
      <c r="E9070" s="48" t="s">
        <v>8819</v>
      </c>
      <c r="F9070" s="44" t="s">
        <v>1299</v>
      </c>
      <c r="G9070" s="61"/>
    </row>
    <row r="9071" spans="1:7" x14ac:dyDescent="0.15">
      <c r="A9071" s="44">
        <v>39219</v>
      </c>
      <c r="B9071" s="44" t="s">
        <v>1296</v>
      </c>
      <c r="C9071" s="48" t="s">
        <v>7890</v>
      </c>
      <c r="D9071" s="44">
        <v>2007</v>
      </c>
      <c r="E9071" s="48" t="s">
        <v>8819</v>
      </c>
      <c r="F9071" s="44" t="s">
        <v>1299</v>
      </c>
      <c r="G9071" s="61"/>
    </row>
    <row r="9072" spans="1:7" x14ac:dyDescent="0.15">
      <c r="A9072" s="44">
        <v>39220</v>
      </c>
      <c r="B9072" s="44" t="s">
        <v>1296</v>
      </c>
      <c r="C9072" s="48" t="s">
        <v>7759</v>
      </c>
      <c r="D9072" s="44">
        <v>2006</v>
      </c>
      <c r="E9072" s="48" t="s">
        <v>8819</v>
      </c>
      <c r="F9072" s="44" t="s">
        <v>1299</v>
      </c>
      <c r="G9072" s="61"/>
    </row>
    <row r="9073" spans="1:7" x14ac:dyDescent="0.15">
      <c r="A9073" s="44">
        <v>39221</v>
      </c>
      <c r="B9073" s="44" t="s">
        <v>1296</v>
      </c>
      <c r="C9073" s="48" t="s">
        <v>7891</v>
      </c>
      <c r="D9073" s="44">
        <v>2003</v>
      </c>
      <c r="E9073" s="48" t="s">
        <v>8819</v>
      </c>
      <c r="F9073" s="44" t="s">
        <v>1299</v>
      </c>
      <c r="G9073" s="61"/>
    </row>
    <row r="9074" spans="1:7" x14ac:dyDescent="0.15">
      <c r="A9074" s="44">
        <v>39222</v>
      </c>
      <c r="B9074" s="44" t="s">
        <v>1296</v>
      </c>
      <c r="C9074" s="48" t="s">
        <v>7721</v>
      </c>
      <c r="D9074" s="44">
        <v>2009</v>
      </c>
      <c r="E9074" s="48" t="s">
        <v>8819</v>
      </c>
      <c r="F9074" s="44" t="s">
        <v>1299</v>
      </c>
      <c r="G9074" s="61"/>
    </row>
    <row r="9075" spans="1:7" x14ac:dyDescent="0.15">
      <c r="A9075" s="44">
        <v>39223</v>
      </c>
      <c r="B9075" s="44" t="s">
        <v>1295</v>
      </c>
      <c r="C9075" s="48" t="s">
        <v>7784</v>
      </c>
      <c r="D9075" s="44">
        <v>2009</v>
      </c>
      <c r="E9075" s="48" t="s">
        <v>8819</v>
      </c>
      <c r="F9075" s="44" t="s">
        <v>1299</v>
      </c>
      <c r="G9075" s="61"/>
    </row>
    <row r="9076" spans="1:7" x14ac:dyDescent="0.15">
      <c r="A9076" s="44">
        <v>39224</v>
      </c>
      <c r="B9076" s="44" t="s">
        <v>1296</v>
      </c>
      <c r="C9076" s="48" t="s">
        <v>7854</v>
      </c>
      <c r="D9076" s="44">
        <v>2008</v>
      </c>
      <c r="E9076" s="48" t="s">
        <v>8852</v>
      </c>
      <c r="F9076" s="44" t="s">
        <v>1291</v>
      </c>
      <c r="G9076" s="61">
        <v>43100</v>
      </c>
    </row>
    <row r="9077" spans="1:7" x14ac:dyDescent="0.15">
      <c r="A9077" s="44">
        <v>39225</v>
      </c>
      <c r="B9077" s="44" t="s">
        <v>1296</v>
      </c>
      <c r="C9077" s="48" t="s">
        <v>7809</v>
      </c>
      <c r="D9077" s="44">
        <v>2006</v>
      </c>
      <c r="E9077" s="48" t="s">
        <v>8780</v>
      </c>
      <c r="F9077" s="44" t="s">
        <v>1294</v>
      </c>
      <c r="G9077" s="61"/>
    </row>
    <row r="9078" spans="1:7" x14ac:dyDescent="0.15">
      <c r="A9078" s="44">
        <v>39226</v>
      </c>
      <c r="B9078" s="44" t="s">
        <v>1295</v>
      </c>
      <c r="C9078" s="48" t="s">
        <v>7843</v>
      </c>
      <c r="D9078" s="44">
        <v>2008</v>
      </c>
      <c r="E9078" s="48" t="s">
        <v>8705</v>
      </c>
      <c r="F9078" s="44" t="s">
        <v>1291</v>
      </c>
      <c r="G9078" s="61">
        <v>43100</v>
      </c>
    </row>
    <row r="9079" spans="1:7" x14ac:dyDescent="0.15">
      <c r="A9079" s="44">
        <v>39227</v>
      </c>
      <c r="B9079" s="44" t="s">
        <v>1295</v>
      </c>
      <c r="C9079" s="48" t="s">
        <v>7917</v>
      </c>
      <c r="D9079" s="44">
        <v>2006</v>
      </c>
      <c r="E9079" s="48" t="s">
        <v>8770</v>
      </c>
      <c r="F9079" s="44" t="s">
        <v>1291</v>
      </c>
      <c r="G9079" s="61">
        <v>42932</v>
      </c>
    </row>
    <row r="9080" spans="1:7" x14ac:dyDescent="0.15">
      <c r="A9080" s="44">
        <v>39228</v>
      </c>
      <c r="B9080" s="44" t="s">
        <v>1296</v>
      </c>
      <c r="C9080" s="48" t="s">
        <v>1482</v>
      </c>
      <c r="D9080" s="44">
        <v>2004</v>
      </c>
      <c r="E9080" s="48" t="s">
        <v>8784</v>
      </c>
      <c r="F9080" s="44" t="s">
        <v>1290</v>
      </c>
      <c r="G9080" s="61"/>
    </row>
    <row r="9081" spans="1:7" x14ac:dyDescent="0.15">
      <c r="A9081" s="44">
        <v>39229</v>
      </c>
      <c r="B9081" s="44" t="s">
        <v>1295</v>
      </c>
      <c r="C9081" s="48" t="s">
        <v>7872</v>
      </c>
      <c r="D9081" s="44">
        <v>2004</v>
      </c>
      <c r="E9081" s="48" t="s">
        <v>8757</v>
      </c>
      <c r="F9081" s="44" t="s">
        <v>1295</v>
      </c>
      <c r="G9081" s="61"/>
    </row>
    <row r="9082" spans="1:7" x14ac:dyDescent="0.15">
      <c r="A9082" s="44">
        <v>39231</v>
      </c>
      <c r="B9082" s="44" t="s">
        <v>1295</v>
      </c>
      <c r="C9082" s="48" t="s">
        <v>7736</v>
      </c>
      <c r="D9082" s="44">
        <v>2006</v>
      </c>
      <c r="E9082" s="48" t="s">
        <v>8757</v>
      </c>
      <c r="F9082" s="44" t="s">
        <v>1295</v>
      </c>
      <c r="G9082" s="61"/>
    </row>
    <row r="9083" spans="1:7" x14ac:dyDescent="0.15">
      <c r="A9083" s="44">
        <v>39232</v>
      </c>
      <c r="B9083" s="44" t="s">
        <v>1296</v>
      </c>
      <c r="C9083" s="48" t="s">
        <v>7871</v>
      </c>
      <c r="D9083" s="44">
        <v>2008</v>
      </c>
      <c r="E9083" s="48" t="s">
        <v>8757</v>
      </c>
      <c r="F9083" s="44" t="s">
        <v>1295</v>
      </c>
      <c r="G9083" s="61"/>
    </row>
    <row r="9084" spans="1:7" x14ac:dyDescent="0.15">
      <c r="A9084" s="44">
        <v>39233</v>
      </c>
      <c r="B9084" s="44" t="s">
        <v>1295</v>
      </c>
      <c r="C9084" s="48" t="s">
        <v>7880</v>
      </c>
      <c r="D9084" s="44">
        <v>2007</v>
      </c>
      <c r="E9084" s="48" t="s">
        <v>8757</v>
      </c>
      <c r="F9084" s="44" t="s">
        <v>1295</v>
      </c>
      <c r="G9084" s="61">
        <v>43100</v>
      </c>
    </row>
    <row r="9085" spans="1:7" x14ac:dyDescent="0.15">
      <c r="A9085" s="44">
        <v>39234</v>
      </c>
      <c r="B9085" s="44" t="s">
        <v>1295</v>
      </c>
      <c r="C9085" s="48" t="s">
        <v>7911</v>
      </c>
      <c r="D9085" s="44">
        <v>2005</v>
      </c>
      <c r="E9085" s="48" t="s">
        <v>8803</v>
      </c>
      <c r="F9085" s="44" t="s">
        <v>1296</v>
      </c>
      <c r="G9085" s="61">
        <v>43072</v>
      </c>
    </row>
    <row r="9086" spans="1:7" x14ac:dyDescent="0.15">
      <c r="A9086" s="44">
        <v>39236</v>
      </c>
      <c r="B9086" s="44" t="s">
        <v>1296</v>
      </c>
      <c r="C9086" s="48" t="s">
        <v>7868</v>
      </c>
      <c r="D9086" s="44">
        <v>2004</v>
      </c>
      <c r="E9086" s="48" t="s">
        <v>9980</v>
      </c>
      <c r="F9086" s="44" t="s">
        <v>1291</v>
      </c>
      <c r="G9086" s="61"/>
    </row>
    <row r="9087" spans="1:7" x14ac:dyDescent="0.15">
      <c r="A9087" s="44">
        <v>39237</v>
      </c>
      <c r="B9087" s="44" t="s">
        <v>1295</v>
      </c>
      <c r="C9087" s="48" t="s">
        <v>7852</v>
      </c>
      <c r="D9087" s="44">
        <v>2003</v>
      </c>
      <c r="E9087" s="48" t="s">
        <v>8820</v>
      </c>
      <c r="F9087" s="44" t="s">
        <v>1291</v>
      </c>
      <c r="G9087" s="61">
        <v>43100</v>
      </c>
    </row>
    <row r="9088" spans="1:7" x14ac:dyDescent="0.15">
      <c r="A9088" s="44">
        <v>39238</v>
      </c>
      <c r="B9088" s="44" t="s">
        <v>1295</v>
      </c>
      <c r="C9088" s="48" t="s">
        <v>7864</v>
      </c>
      <c r="D9088" s="44">
        <v>2007</v>
      </c>
      <c r="E9088" s="48" t="s">
        <v>8739</v>
      </c>
      <c r="F9088" s="44" t="s">
        <v>1292</v>
      </c>
      <c r="G9088" s="61"/>
    </row>
    <row r="9089" spans="1:7" x14ac:dyDescent="0.15">
      <c r="A9089" s="44">
        <v>39239</v>
      </c>
      <c r="B9089" s="44" t="s">
        <v>1295</v>
      </c>
      <c r="C9089" s="48" t="s">
        <v>8177</v>
      </c>
      <c r="D9089" s="44">
        <v>2007</v>
      </c>
      <c r="E9089" s="48" t="s">
        <v>8739</v>
      </c>
      <c r="F9089" s="44" t="s">
        <v>1292</v>
      </c>
      <c r="G9089" s="61"/>
    </row>
    <row r="9090" spans="1:7" x14ac:dyDescent="0.15">
      <c r="A9090" s="44">
        <v>39240</v>
      </c>
      <c r="B9090" s="44" t="s">
        <v>1295</v>
      </c>
      <c r="C9090" s="48" t="s">
        <v>8217</v>
      </c>
      <c r="D9090" s="44">
        <v>2008</v>
      </c>
      <c r="E9090" s="48" t="s">
        <v>8693</v>
      </c>
      <c r="F9090" s="44" t="s">
        <v>1295</v>
      </c>
      <c r="G9090" s="61"/>
    </row>
    <row r="9091" spans="1:7" x14ac:dyDescent="0.15">
      <c r="A9091" s="44">
        <v>39242</v>
      </c>
      <c r="B9091" s="44" t="s">
        <v>1296</v>
      </c>
      <c r="C9091" s="48" t="s">
        <v>7859</v>
      </c>
      <c r="D9091" s="44">
        <v>2007</v>
      </c>
      <c r="E9091" s="48" t="s">
        <v>8734</v>
      </c>
      <c r="F9091" s="44" t="s">
        <v>1297</v>
      </c>
      <c r="G9091" s="61"/>
    </row>
    <row r="9092" spans="1:7" x14ac:dyDescent="0.15">
      <c r="A9092" s="44">
        <v>39243</v>
      </c>
      <c r="B9092" s="44" t="s">
        <v>1295</v>
      </c>
      <c r="C9092" s="48" t="s">
        <v>7715</v>
      </c>
      <c r="D9092" s="44">
        <v>2007</v>
      </c>
      <c r="E9092" s="48" t="s">
        <v>8734</v>
      </c>
      <c r="F9092" s="44" t="s">
        <v>1297</v>
      </c>
      <c r="G9092" s="61"/>
    </row>
    <row r="9093" spans="1:7" x14ac:dyDescent="0.15">
      <c r="A9093" s="44">
        <v>39244</v>
      </c>
      <c r="B9093" s="44" t="s">
        <v>1295</v>
      </c>
      <c r="C9093" s="48" t="s">
        <v>7792</v>
      </c>
      <c r="D9093" s="44">
        <v>2006</v>
      </c>
      <c r="E9093" s="48" t="s">
        <v>8734</v>
      </c>
      <c r="F9093" s="44" t="s">
        <v>1297</v>
      </c>
      <c r="G9093" s="61">
        <v>43100</v>
      </c>
    </row>
    <row r="9094" spans="1:7" x14ac:dyDescent="0.15">
      <c r="A9094" s="44">
        <v>39245</v>
      </c>
      <c r="B9094" s="44" t="s">
        <v>1296</v>
      </c>
      <c r="C9094" s="48" t="s">
        <v>7799</v>
      </c>
      <c r="D9094" s="44">
        <v>2007</v>
      </c>
      <c r="E9094" s="48" t="s">
        <v>8734</v>
      </c>
      <c r="F9094" s="44" t="s">
        <v>1297</v>
      </c>
      <c r="G9094" s="61"/>
    </row>
    <row r="9095" spans="1:7" x14ac:dyDescent="0.15">
      <c r="A9095" s="44">
        <v>39246</v>
      </c>
      <c r="B9095" s="44" t="s">
        <v>1295</v>
      </c>
      <c r="C9095" s="48" t="s">
        <v>7844</v>
      </c>
      <c r="D9095" s="44">
        <v>2007</v>
      </c>
      <c r="E9095" s="48" t="s">
        <v>8734</v>
      </c>
      <c r="F9095" s="44" t="s">
        <v>1297</v>
      </c>
      <c r="G9095" s="61"/>
    </row>
    <row r="9096" spans="1:7" x14ac:dyDescent="0.15">
      <c r="A9096" s="44">
        <v>39247</v>
      </c>
      <c r="B9096" s="44" t="s">
        <v>1296</v>
      </c>
      <c r="C9096" s="48" t="s">
        <v>7756</v>
      </c>
      <c r="D9096" s="44">
        <v>2007</v>
      </c>
      <c r="E9096" s="48" t="s">
        <v>8701</v>
      </c>
      <c r="F9096" s="44" t="s">
        <v>1293</v>
      </c>
      <c r="G9096" s="61"/>
    </row>
    <row r="9097" spans="1:7" x14ac:dyDescent="0.15">
      <c r="A9097" s="133">
        <v>39248</v>
      </c>
      <c r="B9097" s="133" t="s">
        <v>1295</v>
      </c>
      <c r="C9097" s="134" t="s">
        <v>7732</v>
      </c>
      <c r="D9097" s="133">
        <v>2008</v>
      </c>
      <c r="E9097" s="134" t="s">
        <v>8701</v>
      </c>
      <c r="F9097" s="133" t="s">
        <v>1293</v>
      </c>
    </row>
    <row r="9098" spans="1:7" x14ac:dyDescent="0.15">
      <c r="A9098" s="44">
        <v>39249</v>
      </c>
      <c r="B9098" s="44" t="s">
        <v>1295</v>
      </c>
      <c r="C9098" s="48" t="s">
        <v>7849</v>
      </c>
      <c r="D9098" s="44">
        <v>2008</v>
      </c>
      <c r="E9098" s="48" t="s">
        <v>8701</v>
      </c>
      <c r="F9098" s="44" t="s">
        <v>1293</v>
      </c>
      <c r="G9098" s="61"/>
    </row>
    <row r="9099" spans="1:7" x14ac:dyDescent="0.15">
      <c r="A9099" s="44">
        <v>39250</v>
      </c>
      <c r="B9099" s="44" t="s">
        <v>1296</v>
      </c>
      <c r="C9099" s="48" t="s">
        <v>7832</v>
      </c>
      <c r="D9099" s="44">
        <v>2007</v>
      </c>
      <c r="E9099" s="48" t="s">
        <v>8701</v>
      </c>
      <c r="F9099" s="44" t="s">
        <v>1293</v>
      </c>
      <c r="G9099" s="61"/>
    </row>
    <row r="9100" spans="1:7" x14ac:dyDescent="0.15">
      <c r="A9100" s="44">
        <v>39251</v>
      </c>
      <c r="B9100" s="44" t="s">
        <v>1296</v>
      </c>
      <c r="C9100" s="48" t="s">
        <v>8389</v>
      </c>
      <c r="D9100" s="44">
        <v>2010</v>
      </c>
      <c r="E9100" s="48" t="s">
        <v>8701</v>
      </c>
      <c r="F9100" s="44" t="s">
        <v>1293</v>
      </c>
      <c r="G9100" s="61"/>
    </row>
    <row r="9101" spans="1:7" x14ac:dyDescent="0.15">
      <c r="A9101" s="44">
        <v>39252</v>
      </c>
      <c r="B9101" s="44" t="s">
        <v>1295</v>
      </c>
      <c r="C9101" s="48" t="s">
        <v>7743</v>
      </c>
      <c r="D9101" s="44">
        <v>2005</v>
      </c>
      <c r="E9101" s="48" t="s">
        <v>8701</v>
      </c>
      <c r="F9101" s="44" t="s">
        <v>1293</v>
      </c>
      <c r="G9101" s="61"/>
    </row>
    <row r="9102" spans="1:7" x14ac:dyDescent="0.15">
      <c r="A9102" s="44">
        <v>39253</v>
      </c>
      <c r="B9102" s="44" t="s">
        <v>1295</v>
      </c>
      <c r="C9102" s="48" t="s">
        <v>7779</v>
      </c>
      <c r="D9102" s="44">
        <v>2009</v>
      </c>
      <c r="E9102" s="48" t="s">
        <v>8701</v>
      </c>
      <c r="F9102" s="44" t="s">
        <v>1293</v>
      </c>
      <c r="G9102" s="61"/>
    </row>
    <row r="9103" spans="1:7" x14ac:dyDescent="0.15">
      <c r="A9103" s="44">
        <v>39254</v>
      </c>
      <c r="B9103" s="44" t="s">
        <v>1296</v>
      </c>
      <c r="C9103" s="48" t="s">
        <v>7870</v>
      </c>
      <c r="D9103" s="44">
        <v>2009</v>
      </c>
      <c r="E9103" s="48" t="s">
        <v>8701</v>
      </c>
      <c r="F9103" s="44" t="s">
        <v>1293</v>
      </c>
      <c r="G9103" s="61"/>
    </row>
    <row r="9104" spans="1:7" x14ac:dyDescent="0.15">
      <c r="A9104" s="44">
        <v>39255</v>
      </c>
      <c r="B9104" s="44" t="s">
        <v>1296</v>
      </c>
      <c r="C9104" s="48" t="s">
        <v>7869</v>
      </c>
      <c r="D9104" s="44">
        <v>2007</v>
      </c>
      <c r="E9104" s="48" t="s">
        <v>8701</v>
      </c>
      <c r="F9104" s="44" t="s">
        <v>1293</v>
      </c>
      <c r="G9104" s="61"/>
    </row>
    <row r="9105" spans="1:7" x14ac:dyDescent="0.15">
      <c r="A9105" s="44">
        <v>39256</v>
      </c>
      <c r="B9105" s="44" t="s">
        <v>1295</v>
      </c>
      <c r="C9105" s="48" t="s">
        <v>7821</v>
      </c>
      <c r="D9105" s="44">
        <v>2004</v>
      </c>
      <c r="E9105" s="48" t="s">
        <v>8784</v>
      </c>
      <c r="F9105" s="44" t="s">
        <v>1290</v>
      </c>
      <c r="G9105" s="61"/>
    </row>
    <row r="9106" spans="1:7" x14ac:dyDescent="0.15">
      <c r="A9106" s="44">
        <v>39258</v>
      </c>
      <c r="B9106" s="44" t="s">
        <v>1296</v>
      </c>
      <c r="C9106" s="48" t="s">
        <v>7726</v>
      </c>
      <c r="D9106" s="44">
        <v>2005</v>
      </c>
      <c r="E9106" s="48" t="s">
        <v>8743</v>
      </c>
      <c r="F9106" s="44" t="s">
        <v>1299</v>
      </c>
      <c r="G9106" s="61"/>
    </row>
    <row r="9107" spans="1:7" x14ac:dyDescent="0.15">
      <c r="A9107" s="44">
        <v>39259</v>
      </c>
      <c r="B9107" s="44" t="s">
        <v>1295</v>
      </c>
      <c r="C9107" s="48" t="s">
        <v>7776</v>
      </c>
      <c r="D9107" s="44">
        <v>2006</v>
      </c>
      <c r="E9107" s="48" t="s">
        <v>8743</v>
      </c>
      <c r="F9107" s="44" t="s">
        <v>1299</v>
      </c>
      <c r="G9107" s="61"/>
    </row>
    <row r="9108" spans="1:7" x14ac:dyDescent="0.15">
      <c r="A9108" s="44">
        <v>39260</v>
      </c>
      <c r="B9108" s="44" t="s">
        <v>1295</v>
      </c>
      <c r="C9108" s="48" t="s">
        <v>7813</v>
      </c>
      <c r="D9108" s="44">
        <v>2007</v>
      </c>
      <c r="E9108" s="48" t="s">
        <v>8743</v>
      </c>
      <c r="F9108" s="44" t="s">
        <v>1299</v>
      </c>
      <c r="G9108" s="61">
        <v>43100</v>
      </c>
    </row>
    <row r="9109" spans="1:7" x14ac:dyDescent="0.15">
      <c r="A9109" s="133">
        <v>39261</v>
      </c>
      <c r="B9109" s="133" t="s">
        <v>1296</v>
      </c>
      <c r="C9109" s="134" t="s">
        <v>7705</v>
      </c>
      <c r="D9109" s="133">
        <v>2004</v>
      </c>
      <c r="E9109" s="134" t="s">
        <v>8694</v>
      </c>
      <c r="F9109" s="133" t="s">
        <v>1291</v>
      </c>
      <c r="G9109" s="135">
        <v>43100</v>
      </c>
    </row>
    <row r="9110" spans="1:7" x14ac:dyDescent="0.15">
      <c r="A9110" s="44">
        <v>39262</v>
      </c>
      <c r="B9110" s="44" t="s">
        <v>1295</v>
      </c>
      <c r="C9110" s="48" t="s">
        <v>7906</v>
      </c>
      <c r="D9110" s="44">
        <v>2005</v>
      </c>
      <c r="E9110" s="48" t="s">
        <v>8785</v>
      </c>
      <c r="F9110" s="44" t="s">
        <v>1297</v>
      </c>
      <c r="G9110" s="61">
        <v>43100</v>
      </c>
    </row>
    <row r="9111" spans="1:7" x14ac:dyDescent="0.15">
      <c r="A9111" s="44">
        <v>39263</v>
      </c>
      <c r="B9111" s="44" t="s">
        <v>1296</v>
      </c>
      <c r="C9111" s="48" t="s">
        <v>7727</v>
      </c>
      <c r="D9111" s="44">
        <v>2005</v>
      </c>
      <c r="E9111" s="48" t="s">
        <v>8785</v>
      </c>
      <c r="F9111" s="44" t="s">
        <v>1297</v>
      </c>
      <c r="G9111" s="61">
        <v>42919</v>
      </c>
    </row>
    <row r="9112" spans="1:7" x14ac:dyDescent="0.15">
      <c r="A9112" s="44">
        <v>39264</v>
      </c>
      <c r="B9112" s="44" t="s">
        <v>1296</v>
      </c>
      <c r="C9112" s="48" t="s">
        <v>7752</v>
      </c>
      <c r="D9112" s="44">
        <v>2005</v>
      </c>
      <c r="E9112" s="48" t="s">
        <v>8785</v>
      </c>
      <c r="F9112" s="44" t="s">
        <v>1297</v>
      </c>
      <c r="G9112" s="61">
        <v>42919</v>
      </c>
    </row>
    <row r="9113" spans="1:7" x14ac:dyDescent="0.15">
      <c r="A9113" s="44">
        <v>39265</v>
      </c>
      <c r="B9113" s="44" t="s">
        <v>1296</v>
      </c>
      <c r="C9113" s="48" t="s">
        <v>7766</v>
      </c>
      <c r="D9113" s="44">
        <v>2006</v>
      </c>
      <c r="E9113" s="48" t="s">
        <v>8758</v>
      </c>
      <c r="F9113" s="44" t="s">
        <v>1292</v>
      </c>
      <c r="G9113" s="61">
        <v>43100</v>
      </c>
    </row>
    <row r="9114" spans="1:7" x14ac:dyDescent="0.15">
      <c r="A9114" s="44">
        <v>39266</v>
      </c>
      <c r="B9114" s="44" t="s">
        <v>1296</v>
      </c>
      <c r="C9114" s="48" t="s">
        <v>7805</v>
      </c>
      <c r="D9114" s="44">
        <v>2007</v>
      </c>
      <c r="E9114" s="48" t="s">
        <v>8801</v>
      </c>
      <c r="F9114" s="44" t="s">
        <v>1296</v>
      </c>
      <c r="G9114" s="61"/>
    </row>
    <row r="9115" spans="1:7" x14ac:dyDescent="0.15">
      <c r="A9115" s="44">
        <v>39267</v>
      </c>
      <c r="B9115" s="44" t="s">
        <v>1295</v>
      </c>
      <c r="C9115" s="48" t="s">
        <v>7862</v>
      </c>
      <c r="D9115" s="44">
        <v>2005</v>
      </c>
      <c r="E9115" s="48" t="s">
        <v>8819</v>
      </c>
      <c r="F9115" s="44" t="s">
        <v>1299</v>
      </c>
      <c r="G9115" s="61"/>
    </row>
    <row r="9116" spans="1:7" x14ac:dyDescent="0.15">
      <c r="A9116" s="44">
        <v>39268</v>
      </c>
      <c r="B9116" s="44" t="s">
        <v>1296</v>
      </c>
      <c r="C9116" s="48" t="s">
        <v>7861</v>
      </c>
      <c r="D9116" s="44">
        <v>2009</v>
      </c>
      <c r="E9116" s="48" t="s">
        <v>8819</v>
      </c>
      <c r="F9116" s="44" t="s">
        <v>1299</v>
      </c>
      <c r="G9116" s="61"/>
    </row>
    <row r="9117" spans="1:7" x14ac:dyDescent="0.15">
      <c r="A9117" s="44">
        <v>39269</v>
      </c>
      <c r="B9117" s="44" t="s">
        <v>1295</v>
      </c>
      <c r="C9117" s="48" t="s">
        <v>7786</v>
      </c>
      <c r="D9117" s="44">
        <v>2007</v>
      </c>
      <c r="E9117" s="48" t="s">
        <v>8819</v>
      </c>
      <c r="F9117" s="44" t="s">
        <v>1299</v>
      </c>
      <c r="G9117" s="61"/>
    </row>
    <row r="9118" spans="1:7" x14ac:dyDescent="0.15">
      <c r="A9118" s="44">
        <v>39270</v>
      </c>
      <c r="B9118" s="44" t="s">
        <v>1296</v>
      </c>
      <c r="C9118" s="48" t="s">
        <v>7774</v>
      </c>
      <c r="D9118" s="44">
        <v>2005</v>
      </c>
      <c r="E9118" s="48" t="s">
        <v>8819</v>
      </c>
      <c r="F9118" s="44" t="s">
        <v>1299</v>
      </c>
      <c r="G9118" s="61">
        <v>43100</v>
      </c>
    </row>
    <row r="9119" spans="1:7" x14ac:dyDescent="0.15">
      <c r="A9119" s="44">
        <v>39271</v>
      </c>
      <c r="B9119" s="44" t="s">
        <v>1295</v>
      </c>
      <c r="C9119" s="48" t="s">
        <v>7773</v>
      </c>
      <c r="D9119" s="44">
        <v>2005</v>
      </c>
      <c r="E9119" s="48" t="s">
        <v>8819</v>
      </c>
      <c r="F9119" s="44" t="s">
        <v>1299</v>
      </c>
      <c r="G9119" s="61">
        <v>43100</v>
      </c>
    </row>
    <row r="9120" spans="1:7" x14ac:dyDescent="0.15">
      <c r="A9120" s="44">
        <v>39272</v>
      </c>
      <c r="B9120" s="44" t="s">
        <v>1296</v>
      </c>
      <c r="C9120" s="48" t="s">
        <v>7817</v>
      </c>
      <c r="D9120" s="44">
        <v>2002</v>
      </c>
      <c r="E9120" s="48" t="s">
        <v>8819</v>
      </c>
      <c r="F9120" s="44" t="s">
        <v>1299</v>
      </c>
      <c r="G9120" s="61"/>
    </row>
    <row r="9121" spans="1:7" x14ac:dyDescent="0.15">
      <c r="A9121" s="44">
        <v>39273</v>
      </c>
      <c r="B9121" s="44" t="s">
        <v>1296</v>
      </c>
      <c r="C9121" s="48" t="s">
        <v>7818</v>
      </c>
      <c r="D9121" s="44">
        <v>2005</v>
      </c>
      <c r="E9121" s="48" t="s">
        <v>8819</v>
      </c>
      <c r="F9121" s="44" t="s">
        <v>1299</v>
      </c>
      <c r="G9121" s="61"/>
    </row>
    <row r="9122" spans="1:7" x14ac:dyDescent="0.15">
      <c r="A9122" s="44">
        <v>39274</v>
      </c>
      <c r="B9122" s="44" t="s">
        <v>1296</v>
      </c>
      <c r="C9122" s="48" t="s">
        <v>7828</v>
      </c>
      <c r="D9122" s="44">
        <v>2005</v>
      </c>
      <c r="E9122" s="48" t="s">
        <v>8819</v>
      </c>
      <c r="F9122" s="44" t="s">
        <v>1299</v>
      </c>
      <c r="G9122" s="61"/>
    </row>
    <row r="9123" spans="1:7" x14ac:dyDescent="0.15">
      <c r="A9123" s="44">
        <v>39275</v>
      </c>
      <c r="B9123" s="44" t="s">
        <v>1296</v>
      </c>
      <c r="C9123" s="48" t="s">
        <v>7754</v>
      </c>
      <c r="D9123" s="44">
        <v>2007</v>
      </c>
      <c r="E9123" s="48" t="s">
        <v>8780</v>
      </c>
      <c r="F9123" s="44" t="s">
        <v>1294</v>
      </c>
      <c r="G9123" s="61"/>
    </row>
    <row r="9124" spans="1:7" x14ac:dyDescent="0.15">
      <c r="A9124" s="44">
        <v>39276</v>
      </c>
      <c r="B9124" s="44" t="s">
        <v>1296</v>
      </c>
      <c r="C9124" s="48" t="s">
        <v>7826</v>
      </c>
      <c r="D9124" s="44">
        <v>2006</v>
      </c>
      <c r="E9124" s="48" t="s">
        <v>8708</v>
      </c>
      <c r="F9124" s="44" t="s">
        <v>1296</v>
      </c>
      <c r="G9124" s="61"/>
    </row>
    <row r="9125" spans="1:7" x14ac:dyDescent="0.15">
      <c r="A9125" s="44">
        <v>39277</v>
      </c>
      <c r="B9125" s="44" t="s">
        <v>1295</v>
      </c>
      <c r="C9125" s="48" t="s">
        <v>4041</v>
      </c>
      <c r="D9125" s="44">
        <v>2009</v>
      </c>
      <c r="E9125" s="48" t="s">
        <v>8717</v>
      </c>
      <c r="F9125" s="44" t="s">
        <v>1299</v>
      </c>
      <c r="G9125" s="61"/>
    </row>
    <row r="9126" spans="1:7" x14ac:dyDescent="0.15">
      <c r="A9126" s="44">
        <v>39278</v>
      </c>
      <c r="B9126" s="44" t="s">
        <v>1296</v>
      </c>
      <c r="C9126" s="48" t="s">
        <v>7834</v>
      </c>
      <c r="D9126" s="44">
        <v>2010</v>
      </c>
      <c r="E9126" s="48" t="s">
        <v>8717</v>
      </c>
      <c r="F9126" s="44" t="s">
        <v>1299</v>
      </c>
      <c r="G9126" s="61"/>
    </row>
    <row r="9127" spans="1:7" x14ac:dyDescent="0.15">
      <c r="A9127" s="44">
        <v>39279</v>
      </c>
      <c r="B9127" s="44" t="s">
        <v>1295</v>
      </c>
      <c r="C9127" s="48" t="s">
        <v>7841</v>
      </c>
      <c r="D9127" s="44">
        <v>2009</v>
      </c>
      <c r="E9127" s="48" t="s">
        <v>8717</v>
      </c>
      <c r="F9127" s="44" t="s">
        <v>1299</v>
      </c>
      <c r="G9127" s="61"/>
    </row>
    <row r="9128" spans="1:7" x14ac:dyDescent="0.15">
      <c r="A9128" s="44">
        <v>39280</v>
      </c>
      <c r="B9128" s="44" t="s">
        <v>1295</v>
      </c>
      <c r="C9128" s="48" t="s">
        <v>7770</v>
      </c>
      <c r="D9128" s="44">
        <v>2009</v>
      </c>
      <c r="E9128" s="48" t="s">
        <v>8717</v>
      </c>
      <c r="F9128" s="44" t="s">
        <v>1299</v>
      </c>
      <c r="G9128" s="61"/>
    </row>
    <row r="9129" spans="1:7" x14ac:dyDescent="0.15">
      <c r="A9129" s="44">
        <v>39281</v>
      </c>
      <c r="B9129" s="44" t="s">
        <v>1295</v>
      </c>
      <c r="C9129" s="48" t="s">
        <v>7901</v>
      </c>
      <c r="D9129" s="44">
        <v>2009</v>
      </c>
      <c r="E9129" s="48" t="s">
        <v>8717</v>
      </c>
      <c r="F9129" s="44" t="s">
        <v>1299</v>
      </c>
      <c r="G9129" s="61"/>
    </row>
    <row r="9130" spans="1:7" x14ac:dyDescent="0.15">
      <c r="A9130" s="44">
        <v>39282</v>
      </c>
      <c r="B9130" s="44" t="s">
        <v>1295</v>
      </c>
      <c r="C9130" s="48" t="s">
        <v>7902</v>
      </c>
      <c r="D9130" s="44">
        <v>2009</v>
      </c>
      <c r="E9130" s="48" t="s">
        <v>8717</v>
      </c>
      <c r="F9130" s="44" t="s">
        <v>1299</v>
      </c>
      <c r="G9130" s="61"/>
    </row>
    <row r="9131" spans="1:7" x14ac:dyDescent="0.15">
      <c r="A9131" s="44">
        <v>39283</v>
      </c>
      <c r="B9131" s="44" t="s">
        <v>1295</v>
      </c>
      <c r="C9131" s="48" t="s">
        <v>7733</v>
      </c>
      <c r="D9131" s="44">
        <v>2006</v>
      </c>
      <c r="E9131" s="48" t="s">
        <v>8717</v>
      </c>
      <c r="F9131" s="44" t="s">
        <v>1299</v>
      </c>
      <c r="G9131" s="61">
        <v>43100</v>
      </c>
    </row>
    <row r="9132" spans="1:7" x14ac:dyDescent="0.15">
      <c r="A9132" s="44">
        <v>39284</v>
      </c>
      <c r="B9132" s="44" t="s">
        <v>1295</v>
      </c>
      <c r="C9132" s="48" t="s">
        <v>7760</v>
      </c>
      <c r="D9132" s="44">
        <v>2008</v>
      </c>
      <c r="E9132" s="48" t="s">
        <v>8743</v>
      </c>
      <c r="F9132" s="44" t="s">
        <v>1299</v>
      </c>
      <c r="G9132" s="61"/>
    </row>
    <row r="9133" spans="1:7" x14ac:dyDescent="0.15">
      <c r="A9133" s="44">
        <v>39285</v>
      </c>
      <c r="B9133" s="44" t="s">
        <v>1296</v>
      </c>
      <c r="C9133" s="48" t="s">
        <v>7814</v>
      </c>
      <c r="D9133" s="44">
        <v>2006</v>
      </c>
      <c r="E9133" s="48" t="s">
        <v>8743</v>
      </c>
      <c r="F9133" s="44" t="s">
        <v>1299</v>
      </c>
      <c r="G9133" s="61">
        <v>43100</v>
      </c>
    </row>
    <row r="9134" spans="1:7" x14ac:dyDescent="0.15">
      <c r="A9134" s="44">
        <v>39286</v>
      </c>
      <c r="B9134" s="44" t="s">
        <v>1295</v>
      </c>
      <c r="C9134" s="48" t="s">
        <v>7855</v>
      </c>
      <c r="D9134" s="44">
        <v>2004</v>
      </c>
      <c r="E9134" s="48" t="s">
        <v>8774</v>
      </c>
      <c r="F9134" s="44" t="s">
        <v>1296</v>
      </c>
      <c r="G9134" s="61">
        <v>43072</v>
      </c>
    </row>
    <row r="9135" spans="1:7" x14ac:dyDescent="0.15">
      <c r="A9135" s="44">
        <v>39287</v>
      </c>
      <c r="B9135" s="44" t="s">
        <v>1295</v>
      </c>
      <c r="C9135" s="48" t="s">
        <v>7847</v>
      </c>
      <c r="D9135" s="44">
        <v>2003</v>
      </c>
      <c r="E9135" s="48" t="s">
        <v>8691</v>
      </c>
      <c r="F9135" s="44" t="s">
        <v>1296</v>
      </c>
      <c r="G9135" s="61"/>
    </row>
    <row r="9136" spans="1:7" x14ac:dyDescent="0.15">
      <c r="A9136" s="44">
        <v>39288</v>
      </c>
      <c r="B9136" s="44" t="s">
        <v>1295</v>
      </c>
      <c r="C9136" s="48" t="s">
        <v>7860</v>
      </c>
      <c r="D9136" s="44">
        <v>2006</v>
      </c>
      <c r="E9136" s="48" t="s">
        <v>8691</v>
      </c>
      <c r="F9136" s="44" t="s">
        <v>1296</v>
      </c>
      <c r="G9136" s="61">
        <v>43072</v>
      </c>
    </row>
    <row r="9137" spans="1:7" x14ac:dyDescent="0.15">
      <c r="A9137" s="44">
        <v>39289</v>
      </c>
      <c r="B9137" s="44" t="s">
        <v>1296</v>
      </c>
      <c r="C9137" s="48" t="s">
        <v>7713</v>
      </c>
      <c r="D9137" s="44">
        <v>2008</v>
      </c>
      <c r="E9137" s="48" t="s">
        <v>8691</v>
      </c>
      <c r="F9137" s="44" t="s">
        <v>1296</v>
      </c>
      <c r="G9137" s="61"/>
    </row>
    <row r="9138" spans="1:7" x14ac:dyDescent="0.15">
      <c r="A9138" s="44">
        <v>39291</v>
      </c>
      <c r="B9138" s="44" t="s">
        <v>1295</v>
      </c>
      <c r="C9138" s="48" t="s">
        <v>7833</v>
      </c>
      <c r="D9138" s="44">
        <v>2008</v>
      </c>
      <c r="E9138" s="48" t="s">
        <v>8743</v>
      </c>
      <c r="F9138" s="44" t="s">
        <v>1299</v>
      </c>
      <c r="G9138" s="61"/>
    </row>
    <row r="9139" spans="1:7" x14ac:dyDescent="0.15">
      <c r="A9139" s="44">
        <v>39292</v>
      </c>
      <c r="B9139" s="44" t="s">
        <v>1296</v>
      </c>
      <c r="C9139" s="48" t="s">
        <v>7778</v>
      </c>
      <c r="D9139" s="44">
        <v>2006</v>
      </c>
      <c r="E9139" s="48" t="s">
        <v>8743</v>
      </c>
      <c r="F9139" s="44" t="s">
        <v>1299</v>
      </c>
      <c r="G9139" s="61">
        <v>42996</v>
      </c>
    </row>
    <row r="9140" spans="1:7" x14ac:dyDescent="0.15">
      <c r="A9140" s="44">
        <v>39293</v>
      </c>
      <c r="B9140" s="44" t="s">
        <v>1295</v>
      </c>
      <c r="C9140" s="48" t="s">
        <v>7790</v>
      </c>
      <c r="D9140" s="44">
        <v>2004</v>
      </c>
      <c r="E9140" s="48" t="s">
        <v>8731</v>
      </c>
      <c r="F9140" s="44" t="s">
        <v>1293</v>
      </c>
      <c r="G9140" s="61">
        <v>43002</v>
      </c>
    </row>
    <row r="9141" spans="1:7" x14ac:dyDescent="0.15">
      <c r="A9141" s="44">
        <v>39294</v>
      </c>
      <c r="B9141" s="44" t="s">
        <v>1296</v>
      </c>
      <c r="C9141" s="48" t="s">
        <v>7876</v>
      </c>
      <c r="D9141" s="44">
        <v>2006</v>
      </c>
      <c r="E9141" s="48" t="s">
        <v>8731</v>
      </c>
      <c r="F9141" s="44" t="s">
        <v>1293</v>
      </c>
      <c r="G9141" s="61"/>
    </row>
    <row r="9142" spans="1:7" x14ac:dyDescent="0.15">
      <c r="A9142" s="44">
        <v>39295</v>
      </c>
      <c r="B9142" s="44" t="s">
        <v>1296</v>
      </c>
      <c r="C9142" s="48" t="s">
        <v>7746</v>
      </c>
      <c r="D9142" s="44">
        <v>2009</v>
      </c>
      <c r="E9142" s="48" t="s">
        <v>8801</v>
      </c>
      <c r="F9142" s="44" t="s">
        <v>1296</v>
      </c>
      <c r="G9142" s="61"/>
    </row>
    <row r="9143" spans="1:7" x14ac:dyDescent="0.15">
      <c r="A9143" s="44">
        <v>39296</v>
      </c>
      <c r="B9143" s="44" t="s">
        <v>1296</v>
      </c>
      <c r="C9143" s="48" t="s">
        <v>7712</v>
      </c>
      <c r="D9143" s="44">
        <v>2007</v>
      </c>
      <c r="E9143" s="48" t="s">
        <v>8767</v>
      </c>
      <c r="F9143" s="44" t="s">
        <v>1297</v>
      </c>
      <c r="G9143" s="61"/>
    </row>
    <row r="9144" spans="1:7" x14ac:dyDescent="0.15">
      <c r="A9144" s="44">
        <v>39297</v>
      </c>
      <c r="B9144" s="44" t="s">
        <v>1295</v>
      </c>
      <c r="C9144" s="48" t="s">
        <v>7801</v>
      </c>
      <c r="D9144" s="44">
        <v>2006</v>
      </c>
      <c r="E9144" s="48" t="s">
        <v>8729</v>
      </c>
      <c r="F9144" s="44" t="s">
        <v>1298</v>
      </c>
      <c r="G9144" s="61"/>
    </row>
    <row r="9145" spans="1:7" x14ac:dyDescent="0.15">
      <c r="A9145" s="44">
        <v>39298</v>
      </c>
      <c r="B9145" s="44" t="s">
        <v>1295</v>
      </c>
      <c r="C9145" s="48" t="s">
        <v>7850</v>
      </c>
      <c r="D9145" s="44">
        <v>2007</v>
      </c>
      <c r="E9145" s="48" t="s">
        <v>8729</v>
      </c>
      <c r="F9145" s="44" t="s">
        <v>1298</v>
      </c>
      <c r="G9145" s="61">
        <v>42946</v>
      </c>
    </row>
    <row r="9146" spans="1:7" x14ac:dyDescent="0.15">
      <c r="A9146" s="44">
        <v>39299</v>
      </c>
      <c r="B9146" s="44" t="s">
        <v>1295</v>
      </c>
      <c r="C9146" s="48" t="s">
        <v>7757</v>
      </c>
      <c r="D9146" s="44">
        <v>2005</v>
      </c>
      <c r="E9146" s="48" t="s">
        <v>8743</v>
      </c>
      <c r="F9146" s="44" t="s">
        <v>1299</v>
      </c>
      <c r="G9146" s="61"/>
    </row>
    <row r="9147" spans="1:7" x14ac:dyDescent="0.15">
      <c r="A9147" s="44">
        <v>39300</v>
      </c>
      <c r="B9147" s="44" t="s">
        <v>1295</v>
      </c>
      <c r="C9147" s="48" t="s">
        <v>7853</v>
      </c>
      <c r="D9147" s="44">
        <v>2009</v>
      </c>
      <c r="E9147" s="48" t="s">
        <v>8743</v>
      </c>
      <c r="F9147" s="44" t="s">
        <v>1299</v>
      </c>
      <c r="G9147" s="61"/>
    </row>
    <row r="9148" spans="1:7" x14ac:dyDescent="0.15">
      <c r="A9148" s="44">
        <v>39301</v>
      </c>
      <c r="B9148" s="44" t="s">
        <v>1295</v>
      </c>
      <c r="C9148" s="48" t="s">
        <v>7797</v>
      </c>
      <c r="D9148" s="44">
        <v>2004</v>
      </c>
      <c r="E9148" s="48" t="s">
        <v>8743</v>
      </c>
      <c r="F9148" s="44" t="s">
        <v>1299</v>
      </c>
      <c r="G9148" s="61"/>
    </row>
    <row r="9149" spans="1:7" x14ac:dyDescent="0.15">
      <c r="A9149" s="44">
        <v>39302</v>
      </c>
      <c r="B9149" s="44" t="s">
        <v>1295</v>
      </c>
      <c r="C9149" s="48" t="s">
        <v>7824</v>
      </c>
      <c r="D9149" s="44">
        <v>2009</v>
      </c>
      <c r="E9149" s="48" t="s">
        <v>8743</v>
      </c>
      <c r="F9149" s="44" t="s">
        <v>1299</v>
      </c>
      <c r="G9149" s="61"/>
    </row>
    <row r="9150" spans="1:7" x14ac:dyDescent="0.15">
      <c r="A9150" s="44">
        <v>39303</v>
      </c>
      <c r="B9150" s="44" t="s">
        <v>1295</v>
      </c>
      <c r="C9150" s="48" t="s">
        <v>7889</v>
      </c>
      <c r="D9150" s="44">
        <v>2004</v>
      </c>
      <c r="E9150" s="48" t="s">
        <v>8786</v>
      </c>
      <c r="F9150" s="44" t="s">
        <v>1297</v>
      </c>
      <c r="G9150" s="61">
        <v>42919</v>
      </c>
    </row>
    <row r="9151" spans="1:7" x14ac:dyDescent="0.15">
      <c r="A9151" s="44">
        <v>39304</v>
      </c>
      <c r="B9151" s="44" t="s">
        <v>1295</v>
      </c>
      <c r="C9151" s="48" t="s">
        <v>7802</v>
      </c>
      <c r="D9151" s="44">
        <v>2007</v>
      </c>
      <c r="E9151" s="48" t="s">
        <v>8744</v>
      </c>
      <c r="F9151" s="44" t="s">
        <v>1290</v>
      </c>
      <c r="G9151" s="61"/>
    </row>
    <row r="9152" spans="1:7" x14ac:dyDescent="0.15">
      <c r="A9152" s="44">
        <v>39305</v>
      </c>
      <c r="B9152" s="44" t="s">
        <v>1295</v>
      </c>
      <c r="C9152" s="48" t="s">
        <v>7722</v>
      </c>
      <c r="D9152" s="44">
        <v>2003</v>
      </c>
      <c r="E9152" s="48" t="s">
        <v>8717</v>
      </c>
      <c r="F9152" s="44" t="s">
        <v>1299</v>
      </c>
      <c r="G9152" s="61"/>
    </row>
    <row r="9153" spans="1:7" x14ac:dyDescent="0.15">
      <c r="A9153" s="44">
        <v>39306</v>
      </c>
      <c r="B9153" s="44" t="s">
        <v>1296</v>
      </c>
      <c r="C9153" s="48" t="s">
        <v>7728</v>
      </c>
      <c r="D9153" s="44">
        <v>2004</v>
      </c>
      <c r="E9153" s="48" t="s">
        <v>8819</v>
      </c>
      <c r="F9153" s="44" t="s">
        <v>1299</v>
      </c>
      <c r="G9153" s="61"/>
    </row>
    <row r="9154" spans="1:7" x14ac:dyDescent="0.15">
      <c r="A9154" s="44">
        <v>39307</v>
      </c>
      <c r="B9154" s="44" t="s">
        <v>1295</v>
      </c>
      <c r="C9154" s="48" t="s">
        <v>7846</v>
      </c>
      <c r="D9154" s="44">
        <v>2008</v>
      </c>
      <c r="E9154" s="48" t="s">
        <v>8819</v>
      </c>
      <c r="F9154" s="44" t="s">
        <v>1299</v>
      </c>
      <c r="G9154" s="61"/>
    </row>
    <row r="9155" spans="1:7" x14ac:dyDescent="0.15">
      <c r="A9155" s="44">
        <v>39308</v>
      </c>
      <c r="B9155" s="44" t="s">
        <v>1296</v>
      </c>
      <c r="C9155" s="48" t="s">
        <v>7816</v>
      </c>
      <c r="D9155" s="44">
        <v>2009</v>
      </c>
      <c r="E9155" s="48" t="s">
        <v>8819</v>
      </c>
      <c r="F9155" s="44" t="s">
        <v>1299</v>
      </c>
      <c r="G9155" s="61"/>
    </row>
    <row r="9156" spans="1:7" x14ac:dyDescent="0.15">
      <c r="A9156" s="44">
        <v>39309</v>
      </c>
      <c r="B9156" s="44" t="s">
        <v>1296</v>
      </c>
      <c r="C9156" s="48" t="s">
        <v>8390</v>
      </c>
      <c r="D9156" s="44">
        <v>2002</v>
      </c>
      <c r="E9156" s="48" t="s">
        <v>8819</v>
      </c>
      <c r="F9156" s="44" t="s">
        <v>1299</v>
      </c>
      <c r="G9156" s="61"/>
    </row>
    <row r="9157" spans="1:7" x14ac:dyDescent="0.15">
      <c r="A9157" s="44">
        <v>39310</v>
      </c>
      <c r="B9157" s="44" t="s">
        <v>1296</v>
      </c>
      <c r="C9157" s="48" t="s">
        <v>7884</v>
      </c>
      <c r="D9157" s="44">
        <v>2005</v>
      </c>
      <c r="E9157" s="48" t="s">
        <v>9977</v>
      </c>
      <c r="F9157" s="44" t="s">
        <v>1298</v>
      </c>
      <c r="G9157" s="61"/>
    </row>
    <row r="9158" spans="1:7" x14ac:dyDescent="0.15">
      <c r="A9158" s="44">
        <v>39311</v>
      </c>
      <c r="B9158" s="44" t="s">
        <v>1296</v>
      </c>
      <c r="C9158" s="48" t="s">
        <v>7879</v>
      </c>
      <c r="D9158" s="44">
        <v>2010</v>
      </c>
      <c r="E9158" s="48" t="s">
        <v>8717</v>
      </c>
      <c r="F9158" s="44" t="s">
        <v>1299</v>
      </c>
      <c r="G9158" s="61"/>
    </row>
    <row r="9159" spans="1:7" x14ac:dyDescent="0.15">
      <c r="A9159" s="44">
        <v>39312</v>
      </c>
      <c r="B9159" s="44" t="s">
        <v>1296</v>
      </c>
      <c r="C9159" s="48" t="s">
        <v>7748</v>
      </c>
      <c r="D9159" s="44">
        <v>2010</v>
      </c>
      <c r="E9159" s="48" t="s">
        <v>8717</v>
      </c>
      <c r="F9159" s="44" t="s">
        <v>1299</v>
      </c>
      <c r="G9159" s="61"/>
    </row>
    <row r="9160" spans="1:7" x14ac:dyDescent="0.15">
      <c r="A9160" s="44">
        <v>39313</v>
      </c>
      <c r="B9160" s="44" t="s">
        <v>1296</v>
      </c>
      <c r="C9160" s="48" t="s">
        <v>7883</v>
      </c>
      <c r="D9160" s="44">
        <v>2005</v>
      </c>
      <c r="E9160" s="48" t="s">
        <v>9164</v>
      </c>
      <c r="F9160" s="44" t="s">
        <v>1291</v>
      </c>
      <c r="G9160" s="61"/>
    </row>
    <row r="9161" spans="1:7" x14ac:dyDescent="0.15">
      <c r="A9161" s="44">
        <v>39314</v>
      </c>
      <c r="B9161" s="44" t="s">
        <v>1296</v>
      </c>
      <c r="C9161" s="48" t="s">
        <v>11286</v>
      </c>
      <c r="D9161" s="44">
        <v>1999</v>
      </c>
      <c r="E9161" s="48" t="s">
        <v>9164</v>
      </c>
      <c r="F9161" s="44" t="s">
        <v>1291</v>
      </c>
      <c r="G9161" s="61"/>
    </row>
    <row r="9162" spans="1:7" x14ac:dyDescent="0.15">
      <c r="A9162" s="44">
        <v>39315</v>
      </c>
      <c r="B9162" s="44" t="s">
        <v>1296</v>
      </c>
      <c r="C9162" s="48" t="s">
        <v>7893</v>
      </c>
      <c r="D9162" s="44">
        <v>2005</v>
      </c>
      <c r="E9162" s="48" t="s">
        <v>9164</v>
      </c>
      <c r="F9162" s="44" t="s">
        <v>1291</v>
      </c>
      <c r="G9162" s="61"/>
    </row>
    <row r="9163" spans="1:7" x14ac:dyDescent="0.15">
      <c r="A9163" s="44">
        <v>39317</v>
      </c>
      <c r="B9163" s="44" t="s">
        <v>1295</v>
      </c>
      <c r="C9163" s="48" t="s">
        <v>7742</v>
      </c>
      <c r="D9163" s="44">
        <v>2004</v>
      </c>
      <c r="E9163" s="48" t="s">
        <v>8719</v>
      </c>
      <c r="F9163" s="44" t="s">
        <v>1294</v>
      </c>
      <c r="G9163" s="61"/>
    </row>
    <row r="9164" spans="1:7" x14ac:dyDescent="0.15">
      <c r="A9164" s="44">
        <v>39318</v>
      </c>
      <c r="B9164" s="44" t="s">
        <v>1296</v>
      </c>
      <c r="C9164" s="48" t="s">
        <v>7898</v>
      </c>
      <c r="D9164" s="44">
        <v>2006</v>
      </c>
      <c r="E9164" s="48" t="s">
        <v>8704</v>
      </c>
      <c r="F9164" s="44" t="s">
        <v>1292</v>
      </c>
      <c r="G9164" s="61"/>
    </row>
    <row r="9165" spans="1:7" x14ac:dyDescent="0.15">
      <c r="A9165" s="44">
        <v>39319</v>
      </c>
      <c r="B9165" s="44" t="s">
        <v>1296</v>
      </c>
      <c r="C9165" s="48" t="s">
        <v>7827</v>
      </c>
      <c r="D9165" s="44">
        <v>2009</v>
      </c>
      <c r="E9165" s="48" t="s">
        <v>8801</v>
      </c>
      <c r="F9165" s="44" t="s">
        <v>1296</v>
      </c>
      <c r="G9165" s="61"/>
    </row>
    <row r="9166" spans="1:7" x14ac:dyDescent="0.15">
      <c r="A9166" s="44">
        <v>39320</v>
      </c>
      <c r="B9166" s="44" t="s">
        <v>1296</v>
      </c>
      <c r="C9166" s="48" t="s">
        <v>7920</v>
      </c>
      <c r="D9166" s="44">
        <v>2008</v>
      </c>
      <c r="E9166" s="48" t="s">
        <v>8733</v>
      </c>
      <c r="F9166" s="44" t="s">
        <v>1297</v>
      </c>
      <c r="G9166" s="61"/>
    </row>
    <row r="9167" spans="1:7" x14ac:dyDescent="0.15">
      <c r="A9167" s="44">
        <v>39321</v>
      </c>
      <c r="B9167" s="44" t="s">
        <v>1295</v>
      </c>
      <c r="C9167" s="48" t="s">
        <v>7921</v>
      </c>
      <c r="D9167" s="44">
        <v>2004</v>
      </c>
      <c r="E9167" s="48" t="s">
        <v>8733</v>
      </c>
      <c r="F9167" s="44" t="s">
        <v>1297</v>
      </c>
      <c r="G9167" s="61"/>
    </row>
    <row r="9168" spans="1:7" x14ac:dyDescent="0.15">
      <c r="A9168" s="44">
        <v>39322</v>
      </c>
      <c r="B9168" s="44" t="s">
        <v>1296</v>
      </c>
      <c r="C9168" s="48" t="s">
        <v>7922</v>
      </c>
      <c r="D9168" s="44">
        <v>2004</v>
      </c>
      <c r="E9168" s="48" t="s">
        <v>8733</v>
      </c>
      <c r="F9168" s="44" t="s">
        <v>1297</v>
      </c>
      <c r="G9168" s="61">
        <v>43100</v>
      </c>
    </row>
    <row r="9169" spans="1:7" x14ac:dyDescent="0.15">
      <c r="A9169" s="44">
        <v>39323</v>
      </c>
      <c r="B9169" s="44" t="s">
        <v>1295</v>
      </c>
      <c r="C9169" s="48" t="s">
        <v>5350</v>
      </c>
      <c r="D9169" s="44">
        <v>2008</v>
      </c>
      <c r="E9169" s="48" t="s">
        <v>8733</v>
      </c>
      <c r="F9169" s="44" t="s">
        <v>1297</v>
      </c>
      <c r="G9169" s="61"/>
    </row>
    <row r="9170" spans="1:7" x14ac:dyDescent="0.15">
      <c r="A9170" s="44">
        <v>39324</v>
      </c>
      <c r="B9170" s="44" t="s">
        <v>1296</v>
      </c>
      <c r="C9170" s="48" t="s">
        <v>7923</v>
      </c>
      <c r="D9170" s="44">
        <v>2007</v>
      </c>
      <c r="E9170" s="48" t="s">
        <v>8733</v>
      </c>
      <c r="F9170" s="44" t="s">
        <v>1297</v>
      </c>
      <c r="G9170" s="61"/>
    </row>
    <row r="9171" spans="1:7" x14ac:dyDescent="0.15">
      <c r="A9171" s="44">
        <v>39325</v>
      </c>
      <c r="B9171" s="44" t="s">
        <v>1296</v>
      </c>
      <c r="C9171" s="48" t="s">
        <v>7924</v>
      </c>
      <c r="D9171" s="44">
        <v>2006</v>
      </c>
      <c r="E9171" s="48" t="s">
        <v>8733</v>
      </c>
      <c r="F9171" s="44" t="s">
        <v>1297</v>
      </c>
      <c r="G9171" s="61"/>
    </row>
    <row r="9172" spans="1:7" x14ac:dyDescent="0.15">
      <c r="A9172" s="133">
        <v>39326</v>
      </c>
      <c r="B9172" s="133" t="s">
        <v>1296</v>
      </c>
      <c r="C9172" s="134" t="s">
        <v>7925</v>
      </c>
      <c r="D9172" s="133">
        <v>2008</v>
      </c>
      <c r="E9172" s="134" t="s">
        <v>8733</v>
      </c>
      <c r="F9172" s="133" t="s">
        <v>1297</v>
      </c>
    </row>
    <row r="9173" spans="1:7" x14ac:dyDescent="0.15">
      <c r="A9173" s="44">
        <v>39327</v>
      </c>
      <c r="B9173" s="44" t="s">
        <v>1296</v>
      </c>
      <c r="C9173" s="48" t="s">
        <v>7926</v>
      </c>
      <c r="D9173" s="44">
        <v>2005</v>
      </c>
      <c r="E9173" s="48" t="s">
        <v>8733</v>
      </c>
      <c r="F9173" s="44" t="s">
        <v>1297</v>
      </c>
      <c r="G9173" s="61">
        <v>42996</v>
      </c>
    </row>
    <row r="9174" spans="1:7" x14ac:dyDescent="0.15">
      <c r="A9174" s="44">
        <v>39328</v>
      </c>
      <c r="B9174" s="44" t="s">
        <v>1296</v>
      </c>
      <c r="C9174" s="48" t="s">
        <v>7927</v>
      </c>
      <c r="D9174" s="44">
        <v>2006</v>
      </c>
      <c r="E9174" s="48" t="s">
        <v>8733</v>
      </c>
      <c r="F9174" s="44" t="s">
        <v>1297</v>
      </c>
      <c r="G9174" s="61"/>
    </row>
    <row r="9175" spans="1:7" x14ac:dyDescent="0.15">
      <c r="A9175" s="44">
        <v>39329</v>
      </c>
      <c r="B9175" s="44" t="s">
        <v>1296</v>
      </c>
      <c r="C9175" s="48" t="s">
        <v>7928</v>
      </c>
      <c r="D9175" s="44">
        <v>2008</v>
      </c>
      <c r="E9175" s="48" t="s">
        <v>8733</v>
      </c>
      <c r="F9175" s="44" t="s">
        <v>1297</v>
      </c>
      <c r="G9175" s="61"/>
    </row>
    <row r="9176" spans="1:7" x14ac:dyDescent="0.15">
      <c r="A9176" s="44">
        <v>39330</v>
      </c>
      <c r="B9176" s="44" t="s">
        <v>1296</v>
      </c>
      <c r="C9176" s="48" t="s">
        <v>7929</v>
      </c>
      <c r="D9176" s="44">
        <v>2008</v>
      </c>
      <c r="E9176" s="48" t="s">
        <v>8733</v>
      </c>
      <c r="F9176" s="44" t="s">
        <v>1297</v>
      </c>
      <c r="G9176" s="61"/>
    </row>
    <row r="9177" spans="1:7" x14ac:dyDescent="0.15">
      <c r="A9177" s="44">
        <v>39331</v>
      </c>
      <c r="B9177" s="44" t="s">
        <v>1295</v>
      </c>
      <c r="C9177" s="48" t="s">
        <v>7930</v>
      </c>
      <c r="D9177" s="44">
        <v>2009</v>
      </c>
      <c r="E9177" s="48" t="s">
        <v>8733</v>
      </c>
      <c r="F9177" s="44" t="s">
        <v>1297</v>
      </c>
      <c r="G9177" s="61"/>
    </row>
    <row r="9178" spans="1:7" x14ac:dyDescent="0.15">
      <c r="A9178" s="44">
        <v>39332</v>
      </c>
      <c r="B9178" s="44" t="s">
        <v>1295</v>
      </c>
      <c r="C9178" s="48" t="s">
        <v>7931</v>
      </c>
      <c r="D9178" s="44">
        <v>2005</v>
      </c>
      <c r="E9178" s="48" t="s">
        <v>8802</v>
      </c>
      <c r="F9178" s="44" t="s">
        <v>1296</v>
      </c>
      <c r="G9178" s="61">
        <v>43100</v>
      </c>
    </row>
    <row r="9179" spans="1:7" x14ac:dyDescent="0.15">
      <c r="A9179" s="44">
        <v>39333</v>
      </c>
      <c r="B9179" s="44" t="s">
        <v>1295</v>
      </c>
      <c r="C9179" s="48" t="s">
        <v>7932</v>
      </c>
      <c r="D9179" s="44">
        <v>2005</v>
      </c>
      <c r="E9179" s="48" t="s">
        <v>8802</v>
      </c>
      <c r="F9179" s="44" t="s">
        <v>1296</v>
      </c>
      <c r="G9179" s="61">
        <v>43100</v>
      </c>
    </row>
    <row r="9180" spans="1:7" x14ac:dyDescent="0.15">
      <c r="A9180" s="44">
        <v>39334</v>
      </c>
      <c r="B9180" s="44" t="s">
        <v>1296</v>
      </c>
      <c r="C9180" s="48" t="s">
        <v>7933</v>
      </c>
      <c r="D9180" s="44">
        <v>2005</v>
      </c>
      <c r="E9180" s="48" t="s">
        <v>8866</v>
      </c>
      <c r="F9180" s="44" t="s">
        <v>1293</v>
      </c>
      <c r="G9180" s="61">
        <v>43100</v>
      </c>
    </row>
    <row r="9181" spans="1:7" x14ac:dyDescent="0.15">
      <c r="A9181" s="44">
        <v>39335</v>
      </c>
      <c r="B9181" s="44" t="s">
        <v>1296</v>
      </c>
      <c r="C9181" s="48" t="s">
        <v>7934</v>
      </c>
      <c r="D9181" s="44">
        <v>2004</v>
      </c>
      <c r="E9181" s="48" t="s">
        <v>8692</v>
      </c>
      <c r="F9181" s="44" t="s">
        <v>1298</v>
      </c>
      <c r="G9181" s="61"/>
    </row>
    <row r="9182" spans="1:7" x14ac:dyDescent="0.15">
      <c r="A9182" s="44">
        <v>39336</v>
      </c>
      <c r="B9182" s="44" t="s">
        <v>1296</v>
      </c>
      <c r="C9182" s="48" t="s">
        <v>7935</v>
      </c>
      <c r="D9182" s="44">
        <v>2004</v>
      </c>
      <c r="E9182" s="48" t="s">
        <v>8692</v>
      </c>
      <c r="F9182" s="44" t="s">
        <v>1298</v>
      </c>
      <c r="G9182" s="61"/>
    </row>
    <row r="9183" spans="1:7" x14ac:dyDescent="0.15">
      <c r="A9183" s="44">
        <v>39338</v>
      </c>
      <c r="B9183" s="44" t="s">
        <v>1296</v>
      </c>
      <c r="C9183" s="48" t="s">
        <v>7936</v>
      </c>
      <c r="D9183" s="44">
        <v>2007</v>
      </c>
      <c r="E9183" s="48" t="s">
        <v>8756</v>
      </c>
      <c r="F9183" s="44" t="s">
        <v>1296</v>
      </c>
      <c r="G9183" s="61">
        <v>43100</v>
      </c>
    </row>
    <row r="9184" spans="1:7" x14ac:dyDescent="0.15">
      <c r="A9184" s="44">
        <v>39339</v>
      </c>
      <c r="B9184" s="44" t="s">
        <v>1296</v>
      </c>
      <c r="C9184" s="48" t="s">
        <v>7937</v>
      </c>
      <c r="D9184" s="44">
        <v>2004</v>
      </c>
      <c r="E9184" s="48" t="s">
        <v>8734</v>
      </c>
      <c r="F9184" s="44" t="s">
        <v>1297</v>
      </c>
      <c r="G9184" s="61"/>
    </row>
    <row r="9185" spans="1:7" x14ac:dyDescent="0.15">
      <c r="A9185" s="44">
        <v>39340</v>
      </c>
      <c r="B9185" s="44" t="s">
        <v>1296</v>
      </c>
      <c r="C9185" s="48" t="s">
        <v>7938</v>
      </c>
      <c r="D9185" s="44">
        <v>2003</v>
      </c>
      <c r="E9185" s="48" t="s">
        <v>8734</v>
      </c>
      <c r="F9185" s="44" t="s">
        <v>1297</v>
      </c>
      <c r="G9185" s="61"/>
    </row>
    <row r="9186" spans="1:7" x14ac:dyDescent="0.15">
      <c r="A9186" s="44">
        <v>39341</v>
      </c>
      <c r="B9186" s="44" t="s">
        <v>1296</v>
      </c>
      <c r="C9186" s="48" t="s">
        <v>9829</v>
      </c>
      <c r="D9186" s="44">
        <v>2006</v>
      </c>
      <c r="E9186" s="48" t="s">
        <v>8691</v>
      </c>
      <c r="F9186" s="44" t="s">
        <v>1296</v>
      </c>
      <c r="G9186" s="61">
        <v>42996</v>
      </c>
    </row>
    <row r="9187" spans="1:7" x14ac:dyDescent="0.15">
      <c r="A9187" s="133">
        <v>39343</v>
      </c>
      <c r="B9187" s="133" t="s">
        <v>1296</v>
      </c>
      <c r="C9187" s="134" t="s">
        <v>7939</v>
      </c>
      <c r="D9187" s="133">
        <v>2006</v>
      </c>
      <c r="E9187" s="134" t="s">
        <v>8756</v>
      </c>
      <c r="F9187" s="133" t="s">
        <v>1296</v>
      </c>
      <c r="G9187" s="135">
        <v>43100</v>
      </c>
    </row>
    <row r="9188" spans="1:7" x14ac:dyDescent="0.15">
      <c r="A9188" s="44">
        <v>39344</v>
      </c>
      <c r="B9188" s="44" t="s">
        <v>1295</v>
      </c>
      <c r="C9188" s="48" t="s">
        <v>7940</v>
      </c>
      <c r="D9188" s="44">
        <v>2009</v>
      </c>
      <c r="E9188" s="48" t="s">
        <v>8756</v>
      </c>
      <c r="F9188" s="44" t="s">
        <v>1296</v>
      </c>
      <c r="G9188" s="61"/>
    </row>
    <row r="9189" spans="1:7" x14ac:dyDescent="0.15">
      <c r="A9189" s="44">
        <v>39345</v>
      </c>
      <c r="B9189" s="44" t="s">
        <v>1295</v>
      </c>
      <c r="C9189" s="48" t="s">
        <v>7941</v>
      </c>
      <c r="D9189" s="44">
        <v>2003</v>
      </c>
      <c r="E9189" s="48" t="s">
        <v>8837</v>
      </c>
      <c r="F9189" s="44" t="s">
        <v>1291</v>
      </c>
      <c r="G9189" s="61"/>
    </row>
    <row r="9190" spans="1:7" x14ac:dyDescent="0.15">
      <c r="A9190" s="44">
        <v>39350</v>
      </c>
      <c r="B9190" s="44" t="s">
        <v>1295</v>
      </c>
      <c r="C9190" s="48" t="s">
        <v>7942</v>
      </c>
      <c r="D9190" s="44">
        <v>2009</v>
      </c>
      <c r="E9190" s="48" t="s">
        <v>8837</v>
      </c>
      <c r="F9190" s="44" t="s">
        <v>1291</v>
      </c>
      <c r="G9190" s="61"/>
    </row>
    <row r="9191" spans="1:7" x14ac:dyDescent="0.15">
      <c r="A9191" s="44">
        <v>39351</v>
      </c>
      <c r="B9191" s="44" t="s">
        <v>1296</v>
      </c>
      <c r="C9191" s="48" t="s">
        <v>7943</v>
      </c>
      <c r="D9191" s="44">
        <v>2005</v>
      </c>
      <c r="E9191" s="48" t="s">
        <v>8837</v>
      </c>
      <c r="F9191" s="44" t="s">
        <v>1291</v>
      </c>
      <c r="G9191" s="61"/>
    </row>
    <row r="9192" spans="1:7" x14ac:dyDescent="0.15">
      <c r="A9192" s="44">
        <v>39354</v>
      </c>
      <c r="B9192" s="44" t="s">
        <v>1295</v>
      </c>
      <c r="C9192" s="48" t="s">
        <v>7944</v>
      </c>
      <c r="D9192" s="44">
        <v>2001</v>
      </c>
      <c r="E9192" s="48" t="s">
        <v>8823</v>
      </c>
      <c r="F9192" s="44" t="s">
        <v>1298</v>
      </c>
      <c r="G9192" s="61">
        <v>42996</v>
      </c>
    </row>
    <row r="9193" spans="1:7" x14ac:dyDescent="0.15">
      <c r="A9193" s="44">
        <v>39355</v>
      </c>
      <c r="B9193" s="44" t="s">
        <v>1296</v>
      </c>
      <c r="C9193" s="48" t="s">
        <v>7945</v>
      </c>
      <c r="D9193" s="44">
        <v>2007</v>
      </c>
      <c r="E9193" s="48" t="s">
        <v>8822</v>
      </c>
      <c r="F9193" s="44" t="s">
        <v>1295</v>
      </c>
      <c r="G9193" s="61"/>
    </row>
    <row r="9194" spans="1:7" x14ac:dyDescent="0.15">
      <c r="A9194" s="44">
        <v>39356</v>
      </c>
      <c r="B9194" s="44" t="s">
        <v>1296</v>
      </c>
      <c r="C9194" s="48" t="s">
        <v>7946</v>
      </c>
      <c r="D9194" s="44">
        <v>2004</v>
      </c>
      <c r="E9194" s="48" t="s">
        <v>8822</v>
      </c>
      <c r="F9194" s="44" t="s">
        <v>1295</v>
      </c>
      <c r="G9194" s="61"/>
    </row>
    <row r="9195" spans="1:7" x14ac:dyDescent="0.15">
      <c r="A9195" s="44">
        <v>39357</v>
      </c>
      <c r="B9195" s="44" t="s">
        <v>1295</v>
      </c>
      <c r="C9195" s="48" t="s">
        <v>7947</v>
      </c>
      <c r="D9195" s="44">
        <v>2008</v>
      </c>
      <c r="E9195" s="48" t="s">
        <v>8822</v>
      </c>
      <c r="F9195" s="44" t="s">
        <v>1295</v>
      </c>
      <c r="G9195" s="61"/>
    </row>
    <row r="9196" spans="1:7" x14ac:dyDescent="0.15">
      <c r="A9196" s="44">
        <v>39358</v>
      </c>
      <c r="B9196" s="44" t="s">
        <v>1295</v>
      </c>
      <c r="C9196" s="48" t="s">
        <v>7948</v>
      </c>
      <c r="D9196" s="44">
        <v>2005</v>
      </c>
      <c r="E9196" s="48" t="s">
        <v>8822</v>
      </c>
      <c r="F9196" s="44" t="s">
        <v>1295</v>
      </c>
      <c r="G9196" s="61"/>
    </row>
    <row r="9197" spans="1:7" x14ac:dyDescent="0.15">
      <c r="A9197" s="44">
        <v>39359</v>
      </c>
      <c r="B9197" s="44" t="s">
        <v>1296</v>
      </c>
      <c r="C9197" s="48" t="s">
        <v>7949</v>
      </c>
      <c r="D9197" s="44">
        <v>2006</v>
      </c>
      <c r="E9197" s="48" t="s">
        <v>8822</v>
      </c>
      <c r="F9197" s="44" t="s">
        <v>1295</v>
      </c>
      <c r="G9197" s="61"/>
    </row>
    <row r="9198" spans="1:7" x14ac:dyDescent="0.15">
      <c r="A9198" s="44">
        <v>39360</v>
      </c>
      <c r="B9198" s="44" t="s">
        <v>1295</v>
      </c>
      <c r="C9198" s="48" t="s">
        <v>7950</v>
      </c>
      <c r="D9198" s="44">
        <v>2007</v>
      </c>
      <c r="E9198" s="48" t="s">
        <v>8822</v>
      </c>
      <c r="F9198" s="44" t="s">
        <v>1295</v>
      </c>
      <c r="G9198" s="61"/>
    </row>
    <row r="9199" spans="1:7" x14ac:dyDescent="0.15">
      <c r="A9199" s="44">
        <v>39361</v>
      </c>
      <c r="B9199" s="44" t="s">
        <v>1296</v>
      </c>
      <c r="C9199" s="48" t="s">
        <v>7951</v>
      </c>
      <c r="D9199" s="44">
        <v>2006</v>
      </c>
      <c r="E9199" s="48" t="s">
        <v>8822</v>
      </c>
      <c r="F9199" s="44" t="s">
        <v>1295</v>
      </c>
      <c r="G9199" s="61"/>
    </row>
    <row r="9200" spans="1:7" x14ac:dyDescent="0.15">
      <c r="A9200" s="44">
        <v>39362</v>
      </c>
      <c r="B9200" s="44" t="s">
        <v>1296</v>
      </c>
      <c r="C9200" s="48" t="s">
        <v>7952</v>
      </c>
      <c r="D9200" s="44">
        <v>2009</v>
      </c>
      <c r="E9200" s="48" t="s">
        <v>8822</v>
      </c>
      <c r="F9200" s="44" t="s">
        <v>1295</v>
      </c>
      <c r="G9200" s="61"/>
    </row>
    <row r="9201" spans="1:7" x14ac:dyDescent="0.15">
      <c r="A9201" s="44">
        <v>39363</v>
      </c>
      <c r="B9201" s="44" t="s">
        <v>1296</v>
      </c>
      <c r="C9201" s="48" t="s">
        <v>7953</v>
      </c>
      <c r="D9201" s="44">
        <v>2007</v>
      </c>
      <c r="E9201" s="48" t="s">
        <v>8822</v>
      </c>
      <c r="F9201" s="44" t="s">
        <v>1295</v>
      </c>
      <c r="G9201" s="61"/>
    </row>
    <row r="9202" spans="1:7" x14ac:dyDescent="0.15">
      <c r="A9202" s="44">
        <v>39364</v>
      </c>
      <c r="B9202" s="44" t="s">
        <v>1296</v>
      </c>
      <c r="C9202" s="48" t="s">
        <v>7954</v>
      </c>
      <c r="D9202" s="44">
        <v>2005</v>
      </c>
      <c r="E9202" s="48" t="s">
        <v>8822</v>
      </c>
      <c r="F9202" s="44" t="s">
        <v>1295</v>
      </c>
      <c r="G9202" s="61"/>
    </row>
    <row r="9203" spans="1:7" x14ac:dyDescent="0.15">
      <c r="A9203" s="44">
        <v>39365</v>
      </c>
      <c r="B9203" s="44" t="s">
        <v>1296</v>
      </c>
      <c r="C9203" s="48" t="s">
        <v>7955</v>
      </c>
      <c r="D9203" s="44">
        <v>2005</v>
      </c>
      <c r="E9203" s="48" t="s">
        <v>8822</v>
      </c>
      <c r="F9203" s="44" t="s">
        <v>1295</v>
      </c>
      <c r="G9203" s="61"/>
    </row>
    <row r="9204" spans="1:7" x14ac:dyDescent="0.15">
      <c r="A9204" s="44">
        <v>39366</v>
      </c>
      <c r="B9204" s="44" t="s">
        <v>1295</v>
      </c>
      <c r="C9204" s="48" t="s">
        <v>8391</v>
      </c>
      <c r="D9204" s="44">
        <v>2006</v>
      </c>
      <c r="E9204" s="48" t="s">
        <v>8822</v>
      </c>
      <c r="F9204" s="44" t="s">
        <v>1295</v>
      </c>
      <c r="G9204" s="61"/>
    </row>
    <row r="9205" spans="1:7" x14ac:dyDescent="0.15">
      <c r="A9205" s="44">
        <v>39367</v>
      </c>
      <c r="B9205" s="44" t="s">
        <v>1296</v>
      </c>
      <c r="C9205" s="48" t="s">
        <v>7956</v>
      </c>
      <c r="D9205" s="44">
        <v>2007</v>
      </c>
      <c r="E9205" s="48" t="s">
        <v>8822</v>
      </c>
      <c r="F9205" s="44" t="s">
        <v>1295</v>
      </c>
      <c r="G9205" s="61"/>
    </row>
    <row r="9206" spans="1:7" x14ac:dyDescent="0.15">
      <c r="A9206" s="133">
        <v>39368</v>
      </c>
      <c r="B9206" s="133" t="s">
        <v>1296</v>
      </c>
      <c r="C9206" s="134" t="s">
        <v>7957</v>
      </c>
      <c r="D9206" s="133">
        <v>2008</v>
      </c>
      <c r="E9206" s="134" t="s">
        <v>8822</v>
      </c>
      <c r="F9206" s="133" t="s">
        <v>1295</v>
      </c>
    </row>
    <row r="9207" spans="1:7" x14ac:dyDescent="0.15">
      <c r="A9207" s="44">
        <v>39369</v>
      </c>
      <c r="B9207" s="44" t="s">
        <v>1296</v>
      </c>
      <c r="C9207" s="48" t="s">
        <v>7958</v>
      </c>
      <c r="D9207" s="44">
        <v>2008</v>
      </c>
      <c r="E9207" s="48" t="s">
        <v>8822</v>
      </c>
      <c r="F9207" s="44" t="s">
        <v>1295</v>
      </c>
      <c r="G9207" s="61"/>
    </row>
    <row r="9208" spans="1:7" x14ac:dyDescent="0.15">
      <c r="A9208" s="44">
        <v>39370</v>
      </c>
      <c r="B9208" s="44" t="s">
        <v>1296</v>
      </c>
      <c r="C9208" s="48" t="s">
        <v>7959</v>
      </c>
      <c r="D9208" s="44">
        <v>2005</v>
      </c>
      <c r="E9208" s="48" t="s">
        <v>8822</v>
      </c>
      <c r="F9208" s="44" t="s">
        <v>1295</v>
      </c>
      <c r="G9208" s="61"/>
    </row>
    <row r="9209" spans="1:7" x14ac:dyDescent="0.15">
      <c r="A9209" s="44">
        <v>39371</v>
      </c>
      <c r="B9209" s="44" t="s">
        <v>1295</v>
      </c>
      <c r="C9209" s="48" t="s">
        <v>7960</v>
      </c>
      <c r="D9209" s="44">
        <v>2009</v>
      </c>
      <c r="E9209" s="48" t="s">
        <v>8822</v>
      </c>
      <c r="F9209" s="44" t="s">
        <v>1295</v>
      </c>
      <c r="G9209" s="61"/>
    </row>
    <row r="9210" spans="1:7" x14ac:dyDescent="0.15">
      <c r="A9210" s="44">
        <v>39372</v>
      </c>
      <c r="B9210" s="44" t="s">
        <v>1296</v>
      </c>
      <c r="C9210" s="48" t="s">
        <v>7961</v>
      </c>
      <c r="D9210" s="44">
        <v>2006</v>
      </c>
      <c r="E9210" s="48" t="s">
        <v>8822</v>
      </c>
      <c r="F9210" s="44" t="s">
        <v>1295</v>
      </c>
      <c r="G9210" s="61"/>
    </row>
    <row r="9211" spans="1:7" x14ac:dyDescent="0.15">
      <c r="A9211" s="44">
        <v>39373</v>
      </c>
      <c r="B9211" s="44" t="s">
        <v>1296</v>
      </c>
      <c r="C9211" s="48" t="s">
        <v>7962</v>
      </c>
      <c r="D9211" s="44">
        <v>2008</v>
      </c>
      <c r="E9211" s="48" t="s">
        <v>8822</v>
      </c>
      <c r="F9211" s="44" t="s">
        <v>1295</v>
      </c>
      <c r="G9211" s="61"/>
    </row>
    <row r="9212" spans="1:7" x14ac:dyDescent="0.15">
      <c r="A9212" s="44">
        <v>39374</v>
      </c>
      <c r="B9212" s="44" t="s">
        <v>1296</v>
      </c>
      <c r="C9212" s="48" t="s">
        <v>7963</v>
      </c>
      <c r="D9212" s="44">
        <v>2006</v>
      </c>
      <c r="E9212" s="48" t="s">
        <v>8822</v>
      </c>
      <c r="F9212" s="44" t="s">
        <v>1295</v>
      </c>
      <c r="G9212" s="61">
        <v>43100</v>
      </c>
    </row>
    <row r="9213" spans="1:7" x14ac:dyDescent="0.15">
      <c r="A9213" s="44">
        <v>39375</v>
      </c>
      <c r="B9213" s="44" t="s">
        <v>1295</v>
      </c>
      <c r="C9213" s="48" t="s">
        <v>7964</v>
      </c>
      <c r="D9213" s="44">
        <v>2005</v>
      </c>
      <c r="E9213" s="48" t="s">
        <v>8822</v>
      </c>
      <c r="F9213" s="44" t="s">
        <v>1295</v>
      </c>
      <c r="G9213" s="61"/>
    </row>
    <row r="9214" spans="1:7" x14ac:dyDescent="0.15">
      <c r="A9214" s="44">
        <v>39376</v>
      </c>
      <c r="B9214" s="44" t="s">
        <v>1295</v>
      </c>
      <c r="C9214" s="48" t="s">
        <v>7965</v>
      </c>
      <c r="D9214" s="44">
        <v>2005</v>
      </c>
      <c r="E9214" s="48" t="s">
        <v>8822</v>
      </c>
      <c r="F9214" s="44" t="s">
        <v>1295</v>
      </c>
      <c r="G9214" s="61"/>
    </row>
    <row r="9215" spans="1:7" x14ac:dyDescent="0.15">
      <c r="A9215" s="44">
        <v>39377</v>
      </c>
      <c r="B9215" s="44" t="s">
        <v>1296</v>
      </c>
      <c r="C9215" s="48" t="s">
        <v>7966</v>
      </c>
      <c r="D9215" s="44">
        <v>2006</v>
      </c>
      <c r="E9215" s="48" t="s">
        <v>8822</v>
      </c>
      <c r="F9215" s="44" t="s">
        <v>1295</v>
      </c>
      <c r="G9215" s="61"/>
    </row>
    <row r="9216" spans="1:7" x14ac:dyDescent="0.15">
      <c r="A9216" s="44">
        <v>39378</v>
      </c>
      <c r="B9216" s="44" t="s">
        <v>1296</v>
      </c>
      <c r="C9216" s="48" t="s">
        <v>7967</v>
      </c>
      <c r="D9216" s="44">
        <v>2005</v>
      </c>
      <c r="E9216" s="48" t="s">
        <v>8822</v>
      </c>
      <c r="F9216" s="44" t="s">
        <v>1295</v>
      </c>
      <c r="G9216" s="61"/>
    </row>
    <row r="9217" spans="1:7" x14ac:dyDescent="0.15">
      <c r="A9217" s="44">
        <v>39379</v>
      </c>
      <c r="B9217" s="44" t="s">
        <v>1295</v>
      </c>
      <c r="C9217" s="48" t="s">
        <v>7968</v>
      </c>
      <c r="D9217" s="44">
        <v>2004</v>
      </c>
      <c r="E9217" s="48" t="s">
        <v>8733</v>
      </c>
      <c r="F9217" s="44" t="s">
        <v>1297</v>
      </c>
      <c r="G9217" s="61">
        <v>43100</v>
      </c>
    </row>
    <row r="9218" spans="1:7" x14ac:dyDescent="0.15">
      <c r="A9218" s="44">
        <v>39380</v>
      </c>
      <c r="B9218" s="44" t="s">
        <v>1296</v>
      </c>
      <c r="C9218" s="48" t="s">
        <v>7969</v>
      </c>
      <c r="D9218" s="44">
        <v>2006</v>
      </c>
      <c r="E9218" s="48" t="s">
        <v>8733</v>
      </c>
      <c r="F9218" s="44" t="s">
        <v>1297</v>
      </c>
      <c r="G9218" s="61"/>
    </row>
    <row r="9219" spans="1:7" x14ac:dyDescent="0.15">
      <c r="A9219" s="44">
        <v>39381</v>
      </c>
      <c r="B9219" s="44" t="s">
        <v>1295</v>
      </c>
      <c r="C9219" s="48" t="s">
        <v>7970</v>
      </c>
      <c r="D9219" s="44">
        <v>2002</v>
      </c>
      <c r="E9219" s="48" t="s">
        <v>8768</v>
      </c>
      <c r="F9219" s="44" t="s">
        <v>1292</v>
      </c>
      <c r="G9219" s="61"/>
    </row>
    <row r="9220" spans="1:7" x14ac:dyDescent="0.15">
      <c r="A9220" s="44">
        <v>39382</v>
      </c>
      <c r="B9220" s="44" t="s">
        <v>1295</v>
      </c>
      <c r="C9220" s="48" t="s">
        <v>7971</v>
      </c>
      <c r="D9220" s="44">
        <v>2006</v>
      </c>
      <c r="E9220" s="48" t="s">
        <v>8780</v>
      </c>
      <c r="F9220" s="44" t="s">
        <v>1294</v>
      </c>
      <c r="G9220" s="61"/>
    </row>
    <row r="9221" spans="1:7" x14ac:dyDescent="0.15">
      <c r="A9221" s="44">
        <v>39383</v>
      </c>
      <c r="B9221" s="44" t="s">
        <v>1296</v>
      </c>
      <c r="C9221" s="48" t="s">
        <v>7972</v>
      </c>
      <c r="D9221" s="44">
        <v>2006</v>
      </c>
      <c r="E9221" s="48" t="s">
        <v>8822</v>
      </c>
      <c r="F9221" s="44" t="s">
        <v>1295</v>
      </c>
      <c r="G9221" s="61">
        <v>43100</v>
      </c>
    </row>
    <row r="9222" spans="1:7" x14ac:dyDescent="0.15">
      <c r="A9222" s="44">
        <v>39384</v>
      </c>
      <c r="B9222" s="44" t="s">
        <v>1295</v>
      </c>
      <c r="C9222" s="48" t="s">
        <v>7973</v>
      </c>
      <c r="D9222" s="44">
        <v>2008</v>
      </c>
      <c r="E9222" s="48" t="s">
        <v>8725</v>
      </c>
      <c r="F9222" s="44" t="s">
        <v>1291</v>
      </c>
      <c r="G9222" s="61">
        <v>43100</v>
      </c>
    </row>
    <row r="9223" spans="1:7" x14ac:dyDescent="0.15">
      <c r="A9223" s="44">
        <v>39386</v>
      </c>
      <c r="B9223" s="44" t="s">
        <v>1296</v>
      </c>
      <c r="C9223" s="48" t="s">
        <v>7974</v>
      </c>
      <c r="D9223" s="44">
        <v>2007</v>
      </c>
      <c r="E9223" s="48" t="s">
        <v>8836</v>
      </c>
      <c r="F9223" s="44" t="s">
        <v>1296</v>
      </c>
      <c r="G9223" s="61"/>
    </row>
    <row r="9224" spans="1:7" x14ac:dyDescent="0.15">
      <c r="A9224" s="44">
        <v>39387</v>
      </c>
      <c r="B9224" s="44" t="s">
        <v>1296</v>
      </c>
      <c r="C9224" s="48" t="s">
        <v>7975</v>
      </c>
      <c r="D9224" s="44">
        <v>2009</v>
      </c>
      <c r="E9224" s="48" t="s">
        <v>8836</v>
      </c>
      <c r="F9224" s="44" t="s">
        <v>1296</v>
      </c>
      <c r="G9224" s="61"/>
    </row>
    <row r="9225" spans="1:7" x14ac:dyDescent="0.15">
      <c r="A9225" s="44">
        <v>39388</v>
      </c>
      <c r="B9225" s="44" t="s">
        <v>1295</v>
      </c>
      <c r="C9225" s="48" t="s">
        <v>7976</v>
      </c>
      <c r="D9225" s="44">
        <v>2003</v>
      </c>
      <c r="E9225" s="48" t="s">
        <v>8836</v>
      </c>
      <c r="F9225" s="44" t="s">
        <v>1296</v>
      </c>
      <c r="G9225" s="61"/>
    </row>
    <row r="9226" spans="1:7" x14ac:dyDescent="0.15">
      <c r="A9226" s="44">
        <v>39390</v>
      </c>
      <c r="B9226" s="44" t="s">
        <v>1296</v>
      </c>
      <c r="C9226" s="48" t="s">
        <v>7977</v>
      </c>
      <c r="D9226" s="44">
        <v>2005</v>
      </c>
      <c r="E9226" s="48" t="s">
        <v>8822</v>
      </c>
      <c r="F9226" s="44" t="s">
        <v>1295</v>
      </c>
      <c r="G9226" s="61"/>
    </row>
    <row r="9227" spans="1:7" x14ac:dyDescent="0.15">
      <c r="A9227" s="133">
        <v>39391</v>
      </c>
      <c r="B9227" s="133" t="s">
        <v>1295</v>
      </c>
      <c r="C9227" s="134" t="s">
        <v>7982</v>
      </c>
      <c r="D9227" s="133">
        <v>2009</v>
      </c>
      <c r="E9227" s="134" t="s">
        <v>8743</v>
      </c>
      <c r="F9227" s="133" t="s">
        <v>1299</v>
      </c>
    </row>
    <row r="9228" spans="1:7" x14ac:dyDescent="0.15">
      <c r="A9228" s="44">
        <v>39392</v>
      </c>
      <c r="B9228" s="44" t="s">
        <v>1295</v>
      </c>
      <c r="C9228" s="48" t="s">
        <v>7978</v>
      </c>
      <c r="D9228" s="44">
        <v>2004</v>
      </c>
      <c r="E9228" s="48" t="s">
        <v>8743</v>
      </c>
      <c r="F9228" s="44" t="s">
        <v>1299</v>
      </c>
      <c r="G9228" s="61">
        <v>42946</v>
      </c>
    </row>
    <row r="9229" spans="1:7" x14ac:dyDescent="0.15">
      <c r="A9229" s="44">
        <v>39393</v>
      </c>
      <c r="B9229" s="44" t="s">
        <v>1295</v>
      </c>
      <c r="C9229" s="48" t="s">
        <v>7979</v>
      </c>
      <c r="D9229" s="44">
        <v>2003</v>
      </c>
      <c r="E9229" s="48" t="s">
        <v>8743</v>
      </c>
      <c r="F9229" s="44" t="s">
        <v>1299</v>
      </c>
      <c r="G9229" s="61">
        <v>42996</v>
      </c>
    </row>
    <row r="9230" spans="1:7" x14ac:dyDescent="0.15">
      <c r="A9230" s="44">
        <v>39394</v>
      </c>
      <c r="B9230" s="44" t="s">
        <v>1295</v>
      </c>
      <c r="C9230" s="48" t="s">
        <v>7983</v>
      </c>
      <c r="D9230" s="44">
        <v>2002</v>
      </c>
      <c r="E9230" s="48" t="s">
        <v>8789</v>
      </c>
      <c r="F9230" s="44" t="s">
        <v>1297</v>
      </c>
      <c r="G9230" s="61"/>
    </row>
    <row r="9231" spans="1:7" x14ac:dyDescent="0.15">
      <c r="A9231" s="44">
        <v>39396</v>
      </c>
      <c r="B9231" s="44" t="s">
        <v>1295</v>
      </c>
      <c r="C9231" s="48" t="s">
        <v>7984</v>
      </c>
      <c r="D9231" s="44">
        <v>2011</v>
      </c>
      <c r="E9231" s="48" t="s">
        <v>8717</v>
      </c>
      <c r="F9231" s="44" t="s">
        <v>1299</v>
      </c>
      <c r="G9231" s="61"/>
    </row>
    <row r="9232" spans="1:7" x14ac:dyDescent="0.15">
      <c r="A9232" s="44">
        <v>39397</v>
      </c>
      <c r="B9232" s="44" t="s">
        <v>1295</v>
      </c>
      <c r="C9232" s="48" t="s">
        <v>7985</v>
      </c>
      <c r="D9232" s="44">
        <v>2007</v>
      </c>
      <c r="E9232" s="48" t="s">
        <v>8706</v>
      </c>
      <c r="F9232" s="44" t="s">
        <v>1291</v>
      </c>
      <c r="G9232" s="61">
        <v>43100</v>
      </c>
    </row>
    <row r="9233" spans="1:7" x14ac:dyDescent="0.15">
      <c r="A9233" s="44">
        <v>39398</v>
      </c>
      <c r="B9233" s="44" t="s">
        <v>1296</v>
      </c>
      <c r="C9233" s="48" t="s">
        <v>7986</v>
      </c>
      <c r="D9233" s="44">
        <v>2003</v>
      </c>
      <c r="E9233" s="48" t="s">
        <v>8749</v>
      </c>
      <c r="F9233" s="44" t="s">
        <v>1291</v>
      </c>
      <c r="G9233" s="61"/>
    </row>
    <row r="9234" spans="1:7" x14ac:dyDescent="0.15">
      <c r="A9234" s="44">
        <v>39400</v>
      </c>
      <c r="B9234" s="44" t="s">
        <v>1295</v>
      </c>
      <c r="C9234" s="48" t="s">
        <v>7987</v>
      </c>
      <c r="D9234" s="44">
        <v>2006</v>
      </c>
      <c r="E9234" s="48" t="s">
        <v>8836</v>
      </c>
      <c r="F9234" s="44" t="s">
        <v>1296</v>
      </c>
      <c r="G9234" s="61"/>
    </row>
    <row r="9235" spans="1:7" x14ac:dyDescent="0.15">
      <c r="A9235" s="44">
        <v>39401</v>
      </c>
      <c r="B9235" s="44" t="s">
        <v>1295</v>
      </c>
      <c r="C9235" s="48" t="s">
        <v>7988</v>
      </c>
      <c r="D9235" s="44">
        <v>2004</v>
      </c>
      <c r="E9235" s="48" t="s">
        <v>8836</v>
      </c>
      <c r="F9235" s="44" t="s">
        <v>1296</v>
      </c>
      <c r="G9235" s="61"/>
    </row>
    <row r="9236" spans="1:7" x14ac:dyDescent="0.15">
      <c r="A9236" s="44">
        <v>39402</v>
      </c>
      <c r="B9236" s="44" t="s">
        <v>1296</v>
      </c>
      <c r="C9236" s="48" t="s">
        <v>7989</v>
      </c>
      <c r="D9236" s="44">
        <v>2008</v>
      </c>
      <c r="E9236" s="48" t="s">
        <v>8836</v>
      </c>
      <c r="F9236" s="44" t="s">
        <v>1296</v>
      </c>
      <c r="G9236" s="61"/>
    </row>
    <row r="9237" spans="1:7" x14ac:dyDescent="0.15">
      <c r="A9237" s="44">
        <v>39404</v>
      </c>
      <c r="B9237" s="44" t="s">
        <v>1295</v>
      </c>
      <c r="C9237" s="48" t="s">
        <v>7990</v>
      </c>
      <c r="D9237" s="44">
        <v>2003</v>
      </c>
      <c r="E9237" s="48" t="s">
        <v>8836</v>
      </c>
      <c r="F9237" s="44" t="s">
        <v>1296</v>
      </c>
      <c r="G9237" s="61"/>
    </row>
    <row r="9238" spans="1:7" x14ac:dyDescent="0.15">
      <c r="A9238" s="44">
        <v>39405</v>
      </c>
      <c r="B9238" s="44" t="s">
        <v>1295</v>
      </c>
      <c r="C9238" s="48" t="s">
        <v>7991</v>
      </c>
      <c r="D9238" s="44">
        <v>2003</v>
      </c>
      <c r="E9238" s="48" t="s">
        <v>8836</v>
      </c>
      <c r="F9238" s="44" t="s">
        <v>1296</v>
      </c>
      <c r="G9238" s="61"/>
    </row>
    <row r="9239" spans="1:7" x14ac:dyDescent="0.15">
      <c r="A9239" s="44">
        <v>39406</v>
      </c>
      <c r="B9239" s="44" t="s">
        <v>1296</v>
      </c>
      <c r="C9239" s="48" t="s">
        <v>4288</v>
      </c>
      <c r="D9239" s="44">
        <v>2002</v>
      </c>
      <c r="E9239" s="48" t="s">
        <v>8837</v>
      </c>
      <c r="F9239" s="44" t="s">
        <v>1291</v>
      </c>
      <c r="G9239" s="61">
        <v>42859</v>
      </c>
    </row>
    <row r="9240" spans="1:7" x14ac:dyDescent="0.15">
      <c r="A9240" s="44">
        <v>39407</v>
      </c>
      <c r="B9240" s="44" t="s">
        <v>1295</v>
      </c>
      <c r="C9240" s="48" t="s">
        <v>4289</v>
      </c>
      <c r="D9240" s="44">
        <v>2005</v>
      </c>
      <c r="E9240" s="48" t="s">
        <v>8837</v>
      </c>
      <c r="F9240" s="44" t="s">
        <v>1291</v>
      </c>
      <c r="G9240" s="61"/>
    </row>
    <row r="9241" spans="1:7" x14ac:dyDescent="0.15">
      <c r="A9241" s="44">
        <v>39410</v>
      </c>
      <c r="B9241" s="44" t="s">
        <v>1295</v>
      </c>
      <c r="C9241" s="48" t="s">
        <v>7992</v>
      </c>
      <c r="D9241" s="44">
        <v>2006</v>
      </c>
      <c r="E9241" s="48" t="s">
        <v>8837</v>
      </c>
      <c r="F9241" s="44" t="s">
        <v>1291</v>
      </c>
      <c r="G9241" s="61"/>
    </row>
    <row r="9242" spans="1:7" x14ac:dyDescent="0.15">
      <c r="A9242" s="133">
        <v>39411</v>
      </c>
      <c r="B9242" s="133" t="s">
        <v>1295</v>
      </c>
      <c r="C9242" s="134" t="s">
        <v>7993</v>
      </c>
      <c r="D9242" s="133">
        <v>2005</v>
      </c>
      <c r="E9242" s="134" t="s">
        <v>8837</v>
      </c>
      <c r="F9242" s="133" t="s">
        <v>1291</v>
      </c>
    </row>
    <row r="9243" spans="1:7" x14ac:dyDescent="0.15">
      <c r="A9243" s="44">
        <v>39412</v>
      </c>
      <c r="B9243" s="44" t="s">
        <v>1296</v>
      </c>
      <c r="C9243" s="48" t="s">
        <v>7994</v>
      </c>
      <c r="D9243" s="44">
        <v>2003</v>
      </c>
      <c r="E9243" s="48" t="s">
        <v>8714</v>
      </c>
      <c r="F9243" s="44" t="s">
        <v>1294</v>
      </c>
      <c r="G9243" s="61"/>
    </row>
    <row r="9244" spans="1:7" x14ac:dyDescent="0.15">
      <c r="A9244" s="44">
        <v>39413</v>
      </c>
      <c r="B9244" s="44" t="s">
        <v>1295</v>
      </c>
      <c r="C9244" s="48" t="s">
        <v>11287</v>
      </c>
      <c r="D9244" s="44">
        <v>1999</v>
      </c>
      <c r="E9244" s="48" t="s">
        <v>9211</v>
      </c>
      <c r="F9244" s="44" t="s">
        <v>1298</v>
      </c>
      <c r="G9244" s="61"/>
    </row>
    <row r="9245" spans="1:7" x14ac:dyDescent="0.15">
      <c r="A9245" s="44">
        <v>39414</v>
      </c>
      <c r="B9245" s="44" t="s">
        <v>1295</v>
      </c>
      <c r="C9245" s="48" t="s">
        <v>7995</v>
      </c>
      <c r="D9245" s="44">
        <v>2007</v>
      </c>
      <c r="E9245" s="48" t="s">
        <v>8855</v>
      </c>
      <c r="F9245" s="44" t="s">
        <v>1292</v>
      </c>
      <c r="G9245" s="61"/>
    </row>
    <row r="9246" spans="1:7" x14ac:dyDescent="0.15">
      <c r="A9246" s="44">
        <v>39417</v>
      </c>
      <c r="B9246" s="44" t="s">
        <v>1296</v>
      </c>
      <c r="C9246" s="48" t="s">
        <v>7996</v>
      </c>
      <c r="D9246" s="44">
        <v>2006</v>
      </c>
      <c r="E9246" s="48" t="s">
        <v>8837</v>
      </c>
      <c r="F9246" s="44" t="s">
        <v>1291</v>
      </c>
      <c r="G9246" s="61"/>
    </row>
    <row r="9247" spans="1:7" x14ac:dyDescent="0.15">
      <c r="A9247" s="44">
        <v>39418</v>
      </c>
      <c r="B9247" s="44" t="s">
        <v>1295</v>
      </c>
      <c r="C9247" s="48" t="s">
        <v>7997</v>
      </c>
      <c r="D9247" s="44">
        <v>2007</v>
      </c>
      <c r="E9247" s="48" t="s">
        <v>8758</v>
      </c>
      <c r="F9247" s="44" t="s">
        <v>1292</v>
      </c>
      <c r="G9247" s="61"/>
    </row>
    <row r="9248" spans="1:7" x14ac:dyDescent="0.15">
      <c r="A9248" s="44">
        <v>39427</v>
      </c>
      <c r="B9248" s="44" t="s">
        <v>1295</v>
      </c>
      <c r="C9248" s="48" t="s">
        <v>8392</v>
      </c>
      <c r="D9248" s="44">
        <v>2008</v>
      </c>
      <c r="E9248" s="48" t="s">
        <v>8734</v>
      </c>
      <c r="F9248" s="44" t="s">
        <v>1297</v>
      </c>
      <c r="G9248" s="61"/>
    </row>
    <row r="9249" spans="1:7" x14ac:dyDescent="0.15">
      <c r="A9249" s="44">
        <v>39428</v>
      </c>
      <c r="B9249" s="44" t="s">
        <v>1296</v>
      </c>
      <c r="C9249" s="48" t="s">
        <v>8028</v>
      </c>
      <c r="D9249" s="44">
        <v>2006</v>
      </c>
      <c r="E9249" s="48" t="s">
        <v>8734</v>
      </c>
      <c r="F9249" s="44" t="s">
        <v>1297</v>
      </c>
      <c r="G9249" s="61">
        <v>43100</v>
      </c>
    </row>
    <row r="9250" spans="1:7" x14ac:dyDescent="0.15">
      <c r="A9250" s="44">
        <v>39429</v>
      </c>
      <c r="B9250" s="44" t="s">
        <v>1296</v>
      </c>
      <c r="C9250" s="48" t="s">
        <v>8124</v>
      </c>
      <c r="D9250" s="44">
        <v>2006</v>
      </c>
      <c r="E9250" s="48" t="s">
        <v>8734</v>
      </c>
      <c r="F9250" s="44" t="s">
        <v>1297</v>
      </c>
      <c r="G9250" s="61">
        <v>43100</v>
      </c>
    </row>
    <row r="9251" spans="1:7" x14ac:dyDescent="0.15">
      <c r="A9251" s="44">
        <v>39430</v>
      </c>
      <c r="B9251" s="44" t="s">
        <v>1295</v>
      </c>
      <c r="C9251" s="48" t="s">
        <v>8044</v>
      </c>
      <c r="D9251" s="44">
        <v>2000</v>
      </c>
      <c r="E9251" s="48" t="s">
        <v>8790</v>
      </c>
      <c r="F9251" s="44" t="s">
        <v>1298</v>
      </c>
      <c r="G9251" s="61"/>
    </row>
    <row r="9252" spans="1:7" x14ac:dyDescent="0.15">
      <c r="A9252" s="44">
        <v>39431</v>
      </c>
      <c r="B9252" s="44" t="s">
        <v>1295</v>
      </c>
      <c r="C9252" s="48" t="s">
        <v>8045</v>
      </c>
      <c r="D9252" s="44">
        <v>2000</v>
      </c>
      <c r="E9252" s="48" t="s">
        <v>8790</v>
      </c>
      <c r="F9252" s="44" t="s">
        <v>1298</v>
      </c>
      <c r="G9252" s="61"/>
    </row>
    <row r="9253" spans="1:7" x14ac:dyDescent="0.15">
      <c r="A9253" s="44">
        <v>39432</v>
      </c>
      <c r="B9253" s="44" t="s">
        <v>1296</v>
      </c>
      <c r="C9253" s="48" t="s">
        <v>8046</v>
      </c>
      <c r="D9253" s="44">
        <v>2000</v>
      </c>
      <c r="E9253" s="48" t="s">
        <v>8790</v>
      </c>
      <c r="F9253" s="44" t="s">
        <v>1298</v>
      </c>
      <c r="G9253" s="61"/>
    </row>
    <row r="9254" spans="1:7" x14ac:dyDescent="0.15">
      <c r="A9254" s="133">
        <v>39433</v>
      </c>
      <c r="B9254" s="133" t="s">
        <v>1296</v>
      </c>
      <c r="C9254" s="134" t="s">
        <v>8125</v>
      </c>
      <c r="D9254" s="133">
        <v>2006</v>
      </c>
      <c r="E9254" s="134" t="s">
        <v>8717</v>
      </c>
      <c r="F9254" s="133" t="s">
        <v>1299</v>
      </c>
    </row>
    <row r="9255" spans="1:7" x14ac:dyDescent="0.15">
      <c r="A9255" s="44">
        <v>39434</v>
      </c>
      <c r="B9255" s="44" t="s">
        <v>1296</v>
      </c>
      <c r="C9255" s="48" t="s">
        <v>8218</v>
      </c>
      <c r="D9255" s="44">
        <v>2008</v>
      </c>
      <c r="E9255" s="48" t="s">
        <v>8717</v>
      </c>
      <c r="F9255" s="44" t="s">
        <v>1299</v>
      </c>
      <c r="G9255" s="61"/>
    </row>
    <row r="9256" spans="1:7" x14ac:dyDescent="0.15">
      <c r="A9256" s="44">
        <v>39435</v>
      </c>
      <c r="B9256" s="44" t="s">
        <v>1295</v>
      </c>
      <c r="C9256" s="48" t="s">
        <v>8254</v>
      </c>
      <c r="D9256" s="44">
        <v>2009</v>
      </c>
      <c r="E9256" s="48" t="s">
        <v>8717</v>
      </c>
      <c r="F9256" s="44" t="s">
        <v>1299</v>
      </c>
      <c r="G9256" s="61"/>
    </row>
    <row r="9257" spans="1:7" x14ac:dyDescent="0.15">
      <c r="A9257" s="44">
        <v>39436</v>
      </c>
      <c r="B9257" s="44" t="s">
        <v>1296</v>
      </c>
      <c r="C9257" s="48" t="s">
        <v>8219</v>
      </c>
      <c r="D9257" s="44">
        <v>2008</v>
      </c>
      <c r="E9257" s="48" t="s">
        <v>8822</v>
      </c>
      <c r="F9257" s="44" t="s">
        <v>1295</v>
      </c>
      <c r="G9257" s="61"/>
    </row>
    <row r="9258" spans="1:7" x14ac:dyDescent="0.15">
      <c r="A9258" s="44">
        <v>39437</v>
      </c>
      <c r="B9258" s="44" t="s">
        <v>1295</v>
      </c>
      <c r="C9258" s="48" t="s">
        <v>8126</v>
      </c>
      <c r="D9258" s="44">
        <v>2006</v>
      </c>
      <c r="E9258" s="48" t="s">
        <v>8822</v>
      </c>
      <c r="F9258" s="44" t="s">
        <v>1295</v>
      </c>
      <c r="G9258" s="61"/>
    </row>
    <row r="9259" spans="1:7" x14ac:dyDescent="0.15">
      <c r="A9259" s="44">
        <v>39438</v>
      </c>
      <c r="B9259" s="44" t="s">
        <v>1295</v>
      </c>
      <c r="C9259" s="48" t="s">
        <v>8178</v>
      </c>
      <c r="D9259" s="44">
        <v>2007</v>
      </c>
      <c r="E9259" s="48" t="s">
        <v>8822</v>
      </c>
      <c r="F9259" s="44" t="s">
        <v>1295</v>
      </c>
      <c r="G9259" s="61">
        <v>43100</v>
      </c>
    </row>
    <row r="9260" spans="1:7" x14ac:dyDescent="0.15">
      <c r="A9260" s="44">
        <v>39439</v>
      </c>
      <c r="B9260" s="44" t="s">
        <v>1295</v>
      </c>
      <c r="C9260" s="48" t="s">
        <v>8127</v>
      </c>
      <c r="D9260" s="44">
        <v>2006</v>
      </c>
      <c r="E9260" s="48" t="s">
        <v>8822</v>
      </c>
      <c r="F9260" s="44" t="s">
        <v>1295</v>
      </c>
      <c r="G9260" s="61"/>
    </row>
    <row r="9261" spans="1:7" x14ac:dyDescent="0.15">
      <c r="A9261" s="44">
        <v>39440</v>
      </c>
      <c r="B9261" s="44" t="s">
        <v>1296</v>
      </c>
      <c r="C9261" s="48" t="s">
        <v>8179</v>
      </c>
      <c r="D9261" s="44">
        <v>2007</v>
      </c>
      <c r="E9261" s="48" t="s">
        <v>8822</v>
      </c>
      <c r="F9261" s="44" t="s">
        <v>1295</v>
      </c>
      <c r="G9261" s="61"/>
    </row>
    <row r="9262" spans="1:7" x14ac:dyDescent="0.15">
      <c r="A9262" s="44">
        <v>39441</v>
      </c>
      <c r="B9262" s="44" t="s">
        <v>1295</v>
      </c>
      <c r="C9262" s="48" t="s">
        <v>7422</v>
      </c>
      <c r="D9262" s="44">
        <v>2008</v>
      </c>
      <c r="E9262" s="48" t="s">
        <v>8822</v>
      </c>
      <c r="F9262" s="44" t="s">
        <v>1295</v>
      </c>
      <c r="G9262" s="61"/>
    </row>
    <row r="9263" spans="1:7" x14ac:dyDescent="0.15">
      <c r="A9263" s="44">
        <v>39442</v>
      </c>
      <c r="B9263" s="44" t="s">
        <v>1296</v>
      </c>
      <c r="C9263" s="48" t="s">
        <v>8128</v>
      </c>
      <c r="D9263" s="44">
        <v>2006</v>
      </c>
      <c r="E9263" s="48" t="s">
        <v>8822</v>
      </c>
      <c r="F9263" s="44" t="s">
        <v>1295</v>
      </c>
      <c r="G9263" s="61"/>
    </row>
    <row r="9264" spans="1:7" x14ac:dyDescent="0.15">
      <c r="A9264" s="44">
        <v>39443</v>
      </c>
      <c r="B9264" s="44" t="s">
        <v>1295</v>
      </c>
      <c r="C9264" s="48" t="s">
        <v>8065</v>
      </c>
      <c r="D9264" s="44">
        <v>2003</v>
      </c>
      <c r="E9264" s="48" t="s">
        <v>8820</v>
      </c>
      <c r="F9264" s="44" t="s">
        <v>1291</v>
      </c>
      <c r="G9264" s="61"/>
    </row>
    <row r="9265" spans="1:7" x14ac:dyDescent="0.15">
      <c r="A9265" s="44">
        <v>39444</v>
      </c>
      <c r="B9265" s="44" t="s">
        <v>1295</v>
      </c>
      <c r="C9265" s="48" t="s">
        <v>8180</v>
      </c>
      <c r="D9265" s="44">
        <v>2007</v>
      </c>
      <c r="E9265" s="48" t="s">
        <v>8783</v>
      </c>
      <c r="F9265" s="44" t="s">
        <v>1290</v>
      </c>
      <c r="G9265" s="61">
        <v>43100</v>
      </c>
    </row>
    <row r="9266" spans="1:7" x14ac:dyDescent="0.15">
      <c r="A9266" s="44">
        <v>39446</v>
      </c>
      <c r="B9266" s="44" t="s">
        <v>1295</v>
      </c>
      <c r="C9266" s="48" t="s">
        <v>8094</v>
      </c>
      <c r="D9266" s="44">
        <v>2005</v>
      </c>
      <c r="E9266" s="48" t="s">
        <v>8727</v>
      </c>
      <c r="F9266" s="44" t="s">
        <v>1293</v>
      </c>
      <c r="G9266" s="61">
        <v>43100</v>
      </c>
    </row>
    <row r="9267" spans="1:7" x14ac:dyDescent="0.15">
      <c r="A9267" s="44">
        <v>39448</v>
      </c>
      <c r="B9267" s="44" t="s">
        <v>1295</v>
      </c>
      <c r="C9267" s="48" t="s">
        <v>8129</v>
      </c>
      <c r="D9267" s="44">
        <v>2006</v>
      </c>
      <c r="E9267" s="48" t="s">
        <v>8727</v>
      </c>
      <c r="F9267" s="44" t="s">
        <v>1293</v>
      </c>
      <c r="G9267" s="61"/>
    </row>
    <row r="9268" spans="1:7" x14ac:dyDescent="0.15">
      <c r="A9268" s="44">
        <v>39449</v>
      </c>
      <c r="B9268" s="44" t="s">
        <v>1295</v>
      </c>
      <c r="C9268" s="48" t="s">
        <v>8130</v>
      </c>
      <c r="D9268" s="44">
        <v>2006</v>
      </c>
      <c r="E9268" s="48" t="s">
        <v>8739</v>
      </c>
      <c r="F9268" s="44" t="s">
        <v>1292</v>
      </c>
      <c r="G9268" s="61">
        <v>43100</v>
      </c>
    </row>
    <row r="9269" spans="1:7" x14ac:dyDescent="0.15">
      <c r="A9269" s="44">
        <v>39450</v>
      </c>
      <c r="B9269" s="44" t="s">
        <v>1295</v>
      </c>
      <c r="C9269" s="48" t="s">
        <v>8033</v>
      </c>
      <c r="D9269" s="44">
        <v>2008</v>
      </c>
      <c r="E9269" s="48" t="s">
        <v>8739</v>
      </c>
      <c r="F9269" s="44" t="s">
        <v>1292</v>
      </c>
      <c r="G9269" s="61"/>
    </row>
    <row r="9270" spans="1:7" x14ac:dyDescent="0.15">
      <c r="A9270" s="44">
        <v>39451</v>
      </c>
      <c r="B9270" s="44" t="s">
        <v>1295</v>
      </c>
      <c r="C9270" s="48" t="s">
        <v>8066</v>
      </c>
      <c r="D9270" s="44">
        <v>2003</v>
      </c>
      <c r="E9270" s="48" t="s">
        <v>8713</v>
      </c>
      <c r="F9270" s="44" t="s">
        <v>1297</v>
      </c>
      <c r="G9270" s="61">
        <v>43045</v>
      </c>
    </row>
    <row r="9271" spans="1:7" x14ac:dyDescent="0.15">
      <c r="A9271" s="44">
        <v>39452</v>
      </c>
      <c r="B9271" s="44" t="s">
        <v>1295</v>
      </c>
      <c r="C9271" s="48" t="s">
        <v>8181</v>
      </c>
      <c r="D9271" s="44">
        <v>2007</v>
      </c>
      <c r="E9271" s="48" t="s">
        <v>8716</v>
      </c>
      <c r="F9271" s="44" t="s">
        <v>1294</v>
      </c>
      <c r="G9271" s="61">
        <v>43100</v>
      </c>
    </row>
    <row r="9272" spans="1:7" x14ac:dyDescent="0.15">
      <c r="A9272" s="44">
        <v>39453</v>
      </c>
      <c r="B9272" s="44" t="s">
        <v>1296</v>
      </c>
      <c r="C9272" s="48" t="s">
        <v>754</v>
      </c>
      <c r="D9272" s="44">
        <v>2008</v>
      </c>
      <c r="E9272" s="48" t="s">
        <v>8694</v>
      </c>
      <c r="F9272" s="44" t="s">
        <v>1291</v>
      </c>
      <c r="G9272" s="61">
        <v>43100</v>
      </c>
    </row>
    <row r="9273" spans="1:7" x14ac:dyDescent="0.15">
      <c r="A9273" s="44">
        <v>39454</v>
      </c>
      <c r="B9273" s="44" t="s">
        <v>1295</v>
      </c>
      <c r="C9273" s="48" t="s">
        <v>8182</v>
      </c>
      <c r="D9273" s="44">
        <v>2007</v>
      </c>
      <c r="E9273" s="48" t="s">
        <v>8835</v>
      </c>
      <c r="F9273" s="44" t="s">
        <v>1292</v>
      </c>
      <c r="G9273" s="61">
        <v>43100</v>
      </c>
    </row>
    <row r="9274" spans="1:7" x14ac:dyDescent="0.15">
      <c r="A9274" s="133">
        <v>39455</v>
      </c>
      <c r="B9274" s="133" t="s">
        <v>1295</v>
      </c>
      <c r="C9274" s="134" t="s">
        <v>8049</v>
      </c>
      <c r="D9274" s="133">
        <v>2001</v>
      </c>
      <c r="E9274" s="134" t="s">
        <v>8890</v>
      </c>
      <c r="F9274" s="133" t="s">
        <v>1290</v>
      </c>
      <c r="G9274" s="135">
        <v>43100</v>
      </c>
    </row>
    <row r="9275" spans="1:7" x14ac:dyDescent="0.15">
      <c r="A9275" s="44">
        <v>39456</v>
      </c>
      <c r="B9275" s="44" t="s">
        <v>1295</v>
      </c>
      <c r="C9275" s="48" t="s">
        <v>8042</v>
      </c>
      <c r="D9275" s="44">
        <v>1999</v>
      </c>
      <c r="E9275" s="48" t="s">
        <v>8890</v>
      </c>
      <c r="F9275" s="44" t="s">
        <v>1290</v>
      </c>
      <c r="G9275" s="61"/>
    </row>
    <row r="9276" spans="1:7" x14ac:dyDescent="0.15">
      <c r="A9276" s="44">
        <v>39457</v>
      </c>
      <c r="B9276" s="44" t="s">
        <v>1296</v>
      </c>
      <c r="C9276" s="48" t="s">
        <v>8095</v>
      </c>
      <c r="D9276" s="44">
        <v>2005</v>
      </c>
      <c r="E9276" s="48" t="s">
        <v>8890</v>
      </c>
      <c r="F9276" s="44" t="s">
        <v>1290</v>
      </c>
      <c r="G9276" s="61"/>
    </row>
    <row r="9277" spans="1:7" x14ac:dyDescent="0.15">
      <c r="A9277" s="44">
        <v>39458</v>
      </c>
      <c r="B9277" s="44" t="s">
        <v>1295</v>
      </c>
      <c r="C9277" s="48" t="s">
        <v>8183</v>
      </c>
      <c r="D9277" s="44">
        <v>2007</v>
      </c>
      <c r="E9277" s="48" t="s">
        <v>8890</v>
      </c>
      <c r="F9277" s="44" t="s">
        <v>1290</v>
      </c>
      <c r="G9277" s="61"/>
    </row>
    <row r="9278" spans="1:7" x14ac:dyDescent="0.15">
      <c r="A9278" s="44">
        <v>39459</v>
      </c>
      <c r="B9278" s="44" t="s">
        <v>1296</v>
      </c>
      <c r="C9278" s="48" t="s">
        <v>8131</v>
      </c>
      <c r="D9278" s="44">
        <v>2006</v>
      </c>
      <c r="E9278" s="48" t="s">
        <v>8890</v>
      </c>
      <c r="F9278" s="44" t="s">
        <v>1290</v>
      </c>
      <c r="G9278" s="61"/>
    </row>
    <row r="9279" spans="1:7" x14ac:dyDescent="0.15">
      <c r="A9279" s="44">
        <v>39460</v>
      </c>
      <c r="B9279" s="44" t="s">
        <v>1295</v>
      </c>
      <c r="C9279" s="48" t="s">
        <v>8132</v>
      </c>
      <c r="D9279" s="44">
        <v>2006</v>
      </c>
      <c r="E9279" s="48" t="s">
        <v>8890</v>
      </c>
      <c r="F9279" s="44" t="s">
        <v>1290</v>
      </c>
      <c r="G9279" s="61"/>
    </row>
    <row r="9280" spans="1:7" x14ac:dyDescent="0.15">
      <c r="A9280" s="44">
        <v>39461</v>
      </c>
      <c r="B9280" s="44" t="s">
        <v>1296</v>
      </c>
      <c r="C9280" s="48" t="s">
        <v>8096</v>
      </c>
      <c r="D9280" s="44">
        <v>2005</v>
      </c>
      <c r="E9280" s="48" t="s">
        <v>8890</v>
      </c>
      <c r="F9280" s="44" t="s">
        <v>1290</v>
      </c>
      <c r="G9280" s="61"/>
    </row>
    <row r="9281" spans="1:7" x14ac:dyDescent="0.15">
      <c r="A9281" s="44">
        <v>39462</v>
      </c>
      <c r="B9281" s="44" t="s">
        <v>1296</v>
      </c>
      <c r="C9281" s="48" t="s">
        <v>8133</v>
      </c>
      <c r="D9281" s="44">
        <v>2006</v>
      </c>
      <c r="E9281" s="48" t="s">
        <v>8890</v>
      </c>
      <c r="F9281" s="44" t="s">
        <v>1290</v>
      </c>
      <c r="G9281" s="61"/>
    </row>
    <row r="9282" spans="1:7" x14ac:dyDescent="0.15">
      <c r="A9282" s="44">
        <v>39463</v>
      </c>
      <c r="B9282" s="44" t="s">
        <v>1296</v>
      </c>
      <c r="C9282" s="48" t="s">
        <v>8134</v>
      </c>
      <c r="D9282" s="44">
        <v>2006</v>
      </c>
      <c r="E9282" s="48" t="s">
        <v>8890</v>
      </c>
      <c r="F9282" s="44" t="s">
        <v>1290</v>
      </c>
      <c r="G9282" s="61"/>
    </row>
    <row r="9283" spans="1:7" x14ac:dyDescent="0.15">
      <c r="A9283" s="44">
        <v>39464</v>
      </c>
      <c r="B9283" s="44" t="s">
        <v>1296</v>
      </c>
      <c r="C9283" s="48" t="s">
        <v>8220</v>
      </c>
      <c r="D9283" s="44">
        <v>2008</v>
      </c>
      <c r="E9283" s="48" t="s">
        <v>8890</v>
      </c>
      <c r="F9283" s="44" t="s">
        <v>1290</v>
      </c>
      <c r="G9283" s="61">
        <v>43100</v>
      </c>
    </row>
    <row r="9284" spans="1:7" x14ac:dyDescent="0.15">
      <c r="A9284" s="44">
        <v>39465</v>
      </c>
      <c r="B9284" s="44" t="s">
        <v>1296</v>
      </c>
      <c r="C9284" s="48" t="s">
        <v>8001</v>
      </c>
      <c r="D9284" s="44">
        <v>2005</v>
      </c>
      <c r="E9284" s="48" t="s">
        <v>8804</v>
      </c>
      <c r="F9284" s="44" t="s">
        <v>1296</v>
      </c>
      <c r="G9284" s="61">
        <v>42996</v>
      </c>
    </row>
    <row r="9285" spans="1:7" x14ac:dyDescent="0.15">
      <c r="A9285" s="44">
        <v>39466</v>
      </c>
      <c r="B9285" s="44" t="s">
        <v>1296</v>
      </c>
      <c r="C9285" s="48" t="s">
        <v>8135</v>
      </c>
      <c r="D9285" s="44">
        <v>2006</v>
      </c>
      <c r="E9285" s="48" t="s">
        <v>8790</v>
      </c>
      <c r="F9285" s="44" t="s">
        <v>1298</v>
      </c>
      <c r="G9285" s="61">
        <v>43100</v>
      </c>
    </row>
    <row r="9286" spans="1:7" x14ac:dyDescent="0.15">
      <c r="A9286" s="44">
        <v>39467</v>
      </c>
      <c r="B9286" s="44" t="s">
        <v>1295</v>
      </c>
      <c r="C9286" s="48" t="s">
        <v>8026</v>
      </c>
      <c r="D9286" s="44">
        <v>2006</v>
      </c>
      <c r="E9286" s="48" t="s">
        <v>8790</v>
      </c>
      <c r="F9286" s="44" t="s">
        <v>1298</v>
      </c>
      <c r="G9286" s="61"/>
    </row>
    <row r="9287" spans="1:7" x14ac:dyDescent="0.15">
      <c r="A9287" s="44">
        <v>39468</v>
      </c>
      <c r="B9287" s="44" t="s">
        <v>1295</v>
      </c>
      <c r="C9287" s="48" t="s">
        <v>3580</v>
      </c>
      <c r="D9287" s="44">
        <v>2007</v>
      </c>
      <c r="E9287" s="48" t="s">
        <v>8739</v>
      </c>
      <c r="F9287" s="44" t="s">
        <v>1292</v>
      </c>
      <c r="G9287" s="61"/>
    </row>
    <row r="9288" spans="1:7" x14ac:dyDescent="0.15">
      <c r="A9288" s="44">
        <v>39469</v>
      </c>
      <c r="B9288" s="44" t="s">
        <v>1296</v>
      </c>
      <c r="C9288" s="48" t="s">
        <v>8013</v>
      </c>
      <c r="D9288" s="44">
        <v>2005</v>
      </c>
      <c r="E9288" s="48" t="s">
        <v>9977</v>
      </c>
      <c r="F9288" s="44" t="s">
        <v>1298</v>
      </c>
      <c r="G9288" s="61">
        <v>43035</v>
      </c>
    </row>
    <row r="9289" spans="1:7" x14ac:dyDescent="0.15">
      <c r="A9289" s="44">
        <v>39470</v>
      </c>
      <c r="B9289" s="44" t="s">
        <v>1295</v>
      </c>
      <c r="C9289" s="48" t="s">
        <v>8000</v>
      </c>
      <c r="D9289" s="44">
        <v>2005</v>
      </c>
      <c r="E9289" s="48" t="s">
        <v>8783</v>
      </c>
      <c r="F9289" s="44" t="s">
        <v>1290</v>
      </c>
      <c r="G9289" s="61">
        <v>43002</v>
      </c>
    </row>
    <row r="9290" spans="1:7" x14ac:dyDescent="0.15">
      <c r="A9290" s="44">
        <v>39471</v>
      </c>
      <c r="B9290" s="44" t="s">
        <v>1296</v>
      </c>
      <c r="C9290" s="48" t="s">
        <v>8136</v>
      </c>
      <c r="D9290" s="44">
        <v>2006</v>
      </c>
      <c r="E9290" s="48" t="s">
        <v>11385</v>
      </c>
      <c r="F9290" s="44" t="s">
        <v>1298</v>
      </c>
      <c r="G9290" s="61"/>
    </row>
    <row r="9291" spans="1:7" x14ac:dyDescent="0.15">
      <c r="A9291" s="44">
        <v>39472</v>
      </c>
      <c r="B9291" s="44" t="s">
        <v>1295</v>
      </c>
      <c r="C9291" s="48" t="s">
        <v>8137</v>
      </c>
      <c r="D9291" s="44">
        <v>2006</v>
      </c>
      <c r="E9291" s="48" t="s">
        <v>11385</v>
      </c>
      <c r="F9291" s="44" t="s">
        <v>1298</v>
      </c>
      <c r="G9291" s="61">
        <v>43017</v>
      </c>
    </row>
    <row r="9292" spans="1:7" x14ac:dyDescent="0.15">
      <c r="A9292" s="44">
        <v>39473</v>
      </c>
      <c r="B9292" s="44" t="s">
        <v>1296</v>
      </c>
      <c r="C9292" s="48" t="s">
        <v>8067</v>
      </c>
      <c r="D9292" s="44">
        <v>2003</v>
      </c>
      <c r="E9292" s="48" t="s">
        <v>11385</v>
      </c>
      <c r="F9292" s="44" t="s">
        <v>1298</v>
      </c>
      <c r="G9292" s="61">
        <v>43017</v>
      </c>
    </row>
    <row r="9293" spans="1:7" x14ac:dyDescent="0.15">
      <c r="A9293" s="44">
        <v>39474</v>
      </c>
      <c r="B9293" s="44" t="s">
        <v>1296</v>
      </c>
      <c r="C9293" s="48" t="s">
        <v>8097</v>
      </c>
      <c r="D9293" s="44">
        <v>2005</v>
      </c>
      <c r="E9293" s="48" t="s">
        <v>11385</v>
      </c>
      <c r="F9293" s="44" t="s">
        <v>1298</v>
      </c>
      <c r="G9293" s="61">
        <v>43017</v>
      </c>
    </row>
    <row r="9294" spans="1:7" x14ac:dyDescent="0.15">
      <c r="A9294" s="44">
        <v>39475</v>
      </c>
      <c r="B9294" s="44" t="s">
        <v>1296</v>
      </c>
      <c r="C9294" s="48" t="s">
        <v>8221</v>
      </c>
      <c r="D9294" s="44">
        <v>2008</v>
      </c>
      <c r="E9294" s="48" t="s">
        <v>11385</v>
      </c>
      <c r="F9294" s="44" t="s">
        <v>1298</v>
      </c>
      <c r="G9294" s="61"/>
    </row>
    <row r="9295" spans="1:7" x14ac:dyDescent="0.15">
      <c r="A9295" s="44">
        <v>39477</v>
      </c>
      <c r="B9295" s="44" t="s">
        <v>1295</v>
      </c>
      <c r="C9295" s="48" t="s">
        <v>11288</v>
      </c>
      <c r="D9295" s="44">
        <v>1999</v>
      </c>
      <c r="E9295" s="48" t="s">
        <v>8744</v>
      </c>
      <c r="F9295" s="44" t="s">
        <v>1290</v>
      </c>
      <c r="G9295" s="61"/>
    </row>
    <row r="9296" spans="1:7" x14ac:dyDescent="0.15">
      <c r="A9296" s="44">
        <v>39478</v>
      </c>
      <c r="B9296" s="44" t="s">
        <v>1295</v>
      </c>
      <c r="C9296" s="48" t="s">
        <v>8286</v>
      </c>
      <c r="D9296" s="44">
        <v>2004</v>
      </c>
      <c r="E9296" s="48" t="s">
        <v>8760</v>
      </c>
      <c r="F9296" s="44" t="s">
        <v>1297</v>
      </c>
      <c r="G9296" s="61">
        <v>43045</v>
      </c>
    </row>
    <row r="9297" spans="1:7" x14ac:dyDescent="0.15">
      <c r="A9297" s="44">
        <v>39479</v>
      </c>
      <c r="B9297" s="44" t="s">
        <v>1295</v>
      </c>
      <c r="C9297" s="48" t="s">
        <v>8184</v>
      </c>
      <c r="D9297" s="44">
        <v>2007</v>
      </c>
      <c r="E9297" s="48" t="s">
        <v>8747</v>
      </c>
      <c r="F9297" s="44" t="s">
        <v>1299</v>
      </c>
      <c r="G9297" s="61">
        <v>43100</v>
      </c>
    </row>
    <row r="9298" spans="1:7" x14ac:dyDescent="0.15">
      <c r="A9298" s="44">
        <v>39480</v>
      </c>
      <c r="B9298" s="44" t="s">
        <v>1296</v>
      </c>
      <c r="C9298" s="48" t="s">
        <v>8138</v>
      </c>
      <c r="D9298" s="44">
        <v>2006</v>
      </c>
      <c r="E9298" s="48" t="s">
        <v>8747</v>
      </c>
      <c r="F9298" s="44" t="s">
        <v>1299</v>
      </c>
      <c r="G9298" s="61"/>
    </row>
    <row r="9299" spans="1:7" x14ac:dyDescent="0.15">
      <c r="A9299" s="44">
        <v>39481</v>
      </c>
      <c r="B9299" s="44" t="s">
        <v>1296</v>
      </c>
      <c r="C9299" s="48" t="s">
        <v>8098</v>
      </c>
      <c r="D9299" s="44">
        <v>2005</v>
      </c>
      <c r="E9299" s="48" t="s">
        <v>8747</v>
      </c>
      <c r="F9299" s="44" t="s">
        <v>1299</v>
      </c>
      <c r="G9299" s="61">
        <v>43100</v>
      </c>
    </row>
    <row r="9300" spans="1:7" x14ac:dyDescent="0.15">
      <c r="A9300" s="44">
        <v>39482</v>
      </c>
      <c r="B9300" s="44" t="s">
        <v>1295</v>
      </c>
      <c r="C9300" s="48" t="s">
        <v>8139</v>
      </c>
      <c r="D9300" s="44">
        <v>2006</v>
      </c>
      <c r="E9300" s="48" t="s">
        <v>8747</v>
      </c>
      <c r="F9300" s="44" t="s">
        <v>1299</v>
      </c>
      <c r="G9300" s="61">
        <v>43100</v>
      </c>
    </row>
    <row r="9301" spans="1:7" x14ac:dyDescent="0.15">
      <c r="A9301" s="44">
        <v>39483</v>
      </c>
      <c r="B9301" s="44" t="s">
        <v>1296</v>
      </c>
      <c r="C9301" s="48" t="s">
        <v>8185</v>
      </c>
      <c r="D9301" s="44">
        <v>2007</v>
      </c>
      <c r="E9301" s="48" t="s">
        <v>8747</v>
      </c>
      <c r="F9301" s="44" t="s">
        <v>1299</v>
      </c>
      <c r="G9301" s="61"/>
    </row>
    <row r="9302" spans="1:7" x14ac:dyDescent="0.15">
      <c r="A9302" s="44">
        <v>39484</v>
      </c>
      <c r="B9302" s="44" t="s">
        <v>1295</v>
      </c>
      <c r="C9302" s="48" t="s">
        <v>8140</v>
      </c>
      <c r="D9302" s="44">
        <v>2006</v>
      </c>
      <c r="E9302" s="48" t="s">
        <v>8747</v>
      </c>
      <c r="F9302" s="44" t="s">
        <v>1299</v>
      </c>
      <c r="G9302" s="61">
        <v>43100</v>
      </c>
    </row>
    <row r="9303" spans="1:7" x14ac:dyDescent="0.15">
      <c r="A9303" s="44">
        <v>39485</v>
      </c>
      <c r="B9303" s="44" t="s">
        <v>1296</v>
      </c>
      <c r="C9303" s="48" t="s">
        <v>8141</v>
      </c>
      <c r="D9303" s="44">
        <v>2006</v>
      </c>
      <c r="E9303" s="48" t="s">
        <v>8747</v>
      </c>
      <c r="F9303" s="44" t="s">
        <v>1299</v>
      </c>
      <c r="G9303" s="61">
        <v>43100</v>
      </c>
    </row>
    <row r="9304" spans="1:7" x14ac:dyDescent="0.15">
      <c r="A9304" s="44">
        <v>39486</v>
      </c>
      <c r="B9304" s="44" t="s">
        <v>1296</v>
      </c>
      <c r="C9304" s="48" t="s">
        <v>8222</v>
      </c>
      <c r="D9304" s="44">
        <v>2008</v>
      </c>
      <c r="E9304" s="48" t="s">
        <v>8747</v>
      </c>
      <c r="F9304" s="44" t="s">
        <v>1299</v>
      </c>
      <c r="G9304" s="61">
        <v>43100</v>
      </c>
    </row>
    <row r="9305" spans="1:7" x14ac:dyDescent="0.15">
      <c r="A9305" s="133">
        <v>39487</v>
      </c>
      <c r="B9305" s="133" t="s">
        <v>1295</v>
      </c>
      <c r="C9305" s="134" t="s">
        <v>8393</v>
      </c>
      <c r="D9305" s="133">
        <v>2006</v>
      </c>
      <c r="E9305" s="134" t="s">
        <v>8791</v>
      </c>
      <c r="F9305" s="133" t="s">
        <v>1295</v>
      </c>
    </row>
    <row r="9306" spans="1:7" x14ac:dyDescent="0.15">
      <c r="A9306" s="44">
        <v>39488</v>
      </c>
      <c r="B9306" s="44" t="s">
        <v>1295</v>
      </c>
      <c r="C9306" s="48" t="s">
        <v>8142</v>
      </c>
      <c r="D9306" s="44">
        <v>2006</v>
      </c>
      <c r="E9306" s="48" t="s">
        <v>8716</v>
      </c>
      <c r="F9306" s="44" t="s">
        <v>1294</v>
      </c>
      <c r="G9306" s="61">
        <v>43100</v>
      </c>
    </row>
    <row r="9307" spans="1:7" x14ac:dyDescent="0.15">
      <c r="A9307" s="44">
        <v>39489</v>
      </c>
      <c r="B9307" s="44" t="s">
        <v>1295</v>
      </c>
      <c r="C9307" s="48" t="s">
        <v>8186</v>
      </c>
      <c r="D9307" s="44">
        <v>2007</v>
      </c>
      <c r="E9307" s="48" t="s">
        <v>8821</v>
      </c>
      <c r="F9307" s="44" t="s">
        <v>1299</v>
      </c>
      <c r="G9307" s="61"/>
    </row>
    <row r="9308" spans="1:7" x14ac:dyDescent="0.15">
      <c r="A9308" s="44">
        <v>39490</v>
      </c>
      <c r="B9308" s="44" t="s">
        <v>1295</v>
      </c>
      <c r="C9308" s="48" t="s">
        <v>8187</v>
      </c>
      <c r="D9308" s="44">
        <v>2007</v>
      </c>
      <c r="E9308" s="48" t="s">
        <v>8821</v>
      </c>
      <c r="F9308" s="44" t="s">
        <v>1299</v>
      </c>
      <c r="G9308" s="61"/>
    </row>
    <row r="9309" spans="1:7" x14ac:dyDescent="0.15">
      <c r="A9309" s="44">
        <v>39491</v>
      </c>
      <c r="B9309" s="44" t="s">
        <v>1295</v>
      </c>
      <c r="C9309" s="48" t="s">
        <v>8143</v>
      </c>
      <c r="D9309" s="44">
        <v>2006</v>
      </c>
      <c r="E9309" s="48" t="s">
        <v>8821</v>
      </c>
      <c r="F9309" s="44" t="s">
        <v>1299</v>
      </c>
      <c r="G9309" s="61">
        <v>43100</v>
      </c>
    </row>
    <row r="9310" spans="1:7" x14ac:dyDescent="0.15">
      <c r="A9310" s="44">
        <v>39492</v>
      </c>
      <c r="B9310" s="44" t="s">
        <v>1295</v>
      </c>
      <c r="C9310" s="48" t="s">
        <v>8007</v>
      </c>
      <c r="D9310" s="44">
        <v>2005</v>
      </c>
      <c r="E9310" s="48" t="s">
        <v>8747</v>
      </c>
      <c r="F9310" s="44" t="s">
        <v>1299</v>
      </c>
      <c r="G9310" s="61">
        <v>42996</v>
      </c>
    </row>
    <row r="9311" spans="1:7" x14ac:dyDescent="0.15">
      <c r="A9311" s="44">
        <v>39493</v>
      </c>
      <c r="B9311" s="44" t="s">
        <v>1295</v>
      </c>
      <c r="C9311" s="48" t="s">
        <v>4428</v>
      </c>
      <c r="D9311" s="44">
        <v>2004</v>
      </c>
      <c r="E9311" s="48" t="s">
        <v>8747</v>
      </c>
      <c r="F9311" s="44" t="s">
        <v>1299</v>
      </c>
      <c r="G9311" s="61">
        <v>42996</v>
      </c>
    </row>
    <row r="9312" spans="1:7" x14ac:dyDescent="0.15">
      <c r="A9312" s="44">
        <v>39494</v>
      </c>
      <c r="B9312" s="44" t="s">
        <v>1295</v>
      </c>
      <c r="C9312" s="48" t="s">
        <v>8010</v>
      </c>
      <c r="D9312" s="44">
        <v>2004</v>
      </c>
      <c r="E9312" s="48" t="s">
        <v>8747</v>
      </c>
      <c r="F9312" s="44" t="s">
        <v>1299</v>
      </c>
      <c r="G9312" s="61">
        <v>42996</v>
      </c>
    </row>
    <row r="9313" spans="1:7" x14ac:dyDescent="0.15">
      <c r="A9313" s="44">
        <v>39495</v>
      </c>
      <c r="B9313" s="44" t="s">
        <v>1296</v>
      </c>
      <c r="C9313" s="48" t="s">
        <v>8099</v>
      </c>
      <c r="D9313" s="44">
        <v>2005</v>
      </c>
      <c r="E9313" s="48" t="s">
        <v>8747</v>
      </c>
      <c r="F9313" s="44" t="s">
        <v>1299</v>
      </c>
      <c r="G9313" s="61"/>
    </row>
    <row r="9314" spans="1:7" x14ac:dyDescent="0.15">
      <c r="A9314" s="44">
        <v>39496</v>
      </c>
      <c r="B9314" s="44" t="s">
        <v>1295</v>
      </c>
      <c r="C9314" s="48" t="s">
        <v>8009</v>
      </c>
      <c r="D9314" s="44">
        <v>2004</v>
      </c>
      <c r="E9314" s="48" t="s">
        <v>8747</v>
      </c>
      <c r="F9314" s="44" t="s">
        <v>1299</v>
      </c>
      <c r="G9314" s="61">
        <v>42996</v>
      </c>
    </row>
    <row r="9315" spans="1:7" x14ac:dyDescent="0.15">
      <c r="A9315" s="44">
        <v>39497</v>
      </c>
      <c r="B9315" s="44" t="s">
        <v>1296</v>
      </c>
      <c r="C9315" s="48" t="s">
        <v>8017</v>
      </c>
      <c r="D9315" s="44">
        <v>2002</v>
      </c>
      <c r="E9315" s="48" t="s">
        <v>8747</v>
      </c>
      <c r="F9315" s="44" t="s">
        <v>1299</v>
      </c>
      <c r="G9315" s="61">
        <v>42996</v>
      </c>
    </row>
    <row r="9316" spans="1:7" x14ac:dyDescent="0.15">
      <c r="A9316" s="44">
        <v>39498</v>
      </c>
      <c r="B9316" s="44" t="s">
        <v>1295</v>
      </c>
      <c r="C9316" s="48" t="s">
        <v>8008</v>
      </c>
      <c r="D9316" s="44">
        <v>2004</v>
      </c>
      <c r="E9316" s="48" t="s">
        <v>8747</v>
      </c>
      <c r="F9316" s="44" t="s">
        <v>1299</v>
      </c>
      <c r="G9316" s="61">
        <v>42996</v>
      </c>
    </row>
    <row r="9317" spans="1:7" x14ac:dyDescent="0.15">
      <c r="A9317" s="44">
        <v>39499</v>
      </c>
      <c r="B9317" s="44" t="s">
        <v>1295</v>
      </c>
      <c r="C9317" s="48" t="s">
        <v>8006</v>
      </c>
      <c r="D9317" s="44">
        <v>2004</v>
      </c>
      <c r="E9317" s="48" t="s">
        <v>8747</v>
      </c>
      <c r="F9317" s="44" t="s">
        <v>1299</v>
      </c>
      <c r="G9317" s="61">
        <v>42996</v>
      </c>
    </row>
    <row r="9318" spans="1:7" x14ac:dyDescent="0.15">
      <c r="A9318" s="44">
        <v>39500</v>
      </c>
      <c r="B9318" s="44" t="s">
        <v>1295</v>
      </c>
      <c r="C9318" s="48" t="s">
        <v>8005</v>
      </c>
      <c r="D9318" s="44">
        <v>2004</v>
      </c>
      <c r="E9318" s="48" t="s">
        <v>8747</v>
      </c>
      <c r="F9318" s="44" t="s">
        <v>1299</v>
      </c>
      <c r="G9318" s="61">
        <v>42996</v>
      </c>
    </row>
    <row r="9319" spans="1:7" x14ac:dyDescent="0.15">
      <c r="A9319" s="44">
        <v>39501</v>
      </c>
      <c r="B9319" s="44" t="s">
        <v>1295</v>
      </c>
      <c r="C9319" s="48" t="s">
        <v>8054</v>
      </c>
      <c r="D9319" s="44">
        <v>2002</v>
      </c>
      <c r="E9319" s="48" t="s">
        <v>8890</v>
      </c>
      <c r="F9319" s="44" t="s">
        <v>1290</v>
      </c>
      <c r="G9319" s="61">
        <v>43100</v>
      </c>
    </row>
    <row r="9320" spans="1:7" x14ac:dyDescent="0.15">
      <c r="A9320" s="44">
        <v>39502</v>
      </c>
      <c r="B9320" s="44" t="s">
        <v>1296</v>
      </c>
      <c r="C9320" s="48" t="s">
        <v>8144</v>
      </c>
      <c r="D9320" s="44">
        <v>2006</v>
      </c>
      <c r="E9320" s="48" t="s">
        <v>8890</v>
      </c>
      <c r="F9320" s="44" t="s">
        <v>1290</v>
      </c>
      <c r="G9320" s="61"/>
    </row>
    <row r="9321" spans="1:7" x14ac:dyDescent="0.15">
      <c r="A9321" s="44">
        <v>39503</v>
      </c>
      <c r="B9321" s="44" t="s">
        <v>1296</v>
      </c>
      <c r="C9321" s="48" t="s">
        <v>8223</v>
      </c>
      <c r="D9321" s="44">
        <v>2008</v>
      </c>
      <c r="E9321" s="48" t="s">
        <v>8890</v>
      </c>
      <c r="F9321" s="44" t="s">
        <v>1290</v>
      </c>
      <c r="G9321" s="61"/>
    </row>
    <row r="9322" spans="1:7" x14ac:dyDescent="0.15">
      <c r="A9322" s="44">
        <v>39504</v>
      </c>
      <c r="B9322" s="44" t="s">
        <v>1296</v>
      </c>
      <c r="C9322" s="48" t="s">
        <v>8100</v>
      </c>
      <c r="D9322" s="44">
        <v>2005</v>
      </c>
      <c r="E9322" s="48" t="s">
        <v>8890</v>
      </c>
      <c r="F9322" s="44" t="s">
        <v>1290</v>
      </c>
      <c r="G9322" s="61"/>
    </row>
    <row r="9323" spans="1:7" x14ac:dyDescent="0.15">
      <c r="A9323" s="44">
        <v>39505</v>
      </c>
      <c r="B9323" s="44" t="s">
        <v>1295</v>
      </c>
      <c r="C9323" s="48" t="s">
        <v>8055</v>
      </c>
      <c r="D9323" s="44">
        <v>2002</v>
      </c>
      <c r="E9323" s="48" t="s">
        <v>8890</v>
      </c>
      <c r="F9323" s="44" t="s">
        <v>1290</v>
      </c>
      <c r="G9323" s="61"/>
    </row>
    <row r="9324" spans="1:7" x14ac:dyDescent="0.15">
      <c r="A9324" s="44">
        <v>39506</v>
      </c>
      <c r="B9324" s="44" t="s">
        <v>1296</v>
      </c>
      <c r="C9324" s="48" t="s">
        <v>8101</v>
      </c>
      <c r="D9324" s="44">
        <v>2005</v>
      </c>
      <c r="E9324" s="48" t="s">
        <v>8890</v>
      </c>
      <c r="F9324" s="44" t="s">
        <v>1290</v>
      </c>
      <c r="G9324" s="61">
        <v>43100</v>
      </c>
    </row>
    <row r="9325" spans="1:7" x14ac:dyDescent="0.15">
      <c r="A9325" s="44">
        <v>39507</v>
      </c>
      <c r="B9325" s="44" t="s">
        <v>1295</v>
      </c>
      <c r="C9325" s="48" t="s">
        <v>8068</v>
      </c>
      <c r="D9325" s="44">
        <v>2003</v>
      </c>
      <c r="E9325" s="48" t="s">
        <v>8890</v>
      </c>
      <c r="F9325" s="44" t="s">
        <v>1290</v>
      </c>
      <c r="G9325" s="61"/>
    </row>
    <row r="9326" spans="1:7" x14ac:dyDescent="0.15">
      <c r="A9326" s="44">
        <v>39508</v>
      </c>
      <c r="B9326" s="44" t="s">
        <v>1295</v>
      </c>
      <c r="C9326" s="48" t="s">
        <v>8021</v>
      </c>
      <c r="D9326" s="44">
        <v>2002</v>
      </c>
      <c r="E9326" s="48" t="s">
        <v>8890</v>
      </c>
      <c r="F9326" s="44" t="s">
        <v>1290</v>
      </c>
      <c r="G9326" s="61"/>
    </row>
    <row r="9327" spans="1:7" x14ac:dyDescent="0.15">
      <c r="A9327" s="44">
        <v>39509</v>
      </c>
      <c r="B9327" s="44" t="s">
        <v>1296</v>
      </c>
      <c r="C9327" s="48" t="s">
        <v>8081</v>
      </c>
      <c r="D9327" s="44">
        <v>2004</v>
      </c>
      <c r="E9327" s="48" t="s">
        <v>8890</v>
      </c>
      <c r="F9327" s="44" t="s">
        <v>1290</v>
      </c>
      <c r="G9327" s="61"/>
    </row>
    <row r="9328" spans="1:7" x14ac:dyDescent="0.15">
      <c r="A9328" s="44">
        <v>39510</v>
      </c>
      <c r="B9328" s="44" t="s">
        <v>1295</v>
      </c>
      <c r="C9328" s="48" t="s">
        <v>8050</v>
      </c>
      <c r="D9328" s="44">
        <v>2001</v>
      </c>
      <c r="E9328" s="48" t="s">
        <v>8890</v>
      </c>
      <c r="F9328" s="44" t="s">
        <v>1290</v>
      </c>
      <c r="G9328" s="61"/>
    </row>
    <row r="9329" spans="1:7" x14ac:dyDescent="0.15">
      <c r="A9329" s="44">
        <v>39511</v>
      </c>
      <c r="B9329" s="44" t="s">
        <v>1295</v>
      </c>
      <c r="C9329" s="48" t="s">
        <v>8056</v>
      </c>
      <c r="D9329" s="44">
        <v>2002</v>
      </c>
      <c r="E9329" s="48" t="s">
        <v>8890</v>
      </c>
      <c r="F9329" s="44" t="s">
        <v>1290</v>
      </c>
      <c r="G9329" s="61"/>
    </row>
    <row r="9330" spans="1:7" x14ac:dyDescent="0.15">
      <c r="A9330" s="44">
        <v>39512</v>
      </c>
      <c r="B9330" s="44" t="s">
        <v>1295</v>
      </c>
      <c r="C9330" s="48" t="s">
        <v>8082</v>
      </c>
      <c r="D9330" s="44">
        <v>2004</v>
      </c>
      <c r="E9330" s="48" t="s">
        <v>8890</v>
      </c>
      <c r="F9330" s="44" t="s">
        <v>1290</v>
      </c>
      <c r="G9330" s="61">
        <v>43100</v>
      </c>
    </row>
    <row r="9331" spans="1:7" x14ac:dyDescent="0.15">
      <c r="A9331" s="44">
        <v>39513</v>
      </c>
      <c r="B9331" s="44" t="s">
        <v>1295</v>
      </c>
      <c r="C9331" s="48" t="s">
        <v>8394</v>
      </c>
      <c r="D9331" s="44">
        <v>2007</v>
      </c>
      <c r="E9331" s="48" t="s">
        <v>8821</v>
      </c>
      <c r="F9331" s="44" t="s">
        <v>1299</v>
      </c>
      <c r="G9331" s="61"/>
    </row>
    <row r="9332" spans="1:7" x14ac:dyDescent="0.15">
      <c r="A9332" s="44">
        <v>39514</v>
      </c>
      <c r="B9332" s="44" t="s">
        <v>1295</v>
      </c>
      <c r="C9332" s="48" t="s">
        <v>8069</v>
      </c>
      <c r="D9332" s="44">
        <v>2003</v>
      </c>
      <c r="E9332" s="48" t="s">
        <v>8697</v>
      </c>
      <c r="F9332" s="44" t="s">
        <v>1291</v>
      </c>
      <c r="G9332" s="61"/>
    </row>
    <row r="9333" spans="1:7" x14ac:dyDescent="0.15">
      <c r="A9333" s="44">
        <v>39515</v>
      </c>
      <c r="B9333" s="44" t="s">
        <v>1295</v>
      </c>
      <c r="C9333" s="48" t="s">
        <v>8003</v>
      </c>
      <c r="D9333" s="44">
        <v>2005</v>
      </c>
      <c r="E9333" s="48" t="s">
        <v>8698</v>
      </c>
      <c r="F9333" s="44" t="s">
        <v>1298</v>
      </c>
      <c r="G9333" s="61">
        <v>43035</v>
      </c>
    </row>
    <row r="9334" spans="1:7" x14ac:dyDescent="0.15">
      <c r="A9334" s="44">
        <v>39516</v>
      </c>
      <c r="B9334" s="44" t="s">
        <v>1295</v>
      </c>
      <c r="C9334" s="48" t="s">
        <v>8102</v>
      </c>
      <c r="D9334" s="44">
        <v>2005</v>
      </c>
      <c r="E9334" s="48" t="s">
        <v>8777</v>
      </c>
      <c r="F9334" s="44" t="s">
        <v>1298</v>
      </c>
      <c r="G9334" s="61">
        <v>43100</v>
      </c>
    </row>
    <row r="9335" spans="1:7" x14ac:dyDescent="0.15">
      <c r="A9335" s="44">
        <v>39517</v>
      </c>
      <c r="B9335" s="44" t="s">
        <v>1296</v>
      </c>
      <c r="C9335" s="48" t="s">
        <v>8395</v>
      </c>
      <c r="D9335" s="44">
        <v>2005</v>
      </c>
      <c r="E9335" s="48" t="s">
        <v>8777</v>
      </c>
      <c r="F9335" s="44" t="s">
        <v>1298</v>
      </c>
      <c r="G9335" s="61"/>
    </row>
    <row r="9336" spans="1:7" x14ac:dyDescent="0.15">
      <c r="A9336" s="44">
        <v>39518</v>
      </c>
      <c r="B9336" s="44" t="s">
        <v>1295</v>
      </c>
      <c r="C9336" s="48" t="s">
        <v>8032</v>
      </c>
      <c r="D9336" s="44">
        <v>2005</v>
      </c>
      <c r="E9336" s="48" t="s">
        <v>8747</v>
      </c>
      <c r="F9336" s="44" t="s">
        <v>1299</v>
      </c>
      <c r="G9336" s="61">
        <v>43100</v>
      </c>
    </row>
    <row r="9337" spans="1:7" x14ac:dyDescent="0.15">
      <c r="A9337" s="44">
        <v>39519</v>
      </c>
      <c r="B9337" s="44" t="s">
        <v>1296</v>
      </c>
      <c r="C9337" s="48" t="s">
        <v>8224</v>
      </c>
      <c r="D9337" s="44">
        <v>2008</v>
      </c>
      <c r="E9337" s="48" t="s">
        <v>8747</v>
      </c>
      <c r="F9337" s="44" t="s">
        <v>1299</v>
      </c>
      <c r="G9337" s="61">
        <v>43100</v>
      </c>
    </row>
    <row r="9338" spans="1:7" x14ac:dyDescent="0.15">
      <c r="A9338" s="44">
        <v>39520</v>
      </c>
      <c r="B9338" s="44" t="s">
        <v>1295</v>
      </c>
      <c r="C9338" s="48" t="s">
        <v>8145</v>
      </c>
      <c r="D9338" s="44">
        <v>2006</v>
      </c>
      <c r="E9338" s="48" t="s">
        <v>8747</v>
      </c>
      <c r="F9338" s="44" t="s">
        <v>1299</v>
      </c>
      <c r="G9338" s="61"/>
    </row>
    <row r="9339" spans="1:7" x14ac:dyDescent="0.15">
      <c r="A9339" s="44">
        <v>39521</v>
      </c>
      <c r="B9339" s="44" t="s">
        <v>1296</v>
      </c>
      <c r="C9339" s="48" t="s">
        <v>8103</v>
      </c>
      <c r="D9339" s="44">
        <v>2005</v>
      </c>
      <c r="E9339" s="48" t="s">
        <v>8747</v>
      </c>
      <c r="F9339" s="44" t="s">
        <v>1299</v>
      </c>
      <c r="G9339" s="61"/>
    </row>
    <row r="9340" spans="1:7" x14ac:dyDescent="0.15">
      <c r="A9340" s="44">
        <v>39522</v>
      </c>
      <c r="B9340" s="44" t="s">
        <v>1296</v>
      </c>
      <c r="C9340" s="48" t="s">
        <v>8104</v>
      </c>
      <c r="D9340" s="44">
        <v>2005</v>
      </c>
      <c r="E9340" s="48" t="s">
        <v>8747</v>
      </c>
      <c r="F9340" s="44" t="s">
        <v>1299</v>
      </c>
      <c r="G9340" s="61"/>
    </row>
    <row r="9341" spans="1:7" x14ac:dyDescent="0.15">
      <c r="A9341" s="133">
        <v>39523</v>
      </c>
      <c r="B9341" s="133" t="s">
        <v>1295</v>
      </c>
      <c r="C9341" s="134" t="s">
        <v>8188</v>
      </c>
      <c r="D9341" s="133">
        <v>2007</v>
      </c>
      <c r="E9341" s="134" t="s">
        <v>8761</v>
      </c>
      <c r="F9341" s="133" t="s">
        <v>1292</v>
      </c>
      <c r="G9341" s="135">
        <v>43100</v>
      </c>
    </row>
    <row r="9342" spans="1:7" x14ac:dyDescent="0.15">
      <c r="A9342" s="44">
        <v>39524</v>
      </c>
      <c r="B9342" s="44" t="s">
        <v>1295</v>
      </c>
      <c r="C9342" s="48" t="s">
        <v>8083</v>
      </c>
      <c r="D9342" s="44">
        <v>2004</v>
      </c>
      <c r="E9342" s="48" t="s">
        <v>8776</v>
      </c>
      <c r="F9342" s="44" t="s">
        <v>1295</v>
      </c>
      <c r="G9342" s="61"/>
    </row>
    <row r="9343" spans="1:7" x14ac:dyDescent="0.15">
      <c r="A9343" s="44">
        <v>39525</v>
      </c>
      <c r="B9343" s="44" t="s">
        <v>1296</v>
      </c>
      <c r="C9343" s="48" t="s">
        <v>8396</v>
      </c>
      <c r="D9343" s="44">
        <v>2008</v>
      </c>
      <c r="E9343" s="48" t="s">
        <v>8747</v>
      </c>
      <c r="F9343" s="44" t="s">
        <v>1299</v>
      </c>
      <c r="G9343" s="61"/>
    </row>
    <row r="9344" spans="1:7" x14ac:dyDescent="0.15">
      <c r="A9344" s="44">
        <v>39526</v>
      </c>
      <c r="B9344" s="44" t="s">
        <v>1295</v>
      </c>
      <c r="C9344" s="48" t="s">
        <v>8269</v>
      </c>
      <c r="D9344" s="44">
        <v>2010</v>
      </c>
      <c r="E9344" s="48" t="s">
        <v>8747</v>
      </c>
      <c r="F9344" s="44" t="s">
        <v>1299</v>
      </c>
      <c r="G9344" s="61"/>
    </row>
    <row r="9345" spans="1:7" x14ac:dyDescent="0.15">
      <c r="A9345" s="44">
        <v>39527</v>
      </c>
      <c r="B9345" s="44" t="s">
        <v>1296</v>
      </c>
      <c r="C9345" s="48" t="s">
        <v>8146</v>
      </c>
      <c r="D9345" s="44">
        <v>2006</v>
      </c>
      <c r="E9345" s="48" t="s">
        <v>8747</v>
      </c>
      <c r="F9345" s="44" t="s">
        <v>1299</v>
      </c>
      <c r="G9345" s="61"/>
    </row>
    <row r="9346" spans="1:7" x14ac:dyDescent="0.15">
      <c r="A9346" s="44">
        <v>39528</v>
      </c>
      <c r="B9346" s="44" t="s">
        <v>1295</v>
      </c>
      <c r="C9346" s="48" t="s">
        <v>8225</v>
      </c>
      <c r="D9346" s="44">
        <v>2008</v>
      </c>
      <c r="E9346" s="48" t="s">
        <v>8747</v>
      </c>
      <c r="F9346" s="44" t="s">
        <v>1299</v>
      </c>
      <c r="G9346" s="61">
        <v>43100</v>
      </c>
    </row>
    <row r="9347" spans="1:7" x14ac:dyDescent="0.15">
      <c r="A9347" s="44">
        <v>39529</v>
      </c>
      <c r="B9347" s="44" t="s">
        <v>1295</v>
      </c>
      <c r="C9347" s="48" t="s">
        <v>2675</v>
      </c>
      <c r="D9347" s="44">
        <v>2005</v>
      </c>
      <c r="E9347" s="48" t="s">
        <v>8747</v>
      </c>
      <c r="F9347" s="44" t="s">
        <v>1299</v>
      </c>
      <c r="G9347" s="61"/>
    </row>
    <row r="9348" spans="1:7" x14ac:dyDescent="0.15">
      <c r="A9348" s="44">
        <v>39530</v>
      </c>
      <c r="B9348" s="44" t="s">
        <v>1296</v>
      </c>
      <c r="C9348" s="48" t="s">
        <v>8105</v>
      </c>
      <c r="D9348" s="44">
        <v>2005</v>
      </c>
      <c r="E9348" s="48" t="s">
        <v>8747</v>
      </c>
      <c r="F9348" s="44" t="s">
        <v>1299</v>
      </c>
      <c r="G9348" s="61">
        <v>43100</v>
      </c>
    </row>
    <row r="9349" spans="1:7" x14ac:dyDescent="0.15">
      <c r="A9349" s="44">
        <v>39531</v>
      </c>
      <c r="B9349" s="44" t="s">
        <v>1296</v>
      </c>
      <c r="C9349" s="48" t="s">
        <v>8226</v>
      </c>
      <c r="D9349" s="44">
        <v>2008</v>
      </c>
      <c r="E9349" s="48" t="s">
        <v>8747</v>
      </c>
      <c r="F9349" s="44" t="s">
        <v>1299</v>
      </c>
      <c r="G9349" s="61"/>
    </row>
    <row r="9350" spans="1:7" x14ac:dyDescent="0.15">
      <c r="A9350" s="44">
        <v>39532</v>
      </c>
      <c r="B9350" s="44" t="s">
        <v>1296</v>
      </c>
      <c r="C9350" s="48" t="s">
        <v>8255</v>
      </c>
      <c r="D9350" s="44">
        <v>2009</v>
      </c>
      <c r="E9350" s="48" t="s">
        <v>8747</v>
      </c>
      <c r="F9350" s="44" t="s">
        <v>1299</v>
      </c>
      <c r="G9350" s="61"/>
    </row>
    <row r="9351" spans="1:7" x14ac:dyDescent="0.15">
      <c r="A9351" s="44">
        <v>39533</v>
      </c>
      <c r="B9351" s="44" t="s">
        <v>1295</v>
      </c>
      <c r="C9351" s="48" t="s">
        <v>8106</v>
      </c>
      <c r="D9351" s="44">
        <v>2005</v>
      </c>
      <c r="E9351" s="48" t="s">
        <v>8747</v>
      </c>
      <c r="F9351" s="44" t="s">
        <v>1299</v>
      </c>
      <c r="G9351" s="61"/>
    </row>
    <row r="9352" spans="1:7" x14ac:dyDescent="0.15">
      <c r="A9352" s="44">
        <v>39534</v>
      </c>
      <c r="B9352" s="44" t="s">
        <v>1296</v>
      </c>
      <c r="C9352" s="48" t="s">
        <v>8147</v>
      </c>
      <c r="D9352" s="44">
        <v>2006</v>
      </c>
      <c r="E9352" s="48" t="s">
        <v>8747</v>
      </c>
      <c r="F9352" s="44" t="s">
        <v>1299</v>
      </c>
      <c r="G9352" s="61"/>
    </row>
    <row r="9353" spans="1:7" x14ac:dyDescent="0.15">
      <c r="A9353" s="44">
        <v>39535</v>
      </c>
      <c r="B9353" s="44" t="s">
        <v>1296</v>
      </c>
      <c r="C9353" s="48" t="s">
        <v>8256</v>
      </c>
      <c r="D9353" s="44">
        <v>2009</v>
      </c>
      <c r="E9353" s="48" t="s">
        <v>8747</v>
      </c>
      <c r="F9353" s="44" t="s">
        <v>1299</v>
      </c>
      <c r="G9353" s="61"/>
    </row>
    <row r="9354" spans="1:7" x14ac:dyDescent="0.15">
      <c r="A9354" s="44">
        <v>39536</v>
      </c>
      <c r="B9354" s="44" t="s">
        <v>1296</v>
      </c>
      <c r="C9354" s="48" t="s">
        <v>8257</v>
      </c>
      <c r="D9354" s="44">
        <v>2009</v>
      </c>
      <c r="E9354" s="48" t="s">
        <v>8747</v>
      </c>
      <c r="F9354" s="44" t="s">
        <v>1299</v>
      </c>
      <c r="G9354" s="61"/>
    </row>
    <row r="9355" spans="1:7" x14ac:dyDescent="0.15">
      <c r="A9355" s="44">
        <v>39537</v>
      </c>
      <c r="B9355" s="44" t="s">
        <v>1295</v>
      </c>
      <c r="C9355" s="48" t="s">
        <v>3027</v>
      </c>
      <c r="D9355" s="44">
        <v>2004</v>
      </c>
      <c r="E9355" s="48" t="s">
        <v>8747</v>
      </c>
      <c r="F9355" s="44" t="s">
        <v>1299</v>
      </c>
      <c r="G9355" s="61">
        <v>43100</v>
      </c>
    </row>
    <row r="9356" spans="1:7" x14ac:dyDescent="0.15">
      <c r="A9356" s="44">
        <v>39538</v>
      </c>
      <c r="B9356" s="44" t="s">
        <v>1295</v>
      </c>
      <c r="C9356" s="48" t="s">
        <v>8227</v>
      </c>
      <c r="D9356" s="44">
        <v>2008</v>
      </c>
      <c r="E9356" s="48" t="s">
        <v>8747</v>
      </c>
      <c r="F9356" s="44" t="s">
        <v>1299</v>
      </c>
      <c r="G9356" s="61"/>
    </row>
    <row r="9357" spans="1:7" x14ac:dyDescent="0.15">
      <c r="A9357" s="44">
        <v>39539</v>
      </c>
      <c r="B9357" s="44" t="s">
        <v>1295</v>
      </c>
      <c r="C9357" s="48" t="s">
        <v>8228</v>
      </c>
      <c r="D9357" s="44">
        <v>2008</v>
      </c>
      <c r="E9357" s="48" t="s">
        <v>8796</v>
      </c>
      <c r="F9357" s="44" t="s">
        <v>1295</v>
      </c>
      <c r="G9357" s="61"/>
    </row>
    <row r="9358" spans="1:7" x14ac:dyDescent="0.15">
      <c r="A9358" s="44">
        <v>39540</v>
      </c>
      <c r="B9358" s="44" t="s">
        <v>1295</v>
      </c>
      <c r="C9358" s="48" t="s">
        <v>8189</v>
      </c>
      <c r="D9358" s="44">
        <v>2007</v>
      </c>
      <c r="E9358" s="48" t="s">
        <v>8766</v>
      </c>
      <c r="F9358" s="44" t="s">
        <v>1291</v>
      </c>
      <c r="G9358" s="61">
        <v>43100</v>
      </c>
    </row>
    <row r="9359" spans="1:7" x14ac:dyDescent="0.15">
      <c r="A9359" s="44">
        <v>39541</v>
      </c>
      <c r="B9359" s="44" t="s">
        <v>1295</v>
      </c>
      <c r="C9359" s="48" t="s">
        <v>8148</v>
      </c>
      <c r="D9359" s="44">
        <v>2006</v>
      </c>
      <c r="E9359" s="48" t="s">
        <v>11385</v>
      </c>
      <c r="F9359" s="44" t="s">
        <v>1298</v>
      </c>
      <c r="G9359" s="61"/>
    </row>
    <row r="9360" spans="1:7" x14ac:dyDescent="0.15">
      <c r="A9360" s="44">
        <v>39542</v>
      </c>
      <c r="B9360" s="44" t="s">
        <v>1295</v>
      </c>
      <c r="C9360" s="48" t="s">
        <v>8149</v>
      </c>
      <c r="D9360" s="44">
        <v>2006</v>
      </c>
      <c r="E9360" s="48" t="s">
        <v>11385</v>
      </c>
      <c r="F9360" s="44" t="s">
        <v>1298</v>
      </c>
      <c r="G9360" s="61"/>
    </row>
    <row r="9361" spans="1:7" x14ac:dyDescent="0.15">
      <c r="A9361" s="44">
        <v>39543</v>
      </c>
      <c r="B9361" s="44" t="s">
        <v>1296</v>
      </c>
      <c r="C9361" s="48" t="s">
        <v>8015</v>
      </c>
      <c r="D9361" s="44">
        <v>2005</v>
      </c>
      <c r="E9361" s="48" t="s">
        <v>8706</v>
      </c>
      <c r="F9361" s="44" t="s">
        <v>1291</v>
      </c>
      <c r="G9361" s="61">
        <v>43100</v>
      </c>
    </row>
    <row r="9362" spans="1:7" x14ac:dyDescent="0.15">
      <c r="A9362" s="44">
        <v>39544</v>
      </c>
      <c r="B9362" s="44" t="s">
        <v>1295</v>
      </c>
      <c r="C9362" s="48" t="s">
        <v>8039</v>
      </c>
      <c r="D9362" s="44">
        <v>2004</v>
      </c>
      <c r="E9362" s="48" t="s">
        <v>8780</v>
      </c>
      <c r="F9362" s="44" t="s">
        <v>1294</v>
      </c>
      <c r="G9362" s="61">
        <v>43100</v>
      </c>
    </row>
    <row r="9363" spans="1:7" x14ac:dyDescent="0.15">
      <c r="A9363" s="44">
        <v>39545</v>
      </c>
      <c r="B9363" s="44" t="s">
        <v>1295</v>
      </c>
      <c r="C9363" s="48" t="s">
        <v>8070</v>
      </c>
      <c r="D9363" s="44">
        <v>2003</v>
      </c>
      <c r="E9363" s="48" t="s">
        <v>8780</v>
      </c>
      <c r="F9363" s="44" t="s">
        <v>1294</v>
      </c>
      <c r="G9363" s="61"/>
    </row>
    <row r="9364" spans="1:7" x14ac:dyDescent="0.15">
      <c r="A9364" s="44">
        <v>39546</v>
      </c>
      <c r="B9364" s="44" t="s">
        <v>1295</v>
      </c>
      <c r="C9364" s="48" t="s">
        <v>8397</v>
      </c>
      <c r="D9364" s="44">
        <v>2008</v>
      </c>
      <c r="E9364" s="48" t="s">
        <v>8780</v>
      </c>
      <c r="F9364" s="44" t="s">
        <v>1294</v>
      </c>
      <c r="G9364" s="61"/>
    </row>
    <row r="9365" spans="1:7" x14ac:dyDescent="0.15">
      <c r="A9365" s="44">
        <v>39547</v>
      </c>
      <c r="B9365" s="44" t="s">
        <v>1295</v>
      </c>
      <c r="C9365" s="48" t="s">
        <v>9470</v>
      </c>
      <c r="D9365" s="44">
        <v>2006</v>
      </c>
      <c r="E9365" s="48" t="s">
        <v>9173</v>
      </c>
      <c r="F9365" s="44" t="s">
        <v>1296</v>
      </c>
      <c r="G9365" s="61"/>
    </row>
    <row r="9366" spans="1:7" x14ac:dyDescent="0.15">
      <c r="A9366" s="44">
        <v>39548</v>
      </c>
      <c r="B9366" s="44" t="s">
        <v>1295</v>
      </c>
      <c r="C9366" s="48" t="s">
        <v>8107</v>
      </c>
      <c r="D9366" s="44">
        <v>2005</v>
      </c>
      <c r="E9366" s="48" t="s">
        <v>9173</v>
      </c>
      <c r="F9366" s="44" t="s">
        <v>1296</v>
      </c>
      <c r="G9366" s="61"/>
    </row>
    <row r="9367" spans="1:7" x14ac:dyDescent="0.15">
      <c r="A9367" s="44">
        <v>39549</v>
      </c>
      <c r="B9367" s="44" t="s">
        <v>1295</v>
      </c>
      <c r="C9367" s="48" t="s">
        <v>8108</v>
      </c>
      <c r="D9367" s="44">
        <v>2005</v>
      </c>
      <c r="E9367" s="48" t="s">
        <v>9173</v>
      </c>
      <c r="F9367" s="44" t="s">
        <v>1296</v>
      </c>
      <c r="G9367" s="61"/>
    </row>
    <row r="9368" spans="1:7" x14ac:dyDescent="0.15">
      <c r="A9368" s="44">
        <v>39550</v>
      </c>
      <c r="B9368" s="44" t="s">
        <v>1296</v>
      </c>
      <c r="C9368" s="48" t="s">
        <v>8109</v>
      </c>
      <c r="D9368" s="44">
        <v>2005</v>
      </c>
      <c r="E9368" s="48" t="s">
        <v>9173</v>
      </c>
      <c r="F9368" s="44" t="s">
        <v>1296</v>
      </c>
      <c r="G9368" s="61"/>
    </row>
    <row r="9369" spans="1:7" x14ac:dyDescent="0.15">
      <c r="A9369" s="44">
        <v>39551</v>
      </c>
      <c r="B9369" s="44" t="s">
        <v>1295</v>
      </c>
      <c r="C9369" s="48" t="s">
        <v>8110</v>
      </c>
      <c r="D9369" s="44">
        <v>2005</v>
      </c>
      <c r="E9369" s="48" t="s">
        <v>9173</v>
      </c>
      <c r="F9369" s="44" t="s">
        <v>1296</v>
      </c>
      <c r="G9369" s="61"/>
    </row>
    <row r="9370" spans="1:7" x14ac:dyDescent="0.15">
      <c r="A9370" s="44">
        <v>39552</v>
      </c>
      <c r="B9370" s="44" t="s">
        <v>1296</v>
      </c>
      <c r="C9370" s="48" t="s">
        <v>8025</v>
      </c>
      <c r="D9370" s="44">
        <v>2008</v>
      </c>
      <c r="E9370" s="48" t="s">
        <v>9173</v>
      </c>
      <c r="F9370" s="44" t="s">
        <v>1296</v>
      </c>
      <c r="G9370" s="61"/>
    </row>
    <row r="9371" spans="1:7" x14ac:dyDescent="0.15">
      <c r="A9371" s="44">
        <v>39553</v>
      </c>
      <c r="B9371" s="44" t="s">
        <v>1296</v>
      </c>
      <c r="C9371" s="48" t="s">
        <v>8111</v>
      </c>
      <c r="D9371" s="44">
        <v>2005</v>
      </c>
      <c r="E9371" s="48" t="s">
        <v>9173</v>
      </c>
      <c r="F9371" s="44" t="s">
        <v>1296</v>
      </c>
      <c r="G9371" s="61"/>
    </row>
    <row r="9372" spans="1:7" x14ac:dyDescent="0.15">
      <c r="A9372" s="44">
        <v>39554</v>
      </c>
      <c r="B9372" s="44" t="s">
        <v>1296</v>
      </c>
      <c r="C9372" s="48" t="s">
        <v>8229</v>
      </c>
      <c r="D9372" s="44">
        <v>2008</v>
      </c>
      <c r="E9372" s="48" t="s">
        <v>8804</v>
      </c>
      <c r="F9372" s="44" t="s">
        <v>1296</v>
      </c>
      <c r="G9372" s="61">
        <v>43100</v>
      </c>
    </row>
    <row r="9373" spans="1:7" x14ac:dyDescent="0.15">
      <c r="A9373" s="44">
        <v>39555</v>
      </c>
      <c r="B9373" s="44" t="s">
        <v>1296</v>
      </c>
      <c r="C9373" s="48" t="s">
        <v>8150</v>
      </c>
      <c r="D9373" s="44">
        <v>2006</v>
      </c>
      <c r="E9373" s="48" t="s">
        <v>8756</v>
      </c>
      <c r="F9373" s="44" t="s">
        <v>1296</v>
      </c>
      <c r="G9373" s="61">
        <v>43100</v>
      </c>
    </row>
    <row r="9374" spans="1:7" x14ac:dyDescent="0.15">
      <c r="A9374" s="44">
        <v>39556</v>
      </c>
      <c r="B9374" s="44" t="s">
        <v>1295</v>
      </c>
      <c r="C9374" s="48" t="s">
        <v>8190</v>
      </c>
      <c r="D9374" s="44">
        <v>2007</v>
      </c>
      <c r="E9374" s="48" t="s">
        <v>8756</v>
      </c>
      <c r="F9374" s="44" t="s">
        <v>1296</v>
      </c>
      <c r="G9374" s="61">
        <v>43100</v>
      </c>
    </row>
    <row r="9375" spans="1:7" x14ac:dyDescent="0.15">
      <c r="A9375" s="44">
        <v>39557</v>
      </c>
      <c r="B9375" s="44" t="s">
        <v>1296</v>
      </c>
      <c r="C9375" s="48" t="s">
        <v>8230</v>
      </c>
      <c r="D9375" s="44">
        <v>2008</v>
      </c>
      <c r="E9375" s="48" t="s">
        <v>8756</v>
      </c>
      <c r="F9375" s="44" t="s">
        <v>1296</v>
      </c>
      <c r="G9375" s="61">
        <v>43100</v>
      </c>
    </row>
    <row r="9376" spans="1:7" x14ac:dyDescent="0.15">
      <c r="A9376" s="44">
        <v>39558</v>
      </c>
      <c r="B9376" s="44" t="s">
        <v>1296</v>
      </c>
      <c r="C9376" s="48" t="s">
        <v>8084</v>
      </c>
      <c r="D9376" s="44">
        <v>2004</v>
      </c>
      <c r="E9376" s="48" t="s">
        <v>8831</v>
      </c>
      <c r="F9376" s="44" t="s">
        <v>1297</v>
      </c>
      <c r="G9376" s="61">
        <v>43045</v>
      </c>
    </row>
    <row r="9377" spans="1:7" x14ac:dyDescent="0.15">
      <c r="A9377" s="44">
        <v>39559</v>
      </c>
      <c r="B9377" s="44" t="s">
        <v>1295</v>
      </c>
      <c r="C9377" s="48" t="s">
        <v>8024</v>
      </c>
      <c r="D9377" s="44">
        <v>2003</v>
      </c>
      <c r="E9377" s="48" t="s">
        <v>8831</v>
      </c>
      <c r="F9377" s="44" t="s">
        <v>1297</v>
      </c>
      <c r="G9377" s="61">
        <v>43045</v>
      </c>
    </row>
    <row r="9378" spans="1:7" x14ac:dyDescent="0.15">
      <c r="A9378" s="44">
        <v>39560</v>
      </c>
      <c r="B9378" s="44" t="s">
        <v>1295</v>
      </c>
      <c r="C9378" s="48" t="s">
        <v>8085</v>
      </c>
      <c r="D9378" s="44">
        <v>2004</v>
      </c>
      <c r="E9378" s="48" t="s">
        <v>8831</v>
      </c>
      <c r="F9378" s="44" t="s">
        <v>1297</v>
      </c>
      <c r="G9378" s="61"/>
    </row>
    <row r="9379" spans="1:7" x14ac:dyDescent="0.15">
      <c r="A9379" s="133">
        <v>39561</v>
      </c>
      <c r="B9379" s="133" t="s">
        <v>1295</v>
      </c>
      <c r="C9379" s="134" t="s">
        <v>8398</v>
      </c>
      <c r="D9379" s="133">
        <v>2004</v>
      </c>
      <c r="E9379" s="134" t="s">
        <v>8743</v>
      </c>
      <c r="F9379" s="133" t="s">
        <v>1299</v>
      </c>
    </row>
    <row r="9380" spans="1:7" x14ac:dyDescent="0.15">
      <c r="A9380" s="44">
        <v>39562</v>
      </c>
      <c r="B9380" s="44" t="s">
        <v>1296</v>
      </c>
      <c r="C9380" s="48" t="s">
        <v>1175</v>
      </c>
      <c r="D9380" s="44">
        <v>2004</v>
      </c>
      <c r="E9380" s="48" t="s">
        <v>8821</v>
      </c>
      <c r="F9380" s="44" t="s">
        <v>1299</v>
      </c>
      <c r="G9380" s="61">
        <v>43059</v>
      </c>
    </row>
    <row r="9381" spans="1:7" x14ac:dyDescent="0.15">
      <c r="A9381" s="44">
        <v>39563</v>
      </c>
      <c r="B9381" s="44" t="s">
        <v>1295</v>
      </c>
      <c r="C9381" s="48" t="s">
        <v>8086</v>
      </c>
      <c r="D9381" s="44">
        <v>2004</v>
      </c>
      <c r="E9381" s="48" t="s">
        <v>8791</v>
      </c>
      <c r="F9381" s="44" t="s">
        <v>1295</v>
      </c>
      <c r="G9381" s="61"/>
    </row>
    <row r="9382" spans="1:7" x14ac:dyDescent="0.15">
      <c r="A9382" s="44">
        <v>39564</v>
      </c>
      <c r="B9382" s="44" t="s">
        <v>1296</v>
      </c>
      <c r="C9382" s="48" t="s">
        <v>8270</v>
      </c>
      <c r="D9382" s="44">
        <v>2010</v>
      </c>
      <c r="E9382" s="48" t="s">
        <v>8689</v>
      </c>
      <c r="F9382" s="44" t="s">
        <v>1290</v>
      </c>
      <c r="G9382" s="61"/>
    </row>
    <row r="9383" spans="1:7" x14ac:dyDescent="0.15">
      <c r="A9383" s="44">
        <v>39565</v>
      </c>
      <c r="B9383" s="44" t="s">
        <v>1296</v>
      </c>
      <c r="C9383" s="48" t="s">
        <v>8231</v>
      </c>
      <c r="D9383" s="44">
        <v>2008</v>
      </c>
      <c r="E9383" s="48" t="s">
        <v>8689</v>
      </c>
      <c r="F9383" s="44" t="s">
        <v>1290</v>
      </c>
      <c r="G9383" s="61"/>
    </row>
    <row r="9384" spans="1:7" x14ac:dyDescent="0.15">
      <c r="A9384" s="44">
        <v>39566</v>
      </c>
      <c r="B9384" s="44" t="s">
        <v>1295</v>
      </c>
      <c r="C9384" s="48" t="s">
        <v>8011</v>
      </c>
      <c r="D9384" s="44">
        <v>2004</v>
      </c>
      <c r="E9384" s="48" t="s">
        <v>8689</v>
      </c>
      <c r="F9384" s="44" t="s">
        <v>1290</v>
      </c>
      <c r="G9384" s="61">
        <v>43024</v>
      </c>
    </row>
    <row r="9385" spans="1:7" x14ac:dyDescent="0.15">
      <c r="A9385" s="44">
        <v>39567</v>
      </c>
      <c r="B9385" s="44" t="s">
        <v>1295</v>
      </c>
      <c r="C9385" s="48" t="s">
        <v>8191</v>
      </c>
      <c r="D9385" s="44">
        <v>2007</v>
      </c>
      <c r="E9385" s="48" t="s">
        <v>8689</v>
      </c>
      <c r="F9385" s="44" t="s">
        <v>1290</v>
      </c>
      <c r="G9385" s="61">
        <v>43100</v>
      </c>
    </row>
    <row r="9386" spans="1:7" x14ac:dyDescent="0.15">
      <c r="A9386" s="44">
        <v>39568</v>
      </c>
      <c r="B9386" s="44" t="s">
        <v>1296</v>
      </c>
      <c r="C9386" s="48" t="s">
        <v>8192</v>
      </c>
      <c r="D9386" s="44">
        <v>2007</v>
      </c>
      <c r="E9386" s="48" t="s">
        <v>8689</v>
      </c>
      <c r="F9386" s="44" t="s">
        <v>1290</v>
      </c>
      <c r="G9386" s="61"/>
    </row>
    <row r="9387" spans="1:7" x14ac:dyDescent="0.15">
      <c r="A9387" s="44">
        <v>39569</v>
      </c>
      <c r="B9387" s="44" t="s">
        <v>1295</v>
      </c>
      <c r="C9387" s="48" t="s">
        <v>8193</v>
      </c>
      <c r="D9387" s="44">
        <v>2007</v>
      </c>
      <c r="E9387" s="48" t="s">
        <v>8761</v>
      </c>
      <c r="F9387" s="44" t="s">
        <v>1292</v>
      </c>
      <c r="G9387" s="61"/>
    </row>
    <row r="9388" spans="1:7" x14ac:dyDescent="0.15">
      <c r="A9388" s="44">
        <v>39570</v>
      </c>
      <c r="B9388" s="44" t="s">
        <v>1296</v>
      </c>
      <c r="C9388" s="48" t="s">
        <v>8034</v>
      </c>
      <c r="D9388" s="44">
        <v>2007</v>
      </c>
      <c r="E9388" s="48" t="s">
        <v>8761</v>
      </c>
      <c r="F9388" s="44" t="s">
        <v>1292</v>
      </c>
      <c r="G9388" s="61"/>
    </row>
    <row r="9389" spans="1:7" x14ac:dyDescent="0.15">
      <c r="A9389" s="44">
        <v>39571</v>
      </c>
      <c r="B9389" s="44" t="s">
        <v>1296</v>
      </c>
      <c r="C9389" s="48" t="s">
        <v>8194</v>
      </c>
      <c r="D9389" s="44">
        <v>2007</v>
      </c>
      <c r="E9389" s="48" t="s">
        <v>8761</v>
      </c>
      <c r="F9389" s="44" t="s">
        <v>1292</v>
      </c>
      <c r="G9389" s="61"/>
    </row>
    <row r="9390" spans="1:7" x14ac:dyDescent="0.15">
      <c r="A9390" s="44">
        <v>39572</v>
      </c>
      <c r="B9390" s="44" t="s">
        <v>1295</v>
      </c>
      <c r="C9390" s="48" t="s">
        <v>8112</v>
      </c>
      <c r="D9390" s="44">
        <v>2005</v>
      </c>
      <c r="E9390" s="48" t="s">
        <v>8696</v>
      </c>
      <c r="F9390" s="44" t="s">
        <v>1291</v>
      </c>
      <c r="G9390" s="61"/>
    </row>
    <row r="9391" spans="1:7" x14ac:dyDescent="0.15">
      <c r="A9391" s="44">
        <v>39573</v>
      </c>
      <c r="B9391" s="44" t="s">
        <v>1296</v>
      </c>
      <c r="C9391" s="48" t="s">
        <v>8020</v>
      </c>
      <c r="D9391" s="44">
        <v>2002</v>
      </c>
      <c r="E9391" s="48" t="s">
        <v>8757</v>
      </c>
      <c r="F9391" s="44" t="s">
        <v>1295</v>
      </c>
      <c r="G9391" s="61">
        <v>43100</v>
      </c>
    </row>
    <row r="9392" spans="1:7" x14ac:dyDescent="0.15">
      <c r="A9392" s="44">
        <v>39574</v>
      </c>
      <c r="B9392" s="44" t="s">
        <v>1296</v>
      </c>
      <c r="C9392" s="48" t="s">
        <v>8047</v>
      </c>
      <c r="D9392" s="44">
        <v>2000</v>
      </c>
      <c r="E9392" s="48" t="s">
        <v>8757</v>
      </c>
      <c r="F9392" s="44" t="s">
        <v>1295</v>
      </c>
      <c r="G9392" s="61"/>
    </row>
    <row r="9393" spans="1:7" x14ac:dyDescent="0.15">
      <c r="A9393" s="44">
        <v>39575</v>
      </c>
      <c r="B9393" s="44" t="s">
        <v>1296</v>
      </c>
      <c r="C9393" s="48" t="s">
        <v>8019</v>
      </c>
      <c r="D9393" s="44">
        <v>2002</v>
      </c>
      <c r="E9393" s="48" t="s">
        <v>8805</v>
      </c>
      <c r="F9393" s="44" t="s">
        <v>1298</v>
      </c>
      <c r="G9393" s="61">
        <v>43035</v>
      </c>
    </row>
    <row r="9394" spans="1:7" x14ac:dyDescent="0.15">
      <c r="A9394" s="44">
        <v>39576</v>
      </c>
      <c r="B9394" s="44" t="s">
        <v>1295</v>
      </c>
      <c r="C9394" s="48" t="s">
        <v>8151</v>
      </c>
      <c r="D9394" s="44">
        <v>2006</v>
      </c>
      <c r="E9394" s="48" t="s">
        <v>8730</v>
      </c>
      <c r="F9394" s="44" t="s">
        <v>1298</v>
      </c>
      <c r="G9394" s="61">
        <v>43100</v>
      </c>
    </row>
    <row r="9395" spans="1:7" x14ac:dyDescent="0.15">
      <c r="A9395" s="44">
        <v>39577</v>
      </c>
      <c r="B9395" s="44" t="s">
        <v>1296</v>
      </c>
      <c r="C9395" s="48" t="s">
        <v>8232</v>
      </c>
      <c r="D9395" s="44">
        <v>2008</v>
      </c>
      <c r="E9395" s="48" t="s">
        <v>8780</v>
      </c>
      <c r="F9395" s="44" t="s">
        <v>1294</v>
      </c>
      <c r="G9395" s="61"/>
    </row>
    <row r="9396" spans="1:7" x14ac:dyDescent="0.15">
      <c r="A9396" s="44">
        <v>39578</v>
      </c>
      <c r="B9396" s="44" t="s">
        <v>1295</v>
      </c>
      <c r="C9396" s="48" t="s">
        <v>8152</v>
      </c>
      <c r="D9396" s="44">
        <v>2006</v>
      </c>
      <c r="E9396" s="48" t="s">
        <v>8780</v>
      </c>
      <c r="F9396" s="44" t="s">
        <v>1294</v>
      </c>
      <c r="G9396" s="61">
        <v>43100</v>
      </c>
    </row>
    <row r="9397" spans="1:7" x14ac:dyDescent="0.15">
      <c r="A9397" s="44">
        <v>39579</v>
      </c>
      <c r="B9397" s="44" t="s">
        <v>1295</v>
      </c>
      <c r="C9397" s="48" t="s">
        <v>8087</v>
      </c>
      <c r="D9397" s="44">
        <v>2004</v>
      </c>
      <c r="E9397" s="48" t="s">
        <v>8780</v>
      </c>
      <c r="F9397" s="44" t="s">
        <v>1294</v>
      </c>
      <c r="G9397" s="61">
        <v>43100</v>
      </c>
    </row>
    <row r="9398" spans="1:7" x14ac:dyDescent="0.15">
      <c r="A9398" s="44">
        <v>39580</v>
      </c>
      <c r="B9398" s="44" t="s">
        <v>1296</v>
      </c>
      <c r="C9398" s="48" t="s">
        <v>8071</v>
      </c>
      <c r="D9398" s="44">
        <v>2003</v>
      </c>
      <c r="E9398" s="48" t="s">
        <v>8730</v>
      </c>
      <c r="F9398" s="44" t="s">
        <v>1298</v>
      </c>
      <c r="G9398" s="61"/>
    </row>
    <row r="9399" spans="1:7" x14ac:dyDescent="0.15">
      <c r="A9399" s="44">
        <v>39581</v>
      </c>
      <c r="B9399" s="44" t="s">
        <v>1296</v>
      </c>
      <c r="C9399" s="48" t="s">
        <v>8233</v>
      </c>
      <c r="D9399" s="44">
        <v>2008</v>
      </c>
      <c r="E9399" s="48" t="s">
        <v>8730</v>
      </c>
      <c r="F9399" s="44" t="s">
        <v>1298</v>
      </c>
      <c r="G9399" s="61"/>
    </row>
    <row r="9400" spans="1:7" x14ac:dyDescent="0.15">
      <c r="A9400" s="44">
        <v>39582</v>
      </c>
      <c r="B9400" s="44" t="s">
        <v>1295</v>
      </c>
      <c r="C9400" s="48" t="s">
        <v>8153</v>
      </c>
      <c r="D9400" s="44">
        <v>2006</v>
      </c>
      <c r="E9400" s="48" t="s">
        <v>8730</v>
      </c>
      <c r="F9400" s="44" t="s">
        <v>1298</v>
      </c>
      <c r="G9400" s="61">
        <v>43100</v>
      </c>
    </row>
    <row r="9401" spans="1:7" x14ac:dyDescent="0.15">
      <c r="A9401" s="44">
        <v>39583</v>
      </c>
      <c r="B9401" s="44" t="s">
        <v>1296</v>
      </c>
      <c r="C9401" s="48" t="s">
        <v>8154</v>
      </c>
      <c r="D9401" s="44">
        <v>2006</v>
      </c>
      <c r="E9401" s="48" t="s">
        <v>8730</v>
      </c>
      <c r="F9401" s="44" t="s">
        <v>1298</v>
      </c>
      <c r="G9401" s="61">
        <v>43100</v>
      </c>
    </row>
    <row r="9402" spans="1:7" x14ac:dyDescent="0.15">
      <c r="A9402" s="44">
        <v>39584</v>
      </c>
      <c r="B9402" s="44" t="s">
        <v>1295</v>
      </c>
      <c r="C9402" s="48" t="s">
        <v>8234</v>
      </c>
      <c r="D9402" s="44">
        <v>2008</v>
      </c>
      <c r="E9402" s="48" t="s">
        <v>8730</v>
      </c>
      <c r="F9402" s="44" t="s">
        <v>1298</v>
      </c>
      <c r="G9402" s="61"/>
    </row>
    <row r="9403" spans="1:7" x14ac:dyDescent="0.15">
      <c r="A9403" s="44">
        <v>39585</v>
      </c>
      <c r="B9403" s="44" t="s">
        <v>1296</v>
      </c>
      <c r="C9403" s="48" t="s">
        <v>8155</v>
      </c>
      <c r="D9403" s="44">
        <v>2006</v>
      </c>
      <c r="E9403" s="48" t="s">
        <v>8696</v>
      </c>
      <c r="F9403" s="44" t="s">
        <v>1291</v>
      </c>
      <c r="G9403" s="61"/>
    </row>
    <row r="9404" spans="1:7" x14ac:dyDescent="0.15">
      <c r="A9404" s="44">
        <v>39586</v>
      </c>
      <c r="B9404" s="44" t="s">
        <v>1296</v>
      </c>
      <c r="C9404" s="48" t="s">
        <v>8113</v>
      </c>
      <c r="D9404" s="44">
        <v>2005</v>
      </c>
      <c r="E9404" s="48" t="s">
        <v>8730</v>
      </c>
      <c r="F9404" s="44" t="s">
        <v>1298</v>
      </c>
      <c r="G9404" s="61">
        <v>43100</v>
      </c>
    </row>
    <row r="9405" spans="1:7" x14ac:dyDescent="0.15">
      <c r="A9405" s="44">
        <v>39587</v>
      </c>
      <c r="B9405" s="44" t="s">
        <v>1295</v>
      </c>
      <c r="C9405" s="48" t="s">
        <v>8195</v>
      </c>
      <c r="D9405" s="44">
        <v>2007</v>
      </c>
      <c r="E9405" s="48" t="s">
        <v>8730</v>
      </c>
      <c r="F9405" s="44" t="s">
        <v>1298</v>
      </c>
      <c r="G9405" s="61">
        <v>43100</v>
      </c>
    </row>
    <row r="9406" spans="1:7" x14ac:dyDescent="0.15">
      <c r="A9406" s="44">
        <v>39588</v>
      </c>
      <c r="B9406" s="44" t="s">
        <v>1295</v>
      </c>
      <c r="C9406" s="48" t="s">
        <v>8156</v>
      </c>
      <c r="D9406" s="44">
        <v>2006</v>
      </c>
      <c r="E9406" s="48" t="s">
        <v>8702</v>
      </c>
      <c r="F9406" s="44" t="s">
        <v>1299</v>
      </c>
      <c r="G9406" s="61">
        <v>43100</v>
      </c>
    </row>
    <row r="9407" spans="1:7" x14ac:dyDescent="0.15">
      <c r="A9407" s="44">
        <v>39589</v>
      </c>
      <c r="B9407" s="44" t="s">
        <v>1295</v>
      </c>
      <c r="C9407" s="48" t="s">
        <v>8196</v>
      </c>
      <c r="D9407" s="44">
        <v>2007</v>
      </c>
      <c r="E9407" s="48" t="s">
        <v>8761</v>
      </c>
      <c r="F9407" s="44" t="s">
        <v>1292</v>
      </c>
      <c r="G9407" s="61"/>
    </row>
    <row r="9408" spans="1:7" x14ac:dyDescent="0.15">
      <c r="A9408" s="44">
        <v>39590</v>
      </c>
      <c r="B9408" s="44" t="s">
        <v>1296</v>
      </c>
      <c r="C9408" s="48" t="s">
        <v>8197</v>
      </c>
      <c r="D9408" s="44">
        <v>2007</v>
      </c>
      <c r="E9408" s="48" t="s">
        <v>8708</v>
      </c>
      <c r="F9408" s="44" t="s">
        <v>1296</v>
      </c>
      <c r="G9408" s="61">
        <v>43100</v>
      </c>
    </row>
    <row r="9409" spans="1:7" x14ac:dyDescent="0.15">
      <c r="A9409" s="44">
        <v>39592</v>
      </c>
      <c r="B9409" s="44" t="s">
        <v>1295</v>
      </c>
      <c r="C9409" s="48" t="s">
        <v>8072</v>
      </c>
      <c r="D9409" s="44">
        <v>2003</v>
      </c>
      <c r="E9409" s="48" t="s">
        <v>8692</v>
      </c>
      <c r="F9409" s="44" t="s">
        <v>1298</v>
      </c>
      <c r="G9409" s="61">
        <v>43059</v>
      </c>
    </row>
    <row r="9410" spans="1:7" x14ac:dyDescent="0.15">
      <c r="A9410" s="44">
        <v>39593</v>
      </c>
      <c r="B9410" s="44" t="s">
        <v>1296</v>
      </c>
      <c r="C9410" s="48" t="s">
        <v>8235</v>
      </c>
      <c r="D9410" s="44">
        <v>2008</v>
      </c>
      <c r="E9410" s="48" t="s">
        <v>8693</v>
      </c>
      <c r="F9410" s="44" t="s">
        <v>1295</v>
      </c>
      <c r="G9410" s="61"/>
    </row>
    <row r="9411" spans="1:7" x14ac:dyDescent="0.15">
      <c r="A9411" s="44">
        <v>39594</v>
      </c>
      <c r="B9411" s="44" t="s">
        <v>1296</v>
      </c>
      <c r="C9411" s="48" t="s">
        <v>8157</v>
      </c>
      <c r="D9411" s="44">
        <v>2006</v>
      </c>
      <c r="E9411" s="48" t="s">
        <v>8813</v>
      </c>
      <c r="F9411" s="44" t="s">
        <v>1290</v>
      </c>
      <c r="G9411" s="61"/>
    </row>
    <row r="9412" spans="1:7" x14ac:dyDescent="0.15">
      <c r="A9412" s="44">
        <v>39595</v>
      </c>
      <c r="B9412" s="44" t="s">
        <v>1295</v>
      </c>
      <c r="C9412" s="48" t="s">
        <v>8399</v>
      </c>
      <c r="D9412" s="44">
        <v>2009</v>
      </c>
      <c r="E9412" s="48" t="s">
        <v>8813</v>
      </c>
      <c r="F9412" s="44" t="s">
        <v>1290</v>
      </c>
      <c r="G9412" s="61"/>
    </row>
    <row r="9413" spans="1:7" x14ac:dyDescent="0.15">
      <c r="A9413" s="44">
        <v>39596</v>
      </c>
      <c r="B9413" s="44" t="s">
        <v>1295</v>
      </c>
      <c r="C9413" s="48" t="s">
        <v>8271</v>
      </c>
      <c r="D9413" s="44">
        <v>2010</v>
      </c>
      <c r="E9413" s="48" t="s">
        <v>8813</v>
      </c>
      <c r="F9413" s="44" t="s">
        <v>1290</v>
      </c>
      <c r="G9413" s="61"/>
    </row>
    <row r="9414" spans="1:7" x14ac:dyDescent="0.15">
      <c r="A9414" s="133">
        <v>39597</v>
      </c>
      <c r="B9414" s="133" t="s">
        <v>1295</v>
      </c>
      <c r="C9414" s="134" t="s">
        <v>8272</v>
      </c>
      <c r="D9414" s="133">
        <v>2010</v>
      </c>
      <c r="E9414" s="134" t="s">
        <v>8813</v>
      </c>
      <c r="F9414" s="133" t="s">
        <v>1290</v>
      </c>
    </row>
    <row r="9415" spans="1:7" x14ac:dyDescent="0.15">
      <c r="A9415" s="44">
        <v>39598</v>
      </c>
      <c r="B9415" s="44" t="s">
        <v>1296</v>
      </c>
      <c r="C9415" s="48" t="s">
        <v>8114</v>
      </c>
      <c r="D9415" s="44">
        <v>2005</v>
      </c>
      <c r="E9415" s="48" t="s">
        <v>8813</v>
      </c>
      <c r="F9415" s="44" t="s">
        <v>1290</v>
      </c>
      <c r="G9415" s="61"/>
    </row>
    <row r="9416" spans="1:7" x14ac:dyDescent="0.15">
      <c r="A9416" s="44">
        <v>39599</v>
      </c>
      <c r="B9416" s="44" t="s">
        <v>1295</v>
      </c>
      <c r="C9416" s="48" t="s">
        <v>8198</v>
      </c>
      <c r="D9416" s="44">
        <v>2007</v>
      </c>
      <c r="E9416" s="48" t="s">
        <v>8813</v>
      </c>
      <c r="F9416" s="44" t="s">
        <v>1290</v>
      </c>
      <c r="G9416" s="61"/>
    </row>
    <row r="9417" spans="1:7" x14ac:dyDescent="0.15">
      <c r="A9417" s="44">
        <v>39600</v>
      </c>
      <c r="B9417" s="44" t="s">
        <v>1295</v>
      </c>
      <c r="C9417" s="48" t="s">
        <v>8258</v>
      </c>
      <c r="D9417" s="44">
        <v>2009</v>
      </c>
      <c r="E9417" s="48" t="s">
        <v>8813</v>
      </c>
      <c r="F9417" s="44" t="s">
        <v>1290</v>
      </c>
      <c r="G9417" s="61"/>
    </row>
    <row r="9418" spans="1:7" x14ac:dyDescent="0.15">
      <c r="A9418" s="44">
        <v>39601</v>
      </c>
      <c r="B9418" s="44" t="s">
        <v>1296</v>
      </c>
      <c r="C9418" s="48" t="s">
        <v>8273</v>
      </c>
      <c r="D9418" s="44">
        <v>2010</v>
      </c>
      <c r="E9418" s="48" t="s">
        <v>8813</v>
      </c>
      <c r="F9418" s="44" t="s">
        <v>1290</v>
      </c>
      <c r="G9418" s="61"/>
    </row>
    <row r="9419" spans="1:7" x14ac:dyDescent="0.15">
      <c r="A9419" s="44">
        <v>39602</v>
      </c>
      <c r="B9419" s="44" t="s">
        <v>1295</v>
      </c>
      <c r="C9419" s="48" t="s">
        <v>8057</v>
      </c>
      <c r="D9419" s="44">
        <v>2002</v>
      </c>
      <c r="E9419" s="48" t="s">
        <v>8803</v>
      </c>
      <c r="F9419" s="44" t="s">
        <v>1296</v>
      </c>
      <c r="G9419" s="61"/>
    </row>
    <row r="9420" spans="1:7" x14ac:dyDescent="0.15">
      <c r="A9420" s="44">
        <v>39603</v>
      </c>
      <c r="B9420" s="44" t="s">
        <v>1295</v>
      </c>
      <c r="C9420" s="48" t="s">
        <v>3058</v>
      </c>
      <c r="D9420" s="44">
        <v>2006</v>
      </c>
      <c r="E9420" s="48" t="s">
        <v>8735</v>
      </c>
      <c r="F9420" s="44" t="s">
        <v>1295</v>
      </c>
      <c r="G9420" s="61"/>
    </row>
    <row r="9421" spans="1:7" x14ac:dyDescent="0.15">
      <c r="A9421" s="44">
        <v>39604</v>
      </c>
      <c r="B9421" s="44" t="s">
        <v>1295</v>
      </c>
      <c r="C9421" s="48" t="s">
        <v>8158</v>
      </c>
      <c r="D9421" s="44">
        <v>2006</v>
      </c>
      <c r="E9421" s="48" t="s">
        <v>8735</v>
      </c>
      <c r="F9421" s="44" t="s">
        <v>1295</v>
      </c>
      <c r="G9421" s="61"/>
    </row>
    <row r="9422" spans="1:7" x14ac:dyDescent="0.15">
      <c r="A9422" s="44">
        <v>39605</v>
      </c>
      <c r="B9422" s="44" t="s">
        <v>1296</v>
      </c>
      <c r="C9422" s="48" t="s">
        <v>8236</v>
      </c>
      <c r="D9422" s="44">
        <v>2008</v>
      </c>
      <c r="E9422" s="48" t="s">
        <v>8735</v>
      </c>
      <c r="F9422" s="44" t="s">
        <v>1295</v>
      </c>
      <c r="G9422" s="61"/>
    </row>
    <row r="9423" spans="1:7" x14ac:dyDescent="0.15">
      <c r="A9423" s="44">
        <v>39606</v>
      </c>
      <c r="B9423" s="44" t="s">
        <v>1296</v>
      </c>
      <c r="C9423" s="48" t="s">
        <v>8199</v>
      </c>
      <c r="D9423" s="44">
        <v>2007</v>
      </c>
      <c r="E9423" s="48" t="s">
        <v>8735</v>
      </c>
      <c r="F9423" s="44" t="s">
        <v>1295</v>
      </c>
      <c r="G9423" s="61">
        <v>43100</v>
      </c>
    </row>
    <row r="9424" spans="1:7" x14ac:dyDescent="0.15">
      <c r="A9424" s="44">
        <v>39607</v>
      </c>
      <c r="B9424" s="44" t="s">
        <v>1296</v>
      </c>
      <c r="C9424" s="48" t="s">
        <v>8115</v>
      </c>
      <c r="D9424" s="44">
        <v>2005</v>
      </c>
      <c r="E9424" s="48" t="s">
        <v>8802</v>
      </c>
      <c r="F9424" s="44" t="s">
        <v>1296</v>
      </c>
      <c r="G9424" s="61"/>
    </row>
    <row r="9425" spans="1:7" x14ac:dyDescent="0.15">
      <c r="A9425" s="44">
        <v>39608</v>
      </c>
      <c r="B9425" s="44" t="s">
        <v>1295</v>
      </c>
      <c r="C9425" s="48" t="s">
        <v>8159</v>
      </c>
      <c r="D9425" s="44">
        <v>2006</v>
      </c>
      <c r="E9425" s="48" t="s">
        <v>9173</v>
      </c>
      <c r="F9425" s="44" t="s">
        <v>1296</v>
      </c>
      <c r="G9425" s="61"/>
    </row>
    <row r="9426" spans="1:7" x14ac:dyDescent="0.15">
      <c r="A9426" s="133">
        <v>39609</v>
      </c>
      <c r="B9426" s="133" t="s">
        <v>1295</v>
      </c>
      <c r="C9426" s="134" t="s">
        <v>8160</v>
      </c>
      <c r="D9426" s="133">
        <v>2006</v>
      </c>
      <c r="E9426" s="134" t="s">
        <v>9173</v>
      </c>
      <c r="F9426" s="133" t="s">
        <v>1296</v>
      </c>
    </row>
    <row r="9427" spans="1:7" x14ac:dyDescent="0.15">
      <c r="A9427" s="44">
        <v>39610</v>
      </c>
      <c r="B9427" s="44" t="s">
        <v>1295</v>
      </c>
      <c r="C9427" s="48" t="s">
        <v>9471</v>
      </c>
      <c r="D9427" s="44">
        <v>2006</v>
      </c>
      <c r="E9427" s="48" t="s">
        <v>9173</v>
      </c>
      <c r="F9427" s="44" t="s">
        <v>1296</v>
      </c>
      <c r="G9427" s="61"/>
    </row>
    <row r="9428" spans="1:7" x14ac:dyDescent="0.15">
      <c r="A9428" s="44">
        <v>39611</v>
      </c>
      <c r="B9428" s="44" t="s">
        <v>1296</v>
      </c>
      <c r="C9428" s="48" t="s">
        <v>8161</v>
      </c>
      <c r="D9428" s="44">
        <v>2006</v>
      </c>
      <c r="E9428" s="48" t="s">
        <v>9173</v>
      </c>
      <c r="F9428" s="44" t="s">
        <v>1296</v>
      </c>
      <c r="G9428" s="61"/>
    </row>
    <row r="9429" spans="1:7" x14ac:dyDescent="0.15">
      <c r="A9429" s="44">
        <v>39612</v>
      </c>
      <c r="B9429" s="44" t="s">
        <v>1295</v>
      </c>
      <c r="C9429" s="48" t="s">
        <v>3577</v>
      </c>
      <c r="D9429" s="44">
        <v>2004</v>
      </c>
      <c r="E9429" s="48" t="s">
        <v>8831</v>
      </c>
      <c r="F9429" s="44" t="s">
        <v>1297</v>
      </c>
      <c r="G9429" s="61">
        <v>43045</v>
      </c>
    </row>
    <row r="9430" spans="1:7" x14ac:dyDescent="0.15">
      <c r="A9430" s="44">
        <v>39613</v>
      </c>
      <c r="B9430" s="44" t="s">
        <v>1295</v>
      </c>
      <c r="C9430" s="48" t="s">
        <v>8048</v>
      </c>
      <c r="D9430" s="44">
        <v>2000</v>
      </c>
      <c r="E9430" s="48" t="s">
        <v>8729</v>
      </c>
      <c r="F9430" s="44" t="s">
        <v>1298</v>
      </c>
      <c r="G9430" s="61"/>
    </row>
    <row r="9431" spans="1:7" x14ac:dyDescent="0.15">
      <c r="A9431" s="44">
        <v>39614</v>
      </c>
      <c r="B9431" s="44" t="s">
        <v>1296</v>
      </c>
      <c r="C9431" s="48" t="s">
        <v>8200</v>
      </c>
      <c r="D9431" s="44">
        <v>2007</v>
      </c>
      <c r="E9431" s="48" t="s">
        <v>8813</v>
      </c>
      <c r="F9431" s="44" t="s">
        <v>1290</v>
      </c>
      <c r="G9431" s="61"/>
    </row>
    <row r="9432" spans="1:7" x14ac:dyDescent="0.15">
      <c r="A9432" s="44">
        <v>39616</v>
      </c>
      <c r="B9432" s="44" t="s">
        <v>1296</v>
      </c>
      <c r="C9432" s="48" t="s">
        <v>8400</v>
      </c>
      <c r="D9432" s="44">
        <v>2002</v>
      </c>
      <c r="E9432" s="48" t="s">
        <v>8813</v>
      </c>
      <c r="F9432" s="44" t="s">
        <v>1290</v>
      </c>
      <c r="G9432" s="61"/>
    </row>
    <row r="9433" spans="1:7" x14ac:dyDescent="0.15">
      <c r="A9433" s="44">
        <v>39617</v>
      </c>
      <c r="B9433" s="44" t="s">
        <v>1296</v>
      </c>
      <c r="C9433" s="48" t="s">
        <v>8073</v>
      </c>
      <c r="D9433" s="44">
        <v>2003</v>
      </c>
      <c r="E9433" s="48" t="s">
        <v>8790</v>
      </c>
      <c r="F9433" s="44" t="s">
        <v>1298</v>
      </c>
      <c r="G9433" s="61">
        <v>43100</v>
      </c>
    </row>
    <row r="9434" spans="1:7" x14ac:dyDescent="0.15">
      <c r="A9434" s="44">
        <v>39618</v>
      </c>
      <c r="B9434" s="44" t="s">
        <v>1295</v>
      </c>
      <c r="C9434" s="48" t="s">
        <v>8162</v>
      </c>
      <c r="D9434" s="44">
        <v>2006</v>
      </c>
      <c r="E9434" s="48" t="s">
        <v>8707</v>
      </c>
      <c r="F9434" s="44" t="s">
        <v>1290</v>
      </c>
      <c r="G9434" s="61">
        <v>43100</v>
      </c>
    </row>
    <row r="9435" spans="1:7" x14ac:dyDescent="0.15">
      <c r="A9435" s="133">
        <v>39619</v>
      </c>
      <c r="B9435" s="133" t="s">
        <v>1295</v>
      </c>
      <c r="C9435" s="134" t="s">
        <v>8277</v>
      </c>
      <c r="D9435" s="133">
        <v>2011</v>
      </c>
      <c r="E9435" s="134" t="s">
        <v>8780</v>
      </c>
      <c r="F9435" s="133" t="s">
        <v>1294</v>
      </c>
    </row>
    <row r="9436" spans="1:7" x14ac:dyDescent="0.15">
      <c r="A9436" s="44">
        <v>39620</v>
      </c>
      <c r="B9436" s="44" t="s">
        <v>1295</v>
      </c>
      <c r="C9436" s="48" t="s">
        <v>8058</v>
      </c>
      <c r="D9436" s="44">
        <v>2002</v>
      </c>
      <c r="E9436" s="48" t="s">
        <v>8780</v>
      </c>
      <c r="F9436" s="44" t="s">
        <v>1294</v>
      </c>
      <c r="G9436" s="61"/>
    </row>
    <row r="9437" spans="1:7" x14ac:dyDescent="0.15">
      <c r="A9437" s="44">
        <v>39621</v>
      </c>
      <c r="B9437" s="44" t="s">
        <v>1295</v>
      </c>
      <c r="C9437" s="48" t="s">
        <v>8059</v>
      </c>
      <c r="D9437" s="44">
        <v>2002</v>
      </c>
      <c r="E9437" s="48" t="s">
        <v>8830</v>
      </c>
      <c r="F9437" s="44" t="s">
        <v>1297</v>
      </c>
      <c r="G9437" s="61">
        <v>43045</v>
      </c>
    </row>
    <row r="9438" spans="1:7" x14ac:dyDescent="0.15">
      <c r="A9438" s="44">
        <v>39622</v>
      </c>
      <c r="B9438" s="44" t="s">
        <v>1295</v>
      </c>
      <c r="C9438" s="48" t="s">
        <v>8002</v>
      </c>
      <c r="D9438" s="44">
        <v>2004</v>
      </c>
      <c r="E9438" s="48" t="s">
        <v>9977</v>
      </c>
      <c r="F9438" s="44" t="s">
        <v>1298</v>
      </c>
      <c r="G9438" s="61">
        <v>43035</v>
      </c>
    </row>
    <row r="9439" spans="1:7" x14ac:dyDescent="0.15">
      <c r="A9439" s="44">
        <v>39623</v>
      </c>
      <c r="B9439" s="44" t="s">
        <v>1296</v>
      </c>
      <c r="C9439" s="48" t="s">
        <v>8116</v>
      </c>
      <c r="D9439" s="44">
        <v>2005</v>
      </c>
      <c r="E9439" s="48" t="s">
        <v>8745</v>
      </c>
      <c r="F9439" s="44" t="s">
        <v>1293</v>
      </c>
      <c r="G9439" s="61"/>
    </row>
    <row r="9440" spans="1:7" x14ac:dyDescent="0.15">
      <c r="A9440" s="44">
        <v>39624</v>
      </c>
      <c r="B9440" s="44" t="s">
        <v>1295</v>
      </c>
      <c r="C9440" s="48" t="s">
        <v>8201</v>
      </c>
      <c r="D9440" s="44">
        <v>2007</v>
      </c>
      <c r="E9440" s="48" t="s">
        <v>8745</v>
      </c>
      <c r="F9440" s="44" t="s">
        <v>1293</v>
      </c>
      <c r="G9440" s="61">
        <v>43100</v>
      </c>
    </row>
    <row r="9441" spans="1:7" x14ac:dyDescent="0.15">
      <c r="A9441" s="44">
        <v>39625</v>
      </c>
      <c r="B9441" s="44" t="s">
        <v>1296</v>
      </c>
      <c r="C9441" s="48" t="s">
        <v>8163</v>
      </c>
      <c r="D9441" s="44">
        <v>2006</v>
      </c>
      <c r="E9441" s="48" t="s">
        <v>8745</v>
      </c>
      <c r="F9441" s="44" t="s">
        <v>1293</v>
      </c>
      <c r="G9441" s="61"/>
    </row>
    <row r="9442" spans="1:7" x14ac:dyDescent="0.15">
      <c r="A9442" s="44">
        <v>39626</v>
      </c>
      <c r="B9442" s="44" t="s">
        <v>1295</v>
      </c>
      <c r="C9442" s="48" t="s">
        <v>8259</v>
      </c>
      <c r="D9442" s="44">
        <v>2009</v>
      </c>
      <c r="E9442" s="48" t="s">
        <v>8802</v>
      </c>
      <c r="F9442" s="44" t="s">
        <v>1296</v>
      </c>
      <c r="G9442" s="61"/>
    </row>
    <row r="9443" spans="1:7" x14ac:dyDescent="0.15">
      <c r="A9443" s="44">
        <v>39627</v>
      </c>
      <c r="B9443" s="44" t="s">
        <v>1296</v>
      </c>
      <c r="C9443" s="48" t="s">
        <v>8237</v>
      </c>
      <c r="D9443" s="44">
        <v>2008</v>
      </c>
      <c r="E9443" s="48" t="s">
        <v>8802</v>
      </c>
      <c r="F9443" s="44" t="s">
        <v>1296</v>
      </c>
      <c r="G9443" s="61"/>
    </row>
    <row r="9444" spans="1:7" x14ac:dyDescent="0.15">
      <c r="A9444" s="44">
        <v>39628</v>
      </c>
      <c r="B9444" s="44" t="s">
        <v>1296</v>
      </c>
      <c r="C9444" s="48" t="s">
        <v>8238</v>
      </c>
      <c r="D9444" s="44">
        <v>2008</v>
      </c>
      <c r="E9444" s="48" t="s">
        <v>8708</v>
      </c>
      <c r="F9444" s="44" t="s">
        <v>1296</v>
      </c>
      <c r="G9444" s="61">
        <v>43100</v>
      </c>
    </row>
    <row r="9445" spans="1:7" x14ac:dyDescent="0.15">
      <c r="A9445" s="44">
        <v>39629</v>
      </c>
      <c r="B9445" s="44" t="s">
        <v>1296</v>
      </c>
      <c r="C9445" s="48" t="s">
        <v>8164</v>
      </c>
      <c r="D9445" s="44">
        <v>2006</v>
      </c>
      <c r="E9445" s="48" t="s">
        <v>8726</v>
      </c>
      <c r="F9445" s="44" t="s">
        <v>1292</v>
      </c>
      <c r="G9445" s="61">
        <v>43100</v>
      </c>
    </row>
    <row r="9446" spans="1:7" x14ac:dyDescent="0.15">
      <c r="A9446" s="44">
        <v>39630</v>
      </c>
      <c r="B9446" s="44" t="s">
        <v>1296</v>
      </c>
      <c r="C9446" s="48" t="s">
        <v>8239</v>
      </c>
      <c r="D9446" s="44">
        <v>2008</v>
      </c>
      <c r="E9446" s="48" t="s">
        <v>9174</v>
      </c>
      <c r="F9446" s="44" t="s">
        <v>1290</v>
      </c>
      <c r="G9446" s="61"/>
    </row>
    <row r="9447" spans="1:7" x14ac:dyDescent="0.15">
      <c r="A9447" s="44">
        <v>39631</v>
      </c>
      <c r="B9447" s="44" t="s">
        <v>1295</v>
      </c>
      <c r="C9447" s="48" t="s">
        <v>8240</v>
      </c>
      <c r="D9447" s="44">
        <v>2008</v>
      </c>
      <c r="E9447" s="48" t="s">
        <v>9174</v>
      </c>
      <c r="F9447" s="44" t="s">
        <v>1290</v>
      </c>
      <c r="G9447" s="61"/>
    </row>
    <row r="9448" spans="1:7" x14ac:dyDescent="0.15">
      <c r="A9448" s="44">
        <v>39633</v>
      </c>
      <c r="B9448" s="44" t="s">
        <v>1295</v>
      </c>
      <c r="C9448" s="48" t="s">
        <v>8074</v>
      </c>
      <c r="D9448" s="44">
        <v>2003</v>
      </c>
      <c r="E9448" s="48" t="s">
        <v>9210</v>
      </c>
      <c r="F9448" s="44" t="s">
        <v>1297</v>
      </c>
      <c r="G9448" s="61"/>
    </row>
    <row r="9449" spans="1:7" x14ac:dyDescent="0.15">
      <c r="A9449" s="44">
        <v>39634</v>
      </c>
      <c r="B9449" s="44" t="s">
        <v>1295</v>
      </c>
      <c r="C9449" s="48" t="s">
        <v>8401</v>
      </c>
      <c r="D9449" s="44">
        <v>2008</v>
      </c>
      <c r="E9449" s="48" t="s">
        <v>8804</v>
      </c>
      <c r="F9449" s="44" t="s">
        <v>1296</v>
      </c>
      <c r="G9449" s="61">
        <v>43100</v>
      </c>
    </row>
    <row r="9450" spans="1:7" x14ac:dyDescent="0.15">
      <c r="A9450" s="44">
        <v>39635</v>
      </c>
      <c r="B9450" s="44" t="s">
        <v>1296</v>
      </c>
      <c r="C9450" s="48" t="s">
        <v>8165</v>
      </c>
      <c r="D9450" s="44">
        <v>2006</v>
      </c>
      <c r="E9450" s="48" t="s">
        <v>8804</v>
      </c>
      <c r="F9450" s="44" t="s">
        <v>1296</v>
      </c>
      <c r="G9450" s="61">
        <v>43100</v>
      </c>
    </row>
    <row r="9451" spans="1:7" x14ac:dyDescent="0.15">
      <c r="A9451" s="44">
        <v>39636</v>
      </c>
      <c r="B9451" s="44" t="s">
        <v>1295</v>
      </c>
      <c r="C9451" s="48" t="s">
        <v>8075</v>
      </c>
      <c r="D9451" s="44">
        <v>2003</v>
      </c>
      <c r="E9451" s="48" t="s">
        <v>8804</v>
      </c>
      <c r="F9451" s="44" t="s">
        <v>1296</v>
      </c>
      <c r="G9451" s="61"/>
    </row>
    <row r="9452" spans="1:7" x14ac:dyDescent="0.15">
      <c r="A9452" s="44">
        <v>39637</v>
      </c>
      <c r="B9452" s="44" t="s">
        <v>1295</v>
      </c>
      <c r="C9452" s="48" t="s">
        <v>8088</v>
      </c>
      <c r="D9452" s="44">
        <v>2004</v>
      </c>
      <c r="E9452" s="48" t="s">
        <v>8804</v>
      </c>
      <c r="F9452" s="44" t="s">
        <v>1296</v>
      </c>
      <c r="G9452" s="61"/>
    </row>
    <row r="9453" spans="1:7" x14ac:dyDescent="0.15">
      <c r="A9453" s="44">
        <v>39638</v>
      </c>
      <c r="B9453" s="44" t="s">
        <v>1295</v>
      </c>
      <c r="C9453" s="48" t="s">
        <v>8004</v>
      </c>
      <c r="D9453" s="44">
        <v>2006</v>
      </c>
      <c r="E9453" s="48" t="s">
        <v>8841</v>
      </c>
      <c r="F9453" s="44" t="s">
        <v>1293</v>
      </c>
      <c r="G9453" s="61"/>
    </row>
    <row r="9454" spans="1:7" x14ac:dyDescent="0.15">
      <c r="A9454" s="44">
        <v>39639</v>
      </c>
      <c r="B9454" s="44" t="s">
        <v>1296</v>
      </c>
      <c r="C9454" s="48" t="s">
        <v>8041</v>
      </c>
      <c r="D9454" s="44">
        <v>2007</v>
      </c>
      <c r="E9454" s="48" t="s">
        <v>8691</v>
      </c>
      <c r="F9454" s="44" t="s">
        <v>1296</v>
      </c>
      <c r="G9454" s="61"/>
    </row>
    <row r="9455" spans="1:7" x14ac:dyDescent="0.15">
      <c r="A9455" s="44">
        <v>39640</v>
      </c>
      <c r="B9455" s="44" t="s">
        <v>1295</v>
      </c>
      <c r="C9455" s="48" t="s">
        <v>8166</v>
      </c>
      <c r="D9455" s="44">
        <v>2006</v>
      </c>
      <c r="E9455" s="48" t="s">
        <v>8713</v>
      </c>
      <c r="F9455" s="44" t="s">
        <v>1297</v>
      </c>
      <c r="G9455" s="61">
        <v>43045</v>
      </c>
    </row>
    <row r="9456" spans="1:7" x14ac:dyDescent="0.15">
      <c r="A9456" s="44">
        <v>39641</v>
      </c>
      <c r="B9456" s="44" t="s">
        <v>1295</v>
      </c>
      <c r="C9456" s="48" t="s">
        <v>8274</v>
      </c>
      <c r="D9456" s="44">
        <v>2010</v>
      </c>
      <c r="E9456" s="48" t="s">
        <v>8691</v>
      </c>
      <c r="F9456" s="44" t="s">
        <v>1296</v>
      </c>
      <c r="G9456" s="61"/>
    </row>
    <row r="9457" spans="1:7" x14ac:dyDescent="0.15">
      <c r="A9457" s="44">
        <v>39642</v>
      </c>
      <c r="B9457" s="44" t="s">
        <v>1295</v>
      </c>
      <c r="C9457" s="48" t="s">
        <v>8260</v>
      </c>
      <c r="D9457" s="44">
        <v>2009</v>
      </c>
      <c r="E9457" s="48" t="s">
        <v>8691</v>
      </c>
      <c r="F9457" s="44" t="s">
        <v>1296</v>
      </c>
      <c r="G9457" s="61"/>
    </row>
    <row r="9458" spans="1:7" x14ac:dyDescent="0.15">
      <c r="A9458" s="44">
        <v>39647</v>
      </c>
      <c r="B9458" s="44" t="s">
        <v>1295</v>
      </c>
      <c r="C9458" s="48" t="s">
        <v>8202</v>
      </c>
      <c r="D9458" s="44">
        <v>2007</v>
      </c>
      <c r="E9458" s="48" t="s">
        <v>8719</v>
      </c>
      <c r="F9458" s="44" t="s">
        <v>1294</v>
      </c>
      <c r="G9458" s="61"/>
    </row>
    <row r="9459" spans="1:7" x14ac:dyDescent="0.15">
      <c r="A9459" s="44">
        <v>39648</v>
      </c>
      <c r="B9459" s="44" t="s">
        <v>1296</v>
      </c>
      <c r="C9459" s="48" t="s">
        <v>8203</v>
      </c>
      <c r="D9459" s="44">
        <v>2007</v>
      </c>
      <c r="E9459" s="48" t="s">
        <v>8691</v>
      </c>
      <c r="F9459" s="44" t="s">
        <v>1296</v>
      </c>
      <c r="G9459" s="61"/>
    </row>
    <row r="9460" spans="1:7" x14ac:dyDescent="0.15">
      <c r="A9460" s="44">
        <v>39650</v>
      </c>
      <c r="B9460" s="44" t="s">
        <v>1295</v>
      </c>
      <c r="C9460" s="48" t="s">
        <v>10083</v>
      </c>
      <c r="D9460" s="44">
        <v>2012</v>
      </c>
      <c r="E9460" s="48" t="s">
        <v>8691</v>
      </c>
      <c r="F9460" s="44" t="s">
        <v>1296</v>
      </c>
      <c r="G9460" s="61"/>
    </row>
    <row r="9461" spans="1:7" x14ac:dyDescent="0.15">
      <c r="A9461" s="44">
        <v>39651</v>
      </c>
      <c r="B9461" s="44" t="s">
        <v>1296</v>
      </c>
      <c r="C9461" s="48" t="s">
        <v>8275</v>
      </c>
      <c r="D9461" s="44">
        <v>2010</v>
      </c>
      <c r="E9461" s="48" t="s">
        <v>8691</v>
      </c>
      <c r="F9461" s="44" t="s">
        <v>1296</v>
      </c>
      <c r="G9461" s="61"/>
    </row>
    <row r="9462" spans="1:7" x14ac:dyDescent="0.15">
      <c r="A9462" s="44">
        <v>39652</v>
      </c>
      <c r="B9462" s="44" t="s">
        <v>1295</v>
      </c>
      <c r="C9462" s="48" t="s">
        <v>8667</v>
      </c>
      <c r="D9462" s="44">
        <v>2011</v>
      </c>
      <c r="E9462" s="48" t="s">
        <v>8691</v>
      </c>
      <c r="F9462" s="44" t="s">
        <v>1296</v>
      </c>
      <c r="G9462" s="61"/>
    </row>
    <row r="9463" spans="1:7" x14ac:dyDescent="0.15">
      <c r="A9463" s="44">
        <v>39653</v>
      </c>
      <c r="B9463" s="44" t="s">
        <v>1295</v>
      </c>
      <c r="C9463" s="48" t="s">
        <v>8278</v>
      </c>
      <c r="D9463" s="44">
        <v>2011</v>
      </c>
      <c r="E9463" s="48" t="s">
        <v>8691</v>
      </c>
      <c r="F9463" s="44" t="s">
        <v>1296</v>
      </c>
      <c r="G9463" s="61"/>
    </row>
    <row r="9464" spans="1:7" x14ac:dyDescent="0.15">
      <c r="A9464" s="44">
        <v>39654</v>
      </c>
      <c r="B9464" s="44" t="s">
        <v>1295</v>
      </c>
      <c r="C9464" s="48" t="s">
        <v>8241</v>
      </c>
      <c r="D9464" s="44">
        <v>2008</v>
      </c>
      <c r="E9464" s="48" t="s">
        <v>8691</v>
      </c>
      <c r="F9464" s="44" t="s">
        <v>1296</v>
      </c>
      <c r="G9464" s="61"/>
    </row>
    <row r="9465" spans="1:7" x14ac:dyDescent="0.15">
      <c r="A9465" s="44">
        <v>39655</v>
      </c>
      <c r="B9465" s="44" t="s">
        <v>1295</v>
      </c>
      <c r="C9465" s="48" t="s">
        <v>10084</v>
      </c>
      <c r="D9465" s="44">
        <v>2013</v>
      </c>
      <c r="E9465" s="48" t="s">
        <v>8691</v>
      </c>
      <c r="F9465" s="44" t="s">
        <v>1296</v>
      </c>
      <c r="G9465" s="61"/>
    </row>
    <row r="9466" spans="1:7" x14ac:dyDescent="0.15">
      <c r="A9466" s="44">
        <v>39656</v>
      </c>
      <c r="B9466" s="44" t="s">
        <v>1296</v>
      </c>
      <c r="C9466" s="48" t="s">
        <v>8014</v>
      </c>
      <c r="D9466" s="44">
        <v>2005</v>
      </c>
      <c r="E9466" s="48" t="s">
        <v>8746</v>
      </c>
      <c r="F9466" s="44" t="s">
        <v>1293</v>
      </c>
      <c r="G9466" s="61">
        <v>43100</v>
      </c>
    </row>
    <row r="9467" spans="1:7" x14ac:dyDescent="0.15">
      <c r="A9467" s="44">
        <v>39657</v>
      </c>
      <c r="B9467" s="44" t="s">
        <v>1295</v>
      </c>
      <c r="C9467" s="48" t="s">
        <v>8060</v>
      </c>
      <c r="D9467" s="44">
        <v>2002</v>
      </c>
      <c r="E9467" s="48" t="s">
        <v>8694</v>
      </c>
      <c r="F9467" s="44" t="s">
        <v>1291</v>
      </c>
      <c r="G9467" s="61">
        <v>43100</v>
      </c>
    </row>
    <row r="9468" spans="1:7" x14ac:dyDescent="0.15">
      <c r="A9468" s="44">
        <v>39658</v>
      </c>
      <c r="B9468" s="44" t="s">
        <v>1296</v>
      </c>
      <c r="C9468" s="48" t="s">
        <v>8261</v>
      </c>
      <c r="D9468" s="44">
        <v>2009</v>
      </c>
      <c r="E9468" s="48" t="s">
        <v>8780</v>
      </c>
      <c r="F9468" s="44" t="s">
        <v>1294</v>
      </c>
      <c r="G9468" s="61"/>
    </row>
    <row r="9469" spans="1:7" x14ac:dyDescent="0.15">
      <c r="A9469" s="44">
        <v>39659</v>
      </c>
      <c r="B9469" s="44" t="s">
        <v>1296</v>
      </c>
      <c r="C9469" s="48" t="s">
        <v>8061</v>
      </c>
      <c r="D9469" s="44">
        <v>2002</v>
      </c>
      <c r="E9469" s="48" t="s">
        <v>8780</v>
      </c>
      <c r="F9469" s="44" t="s">
        <v>1294</v>
      </c>
      <c r="G9469" s="61"/>
    </row>
    <row r="9470" spans="1:7" x14ac:dyDescent="0.15">
      <c r="A9470" s="44">
        <v>39660</v>
      </c>
      <c r="B9470" s="44" t="s">
        <v>1296</v>
      </c>
      <c r="C9470" s="48" t="s">
        <v>8062</v>
      </c>
      <c r="D9470" s="44">
        <v>2002</v>
      </c>
      <c r="E9470" s="48" t="s">
        <v>8780</v>
      </c>
      <c r="F9470" s="44" t="s">
        <v>1294</v>
      </c>
      <c r="G9470" s="61"/>
    </row>
    <row r="9471" spans="1:7" x14ac:dyDescent="0.15">
      <c r="A9471" s="44">
        <v>39661</v>
      </c>
      <c r="B9471" s="44" t="s">
        <v>1296</v>
      </c>
      <c r="C9471" s="48" t="s">
        <v>8204</v>
      </c>
      <c r="D9471" s="44">
        <v>2007</v>
      </c>
      <c r="E9471" s="48" t="s">
        <v>8780</v>
      </c>
      <c r="F9471" s="44" t="s">
        <v>1294</v>
      </c>
      <c r="G9471" s="61"/>
    </row>
    <row r="9472" spans="1:7" x14ac:dyDescent="0.15">
      <c r="A9472" s="44">
        <v>39662</v>
      </c>
      <c r="B9472" s="44" t="s">
        <v>1296</v>
      </c>
      <c r="C9472" s="48" t="s">
        <v>8167</v>
      </c>
      <c r="D9472" s="44">
        <v>2006</v>
      </c>
      <c r="E9472" s="48" t="s">
        <v>8696</v>
      </c>
      <c r="F9472" s="44" t="s">
        <v>1291</v>
      </c>
      <c r="G9472" s="61">
        <v>43100</v>
      </c>
    </row>
    <row r="9473" spans="1:7" x14ac:dyDescent="0.15">
      <c r="A9473" s="133">
        <v>39663</v>
      </c>
      <c r="B9473" s="133" t="s">
        <v>1296</v>
      </c>
      <c r="C9473" s="134" t="s">
        <v>8168</v>
      </c>
      <c r="D9473" s="133">
        <v>2006</v>
      </c>
      <c r="E9473" s="134" t="s">
        <v>8764</v>
      </c>
      <c r="F9473" s="133" t="s">
        <v>1296</v>
      </c>
      <c r="G9473" s="135">
        <v>43072</v>
      </c>
    </row>
    <row r="9474" spans="1:7" x14ac:dyDescent="0.15">
      <c r="A9474" s="44">
        <v>39664</v>
      </c>
      <c r="B9474" s="44" t="s">
        <v>1296</v>
      </c>
      <c r="C9474" s="48" t="s">
        <v>8169</v>
      </c>
      <c r="D9474" s="44">
        <v>2006</v>
      </c>
      <c r="E9474" s="48" t="s">
        <v>8764</v>
      </c>
      <c r="F9474" s="44" t="s">
        <v>1296</v>
      </c>
      <c r="G9474" s="61">
        <v>43072</v>
      </c>
    </row>
    <row r="9475" spans="1:7" x14ac:dyDescent="0.15">
      <c r="A9475" s="44">
        <v>39665</v>
      </c>
      <c r="B9475" s="44" t="s">
        <v>1296</v>
      </c>
      <c r="C9475" s="48" t="s">
        <v>8170</v>
      </c>
      <c r="D9475" s="44">
        <v>2006</v>
      </c>
      <c r="E9475" s="48" t="s">
        <v>8764</v>
      </c>
      <c r="F9475" s="44" t="s">
        <v>1296</v>
      </c>
      <c r="G9475" s="61">
        <v>43100</v>
      </c>
    </row>
    <row r="9476" spans="1:7" x14ac:dyDescent="0.15">
      <c r="A9476" s="44">
        <v>39666</v>
      </c>
      <c r="B9476" s="44" t="s">
        <v>1296</v>
      </c>
      <c r="C9476" s="48" t="s">
        <v>8171</v>
      </c>
      <c r="D9476" s="44">
        <v>2006</v>
      </c>
      <c r="E9476" s="48" t="s">
        <v>8764</v>
      </c>
      <c r="F9476" s="44" t="s">
        <v>1296</v>
      </c>
      <c r="G9476" s="61">
        <v>43100</v>
      </c>
    </row>
    <row r="9477" spans="1:7" x14ac:dyDescent="0.15">
      <c r="A9477" s="44">
        <v>39667</v>
      </c>
      <c r="B9477" s="44" t="s">
        <v>1296</v>
      </c>
      <c r="C9477" s="48" t="s">
        <v>8172</v>
      </c>
      <c r="D9477" s="44">
        <v>2006</v>
      </c>
      <c r="E9477" s="48" t="s">
        <v>8764</v>
      </c>
      <c r="F9477" s="44" t="s">
        <v>1296</v>
      </c>
      <c r="G9477" s="61">
        <v>43100</v>
      </c>
    </row>
    <row r="9478" spans="1:7" x14ac:dyDescent="0.15">
      <c r="A9478" s="44">
        <v>39668</v>
      </c>
      <c r="B9478" s="44" t="s">
        <v>1295</v>
      </c>
      <c r="C9478" s="48" t="s">
        <v>8402</v>
      </c>
      <c r="D9478" s="44">
        <v>2003</v>
      </c>
      <c r="E9478" s="48" t="s">
        <v>8692</v>
      </c>
      <c r="F9478" s="44" t="s">
        <v>1298</v>
      </c>
      <c r="G9478" s="61">
        <v>43059</v>
      </c>
    </row>
    <row r="9479" spans="1:7" x14ac:dyDescent="0.15">
      <c r="A9479" s="44">
        <v>39669</v>
      </c>
      <c r="B9479" s="44" t="s">
        <v>1296</v>
      </c>
      <c r="C9479" s="48" t="s">
        <v>8205</v>
      </c>
      <c r="D9479" s="44">
        <v>2007</v>
      </c>
      <c r="E9479" s="48" t="s">
        <v>8765</v>
      </c>
      <c r="F9479" s="44" t="s">
        <v>1294</v>
      </c>
      <c r="G9479" s="61">
        <v>43050</v>
      </c>
    </row>
    <row r="9480" spans="1:7" x14ac:dyDescent="0.15">
      <c r="A9480" s="44">
        <v>39670</v>
      </c>
      <c r="B9480" s="44" t="s">
        <v>1296</v>
      </c>
      <c r="C9480" s="48" t="s">
        <v>8403</v>
      </c>
      <c r="D9480" s="44">
        <v>2006</v>
      </c>
      <c r="E9480" s="48" t="s">
        <v>9173</v>
      </c>
      <c r="F9480" s="44" t="s">
        <v>1296</v>
      </c>
      <c r="G9480" s="61"/>
    </row>
    <row r="9481" spans="1:7" x14ac:dyDescent="0.15">
      <c r="A9481" s="44">
        <v>39671</v>
      </c>
      <c r="B9481" s="44" t="s">
        <v>1296</v>
      </c>
      <c r="C9481" s="48" t="s">
        <v>8206</v>
      </c>
      <c r="D9481" s="44">
        <v>2007</v>
      </c>
      <c r="E9481" s="48" t="s">
        <v>9173</v>
      </c>
      <c r="F9481" s="44" t="s">
        <v>1296</v>
      </c>
      <c r="G9481" s="61"/>
    </row>
    <row r="9482" spans="1:7" x14ac:dyDescent="0.15">
      <c r="A9482" s="44">
        <v>39674</v>
      </c>
      <c r="B9482" s="44" t="s">
        <v>1296</v>
      </c>
      <c r="C9482" s="48" t="s">
        <v>8404</v>
      </c>
      <c r="D9482" s="44">
        <v>2003</v>
      </c>
      <c r="E9482" s="48" t="s">
        <v>8776</v>
      </c>
      <c r="F9482" s="44" t="s">
        <v>1295</v>
      </c>
      <c r="G9482" s="61">
        <v>43100</v>
      </c>
    </row>
    <row r="9483" spans="1:7" x14ac:dyDescent="0.15">
      <c r="A9483" s="133">
        <v>39675</v>
      </c>
      <c r="B9483" s="133" t="s">
        <v>1296</v>
      </c>
      <c r="C9483" s="134" t="s">
        <v>8117</v>
      </c>
      <c r="D9483" s="133">
        <v>2005</v>
      </c>
      <c r="E9483" s="134" t="s">
        <v>8853</v>
      </c>
      <c r="F9483" s="133" t="s">
        <v>1290</v>
      </c>
    </row>
    <row r="9484" spans="1:7" x14ac:dyDescent="0.15">
      <c r="A9484" s="44">
        <v>39676</v>
      </c>
      <c r="B9484" s="44" t="s">
        <v>1296</v>
      </c>
      <c r="C9484" s="48" t="s">
        <v>8076</v>
      </c>
      <c r="D9484" s="44">
        <v>2003</v>
      </c>
      <c r="E9484" s="48" t="s">
        <v>8853</v>
      </c>
      <c r="F9484" s="44" t="s">
        <v>1290</v>
      </c>
      <c r="G9484" s="61">
        <v>43100</v>
      </c>
    </row>
    <row r="9485" spans="1:7" x14ac:dyDescent="0.15">
      <c r="A9485" s="44">
        <v>39677</v>
      </c>
      <c r="B9485" s="44" t="s">
        <v>1296</v>
      </c>
      <c r="C9485" s="48" t="s">
        <v>8262</v>
      </c>
      <c r="D9485" s="44">
        <v>2009</v>
      </c>
      <c r="E9485" s="48" t="s">
        <v>8853</v>
      </c>
      <c r="F9485" s="44" t="s">
        <v>1290</v>
      </c>
      <c r="G9485" s="61"/>
    </row>
    <row r="9486" spans="1:7" x14ac:dyDescent="0.15">
      <c r="A9486" s="44">
        <v>39678</v>
      </c>
      <c r="B9486" s="44" t="s">
        <v>1295</v>
      </c>
      <c r="C9486" s="48" t="s">
        <v>8263</v>
      </c>
      <c r="D9486" s="44">
        <v>2009</v>
      </c>
      <c r="E9486" s="48" t="s">
        <v>8853</v>
      </c>
      <c r="F9486" s="44" t="s">
        <v>1290</v>
      </c>
      <c r="G9486" s="61"/>
    </row>
    <row r="9487" spans="1:7" x14ac:dyDescent="0.15">
      <c r="A9487" s="44">
        <v>39679</v>
      </c>
      <c r="B9487" s="44" t="s">
        <v>1295</v>
      </c>
      <c r="C9487" s="48" t="s">
        <v>8242</v>
      </c>
      <c r="D9487" s="44">
        <v>2008</v>
      </c>
      <c r="E9487" s="48" t="s">
        <v>8853</v>
      </c>
      <c r="F9487" s="44" t="s">
        <v>1290</v>
      </c>
      <c r="G9487" s="61"/>
    </row>
    <row r="9488" spans="1:7" x14ac:dyDescent="0.15">
      <c r="A9488" s="44">
        <v>39680</v>
      </c>
      <c r="B9488" s="44" t="s">
        <v>1295</v>
      </c>
      <c r="C9488" s="48" t="s">
        <v>10085</v>
      </c>
      <c r="D9488" s="44">
        <v>2012</v>
      </c>
      <c r="E9488" s="48" t="s">
        <v>8691</v>
      </c>
      <c r="F9488" s="44" t="s">
        <v>1296</v>
      </c>
      <c r="G9488" s="61"/>
    </row>
    <row r="9489" spans="1:7" x14ac:dyDescent="0.15">
      <c r="A9489" s="44">
        <v>39681</v>
      </c>
      <c r="B9489" s="44" t="s">
        <v>1296</v>
      </c>
      <c r="C9489" s="48" t="s">
        <v>10086</v>
      </c>
      <c r="D9489" s="44">
        <v>2012</v>
      </c>
      <c r="E9489" s="48" t="s">
        <v>8691</v>
      </c>
      <c r="F9489" s="44" t="s">
        <v>1296</v>
      </c>
      <c r="G9489" s="61"/>
    </row>
    <row r="9490" spans="1:7" x14ac:dyDescent="0.15">
      <c r="A9490" s="44">
        <v>39685</v>
      </c>
      <c r="B9490" s="44" t="s">
        <v>1296</v>
      </c>
      <c r="C9490" s="48" t="s">
        <v>8207</v>
      </c>
      <c r="D9490" s="44">
        <v>2007</v>
      </c>
      <c r="E9490" s="48" t="s">
        <v>8798</v>
      </c>
      <c r="F9490" s="44" t="s">
        <v>1299</v>
      </c>
      <c r="G9490" s="61"/>
    </row>
    <row r="9491" spans="1:7" x14ac:dyDescent="0.15">
      <c r="A9491" s="44">
        <v>39686</v>
      </c>
      <c r="B9491" s="44" t="s">
        <v>1296</v>
      </c>
      <c r="C9491" s="48" t="s">
        <v>8173</v>
      </c>
      <c r="D9491" s="44">
        <v>2006</v>
      </c>
      <c r="E9491" s="48" t="s">
        <v>8863</v>
      </c>
      <c r="F9491" s="44" t="s">
        <v>1294</v>
      </c>
      <c r="G9491" s="61">
        <v>43100</v>
      </c>
    </row>
    <row r="9492" spans="1:7" x14ac:dyDescent="0.15">
      <c r="A9492" s="44">
        <v>39687</v>
      </c>
      <c r="B9492" s="44" t="s">
        <v>1295</v>
      </c>
      <c r="C9492" s="48" t="s">
        <v>8208</v>
      </c>
      <c r="D9492" s="44">
        <v>2007</v>
      </c>
      <c r="E9492" s="48" t="s">
        <v>8719</v>
      </c>
      <c r="F9492" s="44" t="s">
        <v>1294</v>
      </c>
      <c r="G9492" s="61">
        <v>43100</v>
      </c>
    </row>
    <row r="9493" spans="1:7" x14ac:dyDescent="0.15">
      <c r="A9493" s="44">
        <v>39688</v>
      </c>
      <c r="B9493" s="44" t="s">
        <v>1296</v>
      </c>
      <c r="C9493" s="48" t="s">
        <v>8264</v>
      </c>
      <c r="D9493" s="44">
        <v>2009</v>
      </c>
      <c r="E9493" s="48" t="s">
        <v>8801</v>
      </c>
      <c r="F9493" s="44" t="s">
        <v>1296</v>
      </c>
      <c r="G9493" s="61"/>
    </row>
    <row r="9494" spans="1:7" x14ac:dyDescent="0.15">
      <c r="A9494" s="44">
        <v>39689</v>
      </c>
      <c r="B9494" s="44" t="s">
        <v>1296</v>
      </c>
      <c r="C9494" s="48" t="s">
        <v>8063</v>
      </c>
      <c r="D9494" s="44">
        <v>2002</v>
      </c>
      <c r="E9494" s="48" t="s">
        <v>8691</v>
      </c>
      <c r="F9494" s="44" t="s">
        <v>1296</v>
      </c>
      <c r="G9494" s="61"/>
    </row>
    <row r="9495" spans="1:7" x14ac:dyDescent="0.15">
      <c r="A9495" s="44">
        <v>39690</v>
      </c>
      <c r="B9495" s="44" t="s">
        <v>1295</v>
      </c>
      <c r="C9495" s="48" t="s">
        <v>8089</v>
      </c>
      <c r="D9495" s="44">
        <v>2004</v>
      </c>
      <c r="E9495" s="48" t="s">
        <v>8691</v>
      </c>
      <c r="F9495" s="44" t="s">
        <v>1296</v>
      </c>
      <c r="G9495" s="61"/>
    </row>
    <row r="9496" spans="1:7" x14ac:dyDescent="0.15">
      <c r="A9496" s="44">
        <v>39693</v>
      </c>
      <c r="B9496" s="44" t="s">
        <v>1296</v>
      </c>
      <c r="C9496" s="48" t="s">
        <v>8118</v>
      </c>
      <c r="D9496" s="44">
        <v>2005</v>
      </c>
      <c r="E9496" s="48" t="s">
        <v>8691</v>
      </c>
      <c r="F9496" s="44" t="s">
        <v>1296</v>
      </c>
      <c r="G9496" s="61"/>
    </row>
    <row r="9497" spans="1:7" x14ac:dyDescent="0.15">
      <c r="A9497" s="44">
        <v>39695</v>
      </c>
      <c r="B9497" s="44" t="s">
        <v>1296</v>
      </c>
      <c r="C9497" s="48" t="s">
        <v>8077</v>
      </c>
      <c r="D9497" s="44">
        <v>2003</v>
      </c>
      <c r="E9497" s="48" t="s">
        <v>8691</v>
      </c>
      <c r="F9497" s="44" t="s">
        <v>1296</v>
      </c>
      <c r="G9497" s="61"/>
    </row>
    <row r="9498" spans="1:7" x14ac:dyDescent="0.15">
      <c r="A9498" s="44">
        <v>39697</v>
      </c>
      <c r="B9498" s="44" t="s">
        <v>1295</v>
      </c>
      <c r="C9498" s="48" t="s">
        <v>8090</v>
      </c>
      <c r="D9498" s="44">
        <v>2004</v>
      </c>
      <c r="E9498" s="48" t="s">
        <v>8691</v>
      </c>
      <c r="F9498" s="44" t="s">
        <v>1296</v>
      </c>
      <c r="G9498" s="61"/>
    </row>
    <row r="9499" spans="1:7" x14ac:dyDescent="0.15">
      <c r="A9499" s="44">
        <v>39698</v>
      </c>
      <c r="B9499" s="44" t="s">
        <v>1296</v>
      </c>
      <c r="C9499" s="48" t="s">
        <v>8064</v>
      </c>
      <c r="D9499" s="44">
        <v>2002</v>
      </c>
      <c r="E9499" s="48" t="s">
        <v>8691</v>
      </c>
      <c r="F9499" s="44" t="s">
        <v>1296</v>
      </c>
      <c r="G9499" s="61"/>
    </row>
    <row r="9500" spans="1:7" x14ac:dyDescent="0.15">
      <c r="A9500" s="44">
        <v>39699</v>
      </c>
      <c r="B9500" s="44" t="s">
        <v>1296</v>
      </c>
      <c r="C9500" s="48" t="s">
        <v>8091</v>
      </c>
      <c r="D9500" s="44">
        <v>2004</v>
      </c>
      <c r="E9500" s="48" t="s">
        <v>9212</v>
      </c>
      <c r="F9500" s="44" t="s">
        <v>1298</v>
      </c>
      <c r="G9500" s="61"/>
    </row>
    <row r="9501" spans="1:7" x14ac:dyDescent="0.15">
      <c r="A9501" s="44">
        <v>39700</v>
      </c>
      <c r="B9501" s="44" t="s">
        <v>1295</v>
      </c>
      <c r="C9501" s="48" t="s">
        <v>8209</v>
      </c>
      <c r="D9501" s="44">
        <v>2007</v>
      </c>
      <c r="E9501" s="48" t="s">
        <v>9212</v>
      </c>
      <c r="F9501" s="44" t="s">
        <v>1298</v>
      </c>
      <c r="G9501" s="61">
        <v>43100</v>
      </c>
    </row>
    <row r="9502" spans="1:7" x14ac:dyDescent="0.15">
      <c r="A9502" s="44">
        <v>39701</v>
      </c>
      <c r="B9502" s="44" t="s">
        <v>1295</v>
      </c>
      <c r="C9502" s="48" t="s">
        <v>9472</v>
      </c>
      <c r="D9502" s="44">
        <v>2007</v>
      </c>
      <c r="E9502" s="48" t="s">
        <v>9212</v>
      </c>
      <c r="F9502" s="44" t="s">
        <v>1298</v>
      </c>
      <c r="G9502" s="61">
        <v>43100</v>
      </c>
    </row>
    <row r="9503" spans="1:7" x14ac:dyDescent="0.15">
      <c r="A9503" s="44">
        <v>39702</v>
      </c>
      <c r="B9503" s="44" t="s">
        <v>1295</v>
      </c>
      <c r="C9503" s="48" t="s">
        <v>8210</v>
      </c>
      <c r="D9503" s="44">
        <v>2007</v>
      </c>
      <c r="E9503" s="48" t="s">
        <v>9212</v>
      </c>
      <c r="F9503" s="44" t="s">
        <v>1298</v>
      </c>
      <c r="G9503" s="61"/>
    </row>
    <row r="9504" spans="1:7" x14ac:dyDescent="0.15">
      <c r="A9504" s="44">
        <v>39703</v>
      </c>
      <c r="B9504" s="44" t="s">
        <v>1296</v>
      </c>
      <c r="C9504" s="48" t="s">
        <v>8092</v>
      </c>
      <c r="D9504" s="44">
        <v>2004</v>
      </c>
      <c r="E9504" s="48" t="s">
        <v>9212</v>
      </c>
      <c r="F9504" s="44" t="s">
        <v>1298</v>
      </c>
      <c r="G9504" s="61"/>
    </row>
    <row r="9505" spans="1:7" x14ac:dyDescent="0.15">
      <c r="A9505" s="44">
        <v>39704</v>
      </c>
      <c r="B9505" s="44" t="s">
        <v>1295</v>
      </c>
      <c r="C9505" s="48" t="s">
        <v>8211</v>
      </c>
      <c r="D9505" s="44">
        <v>2007</v>
      </c>
      <c r="E9505" s="48" t="s">
        <v>9212</v>
      </c>
      <c r="F9505" s="44" t="s">
        <v>1298</v>
      </c>
      <c r="G9505" s="61"/>
    </row>
    <row r="9506" spans="1:7" x14ac:dyDescent="0.15">
      <c r="A9506" s="44">
        <v>39705</v>
      </c>
      <c r="B9506" s="44" t="s">
        <v>1295</v>
      </c>
      <c r="C9506" s="48" t="s">
        <v>8243</v>
      </c>
      <c r="D9506" s="44">
        <v>2008</v>
      </c>
      <c r="E9506" s="48" t="s">
        <v>8756</v>
      </c>
      <c r="F9506" s="44" t="s">
        <v>1296</v>
      </c>
      <c r="G9506" s="61">
        <v>43100</v>
      </c>
    </row>
    <row r="9507" spans="1:7" x14ac:dyDescent="0.15">
      <c r="A9507" s="44">
        <v>39706</v>
      </c>
      <c r="B9507" s="44" t="s">
        <v>1295</v>
      </c>
      <c r="C9507" s="48" t="s">
        <v>8244</v>
      </c>
      <c r="D9507" s="44">
        <v>2008</v>
      </c>
      <c r="E9507" s="48" t="s">
        <v>8756</v>
      </c>
      <c r="F9507" s="44" t="s">
        <v>1296</v>
      </c>
      <c r="G9507" s="61">
        <v>43100</v>
      </c>
    </row>
    <row r="9508" spans="1:7" x14ac:dyDescent="0.15">
      <c r="A9508" s="44">
        <v>39707</v>
      </c>
      <c r="B9508" s="44" t="s">
        <v>1295</v>
      </c>
      <c r="C9508" s="48" t="s">
        <v>8405</v>
      </c>
      <c r="D9508" s="44">
        <v>2004</v>
      </c>
      <c r="E9508" s="48" t="s">
        <v>8780</v>
      </c>
      <c r="F9508" s="44" t="s">
        <v>1294</v>
      </c>
      <c r="G9508" s="61"/>
    </row>
    <row r="9509" spans="1:7" x14ac:dyDescent="0.15">
      <c r="A9509" s="44">
        <v>39708</v>
      </c>
      <c r="B9509" s="44" t="s">
        <v>1295</v>
      </c>
      <c r="C9509" s="48" t="s">
        <v>8051</v>
      </c>
      <c r="D9509" s="44">
        <v>2001</v>
      </c>
      <c r="E9509" s="48" t="s">
        <v>8780</v>
      </c>
      <c r="F9509" s="44" t="s">
        <v>1294</v>
      </c>
      <c r="G9509" s="61"/>
    </row>
    <row r="9510" spans="1:7" x14ac:dyDescent="0.15">
      <c r="A9510" s="44">
        <v>39709</v>
      </c>
      <c r="B9510" s="44" t="s">
        <v>1295</v>
      </c>
      <c r="C9510" s="48" t="s">
        <v>8265</v>
      </c>
      <c r="D9510" s="44">
        <v>2009</v>
      </c>
      <c r="E9510" s="48" t="s">
        <v>8780</v>
      </c>
      <c r="F9510" s="44" t="s">
        <v>1294</v>
      </c>
      <c r="G9510" s="61"/>
    </row>
    <row r="9511" spans="1:7" x14ac:dyDescent="0.15">
      <c r="A9511" s="44">
        <v>39710</v>
      </c>
      <c r="B9511" s="44" t="s">
        <v>1295</v>
      </c>
      <c r="C9511" s="48" t="s">
        <v>8212</v>
      </c>
      <c r="D9511" s="44">
        <v>2007</v>
      </c>
      <c r="E9511" s="48" t="s">
        <v>8780</v>
      </c>
      <c r="F9511" s="44" t="s">
        <v>1294</v>
      </c>
      <c r="G9511" s="61"/>
    </row>
    <row r="9512" spans="1:7" x14ac:dyDescent="0.15">
      <c r="A9512" s="44">
        <v>39711</v>
      </c>
      <c r="B9512" s="44" t="s">
        <v>1296</v>
      </c>
      <c r="C9512" s="48" t="s">
        <v>8093</v>
      </c>
      <c r="D9512" s="44">
        <v>2004</v>
      </c>
      <c r="E9512" s="48" t="s">
        <v>8780</v>
      </c>
      <c r="F9512" s="44" t="s">
        <v>1294</v>
      </c>
      <c r="G9512" s="61"/>
    </row>
    <row r="9513" spans="1:7" x14ac:dyDescent="0.15">
      <c r="A9513" s="44">
        <v>39713</v>
      </c>
      <c r="B9513" s="44" t="s">
        <v>1295</v>
      </c>
      <c r="C9513" s="48" t="s">
        <v>8078</v>
      </c>
      <c r="D9513" s="44">
        <v>2003</v>
      </c>
      <c r="E9513" s="48" t="s">
        <v>8737</v>
      </c>
      <c r="F9513" s="44" t="s">
        <v>1293</v>
      </c>
      <c r="G9513" s="61">
        <v>43100</v>
      </c>
    </row>
    <row r="9514" spans="1:7" x14ac:dyDescent="0.15">
      <c r="A9514" s="44">
        <v>39714</v>
      </c>
      <c r="B9514" s="44" t="s">
        <v>1295</v>
      </c>
      <c r="C9514" s="48" t="s">
        <v>3106</v>
      </c>
      <c r="D9514" s="44">
        <v>2005</v>
      </c>
      <c r="E9514" s="48" t="s">
        <v>8864</v>
      </c>
      <c r="F9514" s="44" t="s">
        <v>1296</v>
      </c>
      <c r="G9514" s="61"/>
    </row>
    <row r="9515" spans="1:7" x14ac:dyDescent="0.15">
      <c r="A9515" s="44">
        <v>39715</v>
      </c>
      <c r="B9515" s="44" t="s">
        <v>1295</v>
      </c>
      <c r="C9515" s="48" t="s">
        <v>8213</v>
      </c>
      <c r="D9515" s="44">
        <v>2007</v>
      </c>
      <c r="E9515" s="48" t="s">
        <v>8700</v>
      </c>
      <c r="F9515" s="44" t="s">
        <v>1297</v>
      </c>
      <c r="G9515" s="61">
        <v>43100</v>
      </c>
    </row>
    <row r="9516" spans="1:7" x14ac:dyDescent="0.15">
      <c r="A9516" s="44">
        <v>39716</v>
      </c>
      <c r="B9516" s="44" t="s">
        <v>1295</v>
      </c>
      <c r="C9516" s="48" t="s">
        <v>8245</v>
      </c>
      <c r="D9516" s="44">
        <v>2008</v>
      </c>
      <c r="E9516" s="48" t="s">
        <v>8766</v>
      </c>
      <c r="F9516" s="44" t="s">
        <v>1291</v>
      </c>
      <c r="G9516" s="61">
        <v>43100</v>
      </c>
    </row>
    <row r="9517" spans="1:7" x14ac:dyDescent="0.15">
      <c r="A9517" s="44">
        <v>39717</v>
      </c>
      <c r="B9517" s="44" t="s">
        <v>1296</v>
      </c>
      <c r="C9517" s="48" t="s">
        <v>8266</v>
      </c>
      <c r="D9517" s="44">
        <v>2009</v>
      </c>
      <c r="E9517" s="48" t="s">
        <v>8766</v>
      </c>
      <c r="F9517" s="44" t="s">
        <v>1291</v>
      </c>
      <c r="G9517" s="61"/>
    </row>
    <row r="9518" spans="1:7" x14ac:dyDescent="0.15">
      <c r="A9518" s="44">
        <v>39718</v>
      </c>
      <c r="B9518" s="44" t="s">
        <v>1296</v>
      </c>
      <c r="C9518" s="48" t="s">
        <v>8246</v>
      </c>
      <c r="D9518" s="44">
        <v>2008</v>
      </c>
      <c r="E9518" s="48" t="s">
        <v>8766</v>
      </c>
      <c r="F9518" s="44" t="s">
        <v>1291</v>
      </c>
      <c r="G9518" s="61"/>
    </row>
    <row r="9519" spans="1:7" x14ac:dyDescent="0.15">
      <c r="A9519" s="44">
        <v>39719</v>
      </c>
      <c r="B9519" s="44" t="s">
        <v>1296</v>
      </c>
      <c r="C9519" s="48" t="s">
        <v>8035</v>
      </c>
      <c r="D9519" s="44">
        <v>2006</v>
      </c>
      <c r="E9519" s="48" t="s">
        <v>8766</v>
      </c>
      <c r="F9519" s="44" t="s">
        <v>1291</v>
      </c>
      <c r="G9519" s="61"/>
    </row>
    <row r="9520" spans="1:7" x14ac:dyDescent="0.15">
      <c r="A9520" s="44">
        <v>39720</v>
      </c>
      <c r="B9520" s="44" t="s">
        <v>1296</v>
      </c>
      <c r="C9520" s="48" t="s">
        <v>8267</v>
      </c>
      <c r="D9520" s="44">
        <v>2009</v>
      </c>
      <c r="E9520" s="48" t="s">
        <v>8766</v>
      </c>
      <c r="F9520" s="44" t="s">
        <v>1291</v>
      </c>
      <c r="G9520" s="61"/>
    </row>
    <row r="9521" spans="1:7" x14ac:dyDescent="0.15">
      <c r="A9521" s="44">
        <v>39721</v>
      </c>
      <c r="B9521" s="44" t="s">
        <v>1295</v>
      </c>
      <c r="C9521" s="48" t="s">
        <v>8268</v>
      </c>
      <c r="D9521" s="44">
        <v>2009</v>
      </c>
      <c r="E9521" s="48" t="s">
        <v>8766</v>
      </c>
      <c r="F9521" s="44" t="s">
        <v>1291</v>
      </c>
      <c r="G9521" s="61"/>
    </row>
    <row r="9522" spans="1:7" x14ac:dyDescent="0.15">
      <c r="A9522" s="44">
        <v>39722</v>
      </c>
      <c r="B9522" s="44" t="s">
        <v>1295</v>
      </c>
      <c r="C9522" s="48" t="s">
        <v>8119</v>
      </c>
      <c r="D9522" s="44">
        <v>2005</v>
      </c>
      <c r="E9522" s="48" t="s">
        <v>8766</v>
      </c>
      <c r="F9522" s="44" t="s">
        <v>1291</v>
      </c>
      <c r="G9522" s="61"/>
    </row>
    <row r="9523" spans="1:7" x14ac:dyDescent="0.15">
      <c r="A9523" s="133">
        <v>39723</v>
      </c>
      <c r="B9523" s="133" t="s">
        <v>1296</v>
      </c>
      <c r="C9523" s="134" t="s">
        <v>8247</v>
      </c>
      <c r="D9523" s="133">
        <v>2008</v>
      </c>
      <c r="E9523" s="134" t="s">
        <v>8766</v>
      </c>
      <c r="F9523" s="133" t="s">
        <v>1291</v>
      </c>
    </row>
    <row r="9524" spans="1:7" x14ac:dyDescent="0.15">
      <c r="A9524" s="44">
        <v>39724</v>
      </c>
      <c r="B9524" s="44" t="s">
        <v>1296</v>
      </c>
      <c r="C9524" s="48" t="s">
        <v>8248</v>
      </c>
      <c r="D9524" s="44">
        <v>2008</v>
      </c>
      <c r="E9524" s="48" t="s">
        <v>8766</v>
      </c>
      <c r="F9524" s="44" t="s">
        <v>1291</v>
      </c>
      <c r="G9524" s="61"/>
    </row>
    <row r="9525" spans="1:7" x14ac:dyDescent="0.15">
      <c r="A9525" s="44">
        <v>39725</v>
      </c>
      <c r="B9525" s="44" t="s">
        <v>1296</v>
      </c>
      <c r="C9525" s="48" t="s">
        <v>8120</v>
      </c>
      <c r="D9525" s="44">
        <v>2005</v>
      </c>
      <c r="E9525" s="48" t="s">
        <v>8766</v>
      </c>
      <c r="F9525" s="44" t="s">
        <v>1291</v>
      </c>
      <c r="G9525" s="61"/>
    </row>
    <row r="9526" spans="1:7" x14ac:dyDescent="0.15">
      <c r="A9526" s="44">
        <v>39726</v>
      </c>
      <c r="B9526" s="44" t="s">
        <v>1296</v>
      </c>
      <c r="C9526" s="48" t="s">
        <v>8249</v>
      </c>
      <c r="D9526" s="44">
        <v>2008</v>
      </c>
      <c r="E9526" s="48" t="s">
        <v>8766</v>
      </c>
      <c r="F9526" s="44" t="s">
        <v>1291</v>
      </c>
      <c r="G9526" s="61"/>
    </row>
    <row r="9527" spans="1:7" x14ac:dyDescent="0.15">
      <c r="A9527" s="44">
        <v>39727</v>
      </c>
      <c r="B9527" s="44" t="s">
        <v>1295</v>
      </c>
      <c r="C9527" s="48" t="s">
        <v>8250</v>
      </c>
      <c r="D9527" s="44">
        <v>2008</v>
      </c>
      <c r="E9527" s="48" t="s">
        <v>8766</v>
      </c>
      <c r="F9527" s="44" t="s">
        <v>1291</v>
      </c>
      <c r="G9527" s="61"/>
    </row>
    <row r="9528" spans="1:7" x14ac:dyDescent="0.15">
      <c r="A9528" s="44">
        <v>39728</v>
      </c>
      <c r="B9528" s="44" t="s">
        <v>1296</v>
      </c>
      <c r="C9528" s="48" t="s">
        <v>8174</v>
      </c>
      <c r="D9528" s="44">
        <v>2006</v>
      </c>
      <c r="E9528" s="48" t="s">
        <v>8766</v>
      </c>
      <c r="F9528" s="44" t="s">
        <v>1291</v>
      </c>
      <c r="G9528" s="61"/>
    </row>
    <row r="9529" spans="1:7" x14ac:dyDescent="0.15">
      <c r="A9529" s="44">
        <v>39729</v>
      </c>
      <c r="B9529" s="44" t="s">
        <v>1295</v>
      </c>
      <c r="C9529" s="48" t="s">
        <v>8251</v>
      </c>
      <c r="D9529" s="44">
        <v>2008</v>
      </c>
      <c r="E9529" s="48" t="s">
        <v>8766</v>
      </c>
      <c r="F9529" s="44" t="s">
        <v>1291</v>
      </c>
      <c r="G9529" s="61"/>
    </row>
    <row r="9530" spans="1:7" x14ac:dyDescent="0.15">
      <c r="A9530" s="44">
        <v>39730</v>
      </c>
      <c r="B9530" s="44" t="s">
        <v>1296</v>
      </c>
      <c r="C9530" s="48" t="s">
        <v>8175</v>
      </c>
      <c r="D9530" s="44">
        <v>2006</v>
      </c>
      <c r="E9530" s="48" t="s">
        <v>8766</v>
      </c>
      <c r="F9530" s="44" t="s">
        <v>1291</v>
      </c>
      <c r="G9530" s="61"/>
    </row>
    <row r="9531" spans="1:7" x14ac:dyDescent="0.15">
      <c r="A9531" s="44">
        <v>39731</v>
      </c>
      <c r="B9531" s="44" t="s">
        <v>1296</v>
      </c>
      <c r="C9531" s="48" t="s">
        <v>8052</v>
      </c>
      <c r="D9531" s="44">
        <v>2001</v>
      </c>
      <c r="E9531" s="48" t="s">
        <v>8765</v>
      </c>
      <c r="F9531" s="44" t="s">
        <v>1294</v>
      </c>
      <c r="G9531" s="61">
        <v>43013</v>
      </c>
    </row>
    <row r="9532" spans="1:7" x14ac:dyDescent="0.15">
      <c r="A9532" s="44">
        <v>39733</v>
      </c>
      <c r="B9532" s="44" t="s">
        <v>1296</v>
      </c>
      <c r="C9532" s="48" t="s">
        <v>8214</v>
      </c>
      <c r="D9532" s="44">
        <v>2007</v>
      </c>
      <c r="E9532" s="48" t="s">
        <v>8805</v>
      </c>
      <c r="F9532" s="44" t="s">
        <v>1298</v>
      </c>
      <c r="G9532" s="61"/>
    </row>
    <row r="9533" spans="1:7" x14ac:dyDescent="0.15">
      <c r="A9533" s="133">
        <v>39734</v>
      </c>
      <c r="B9533" s="133" t="s">
        <v>1296</v>
      </c>
      <c r="C9533" s="134" t="s">
        <v>8279</v>
      </c>
      <c r="D9533" s="133">
        <v>2011</v>
      </c>
      <c r="E9533" s="134" t="s">
        <v>8691</v>
      </c>
      <c r="F9533" s="133" t="s">
        <v>1296</v>
      </c>
    </row>
    <row r="9534" spans="1:7" x14ac:dyDescent="0.15">
      <c r="A9534" s="44">
        <v>39735</v>
      </c>
      <c r="B9534" s="44" t="s">
        <v>1296</v>
      </c>
      <c r="C9534" s="48" t="s">
        <v>8252</v>
      </c>
      <c r="D9534" s="44">
        <v>2008</v>
      </c>
      <c r="E9534" s="48" t="s">
        <v>8691</v>
      </c>
      <c r="F9534" s="44" t="s">
        <v>1296</v>
      </c>
      <c r="G9534" s="61"/>
    </row>
    <row r="9535" spans="1:7" x14ac:dyDescent="0.15">
      <c r="A9535" s="44">
        <v>39737</v>
      </c>
      <c r="B9535" s="44" t="s">
        <v>1295</v>
      </c>
      <c r="C9535" s="48" t="s">
        <v>10087</v>
      </c>
      <c r="D9535" s="44">
        <v>2013</v>
      </c>
      <c r="E9535" s="48" t="s">
        <v>8691</v>
      </c>
      <c r="F9535" s="44" t="s">
        <v>1296</v>
      </c>
      <c r="G9535" s="61"/>
    </row>
    <row r="9536" spans="1:7" x14ac:dyDescent="0.15">
      <c r="A9536" s="44">
        <v>39738</v>
      </c>
      <c r="B9536" s="44" t="s">
        <v>1296</v>
      </c>
      <c r="C9536" s="48" t="s">
        <v>8215</v>
      </c>
      <c r="D9536" s="44">
        <v>2007</v>
      </c>
      <c r="E9536" s="48" t="s">
        <v>8691</v>
      </c>
      <c r="F9536" s="44" t="s">
        <v>1296</v>
      </c>
      <c r="G9536" s="61"/>
    </row>
    <row r="9537" spans="1:7" x14ac:dyDescent="0.15">
      <c r="A9537" s="44">
        <v>39739</v>
      </c>
      <c r="B9537" s="44" t="s">
        <v>1296</v>
      </c>
      <c r="C9537" s="48" t="s">
        <v>8176</v>
      </c>
      <c r="D9537" s="44">
        <v>2006</v>
      </c>
      <c r="E9537" s="48" t="s">
        <v>8691</v>
      </c>
      <c r="F9537" s="44" t="s">
        <v>1296</v>
      </c>
      <c r="G9537" s="61"/>
    </row>
    <row r="9538" spans="1:7" x14ac:dyDescent="0.15">
      <c r="A9538" s="44">
        <v>39741</v>
      </c>
      <c r="B9538" s="44" t="s">
        <v>1295</v>
      </c>
      <c r="C9538" s="48" t="s">
        <v>8079</v>
      </c>
      <c r="D9538" s="44">
        <v>2003</v>
      </c>
      <c r="E9538" s="48" t="s">
        <v>8765</v>
      </c>
      <c r="F9538" s="44" t="s">
        <v>1294</v>
      </c>
      <c r="G9538" s="61"/>
    </row>
    <row r="9539" spans="1:7" x14ac:dyDescent="0.15">
      <c r="A9539" s="44">
        <v>39742</v>
      </c>
      <c r="B9539" s="44" t="s">
        <v>1296</v>
      </c>
      <c r="C9539" s="48" t="s">
        <v>8121</v>
      </c>
      <c r="D9539" s="44">
        <v>2005</v>
      </c>
      <c r="E9539" s="48" t="s">
        <v>8804</v>
      </c>
      <c r="F9539" s="44" t="s">
        <v>1296</v>
      </c>
      <c r="G9539" s="61">
        <v>43100</v>
      </c>
    </row>
    <row r="9540" spans="1:7" x14ac:dyDescent="0.15">
      <c r="A9540" s="44">
        <v>39743</v>
      </c>
      <c r="B9540" s="44" t="s">
        <v>1295</v>
      </c>
      <c r="C9540" s="48" t="s">
        <v>8122</v>
      </c>
      <c r="D9540" s="44">
        <v>2005</v>
      </c>
      <c r="E9540" s="48" t="s">
        <v>8804</v>
      </c>
      <c r="F9540" s="44" t="s">
        <v>1296</v>
      </c>
      <c r="G9540" s="61">
        <v>43072</v>
      </c>
    </row>
    <row r="9541" spans="1:7" x14ac:dyDescent="0.15">
      <c r="A9541" s="44">
        <v>39744</v>
      </c>
      <c r="B9541" s="44" t="s">
        <v>1296</v>
      </c>
      <c r="C9541" s="48" t="s">
        <v>8216</v>
      </c>
      <c r="D9541" s="44">
        <v>2007</v>
      </c>
      <c r="E9541" s="48" t="s">
        <v>8720</v>
      </c>
      <c r="F9541" s="44" t="s">
        <v>1298</v>
      </c>
      <c r="G9541" s="61"/>
    </row>
    <row r="9542" spans="1:7" x14ac:dyDescent="0.15">
      <c r="A9542" s="44">
        <v>39745</v>
      </c>
      <c r="B9542" s="44" t="s">
        <v>1295</v>
      </c>
      <c r="C9542" s="48" t="s">
        <v>8123</v>
      </c>
      <c r="D9542" s="44">
        <v>2005</v>
      </c>
      <c r="E9542" s="48" t="s">
        <v>8720</v>
      </c>
      <c r="F9542" s="44" t="s">
        <v>1298</v>
      </c>
      <c r="G9542" s="61">
        <v>43100</v>
      </c>
    </row>
    <row r="9543" spans="1:7" x14ac:dyDescent="0.15">
      <c r="A9543" s="44">
        <v>39746</v>
      </c>
      <c r="B9543" s="44" t="s">
        <v>1295</v>
      </c>
      <c r="C9543" s="48" t="s">
        <v>8253</v>
      </c>
      <c r="D9543" s="44">
        <v>2008</v>
      </c>
      <c r="E9543" s="48" t="s">
        <v>8720</v>
      </c>
      <c r="F9543" s="44" t="s">
        <v>1298</v>
      </c>
      <c r="G9543" s="61"/>
    </row>
    <row r="9544" spans="1:7" x14ac:dyDescent="0.15">
      <c r="A9544" s="44">
        <v>39747</v>
      </c>
      <c r="B9544" s="44" t="s">
        <v>1295</v>
      </c>
      <c r="C9544" s="48" t="s">
        <v>8053</v>
      </c>
      <c r="D9544" s="44">
        <v>2001</v>
      </c>
      <c r="E9544" s="48" t="s">
        <v>8720</v>
      </c>
      <c r="F9544" s="44" t="s">
        <v>1298</v>
      </c>
      <c r="G9544" s="61">
        <v>43045</v>
      </c>
    </row>
    <row r="9545" spans="1:7" x14ac:dyDescent="0.15">
      <c r="A9545" s="44">
        <v>39748</v>
      </c>
      <c r="B9545" s="44" t="s">
        <v>1296</v>
      </c>
      <c r="C9545" s="48" t="s">
        <v>8080</v>
      </c>
      <c r="D9545" s="44">
        <v>2003</v>
      </c>
      <c r="E9545" s="48" t="s">
        <v>8864</v>
      </c>
      <c r="F9545" s="44" t="s">
        <v>1296</v>
      </c>
      <c r="G9545" s="61"/>
    </row>
    <row r="9546" spans="1:7" x14ac:dyDescent="0.15">
      <c r="A9546" s="44">
        <v>39749</v>
      </c>
      <c r="B9546" s="44" t="s">
        <v>1296</v>
      </c>
      <c r="C9546" s="48" t="s">
        <v>8276</v>
      </c>
      <c r="D9546" s="44">
        <v>2010</v>
      </c>
      <c r="E9546" s="48" t="s">
        <v>8864</v>
      </c>
      <c r="F9546" s="44" t="s">
        <v>1296</v>
      </c>
      <c r="G9546" s="61"/>
    </row>
    <row r="9547" spans="1:7" x14ac:dyDescent="0.15">
      <c r="A9547" s="44">
        <v>39750</v>
      </c>
      <c r="B9547" s="44" t="s">
        <v>1295</v>
      </c>
      <c r="C9547" s="48" t="s">
        <v>8406</v>
      </c>
      <c r="D9547" s="44">
        <v>2007</v>
      </c>
      <c r="E9547" s="48" t="s">
        <v>8729</v>
      </c>
      <c r="F9547" s="44" t="s">
        <v>1298</v>
      </c>
      <c r="G9547" s="61"/>
    </row>
    <row r="9548" spans="1:7" x14ac:dyDescent="0.15">
      <c r="A9548" s="44">
        <v>39751</v>
      </c>
      <c r="B9548" s="44" t="s">
        <v>1296</v>
      </c>
      <c r="C9548" s="48" t="s">
        <v>8407</v>
      </c>
      <c r="D9548" s="44">
        <v>2003</v>
      </c>
      <c r="E9548" s="48" t="s">
        <v>8864</v>
      </c>
      <c r="F9548" s="44" t="s">
        <v>1296</v>
      </c>
      <c r="G9548" s="61"/>
    </row>
    <row r="9549" spans="1:7" x14ac:dyDescent="0.15">
      <c r="A9549" s="44">
        <v>39752</v>
      </c>
      <c r="B9549" s="44" t="s">
        <v>1296</v>
      </c>
      <c r="C9549" s="48" t="s">
        <v>8408</v>
      </c>
      <c r="D9549" s="44">
        <v>2009</v>
      </c>
      <c r="E9549" s="48" t="s">
        <v>8864</v>
      </c>
      <c r="F9549" s="44" t="s">
        <v>1296</v>
      </c>
      <c r="G9549" s="61"/>
    </row>
    <row r="9550" spans="1:7" x14ac:dyDescent="0.15">
      <c r="A9550" s="44">
        <v>39753</v>
      </c>
      <c r="B9550" s="44" t="s">
        <v>1295</v>
      </c>
      <c r="C9550" s="48" t="s">
        <v>1390</v>
      </c>
      <c r="D9550" s="44">
        <v>2004</v>
      </c>
      <c r="E9550" s="48" t="s">
        <v>8780</v>
      </c>
      <c r="F9550" s="44" t="s">
        <v>1294</v>
      </c>
      <c r="G9550" s="61"/>
    </row>
    <row r="9551" spans="1:7" x14ac:dyDescent="0.15">
      <c r="A9551" s="44">
        <v>39754</v>
      </c>
      <c r="B9551" s="44" t="s">
        <v>1295</v>
      </c>
      <c r="C9551" s="48" t="s">
        <v>1033</v>
      </c>
      <c r="D9551" s="44">
        <v>2008</v>
      </c>
      <c r="E9551" s="48" t="s">
        <v>8780</v>
      </c>
      <c r="F9551" s="44" t="s">
        <v>1294</v>
      </c>
      <c r="G9551" s="61"/>
    </row>
    <row r="9552" spans="1:7" x14ac:dyDescent="0.15">
      <c r="A9552" s="44">
        <v>39755</v>
      </c>
      <c r="B9552" s="44" t="s">
        <v>1295</v>
      </c>
      <c r="C9552" s="48" t="s">
        <v>8409</v>
      </c>
      <c r="D9552" s="44">
        <v>2004</v>
      </c>
      <c r="E9552" s="48" t="s">
        <v>8780</v>
      </c>
      <c r="F9552" s="44" t="s">
        <v>1294</v>
      </c>
      <c r="G9552" s="61"/>
    </row>
    <row r="9553" spans="1:7" x14ac:dyDescent="0.15">
      <c r="A9553" s="44">
        <v>39756</v>
      </c>
      <c r="B9553" s="44" t="s">
        <v>1295</v>
      </c>
      <c r="C9553" s="48" t="s">
        <v>8410</v>
      </c>
      <c r="D9553" s="44">
        <v>2000</v>
      </c>
      <c r="E9553" s="48" t="s">
        <v>8780</v>
      </c>
      <c r="F9553" s="44" t="s">
        <v>1294</v>
      </c>
      <c r="G9553" s="61"/>
    </row>
    <row r="9554" spans="1:7" x14ac:dyDescent="0.15">
      <c r="A9554" s="133">
        <v>39757</v>
      </c>
      <c r="B9554" s="133" t="s">
        <v>1296</v>
      </c>
      <c r="C9554" s="134" t="s">
        <v>8668</v>
      </c>
      <c r="D9554" s="133">
        <v>2011</v>
      </c>
      <c r="E9554" s="134" t="s">
        <v>8780</v>
      </c>
      <c r="F9554" s="133" t="s">
        <v>1294</v>
      </c>
    </row>
    <row r="9555" spans="1:7" x14ac:dyDescent="0.15">
      <c r="A9555" s="44">
        <v>39758</v>
      </c>
      <c r="B9555" s="44" t="s">
        <v>1296</v>
      </c>
      <c r="C9555" s="48" t="s">
        <v>8669</v>
      </c>
      <c r="D9555" s="44">
        <v>2011</v>
      </c>
      <c r="E9555" s="48" t="s">
        <v>8780</v>
      </c>
      <c r="F9555" s="44" t="s">
        <v>1294</v>
      </c>
      <c r="G9555" s="61"/>
    </row>
    <row r="9556" spans="1:7" x14ac:dyDescent="0.15">
      <c r="A9556" s="44">
        <v>39759</v>
      </c>
      <c r="B9556" s="44" t="s">
        <v>1296</v>
      </c>
      <c r="C9556" s="48" t="s">
        <v>8411</v>
      </c>
      <c r="D9556" s="44">
        <v>2003</v>
      </c>
      <c r="E9556" s="48" t="s">
        <v>8898</v>
      </c>
      <c r="F9556" s="44" t="s">
        <v>1291</v>
      </c>
      <c r="G9556" s="61">
        <v>43100</v>
      </c>
    </row>
    <row r="9557" spans="1:7" x14ac:dyDescent="0.15">
      <c r="A9557" s="44">
        <v>39760</v>
      </c>
      <c r="B9557" s="44" t="s">
        <v>1296</v>
      </c>
      <c r="C9557" s="48" t="s">
        <v>8412</v>
      </c>
      <c r="D9557" s="44">
        <v>2004</v>
      </c>
      <c r="E9557" s="48" t="s">
        <v>8898</v>
      </c>
      <c r="F9557" s="44" t="s">
        <v>1291</v>
      </c>
      <c r="G9557" s="61">
        <v>43100</v>
      </c>
    </row>
    <row r="9558" spans="1:7" x14ac:dyDescent="0.15">
      <c r="A9558" s="44">
        <v>39761</v>
      </c>
      <c r="B9558" s="44" t="s">
        <v>1296</v>
      </c>
      <c r="C9558" s="48" t="s">
        <v>8413</v>
      </c>
      <c r="D9558" s="44">
        <v>2009</v>
      </c>
      <c r="E9558" s="48" t="s">
        <v>8731</v>
      </c>
      <c r="F9558" s="44" t="s">
        <v>1293</v>
      </c>
      <c r="G9558" s="61"/>
    </row>
    <row r="9559" spans="1:7" x14ac:dyDescent="0.15">
      <c r="A9559" s="44">
        <v>39762</v>
      </c>
      <c r="B9559" s="44" t="s">
        <v>1295</v>
      </c>
      <c r="C9559" s="48" t="s">
        <v>8414</v>
      </c>
      <c r="D9559" s="44">
        <v>2009</v>
      </c>
      <c r="E9559" s="48" t="s">
        <v>8731</v>
      </c>
      <c r="F9559" s="44" t="s">
        <v>1293</v>
      </c>
      <c r="G9559" s="61"/>
    </row>
    <row r="9560" spans="1:7" x14ac:dyDescent="0.15">
      <c r="A9560" s="44">
        <v>39763</v>
      </c>
      <c r="B9560" s="44" t="s">
        <v>1296</v>
      </c>
      <c r="C9560" s="48" t="s">
        <v>8415</v>
      </c>
      <c r="D9560" s="44">
        <v>2009</v>
      </c>
      <c r="E9560" s="48" t="s">
        <v>8731</v>
      </c>
      <c r="F9560" s="44" t="s">
        <v>1293</v>
      </c>
      <c r="G9560" s="61"/>
    </row>
    <row r="9561" spans="1:7" x14ac:dyDescent="0.15">
      <c r="A9561" s="44">
        <v>39764</v>
      </c>
      <c r="B9561" s="44" t="s">
        <v>1295</v>
      </c>
      <c r="C9561" s="48" t="s">
        <v>8416</v>
      </c>
      <c r="D9561" s="44">
        <v>2004</v>
      </c>
      <c r="E9561" s="48" t="s">
        <v>8731</v>
      </c>
      <c r="F9561" s="44" t="s">
        <v>1293</v>
      </c>
      <c r="G9561" s="61"/>
    </row>
    <row r="9562" spans="1:7" x14ac:dyDescent="0.15">
      <c r="A9562" s="44">
        <v>39766</v>
      </c>
      <c r="B9562" s="44" t="s">
        <v>1295</v>
      </c>
      <c r="C9562" s="48" t="s">
        <v>8417</v>
      </c>
      <c r="D9562" s="44">
        <v>2008</v>
      </c>
      <c r="E9562" s="48" t="s">
        <v>8775</v>
      </c>
      <c r="F9562" s="44" t="s">
        <v>1290</v>
      </c>
      <c r="G9562" s="61"/>
    </row>
    <row r="9563" spans="1:7" x14ac:dyDescent="0.15">
      <c r="A9563" s="44">
        <v>39767</v>
      </c>
      <c r="B9563" s="44" t="s">
        <v>1296</v>
      </c>
      <c r="C9563" s="48" t="s">
        <v>8418</v>
      </c>
      <c r="D9563" s="44">
        <v>2007</v>
      </c>
      <c r="E9563" s="48" t="s">
        <v>8775</v>
      </c>
      <c r="F9563" s="44" t="s">
        <v>1290</v>
      </c>
      <c r="G9563" s="61"/>
    </row>
    <row r="9564" spans="1:7" x14ac:dyDescent="0.15">
      <c r="A9564" s="44">
        <v>39768</v>
      </c>
      <c r="B9564" s="44" t="s">
        <v>1295</v>
      </c>
      <c r="C9564" s="48" t="s">
        <v>8288</v>
      </c>
      <c r="D9564" s="44">
        <v>2004</v>
      </c>
      <c r="E9564" s="48" t="s">
        <v>8775</v>
      </c>
      <c r="F9564" s="44" t="s">
        <v>1290</v>
      </c>
      <c r="G9564" s="61">
        <v>43059</v>
      </c>
    </row>
    <row r="9565" spans="1:7" x14ac:dyDescent="0.15">
      <c r="A9565" s="44">
        <v>39769</v>
      </c>
      <c r="B9565" s="44" t="s">
        <v>1295</v>
      </c>
      <c r="C9565" s="48" t="s">
        <v>8419</v>
      </c>
      <c r="D9565" s="44">
        <v>2001</v>
      </c>
      <c r="E9565" s="48" t="s">
        <v>8813</v>
      </c>
      <c r="F9565" s="44" t="s">
        <v>1290</v>
      </c>
      <c r="G9565" s="61"/>
    </row>
    <row r="9566" spans="1:7" x14ac:dyDescent="0.15">
      <c r="A9566" s="44">
        <v>39770</v>
      </c>
      <c r="B9566" s="44" t="s">
        <v>1296</v>
      </c>
      <c r="C9566" s="48" t="s">
        <v>8420</v>
      </c>
      <c r="D9566" s="44">
        <v>2003</v>
      </c>
      <c r="E9566" s="48" t="s">
        <v>8813</v>
      </c>
      <c r="F9566" s="44" t="s">
        <v>1290</v>
      </c>
      <c r="G9566" s="61"/>
    </row>
    <row r="9567" spans="1:7" x14ac:dyDescent="0.15">
      <c r="A9567" s="44">
        <v>39771</v>
      </c>
      <c r="B9567" s="44" t="s">
        <v>1296</v>
      </c>
      <c r="C9567" s="48" t="s">
        <v>8421</v>
      </c>
      <c r="D9567" s="44">
        <v>2003</v>
      </c>
      <c r="E9567" s="48" t="s">
        <v>8813</v>
      </c>
      <c r="F9567" s="44" t="s">
        <v>1290</v>
      </c>
      <c r="G9567" s="61"/>
    </row>
    <row r="9568" spans="1:7" x14ac:dyDescent="0.15">
      <c r="A9568" s="44">
        <v>39772</v>
      </c>
      <c r="B9568" s="44" t="s">
        <v>1295</v>
      </c>
      <c r="C9568" s="48" t="s">
        <v>8422</v>
      </c>
      <c r="D9568" s="44">
        <v>2007</v>
      </c>
      <c r="E9568" s="48" t="s">
        <v>8813</v>
      </c>
      <c r="F9568" s="44" t="s">
        <v>1290</v>
      </c>
      <c r="G9568" s="61"/>
    </row>
    <row r="9569" spans="1:7" x14ac:dyDescent="0.15">
      <c r="A9569" s="44">
        <v>39773</v>
      </c>
      <c r="B9569" s="44" t="s">
        <v>1296</v>
      </c>
      <c r="C9569" s="48" t="s">
        <v>8423</v>
      </c>
      <c r="D9569" s="44">
        <v>2007</v>
      </c>
      <c r="E9569" s="48" t="s">
        <v>8813</v>
      </c>
      <c r="F9569" s="44" t="s">
        <v>1290</v>
      </c>
      <c r="G9569" s="61"/>
    </row>
    <row r="9570" spans="1:7" x14ac:dyDescent="0.15">
      <c r="A9570" s="44">
        <v>39774</v>
      </c>
      <c r="B9570" s="44" t="s">
        <v>1296</v>
      </c>
      <c r="C9570" s="48" t="s">
        <v>8670</v>
      </c>
      <c r="D9570" s="44">
        <v>2011</v>
      </c>
      <c r="E9570" s="48" t="s">
        <v>8813</v>
      </c>
      <c r="F9570" s="44" t="s">
        <v>1290</v>
      </c>
      <c r="G9570" s="61"/>
    </row>
    <row r="9571" spans="1:7" x14ac:dyDescent="0.15">
      <c r="A9571" s="44">
        <v>39775</v>
      </c>
      <c r="B9571" s="44" t="s">
        <v>1295</v>
      </c>
      <c r="C9571" s="48" t="s">
        <v>8424</v>
      </c>
      <c r="D9571" s="44">
        <v>2010</v>
      </c>
      <c r="E9571" s="48" t="s">
        <v>8813</v>
      </c>
      <c r="F9571" s="44" t="s">
        <v>1290</v>
      </c>
      <c r="G9571" s="61"/>
    </row>
    <row r="9572" spans="1:7" x14ac:dyDescent="0.15">
      <c r="A9572" s="44">
        <v>39776</v>
      </c>
      <c r="B9572" s="44" t="s">
        <v>1296</v>
      </c>
      <c r="C9572" s="48" t="s">
        <v>8425</v>
      </c>
      <c r="D9572" s="44">
        <v>2010</v>
      </c>
      <c r="E9572" s="48" t="s">
        <v>8813</v>
      </c>
      <c r="F9572" s="44" t="s">
        <v>1290</v>
      </c>
      <c r="G9572" s="61"/>
    </row>
    <row r="9573" spans="1:7" x14ac:dyDescent="0.15">
      <c r="A9573" s="44">
        <v>39777</v>
      </c>
      <c r="B9573" s="44" t="s">
        <v>1296</v>
      </c>
      <c r="C9573" s="48" t="s">
        <v>8426</v>
      </c>
      <c r="D9573" s="44">
        <v>2000</v>
      </c>
      <c r="E9573" s="48" t="s">
        <v>8813</v>
      </c>
      <c r="F9573" s="44" t="s">
        <v>1290</v>
      </c>
      <c r="G9573" s="61"/>
    </row>
    <row r="9574" spans="1:7" x14ac:dyDescent="0.15">
      <c r="A9574" s="44">
        <v>39778</v>
      </c>
      <c r="B9574" s="44" t="s">
        <v>1296</v>
      </c>
      <c r="C9574" s="48" t="s">
        <v>8427</v>
      </c>
      <c r="D9574" s="44">
        <v>2004</v>
      </c>
      <c r="E9574" s="48" t="s">
        <v>8813</v>
      </c>
      <c r="F9574" s="44" t="s">
        <v>1290</v>
      </c>
      <c r="G9574" s="61"/>
    </row>
    <row r="9575" spans="1:7" x14ac:dyDescent="0.15">
      <c r="A9575" s="133">
        <v>39779</v>
      </c>
      <c r="B9575" s="133" t="s">
        <v>1296</v>
      </c>
      <c r="C9575" s="134" t="s">
        <v>8428</v>
      </c>
      <c r="D9575" s="133">
        <v>2006</v>
      </c>
      <c r="E9575" s="134" t="s">
        <v>8813</v>
      </c>
      <c r="F9575" s="133" t="s">
        <v>1290</v>
      </c>
    </row>
    <row r="9576" spans="1:7" x14ac:dyDescent="0.15">
      <c r="A9576" s="44">
        <v>39780</v>
      </c>
      <c r="B9576" s="44" t="s">
        <v>1296</v>
      </c>
      <c r="C9576" s="48" t="s">
        <v>8429</v>
      </c>
      <c r="D9576" s="44">
        <v>2006</v>
      </c>
      <c r="E9576" s="48" t="s">
        <v>8813</v>
      </c>
      <c r="F9576" s="44" t="s">
        <v>1290</v>
      </c>
      <c r="G9576" s="61"/>
    </row>
    <row r="9577" spans="1:7" x14ac:dyDescent="0.15">
      <c r="A9577" s="44">
        <v>39781</v>
      </c>
      <c r="B9577" s="44" t="s">
        <v>1295</v>
      </c>
      <c r="C9577" s="48" t="s">
        <v>8430</v>
      </c>
      <c r="D9577" s="44">
        <v>2008</v>
      </c>
      <c r="E9577" s="48" t="s">
        <v>8813</v>
      </c>
      <c r="F9577" s="44" t="s">
        <v>1290</v>
      </c>
      <c r="G9577" s="61"/>
    </row>
    <row r="9578" spans="1:7" x14ac:dyDescent="0.15">
      <c r="A9578" s="44">
        <v>39782</v>
      </c>
      <c r="B9578" s="44" t="s">
        <v>1296</v>
      </c>
      <c r="C9578" s="48" t="s">
        <v>8431</v>
      </c>
      <c r="D9578" s="44">
        <v>2001</v>
      </c>
      <c r="E9578" s="48" t="s">
        <v>8813</v>
      </c>
      <c r="F9578" s="44" t="s">
        <v>1290</v>
      </c>
      <c r="G9578" s="61"/>
    </row>
    <row r="9579" spans="1:7" x14ac:dyDescent="0.15">
      <c r="A9579" s="44">
        <v>39783</v>
      </c>
      <c r="B9579" s="44" t="s">
        <v>1296</v>
      </c>
      <c r="C9579" s="48" t="s">
        <v>10088</v>
      </c>
      <c r="D9579" s="44">
        <v>2012</v>
      </c>
      <c r="E9579" s="48" t="s">
        <v>8813</v>
      </c>
      <c r="F9579" s="44" t="s">
        <v>1290</v>
      </c>
      <c r="G9579" s="61"/>
    </row>
    <row r="9580" spans="1:7" x14ac:dyDescent="0.15">
      <c r="A9580" s="44">
        <v>39784</v>
      </c>
      <c r="B9580" s="44" t="s">
        <v>1296</v>
      </c>
      <c r="C9580" s="48" t="s">
        <v>8432</v>
      </c>
      <c r="D9580" s="44">
        <v>2007</v>
      </c>
      <c r="E9580" s="48" t="s">
        <v>8813</v>
      </c>
      <c r="F9580" s="44" t="s">
        <v>1290</v>
      </c>
      <c r="G9580" s="61"/>
    </row>
    <row r="9581" spans="1:7" x14ac:dyDescent="0.15">
      <c r="A9581" s="44">
        <v>39785</v>
      </c>
      <c r="B9581" s="44" t="s">
        <v>1296</v>
      </c>
      <c r="C9581" s="48" t="s">
        <v>8671</v>
      </c>
      <c r="D9581" s="44">
        <v>2011</v>
      </c>
      <c r="E9581" s="48" t="s">
        <v>8813</v>
      </c>
      <c r="F9581" s="44" t="s">
        <v>1290</v>
      </c>
      <c r="G9581" s="61"/>
    </row>
    <row r="9582" spans="1:7" x14ac:dyDescent="0.15">
      <c r="A9582" s="44">
        <v>39786</v>
      </c>
      <c r="B9582" s="44" t="s">
        <v>1296</v>
      </c>
      <c r="C9582" s="48" t="s">
        <v>8433</v>
      </c>
      <c r="D9582" s="44">
        <v>2000</v>
      </c>
      <c r="E9582" s="48" t="s">
        <v>8698</v>
      </c>
      <c r="F9582" s="44" t="s">
        <v>1298</v>
      </c>
      <c r="G9582" s="61">
        <v>43100</v>
      </c>
    </row>
    <row r="9583" spans="1:7" x14ac:dyDescent="0.15">
      <c r="A9583" s="44">
        <v>39787</v>
      </c>
      <c r="B9583" s="44" t="s">
        <v>1296</v>
      </c>
      <c r="C9583" s="48" t="s">
        <v>8434</v>
      </c>
      <c r="D9583" s="44">
        <v>2000</v>
      </c>
      <c r="E9583" s="48" t="s">
        <v>8772</v>
      </c>
      <c r="F9583" s="44" t="s">
        <v>1294</v>
      </c>
      <c r="G9583" s="61"/>
    </row>
    <row r="9584" spans="1:7" x14ac:dyDescent="0.15">
      <c r="A9584" s="44">
        <v>39788</v>
      </c>
      <c r="B9584" s="44" t="s">
        <v>1296</v>
      </c>
      <c r="C9584" s="48" t="s">
        <v>8672</v>
      </c>
      <c r="D9584" s="44">
        <v>2011</v>
      </c>
      <c r="E9584" s="48" t="s">
        <v>8813</v>
      </c>
      <c r="F9584" s="44" t="s">
        <v>1290</v>
      </c>
      <c r="G9584" s="61"/>
    </row>
    <row r="9585" spans="1:7" x14ac:dyDescent="0.15">
      <c r="A9585" s="44">
        <v>39789</v>
      </c>
      <c r="B9585" s="44" t="s">
        <v>1296</v>
      </c>
      <c r="C9585" s="48" t="s">
        <v>8435</v>
      </c>
      <c r="D9585" s="44">
        <v>2002</v>
      </c>
      <c r="E9585" s="48" t="s">
        <v>8699</v>
      </c>
      <c r="F9585" s="44" t="s">
        <v>1294</v>
      </c>
      <c r="G9585" s="61"/>
    </row>
    <row r="9586" spans="1:7" x14ac:dyDescent="0.15">
      <c r="A9586" s="44">
        <v>39790</v>
      </c>
      <c r="B9586" s="44" t="s">
        <v>1295</v>
      </c>
      <c r="C9586" s="48" t="s">
        <v>8436</v>
      </c>
      <c r="D9586" s="44">
        <v>2003</v>
      </c>
      <c r="E9586" s="48" t="s">
        <v>8864</v>
      </c>
      <c r="F9586" s="44" t="s">
        <v>1296</v>
      </c>
      <c r="G9586" s="61"/>
    </row>
    <row r="9587" spans="1:7" x14ac:dyDescent="0.15">
      <c r="A9587" s="44">
        <v>39791</v>
      </c>
      <c r="B9587" s="44" t="s">
        <v>1295</v>
      </c>
      <c r="C9587" s="48" t="s">
        <v>8437</v>
      </c>
      <c r="D9587" s="44">
        <v>2005</v>
      </c>
      <c r="E9587" s="48" t="s">
        <v>8864</v>
      </c>
      <c r="F9587" s="44" t="s">
        <v>1296</v>
      </c>
      <c r="G9587" s="61"/>
    </row>
    <row r="9588" spans="1:7" x14ac:dyDescent="0.15">
      <c r="A9588" s="44">
        <v>39792</v>
      </c>
      <c r="B9588" s="44" t="s">
        <v>1296</v>
      </c>
      <c r="C9588" s="48" t="s">
        <v>8438</v>
      </c>
      <c r="D9588" s="44">
        <v>2005</v>
      </c>
      <c r="E9588" s="48" t="s">
        <v>8864</v>
      </c>
      <c r="F9588" s="44" t="s">
        <v>1296</v>
      </c>
      <c r="G9588" s="61"/>
    </row>
    <row r="9589" spans="1:7" x14ac:dyDescent="0.15">
      <c r="A9589" s="44">
        <v>39793</v>
      </c>
      <c r="B9589" s="44" t="s">
        <v>1295</v>
      </c>
      <c r="C9589" s="48" t="s">
        <v>8291</v>
      </c>
      <c r="D9589" s="44">
        <v>2000</v>
      </c>
      <c r="E9589" s="48" t="s">
        <v>8862</v>
      </c>
      <c r="F9589" s="44" t="s">
        <v>1293</v>
      </c>
      <c r="G9589" s="61"/>
    </row>
    <row r="9590" spans="1:7" x14ac:dyDescent="0.15">
      <c r="A9590" s="44">
        <v>39794</v>
      </c>
      <c r="B9590" s="44" t="s">
        <v>1296</v>
      </c>
      <c r="C9590" s="48" t="s">
        <v>8439</v>
      </c>
      <c r="D9590" s="44">
        <v>2003</v>
      </c>
      <c r="E9590" s="48" t="s">
        <v>8863</v>
      </c>
      <c r="F9590" s="44" t="s">
        <v>1294</v>
      </c>
      <c r="G9590" s="61">
        <v>43100</v>
      </c>
    </row>
    <row r="9591" spans="1:7" x14ac:dyDescent="0.15">
      <c r="A9591" s="44">
        <v>39795</v>
      </c>
      <c r="B9591" s="44" t="s">
        <v>1295</v>
      </c>
      <c r="C9591" s="48" t="s">
        <v>8440</v>
      </c>
      <c r="D9591" s="44">
        <v>2006</v>
      </c>
      <c r="E9591" s="48" t="s">
        <v>8706</v>
      </c>
      <c r="F9591" s="44" t="s">
        <v>1291</v>
      </c>
      <c r="G9591" s="61"/>
    </row>
    <row r="9592" spans="1:7" x14ac:dyDescent="0.15">
      <c r="A9592" s="44">
        <v>39796</v>
      </c>
      <c r="B9592" s="44" t="s">
        <v>1296</v>
      </c>
      <c r="C9592" s="48" t="s">
        <v>8441</v>
      </c>
      <c r="D9592" s="44">
        <v>2008</v>
      </c>
      <c r="E9592" s="48" t="s">
        <v>8834</v>
      </c>
      <c r="F9592" s="44" t="s">
        <v>1299</v>
      </c>
      <c r="G9592" s="61"/>
    </row>
    <row r="9593" spans="1:7" x14ac:dyDescent="0.15">
      <c r="A9593" s="44">
        <v>39797</v>
      </c>
      <c r="B9593" s="44" t="s">
        <v>1295</v>
      </c>
      <c r="C9593" s="48" t="s">
        <v>8442</v>
      </c>
      <c r="D9593" s="44">
        <v>2007</v>
      </c>
      <c r="E9593" s="48" t="s">
        <v>8694</v>
      </c>
      <c r="F9593" s="44" t="s">
        <v>1291</v>
      </c>
      <c r="G9593" s="61"/>
    </row>
    <row r="9594" spans="1:7" x14ac:dyDescent="0.15">
      <c r="A9594" s="44">
        <v>39798</v>
      </c>
      <c r="B9594" s="44" t="s">
        <v>1295</v>
      </c>
      <c r="C9594" s="48" t="s">
        <v>8287</v>
      </c>
      <c r="D9594" s="44">
        <v>2004</v>
      </c>
      <c r="E9594" s="48" t="s">
        <v>8689</v>
      </c>
      <c r="F9594" s="44" t="s">
        <v>1290</v>
      </c>
      <c r="G9594" s="61">
        <v>43059</v>
      </c>
    </row>
    <row r="9595" spans="1:7" x14ac:dyDescent="0.15">
      <c r="A9595" s="44">
        <v>39799</v>
      </c>
      <c r="B9595" s="44" t="s">
        <v>1295</v>
      </c>
      <c r="C9595" s="48" t="s">
        <v>8289</v>
      </c>
      <c r="D9595" s="44">
        <v>2001</v>
      </c>
      <c r="E9595" s="48" t="s">
        <v>8856</v>
      </c>
      <c r="F9595" s="44" t="s">
        <v>1290</v>
      </c>
      <c r="G9595" s="61">
        <v>43059</v>
      </c>
    </row>
    <row r="9596" spans="1:7" x14ac:dyDescent="0.15">
      <c r="A9596" s="44">
        <v>39800</v>
      </c>
      <c r="B9596" s="44" t="s">
        <v>1295</v>
      </c>
      <c r="C9596" s="48" t="s">
        <v>8443</v>
      </c>
      <c r="D9596" s="44">
        <v>2004</v>
      </c>
      <c r="E9596" s="48" t="s">
        <v>8745</v>
      </c>
      <c r="F9596" s="44" t="s">
        <v>1293</v>
      </c>
      <c r="G9596" s="61"/>
    </row>
    <row r="9597" spans="1:7" x14ac:dyDescent="0.15">
      <c r="A9597" s="44">
        <v>39801</v>
      </c>
      <c r="B9597" s="44" t="s">
        <v>1296</v>
      </c>
      <c r="C9597" s="48" t="s">
        <v>10089</v>
      </c>
      <c r="D9597" s="44">
        <v>2006</v>
      </c>
      <c r="E9597" s="48" t="s">
        <v>8745</v>
      </c>
      <c r="F9597" s="44" t="s">
        <v>1293</v>
      </c>
      <c r="G9597" s="61">
        <v>43100</v>
      </c>
    </row>
    <row r="9598" spans="1:7" x14ac:dyDescent="0.15">
      <c r="A9598" s="44">
        <v>39802</v>
      </c>
      <c r="B9598" s="44" t="s">
        <v>1295</v>
      </c>
      <c r="C9598" s="48" t="s">
        <v>8444</v>
      </c>
      <c r="D9598" s="44">
        <v>2005</v>
      </c>
      <c r="E9598" s="48" t="s">
        <v>8745</v>
      </c>
      <c r="F9598" s="44" t="s">
        <v>1293</v>
      </c>
      <c r="G9598" s="61">
        <v>43100</v>
      </c>
    </row>
    <row r="9599" spans="1:7" x14ac:dyDescent="0.15">
      <c r="A9599" s="44">
        <v>39803</v>
      </c>
      <c r="B9599" s="44" t="s">
        <v>1295</v>
      </c>
      <c r="C9599" s="48" t="s">
        <v>9223</v>
      </c>
      <c r="D9599" s="44">
        <v>2008</v>
      </c>
      <c r="E9599" s="48" t="s">
        <v>8752</v>
      </c>
      <c r="F9599" s="44" t="s">
        <v>1290</v>
      </c>
      <c r="G9599" s="61">
        <v>43100</v>
      </c>
    </row>
    <row r="9600" spans="1:7" x14ac:dyDescent="0.15">
      <c r="A9600" s="44">
        <v>39804</v>
      </c>
      <c r="B9600" s="44" t="s">
        <v>1296</v>
      </c>
      <c r="C9600" s="48" t="s">
        <v>8445</v>
      </c>
      <c r="D9600" s="44">
        <v>2006</v>
      </c>
      <c r="E9600" s="48" t="s">
        <v>8695</v>
      </c>
      <c r="F9600" s="44" t="s">
        <v>1290</v>
      </c>
      <c r="G9600" s="61">
        <v>43100</v>
      </c>
    </row>
    <row r="9601" spans="1:7" x14ac:dyDescent="0.15">
      <c r="A9601" s="44">
        <v>39805</v>
      </c>
      <c r="B9601" s="44" t="s">
        <v>1295</v>
      </c>
      <c r="C9601" s="48" t="s">
        <v>8446</v>
      </c>
      <c r="D9601" s="44">
        <v>2007</v>
      </c>
      <c r="E9601" s="48" t="s">
        <v>8721</v>
      </c>
      <c r="F9601" s="44" t="s">
        <v>1298</v>
      </c>
      <c r="G9601" s="61"/>
    </row>
    <row r="9602" spans="1:7" x14ac:dyDescent="0.15">
      <c r="A9602" s="44">
        <v>39807</v>
      </c>
      <c r="B9602" s="44" t="s">
        <v>1295</v>
      </c>
      <c r="C9602" s="48" t="s">
        <v>8447</v>
      </c>
      <c r="D9602" s="44">
        <v>2005</v>
      </c>
      <c r="E9602" s="48" t="s">
        <v>8780</v>
      </c>
      <c r="F9602" s="44" t="s">
        <v>1294</v>
      </c>
      <c r="G9602" s="61"/>
    </row>
    <row r="9603" spans="1:7" x14ac:dyDescent="0.15">
      <c r="A9603" s="44">
        <v>39808</v>
      </c>
      <c r="B9603" s="44" t="s">
        <v>1296</v>
      </c>
      <c r="C9603" s="48" t="s">
        <v>8448</v>
      </c>
      <c r="D9603" s="44">
        <v>2007</v>
      </c>
      <c r="E9603" s="48" t="s">
        <v>8790</v>
      </c>
      <c r="F9603" s="44" t="s">
        <v>1298</v>
      </c>
      <c r="G9603" s="61"/>
    </row>
    <row r="9604" spans="1:7" x14ac:dyDescent="0.15">
      <c r="A9604" s="44">
        <v>39809</v>
      </c>
      <c r="B9604" s="44" t="s">
        <v>1295</v>
      </c>
      <c r="C9604" s="48" t="s">
        <v>8449</v>
      </c>
      <c r="D9604" s="44">
        <v>2006</v>
      </c>
      <c r="E9604" s="48" t="s">
        <v>8790</v>
      </c>
      <c r="F9604" s="44" t="s">
        <v>1298</v>
      </c>
      <c r="G9604" s="61">
        <v>43100</v>
      </c>
    </row>
    <row r="9605" spans="1:7" x14ac:dyDescent="0.15">
      <c r="A9605" s="44">
        <v>39810</v>
      </c>
      <c r="B9605" s="44" t="s">
        <v>1295</v>
      </c>
      <c r="C9605" s="48" t="s">
        <v>8038</v>
      </c>
      <c r="D9605" s="44">
        <v>2007</v>
      </c>
      <c r="E9605" s="48" t="s">
        <v>8706</v>
      </c>
      <c r="F9605" s="44" t="s">
        <v>1291</v>
      </c>
      <c r="G9605" s="61">
        <v>43100</v>
      </c>
    </row>
    <row r="9606" spans="1:7" x14ac:dyDescent="0.15">
      <c r="A9606" s="44">
        <v>39811</v>
      </c>
      <c r="B9606" s="44" t="s">
        <v>1296</v>
      </c>
      <c r="C9606" s="48" t="s">
        <v>8450</v>
      </c>
      <c r="D9606" s="44">
        <v>2005</v>
      </c>
      <c r="E9606" s="48" t="s">
        <v>8769</v>
      </c>
      <c r="F9606" s="44" t="s">
        <v>1297</v>
      </c>
      <c r="G9606" s="61">
        <v>43100</v>
      </c>
    </row>
    <row r="9607" spans="1:7" x14ac:dyDescent="0.15">
      <c r="A9607" s="44">
        <v>39812</v>
      </c>
      <c r="B9607" s="44" t="s">
        <v>1296</v>
      </c>
      <c r="C9607" s="48" t="s">
        <v>8451</v>
      </c>
      <c r="D9607" s="44">
        <v>2007</v>
      </c>
      <c r="E9607" s="48" t="s">
        <v>8769</v>
      </c>
      <c r="F9607" s="44" t="s">
        <v>1297</v>
      </c>
      <c r="G9607" s="61">
        <v>43100</v>
      </c>
    </row>
    <row r="9608" spans="1:7" x14ac:dyDescent="0.15">
      <c r="A9608" s="44">
        <v>39813</v>
      </c>
      <c r="B9608" s="44" t="s">
        <v>1296</v>
      </c>
      <c r="C9608" s="48" t="s">
        <v>8452</v>
      </c>
      <c r="D9608" s="44">
        <v>2008</v>
      </c>
      <c r="E9608" s="48" t="s">
        <v>8769</v>
      </c>
      <c r="F9608" s="44" t="s">
        <v>1297</v>
      </c>
      <c r="G9608" s="61"/>
    </row>
    <row r="9609" spans="1:7" x14ac:dyDescent="0.15">
      <c r="A9609" s="44">
        <v>39814</v>
      </c>
      <c r="B9609" s="44" t="s">
        <v>1296</v>
      </c>
      <c r="C9609" s="48" t="s">
        <v>8453</v>
      </c>
      <c r="D9609" s="44">
        <v>2008</v>
      </c>
      <c r="E9609" s="48" t="s">
        <v>8717</v>
      </c>
      <c r="F9609" s="44" t="s">
        <v>1299</v>
      </c>
      <c r="G9609" s="61"/>
    </row>
    <row r="9610" spans="1:7" x14ac:dyDescent="0.15">
      <c r="A9610" s="44">
        <v>39816</v>
      </c>
      <c r="B9610" s="44" t="s">
        <v>1296</v>
      </c>
      <c r="C9610" s="48" t="s">
        <v>954</v>
      </c>
      <c r="D9610" s="44">
        <v>2007</v>
      </c>
      <c r="E9610" s="48" t="s">
        <v>8831</v>
      </c>
      <c r="F9610" s="44" t="s">
        <v>1297</v>
      </c>
      <c r="G9610" s="61"/>
    </row>
    <row r="9611" spans="1:7" x14ac:dyDescent="0.15">
      <c r="A9611" s="44">
        <v>39818</v>
      </c>
      <c r="B9611" s="44" t="s">
        <v>1295</v>
      </c>
      <c r="C9611" s="48" t="s">
        <v>8454</v>
      </c>
      <c r="D9611" s="44">
        <v>2009</v>
      </c>
      <c r="E9611" s="48" t="s">
        <v>8691</v>
      </c>
      <c r="F9611" s="44" t="s">
        <v>1296</v>
      </c>
      <c r="G9611" s="61"/>
    </row>
    <row r="9612" spans="1:7" x14ac:dyDescent="0.15">
      <c r="A9612" s="44">
        <v>39820</v>
      </c>
      <c r="B9612" s="44" t="s">
        <v>1295</v>
      </c>
      <c r="C9612" s="48" t="s">
        <v>8455</v>
      </c>
      <c r="D9612" s="44">
        <v>2008</v>
      </c>
      <c r="E9612" s="48" t="s">
        <v>8832</v>
      </c>
      <c r="F9612" s="44" t="s">
        <v>1294</v>
      </c>
      <c r="G9612" s="61">
        <v>43100</v>
      </c>
    </row>
    <row r="9613" spans="1:7" x14ac:dyDescent="0.15">
      <c r="A9613" s="44">
        <v>39821</v>
      </c>
      <c r="B9613" s="44" t="s">
        <v>1296</v>
      </c>
      <c r="C9613" s="48" t="s">
        <v>8456</v>
      </c>
      <c r="D9613" s="44">
        <v>2000</v>
      </c>
      <c r="E9613" s="48" t="s">
        <v>8832</v>
      </c>
      <c r="F9613" s="44" t="s">
        <v>1294</v>
      </c>
      <c r="G9613" s="61"/>
    </row>
    <row r="9614" spans="1:7" x14ac:dyDescent="0.15">
      <c r="A9614" s="44">
        <v>39822</v>
      </c>
      <c r="B9614" s="44" t="s">
        <v>1296</v>
      </c>
      <c r="C9614" s="48" t="s">
        <v>8457</v>
      </c>
      <c r="D9614" s="44">
        <v>2002</v>
      </c>
      <c r="E9614" s="48" t="s">
        <v>8832</v>
      </c>
      <c r="F9614" s="44" t="s">
        <v>1294</v>
      </c>
      <c r="G9614" s="61"/>
    </row>
    <row r="9615" spans="1:7" x14ac:dyDescent="0.15">
      <c r="A9615" s="44">
        <v>39823</v>
      </c>
      <c r="B9615" s="44" t="s">
        <v>1295</v>
      </c>
      <c r="C9615" s="48" t="s">
        <v>8458</v>
      </c>
      <c r="D9615" s="44">
        <v>2004</v>
      </c>
      <c r="E9615" s="48" t="s">
        <v>8832</v>
      </c>
      <c r="F9615" s="44" t="s">
        <v>1294</v>
      </c>
      <c r="G9615" s="61">
        <v>43100</v>
      </c>
    </row>
    <row r="9616" spans="1:7" x14ac:dyDescent="0.15">
      <c r="A9616" s="44">
        <v>39826</v>
      </c>
      <c r="B9616" s="44" t="s">
        <v>1295</v>
      </c>
      <c r="C9616" s="48" t="s">
        <v>8459</v>
      </c>
      <c r="D9616" s="44">
        <v>2006</v>
      </c>
      <c r="E9616" s="48" t="s">
        <v>8758</v>
      </c>
      <c r="F9616" s="44" t="s">
        <v>1292</v>
      </c>
      <c r="G9616" s="61">
        <v>43100</v>
      </c>
    </row>
    <row r="9617" spans="1:7" x14ac:dyDescent="0.15">
      <c r="A9617" s="44">
        <v>39827</v>
      </c>
      <c r="B9617" s="44" t="s">
        <v>1296</v>
      </c>
      <c r="C9617" s="48" t="s">
        <v>8460</v>
      </c>
      <c r="D9617" s="44">
        <v>2005</v>
      </c>
      <c r="E9617" s="48" t="s">
        <v>8810</v>
      </c>
      <c r="F9617" s="44" t="s">
        <v>1293</v>
      </c>
      <c r="G9617" s="61"/>
    </row>
    <row r="9618" spans="1:7" x14ac:dyDescent="0.15">
      <c r="A9618" s="44">
        <v>39828</v>
      </c>
      <c r="B9618" s="44" t="s">
        <v>1296</v>
      </c>
      <c r="C9618" s="48" t="s">
        <v>945</v>
      </c>
      <c r="D9618" s="44">
        <v>2007</v>
      </c>
      <c r="E9618" s="48" t="s">
        <v>8713</v>
      </c>
      <c r="F9618" s="44" t="s">
        <v>1297</v>
      </c>
      <c r="G9618" s="61">
        <v>43100</v>
      </c>
    </row>
    <row r="9619" spans="1:7" x14ac:dyDescent="0.15">
      <c r="A9619" s="44">
        <v>39829</v>
      </c>
      <c r="B9619" s="44" t="s">
        <v>1296</v>
      </c>
      <c r="C9619" s="48" t="s">
        <v>8461</v>
      </c>
      <c r="D9619" s="44">
        <v>2007</v>
      </c>
      <c r="E9619" s="48" t="s">
        <v>8713</v>
      </c>
      <c r="F9619" s="44" t="s">
        <v>1297</v>
      </c>
      <c r="G9619" s="61"/>
    </row>
    <row r="9620" spans="1:7" x14ac:dyDescent="0.15">
      <c r="A9620" s="44">
        <v>39830</v>
      </c>
      <c r="B9620" s="44" t="s">
        <v>1296</v>
      </c>
      <c r="C9620" s="48" t="s">
        <v>1513</v>
      </c>
      <c r="D9620" s="44">
        <v>2007</v>
      </c>
      <c r="E9620" s="48" t="s">
        <v>8713</v>
      </c>
      <c r="F9620" s="44" t="s">
        <v>1297</v>
      </c>
      <c r="G9620" s="61">
        <v>43100</v>
      </c>
    </row>
    <row r="9621" spans="1:7" x14ac:dyDescent="0.15">
      <c r="A9621" s="44">
        <v>39831</v>
      </c>
      <c r="B9621" s="44" t="s">
        <v>1295</v>
      </c>
      <c r="C9621" s="48" t="s">
        <v>8462</v>
      </c>
      <c r="D9621" s="44">
        <v>2008</v>
      </c>
      <c r="E9621" s="48" t="s">
        <v>8713</v>
      </c>
      <c r="F9621" s="44" t="s">
        <v>1297</v>
      </c>
      <c r="G9621" s="61">
        <v>43100</v>
      </c>
    </row>
    <row r="9622" spans="1:7" x14ac:dyDescent="0.15">
      <c r="A9622" s="44">
        <v>39832</v>
      </c>
      <c r="B9622" s="44" t="s">
        <v>1295</v>
      </c>
      <c r="C9622" s="48" t="s">
        <v>8463</v>
      </c>
      <c r="D9622" s="44">
        <v>2007</v>
      </c>
      <c r="E9622" s="48" t="s">
        <v>8713</v>
      </c>
      <c r="F9622" s="44" t="s">
        <v>1297</v>
      </c>
      <c r="G9622" s="61"/>
    </row>
    <row r="9623" spans="1:7" x14ac:dyDescent="0.15">
      <c r="A9623" s="44">
        <v>39833</v>
      </c>
      <c r="B9623" s="44" t="s">
        <v>1295</v>
      </c>
      <c r="C9623" s="48" t="s">
        <v>8464</v>
      </c>
      <c r="D9623" s="44">
        <v>2005</v>
      </c>
      <c r="E9623" s="48" t="s">
        <v>8780</v>
      </c>
      <c r="F9623" s="44" t="s">
        <v>1294</v>
      </c>
      <c r="G9623" s="61"/>
    </row>
    <row r="9624" spans="1:7" x14ac:dyDescent="0.15">
      <c r="A9624" s="44">
        <v>39834</v>
      </c>
      <c r="B9624" s="44" t="s">
        <v>1296</v>
      </c>
      <c r="C9624" s="48" t="s">
        <v>8292</v>
      </c>
      <c r="D9624" s="44">
        <v>2004</v>
      </c>
      <c r="E9624" s="48" t="s">
        <v>8794</v>
      </c>
      <c r="F9624" s="44" t="s">
        <v>1293</v>
      </c>
      <c r="G9624" s="61">
        <v>43100</v>
      </c>
    </row>
    <row r="9625" spans="1:7" x14ac:dyDescent="0.15">
      <c r="A9625" s="44">
        <v>39835</v>
      </c>
      <c r="B9625" s="44" t="s">
        <v>1295</v>
      </c>
      <c r="C9625" s="48" t="s">
        <v>8465</v>
      </c>
      <c r="D9625" s="44">
        <v>2008</v>
      </c>
      <c r="E9625" s="48" t="s">
        <v>8800</v>
      </c>
      <c r="F9625" s="44" t="s">
        <v>1293</v>
      </c>
      <c r="G9625" s="61"/>
    </row>
    <row r="9626" spans="1:7" x14ac:dyDescent="0.15">
      <c r="A9626" s="44">
        <v>39836</v>
      </c>
      <c r="B9626" s="44" t="s">
        <v>1295</v>
      </c>
      <c r="C9626" s="48" t="s">
        <v>8283</v>
      </c>
      <c r="D9626" s="44">
        <v>2005</v>
      </c>
      <c r="E9626" s="48" t="s">
        <v>8800</v>
      </c>
      <c r="F9626" s="44" t="s">
        <v>1293</v>
      </c>
      <c r="G9626" s="61">
        <v>43100</v>
      </c>
    </row>
    <row r="9627" spans="1:7" x14ac:dyDescent="0.15">
      <c r="A9627" s="44">
        <v>39837</v>
      </c>
      <c r="B9627" s="44" t="s">
        <v>1295</v>
      </c>
      <c r="C9627" s="48" t="s">
        <v>8284</v>
      </c>
      <c r="D9627" s="44">
        <v>2005</v>
      </c>
      <c r="E9627" s="48" t="s">
        <v>8800</v>
      </c>
      <c r="F9627" s="44" t="s">
        <v>1293</v>
      </c>
      <c r="G9627" s="61">
        <v>43100</v>
      </c>
    </row>
    <row r="9628" spans="1:7" x14ac:dyDescent="0.15">
      <c r="A9628" s="44">
        <v>39838</v>
      </c>
      <c r="B9628" s="44" t="s">
        <v>1295</v>
      </c>
      <c r="C9628" s="48" t="s">
        <v>8466</v>
      </c>
      <c r="D9628" s="44">
        <v>2006</v>
      </c>
      <c r="E9628" s="48" t="s">
        <v>8788</v>
      </c>
      <c r="F9628" s="44" t="s">
        <v>1291</v>
      </c>
      <c r="G9628" s="61">
        <v>43100</v>
      </c>
    </row>
    <row r="9629" spans="1:7" x14ac:dyDescent="0.15">
      <c r="A9629" s="44">
        <v>39839</v>
      </c>
      <c r="B9629" s="44" t="s">
        <v>1296</v>
      </c>
      <c r="C9629" s="48" t="s">
        <v>8467</v>
      </c>
      <c r="D9629" s="44">
        <v>2002</v>
      </c>
      <c r="E9629" s="48" t="s">
        <v>8788</v>
      </c>
      <c r="F9629" s="44" t="s">
        <v>1291</v>
      </c>
      <c r="G9629" s="61">
        <v>43100</v>
      </c>
    </row>
    <row r="9630" spans="1:7" x14ac:dyDescent="0.15">
      <c r="A9630" s="44">
        <v>39840</v>
      </c>
      <c r="B9630" s="44" t="s">
        <v>1295</v>
      </c>
      <c r="C9630" s="48" t="s">
        <v>8468</v>
      </c>
      <c r="D9630" s="44">
        <v>2008</v>
      </c>
      <c r="E9630" s="48" t="s">
        <v>8788</v>
      </c>
      <c r="F9630" s="44" t="s">
        <v>1291</v>
      </c>
      <c r="G9630" s="61">
        <v>43100</v>
      </c>
    </row>
    <row r="9631" spans="1:7" x14ac:dyDescent="0.15">
      <c r="A9631" s="44">
        <v>39841</v>
      </c>
      <c r="B9631" s="44" t="s">
        <v>1296</v>
      </c>
      <c r="C9631" s="48" t="s">
        <v>8469</v>
      </c>
      <c r="D9631" s="44">
        <v>2002</v>
      </c>
      <c r="E9631" s="48" t="s">
        <v>8788</v>
      </c>
      <c r="F9631" s="44" t="s">
        <v>1291</v>
      </c>
      <c r="G9631" s="61">
        <v>43100</v>
      </c>
    </row>
    <row r="9632" spans="1:7" x14ac:dyDescent="0.15">
      <c r="A9632" s="44">
        <v>39842</v>
      </c>
      <c r="B9632" s="44" t="s">
        <v>1295</v>
      </c>
      <c r="C9632" s="48" t="s">
        <v>8470</v>
      </c>
      <c r="D9632" s="44">
        <v>2004</v>
      </c>
      <c r="E9632" s="48" t="s">
        <v>8788</v>
      </c>
      <c r="F9632" s="44" t="s">
        <v>1291</v>
      </c>
      <c r="G9632" s="61">
        <v>43100</v>
      </c>
    </row>
    <row r="9633" spans="1:7" x14ac:dyDescent="0.15">
      <c r="A9633" s="44">
        <v>39843</v>
      </c>
      <c r="B9633" s="44" t="s">
        <v>1296</v>
      </c>
      <c r="C9633" s="48" t="s">
        <v>9122</v>
      </c>
      <c r="D9633" s="44">
        <v>2003</v>
      </c>
      <c r="E9633" s="48" t="s">
        <v>8788</v>
      </c>
      <c r="F9633" s="44" t="s">
        <v>1291</v>
      </c>
      <c r="G9633" s="61">
        <v>43100</v>
      </c>
    </row>
    <row r="9634" spans="1:7" x14ac:dyDescent="0.15">
      <c r="A9634" s="44">
        <v>39844</v>
      </c>
      <c r="B9634" s="44" t="s">
        <v>1296</v>
      </c>
      <c r="C9634" s="48" t="s">
        <v>8471</v>
      </c>
      <c r="D9634" s="44">
        <v>2004</v>
      </c>
      <c r="E9634" s="48" t="s">
        <v>9154</v>
      </c>
      <c r="F9634" s="44" t="s">
        <v>1298</v>
      </c>
      <c r="G9634" s="61"/>
    </row>
    <row r="9635" spans="1:7" x14ac:dyDescent="0.15">
      <c r="A9635" s="44">
        <v>39845</v>
      </c>
      <c r="B9635" s="44" t="s">
        <v>1295</v>
      </c>
      <c r="C9635" s="48" t="s">
        <v>8472</v>
      </c>
      <c r="D9635" s="44">
        <v>2005</v>
      </c>
      <c r="E9635" s="48" t="s">
        <v>9154</v>
      </c>
      <c r="F9635" s="44" t="s">
        <v>1298</v>
      </c>
      <c r="G9635" s="61"/>
    </row>
    <row r="9636" spans="1:7" x14ac:dyDescent="0.15">
      <c r="A9636" s="44">
        <v>39846</v>
      </c>
      <c r="B9636" s="44" t="s">
        <v>1295</v>
      </c>
      <c r="C9636" s="48" t="s">
        <v>8473</v>
      </c>
      <c r="D9636" s="44">
        <v>2007</v>
      </c>
      <c r="E9636" s="48" t="s">
        <v>9154</v>
      </c>
      <c r="F9636" s="44" t="s">
        <v>1298</v>
      </c>
      <c r="G9636" s="61"/>
    </row>
    <row r="9637" spans="1:7" x14ac:dyDescent="0.15">
      <c r="A9637" s="44">
        <v>39847</v>
      </c>
      <c r="B9637" s="44" t="s">
        <v>1295</v>
      </c>
      <c r="C9637" s="48" t="s">
        <v>8474</v>
      </c>
      <c r="D9637" s="44">
        <v>2006</v>
      </c>
      <c r="E9637" s="48" t="s">
        <v>9154</v>
      </c>
      <c r="F9637" s="44" t="s">
        <v>1298</v>
      </c>
      <c r="G9637" s="61">
        <v>43100</v>
      </c>
    </row>
    <row r="9638" spans="1:7" x14ac:dyDescent="0.15">
      <c r="A9638" s="44">
        <v>39848</v>
      </c>
      <c r="B9638" s="44" t="s">
        <v>1296</v>
      </c>
      <c r="C9638" s="48" t="s">
        <v>8475</v>
      </c>
      <c r="D9638" s="44">
        <v>2001</v>
      </c>
      <c r="E9638" s="48" t="s">
        <v>9154</v>
      </c>
      <c r="F9638" s="44" t="s">
        <v>1298</v>
      </c>
      <c r="G9638" s="61"/>
    </row>
    <row r="9639" spans="1:7" x14ac:dyDescent="0.15">
      <c r="A9639" s="44">
        <v>39849</v>
      </c>
      <c r="B9639" s="44" t="s">
        <v>1296</v>
      </c>
      <c r="C9639" s="48" t="s">
        <v>8476</v>
      </c>
      <c r="D9639" s="44">
        <v>2003</v>
      </c>
      <c r="E9639" s="48" t="s">
        <v>9154</v>
      </c>
      <c r="F9639" s="44" t="s">
        <v>1298</v>
      </c>
      <c r="G9639" s="61">
        <v>43100</v>
      </c>
    </row>
    <row r="9640" spans="1:7" x14ac:dyDescent="0.15">
      <c r="A9640" s="44">
        <v>39850</v>
      </c>
      <c r="B9640" s="44" t="s">
        <v>1295</v>
      </c>
      <c r="C9640" s="48" t="s">
        <v>8477</v>
      </c>
      <c r="D9640" s="44">
        <v>2002</v>
      </c>
      <c r="E9640" s="48" t="s">
        <v>9154</v>
      </c>
      <c r="F9640" s="44" t="s">
        <v>1298</v>
      </c>
      <c r="G9640" s="61">
        <v>43100</v>
      </c>
    </row>
    <row r="9641" spans="1:7" x14ac:dyDescent="0.15">
      <c r="A9641" s="44">
        <v>39851</v>
      </c>
      <c r="B9641" s="44" t="s">
        <v>1295</v>
      </c>
      <c r="C9641" s="48" t="s">
        <v>8478</v>
      </c>
      <c r="D9641" s="44">
        <v>2002</v>
      </c>
      <c r="E9641" s="48" t="s">
        <v>8746</v>
      </c>
      <c r="F9641" s="44" t="s">
        <v>1293</v>
      </c>
      <c r="G9641" s="61"/>
    </row>
    <row r="9642" spans="1:7" x14ac:dyDescent="0.15">
      <c r="A9642" s="44">
        <v>39856</v>
      </c>
      <c r="B9642" s="44" t="s">
        <v>1295</v>
      </c>
      <c r="C9642" s="48" t="s">
        <v>8479</v>
      </c>
      <c r="D9642" s="44">
        <v>2005</v>
      </c>
      <c r="E9642" s="48" t="s">
        <v>9185</v>
      </c>
      <c r="F9642" s="44" t="s">
        <v>1294</v>
      </c>
      <c r="G9642" s="61"/>
    </row>
    <row r="9643" spans="1:7" x14ac:dyDescent="0.15">
      <c r="A9643" s="44">
        <v>39857</v>
      </c>
      <c r="B9643" s="44" t="s">
        <v>1296</v>
      </c>
      <c r="C9643" s="48" t="s">
        <v>8037</v>
      </c>
      <c r="D9643" s="44">
        <v>2002</v>
      </c>
      <c r="E9643" s="48" t="s">
        <v>8780</v>
      </c>
      <c r="F9643" s="44" t="s">
        <v>1294</v>
      </c>
      <c r="G9643" s="61"/>
    </row>
    <row r="9644" spans="1:7" x14ac:dyDescent="0.15">
      <c r="A9644" s="44">
        <v>39858</v>
      </c>
      <c r="B9644" s="44" t="s">
        <v>1296</v>
      </c>
      <c r="C9644" s="48" t="s">
        <v>8480</v>
      </c>
      <c r="D9644" s="44">
        <v>2008</v>
      </c>
      <c r="E9644" s="48" t="s">
        <v>8780</v>
      </c>
      <c r="F9644" s="44" t="s">
        <v>1294</v>
      </c>
      <c r="G9644" s="61"/>
    </row>
    <row r="9645" spans="1:7" x14ac:dyDescent="0.15">
      <c r="A9645" s="44">
        <v>39859</v>
      </c>
      <c r="B9645" s="44" t="s">
        <v>1296</v>
      </c>
      <c r="C9645" s="48" t="s">
        <v>9394</v>
      </c>
      <c r="D9645" s="44">
        <v>2003</v>
      </c>
      <c r="E9645" s="48" t="s">
        <v>9463</v>
      </c>
      <c r="F9645" s="44" t="s">
        <v>1296</v>
      </c>
      <c r="G9645" s="61">
        <v>43100</v>
      </c>
    </row>
    <row r="9646" spans="1:7" x14ac:dyDescent="0.15">
      <c r="A9646" s="44">
        <v>39860</v>
      </c>
      <c r="B9646" s="44" t="s">
        <v>1295</v>
      </c>
      <c r="C9646" s="48" t="s">
        <v>8481</v>
      </c>
      <c r="D9646" s="44">
        <v>2007</v>
      </c>
      <c r="E9646" s="48" t="s">
        <v>8780</v>
      </c>
      <c r="F9646" s="44" t="s">
        <v>1294</v>
      </c>
      <c r="G9646" s="61"/>
    </row>
    <row r="9647" spans="1:7" x14ac:dyDescent="0.15">
      <c r="A9647" s="44">
        <v>39861</v>
      </c>
      <c r="B9647" s="44" t="s">
        <v>1295</v>
      </c>
      <c r="C9647" s="48" t="s">
        <v>8282</v>
      </c>
      <c r="D9647" s="44">
        <v>2005</v>
      </c>
      <c r="E9647" s="48" t="s">
        <v>8746</v>
      </c>
      <c r="F9647" s="44" t="s">
        <v>1293</v>
      </c>
      <c r="G9647" s="61"/>
    </row>
    <row r="9648" spans="1:7" x14ac:dyDescent="0.15">
      <c r="A9648" s="44">
        <v>39862</v>
      </c>
      <c r="B9648" s="44" t="s">
        <v>1296</v>
      </c>
      <c r="C9648" s="48" t="s">
        <v>8482</v>
      </c>
      <c r="D9648" s="44">
        <v>2009</v>
      </c>
      <c r="E9648" s="48" t="s">
        <v>8780</v>
      </c>
      <c r="F9648" s="44" t="s">
        <v>1294</v>
      </c>
      <c r="G9648" s="61"/>
    </row>
    <row r="9649" spans="1:7" x14ac:dyDescent="0.15">
      <c r="A9649" s="44">
        <v>39864</v>
      </c>
      <c r="B9649" s="44" t="s">
        <v>1295</v>
      </c>
      <c r="C9649" s="48" t="s">
        <v>8483</v>
      </c>
      <c r="D9649" s="44">
        <v>2004</v>
      </c>
      <c r="E9649" s="48" t="s">
        <v>8832</v>
      </c>
      <c r="F9649" s="44" t="s">
        <v>1294</v>
      </c>
      <c r="G9649" s="61">
        <v>43100</v>
      </c>
    </row>
    <row r="9650" spans="1:7" x14ac:dyDescent="0.15">
      <c r="A9650" s="44">
        <v>39865</v>
      </c>
      <c r="B9650" s="44" t="s">
        <v>1295</v>
      </c>
      <c r="C9650" s="48" t="s">
        <v>8484</v>
      </c>
      <c r="D9650" s="44">
        <v>2007</v>
      </c>
      <c r="E9650" s="48" t="s">
        <v>8719</v>
      </c>
      <c r="F9650" s="44" t="s">
        <v>1294</v>
      </c>
      <c r="G9650" s="61"/>
    </row>
    <row r="9651" spans="1:7" x14ac:dyDescent="0.15">
      <c r="A9651" s="44">
        <v>39866</v>
      </c>
      <c r="B9651" s="44" t="s">
        <v>1295</v>
      </c>
      <c r="C9651" s="48" t="s">
        <v>8485</v>
      </c>
      <c r="D9651" s="44">
        <v>2005</v>
      </c>
      <c r="E9651" s="48" t="s">
        <v>8787</v>
      </c>
      <c r="F9651" s="44" t="s">
        <v>1298</v>
      </c>
      <c r="G9651" s="61">
        <v>43100</v>
      </c>
    </row>
    <row r="9652" spans="1:7" x14ac:dyDescent="0.15">
      <c r="A9652" s="44">
        <v>39867</v>
      </c>
      <c r="B9652" s="44" t="s">
        <v>1295</v>
      </c>
      <c r="C9652" s="48" t="s">
        <v>8486</v>
      </c>
      <c r="D9652" s="44">
        <v>2006</v>
      </c>
      <c r="E9652" s="48" t="s">
        <v>8837</v>
      </c>
      <c r="F9652" s="44" t="s">
        <v>1291</v>
      </c>
      <c r="G9652" s="61"/>
    </row>
    <row r="9653" spans="1:7" x14ac:dyDescent="0.15">
      <c r="A9653" s="44">
        <v>39868</v>
      </c>
      <c r="B9653" s="44" t="s">
        <v>1295</v>
      </c>
      <c r="C9653" s="48" t="s">
        <v>8487</v>
      </c>
      <c r="D9653" s="44">
        <v>2008</v>
      </c>
      <c r="E9653" s="48" t="s">
        <v>8837</v>
      </c>
      <c r="F9653" s="44" t="s">
        <v>1291</v>
      </c>
      <c r="G9653" s="61"/>
    </row>
    <row r="9654" spans="1:7" x14ac:dyDescent="0.15">
      <c r="A9654" s="44">
        <v>39872</v>
      </c>
      <c r="B9654" s="44" t="s">
        <v>1296</v>
      </c>
      <c r="C9654" s="48" t="s">
        <v>10090</v>
      </c>
      <c r="D9654" s="44">
        <v>2012</v>
      </c>
      <c r="E9654" s="48" t="s">
        <v>8837</v>
      </c>
      <c r="F9654" s="44" t="s">
        <v>1291</v>
      </c>
      <c r="G9654" s="61"/>
    </row>
    <row r="9655" spans="1:7" x14ac:dyDescent="0.15">
      <c r="A9655" s="44">
        <v>39873</v>
      </c>
      <c r="B9655" s="44" t="s">
        <v>1295</v>
      </c>
      <c r="C9655" s="48" t="s">
        <v>8285</v>
      </c>
      <c r="D9655" s="44">
        <v>2005</v>
      </c>
      <c r="E9655" s="48" t="s">
        <v>9463</v>
      </c>
      <c r="F9655" s="44" t="s">
        <v>1296</v>
      </c>
      <c r="G9655" s="61">
        <v>43072</v>
      </c>
    </row>
    <row r="9656" spans="1:7" x14ac:dyDescent="0.15">
      <c r="A9656" s="44">
        <v>39877</v>
      </c>
      <c r="B9656" s="44" t="s">
        <v>1295</v>
      </c>
      <c r="C9656" s="48" t="s">
        <v>8488</v>
      </c>
      <c r="D9656" s="44">
        <v>2007</v>
      </c>
      <c r="E9656" s="48" t="s">
        <v>8837</v>
      </c>
      <c r="F9656" s="44" t="s">
        <v>1291</v>
      </c>
      <c r="G9656" s="61"/>
    </row>
    <row r="9657" spans="1:7" x14ac:dyDescent="0.15">
      <c r="A9657" s="44">
        <v>39878</v>
      </c>
      <c r="B9657" s="44" t="s">
        <v>1295</v>
      </c>
      <c r="C9657" s="48" t="s">
        <v>8489</v>
      </c>
      <c r="D9657" s="44">
        <v>2006</v>
      </c>
      <c r="E9657" s="48" t="s">
        <v>8837</v>
      </c>
      <c r="F9657" s="44" t="s">
        <v>1291</v>
      </c>
      <c r="G9657" s="61"/>
    </row>
    <row r="9658" spans="1:7" x14ac:dyDescent="0.15">
      <c r="A9658" s="44">
        <v>39880</v>
      </c>
      <c r="B9658" s="44" t="s">
        <v>1295</v>
      </c>
      <c r="C9658" s="48" t="s">
        <v>8490</v>
      </c>
      <c r="D9658" s="44">
        <v>2001</v>
      </c>
      <c r="E9658" s="48" t="s">
        <v>8837</v>
      </c>
      <c r="F9658" s="44" t="s">
        <v>1291</v>
      </c>
      <c r="G9658" s="61"/>
    </row>
    <row r="9659" spans="1:7" x14ac:dyDescent="0.15">
      <c r="A9659" s="44">
        <v>39887</v>
      </c>
      <c r="B9659" s="44" t="s">
        <v>1296</v>
      </c>
      <c r="C9659" s="48" t="s">
        <v>8491</v>
      </c>
      <c r="D9659" s="44">
        <v>2004</v>
      </c>
      <c r="E9659" s="48" t="s">
        <v>8864</v>
      </c>
      <c r="F9659" s="44" t="s">
        <v>1296</v>
      </c>
      <c r="G9659" s="61">
        <v>42778</v>
      </c>
    </row>
    <row r="9660" spans="1:7" x14ac:dyDescent="0.15">
      <c r="A9660" s="133">
        <v>39888</v>
      </c>
      <c r="B9660" s="133" t="s">
        <v>1296</v>
      </c>
      <c r="C9660" s="134" t="s">
        <v>8492</v>
      </c>
      <c r="D9660" s="133">
        <v>2009</v>
      </c>
      <c r="E9660" s="134" t="s">
        <v>8864</v>
      </c>
      <c r="F9660" s="133" t="s">
        <v>1296</v>
      </c>
    </row>
    <row r="9661" spans="1:7" x14ac:dyDescent="0.15">
      <c r="A9661" s="44">
        <v>39889</v>
      </c>
      <c r="B9661" s="44" t="s">
        <v>1296</v>
      </c>
      <c r="C9661" s="48" t="s">
        <v>8493</v>
      </c>
      <c r="D9661" s="44">
        <v>2010</v>
      </c>
      <c r="E9661" s="48" t="s">
        <v>8864</v>
      </c>
      <c r="F9661" s="44" t="s">
        <v>1296</v>
      </c>
      <c r="G9661" s="61"/>
    </row>
    <row r="9662" spans="1:7" x14ac:dyDescent="0.15">
      <c r="A9662" s="44">
        <v>39890</v>
      </c>
      <c r="B9662" s="44" t="s">
        <v>1296</v>
      </c>
      <c r="C9662" s="48" t="s">
        <v>8494</v>
      </c>
      <c r="D9662" s="44">
        <v>2008</v>
      </c>
      <c r="E9662" s="48" t="s">
        <v>8819</v>
      </c>
      <c r="F9662" s="44" t="s">
        <v>1299</v>
      </c>
      <c r="G9662" s="61"/>
    </row>
    <row r="9663" spans="1:7" x14ac:dyDescent="0.15">
      <c r="A9663" s="44">
        <v>39891</v>
      </c>
      <c r="B9663" s="44" t="s">
        <v>1296</v>
      </c>
      <c r="C9663" s="48" t="s">
        <v>8495</v>
      </c>
      <c r="D9663" s="44">
        <v>2006</v>
      </c>
      <c r="E9663" s="48" t="s">
        <v>8819</v>
      </c>
      <c r="F9663" s="44" t="s">
        <v>1299</v>
      </c>
      <c r="G9663" s="61"/>
    </row>
    <row r="9664" spans="1:7" x14ac:dyDescent="0.15">
      <c r="A9664" s="44">
        <v>39892</v>
      </c>
      <c r="B9664" s="44" t="s">
        <v>1295</v>
      </c>
      <c r="C9664" s="48" t="s">
        <v>8496</v>
      </c>
      <c r="D9664" s="44">
        <v>2005</v>
      </c>
      <c r="E9664" s="48" t="s">
        <v>8819</v>
      </c>
      <c r="F9664" s="44" t="s">
        <v>1299</v>
      </c>
      <c r="G9664" s="61"/>
    </row>
    <row r="9665" spans="1:7" x14ac:dyDescent="0.15">
      <c r="A9665" s="44">
        <v>39893</v>
      </c>
      <c r="B9665" s="44" t="s">
        <v>1295</v>
      </c>
      <c r="C9665" s="48" t="s">
        <v>8497</v>
      </c>
      <c r="D9665" s="44">
        <v>2008</v>
      </c>
      <c r="E9665" s="48" t="s">
        <v>8819</v>
      </c>
      <c r="F9665" s="44" t="s">
        <v>1299</v>
      </c>
      <c r="G9665" s="61"/>
    </row>
    <row r="9666" spans="1:7" x14ac:dyDescent="0.15">
      <c r="A9666" s="44">
        <v>39894</v>
      </c>
      <c r="B9666" s="44" t="s">
        <v>1296</v>
      </c>
      <c r="C9666" s="48" t="s">
        <v>8498</v>
      </c>
      <c r="D9666" s="44">
        <v>2008</v>
      </c>
      <c r="E9666" s="48" t="s">
        <v>8819</v>
      </c>
      <c r="F9666" s="44" t="s">
        <v>1299</v>
      </c>
      <c r="G9666" s="61"/>
    </row>
    <row r="9667" spans="1:7" x14ac:dyDescent="0.15">
      <c r="A9667" s="44">
        <v>39895</v>
      </c>
      <c r="B9667" s="44" t="s">
        <v>1296</v>
      </c>
      <c r="C9667" s="48" t="s">
        <v>8499</v>
      </c>
      <c r="D9667" s="44">
        <v>2007</v>
      </c>
      <c r="E9667" s="48" t="s">
        <v>8717</v>
      </c>
      <c r="F9667" s="44" t="s">
        <v>1299</v>
      </c>
      <c r="G9667" s="61"/>
    </row>
    <row r="9668" spans="1:7" x14ac:dyDescent="0.15">
      <c r="A9668" s="44">
        <v>39896</v>
      </c>
      <c r="B9668" s="44" t="s">
        <v>1296</v>
      </c>
      <c r="C9668" s="48" t="s">
        <v>8500</v>
      </c>
      <c r="D9668" s="44">
        <v>2005</v>
      </c>
      <c r="E9668" s="48" t="s">
        <v>8717</v>
      </c>
      <c r="F9668" s="44" t="s">
        <v>1299</v>
      </c>
      <c r="G9668" s="61"/>
    </row>
    <row r="9669" spans="1:7" x14ac:dyDescent="0.15">
      <c r="A9669" s="44">
        <v>39897</v>
      </c>
      <c r="B9669" s="44" t="s">
        <v>1296</v>
      </c>
      <c r="C9669" s="48" t="s">
        <v>8501</v>
      </c>
      <c r="D9669" s="44">
        <v>2006</v>
      </c>
      <c r="E9669" s="48" t="s">
        <v>8722</v>
      </c>
      <c r="F9669" s="44" t="s">
        <v>1296</v>
      </c>
      <c r="G9669" s="61">
        <v>43100</v>
      </c>
    </row>
    <row r="9670" spans="1:7" x14ac:dyDescent="0.15">
      <c r="A9670" s="44">
        <v>39898</v>
      </c>
      <c r="B9670" s="44" t="s">
        <v>1295</v>
      </c>
      <c r="C9670" s="48" t="s">
        <v>8502</v>
      </c>
      <c r="D9670" s="44">
        <v>2009</v>
      </c>
      <c r="E9670" s="48" t="s">
        <v>8780</v>
      </c>
      <c r="F9670" s="44" t="s">
        <v>1294</v>
      </c>
      <c r="G9670" s="61"/>
    </row>
    <row r="9671" spans="1:7" x14ac:dyDescent="0.15">
      <c r="A9671" s="44">
        <v>39899</v>
      </c>
      <c r="B9671" s="44" t="s">
        <v>1295</v>
      </c>
      <c r="C9671" s="48" t="s">
        <v>8503</v>
      </c>
      <c r="D9671" s="44">
        <v>2006</v>
      </c>
      <c r="E9671" s="48" t="s">
        <v>8780</v>
      </c>
      <c r="F9671" s="44" t="s">
        <v>1294</v>
      </c>
      <c r="G9671" s="61"/>
    </row>
    <row r="9672" spans="1:7" x14ac:dyDescent="0.15">
      <c r="A9672" s="44">
        <v>39900</v>
      </c>
      <c r="B9672" s="44" t="s">
        <v>1295</v>
      </c>
      <c r="C9672" s="48" t="s">
        <v>8504</v>
      </c>
      <c r="D9672" s="44">
        <v>2009</v>
      </c>
      <c r="E9672" s="48" t="s">
        <v>8780</v>
      </c>
      <c r="F9672" s="44" t="s">
        <v>1294</v>
      </c>
      <c r="G9672" s="61"/>
    </row>
    <row r="9673" spans="1:7" x14ac:dyDescent="0.15">
      <c r="A9673" s="44">
        <v>39901</v>
      </c>
      <c r="B9673" s="44" t="s">
        <v>1295</v>
      </c>
      <c r="C9673" s="48" t="s">
        <v>8505</v>
      </c>
      <c r="D9673" s="44">
        <v>2004</v>
      </c>
      <c r="E9673" s="48" t="s">
        <v>8805</v>
      </c>
      <c r="F9673" s="44" t="s">
        <v>1298</v>
      </c>
      <c r="G9673" s="61"/>
    </row>
    <row r="9674" spans="1:7" x14ac:dyDescent="0.15">
      <c r="A9674" s="44">
        <v>39902</v>
      </c>
      <c r="B9674" s="44" t="s">
        <v>1296</v>
      </c>
      <c r="C9674" s="48" t="s">
        <v>8506</v>
      </c>
      <c r="D9674" s="44">
        <v>2006</v>
      </c>
      <c r="E9674" s="48" t="s">
        <v>8766</v>
      </c>
      <c r="F9674" s="44" t="s">
        <v>1291</v>
      </c>
      <c r="G9674" s="61"/>
    </row>
    <row r="9675" spans="1:7" x14ac:dyDescent="0.15">
      <c r="A9675" s="44">
        <v>39903</v>
      </c>
      <c r="B9675" s="44" t="s">
        <v>1295</v>
      </c>
      <c r="C9675" s="48" t="s">
        <v>8507</v>
      </c>
      <c r="D9675" s="44">
        <v>2006</v>
      </c>
      <c r="E9675" s="48" t="s">
        <v>8766</v>
      </c>
      <c r="F9675" s="44" t="s">
        <v>1291</v>
      </c>
      <c r="G9675" s="61"/>
    </row>
    <row r="9676" spans="1:7" x14ac:dyDescent="0.15">
      <c r="A9676" s="44">
        <v>39904</v>
      </c>
      <c r="B9676" s="44" t="s">
        <v>1295</v>
      </c>
      <c r="C9676" s="48" t="s">
        <v>8508</v>
      </c>
      <c r="D9676" s="44">
        <v>2003</v>
      </c>
      <c r="E9676" s="48" t="s">
        <v>8766</v>
      </c>
      <c r="F9676" s="44" t="s">
        <v>1291</v>
      </c>
      <c r="G9676" s="61"/>
    </row>
    <row r="9677" spans="1:7" x14ac:dyDescent="0.15">
      <c r="A9677" s="44">
        <v>39905</v>
      </c>
      <c r="B9677" s="44" t="s">
        <v>1295</v>
      </c>
      <c r="C9677" s="48" t="s">
        <v>8509</v>
      </c>
      <c r="D9677" s="44">
        <v>2005</v>
      </c>
      <c r="E9677" s="48" t="s">
        <v>8766</v>
      </c>
      <c r="F9677" s="44" t="s">
        <v>1291</v>
      </c>
      <c r="G9677" s="61"/>
    </row>
    <row r="9678" spans="1:7" x14ac:dyDescent="0.15">
      <c r="A9678" s="44">
        <v>39906</v>
      </c>
      <c r="B9678" s="44" t="s">
        <v>1295</v>
      </c>
      <c r="C9678" s="48" t="s">
        <v>8510</v>
      </c>
      <c r="D9678" s="44">
        <v>2007</v>
      </c>
      <c r="E9678" s="48" t="s">
        <v>8766</v>
      </c>
      <c r="F9678" s="44" t="s">
        <v>1291</v>
      </c>
      <c r="G9678" s="61"/>
    </row>
    <row r="9679" spans="1:7" x14ac:dyDescent="0.15">
      <c r="A9679" s="44">
        <v>39907</v>
      </c>
      <c r="B9679" s="44" t="s">
        <v>1296</v>
      </c>
      <c r="C9679" s="48" t="s">
        <v>8511</v>
      </c>
      <c r="D9679" s="44">
        <v>2007</v>
      </c>
      <c r="E9679" s="48" t="s">
        <v>8787</v>
      </c>
      <c r="F9679" s="44" t="s">
        <v>1298</v>
      </c>
      <c r="G9679" s="61">
        <v>43100</v>
      </c>
    </row>
    <row r="9680" spans="1:7" x14ac:dyDescent="0.15">
      <c r="A9680" s="44">
        <v>39908</v>
      </c>
      <c r="B9680" s="44" t="s">
        <v>1295</v>
      </c>
      <c r="C9680" s="48" t="s">
        <v>8512</v>
      </c>
      <c r="D9680" s="44">
        <v>2005</v>
      </c>
      <c r="E9680" s="48" t="s">
        <v>8787</v>
      </c>
      <c r="F9680" s="44" t="s">
        <v>1298</v>
      </c>
      <c r="G9680" s="61"/>
    </row>
    <row r="9681" spans="1:7" x14ac:dyDescent="0.15">
      <c r="A9681" s="44">
        <v>39909</v>
      </c>
      <c r="B9681" s="44" t="s">
        <v>1295</v>
      </c>
      <c r="C9681" s="48" t="s">
        <v>1776</v>
      </c>
      <c r="D9681" s="44">
        <v>2003</v>
      </c>
      <c r="E9681" s="48" t="s">
        <v>8787</v>
      </c>
      <c r="F9681" s="44" t="s">
        <v>1298</v>
      </c>
      <c r="G9681" s="61"/>
    </row>
    <row r="9682" spans="1:7" x14ac:dyDescent="0.15">
      <c r="A9682" s="44">
        <v>39910</v>
      </c>
      <c r="B9682" s="44" t="s">
        <v>1296</v>
      </c>
      <c r="C9682" s="48" t="s">
        <v>8513</v>
      </c>
      <c r="D9682" s="44">
        <v>2005</v>
      </c>
      <c r="E9682" s="48" t="s">
        <v>8787</v>
      </c>
      <c r="F9682" s="44" t="s">
        <v>1298</v>
      </c>
      <c r="G9682" s="61"/>
    </row>
    <row r="9683" spans="1:7" x14ac:dyDescent="0.15">
      <c r="A9683" s="44">
        <v>39911</v>
      </c>
      <c r="B9683" s="44" t="s">
        <v>1296</v>
      </c>
      <c r="C9683" s="48" t="s">
        <v>8514</v>
      </c>
      <c r="D9683" s="44">
        <v>2006</v>
      </c>
      <c r="E9683" s="48" t="s">
        <v>9204</v>
      </c>
      <c r="F9683" s="44" t="s">
        <v>1291</v>
      </c>
      <c r="G9683" s="61"/>
    </row>
    <row r="9684" spans="1:7" x14ac:dyDescent="0.15">
      <c r="A9684" s="44">
        <v>39913</v>
      </c>
      <c r="B9684" s="44" t="s">
        <v>1296</v>
      </c>
      <c r="C9684" s="48" t="s">
        <v>8515</v>
      </c>
      <c r="D9684" s="44">
        <v>2001</v>
      </c>
      <c r="E9684" s="48" t="s">
        <v>8803</v>
      </c>
      <c r="F9684" s="44" t="s">
        <v>1296</v>
      </c>
      <c r="G9684" s="61"/>
    </row>
    <row r="9685" spans="1:7" x14ac:dyDescent="0.15">
      <c r="A9685" s="44">
        <v>39914</v>
      </c>
      <c r="B9685" s="44" t="s">
        <v>1296</v>
      </c>
      <c r="C9685" s="48" t="s">
        <v>8516</v>
      </c>
      <c r="D9685" s="44">
        <v>2008</v>
      </c>
      <c r="E9685" s="48" t="s">
        <v>8793</v>
      </c>
      <c r="F9685" s="44" t="s">
        <v>1298</v>
      </c>
      <c r="G9685" s="61"/>
    </row>
    <row r="9686" spans="1:7" x14ac:dyDescent="0.15">
      <c r="A9686" s="44">
        <v>39915</v>
      </c>
      <c r="B9686" s="44" t="s">
        <v>1296</v>
      </c>
      <c r="C9686" s="48" t="s">
        <v>8517</v>
      </c>
      <c r="D9686" s="44">
        <v>2006</v>
      </c>
      <c r="E9686" s="48" t="s">
        <v>8793</v>
      </c>
      <c r="F9686" s="44" t="s">
        <v>1298</v>
      </c>
      <c r="G9686" s="61">
        <v>43080</v>
      </c>
    </row>
    <row r="9687" spans="1:7" x14ac:dyDescent="0.15">
      <c r="A9687" s="44">
        <v>39917</v>
      </c>
      <c r="B9687" s="44" t="s">
        <v>1296</v>
      </c>
      <c r="C9687" s="48" t="s">
        <v>8518</v>
      </c>
      <c r="D9687" s="44">
        <v>2007</v>
      </c>
      <c r="E9687" s="48" t="s">
        <v>8836</v>
      </c>
      <c r="F9687" s="44" t="s">
        <v>1296</v>
      </c>
      <c r="G9687" s="61"/>
    </row>
    <row r="9688" spans="1:7" x14ac:dyDescent="0.15">
      <c r="A9688" s="44">
        <v>39919</v>
      </c>
      <c r="B9688" s="44" t="s">
        <v>1296</v>
      </c>
      <c r="C9688" s="48" t="s">
        <v>8519</v>
      </c>
      <c r="D9688" s="44">
        <v>2010</v>
      </c>
      <c r="E9688" s="48" t="s">
        <v>8836</v>
      </c>
      <c r="F9688" s="44" t="s">
        <v>1296</v>
      </c>
      <c r="G9688" s="61"/>
    </row>
    <row r="9689" spans="1:7" x14ac:dyDescent="0.15">
      <c r="A9689" s="44">
        <v>39921</v>
      </c>
      <c r="B9689" s="44" t="s">
        <v>1296</v>
      </c>
      <c r="C9689" s="48" t="s">
        <v>8520</v>
      </c>
      <c r="D9689" s="44">
        <v>2009</v>
      </c>
      <c r="E9689" s="48" t="s">
        <v>8836</v>
      </c>
      <c r="F9689" s="44" t="s">
        <v>1296</v>
      </c>
      <c r="G9689" s="61"/>
    </row>
    <row r="9690" spans="1:7" x14ac:dyDescent="0.15">
      <c r="A9690" s="44">
        <v>39922</v>
      </c>
      <c r="B9690" s="44" t="s">
        <v>1295</v>
      </c>
      <c r="C9690" s="48" t="s">
        <v>8673</v>
      </c>
      <c r="D9690" s="44">
        <v>2011</v>
      </c>
      <c r="E9690" s="48" t="s">
        <v>8836</v>
      </c>
      <c r="F9690" s="44" t="s">
        <v>1296</v>
      </c>
      <c r="G9690" s="61"/>
    </row>
    <row r="9691" spans="1:7" x14ac:dyDescent="0.15">
      <c r="A9691" s="44">
        <v>39923</v>
      </c>
      <c r="B9691" s="44" t="s">
        <v>1296</v>
      </c>
      <c r="C9691" s="48" t="s">
        <v>8521</v>
      </c>
      <c r="D9691" s="44">
        <v>2004</v>
      </c>
      <c r="E9691" s="48" t="s">
        <v>8836</v>
      </c>
      <c r="F9691" s="44" t="s">
        <v>1296</v>
      </c>
      <c r="G9691" s="61"/>
    </row>
    <row r="9692" spans="1:7" x14ac:dyDescent="0.15">
      <c r="A9692" s="44">
        <v>39924</v>
      </c>
      <c r="B9692" s="44" t="s">
        <v>1295</v>
      </c>
      <c r="C9692" s="48" t="s">
        <v>8522</v>
      </c>
      <c r="D9692" s="44">
        <v>2006</v>
      </c>
      <c r="E9692" s="48" t="s">
        <v>8748</v>
      </c>
      <c r="F9692" s="44" t="s">
        <v>1296</v>
      </c>
      <c r="G9692" s="61">
        <v>43100</v>
      </c>
    </row>
    <row r="9693" spans="1:7" x14ac:dyDescent="0.15">
      <c r="A9693" s="44">
        <v>39925</v>
      </c>
      <c r="B9693" s="44" t="s">
        <v>1296</v>
      </c>
      <c r="C9693" s="48" t="s">
        <v>8523</v>
      </c>
      <c r="D9693" s="44">
        <v>2007</v>
      </c>
      <c r="E9693" s="48" t="s">
        <v>8813</v>
      </c>
      <c r="F9693" s="44" t="s">
        <v>1290</v>
      </c>
      <c r="G9693" s="61"/>
    </row>
    <row r="9694" spans="1:7" x14ac:dyDescent="0.15">
      <c r="A9694" s="44">
        <v>39926</v>
      </c>
      <c r="B9694" s="44" t="s">
        <v>1296</v>
      </c>
      <c r="C9694" s="48" t="s">
        <v>8524</v>
      </c>
      <c r="D9694" s="44">
        <v>2010</v>
      </c>
      <c r="E9694" s="48" t="s">
        <v>8813</v>
      </c>
      <c r="F9694" s="44" t="s">
        <v>1290</v>
      </c>
      <c r="G9694" s="61"/>
    </row>
    <row r="9695" spans="1:7" x14ac:dyDescent="0.15">
      <c r="A9695" s="44">
        <v>39927</v>
      </c>
      <c r="B9695" s="44" t="s">
        <v>1295</v>
      </c>
      <c r="C9695" s="48" t="s">
        <v>8525</v>
      </c>
      <c r="D9695" s="44">
        <v>2005</v>
      </c>
      <c r="E9695" s="48" t="s">
        <v>8725</v>
      </c>
      <c r="F9695" s="44" t="s">
        <v>1291</v>
      </c>
      <c r="G9695" s="61"/>
    </row>
    <row r="9696" spans="1:7" x14ac:dyDescent="0.15">
      <c r="A9696" s="44">
        <v>39928</v>
      </c>
      <c r="B9696" s="44" t="s">
        <v>1296</v>
      </c>
      <c r="C9696" s="48" t="s">
        <v>8526</v>
      </c>
      <c r="D9696" s="44">
        <v>2003</v>
      </c>
      <c r="E9696" s="48" t="s">
        <v>8706</v>
      </c>
      <c r="F9696" s="44" t="s">
        <v>1291</v>
      </c>
      <c r="G9696" s="61">
        <v>43100</v>
      </c>
    </row>
    <row r="9697" spans="1:7" x14ac:dyDescent="0.15">
      <c r="A9697" s="44">
        <v>39929</v>
      </c>
      <c r="B9697" s="44" t="s">
        <v>1295</v>
      </c>
      <c r="C9697" s="48" t="s">
        <v>8527</v>
      </c>
      <c r="D9697" s="44">
        <v>1999</v>
      </c>
      <c r="E9697" s="48" t="s">
        <v>8874</v>
      </c>
      <c r="F9697" s="44" t="s">
        <v>1297</v>
      </c>
      <c r="G9697" s="61"/>
    </row>
    <row r="9698" spans="1:7" x14ac:dyDescent="0.15">
      <c r="A9698" s="44">
        <v>39931</v>
      </c>
      <c r="B9698" s="44" t="s">
        <v>1295</v>
      </c>
      <c r="C9698" s="48" t="s">
        <v>8528</v>
      </c>
      <c r="D9698" s="44">
        <v>2006</v>
      </c>
      <c r="E9698" s="48" t="s">
        <v>8691</v>
      </c>
      <c r="F9698" s="44" t="s">
        <v>1296</v>
      </c>
      <c r="G9698" s="61"/>
    </row>
    <row r="9699" spans="1:7" x14ac:dyDescent="0.15">
      <c r="A9699" s="44">
        <v>39934</v>
      </c>
      <c r="B9699" s="44" t="s">
        <v>1296</v>
      </c>
      <c r="C9699" s="48" t="s">
        <v>8529</v>
      </c>
      <c r="D9699" s="44">
        <v>2003</v>
      </c>
      <c r="E9699" s="48" t="s">
        <v>8691</v>
      </c>
      <c r="F9699" s="44" t="s">
        <v>1296</v>
      </c>
      <c r="G9699" s="61"/>
    </row>
    <row r="9700" spans="1:7" x14ac:dyDescent="0.15">
      <c r="A9700" s="44">
        <v>39936</v>
      </c>
      <c r="B9700" s="44" t="s">
        <v>1296</v>
      </c>
      <c r="C9700" s="48" t="s">
        <v>8023</v>
      </c>
      <c r="D9700" s="44">
        <v>2008</v>
      </c>
      <c r="E9700" s="48" t="s">
        <v>8691</v>
      </c>
      <c r="F9700" s="44" t="s">
        <v>1296</v>
      </c>
      <c r="G9700" s="61"/>
    </row>
    <row r="9701" spans="1:7" x14ac:dyDescent="0.15">
      <c r="A9701" s="44">
        <v>39937</v>
      </c>
      <c r="B9701" s="44" t="s">
        <v>1295</v>
      </c>
      <c r="C9701" s="48" t="s">
        <v>8530</v>
      </c>
      <c r="D9701" s="44">
        <v>2008</v>
      </c>
      <c r="E9701" s="48" t="s">
        <v>9204</v>
      </c>
      <c r="F9701" s="44" t="s">
        <v>1291</v>
      </c>
      <c r="G9701" s="61">
        <v>43100</v>
      </c>
    </row>
    <row r="9702" spans="1:7" x14ac:dyDescent="0.15">
      <c r="A9702" s="44">
        <v>39938</v>
      </c>
      <c r="B9702" s="44" t="s">
        <v>1295</v>
      </c>
      <c r="C9702" s="48" t="s">
        <v>8531</v>
      </c>
      <c r="D9702" s="44">
        <v>2005</v>
      </c>
      <c r="E9702" s="48" t="s">
        <v>9173</v>
      </c>
      <c r="F9702" s="44" t="s">
        <v>1296</v>
      </c>
      <c r="G9702" s="61"/>
    </row>
    <row r="9703" spans="1:7" x14ac:dyDescent="0.15">
      <c r="A9703" s="44">
        <v>39939</v>
      </c>
      <c r="B9703" s="44" t="s">
        <v>1296</v>
      </c>
      <c r="C9703" s="48" t="s">
        <v>8532</v>
      </c>
      <c r="D9703" s="44">
        <v>2005</v>
      </c>
      <c r="E9703" s="48" t="s">
        <v>9173</v>
      </c>
      <c r="F9703" s="44" t="s">
        <v>1296</v>
      </c>
      <c r="G9703" s="61"/>
    </row>
    <row r="9704" spans="1:7" x14ac:dyDescent="0.15">
      <c r="A9704" s="44">
        <v>39940</v>
      </c>
      <c r="B9704" s="44" t="s">
        <v>1296</v>
      </c>
      <c r="C9704" s="48" t="s">
        <v>8533</v>
      </c>
      <c r="D9704" s="44">
        <v>2008</v>
      </c>
      <c r="E9704" s="48" t="s">
        <v>8766</v>
      </c>
      <c r="F9704" s="44" t="s">
        <v>1291</v>
      </c>
      <c r="G9704" s="61"/>
    </row>
    <row r="9705" spans="1:7" x14ac:dyDescent="0.15">
      <c r="A9705" s="44">
        <v>39941</v>
      </c>
      <c r="B9705" s="44" t="s">
        <v>1295</v>
      </c>
      <c r="C9705" s="48" t="s">
        <v>1082</v>
      </c>
      <c r="D9705" s="44">
        <v>2002</v>
      </c>
      <c r="E9705" s="48" t="s">
        <v>9193</v>
      </c>
      <c r="F9705" s="44" t="s">
        <v>1298</v>
      </c>
      <c r="G9705" s="61"/>
    </row>
    <row r="9706" spans="1:7" x14ac:dyDescent="0.15">
      <c r="A9706" s="44">
        <v>39942</v>
      </c>
      <c r="B9706" s="44" t="s">
        <v>1296</v>
      </c>
      <c r="C9706" s="48" t="s">
        <v>8534</v>
      </c>
      <c r="D9706" s="44">
        <v>2006</v>
      </c>
      <c r="E9706" s="48" t="s">
        <v>8790</v>
      </c>
      <c r="F9706" s="44" t="s">
        <v>1298</v>
      </c>
      <c r="G9706" s="61">
        <v>43100</v>
      </c>
    </row>
    <row r="9707" spans="1:7" x14ac:dyDescent="0.15">
      <c r="A9707" s="44">
        <v>39943</v>
      </c>
      <c r="B9707" s="44" t="s">
        <v>1296</v>
      </c>
      <c r="C9707" s="48" t="s">
        <v>8040</v>
      </c>
      <c r="D9707" s="44">
        <v>2007</v>
      </c>
      <c r="E9707" s="48" t="s">
        <v>8783</v>
      </c>
      <c r="F9707" s="44" t="s">
        <v>1290</v>
      </c>
      <c r="G9707" s="61"/>
    </row>
    <row r="9708" spans="1:7" x14ac:dyDescent="0.15">
      <c r="A9708" s="44">
        <v>39944</v>
      </c>
      <c r="B9708" s="44" t="s">
        <v>1296</v>
      </c>
      <c r="C9708" s="48" t="s">
        <v>8535</v>
      </c>
      <c r="D9708" s="44">
        <v>2007</v>
      </c>
      <c r="E9708" s="48" t="s">
        <v>8790</v>
      </c>
      <c r="F9708" s="44" t="s">
        <v>1298</v>
      </c>
      <c r="G9708" s="61"/>
    </row>
    <row r="9709" spans="1:7" x14ac:dyDescent="0.15">
      <c r="A9709" s="44">
        <v>39945</v>
      </c>
      <c r="B9709" s="44" t="s">
        <v>1295</v>
      </c>
      <c r="C9709" s="48" t="s">
        <v>8536</v>
      </c>
      <c r="D9709" s="44">
        <v>2007</v>
      </c>
      <c r="E9709" s="48" t="s">
        <v>8790</v>
      </c>
      <c r="F9709" s="44" t="s">
        <v>1298</v>
      </c>
      <c r="G9709" s="61"/>
    </row>
    <row r="9710" spans="1:7" x14ac:dyDescent="0.15">
      <c r="A9710" s="44">
        <v>39946</v>
      </c>
      <c r="B9710" s="44" t="s">
        <v>1295</v>
      </c>
      <c r="C9710" s="48" t="s">
        <v>8537</v>
      </c>
      <c r="D9710" s="44">
        <v>2002</v>
      </c>
      <c r="E9710" s="48" t="s">
        <v>8863</v>
      </c>
      <c r="F9710" s="44" t="s">
        <v>1294</v>
      </c>
      <c r="G9710" s="61"/>
    </row>
    <row r="9711" spans="1:7" x14ac:dyDescent="0.15">
      <c r="A9711" s="44">
        <v>39947</v>
      </c>
      <c r="B9711" s="44" t="s">
        <v>1295</v>
      </c>
      <c r="C9711" s="48" t="s">
        <v>8538</v>
      </c>
      <c r="D9711" s="44">
        <v>2007</v>
      </c>
      <c r="E9711" s="48" t="s">
        <v>8863</v>
      </c>
      <c r="F9711" s="44" t="s">
        <v>1294</v>
      </c>
      <c r="G9711" s="61"/>
    </row>
    <row r="9712" spans="1:7" x14ac:dyDescent="0.15">
      <c r="A9712" s="44">
        <v>39948</v>
      </c>
      <c r="B9712" s="44" t="s">
        <v>1296</v>
      </c>
      <c r="C9712" s="48" t="s">
        <v>10091</v>
      </c>
      <c r="D9712" s="44">
        <v>2012</v>
      </c>
      <c r="E9712" s="48" t="s">
        <v>8691</v>
      </c>
      <c r="F9712" s="44" t="s">
        <v>1296</v>
      </c>
      <c r="G9712" s="61"/>
    </row>
    <row r="9713" spans="1:7" x14ac:dyDescent="0.15">
      <c r="A9713" s="44">
        <v>39950</v>
      </c>
      <c r="B9713" s="44" t="s">
        <v>1295</v>
      </c>
      <c r="C9713" s="48" t="s">
        <v>8539</v>
      </c>
      <c r="D9713" s="44">
        <v>2010</v>
      </c>
      <c r="E9713" s="48" t="s">
        <v>8691</v>
      </c>
      <c r="F9713" s="44" t="s">
        <v>1296</v>
      </c>
      <c r="G9713" s="61"/>
    </row>
    <row r="9714" spans="1:7" x14ac:dyDescent="0.15">
      <c r="A9714" s="44">
        <v>39951</v>
      </c>
      <c r="B9714" s="44" t="s">
        <v>1296</v>
      </c>
      <c r="C9714" s="48" t="s">
        <v>8674</v>
      </c>
      <c r="D9714" s="44">
        <v>2011</v>
      </c>
      <c r="E9714" s="48" t="s">
        <v>8691</v>
      </c>
      <c r="F9714" s="44" t="s">
        <v>1296</v>
      </c>
      <c r="G9714" s="61"/>
    </row>
    <row r="9715" spans="1:7" x14ac:dyDescent="0.15">
      <c r="A9715" s="44">
        <v>39952</v>
      </c>
      <c r="B9715" s="44" t="s">
        <v>1296</v>
      </c>
      <c r="C9715" s="48" t="s">
        <v>8540</v>
      </c>
      <c r="D9715" s="44">
        <v>2009</v>
      </c>
      <c r="E9715" s="48" t="s">
        <v>8691</v>
      </c>
      <c r="F9715" s="44" t="s">
        <v>1296</v>
      </c>
      <c r="G9715" s="61"/>
    </row>
    <row r="9716" spans="1:7" x14ac:dyDescent="0.15">
      <c r="A9716" s="44">
        <v>39953</v>
      </c>
      <c r="B9716" s="44" t="s">
        <v>1295</v>
      </c>
      <c r="C9716" s="48" t="s">
        <v>8541</v>
      </c>
      <c r="D9716" s="44">
        <v>2005</v>
      </c>
      <c r="E9716" s="48" t="s">
        <v>8691</v>
      </c>
      <c r="F9716" s="44" t="s">
        <v>1296</v>
      </c>
      <c r="G9716" s="61"/>
    </row>
    <row r="9717" spans="1:7" x14ac:dyDescent="0.15">
      <c r="A9717" s="44">
        <v>39954</v>
      </c>
      <c r="B9717" s="44" t="s">
        <v>1296</v>
      </c>
      <c r="C9717" s="48" t="s">
        <v>8542</v>
      </c>
      <c r="D9717" s="44">
        <v>2010</v>
      </c>
      <c r="E9717" s="48" t="s">
        <v>8691</v>
      </c>
      <c r="F9717" s="44" t="s">
        <v>1296</v>
      </c>
      <c r="G9717" s="61"/>
    </row>
    <row r="9718" spans="1:7" x14ac:dyDescent="0.15">
      <c r="A9718" s="44">
        <v>39955</v>
      </c>
      <c r="B9718" s="44" t="s">
        <v>1295</v>
      </c>
      <c r="C9718" s="48" t="s">
        <v>8543</v>
      </c>
      <c r="D9718" s="44">
        <v>2002</v>
      </c>
      <c r="E9718" s="48" t="s">
        <v>8691</v>
      </c>
      <c r="F9718" s="44" t="s">
        <v>1296</v>
      </c>
      <c r="G9718" s="61"/>
    </row>
    <row r="9719" spans="1:7" x14ac:dyDescent="0.15">
      <c r="A9719" s="44">
        <v>39956</v>
      </c>
      <c r="B9719" s="44" t="s">
        <v>1295</v>
      </c>
      <c r="C9719" s="48" t="s">
        <v>8544</v>
      </c>
      <c r="D9719" s="44">
        <v>2005</v>
      </c>
      <c r="E9719" s="48" t="s">
        <v>8691</v>
      </c>
      <c r="F9719" s="44" t="s">
        <v>1296</v>
      </c>
      <c r="G9719" s="61"/>
    </row>
    <row r="9720" spans="1:7" x14ac:dyDescent="0.15">
      <c r="A9720" s="44">
        <v>39960</v>
      </c>
      <c r="B9720" s="44" t="s">
        <v>1295</v>
      </c>
      <c r="C9720" s="48" t="s">
        <v>9473</v>
      </c>
      <c r="D9720" s="44">
        <v>2008</v>
      </c>
      <c r="E9720" s="48" t="s">
        <v>8793</v>
      </c>
      <c r="F9720" s="44" t="s">
        <v>1298</v>
      </c>
      <c r="G9720" s="61"/>
    </row>
    <row r="9721" spans="1:7" x14ac:dyDescent="0.15">
      <c r="A9721" s="44">
        <v>39961</v>
      </c>
      <c r="B9721" s="44" t="s">
        <v>1296</v>
      </c>
      <c r="C9721" s="48" t="s">
        <v>8029</v>
      </c>
      <c r="D9721" s="44">
        <v>2007</v>
      </c>
      <c r="E9721" s="48" t="s">
        <v>8717</v>
      </c>
      <c r="F9721" s="44" t="s">
        <v>1299</v>
      </c>
      <c r="G9721" s="61"/>
    </row>
    <row r="9722" spans="1:7" x14ac:dyDescent="0.15">
      <c r="A9722" s="44">
        <v>39962</v>
      </c>
      <c r="B9722" s="44" t="s">
        <v>1295</v>
      </c>
      <c r="C9722" s="48" t="s">
        <v>8545</v>
      </c>
      <c r="D9722" s="44">
        <v>2007</v>
      </c>
      <c r="E9722" s="48" t="s">
        <v>8835</v>
      </c>
      <c r="F9722" s="44" t="s">
        <v>1292</v>
      </c>
      <c r="G9722" s="61"/>
    </row>
    <row r="9723" spans="1:7" x14ac:dyDescent="0.15">
      <c r="A9723" s="44">
        <v>39963</v>
      </c>
      <c r="B9723" s="44" t="s">
        <v>1296</v>
      </c>
      <c r="C9723" s="48" t="s">
        <v>8546</v>
      </c>
      <c r="D9723" s="44">
        <v>2002</v>
      </c>
      <c r="E9723" s="48" t="s">
        <v>8780</v>
      </c>
      <c r="F9723" s="44" t="s">
        <v>1294</v>
      </c>
      <c r="G9723" s="61"/>
    </row>
    <row r="9724" spans="1:7" x14ac:dyDescent="0.15">
      <c r="A9724" s="44">
        <v>39964</v>
      </c>
      <c r="B9724" s="44" t="s">
        <v>1295</v>
      </c>
      <c r="C9724" s="48" t="s">
        <v>8547</v>
      </c>
      <c r="D9724" s="44">
        <v>2006</v>
      </c>
      <c r="E9724" s="48" t="s">
        <v>8780</v>
      </c>
      <c r="F9724" s="44" t="s">
        <v>1294</v>
      </c>
      <c r="G9724" s="61"/>
    </row>
    <row r="9725" spans="1:7" x14ac:dyDescent="0.15">
      <c r="A9725" s="44">
        <v>39965</v>
      </c>
      <c r="B9725" s="44" t="s">
        <v>1295</v>
      </c>
      <c r="C9725" s="48" t="s">
        <v>8548</v>
      </c>
      <c r="D9725" s="44">
        <v>2003</v>
      </c>
      <c r="E9725" s="48" t="s">
        <v>8770</v>
      </c>
      <c r="F9725" s="44" t="s">
        <v>1291</v>
      </c>
      <c r="G9725" s="61"/>
    </row>
    <row r="9726" spans="1:7" x14ac:dyDescent="0.15">
      <c r="A9726" s="44">
        <v>39966</v>
      </c>
      <c r="B9726" s="44" t="s">
        <v>1296</v>
      </c>
      <c r="C9726" s="48" t="s">
        <v>8549</v>
      </c>
      <c r="D9726" s="44">
        <v>2006</v>
      </c>
      <c r="E9726" s="48" t="s">
        <v>8721</v>
      </c>
      <c r="F9726" s="44" t="s">
        <v>1298</v>
      </c>
      <c r="G9726" s="61"/>
    </row>
    <row r="9727" spans="1:7" x14ac:dyDescent="0.15">
      <c r="A9727" s="44">
        <v>39967</v>
      </c>
      <c r="B9727" s="44" t="s">
        <v>1295</v>
      </c>
      <c r="C9727" s="48" t="s">
        <v>8550</v>
      </c>
      <c r="D9727" s="44">
        <v>2005</v>
      </c>
      <c r="E9727" s="48" t="s">
        <v>8721</v>
      </c>
      <c r="F9727" s="44" t="s">
        <v>1298</v>
      </c>
      <c r="G9727" s="61"/>
    </row>
    <row r="9728" spans="1:7" x14ac:dyDescent="0.15">
      <c r="A9728" s="44">
        <v>39968</v>
      </c>
      <c r="B9728" s="44" t="s">
        <v>1295</v>
      </c>
      <c r="C9728" s="48" t="s">
        <v>8551</v>
      </c>
      <c r="D9728" s="44">
        <v>2006</v>
      </c>
      <c r="E9728" s="48" t="s">
        <v>8721</v>
      </c>
      <c r="F9728" s="44" t="s">
        <v>1298</v>
      </c>
      <c r="G9728" s="61">
        <v>43100</v>
      </c>
    </row>
    <row r="9729" spans="1:7" x14ac:dyDescent="0.15">
      <c r="A9729" s="44">
        <v>39969</v>
      </c>
      <c r="B9729" s="44" t="s">
        <v>1295</v>
      </c>
      <c r="C9729" s="48" t="s">
        <v>8552</v>
      </c>
      <c r="D9729" s="44">
        <v>2008</v>
      </c>
      <c r="E9729" s="48" t="s">
        <v>8692</v>
      </c>
      <c r="F9729" s="44" t="s">
        <v>1298</v>
      </c>
      <c r="G9729" s="61"/>
    </row>
    <row r="9730" spans="1:7" x14ac:dyDescent="0.15">
      <c r="A9730" s="44">
        <v>39970</v>
      </c>
      <c r="B9730" s="44" t="s">
        <v>1296</v>
      </c>
      <c r="C9730" s="48" t="s">
        <v>8553</v>
      </c>
      <c r="D9730" s="44">
        <v>2001</v>
      </c>
      <c r="E9730" s="48" t="s">
        <v>8692</v>
      </c>
      <c r="F9730" s="44" t="s">
        <v>1298</v>
      </c>
      <c r="G9730" s="61"/>
    </row>
    <row r="9731" spans="1:7" x14ac:dyDescent="0.15">
      <c r="A9731" s="44">
        <v>39971</v>
      </c>
      <c r="B9731" s="44" t="s">
        <v>1296</v>
      </c>
      <c r="C9731" s="48" t="s">
        <v>8554</v>
      </c>
      <c r="D9731" s="44">
        <v>2006</v>
      </c>
      <c r="E9731" s="48" t="s">
        <v>8776</v>
      </c>
      <c r="F9731" s="44" t="s">
        <v>1295</v>
      </c>
      <c r="G9731" s="61">
        <v>43100</v>
      </c>
    </row>
    <row r="9732" spans="1:7" x14ac:dyDescent="0.15">
      <c r="A9732" s="44">
        <v>39972</v>
      </c>
      <c r="B9732" s="44" t="s">
        <v>1296</v>
      </c>
      <c r="C9732" s="48" t="s">
        <v>8555</v>
      </c>
      <c r="D9732" s="44">
        <v>2007</v>
      </c>
      <c r="E9732" s="48" t="s">
        <v>8819</v>
      </c>
      <c r="F9732" s="44" t="s">
        <v>1299</v>
      </c>
      <c r="G9732" s="61"/>
    </row>
    <row r="9733" spans="1:7" x14ac:dyDescent="0.15">
      <c r="A9733" s="44">
        <v>39975</v>
      </c>
      <c r="B9733" s="44" t="s">
        <v>1296</v>
      </c>
      <c r="C9733" s="48" t="s">
        <v>8556</v>
      </c>
      <c r="D9733" s="44">
        <v>2007</v>
      </c>
      <c r="E9733" s="48" t="s">
        <v>8819</v>
      </c>
      <c r="F9733" s="44" t="s">
        <v>1299</v>
      </c>
      <c r="G9733" s="61"/>
    </row>
    <row r="9734" spans="1:7" x14ac:dyDescent="0.15">
      <c r="A9734" s="44">
        <v>39976</v>
      </c>
      <c r="B9734" s="44" t="s">
        <v>1295</v>
      </c>
      <c r="C9734" s="48" t="s">
        <v>8557</v>
      </c>
      <c r="D9734" s="44">
        <v>2004</v>
      </c>
      <c r="E9734" s="48" t="s">
        <v>8819</v>
      </c>
      <c r="F9734" s="44" t="s">
        <v>1299</v>
      </c>
      <c r="G9734" s="61"/>
    </row>
    <row r="9735" spans="1:7" x14ac:dyDescent="0.15">
      <c r="A9735" s="44">
        <v>39977</v>
      </c>
      <c r="B9735" s="44" t="s">
        <v>1295</v>
      </c>
      <c r="C9735" s="48" t="s">
        <v>8558</v>
      </c>
      <c r="D9735" s="44">
        <v>2005</v>
      </c>
      <c r="E9735" s="48" t="s">
        <v>8819</v>
      </c>
      <c r="F9735" s="44" t="s">
        <v>1299</v>
      </c>
      <c r="G9735" s="61"/>
    </row>
    <row r="9736" spans="1:7" x14ac:dyDescent="0.15">
      <c r="A9736" s="44">
        <v>39978</v>
      </c>
      <c r="B9736" s="44" t="s">
        <v>1295</v>
      </c>
      <c r="C9736" s="48" t="s">
        <v>8559</v>
      </c>
      <c r="D9736" s="44">
        <v>2001</v>
      </c>
      <c r="E9736" s="48" t="s">
        <v>8714</v>
      </c>
      <c r="F9736" s="44" t="s">
        <v>1294</v>
      </c>
      <c r="G9736" s="61">
        <v>43100</v>
      </c>
    </row>
    <row r="9737" spans="1:7" x14ac:dyDescent="0.15">
      <c r="A9737" s="44">
        <v>39979</v>
      </c>
      <c r="B9737" s="44" t="s">
        <v>1295</v>
      </c>
      <c r="C9737" s="48" t="s">
        <v>8560</v>
      </c>
      <c r="D9737" s="44">
        <v>2004</v>
      </c>
      <c r="E9737" s="48" t="s">
        <v>8767</v>
      </c>
      <c r="F9737" s="44" t="s">
        <v>1297</v>
      </c>
      <c r="G9737" s="61"/>
    </row>
    <row r="9738" spans="1:7" x14ac:dyDescent="0.15">
      <c r="A9738" s="44">
        <v>39980</v>
      </c>
      <c r="B9738" s="44" t="s">
        <v>1295</v>
      </c>
      <c r="C9738" s="48" t="s">
        <v>8561</v>
      </c>
      <c r="D9738" s="44">
        <v>2006</v>
      </c>
      <c r="E9738" s="48" t="s">
        <v>8748</v>
      </c>
      <c r="F9738" s="44" t="s">
        <v>1296</v>
      </c>
      <c r="G9738" s="61">
        <v>43100</v>
      </c>
    </row>
    <row r="9739" spans="1:7" x14ac:dyDescent="0.15">
      <c r="A9739" s="44">
        <v>39981</v>
      </c>
      <c r="B9739" s="44" t="s">
        <v>1296</v>
      </c>
      <c r="C9739" s="48" t="s">
        <v>8562</v>
      </c>
      <c r="D9739" s="44">
        <v>2007</v>
      </c>
      <c r="E9739" s="48" t="s">
        <v>8748</v>
      </c>
      <c r="F9739" s="44" t="s">
        <v>1296</v>
      </c>
      <c r="G9739" s="61">
        <v>43100</v>
      </c>
    </row>
    <row r="9740" spans="1:7" x14ac:dyDescent="0.15">
      <c r="A9740" s="44">
        <v>39983</v>
      </c>
      <c r="B9740" s="44" t="s">
        <v>1296</v>
      </c>
      <c r="C9740" s="48" t="s">
        <v>8563</v>
      </c>
      <c r="D9740" s="44">
        <v>2009</v>
      </c>
      <c r="E9740" s="48" t="s">
        <v>8691</v>
      </c>
      <c r="F9740" s="44" t="s">
        <v>1296</v>
      </c>
      <c r="G9740" s="61"/>
    </row>
    <row r="9741" spans="1:7" x14ac:dyDescent="0.15">
      <c r="A9741" s="44">
        <v>39984</v>
      </c>
      <c r="B9741" s="44" t="s">
        <v>1296</v>
      </c>
      <c r="C9741" s="48" t="s">
        <v>8564</v>
      </c>
      <c r="D9741" s="44">
        <v>2004</v>
      </c>
      <c r="E9741" s="48" t="s">
        <v>9154</v>
      </c>
      <c r="F9741" s="44" t="s">
        <v>1298</v>
      </c>
      <c r="G9741" s="61"/>
    </row>
    <row r="9742" spans="1:7" x14ac:dyDescent="0.15">
      <c r="A9742" s="44">
        <v>39985</v>
      </c>
      <c r="B9742" s="44" t="s">
        <v>1295</v>
      </c>
      <c r="C9742" s="48" t="s">
        <v>8565</v>
      </c>
      <c r="D9742" s="44">
        <v>2005</v>
      </c>
      <c r="E9742" s="48" t="s">
        <v>8757</v>
      </c>
      <c r="F9742" s="44" t="s">
        <v>1295</v>
      </c>
      <c r="G9742" s="61">
        <v>43100</v>
      </c>
    </row>
    <row r="9743" spans="1:7" x14ac:dyDescent="0.15">
      <c r="A9743" s="44">
        <v>39986</v>
      </c>
      <c r="B9743" s="44" t="s">
        <v>1295</v>
      </c>
      <c r="C9743" s="48" t="s">
        <v>8566</v>
      </c>
      <c r="D9743" s="44">
        <v>2007</v>
      </c>
      <c r="E9743" s="48" t="s">
        <v>9212</v>
      </c>
      <c r="F9743" s="44" t="s">
        <v>1298</v>
      </c>
      <c r="G9743" s="61"/>
    </row>
    <row r="9744" spans="1:7" x14ac:dyDescent="0.15">
      <c r="A9744" s="44">
        <v>39987</v>
      </c>
      <c r="B9744" s="44" t="s">
        <v>1295</v>
      </c>
      <c r="C9744" s="48" t="s">
        <v>8036</v>
      </c>
      <c r="D9744" s="44">
        <v>2002</v>
      </c>
      <c r="E9744" s="48" t="s">
        <v>9083</v>
      </c>
      <c r="F9744" s="44" t="s">
        <v>1296</v>
      </c>
      <c r="G9744" s="61"/>
    </row>
    <row r="9745" spans="1:7" x14ac:dyDescent="0.15">
      <c r="A9745" s="44">
        <v>39988</v>
      </c>
      <c r="B9745" s="44" t="s">
        <v>1295</v>
      </c>
      <c r="C9745" s="48" t="s">
        <v>8030</v>
      </c>
      <c r="D9745" s="44">
        <v>2002</v>
      </c>
      <c r="E9745" s="48" t="s">
        <v>8878</v>
      </c>
      <c r="F9745" s="44" t="s">
        <v>1294</v>
      </c>
      <c r="G9745" s="61"/>
    </row>
    <row r="9746" spans="1:7" x14ac:dyDescent="0.15">
      <c r="A9746" s="44">
        <v>39989</v>
      </c>
      <c r="B9746" s="44" t="s">
        <v>1296</v>
      </c>
      <c r="C9746" s="48" t="s">
        <v>10092</v>
      </c>
      <c r="D9746" s="44">
        <v>2014</v>
      </c>
      <c r="E9746" s="48" t="s">
        <v>8691</v>
      </c>
      <c r="F9746" s="44" t="s">
        <v>1296</v>
      </c>
      <c r="G9746" s="61"/>
    </row>
    <row r="9747" spans="1:7" x14ac:dyDescent="0.15">
      <c r="A9747" s="44">
        <v>39990</v>
      </c>
      <c r="B9747" s="44" t="s">
        <v>1296</v>
      </c>
      <c r="C9747" s="48" t="s">
        <v>8567</v>
      </c>
      <c r="D9747" s="44">
        <v>2007</v>
      </c>
      <c r="E9747" s="48" t="s">
        <v>8691</v>
      </c>
      <c r="F9747" s="44" t="s">
        <v>1296</v>
      </c>
      <c r="G9747" s="61"/>
    </row>
    <row r="9748" spans="1:7" x14ac:dyDescent="0.15">
      <c r="A9748" s="44">
        <v>39992</v>
      </c>
      <c r="B9748" s="44" t="s">
        <v>1296</v>
      </c>
      <c r="C9748" s="48" t="s">
        <v>8568</v>
      </c>
      <c r="D9748" s="44">
        <v>2006</v>
      </c>
      <c r="E9748" s="48" t="s">
        <v>9083</v>
      </c>
      <c r="F9748" s="44" t="s">
        <v>1296</v>
      </c>
      <c r="G9748" s="61"/>
    </row>
    <row r="9749" spans="1:7" x14ac:dyDescent="0.15">
      <c r="A9749" s="44">
        <v>39993</v>
      </c>
      <c r="B9749" s="44" t="s">
        <v>1296</v>
      </c>
      <c r="C9749" s="48" t="s">
        <v>8569</v>
      </c>
      <c r="D9749" s="44">
        <v>2007</v>
      </c>
      <c r="E9749" s="48" t="s">
        <v>8715</v>
      </c>
      <c r="F9749" s="44" t="s">
        <v>1299</v>
      </c>
      <c r="G9749" s="61"/>
    </row>
    <row r="9750" spans="1:7" x14ac:dyDescent="0.15">
      <c r="A9750" s="44">
        <v>39994</v>
      </c>
      <c r="B9750" s="44" t="s">
        <v>1296</v>
      </c>
      <c r="C9750" s="48" t="s">
        <v>8570</v>
      </c>
      <c r="D9750" s="44">
        <v>2007</v>
      </c>
      <c r="E9750" s="48" t="s">
        <v>8729</v>
      </c>
      <c r="F9750" s="44" t="s">
        <v>1298</v>
      </c>
      <c r="G9750" s="61">
        <v>43100</v>
      </c>
    </row>
    <row r="9751" spans="1:7" x14ac:dyDescent="0.15">
      <c r="A9751" s="44">
        <v>39995</v>
      </c>
      <c r="B9751" s="44" t="s">
        <v>1295</v>
      </c>
      <c r="C9751" s="48" t="s">
        <v>8571</v>
      </c>
      <c r="D9751" s="44">
        <v>2006</v>
      </c>
      <c r="E9751" s="48" t="s">
        <v>8706</v>
      </c>
      <c r="F9751" s="44" t="s">
        <v>1291</v>
      </c>
      <c r="G9751" s="61">
        <v>43100</v>
      </c>
    </row>
    <row r="9752" spans="1:7" x14ac:dyDescent="0.15">
      <c r="A9752" s="44">
        <v>39996</v>
      </c>
      <c r="B9752" s="44" t="s">
        <v>1295</v>
      </c>
      <c r="C9752" s="48" t="s">
        <v>8572</v>
      </c>
      <c r="D9752" s="44">
        <v>2005</v>
      </c>
      <c r="E9752" s="48" t="s">
        <v>8766</v>
      </c>
      <c r="F9752" s="44" t="s">
        <v>1291</v>
      </c>
      <c r="G9752" s="61"/>
    </row>
    <row r="9753" spans="1:7" x14ac:dyDescent="0.15">
      <c r="A9753" s="44">
        <v>39997</v>
      </c>
      <c r="B9753" s="44" t="s">
        <v>1295</v>
      </c>
      <c r="C9753" s="48" t="s">
        <v>8573</v>
      </c>
      <c r="D9753" s="44">
        <v>2009</v>
      </c>
      <c r="E9753" s="48" t="s">
        <v>8766</v>
      </c>
      <c r="F9753" s="44" t="s">
        <v>1291</v>
      </c>
      <c r="G9753" s="61"/>
    </row>
    <row r="9754" spans="1:7" x14ac:dyDescent="0.15">
      <c r="A9754" s="44">
        <v>39998</v>
      </c>
      <c r="B9754" s="44" t="s">
        <v>1296</v>
      </c>
      <c r="C9754" s="48" t="s">
        <v>8574</v>
      </c>
      <c r="D9754" s="44">
        <v>2001</v>
      </c>
      <c r="E9754" s="48" t="s">
        <v>8812</v>
      </c>
      <c r="F9754" s="44" t="s">
        <v>1298</v>
      </c>
      <c r="G9754" s="61">
        <v>43100</v>
      </c>
    </row>
    <row r="9755" spans="1:7" x14ac:dyDescent="0.15">
      <c r="A9755" s="44">
        <v>39999</v>
      </c>
      <c r="B9755" s="44" t="s">
        <v>1296</v>
      </c>
      <c r="C9755" s="48" t="s">
        <v>8575</v>
      </c>
      <c r="D9755" s="44">
        <v>2006</v>
      </c>
      <c r="E9755" s="48" t="s">
        <v>8766</v>
      </c>
      <c r="F9755" s="44" t="s">
        <v>1291</v>
      </c>
      <c r="G9755" s="61"/>
    </row>
    <row r="9756" spans="1:7" x14ac:dyDescent="0.15">
      <c r="A9756" s="44">
        <v>40000</v>
      </c>
      <c r="B9756" s="44" t="s">
        <v>1296</v>
      </c>
      <c r="C9756" s="48" t="s">
        <v>8576</v>
      </c>
      <c r="D9756" s="44">
        <v>2005</v>
      </c>
      <c r="E9756" s="48" t="s">
        <v>8780</v>
      </c>
      <c r="F9756" s="44" t="s">
        <v>1294</v>
      </c>
      <c r="G9756" s="61"/>
    </row>
    <row r="9757" spans="1:7" x14ac:dyDescent="0.15">
      <c r="A9757" s="44">
        <v>40001</v>
      </c>
      <c r="B9757" s="44" t="s">
        <v>1296</v>
      </c>
      <c r="C9757" s="48" t="s">
        <v>8577</v>
      </c>
      <c r="D9757" s="44">
        <v>2008</v>
      </c>
      <c r="E9757" s="48" t="s">
        <v>8780</v>
      </c>
      <c r="F9757" s="44" t="s">
        <v>1294</v>
      </c>
      <c r="G9757" s="61"/>
    </row>
    <row r="9758" spans="1:7" x14ac:dyDescent="0.15">
      <c r="A9758" s="44">
        <v>40002</v>
      </c>
      <c r="B9758" s="44" t="s">
        <v>1295</v>
      </c>
      <c r="C9758" s="48" t="s">
        <v>8578</v>
      </c>
      <c r="D9758" s="44">
        <v>2001</v>
      </c>
      <c r="E9758" s="48" t="s">
        <v>8789</v>
      </c>
      <c r="F9758" s="44" t="s">
        <v>1297</v>
      </c>
      <c r="G9758" s="61"/>
    </row>
    <row r="9759" spans="1:7" x14ac:dyDescent="0.15">
      <c r="A9759" s="44">
        <v>40003</v>
      </c>
      <c r="B9759" s="44" t="s">
        <v>1295</v>
      </c>
      <c r="C9759" s="48" t="s">
        <v>8579</v>
      </c>
      <c r="D9759" s="44">
        <v>2002</v>
      </c>
      <c r="E9759" s="48" t="s">
        <v>8699</v>
      </c>
      <c r="F9759" s="44" t="s">
        <v>1294</v>
      </c>
      <c r="G9759" s="61"/>
    </row>
    <row r="9760" spans="1:7" x14ac:dyDescent="0.15">
      <c r="A9760" s="44">
        <v>40004</v>
      </c>
      <c r="B9760" s="44" t="s">
        <v>1296</v>
      </c>
      <c r="C9760" s="48" t="s">
        <v>8580</v>
      </c>
      <c r="D9760" s="44">
        <v>2006</v>
      </c>
      <c r="E9760" s="48" t="s">
        <v>8696</v>
      </c>
      <c r="F9760" s="44" t="s">
        <v>1291</v>
      </c>
      <c r="G9760" s="61">
        <v>43100</v>
      </c>
    </row>
    <row r="9761" spans="1:7" x14ac:dyDescent="0.15">
      <c r="A9761" s="44">
        <v>40005</v>
      </c>
      <c r="B9761" s="44" t="s">
        <v>1296</v>
      </c>
      <c r="C9761" s="48" t="s">
        <v>8581</v>
      </c>
      <c r="D9761" s="44">
        <v>2004</v>
      </c>
      <c r="E9761" s="48" t="s">
        <v>8809</v>
      </c>
      <c r="F9761" s="44" t="s">
        <v>1297</v>
      </c>
      <c r="G9761" s="61"/>
    </row>
    <row r="9762" spans="1:7" x14ac:dyDescent="0.15">
      <c r="A9762" s="44">
        <v>40006</v>
      </c>
      <c r="B9762" s="44" t="s">
        <v>1295</v>
      </c>
      <c r="C9762" s="48" t="s">
        <v>8582</v>
      </c>
      <c r="D9762" s="44">
        <v>2001</v>
      </c>
      <c r="E9762" s="48" t="s">
        <v>8769</v>
      </c>
      <c r="F9762" s="44" t="s">
        <v>1297</v>
      </c>
      <c r="G9762" s="61"/>
    </row>
    <row r="9763" spans="1:7" x14ac:dyDescent="0.15">
      <c r="A9763" s="44">
        <v>40007</v>
      </c>
      <c r="B9763" s="44" t="s">
        <v>1296</v>
      </c>
      <c r="C9763" s="48" t="s">
        <v>8583</v>
      </c>
      <c r="D9763" s="44">
        <v>2002</v>
      </c>
      <c r="E9763" s="48" t="s">
        <v>8749</v>
      </c>
      <c r="F9763" s="44" t="s">
        <v>1291</v>
      </c>
      <c r="G9763" s="61"/>
    </row>
    <row r="9764" spans="1:7" x14ac:dyDescent="0.15">
      <c r="A9764" s="44">
        <v>40008</v>
      </c>
      <c r="B9764" s="44" t="s">
        <v>1296</v>
      </c>
      <c r="C9764" s="48" t="s">
        <v>8584</v>
      </c>
      <c r="D9764" s="44">
        <v>2001</v>
      </c>
      <c r="E9764" s="48" t="s">
        <v>9463</v>
      </c>
      <c r="F9764" s="44" t="s">
        <v>1296</v>
      </c>
      <c r="G9764" s="61">
        <v>43100</v>
      </c>
    </row>
    <row r="9765" spans="1:7" x14ac:dyDescent="0.15">
      <c r="A9765" s="44">
        <v>40009</v>
      </c>
      <c r="B9765" s="44" t="s">
        <v>1295</v>
      </c>
      <c r="C9765" s="48" t="s">
        <v>8585</v>
      </c>
      <c r="D9765" s="44">
        <v>2001</v>
      </c>
      <c r="E9765" s="48" t="s">
        <v>8803</v>
      </c>
      <c r="F9765" s="44" t="s">
        <v>1296</v>
      </c>
      <c r="G9765" s="61">
        <v>43100</v>
      </c>
    </row>
    <row r="9766" spans="1:7" x14ac:dyDescent="0.15">
      <c r="A9766" s="44">
        <v>40010</v>
      </c>
      <c r="B9766" s="44" t="s">
        <v>1295</v>
      </c>
      <c r="C9766" s="48" t="s">
        <v>8586</v>
      </c>
      <c r="D9766" s="44">
        <v>2002</v>
      </c>
      <c r="E9766" s="48" t="s">
        <v>8779</v>
      </c>
      <c r="F9766" s="44" t="s">
        <v>1298</v>
      </c>
      <c r="G9766" s="61"/>
    </row>
    <row r="9767" spans="1:7" x14ac:dyDescent="0.15">
      <c r="A9767" s="44">
        <v>40011</v>
      </c>
      <c r="B9767" s="44" t="s">
        <v>1296</v>
      </c>
      <c r="C9767" s="48" t="s">
        <v>8587</v>
      </c>
      <c r="D9767" s="44">
        <v>2004</v>
      </c>
      <c r="E9767" s="48" t="s">
        <v>8818</v>
      </c>
      <c r="F9767" s="44" t="s">
        <v>1293</v>
      </c>
      <c r="G9767" s="61">
        <v>43100</v>
      </c>
    </row>
    <row r="9768" spans="1:7" x14ac:dyDescent="0.15">
      <c r="A9768" s="44">
        <v>40012</v>
      </c>
      <c r="B9768" s="44" t="s">
        <v>1296</v>
      </c>
      <c r="C9768" s="48" t="s">
        <v>8588</v>
      </c>
      <c r="D9768" s="44">
        <v>2008</v>
      </c>
      <c r="E9768" s="48" t="s">
        <v>8818</v>
      </c>
      <c r="F9768" s="44" t="s">
        <v>1293</v>
      </c>
      <c r="G9768" s="61"/>
    </row>
    <row r="9769" spans="1:7" x14ac:dyDescent="0.15">
      <c r="A9769" s="44">
        <v>40013</v>
      </c>
      <c r="B9769" s="44" t="s">
        <v>1296</v>
      </c>
      <c r="C9769" s="48" t="s">
        <v>8589</v>
      </c>
      <c r="D9769" s="44">
        <v>2008</v>
      </c>
      <c r="E9769" s="48" t="s">
        <v>8818</v>
      </c>
      <c r="F9769" s="44" t="s">
        <v>1293</v>
      </c>
      <c r="G9769" s="61"/>
    </row>
    <row r="9770" spans="1:7" x14ac:dyDescent="0.15">
      <c r="A9770" s="44">
        <v>40014</v>
      </c>
      <c r="B9770" s="44" t="s">
        <v>1296</v>
      </c>
      <c r="C9770" s="48" t="s">
        <v>8590</v>
      </c>
      <c r="D9770" s="44">
        <v>2008</v>
      </c>
      <c r="E9770" s="48" t="s">
        <v>8818</v>
      </c>
      <c r="F9770" s="44" t="s">
        <v>1293</v>
      </c>
      <c r="G9770" s="61"/>
    </row>
    <row r="9771" spans="1:7" x14ac:dyDescent="0.15">
      <c r="A9771" s="44">
        <v>40015</v>
      </c>
      <c r="B9771" s="44" t="s">
        <v>1296</v>
      </c>
      <c r="C9771" s="48" t="s">
        <v>8591</v>
      </c>
      <c r="D9771" s="44">
        <v>2010</v>
      </c>
      <c r="E9771" s="48" t="s">
        <v>8818</v>
      </c>
      <c r="F9771" s="44" t="s">
        <v>1293</v>
      </c>
      <c r="G9771" s="61"/>
    </row>
    <row r="9772" spans="1:7" x14ac:dyDescent="0.15">
      <c r="A9772" s="44">
        <v>40016</v>
      </c>
      <c r="B9772" s="44" t="s">
        <v>1296</v>
      </c>
      <c r="C9772" s="48" t="s">
        <v>8592</v>
      </c>
      <c r="D9772" s="44">
        <v>2006</v>
      </c>
      <c r="E9772" s="48" t="s">
        <v>8853</v>
      </c>
      <c r="F9772" s="44" t="s">
        <v>1290</v>
      </c>
      <c r="G9772" s="61"/>
    </row>
    <row r="9773" spans="1:7" x14ac:dyDescent="0.15">
      <c r="A9773" s="44">
        <v>40017</v>
      </c>
      <c r="B9773" s="44" t="s">
        <v>1295</v>
      </c>
      <c r="C9773" s="48" t="s">
        <v>8593</v>
      </c>
      <c r="D9773" s="44">
        <v>2004</v>
      </c>
      <c r="E9773" s="48" t="s">
        <v>8853</v>
      </c>
      <c r="F9773" s="44" t="s">
        <v>1290</v>
      </c>
      <c r="G9773" s="61"/>
    </row>
    <row r="9774" spans="1:7" x14ac:dyDescent="0.15">
      <c r="A9774" s="44">
        <v>40018</v>
      </c>
      <c r="B9774" s="44" t="s">
        <v>1295</v>
      </c>
      <c r="C9774" s="48" t="s">
        <v>8594</v>
      </c>
      <c r="D9774" s="44">
        <v>2002</v>
      </c>
      <c r="E9774" s="48" t="s">
        <v>8853</v>
      </c>
      <c r="F9774" s="44" t="s">
        <v>1290</v>
      </c>
      <c r="G9774" s="61"/>
    </row>
    <row r="9775" spans="1:7" x14ac:dyDescent="0.15">
      <c r="A9775" s="133">
        <v>40019</v>
      </c>
      <c r="B9775" s="133" t="s">
        <v>1295</v>
      </c>
      <c r="C9775" s="134" t="s">
        <v>8595</v>
      </c>
      <c r="D9775" s="133">
        <v>2007</v>
      </c>
      <c r="E9775" s="134" t="s">
        <v>8853</v>
      </c>
      <c r="F9775" s="133" t="s">
        <v>1290</v>
      </c>
    </row>
    <row r="9776" spans="1:7" x14ac:dyDescent="0.15">
      <c r="A9776" s="44">
        <v>40020</v>
      </c>
      <c r="B9776" s="44" t="s">
        <v>1295</v>
      </c>
      <c r="C9776" s="48" t="s">
        <v>8675</v>
      </c>
      <c r="D9776" s="44">
        <v>2011</v>
      </c>
      <c r="E9776" s="48" t="s">
        <v>8853</v>
      </c>
      <c r="F9776" s="44" t="s">
        <v>1290</v>
      </c>
      <c r="G9776" s="61"/>
    </row>
    <row r="9777" spans="1:7" x14ac:dyDescent="0.15">
      <c r="A9777" s="44">
        <v>40021</v>
      </c>
      <c r="B9777" s="44" t="s">
        <v>1296</v>
      </c>
      <c r="C9777" s="48" t="s">
        <v>8596</v>
      </c>
      <c r="D9777" s="44">
        <v>2006</v>
      </c>
      <c r="E9777" s="48" t="s">
        <v>8853</v>
      </c>
      <c r="F9777" s="44" t="s">
        <v>1290</v>
      </c>
      <c r="G9777" s="61"/>
    </row>
    <row r="9778" spans="1:7" x14ac:dyDescent="0.15">
      <c r="A9778" s="44">
        <v>40022</v>
      </c>
      <c r="B9778" s="44" t="s">
        <v>1296</v>
      </c>
      <c r="C9778" s="48" t="s">
        <v>8597</v>
      </c>
      <c r="D9778" s="44">
        <v>2006</v>
      </c>
      <c r="E9778" s="48" t="s">
        <v>8853</v>
      </c>
      <c r="F9778" s="44" t="s">
        <v>1290</v>
      </c>
      <c r="G9778" s="61"/>
    </row>
    <row r="9779" spans="1:7" x14ac:dyDescent="0.15">
      <c r="A9779" s="44">
        <v>40023</v>
      </c>
      <c r="B9779" s="44" t="s">
        <v>1296</v>
      </c>
      <c r="C9779" s="48" t="s">
        <v>8598</v>
      </c>
      <c r="D9779" s="44">
        <v>2010</v>
      </c>
      <c r="E9779" s="48" t="s">
        <v>8853</v>
      </c>
      <c r="F9779" s="44" t="s">
        <v>1290</v>
      </c>
      <c r="G9779" s="61"/>
    </row>
    <row r="9780" spans="1:7" x14ac:dyDescent="0.15">
      <c r="A9780" s="44">
        <v>40024</v>
      </c>
      <c r="B9780" s="44" t="s">
        <v>1296</v>
      </c>
      <c r="C9780" s="48" t="s">
        <v>8599</v>
      </c>
      <c r="D9780" s="44">
        <v>2005</v>
      </c>
      <c r="E9780" s="48" t="s">
        <v>8853</v>
      </c>
      <c r="F9780" s="44" t="s">
        <v>1290</v>
      </c>
      <c r="G9780" s="61">
        <v>43100</v>
      </c>
    </row>
    <row r="9781" spans="1:7" x14ac:dyDescent="0.15">
      <c r="A9781" s="44">
        <v>40025</v>
      </c>
      <c r="B9781" s="44" t="s">
        <v>1296</v>
      </c>
      <c r="C9781" s="48" t="s">
        <v>8600</v>
      </c>
      <c r="D9781" s="44">
        <v>2008</v>
      </c>
      <c r="E9781" s="48" t="s">
        <v>8853</v>
      </c>
      <c r="F9781" s="44" t="s">
        <v>1290</v>
      </c>
      <c r="G9781" s="61"/>
    </row>
    <row r="9782" spans="1:7" x14ac:dyDescent="0.15">
      <c r="A9782" s="44">
        <v>40026</v>
      </c>
      <c r="B9782" s="44" t="s">
        <v>1296</v>
      </c>
      <c r="C9782" s="48" t="s">
        <v>8601</v>
      </c>
      <c r="D9782" s="44">
        <v>2009</v>
      </c>
      <c r="E9782" s="48" t="s">
        <v>8853</v>
      </c>
      <c r="F9782" s="44" t="s">
        <v>1290</v>
      </c>
      <c r="G9782" s="61"/>
    </row>
    <row r="9783" spans="1:7" x14ac:dyDescent="0.15">
      <c r="A9783" s="44">
        <v>40027</v>
      </c>
      <c r="B9783" s="44" t="s">
        <v>1295</v>
      </c>
      <c r="C9783" s="48" t="s">
        <v>8602</v>
      </c>
      <c r="D9783" s="44">
        <v>2005</v>
      </c>
      <c r="E9783" s="48" t="s">
        <v>8716</v>
      </c>
      <c r="F9783" s="44" t="s">
        <v>1294</v>
      </c>
      <c r="G9783" s="61">
        <v>43100</v>
      </c>
    </row>
    <row r="9784" spans="1:7" x14ac:dyDescent="0.15">
      <c r="A9784" s="44">
        <v>40029</v>
      </c>
      <c r="B9784" s="44" t="s">
        <v>1296</v>
      </c>
      <c r="C9784" s="48" t="s">
        <v>8603</v>
      </c>
      <c r="D9784" s="44">
        <v>2007</v>
      </c>
      <c r="E9784" s="48" t="s">
        <v>8784</v>
      </c>
      <c r="F9784" s="44" t="s">
        <v>1290</v>
      </c>
      <c r="G9784" s="61"/>
    </row>
    <row r="9785" spans="1:7" x14ac:dyDescent="0.15">
      <c r="A9785" s="44">
        <v>40030</v>
      </c>
      <c r="B9785" s="44" t="s">
        <v>1296</v>
      </c>
      <c r="C9785" s="48" t="s">
        <v>8604</v>
      </c>
      <c r="D9785" s="44">
        <v>2007</v>
      </c>
      <c r="E9785" s="48" t="s">
        <v>8784</v>
      </c>
      <c r="F9785" s="44" t="s">
        <v>1290</v>
      </c>
      <c r="G9785" s="61">
        <v>43100</v>
      </c>
    </row>
    <row r="9786" spans="1:7" x14ac:dyDescent="0.15">
      <c r="A9786" s="44">
        <v>40031</v>
      </c>
      <c r="B9786" s="44" t="s">
        <v>1296</v>
      </c>
      <c r="C9786" s="48" t="s">
        <v>8605</v>
      </c>
      <c r="D9786" s="44">
        <v>2007</v>
      </c>
      <c r="E9786" s="48" t="s">
        <v>8784</v>
      </c>
      <c r="F9786" s="44" t="s">
        <v>1290</v>
      </c>
      <c r="G9786" s="61">
        <v>43100</v>
      </c>
    </row>
    <row r="9787" spans="1:7" x14ac:dyDescent="0.15">
      <c r="A9787" s="44">
        <v>40032</v>
      </c>
      <c r="B9787" s="44" t="s">
        <v>1296</v>
      </c>
      <c r="C9787" s="48" t="s">
        <v>8606</v>
      </c>
      <c r="D9787" s="44">
        <v>2004</v>
      </c>
      <c r="E9787" s="48" t="s">
        <v>8780</v>
      </c>
      <c r="F9787" s="44" t="s">
        <v>1294</v>
      </c>
      <c r="G9787" s="61"/>
    </row>
    <row r="9788" spans="1:7" x14ac:dyDescent="0.15">
      <c r="A9788" s="44">
        <v>40033</v>
      </c>
      <c r="B9788" s="44" t="s">
        <v>1295</v>
      </c>
      <c r="C9788" s="48" t="s">
        <v>8676</v>
      </c>
      <c r="D9788" s="44">
        <v>2011</v>
      </c>
      <c r="E9788" s="48" t="s">
        <v>8780</v>
      </c>
      <c r="F9788" s="44" t="s">
        <v>1294</v>
      </c>
      <c r="G9788" s="61"/>
    </row>
    <row r="9789" spans="1:7" x14ac:dyDescent="0.15">
      <c r="A9789" s="44">
        <v>40034</v>
      </c>
      <c r="B9789" s="44" t="s">
        <v>1295</v>
      </c>
      <c r="C9789" s="48" t="s">
        <v>8607</v>
      </c>
      <c r="D9789" s="44">
        <v>2008</v>
      </c>
      <c r="E9789" s="48" t="s">
        <v>8821</v>
      </c>
      <c r="F9789" s="44" t="s">
        <v>1299</v>
      </c>
      <c r="G9789" s="61"/>
    </row>
    <row r="9790" spans="1:7" x14ac:dyDescent="0.15">
      <c r="A9790" s="44">
        <v>40035</v>
      </c>
      <c r="B9790" s="44" t="s">
        <v>1296</v>
      </c>
      <c r="C9790" s="48" t="s">
        <v>8608</v>
      </c>
      <c r="D9790" s="44">
        <v>2004</v>
      </c>
      <c r="E9790" s="48" t="s">
        <v>8821</v>
      </c>
      <c r="F9790" s="44" t="s">
        <v>1299</v>
      </c>
      <c r="G9790" s="61">
        <v>43100</v>
      </c>
    </row>
    <row r="9791" spans="1:7" x14ac:dyDescent="0.15">
      <c r="A9791" s="44">
        <v>40036</v>
      </c>
      <c r="B9791" s="44" t="s">
        <v>1295</v>
      </c>
      <c r="C9791" s="48" t="s">
        <v>8609</v>
      </c>
      <c r="D9791" s="44">
        <v>2004</v>
      </c>
      <c r="E9791" s="48" t="s">
        <v>8821</v>
      </c>
      <c r="F9791" s="44" t="s">
        <v>1299</v>
      </c>
      <c r="G9791" s="61">
        <v>43100</v>
      </c>
    </row>
    <row r="9792" spans="1:7" x14ac:dyDescent="0.15">
      <c r="A9792" s="44">
        <v>40037</v>
      </c>
      <c r="B9792" s="44" t="s">
        <v>1296</v>
      </c>
      <c r="C9792" s="48" t="s">
        <v>8610</v>
      </c>
      <c r="D9792" s="44">
        <v>2006</v>
      </c>
      <c r="E9792" s="48" t="s">
        <v>8821</v>
      </c>
      <c r="F9792" s="44" t="s">
        <v>1299</v>
      </c>
      <c r="G9792" s="61"/>
    </row>
    <row r="9793" spans="1:7" x14ac:dyDescent="0.15">
      <c r="A9793" s="44">
        <v>40038</v>
      </c>
      <c r="B9793" s="44" t="s">
        <v>1296</v>
      </c>
      <c r="C9793" s="48" t="s">
        <v>8611</v>
      </c>
      <c r="D9793" s="44">
        <v>2003</v>
      </c>
      <c r="E9793" s="48" t="s">
        <v>9977</v>
      </c>
      <c r="F9793" s="44" t="s">
        <v>1298</v>
      </c>
      <c r="G9793" s="61"/>
    </row>
    <row r="9794" spans="1:7" x14ac:dyDescent="0.15">
      <c r="A9794" s="44">
        <v>40039</v>
      </c>
      <c r="B9794" s="44" t="s">
        <v>1295</v>
      </c>
      <c r="C9794" s="48" t="s">
        <v>8612</v>
      </c>
      <c r="D9794" s="44">
        <v>2000</v>
      </c>
      <c r="E9794" s="48" t="s">
        <v>9977</v>
      </c>
      <c r="F9794" s="44" t="s">
        <v>1298</v>
      </c>
      <c r="G9794" s="61"/>
    </row>
    <row r="9795" spans="1:7" x14ac:dyDescent="0.15">
      <c r="A9795" s="44">
        <v>40040</v>
      </c>
      <c r="B9795" s="44" t="s">
        <v>1296</v>
      </c>
      <c r="C9795" s="48" t="s">
        <v>8613</v>
      </c>
      <c r="D9795" s="44">
        <v>2000</v>
      </c>
      <c r="E9795" s="48" t="s">
        <v>9977</v>
      </c>
      <c r="F9795" s="44" t="s">
        <v>1298</v>
      </c>
      <c r="G9795" s="61"/>
    </row>
    <row r="9796" spans="1:7" x14ac:dyDescent="0.15">
      <c r="A9796" s="44">
        <v>40041</v>
      </c>
      <c r="B9796" s="44" t="s">
        <v>1296</v>
      </c>
      <c r="C9796" s="48" t="s">
        <v>8614</v>
      </c>
      <c r="D9796" s="44">
        <v>2003</v>
      </c>
      <c r="E9796" s="48" t="s">
        <v>8802</v>
      </c>
      <c r="F9796" s="44" t="s">
        <v>1296</v>
      </c>
      <c r="G9796" s="61"/>
    </row>
    <row r="9797" spans="1:7" x14ac:dyDescent="0.15">
      <c r="A9797" s="44">
        <v>40042</v>
      </c>
      <c r="B9797" s="44" t="s">
        <v>1296</v>
      </c>
      <c r="C9797" s="48" t="s">
        <v>8615</v>
      </c>
      <c r="D9797" s="44">
        <v>2002</v>
      </c>
      <c r="E9797" s="48" t="s">
        <v>8837</v>
      </c>
      <c r="F9797" s="44" t="s">
        <v>1291</v>
      </c>
      <c r="G9797" s="61"/>
    </row>
    <row r="9798" spans="1:7" x14ac:dyDescent="0.15">
      <c r="A9798" s="44">
        <v>40043</v>
      </c>
      <c r="B9798" s="44" t="s">
        <v>1296</v>
      </c>
      <c r="C9798" s="48" t="s">
        <v>8616</v>
      </c>
      <c r="D9798" s="44">
        <v>2006</v>
      </c>
      <c r="E9798" s="48" t="s">
        <v>8749</v>
      </c>
      <c r="F9798" s="44" t="s">
        <v>1291</v>
      </c>
      <c r="G9798" s="61">
        <v>43100</v>
      </c>
    </row>
    <row r="9799" spans="1:7" x14ac:dyDescent="0.15">
      <c r="A9799" s="44">
        <v>40044</v>
      </c>
      <c r="B9799" s="44" t="s">
        <v>1296</v>
      </c>
      <c r="C9799" s="48" t="s">
        <v>8617</v>
      </c>
      <c r="D9799" s="44">
        <v>2007</v>
      </c>
      <c r="E9799" s="48" t="s">
        <v>8729</v>
      </c>
      <c r="F9799" s="44" t="s">
        <v>1298</v>
      </c>
      <c r="G9799" s="61"/>
    </row>
    <row r="9800" spans="1:7" x14ac:dyDescent="0.15">
      <c r="A9800" s="44">
        <v>40045</v>
      </c>
      <c r="B9800" s="44" t="s">
        <v>1295</v>
      </c>
      <c r="C9800" s="48" t="s">
        <v>8618</v>
      </c>
      <c r="D9800" s="44">
        <v>2002</v>
      </c>
      <c r="E9800" s="48" t="s">
        <v>9213</v>
      </c>
      <c r="F9800" s="44" t="s">
        <v>1294</v>
      </c>
      <c r="G9800" s="61"/>
    </row>
    <row r="9801" spans="1:7" x14ac:dyDescent="0.15">
      <c r="A9801" s="133">
        <v>40046</v>
      </c>
      <c r="B9801" s="133" t="s">
        <v>1296</v>
      </c>
      <c r="C9801" s="134" t="s">
        <v>8619</v>
      </c>
      <c r="D9801" s="133">
        <v>2007</v>
      </c>
      <c r="E9801" s="134" t="s">
        <v>9213</v>
      </c>
      <c r="F9801" s="133" t="s">
        <v>1294</v>
      </c>
    </row>
    <row r="9802" spans="1:7" x14ac:dyDescent="0.15">
      <c r="A9802" s="44">
        <v>40047</v>
      </c>
      <c r="B9802" s="44" t="s">
        <v>1296</v>
      </c>
      <c r="C9802" s="48" t="s">
        <v>8620</v>
      </c>
      <c r="D9802" s="44">
        <v>2003</v>
      </c>
      <c r="E9802" s="48" t="s">
        <v>9213</v>
      </c>
      <c r="F9802" s="44" t="s">
        <v>1294</v>
      </c>
      <c r="G9802" s="61"/>
    </row>
    <row r="9803" spans="1:7" x14ac:dyDescent="0.15">
      <c r="A9803" s="44">
        <v>40048</v>
      </c>
      <c r="B9803" s="44" t="s">
        <v>1295</v>
      </c>
      <c r="C9803" s="48" t="s">
        <v>8621</v>
      </c>
      <c r="D9803" s="44">
        <v>2007</v>
      </c>
      <c r="E9803" s="48" t="s">
        <v>9213</v>
      </c>
      <c r="F9803" s="44" t="s">
        <v>1294</v>
      </c>
      <c r="G9803" s="61"/>
    </row>
    <row r="9804" spans="1:7" x14ac:dyDescent="0.15">
      <c r="A9804" s="44">
        <v>40049</v>
      </c>
      <c r="B9804" s="44" t="s">
        <v>1296</v>
      </c>
      <c r="C9804" s="48" t="s">
        <v>8622</v>
      </c>
      <c r="D9804" s="44">
        <v>2004</v>
      </c>
      <c r="E9804" s="48" t="s">
        <v>9213</v>
      </c>
      <c r="F9804" s="44" t="s">
        <v>1294</v>
      </c>
      <c r="G9804" s="61"/>
    </row>
    <row r="9805" spans="1:7" x14ac:dyDescent="0.15">
      <c r="A9805" s="44">
        <v>40050</v>
      </c>
      <c r="B9805" s="44" t="s">
        <v>1295</v>
      </c>
      <c r="C9805" s="48" t="s">
        <v>8623</v>
      </c>
      <c r="D9805" s="44">
        <v>2006</v>
      </c>
      <c r="E9805" s="48" t="s">
        <v>9213</v>
      </c>
      <c r="F9805" s="44" t="s">
        <v>1294</v>
      </c>
      <c r="G9805" s="61"/>
    </row>
    <row r="9806" spans="1:7" x14ac:dyDescent="0.15">
      <c r="A9806" s="44">
        <v>40051</v>
      </c>
      <c r="B9806" s="44" t="s">
        <v>1296</v>
      </c>
      <c r="C9806" s="48" t="s">
        <v>8624</v>
      </c>
      <c r="D9806" s="44">
        <v>2006</v>
      </c>
      <c r="E9806" s="48" t="s">
        <v>9213</v>
      </c>
      <c r="F9806" s="44" t="s">
        <v>1294</v>
      </c>
      <c r="G9806" s="61"/>
    </row>
    <row r="9807" spans="1:7" x14ac:dyDescent="0.15">
      <c r="A9807" s="44">
        <v>40052</v>
      </c>
      <c r="B9807" s="44" t="s">
        <v>1296</v>
      </c>
      <c r="C9807" s="48" t="s">
        <v>8625</v>
      </c>
      <c r="D9807" s="44">
        <v>2007</v>
      </c>
      <c r="E9807" s="48" t="s">
        <v>9213</v>
      </c>
      <c r="F9807" s="44" t="s">
        <v>1294</v>
      </c>
      <c r="G9807" s="61"/>
    </row>
    <row r="9808" spans="1:7" x14ac:dyDescent="0.15">
      <c r="A9808" s="44">
        <v>40053</v>
      </c>
      <c r="B9808" s="44" t="s">
        <v>1296</v>
      </c>
      <c r="C9808" s="48" t="s">
        <v>8626</v>
      </c>
      <c r="D9808" s="44">
        <v>2007</v>
      </c>
      <c r="E9808" s="48" t="s">
        <v>9213</v>
      </c>
      <c r="F9808" s="44" t="s">
        <v>1294</v>
      </c>
      <c r="G9808" s="61"/>
    </row>
    <row r="9809" spans="1:7" x14ac:dyDescent="0.15">
      <c r="A9809" s="44">
        <v>40054</v>
      </c>
      <c r="B9809" s="44" t="s">
        <v>1296</v>
      </c>
      <c r="C9809" s="48" t="s">
        <v>8627</v>
      </c>
      <c r="D9809" s="44">
        <v>2005</v>
      </c>
      <c r="E9809" s="48" t="s">
        <v>9213</v>
      </c>
      <c r="F9809" s="44" t="s">
        <v>1294</v>
      </c>
      <c r="G9809" s="61"/>
    </row>
    <row r="9810" spans="1:7" x14ac:dyDescent="0.15">
      <c r="A9810" s="44">
        <v>40055</v>
      </c>
      <c r="B9810" s="44" t="s">
        <v>1296</v>
      </c>
      <c r="C9810" s="48" t="s">
        <v>8628</v>
      </c>
      <c r="D9810" s="44">
        <v>2007</v>
      </c>
      <c r="E9810" s="48" t="s">
        <v>9213</v>
      </c>
      <c r="F9810" s="44" t="s">
        <v>1294</v>
      </c>
      <c r="G9810" s="61"/>
    </row>
    <row r="9811" spans="1:7" x14ac:dyDescent="0.15">
      <c r="A9811" s="44">
        <v>40056</v>
      </c>
      <c r="B9811" s="44" t="s">
        <v>1296</v>
      </c>
      <c r="C9811" s="48" t="s">
        <v>8629</v>
      </c>
      <c r="D9811" s="44">
        <v>2008</v>
      </c>
      <c r="E9811" s="48" t="s">
        <v>9213</v>
      </c>
      <c r="F9811" s="44" t="s">
        <v>1294</v>
      </c>
      <c r="G9811" s="61"/>
    </row>
    <row r="9812" spans="1:7" x14ac:dyDescent="0.15">
      <c r="A9812" s="44">
        <v>40057</v>
      </c>
      <c r="B9812" s="44" t="s">
        <v>1296</v>
      </c>
      <c r="C9812" s="48" t="s">
        <v>8630</v>
      </c>
      <c r="D9812" s="44">
        <v>2007</v>
      </c>
      <c r="E9812" s="48" t="s">
        <v>9213</v>
      </c>
      <c r="F9812" s="44" t="s">
        <v>1294</v>
      </c>
      <c r="G9812" s="61"/>
    </row>
    <row r="9813" spans="1:7" x14ac:dyDescent="0.15">
      <c r="A9813" s="44">
        <v>40058</v>
      </c>
      <c r="B9813" s="44" t="s">
        <v>1295</v>
      </c>
      <c r="C9813" s="48" t="s">
        <v>8631</v>
      </c>
      <c r="D9813" s="44">
        <v>2006</v>
      </c>
      <c r="E9813" s="48" t="s">
        <v>9213</v>
      </c>
      <c r="F9813" s="44" t="s">
        <v>1294</v>
      </c>
      <c r="G9813" s="61"/>
    </row>
    <row r="9814" spans="1:7" x14ac:dyDescent="0.15">
      <c r="A9814" s="44">
        <v>40059</v>
      </c>
      <c r="B9814" s="44" t="s">
        <v>1295</v>
      </c>
      <c r="C9814" s="48" t="s">
        <v>8632</v>
      </c>
      <c r="D9814" s="44">
        <v>2008</v>
      </c>
      <c r="E9814" s="48" t="s">
        <v>8859</v>
      </c>
      <c r="F9814" s="44" t="s">
        <v>1295</v>
      </c>
      <c r="G9814" s="61"/>
    </row>
    <row r="9815" spans="1:7" x14ac:dyDescent="0.15">
      <c r="A9815" s="44">
        <v>40061</v>
      </c>
      <c r="B9815" s="44" t="s">
        <v>1295</v>
      </c>
      <c r="C9815" s="48" t="s">
        <v>8633</v>
      </c>
      <c r="D9815" s="44">
        <v>2003</v>
      </c>
      <c r="E9815" s="48" t="s">
        <v>8694</v>
      </c>
      <c r="F9815" s="44" t="s">
        <v>1291</v>
      </c>
      <c r="G9815" s="61">
        <v>43100</v>
      </c>
    </row>
    <row r="9816" spans="1:7" x14ac:dyDescent="0.15">
      <c r="A9816" s="44">
        <v>40062</v>
      </c>
      <c r="B9816" s="44" t="s">
        <v>1295</v>
      </c>
      <c r="C9816" s="48" t="s">
        <v>8634</v>
      </c>
      <c r="D9816" s="44">
        <v>2009</v>
      </c>
      <c r="E9816" s="48" t="s">
        <v>8694</v>
      </c>
      <c r="F9816" s="44" t="s">
        <v>1291</v>
      </c>
      <c r="G9816" s="61"/>
    </row>
    <row r="9817" spans="1:7" x14ac:dyDescent="0.15">
      <c r="A9817" s="44">
        <v>40063</v>
      </c>
      <c r="B9817" s="44" t="s">
        <v>1295</v>
      </c>
      <c r="C9817" s="48" t="s">
        <v>6973</v>
      </c>
      <c r="D9817" s="44">
        <v>2002</v>
      </c>
      <c r="E9817" s="48" t="s">
        <v>8694</v>
      </c>
      <c r="F9817" s="44" t="s">
        <v>1291</v>
      </c>
      <c r="G9817" s="61">
        <v>43100</v>
      </c>
    </row>
    <row r="9818" spans="1:7" x14ac:dyDescent="0.15">
      <c r="A9818" s="44">
        <v>40064</v>
      </c>
      <c r="B9818" s="44" t="s">
        <v>1296</v>
      </c>
      <c r="C9818" s="48" t="s">
        <v>5353</v>
      </c>
      <c r="D9818" s="44">
        <v>2008</v>
      </c>
      <c r="E9818" s="48" t="s">
        <v>8694</v>
      </c>
      <c r="F9818" s="44" t="s">
        <v>1291</v>
      </c>
      <c r="G9818" s="61">
        <v>43100</v>
      </c>
    </row>
    <row r="9819" spans="1:7" x14ac:dyDescent="0.15">
      <c r="A9819" s="44">
        <v>40065</v>
      </c>
      <c r="B9819" s="44" t="s">
        <v>1296</v>
      </c>
      <c r="C9819" s="48" t="s">
        <v>8635</v>
      </c>
      <c r="D9819" s="44">
        <v>2004</v>
      </c>
      <c r="E9819" s="48" t="s">
        <v>8694</v>
      </c>
      <c r="F9819" s="44" t="s">
        <v>1291</v>
      </c>
      <c r="G9819" s="61"/>
    </row>
    <row r="9820" spans="1:7" x14ac:dyDescent="0.15">
      <c r="A9820" s="44">
        <v>40066</v>
      </c>
      <c r="B9820" s="44" t="s">
        <v>1295</v>
      </c>
      <c r="C9820" s="48" t="s">
        <v>8636</v>
      </c>
      <c r="D9820" s="44">
        <v>2007</v>
      </c>
      <c r="E9820" s="48" t="s">
        <v>8694</v>
      </c>
      <c r="F9820" s="44" t="s">
        <v>1291</v>
      </c>
      <c r="G9820" s="61"/>
    </row>
    <row r="9821" spans="1:7" x14ac:dyDescent="0.15">
      <c r="A9821" s="44">
        <v>40068</v>
      </c>
      <c r="B9821" s="44" t="s">
        <v>1296</v>
      </c>
      <c r="C9821" s="48" t="s">
        <v>8637</v>
      </c>
      <c r="D9821" s="44">
        <v>2006</v>
      </c>
      <c r="E9821" s="48" t="s">
        <v>8776</v>
      </c>
      <c r="F9821" s="44" t="s">
        <v>1295</v>
      </c>
      <c r="G9821" s="61">
        <v>43100</v>
      </c>
    </row>
    <row r="9822" spans="1:7" x14ac:dyDescent="0.15">
      <c r="A9822" s="44">
        <v>40069</v>
      </c>
      <c r="B9822" s="44" t="s">
        <v>1295</v>
      </c>
      <c r="C9822" s="48" t="s">
        <v>509</v>
      </c>
      <c r="D9822" s="44">
        <v>2006</v>
      </c>
      <c r="E9822" s="48" t="s">
        <v>8706</v>
      </c>
      <c r="F9822" s="44" t="s">
        <v>1291</v>
      </c>
      <c r="G9822" s="61">
        <v>43100</v>
      </c>
    </row>
    <row r="9823" spans="1:7" x14ac:dyDescent="0.15">
      <c r="A9823" s="44">
        <v>40072</v>
      </c>
      <c r="B9823" s="44" t="s">
        <v>1295</v>
      </c>
      <c r="C9823" s="48" t="s">
        <v>8638</v>
      </c>
      <c r="D9823" s="44">
        <v>2001</v>
      </c>
      <c r="E9823" s="48" t="s">
        <v>8892</v>
      </c>
      <c r="F9823" s="44" t="s">
        <v>1295</v>
      </c>
      <c r="G9823" s="61"/>
    </row>
    <row r="9824" spans="1:7" x14ac:dyDescent="0.15">
      <c r="A9824" s="44">
        <v>40073</v>
      </c>
      <c r="B9824" s="44" t="s">
        <v>1296</v>
      </c>
      <c r="C9824" s="48" t="s">
        <v>8639</v>
      </c>
      <c r="D9824" s="44">
        <v>2005</v>
      </c>
      <c r="E9824" s="48" t="s">
        <v>8892</v>
      </c>
      <c r="F9824" s="44" t="s">
        <v>1295</v>
      </c>
      <c r="G9824" s="61">
        <v>43100</v>
      </c>
    </row>
    <row r="9825" spans="1:7" x14ac:dyDescent="0.15">
      <c r="A9825" s="44">
        <v>40074</v>
      </c>
      <c r="B9825" s="44" t="s">
        <v>1295</v>
      </c>
      <c r="C9825" s="48" t="s">
        <v>8677</v>
      </c>
      <c r="D9825" s="44">
        <v>2011</v>
      </c>
      <c r="E9825" s="48" t="s">
        <v>8892</v>
      </c>
      <c r="F9825" s="44" t="s">
        <v>1295</v>
      </c>
      <c r="G9825" s="61"/>
    </row>
    <row r="9826" spans="1:7" x14ac:dyDescent="0.15">
      <c r="A9826" s="44">
        <v>40075</v>
      </c>
      <c r="B9826" s="44" t="s">
        <v>1295</v>
      </c>
      <c r="C9826" s="48" t="s">
        <v>8640</v>
      </c>
      <c r="D9826" s="44">
        <v>2006</v>
      </c>
      <c r="E9826" s="48" t="s">
        <v>8892</v>
      </c>
      <c r="F9826" s="44" t="s">
        <v>1295</v>
      </c>
      <c r="G9826" s="61"/>
    </row>
    <row r="9827" spans="1:7" x14ac:dyDescent="0.15">
      <c r="A9827" s="44">
        <v>40076</v>
      </c>
      <c r="B9827" s="44" t="s">
        <v>1296</v>
      </c>
      <c r="C9827" s="48" t="s">
        <v>8641</v>
      </c>
      <c r="D9827" s="44">
        <v>2006</v>
      </c>
      <c r="E9827" s="48" t="s">
        <v>8892</v>
      </c>
      <c r="F9827" s="44" t="s">
        <v>1295</v>
      </c>
      <c r="G9827" s="61">
        <v>43100</v>
      </c>
    </row>
    <row r="9828" spans="1:7" x14ac:dyDescent="0.15">
      <c r="A9828" s="44">
        <v>40077</v>
      </c>
      <c r="B9828" s="44" t="s">
        <v>1296</v>
      </c>
      <c r="C9828" s="48" t="s">
        <v>8642</v>
      </c>
      <c r="D9828" s="44">
        <v>2008</v>
      </c>
      <c r="E9828" s="48" t="s">
        <v>8892</v>
      </c>
      <c r="F9828" s="44" t="s">
        <v>1295</v>
      </c>
      <c r="G9828" s="61"/>
    </row>
    <row r="9829" spans="1:7" x14ac:dyDescent="0.15">
      <c r="A9829" s="44">
        <v>40078</v>
      </c>
      <c r="B9829" s="44" t="s">
        <v>1296</v>
      </c>
      <c r="C9829" s="48" t="s">
        <v>8643</v>
      </c>
      <c r="D9829" s="44">
        <v>2009</v>
      </c>
      <c r="E9829" s="48" t="s">
        <v>8892</v>
      </c>
      <c r="F9829" s="44" t="s">
        <v>1295</v>
      </c>
      <c r="G9829" s="61"/>
    </row>
    <row r="9830" spans="1:7" x14ac:dyDescent="0.15">
      <c r="A9830" s="44">
        <v>40079</v>
      </c>
      <c r="B9830" s="44" t="s">
        <v>1296</v>
      </c>
      <c r="C9830" s="48" t="s">
        <v>8644</v>
      </c>
      <c r="D9830" s="44">
        <v>2006</v>
      </c>
      <c r="E9830" s="48" t="s">
        <v>8892</v>
      </c>
      <c r="F9830" s="44" t="s">
        <v>1295</v>
      </c>
      <c r="G9830" s="61">
        <v>43100</v>
      </c>
    </row>
    <row r="9831" spans="1:7" x14ac:dyDescent="0.15">
      <c r="A9831" s="44">
        <v>40080</v>
      </c>
      <c r="B9831" s="44" t="s">
        <v>1296</v>
      </c>
      <c r="C9831" s="48" t="s">
        <v>8645</v>
      </c>
      <c r="D9831" s="44">
        <v>2006</v>
      </c>
      <c r="E9831" s="48" t="s">
        <v>8892</v>
      </c>
      <c r="F9831" s="44" t="s">
        <v>1295</v>
      </c>
      <c r="G9831" s="61">
        <v>43100</v>
      </c>
    </row>
    <row r="9832" spans="1:7" x14ac:dyDescent="0.15">
      <c r="A9832" s="44">
        <v>40081</v>
      </c>
      <c r="B9832" s="44" t="s">
        <v>1295</v>
      </c>
      <c r="C9832" s="48" t="s">
        <v>8646</v>
      </c>
      <c r="D9832" s="44">
        <v>2000</v>
      </c>
      <c r="E9832" s="48" t="s">
        <v>8892</v>
      </c>
      <c r="F9832" s="44" t="s">
        <v>1295</v>
      </c>
      <c r="G9832" s="61"/>
    </row>
    <row r="9833" spans="1:7" x14ac:dyDescent="0.15">
      <c r="A9833" s="44">
        <v>40082</v>
      </c>
      <c r="B9833" s="44" t="s">
        <v>1296</v>
      </c>
      <c r="C9833" s="48" t="s">
        <v>8647</v>
      </c>
      <c r="D9833" s="44">
        <v>2007</v>
      </c>
      <c r="E9833" s="48" t="s">
        <v>8892</v>
      </c>
      <c r="F9833" s="44" t="s">
        <v>1295</v>
      </c>
      <c r="G9833" s="61"/>
    </row>
    <row r="9834" spans="1:7" x14ac:dyDescent="0.15">
      <c r="A9834" s="44">
        <v>40084</v>
      </c>
      <c r="B9834" s="44" t="s">
        <v>1295</v>
      </c>
      <c r="C9834" s="48" t="s">
        <v>8648</v>
      </c>
      <c r="D9834" s="44">
        <v>2006</v>
      </c>
      <c r="E9834" s="48" t="s">
        <v>8892</v>
      </c>
      <c r="F9834" s="44" t="s">
        <v>1295</v>
      </c>
      <c r="G9834" s="61"/>
    </row>
    <row r="9835" spans="1:7" x14ac:dyDescent="0.15">
      <c r="A9835" s="44">
        <v>40085</v>
      </c>
      <c r="B9835" s="44" t="s">
        <v>1296</v>
      </c>
      <c r="C9835" s="48" t="s">
        <v>8649</v>
      </c>
      <c r="D9835" s="44">
        <v>2001</v>
      </c>
      <c r="E9835" s="48" t="s">
        <v>8892</v>
      </c>
      <c r="F9835" s="44" t="s">
        <v>1295</v>
      </c>
      <c r="G9835" s="61"/>
    </row>
    <row r="9836" spans="1:7" x14ac:dyDescent="0.15">
      <c r="A9836" s="44">
        <v>40086</v>
      </c>
      <c r="B9836" s="44" t="s">
        <v>1296</v>
      </c>
      <c r="C9836" s="48" t="s">
        <v>8650</v>
      </c>
      <c r="D9836" s="44">
        <v>2005</v>
      </c>
      <c r="E9836" s="48" t="s">
        <v>8892</v>
      </c>
      <c r="F9836" s="44" t="s">
        <v>1295</v>
      </c>
      <c r="G9836" s="61"/>
    </row>
    <row r="9837" spans="1:7" x14ac:dyDescent="0.15">
      <c r="A9837" s="44">
        <v>40087</v>
      </c>
      <c r="B9837" s="44" t="s">
        <v>1296</v>
      </c>
      <c r="C9837" s="48" t="s">
        <v>8651</v>
      </c>
      <c r="D9837" s="44">
        <v>2008</v>
      </c>
      <c r="E9837" s="48" t="s">
        <v>8892</v>
      </c>
      <c r="F9837" s="44" t="s">
        <v>1295</v>
      </c>
      <c r="G9837" s="61"/>
    </row>
    <row r="9838" spans="1:7" x14ac:dyDescent="0.15">
      <c r="A9838" s="44">
        <v>40089</v>
      </c>
      <c r="B9838" s="44" t="s">
        <v>1296</v>
      </c>
      <c r="C9838" s="48" t="s">
        <v>8652</v>
      </c>
      <c r="D9838" s="44">
        <v>2006</v>
      </c>
      <c r="E9838" s="48" t="s">
        <v>8892</v>
      </c>
      <c r="F9838" s="44" t="s">
        <v>1295</v>
      </c>
      <c r="G9838" s="61"/>
    </row>
    <row r="9839" spans="1:7" x14ac:dyDescent="0.15">
      <c r="A9839" s="44">
        <v>40090</v>
      </c>
      <c r="B9839" s="44" t="s">
        <v>1296</v>
      </c>
      <c r="C9839" s="48" t="s">
        <v>8653</v>
      </c>
      <c r="D9839" s="44">
        <v>2009</v>
      </c>
      <c r="E9839" s="48" t="s">
        <v>8892</v>
      </c>
      <c r="F9839" s="44" t="s">
        <v>1295</v>
      </c>
      <c r="G9839" s="61"/>
    </row>
    <row r="9840" spans="1:7" x14ac:dyDescent="0.15">
      <c r="A9840" s="44">
        <v>40112</v>
      </c>
      <c r="B9840" s="44" t="s">
        <v>1295</v>
      </c>
      <c r="C9840" s="48" t="s">
        <v>8654</v>
      </c>
      <c r="D9840" s="44">
        <v>2002</v>
      </c>
      <c r="E9840" s="48" t="s">
        <v>8777</v>
      </c>
      <c r="F9840" s="44" t="s">
        <v>1298</v>
      </c>
      <c r="G9840" s="61">
        <v>43100</v>
      </c>
    </row>
    <row r="9841" spans="1:7" x14ac:dyDescent="0.15">
      <c r="A9841" s="44">
        <v>40113</v>
      </c>
      <c r="B9841" s="44" t="s">
        <v>1295</v>
      </c>
      <c r="C9841" s="48" t="s">
        <v>1842</v>
      </c>
      <c r="D9841" s="44">
        <v>2002</v>
      </c>
      <c r="E9841" s="48" t="s">
        <v>9155</v>
      </c>
      <c r="F9841" s="44" t="s">
        <v>1294</v>
      </c>
      <c r="G9841" s="61"/>
    </row>
    <row r="9842" spans="1:7" x14ac:dyDescent="0.15">
      <c r="A9842" s="44">
        <v>40114</v>
      </c>
      <c r="B9842" s="44" t="s">
        <v>1295</v>
      </c>
      <c r="C9842" s="48" t="s">
        <v>8655</v>
      </c>
      <c r="D9842" s="44">
        <v>2007</v>
      </c>
      <c r="E9842" s="48" t="s">
        <v>9155</v>
      </c>
      <c r="F9842" s="44" t="s">
        <v>1294</v>
      </c>
      <c r="G9842" s="61"/>
    </row>
    <row r="9843" spans="1:7" x14ac:dyDescent="0.15">
      <c r="A9843" s="44">
        <v>40115</v>
      </c>
      <c r="B9843" s="44" t="s">
        <v>1295</v>
      </c>
      <c r="C9843" s="48" t="s">
        <v>8656</v>
      </c>
      <c r="D9843" s="44">
        <v>2009</v>
      </c>
      <c r="E9843" s="48" t="s">
        <v>8766</v>
      </c>
      <c r="F9843" s="44" t="s">
        <v>1291</v>
      </c>
      <c r="G9843" s="61"/>
    </row>
    <row r="9844" spans="1:7" x14ac:dyDescent="0.15">
      <c r="A9844" s="44">
        <v>40116</v>
      </c>
      <c r="B9844" s="44" t="s">
        <v>1296</v>
      </c>
      <c r="C9844" s="48" t="s">
        <v>8657</v>
      </c>
      <c r="D9844" s="44">
        <v>2005</v>
      </c>
      <c r="E9844" s="48" t="s">
        <v>9173</v>
      </c>
      <c r="F9844" s="44" t="s">
        <v>1296</v>
      </c>
      <c r="G9844" s="61"/>
    </row>
    <row r="9845" spans="1:7" x14ac:dyDescent="0.15">
      <c r="A9845" s="44">
        <v>40117</v>
      </c>
      <c r="B9845" s="44" t="s">
        <v>1296</v>
      </c>
      <c r="C9845" s="48" t="s">
        <v>8658</v>
      </c>
      <c r="D9845" s="44">
        <v>2006</v>
      </c>
      <c r="E9845" s="48" t="s">
        <v>9173</v>
      </c>
      <c r="F9845" s="44" t="s">
        <v>1296</v>
      </c>
      <c r="G9845" s="61"/>
    </row>
    <row r="9846" spans="1:7" x14ac:dyDescent="0.15">
      <c r="A9846" s="44">
        <v>40120</v>
      </c>
      <c r="B9846" s="44" t="s">
        <v>1295</v>
      </c>
      <c r="C9846" s="48" t="s">
        <v>8659</v>
      </c>
      <c r="D9846" s="44">
        <v>2004</v>
      </c>
      <c r="E9846" s="48" t="s">
        <v>9199</v>
      </c>
      <c r="F9846" s="44" t="s">
        <v>1293</v>
      </c>
      <c r="G9846" s="61"/>
    </row>
    <row r="9847" spans="1:7" x14ac:dyDescent="0.15">
      <c r="A9847" s="44">
        <v>40127</v>
      </c>
      <c r="B9847" s="44" t="s">
        <v>1295</v>
      </c>
      <c r="C9847" s="48" t="s">
        <v>8909</v>
      </c>
      <c r="D9847" s="44">
        <v>2006</v>
      </c>
      <c r="E9847" s="48" t="s">
        <v>8691</v>
      </c>
      <c r="F9847" s="44" t="s">
        <v>1296</v>
      </c>
      <c r="G9847" s="61"/>
    </row>
    <row r="9848" spans="1:7" x14ac:dyDescent="0.15">
      <c r="A9848" s="44">
        <v>40128</v>
      </c>
      <c r="B9848" s="44" t="s">
        <v>1296</v>
      </c>
      <c r="C9848" s="48" t="s">
        <v>8910</v>
      </c>
      <c r="D9848" s="44">
        <v>2008</v>
      </c>
      <c r="E9848" s="48" t="s">
        <v>8691</v>
      </c>
      <c r="F9848" s="44" t="s">
        <v>1296</v>
      </c>
      <c r="G9848" s="61"/>
    </row>
    <row r="9849" spans="1:7" x14ac:dyDescent="0.15">
      <c r="A9849" s="44">
        <v>40130</v>
      </c>
      <c r="B9849" s="44" t="s">
        <v>1296</v>
      </c>
      <c r="C9849" s="48" t="s">
        <v>8911</v>
      </c>
      <c r="D9849" s="44">
        <v>2007</v>
      </c>
      <c r="E9849" s="48" t="s">
        <v>8691</v>
      </c>
      <c r="F9849" s="44" t="s">
        <v>1296</v>
      </c>
      <c r="G9849" s="61"/>
    </row>
    <row r="9850" spans="1:7" x14ac:dyDescent="0.15">
      <c r="A9850" s="44">
        <v>40132</v>
      </c>
      <c r="B9850" s="44" t="s">
        <v>1296</v>
      </c>
      <c r="C9850" s="48" t="s">
        <v>8912</v>
      </c>
      <c r="D9850" s="44">
        <v>2005</v>
      </c>
      <c r="E9850" s="48" t="s">
        <v>9206</v>
      </c>
      <c r="F9850" s="44" t="s">
        <v>1297</v>
      </c>
      <c r="G9850" s="61"/>
    </row>
    <row r="9851" spans="1:7" x14ac:dyDescent="0.15">
      <c r="A9851" s="44">
        <v>40133</v>
      </c>
      <c r="B9851" s="44" t="s">
        <v>1295</v>
      </c>
      <c r="C9851" s="48" t="s">
        <v>8913</v>
      </c>
      <c r="D9851" s="44">
        <v>2003</v>
      </c>
      <c r="E9851" s="48" t="s">
        <v>9206</v>
      </c>
      <c r="F9851" s="44" t="s">
        <v>1297</v>
      </c>
      <c r="G9851" s="61"/>
    </row>
    <row r="9852" spans="1:7" x14ac:dyDescent="0.15">
      <c r="A9852" s="44">
        <v>40134</v>
      </c>
      <c r="B9852" s="44" t="s">
        <v>1296</v>
      </c>
      <c r="C9852" s="48" t="s">
        <v>8914</v>
      </c>
      <c r="D9852" s="44">
        <v>2007</v>
      </c>
      <c r="E9852" s="48" t="s">
        <v>9206</v>
      </c>
      <c r="F9852" s="44" t="s">
        <v>1297</v>
      </c>
      <c r="G9852" s="61"/>
    </row>
    <row r="9853" spans="1:7" x14ac:dyDescent="0.15">
      <c r="A9853" s="44">
        <v>40136</v>
      </c>
      <c r="B9853" s="44" t="s">
        <v>1296</v>
      </c>
      <c r="C9853" s="48" t="s">
        <v>8915</v>
      </c>
      <c r="D9853" s="44">
        <v>2005</v>
      </c>
      <c r="E9853" s="48" t="s">
        <v>9206</v>
      </c>
      <c r="F9853" s="44" t="s">
        <v>1297</v>
      </c>
      <c r="G9853" s="61"/>
    </row>
    <row r="9854" spans="1:7" x14ac:dyDescent="0.15">
      <c r="A9854" s="44">
        <v>40152</v>
      </c>
      <c r="B9854" s="44" t="s">
        <v>1296</v>
      </c>
      <c r="C9854" s="48" t="s">
        <v>8903</v>
      </c>
      <c r="D9854" s="44">
        <v>2005</v>
      </c>
      <c r="E9854" s="48" t="s">
        <v>8901</v>
      </c>
      <c r="F9854" s="44" t="s">
        <v>1295</v>
      </c>
      <c r="G9854" s="61">
        <v>43100</v>
      </c>
    </row>
    <row r="9855" spans="1:7" x14ac:dyDescent="0.15">
      <c r="A9855" s="44">
        <v>40153</v>
      </c>
      <c r="B9855" s="44" t="s">
        <v>1296</v>
      </c>
      <c r="C9855" s="48" t="s">
        <v>8900</v>
      </c>
      <c r="D9855" s="44">
        <v>2005</v>
      </c>
      <c r="E9855" s="48" t="s">
        <v>8901</v>
      </c>
      <c r="F9855" s="44" t="s">
        <v>1295</v>
      </c>
      <c r="G9855" s="61">
        <v>43100</v>
      </c>
    </row>
    <row r="9856" spans="1:7" x14ac:dyDescent="0.15">
      <c r="A9856" s="44">
        <v>40154</v>
      </c>
      <c r="B9856" s="44" t="s">
        <v>1296</v>
      </c>
      <c r="C9856" s="48" t="s">
        <v>8916</v>
      </c>
      <c r="D9856" s="44">
        <v>2007</v>
      </c>
      <c r="E9856" s="48" t="s">
        <v>8901</v>
      </c>
      <c r="F9856" s="44" t="s">
        <v>1295</v>
      </c>
      <c r="G9856" s="61">
        <v>43100</v>
      </c>
    </row>
    <row r="9857" spans="1:7" x14ac:dyDescent="0.15">
      <c r="A9857" s="133">
        <v>40155</v>
      </c>
      <c r="B9857" s="133" t="s">
        <v>1295</v>
      </c>
      <c r="C9857" s="134" t="s">
        <v>8917</v>
      </c>
      <c r="D9857" s="133">
        <v>2007</v>
      </c>
      <c r="E9857" s="134" t="s">
        <v>8707</v>
      </c>
      <c r="F9857" s="133" t="s">
        <v>1290</v>
      </c>
      <c r="G9857" s="135">
        <v>43100</v>
      </c>
    </row>
    <row r="9858" spans="1:7" x14ac:dyDescent="0.15">
      <c r="A9858" s="44">
        <v>40156</v>
      </c>
      <c r="B9858" s="44" t="s">
        <v>1296</v>
      </c>
      <c r="C9858" s="48" t="s">
        <v>8918</v>
      </c>
      <c r="D9858" s="44">
        <v>2003</v>
      </c>
      <c r="E9858" s="48" t="s">
        <v>8890</v>
      </c>
      <c r="F9858" s="44" t="s">
        <v>1290</v>
      </c>
      <c r="G9858" s="61">
        <v>43100</v>
      </c>
    </row>
    <row r="9859" spans="1:7" x14ac:dyDescent="0.15">
      <c r="A9859" s="44">
        <v>40157</v>
      </c>
      <c r="B9859" s="44" t="s">
        <v>1295</v>
      </c>
      <c r="C9859" s="48" t="s">
        <v>8919</v>
      </c>
      <c r="D9859" s="44">
        <v>2007</v>
      </c>
      <c r="E9859" s="48" t="s">
        <v>9206</v>
      </c>
      <c r="F9859" s="44" t="s">
        <v>1297</v>
      </c>
      <c r="G9859" s="61"/>
    </row>
    <row r="9860" spans="1:7" x14ac:dyDescent="0.15">
      <c r="A9860" s="44">
        <v>40158</v>
      </c>
      <c r="B9860" s="44" t="s">
        <v>1295</v>
      </c>
      <c r="C9860" s="48" t="s">
        <v>8920</v>
      </c>
      <c r="D9860" s="44">
        <v>2010</v>
      </c>
      <c r="E9860" s="48" t="s">
        <v>9206</v>
      </c>
      <c r="F9860" s="44" t="s">
        <v>1297</v>
      </c>
      <c r="G9860" s="61"/>
    </row>
    <row r="9861" spans="1:7" x14ac:dyDescent="0.15">
      <c r="A9861" s="44">
        <v>40160</v>
      </c>
      <c r="B9861" s="44" t="s">
        <v>1295</v>
      </c>
      <c r="C9861" s="48" t="s">
        <v>8921</v>
      </c>
      <c r="D9861" s="44">
        <v>2005</v>
      </c>
      <c r="E9861" s="48" t="s">
        <v>9206</v>
      </c>
      <c r="F9861" s="44" t="s">
        <v>1297</v>
      </c>
      <c r="G9861" s="61"/>
    </row>
    <row r="9862" spans="1:7" x14ac:dyDescent="0.15">
      <c r="A9862" s="44">
        <v>40161</v>
      </c>
      <c r="B9862" s="44" t="s">
        <v>1295</v>
      </c>
      <c r="C9862" s="48" t="s">
        <v>8922</v>
      </c>
      <c r="D9862" s="44">
        <v>2008</v>
      </c>
      <c r="E9862" s="48" t="s">
        <v>9206</v>
      </c>
      <c r="F9862" s="44" t="s">
        <v>1297</v>
      </c>
      <c r="G9862" s="61"/>
    </row>
    <row r="9863" spans="1:7" x14ac:dyDescent="0.15">
      <c r="A9863" s="44">
        <v>40162</v>
      </c>
      <c r="B9863" s="44" t="s">
        <v>1296</v>
      </c>
      <c r="C9863" s="48" t="s">
        <v>8923</v>
      </c>
      <c r="D9863" s="44">
        <v>2010</v>
      </c>
      <c r="E9863" s="48" t="s">
        <v>9206</v>
      </c>
      <c r="F9863" s="44" t="s">
        <v>1297</v>
      </c>
      <c r="G9863" s="61"/>
    </row>
    <row r="9864" spans="1:7" x14ac:dyDescent="0.15">
      <c r="A9864" s="44">
        <v>40163</v>
      </c>
      <c r="B9864" s="44" t="s">
        <v>1296</v>
      </c>
      <c r="C9864" s="48" t="s">
        <v>8924</v>
      </c>
      <c r="D9864" s="44">
        <v>2007</v>
      </c>
      <c r="E9864" s="48" t="s">
        <v>9206</v>
      </c>
      <c r="F9864" s="44" t="s">
        <v>1297</v>
      </c>
      <c r="G9864" s="61"/>
    </row>
    <row r="9865" spans="1:7" x14ac:dyDescent="0.15">
      <c r="A9865" s="44">
        <v>40164</v>
      </c>
      <c r="B9865" s="44" t="s">
        <v>1296</v>
      </c>
      <c r="C9865" s="48" t="s">
        <v>8925</v>
      </c>
      <c r="D9865" s="44">
        <v>2007</v>
      </c>
      <c r="E9865" s="48" t="s">
        <v>9206</v>
      </c>
      <c r="F9865" s="44" t="s">
        <v>1297</v>
      </c>
      <c r="G9865" s="61"/>
    </row>
    <row r="9866" spans="1:7" x14ac:dyDescent="0.15">
      <c r="A9866" s="44">
        <v>40165</v>
      </c>
      <c r="B9866" s="44" t="s">
        <v>1295</v>
      </c>
      <c r="C9866" s="48" t="s">
        <v>8926</v>
      </c>
      <c r="D9866" s="44">
        <v>2010</v>
      </c>
      <c r="E9866" s="48" t="s">
        <v>9206</v>
      </c>
      <c r="F9866" s="44" t="s">
        <v>1297</v>
      </c>
      <c r="G9866" s="61"/>
    </row>
    <row r="9867" spans="1:7" x14ac:dyDescent="0.15">
      <c r="A9867" s="44">
        <v>40166</v>
      </c>
      <c r="B9867" s="44" t="s">
        <v>1295</v>
      </c>
      <c r="C9867" s="48" t="s">
        <v>8927</v>
      </c>
      <c r="D9867" s="44">
        <v>2009</v>
      </c>
      <c r="E9867" s="48" t="s">
        <v>9206</v>
      </c>
      <c r="F9867" s="44" t="s">
        <v>1297</v>
      </c>
      <c r="G9867" s="61"/>
    </row>
    <row r="9868" spans="1:7" x14ac:dyDescent="0.15">
      <c r="A9868" s="44">
        <v>40167</v>
      </c>
      <c r="B9868" s="44" t="s">
        <v>1296</v>
      </c>
      <c r="C9868" s="48" t="s">
        <v>8928</v>
      </c>
      <c r="D9868" s="44">
        <v>2004</v>
      </c>
      <c r="E9868" s="48" t="s">
        <v>9206</v>
      </c>
      <c r="F9868" s="44" t="s">
        <v>1297</v>
      </c>
      <c r="G9868" s="61"/>
    </row>
    <row r="9869" spans="1:7" x14ac:dyDescent="0.15">
      <c r="A9869" s="44">
        <v>40168</v>
      </c>
      <c r="B9869" s="44" t="s">
        <v>1295</v>
      </c>
      <c r="C9869" s="48" t="s">
        <v>8929</v>
      </c>
      <c r="D9869" s="44">
        <v>2006</v>
      </c>
      <c r="E9869" s="48" t="s">
        <v>9206</v>
      </c>
      <c r="F9869" s="44" t="s">
        <v>1297</v>
      </c>
      <c r="G9869" s="61"/>
    </row>
    <row r="9870" spans="1:7" x14ac:dyDescent="0.15">
      <c r="A9870" s="44">
        <v>40169</v>
      </c>
      <c r="B9870" s="44" t="s">
        <v>1295</v>
      </c>
      <c r="C9870" s="48" t="s">
        <v>8930</v>
      </c>
      <c r="D9870" s="44">
        <v>2006</v>
      </c>
      <c r="E9870" s="48" t="s">
        <v>9206</v>
      </c>
      <c r="F9870" s="44" t="s">
        <v>1297</v>
      </c>
      <c r="G9870" s="61"/>
    </row>
    <row r="9871" spans="1:7" x14ac:dyDescent="0.15">
      <c r="A9871" s="44">
        <v>40170</v>
      </c>
      <c r="B9871" s="44" t="s">
        <v>1296</v>
      </c>
      <c r="C9871" s="48" t="s">
        <v>8931</v>
      </c>
      <c r="D9871" s="44">
        <v>2004</v>
      </c>
      <c r="E9871" s="48" t="s">
        <v>9206</v>
      </c>
      <c r="F9871" s="44" t="s">
        <v>1297</v>
      </c>
      <c r="G9871" s="61"/>
    </row>
    <row r="9872" spans="1:7" x14ac:dyDescent="0.15">
      <c r="A9872" s="44">
        <v>40172</v>
      </c>
      <c r="B9872" s="44" t="s">
        <v>1295</v>
      </c>
      <c r="C9872" s="48" t="s">
        <v>8932</v>
      </c>
      <c r="D9872" s="44">
        <v>2005</v>
      </c>
      <c r="E9872" s="48" t="s">
        <v>9206</v>
      </c>
      <c r="F9872" s="44" t="s">
        <v>1297</v>
      </c>
      <c r="G9872" s="61"/>
    </row>
    <row r="9873" spans="1:7" x14ac:dyDescent="0.15">
      <c r="A9873" s="44">
        <v>40176</v>
      </c>
      <c r="B9873" s="44" t="s">
        <v>1296</v>
      </c>
      <c r="C9873" s="48" t="s">
        <v>8933</v>
      </c>
      <c r="D9873" s="44">
        <v>2005</v>
      </c>
      <c r="E9873" s="48" t="s">
        <v>8901</v>
      </c>
      <c r="F9873" s="44" t="s">
        <v>1295</v>
      </c>
      <c r="G9873" s="61"/>
    </row>
    <row r="9874" spans="1:7" x14ac:dyDescent="0.15">
      <c r="A9874" s="44">
        <v>40177</v>
      </c>
      <c r="B9874" s="44" t="s">
        <v>1296</v>
      </c>
      <c r="C9874" s="48" t="s">
        <v>8934</v>
      </c>
      <c r="D9874" s="44">
        <v>2005</v>
      </c>
      <c r="E9874" s="48" t="s">
        <v>8901</v>
      </c>
      <c r="F9874" s="44" t="s">
        <v>1295</v>
      </c>
      <c r="G9874" s="61"/>
    </row>
    <row r="9875" spans="1:7" x14ac:dyDescent="0.15">
      <c r="A9875" s="44">
        <v>40178</v>
      </c>
      <c r="B9875" s="44" t="s">
        <v>1296</v>
      </c>
      <c r="C9875" s="48" t="s">
        <v>8935</v>
      </c>
      <c r="D9875" s="44">
        <v>2003</v>
      </c>
      <c r="E9875" s="48" t="s">
        <v>8901</v>
      </c>
      <c r="F9875" s="44" t="s">
        <v>1295</v>
      </c>
      <c r="G9875" s="61"/>
    </row>
    <row r="9876" spans="1:7" x14ac:dyDescent="0.15">
      <c r="A9876" s="44">
        <v>40179</v>
      </c>
      <c r="B9876" s="44" t="s">
        <v>1296</v>
      </c>
      <c r="C9876" s="48" t="s">
        <v>8902</v>
      </c>
      <c r="D9876" s="44">
        <v>2004</v>
      </c>
      <c r="E9876" s="48" t="s">
        <v>8901</v>
      </c>
      <c r="F9876" s="44" t="s">
        <v>1295</v>
      </c>
      <c r="G9876" s="61">
        <v>43100</v>
      </c>
    </row>
    <row r="9877" spans="1:7" x14ac:dyDescent="0.15">
      <c r="A9877" s="44">
        <v>40180</v>
      </c>
      <c r="B9877" s="44" t="s">
        <v>1295</v>
      </c>
      <c r="C9877" s="48" t="s">
        <v>8936</v>
      </c>
      <c r="D9877" s="44">
        <v>2010</v>
      </c>
      <c r="E9877" s="48" t="s">
        <v>8901</v>
      </c>
      <c r="F9877" s="44" t="s">
        <v>1295</v>
      </c>
      <c r="G9877" s="61"/>
    </row>
    <row r="9878" spans="1:7" x14ac:dyDescent="0.15">
      <c r="A9878" s="44">
        <v>40181</v>
      </c>
      <c r="B9878" s="44" t="s">
        <v>1296</v>
      </c>
      <c r="C9878" s="48" t="s">
        <v>9395</v>
      </c>
      <c r="D9878" s="44">
        <v>2008</v>
      </c>
      <c r="E9878" s="48" t="s">
        <v>8901</v>
      </c>
      <c r="F9878" s="44" t="s">
        <v>1295</v>
      </c>
      <c r="G9878" s="61"/>
    </row>
    <row r="9879" spans="1:7" x14ac:dyDescent="0.15">
      <c r="A9879" s="44">
        <v>40182</v>
      </c>
      <c r="B9879" s="44" t="s">
        <v>1295</v>
      </c>
      <c r="C9879" s="48" t="s">
        <v>8937</v>
      </c>
      <c r="D9879" s="44">
        <v>2007</v>
      </c>
      <c r="E9879" s="48" t="s">
        <v>8901</v>
      </c>
      <c r="F9879" s="44" t="s">
        <v>1295</v>
      </c>
      <c r="G9879" s="61"/>
    </row>
    <row r="9880" spans="1:7" x14ac:dyDescent="0.15">
      <c r="A9880" s="44">
        <v>40183</v>
      </c>
      <c r="B9880" s="44" t="s">
        <v>1296</v>
      </c>
      <c r="C9880" s="48" t="s">
        <v>8938</v>
      </c>
      <c r="D9880" s="44">
        <v>2008</v>
      </c>
      <c r="E9880" s="48" t="s">
        <v>8901</v>
      </c>
      <c r="F9880" s="44" t="s">
        <v>1295</v>
      </c>
      <c r="G9880" s="61"/>
    </row>
    <row r="9881" spans="1:7" x14ac:dyDescent="0.15">
      <c r="A9881" s="44">
        <v>40184</v>
      </c>
      <c r="B9881" s="44" t="s">
        <v>1295</v>
      </c>
      <c r="C9881" s="48" t="s">
        <v>8939</v>
      </c>
      <c r="D9881" s="44">
        <v>2007</v>
      </c>
      <c r="E9881" s="48" t="s">
        <v>8901</v>
      </c>
      <c r="F9881" s="44" t="s">
        <v>1295</v>
      </c>
      <c r="G9881" s="61"/>
    </row>
    <row r="9882" spans="1:7" x14ac:dyDescent="0.15">
      <c r="A9882" s="44">
        <v>40185</v>
      </c>
      <c r="B9882" s="44" t="s">
        <v>1296</v>
      </c>
      <c r="C9882" s="48" t="s">
        <v>8940</v>
      </c>
      <c r="D9882" s="44">
        <v>2007</v>
      </c>
      <c r="E9882" s="48" t="s">
        <v>8901</v>
      </c>
      <c r="F9882" s="44" t="s">
        <v>1295</v>
      </c>
      <c r="G9882" s="61"/>
    </row>
    <row r="9883" spans="1:7" x14ac:dyDescent="0.15">
      <c r="A9883" s="44">
        <v>40186</v>
      </c>
      <c r="B9883" s="44" t="s">
        <v>1295</v>
      </c>
      <c r="C9883" s="48" t="s">
        <v>8941</v>
      </c>
      <c r="D9883" s="44">
        <v>2002</v>
      </c>
      <c r="E9883" s="48" t="s">
        <v>8901</v>
      </c>
      <c r="F9883" s="44" t="s">
        <v>1295</v>
      </c>
      <c r="G9883" s="61"/>
    </row>
    <row r="9884" spans="1:7" x14ac:dyDescent="0.15">
      <c r="A9884" s="44">
        <v>40187</v>
      </c>
      <c r="B9884" s="44" t="s">
        <v>1295</v>
      </c>
      <c r="C9884" s="48" t="s">
        <v>8942</v>
      </c>
      <c r="D9884" s="44">
        <v>2009</v>
      </c>
      <c r="E9884" s="48" t="s">
        <v>8901</v>
      </c>
      <c r="F9884" s="44" t="s">
        <v>1295</v>
      </c>
      <c r="G9884" s="61"/>
    </row>
    <row r="9885" spans="1:7" x14ac:dyDescent="0.15">
      <c r="A9885" s="44">
        <v>40188</v>
      </c>
      <c r="B9885" s="44" t="s">
        <v>1296</v>
      </c>
      <c r="C9885" s="48" t="s">
        <v>8943</v>
      </c>
      <c r="D9885" s="44">
        <v>2007</v>
      </c>
      <c r="E9885" s="48" t="s">
        <v>8901</v>
      </c>
      <c r="F9885" s="44" t="s">
        <v>1295</v>
      </c>
      <c r="G9885" s="61"/>
    </row>
    <row r="9886" spans="1:7" x14ac:dyDescent="0.15">
      <c r="A9886" s="44">
        <v>40189</v>
      </c>
      <c r="B9886" s="44" t="s">
        <v>1296</v>
      </c>
      <c r="C9886" s="48" t="s">
        <v>8944</v>
      </c>
      <c r="D9886" s="44">
        <v>2008</v>
      </c>
      <c r="E9886" s="48" t="s">
        <v>8901</v>
      </c>
      <c r="F9886" s="44" t="s">
        <v>1295</v>
      </c>
      <c r="G9886" s="61"/>
    </row>
    <row r="9887" spans="1:7" x14ac:dyDescent="0.15">
      <c r="A9887" s="44">
        <v>40190</v>
      </c>
      <c r="B9887" s="44" t="s">
        <v>1296</v>
      </c>
      <c r="C9887" s="48" t="s">
        <v>8945</v>
      </c>
      <c r="D9887" s="44">
        <v>2008</v>
      </c>
      <c r="E9887" s="48" t="s">
        <v>8901</v>
      </c>
      <c r="F9887" s="44" t="s">
        <v>1295</v>
      </c>
      <c r="G9887" s="61"/>
    </row>
    <row r="9888" spans="1:7" x14ac:dyDescent="0.15">
      <c r="A9888" s="44">
        <v>40191</v>
      </c>
      <c r="B9888" s="44" t="s">
        <v>1295</v>
      </c>
      <c r="C9888" s="48" t="s">
        <v>9882</v>
      </c>
      <c r="D9888" s="44">
        <v>2008</v>
      </c>
      <c r="E9888" s="48" t="s">
        <v>8901</v>
      </c>
      <c r="F9888" s="44" t="s">
        <v>1295</v>
      </c>
      <c r="G9888" s="61"/>
    </row>
    <row r="9889" spans="1:7" x14ac:dyDescent="0.15">
      <c r="A9889" s="44">
        <v>40192</v>
      </c>
      <c r="B9889" s="44" t="s">
        <v>1296</v>
      </c>
      <c r="C9889" s="48" t="s">
        <v>8946</v>
      </c>
      <c r="D9889" s="44">
        <v>2010</v>
      </c>
      <c r="E9889" s="48" t="s">
        <v>8901</v>
      </c>
      <c r="F9889" s="44" t="s">
        <v>1295</v>
      </c>
      <c r="G9889" s="61"/>
    </row>
    <row r="9890" spans="1:7" x14ac:dyDescent="0.15">
      <c r="A9890" s="44">
        <v>40193</v>
      </c>
      <c r="B9890" s="44" t="s">
        <v>1295</v>
      </c>
      <c r="C9890" s="48" t="s">
        <v>8891</v>
      </c>
      <c r="D9890" s="44">
        <v>2001</v>
      </c>
      <c r="E9890" s="48" t="s">
        <v>8892</v>
      </c>
      <c r="F9890" s="44" t="s">
        <v>1295</v>
      </c>
      <c r="G9890" s="61">
        <v>43100</v>
      </c>
    </row>
    <row r="9891" spans="1:7" x14ac:dyDescent="0.15">
      <c r="A9891" s="44">
        <v>40194</v>
      </c>
      <c r="B9891" s="44" t="s">
        <v>1295</v>
      </c>
      <c r="C9891" s="48" t="s">
        <v>8947</v>
      </c>
      <c r="D9891" s="44">
        <v>2007</v>
      </c>
      <c r="E9891" s="48" t="s">
        <v>8719</v>
      </c>
      <c r="F9891" s="44" t="s">
        <v>1294</v>
      </c>
      <c r="G9891" s="61">
        <v>43100</v>
      </c>
    </row>
    <row r="9892" spans="1:7" x14ac:dyDescent="0.15">
      <c r="A9892" s="44">
        <v>40195</v>
      </c>
      <c r="B9892" s="44" t="s">
        <v>1296</v>
      </c>
      <c r="C9892" s="48" t="s">
        <v>8948</v>
      </c>
      <c r="D9892" s="44">
        <v>2002</v>
      </c>
      <c r="E9892" s="48" t="s">
        <v>8863</v>
      </c>
      <c r="F9892" s="44" t="s">
        <v>1294</v>
      </c>
      <c r="G9892" s="61"/>
    </row>
    <row r="9893" spans="1:7" x14ac:dyDescent="0.15">
      <c r="A9893" s="44">
        <v>40196</v>
      </c>
      <c r="B9893" s="44" t="s">
        <v>1295</v>
      </c>
      <c r="C9893" s="48" t="s">
        <v>8949</v>
      </c>
      <c r="D9893" s="44">
        <v>2003</v>
      </c>
      <c r="E9893" s="48" t="s">
        <v>8863</v>
      </c>
      <c r="F9893" s="44" t="s">
        <v>1294</v>
      </c>
      <c r="G9893" s="61">
        <v>43100</v>
      </c>
    </row>
    <row r="9894" spans="1:7" x14ac:dyDescent="0.15">
      <c r="A9894" s="44">
        <v>40197</v>
      </c>
      <c r="B9894" s="44" t="s">
        <v>1295</v>
      </c>
      <c r="C9894" s="48" t="s">
        <v>8897</v>
      </c>
      <c r="D9894" s="44">
        <v>2005</v>
      </c>
      <c r="E9894" s="48" t="s">
        <v>8725</v>
      </c>
      <c r="F9894" s="44" t="s">
        <v>1291</v>
      </c>
      <c r="G9894" s="61">
        <v>43100</v>
      </c>
    </row>
    <row r="9895" spans="1:7" x14ac:dyDescent="0.15">
      <c r="A9895" s="44">
        <v>40198</v>
      </c>
      <c r="B9895" s="44" t="s">
        <v>1296</v>
      </c>
      <c r="C9895" s="48" t="s">
        <v>8950</v>
      </c>
      <c r="D9895" s="44">
        <v>2010</v>
      </c>
      <c r="E9895" s="48" t="s">
        <v>8864</v>
      </c>
      <c r="F9895" s="44" t="s">
        <v>1296</v>
      </c>
      <c r="G9895" s="61"/>
    </row>
    <row r="9896" spans="1:7" x14ac:dyDescent="0.15">
      <c r="A9896" s="44">
        <v>40199</v>
      </c>
      <c r="B9896" s="44" t="s">
        <v>1296</v>
      </c>
      <c r="C9896" s="48" t="s">
        <v>8951</v>
      </c>
      <c r="D9896" s="44">
        <v>2010</v>
      </c>
      <c r="E9896" s="48" t="s">
        <v>8731</v>
      </c>
      <c r="F9896" s="44" t="s">
        <v>1293</v>
      </c>
      <c r="G9896" s="61"/>
    </row>
    <row r="9897" spans="1:7" x14ac:dyDescent="0.15">
      <c r="A9897" s="44">
        <v>40201</v>
      </c>
      <c r="B9897" s="44" t="s">
        <v>1295</v>
      </c>
      <c r="C9897" s="48" t="s">
        <v>1837</v>
      </c>
      <c r="D9897" s="44">
        <v>2005</v>
      </c>
      <c r="E9897" s="48" t="s">
        <v>8702</v>
      </c>
      <c r="F9897" s="44" t="s">
        <v>1299</v>
      </c>
      <c r="G9897" s="61"/>
    </row>
    <row r="9898" spans="1:7" x14ac:dyDescent="0.15">
      <c r="A9898" s="44">
        <v>40202</v>
      </c>
      <c r="B9898" s="44" t="s">
        <v>1296</v>
      </c>
      <c r="C9898" s="48" t="s">
        <v>8952</v>
      </c>
      <c r="D9898" s="44">
        <v>2003</v>
      </c>
      <c r="E9898" s="48" t="s">
        <v>9213</v>
      </c>
      <c r="F9898" s="44" t="s">
        <v>1294</v>
      </c>
      <c r="G9898" s="61"/>
    </row>
    <row r="9899" spans="1:7" x14ac:dyDescent="0.15">
      <c r="A9899" s="44">
        <v>40203</v>
      </c>
      <c r="B9899" s="44" t="s">
        <v>1296</v>
      </c>
      <c r="C9899" s="48" t="s">
        <v>8953</v>
      </c>
      <c r="D9899" s="44">
        <v>2007</v>
      </c>
      <c r="E9899" s="48" t="s">
        <v>8892</v>
      </c>
      <c r="F9899" s="44" t="s">
        <v>1295</v>
      </c>
      <c r="G9899" s="61"/>
    </row>
    <row r="9900" spans="1:7" x14ac:dyDescent="0.15">
      <c r="A9900" s="44">
        <v>40204</v>
      </c>
      <c r="B9900" s="44" t="s">
        <v>1295</v>
      </c>
      <c r="C9900" s="48" t="s">
        <v>8954</v>
      </c>
      <c r="D9900" s="44">
        <v>2007</v>
      </c>
      <c r="E9900" s="48" t="s">
        <v>8730</v>
      </c>
      <c r="F9900" s="44" t="s">
        <v>1298</v>
      </c>
      <c r="G9900" s="61">
        <v>43100</v>
      </c>
    </row>
    <row r="9901" spans="1:7" x14ac:dyDescent="0.15">
      <c r="A9901" s="44">
        <v>40205</v>
      </c>
      <c r="B9901" s="44" t="s">
        <v>1296</v>
      </c>
      <c r="C9901" s="48" t="s">
        <v>8955</v>
      </c>
      <c r="D9901" s="44">
        <v>2005</v>
      </c>
      <c r="E9901" s="48" t="s">
        <v>8730</v>
      </c>
      <c r="F9901" s="44" t="s">
        <v>1298</v>
      </c>
      <c r="G9901" s="61">
        <v>43100</v>
      </c>
    </row>
    <row r="9902" spans="1:7" x14ac:dyDescent="0.15">
      <c r="A9902" s="44">
        <v>40206</v>
      </c>
      <c r="B9902" s="44" t="s">
        <v>1295</v>
      </c>
      <c r="C9902" s="48" t="s">
        <v>8956</v>
      </c>
      <c r="D9902" s="44">
        <v>2003</v>
      </c>
      <c r="E9902" s="48" t="s">
        <v>8694</v>
      </c>
      <c r="F9902" s="44" t="s">
        <v>1291</v>
      </c>
      <c r="G9902" s="61"/>
    </row>
    <row r="9903" spans="1:7" x14ac:dyDescent="0.15">
      <c r="A9903" s="44">
        <v>40207</v>
      </c>
      <c r="B9903" s="44" t="s">
        <v>1296</v>
      </c>
      <c r="C9903" s="48" t="s">
        <v>8899</v>
      </c>
      <c r="D9903" s="44">
        <v>2002</v>
      </c>
      <c r="E9903" s="48" t="s">
        <v>8890</v>
      </c>
      <c r="F9903" s="44" t="s">
        <v>1290</v>
      </c>
      <c r="G9903" s="61">
        <v>43100</v>
      </c>
    </row>
    <row r="9904" spans="1:7" x14ac:dyDescent="0.15">
      <c r="A9904" s="44">
        <v>40208</v>
      </c>
      <c r="B9904" s="44" t="s">
        <v>1295</v>
      </c>
      <c r="C9904" s="48" t="s">
        <v>3318</v>
      </c>
      <c r="D9904" s="44">
        <v>2006</v>
      </c>
      <c r="E9904" s="48" t="s">
        <v>8894</v>
      </c>
      <c r="F9904" s="44" t="s">
        <v>1295</v>
      </c>
      <c r="G9904" s="61">
        <v>43100</v>
      </c>
    </row>
    <row r="9905" spans="1:7" x14ac:dyDescent="0.15">
      <c r="A9905" s="44">
        <v>40209</v>
      </c>
      <c r="B9905" s="44" t="s">
        <v>1295</v>
      </c>
      <c r="C9905" s="48" t="s">
        <v>8896</v>
      </c>
      <c r="D9905" s="44">
        <v>2005</v>
      </c>
      <c r="E9905" s="48" t="s">
        <v>8894</v>
      </c>
      <c r="F9905" s="44" t="s">
        <v>1295</v>
      </c>
      <c r="G9905" s="61">
        <v>43100</v>
      </c>
    </row>
    <row r="9906" spans="1:7" x14ac:dyDescent="0.15">
      <c r="A9906" s="44">
        <v>40210</v>
      </c>
      <c r="B9906" s="44" t="s">
        <v>1295</v>
      </c>
      <c r="C9906" s="48" t="s">
        <v>8893</v>
      </c>
      <c r="D9906" s="44">
        <v>2004</v>
      </c>
      <c r="E9906" s="48" t="s">
        <v>8894</v>
      </c>
      <c r="F9906" s="44" t="s">
        <v>1295</v>
      </c>
      <c r="G9906" s="61">
        <v>43100</v>
      </c>
    </row>
    <row r="9907" spans="1:7" x14ac:dyDescent="0.15">
      <c r="A9907" s="44">
        <v>40211</v>
      </c>
      <c r="B9907" s="44" t="s">
        <v>1295</v>
      </c>
      <c r="C9907" s="48" t="s">
        <v>8895</v>
      </c>
      <c r="D9907" s="44">
        <v>2003</v>
      </c>
      <c r="E9907" s="48" t="s">
        <v>8894</v>
      </c>
      <c r="F9907" s="44" t="s">
        <v>1295</v>
      </c>
      <c r="G9907" s="61">
        <v>43100</v>
      </c>
    </row>
    <row r="9908" spans="1:7" x14ac:dyDescent="0.15">
      <c r="A9908" s="44">
        <v>40212</v>
      </c>
      <c r="B9908" s="44" t="s">
        <v>1295</v>
      </c>
      <c r="C9908" s="48" t="s">
        <v>8957</v>
      </c>
      <c r="D9908" s="44">
        <v>2001</v>
      </c>
      <c r="E9908" s="48" t="s">
        <v>8894</v>
      </c>
      <c r="F9908" s="44" t="s">
        <v>1295</v>
      </c>
      <c r="G9908" s="61">
        <v>43100</v>
      </c>
    </row>
    <row r="9909" spans="1:7" x14ac:dyDescent="0.15">
      <c r="A9909" s="44">
        <v>40213</v>
      </c>
      <c r="B9909" s="44" t="s">
        <v>1296</v>
      </c>
      <c r="C9909" s="48" t="s">
        <v>8958</v>
      </c>
      <c r="D9909" s="44">
        <v>2005</v>
      </c>
      <c r="E9909" s="48" t="s">
        <v>8834</v>
      </c>
      <c r="F9909" s="44" t="s">
        <v>1299</v>
      </c>
      <c r="G9909" s="61">
        <v>43100</v>
      </c>
    </row>
    <row r="9910" spans="1:7" x14ac:dyDescent="0.15">
      <c r="A9910" s="44">
        <v>40214</v>
      </c>
      <c r="B9910" s="44" t="s">
        <v>1296</v>
      </c>
      <c r="C9910" s="48" t="s">
        <v>8959</v>
      </c>
      <c r="D9910" s="44">
        <v>2005</v>
      </c>
      <c r="E9910" s="48" t="s">
        <v>8715</v>
      </c>
      <c r="F9910" s="44" t="s">
        <v>1299</v>
      </c>
      <c r="G9910" s="61">
        <v>43100</v>
      </c>
    </row>
    <row r="9911" spans="1:7" x14ac:dyDescent="0.15">
      <c r="A9911" s="44">
        <v>40215</v>
      </c>
      <c r="B9911" s="44" t="s">
        <v>1296</v>
      </c>
      <c r="C9911" s="48" t="s">
        <v>8960</v>
      </c>
      <c r="D9911" s="44">
        <v>2006</v>
      </c>
      <c r="E9911" s="48" t="s">
        <v>8715</v>
      </c>
      <c r="F9911" s="44" t="s">
        <v>1299</v>
      </c>
      <c r="G9911" s="61">
        <v>43100</v>
      </c>
    </row>
    <row r="9912" spans="1:7" x14ac:dyDescent="0.15">
      <c r="A9912" s="44">
        <v>40216</v>
      </c>
      <c r="B9912" s="44" t="s">
        <v>1296</v>
      </c>
      <c r="C9912" s="48" t="s">
        <v>8961</v>
      </c>
      <c r="D9912" s="44">
        <v>2006</v>
      </c>
      <c r="E9912" s="48" t="s">
        <v>9214</v>
      </c>
      <c r="F9912" s="44" t="s">
        <v>1291</v>
      </c>
      <c r="G9912" s="61"/>
    </row>
    <row r="9913" spans="1:7" x14ac:dyDescent="0.15">
      <c r="A9913" s="44">
        <v>40217</v>
      </c>
      <c r="B9913" s="44" t="s">
        <v>1296</v>
      </c>
      <c r="C9913" s="48" t="s">
        <v>8962</v>
      </c>
      <c r="D9913" s="44">
        <v>2007</v>
      </c>
      <c r="E9913" s="48" t="s">
        <v>9214</v>
      </c>
      <c r="F9913" s="44" t="s">
        <v>1291</v>
      </c>
      <c r="G9913" s="61"/>
    </row>
    <row r="9914" spans="1:7" x14ac:dyDescent="0.15">
      <c r="A9914" s="44">
        <v>40218</v>
      </c>
      <c r="B9914" s="44" t="s">
        <v>1296</v>
      </c>
      <c r="C9914" s="48" t="s">
        <v>8963</v>
      </c>
      <c r="D9914" s="44">
        <v>2009</v>
      </c>
      <c r="E9914" s="48" t="s">
        <v>9214</v>
      </c>
      <c r="F9914" s="44" t="s">
        <v>1291</v>
      </c>
      <c r="G9914" s="61"/>
    </row>
    <row r="9915" spans="1:7" x14ac:dyDescent="0.15">
      <c r="A9915" s="133">
        <v>40219</v>
      </c>
      <c r="B9915" s="133" t="s">
        <v>1295</v>
      </c>
      <c r="C9915" s="134" t="s">
        <v>8964</v>
      </c>
      <c r="D9915" s="133">
        <v>2001</v>
      </c>
      <c r="E9915" s="134" t="s">
        <v>9214</v>
      </c>
      <c r="F9915" s="133" t="s">
        <v>1291</v>
      </c>
    </row>
    <row r="9916" spans="1:7" x14ac:dyDescent="0.15">
      <c r="A9916" s="44">
        <v>40221</v>
      </c>
      <c r="B9916" s="44" t="s">
        <v>1295</v>
      </c>
      <c r="C9916" s="48" t="s">
        <v>8965</v>
      </c>
      <c r="D9916" s="44">
        <v>2005</v>
      </c>
      <c r="E9916" s="48" t="s">
        <v>9214</v>
      </c>
      <c r="F9916" s="44" t="s">
        <v>1291</v>
      </c>
      <c r="G9916" s="61"/>
    </row>
    <row r="9917" spans="1:7" x14ac:dyDescent="0.15">
      <c r="A9917" s="44">
        <v>40222</v>
      </c>
      <c r="B9917" s="44" t="s">
        <v>1295</v>
      </c>
      <c r="C9917" s="48" t="s">
        <v>8966</v>
      </c>
      <c r="D9917" s="44">
        <v>2008</v>
      </c>
      <c r="E9917" s="48" t="s">
        <v>9214</v>
      </c>
      <c r="F9917" s="44" t="s">
        <v>1291</v>
      </c>
      <c r="G9917" s="61"/>
    </row>
    <row r="9918" spans="1:7" x14ac:dyDescent="0.15">
      <c r="A9918" s="44">
        <v>40223</v>
      </c>
      <c r="B9918" s="44" t="s">
        <v>1295</v>
      </c>
      <c r="C9918" s="48" t="s">
        <v>8967</v>
      </c>
      <c r="D9918" s="44">
        <v>2004</v>
      </c>
      <c r="E9918" s="48" t="s">
        <v>9214</v>
      </c>
      <c r="F9918" s="44" t="s">
        <v>1291</v>
      </c>
      <c r="G9918" s="61"/>
    </row>
    <row r="9919" spans="1:7" x14ac:dyDescent="0.15">
      <c r="A9919" s="44">
        <v>40224</v>
      </c>
      <c r="B9919" s="44" t="s">
        <v>1295</v>
      </c>
      <c r="C9919" s="48" t="s">
        <v>8968</v>
      </c>
      <c r="D9919" s="44">
        <v>2002</v>
      </c>
      <c r="E9919" s="48" t="s">
        <v>9214</v>
      </c>
      <c r="F9919" s="44" t="s">
        <v>1291</v>
      </c>
      <c r="G9919" s="61"/>
    </row>
    <row r="9920" spans="1:7" x14ac:dyDescent="0.15">
      <c r="A9920" s="44">
        <v>40225</v>
      </c>
      <c r="B9920" s="44" t="s">
        <v>1296</v>
      </c>
      <c r="C9920" s="48" t="s">
        <v>8969</v>
      </c>
      <c r="D9920" s="44">
        <v>2005</v>
      </c>
      <c r="E9920" s="48" t="s">
        <v>9214</v>
      </c>
      <c r="F9920" s="44" t="s">
        <v>1291</v>
      </c>
      <c r="G9920" s="61"/>
    </row>
    <row r="9921" spans="1:7" x14ac:dyDescent="0.15">
      <c r="A9921" s="44">
        <v>40226</v>
      </c>
      <c r="B9921" s="44" t="s">
        <v>1295</v>
      </c>
      <c r="C9921" s="48" t="s">
        <v>8970</v>
      </c>
      <c r="D9921" s="44">
        <v>2002</v>
      </c>
      <c r="E9921" s="48" t="s">
        <v>9214</v>
      </c>
      <c r="F9921" s="44" t="s">
        <v>1291</v>
      </c>
      <c r="G9921" s="61"/>
    </row>
    <row r="9922" spans="1:7" x14ac:dyDescent="0.15">
      <c r="A9922" s="44">
        <v>40227</v>
      </c>
      <c r="B9922" s="44" t="s">
        <v>1296</v>
      </c>
      <c r="C9922" s="48" t="s">
        <v>8971</v>
      </c>
      <c r="D9922" s="44">
        <v>2005</v>
      </c>
      <c r="E9922" s="48" t="s">
        <v>8769</v>
      </c>
      <c r="F9922" s="44" t="s">
        <v>1297</v>
      </c>
      <c r="G9922" s="61">
        <v>43100</v>
      </c>
    </row>
    <row r="9923" spans="1:7" x14ac:dyDescent="0.15">
      <c r="A9923" s="44">
        <v>40228</v>
      </c>
      <c r="B9923" s="44" t="s">
        <v>1295</v>
      </c>
      <c r="C9923" s="48" t="s">
        <v>8972</v>
      </c>
      <c r="D9923" s="44">
        <v>2004</v>
      </c>
      <c r="E9923" s="48" t="s">
        <v>8901</v>
      </c>
      <c r="F9923" s="44" t="s">
        <v>1295</v>
      </c>
      <c r="G9923" s="61">
        <v>43100</v>
      </c>
    </row>
    <row r="9924" spans="1:7" x14ac:dyDescent="0.15">
      <c r="A9924" s="44">
        <v>40230</v>
      </c>
      <c r="B9924" s="44" t="s">
        <v>1295</v>
      </c>
      <c r="C9924" s="48" t="s">
        <v>8973</v>
      </c>
      <c r="D9924" s="44">
        <v>2005</v>
      </c>
      <c r="E9924" s="48" t="s">
        <v>8748</v>
      </c>
      <c r="F9924" s="44" t="s">
        <v>1296</v>
      </c>
      <c r="G9924" s="61">
        <v>43100</v>
      </c>
    </row>
    <row r="9925" spans="1:7" x14ac:dyDescent="0.15">
      <c r="A9925" s="44">
        <v>40231</v>
      </c>
      <c r="B9925" s="44" t="s">
        <v>1296</v>
      </c>
      <c r="C9925" s="48" t="s">
        <v>8974</v>
      </c>
      <c r="D9925" s="44">
        <v>2005</v>
      </c>
      <c r="E9925" s="48" t="s">
        <v>8748</v>
      </c>
      <c r="F9925" s="44" t="s">
        <v>1296</v>
      </c>
      <c r="G9925" s="61">
        <v>43100</v>
      </c>
    </row>
    <row r="9926" spans="1:7" x14ac:dyDescent="0.15">
      <c r="A9926" s="44">
        <v>40232</v>
      </c>
      <c r="B9926" s="44" t="s">
        <v>1296</v>
      </c>
      <c r="C9926" s="48" t="s">
        <v>8975</v>
      </c>
      <c r="D9926" s="44">
        <v>2007</v>
      </c>
      <c r="E9926" s="48" t="s">
        <v>8748</v>
      </c>
      <c r="F9926" s="44" t="s">
        <v>1296</v>
      </c>
      <c r="G9926" s="61">
        <v>43100</v>
      </c>
    </row>
    <row r="9927" spans="1:7" x14ac:dyDescent="0.15">
      <c r="A9927" s="44">
        <v>40233</v>
      </c>
      <c r="B9927" s="44" t="s">
        <v>1296</v>
      </c>
      <c r="C9927" s="48" t="s">
        <v>8976</v>
      </c>
      <c r="D9927" s="44">
        <v>2006</v>
      </c>
      <c r="E9927" s="48" t="s">
        <v>8748</v>
      </c>
      <c r="F9927" s="44" t="s">
        <v>1296</v>
      </c>
      <c r="G9927" s="61">
        <v>43100</v>
      </c>
    </row>
    <row r="9928" spans="1:7" x14ac:dyDescent="0.15">
      <c r="A9928" s="44">
        <v>40234</v>
      </c>
      <c r="B9928" s="44" t="s">
        <v>1295</v>
      </c>
      <c r="C9928" s="48" t="s">
        <v>8977</v>
      </c>
      <c r="D9928" s="44">
        <v>2000</v>
      </c>
      <c r="E9928" s="48" t="s">
        <v>9084</v>
      </c>
      <c r="F9928" s="44" t="s">
        <v>1297</v>
      </c>
      <c r="G9928" s="61"/>
    </row>
    <row r="9929" spans="1:7" x14ac:dyDescent="0.15">
      <c r="A9929" s="44">
        <v>40235</v>
      </c>
      <c r="B9929" s="44" t="s">
        <v>1295</v>
      </c>
      <c r="C9929" s="48" t="s">
        <v>8978</v>
      </c>
      <c r="D9929" s="44">
        <v>2001</v>
      </c>
      <c r="E9929" s="48" t="s">
        <v>8803</v>
      </c>
      <c r="F9929" s="44" t="s">
        <v>1296</v>
      </c>
      <c r="G9929" s="61">
        <v>43100</v>
      </c>
    </row>
    <row r="9930" spans="1:7" x14ac:dyDescent="0.15">
      <c r="A9930" s="44">
        <v>40236</v>
      </c>
      <c r="B9930" s="44" t="s">
        <v>1295</v>
      </c>
      <c r="C9930" s="48" t="s">
        <v>8979</v>
      </c>
      <c r="D9930" s="44">
        <v>2005</v>
      </c>
      <c r="E9930" s="48" t="s">
        <v>8757</v>
      </c>
      <c r="F9930" s="44" t="s">
        <v>1295</v>
      </c>
      <c r="G9930" s="61"/>
    </row>
    <row r="9931" spans="1:7" x14ac:dyDescent="0.15">
      <c r="A9931" s="44">
        <v>40237</v>
      </c>
      <c r="B9931" s="44" t="s">
        <v>1295</v>
      </c>
      <c r="C9931" s="48" t="s">
        <v>8980</v>
      </c>
      <c r="D9931" s="44">
        <v>2007</v>
      </c>
      <c r="E9931" s="48" t="s">
        <v>8757</v>
      </c>
      <c r="F9931" s="44" t="s">
        <v>1295</v>
      </c>
      <c r="G9931" s="61"/>
    </row>
    <row r="9932" spans="1:7" x14ac:dyDescent="0.15">
      <c r="A9932" s="44">
        <v>40238</v>
      </c>
      <c r="B9932" s="44" t="s">
        <v>1296</v>
      </c>
      <c r="C9932" s="48" t="s">
        <v>8981</v>
      </c>
      <c r="D9932" s="44">
        <v>2002</v>
      </c>
      <c r="E9932" s="48" t="s">
        <v>8788</v>
      </c>
      <c r="F9932" s="44" t="s">
        <v>1291</v>
      </c>
      <c r="G9932" s="61">
        <v>43100</v>
      </c>
    </row>
    <row r="9933" spans="1:7" x14ac:dyDescent="0.15">
      <c r="A9933" s="44">
        <v>40239</v>
      </c>
      <c r="B9933" s="44" t="s">
        <v>1296</v>
      </c>
      <c r="C9933" s="48" t="s">
        <v>8982</v>
      </c>
      <c r="D9933" s="44">
        <v>2003</v>
      </c>
      <c r="E9933" s="48" t="s">
        <v>8854</v>
      </c>
      <c r="F9933" s="44" t="s">
        <v>1294</v>
      </c>
      <c r="G9933" s="61">
        <v>43100</v>
      </c>
    </row>
    <row r="9934" spans="1:7" x14ac:dyDescent="0.15">
      <c r="A9934" s="44">
        <v>40240</v>
      </c>
      <c r="B9934" s="44" t="s">
        <v>1296</v>
      </c>
      <c r="C9934" s="48" t="s">
        <v>8983</v>
      </c>
      <c r="D9934" s="44">
        <v>2003</v>
      </c>
      <c r="E9934" s="48" t="s">
        <v>8854</v>
      </c>
      <c r="F9934" s="44" t="s">
        <v>1294</v>
      </c>
      <c r="G9934" s="61">
        <v>43100</v>
      </c>
    </row>
    <row r="9935" spans="1:7" x14ac:dyDescent="0.15">
      <c r="A9935" s="44">
        <v>40244</v>
      </c>
      <c r="B9935" s="44" t="s">
        <v>1295</v>
      </c>
      <c r="C9935" s="48" t="s">
        <v>8984</v>
      </c>
      <c r="D9935" s="44">
        <v>2010</v>
      </c>
      <c r="E9935" s="48" t="s">
        <v>8894</v>
      </c>
      <c r="F9935" s="44" t="s">
        <v>1295</v>
      </c>
      <c r="G9935" s="61"/>
    </row>
    <row r="9936" spans="1:7" x14ac:dyDescent="0.15">
      <c r="A9936" s="44">
        <v>40245</v>
      </c>
      <c r="B9936" s="44" t="s">
        <v>1295</v>
      </c>
      <c r="C9936" s="48" t="s">
        <v>8985</v>
      </c>
      <c r="D9936" s="44">
        <v>2010</v>
      </c>
      <c r="E9936" s="48" t="s">
        <v>8894</v>
      </c>
      <c r="F9936" s="44" t="s">
        <v>1295</v>
      </c>
      <c r="G9936" s="61"/>
    </row>
    <row r="9937" spans="1:7" x14ac:dyDescent="0.15">
      <c r="A9937" s="44">
        <v>40246</v>
      </c>
      <c r="B9937" s="44" t="s">
        <v>1295</v>
      </c>
      <c r="C9937" s="48" t="s">
        <v>8986</v>
      </c>
      <c r="D9937" s="44">
        <v>2009</v>
      </c>
      <c r="E9937" s="48" t="s">
        <v>8894</v>
      </c>
      <c r="F9937" s="44" t="s">
        <v>1295</v>
      </c>
      <c r="G9937" s="61"/>
    </row>
    <row r="9938" spans="1:7" x14ac:dyDescent="0.15">
      <c r="A9938" s="44">
        <v>40247</v>
      </c>
      <c r="B9938" s="44" t="s">
        <v>1296</v>
      </c>
      <c r="C9938" s="48" t="s">
        <v>8987</v>
      </c>
      <c r="D9938" s="44">
        <v>2009</v>
      </c>
      <c r="E9938" s="48" t="s">
        <v>8894</v>
      </c>
      <c r="F9938" s="44" t="s">
        <v>1295</v>
      </c>
      <c r="G9938" s="61"/>
    </row>
    <row r="9939" spans="1:7" x14ac:dyDescent="0.15">
      <c r="A9939" s="44">
        <v>40248</v>
      </c>
      <c r="B9939" s="44" t="s">
        <v>1295</v>
      </c>
      <c r="C9939" s="48" t="s">
        <v>8988</v>
      </c>
      <c r="D9939" s="44">
        <v>2007</v>
      </c>
      <c r="E9939" s="48" t="s">
        <v>8894</v>
      </c>
      <c r="F9939" s="44" t="s">
        <v>1295</v>
      </c>
      <c r="G9939" s="61"/>
    </row>
    <row r="9940" spans="1:7" x14ac:dyDescent="0.15">
      <c r="A9940" s="44">
        <v>40249</v>
      </c>
      <c r="B9940" s="44" t="s">
        <v>1296</v>
      </c>
      <c r="C9940" s="48" t="s">
        <v>8989</v>
      </c>
      <c r="D9940" s="44">
        <v>2007</v>
      </c>
      <c r="E9940" s="48" t="s">
        <v>8894</v>
      </c>
      <c r="F9940" s="44" t="s">
        <v>1295</v>
      </c>
      <c r="G9940" s="61"/>
    </row>
    <row r="9941" spans="1:7" x14ac:dyDescent="0.15">
      <c r="A9941" s="44">
        <v>40250</v>
      </c>
      <c r="B9941" s="44" t="s">
        <v>1296</v>
      </c>
      <c r="C9941" s="48" t="s">
        <v>8990</v>
      </c>
      <c r="D9941" s="44">
        <v>2005</v>
      </c>
      <c r="E9941" s="48" t="s">
        <v>8894</v>
      </c>
      <c r="F9941" s="44" t="s">
        <v>1295</v>
      </c>
      <c r="G9941" s="61"/>
    </row>
    <row r="9942" spans="1:7" x14ac:dyDescent="0.15">
      <c r="A9942" s="44">
        <v>40251</v>
      </c>
      <c r="B9942" s="44" t="s">
        <v>1295</v>
      </c>
      <c r="C9942" s="48" t="s">
        <v>8991</v>
      </c>
      <c r="D9942" s="44">
        <v>2007</v>
      </c>
      <c r="E9942" s="48" t="s">
        <v>8894</v>
      </c>
      <c r="F9942" s="44" t="s">
        <v>1295</v>
      </c>
      <c r="G9942" s="61"/>
    </row>
    <row r="9943" spans="1:7" x14ac:dyDescent="0.15">
      <c r="A9943" s="44">
        <v>40252</v>
      </c>
      <c r="B9943" s="44" t="s">
        <v>1296</v>
      </c>
      <c r="C9943" s="48" t="s">
        <v>8992</v>
      </c>
      <c r="D9943" s="44">
        <v>2006</v>
      </c>
      <c r="E9943" s="48" t="s">
        <v>8894</v>
      </c>
      <c r="F9943" s="44" t="s">
        <v>1295</v>
      </c>
      <c r="G9943" s="61">
        <v>43100</v>
      </c>
    </row>
    <row r="9944" spans="1:7" x14ac:dyDescent="0.15">
      <c r="A9944" s="44">
        <v>40253</v>
      </c>
      <c r="B9944" s="44" t="s">
        <v>1296</v>
      </c>
      <c r="C9944" s="48" t="s">
        <v>8993</v>
      </c>
      <c r="D9944" s="44">
        <v>2011</v>
      </c>
      <c r="E9944" s="48" t="s">
        <v>8691</v>
      </c>
      <c r="F9944" s="44" t="s">
        <v>1296</v>
      </c>
      <c r="G9944" s="61"/>
    </row>
    <row r="9945" spans="1:7" x14ac:dyDescent="0.15">
      <c r="A9945" s="44">
        <v>40254</v>
      </c>
      <c r="B9945" s="44" t="s">
        <v>1295</v>
      </c>
      <c r="C9945" s="48" t="s">
        <v>8994</v>
      </c>
      <c r="D9945" s="44">
        <v>2003</v>
      </c>
      <c r="E9945" s="48" t="s">
        <v>8691</v>
      </c>
      <c r="F9945" s="44" t="s">
        <v>1296</v>
      </c>
      <c r="G9945" s="61"/>
    </row>
    <row r="9946" spans="1:7" x14ac:dyDescent="0.15">
      <c r="A9946" s="44">
        <v>40255</v>
      </c>
      <c r="B9946" s="44" t="s">
        <v>1296</v>
      </c>
      <c r="C9946" s="48" t="s">
        <v>8995</v>
      </c>
      <c r="D9946" s="44">
        <v>2011</v>
      </c>
      <c r="E9946" s="48" t="s">
        <v>8691</v>
      </c>
      <c r="F9946" s="44" t="s">
        <v>1296</v>
      </c>
      <c r="G9946" s="61"/>
    </row>
    <row r="9947" spans="1:7" x14ac:dyDescent="0.15">
      <c r="A9947" s="44">
        <v>40257</v>
      </c>
      <c r="B9947" s="44" t="s">
        <v>1296</v>
      </c>
      <c r="C9947" s="48" t="s">
        <v>8996</v>
      </c>
      <c r="D9947" s="44">
        <v>2009</v>
      </c>
      <c r="E9947" s="48" t="s">
        <v>8691</v>
      </c>
      <c r="F9947" s="44" t="s">
        <v>1296</v>
      </c>
      <c r="G9947" s="61"/>
    </row>
    <row r="9948" spans="1:7" x14ac:dyDescent="0.15">
      <c r="A9948" s="44">
        <v>40258</v>
      </c>
      <c r="B9948" s="44" t="s">
        <v>1296</v>
      </c>
      <c r="C9948" s="48" t="s">
        <v>10093</v>
      </c>
      <c r="D9948" s="44">
        <v>2013</v>
      </c>
      <c r="E9948" s="48" t="s">
        <v>8691</v>
      </c>
      <c r="F9948" s="44" t="s">
        <v>1296</v>
      </c>
      <c r="G9948" s="61"/>
    </row>
    <row r="9949" spans="1:7" x14ac:dyDescent="0.15">
      <c r="A9949" s="44">
        <v>40259</v>
      </c>
      <c r="B9949" s="44" t="s">
        <v>1295</v>
      </c>
      <c r="C9949" s="48" t="s">
        <v>8997</v>
      </c>
      <c r="D9949" s="44">
        <v>2011</v>
      </c>
      <c r="E9949" s="48" t="s">
        <v>8691</v>
      </c>
      <c r="F9949" s="44" t="s">
        <v>1296</v>
      </c>
      <c r="G9949" s="61"/>
    </row>
    <row r="9950" spans="1:7" x14ac:dyDescent="0.15">
      <c r="A9950" s="44">
        <v>40260</v>
      </c>
      <c r="B9950" s="44" t="s">
        <v>1296</v>
      </c>
      <c r="C9950" s="48" t="s">
        <v>9474</v>
      </c>
      <c r="D9950" s="44">
        <v>2004</v>
      </c>
      <c r="E9950" s="48" t="s">
        <v>9085</v>
      </c>
      <c r="F9950" s="44" t="s">
        <v>1297</v>
      </c>
      <c r="G9950" s="61"/>
    </row>
    <row r="9951" spans="1:7" x14ac:dyDescent="0.15">
      <c r="A9951" s="44">
        <v>40261</v>
      </c>
      <c r="B9951" s="44" t="s">
        <v>1296</v>
      </c>
      <c r="C9951" s="48" t="s">
        <v>8998</v>
      </c>
      <c r="D9951" s="44">
        <v>2005</v>
      </c>
      <c r="E9951" s="48" t="s">
        <v>9085</v>
      </c>
      <c r="F9951" s="44" t="s">
        <v>1297</v>
      </c>
      <c r="G9951" s="61">
        <v>43100</v>
      </c>
    </row>
    <row r="9952" spans="1:7" x14ac:dyDescent="0.15">
      <c r="A9952" s="44">
        <v>40262</v>
      </c>
      <c r="B9952" s="44" t="s">
        <v>1296</v>
      </c>
      <c r="C9952" s="48" t="s">
        <v>8999</v>
      </c>
      <c r="D9952" s="44">
        <v>2006</v>
      </c>
      <c r="E9952" s="48" t="s">
        <v>9085</v>
      </c>
      <c r="F9952" s="44" t="s">
        <v>1297</v>
      </c>
      <c r="G9952" s="61"/>
    </row>
    <row r="9953" spans="1:7" x14ac:dyDescent="0.15">
      <c r="A9953" s="44">
        <v>40263</v>
      </c>
      <c r="B9953" s="44" t="s">
        <v>1296</v>
      </c>
      <c r="C9953" s="48" t="s">
        <v>9000</v>
      </c>
      <c r="D9953" s="44">
        <v>2005</v>
      </c>
      <c r="E9953" s="48" t="s">
        <v>9085</v>
      </c>
      <c r="F9953" s="44" t="s">
        <v>1297</v>
      </c>
      <c r="G9953" s="61"/>
    </row>
    <row r="9954" spans="1:7" x14ac:dyDescent="0.15">
      <c r="A9954" s="44">
        <v>40264</v>
      </c>
      <c r="B9954" s="44" t="s">
        <v>1296</v>
      </c>
      <c r="C9954" s="48" t="s">
        <v>9001</v>
      </c>
      <c r="D9954" s="44">
        <v>2006</v>
      </c>
      <c r="E9954" s="48" t="s">
        <v>9085</v>
      </c>
      <c r="F9954" s="44" t="s">
        <v>1297</v>
      </c>
      <c r="G9954" s="61">
        <v>43100</v>
      </c>
    </row>
    <row r="9955" spans="1:7" x14ac:dyDescent="0.15">
      <c r="A9955" s="44">
        <v>40265</v>
      </c>
      <c r="B9955" s="44" t="s">
        <v>1296</v>
      </c>
      <c r="C9955" s="48" t="s">
        <v>9002</v>
      </c>
      <c r="D9955" s="44">
        <v>2005</v>
      </c>
      <c r="E9955" s="48" t="s">
        <v>9085</v>
      </c>
      <c r="F9955" s="44" t="s">
        <v>1297</v>
      </c>
      <c r="G9955" s="61">
        <v>43100</v>
      </c>
    </row>
    <row r="9956" spans="1:7" x14ac:dyDescent="0.15">
      <c r="A9956" s="44">
        <v>40266</v>
      </c>
      <c r="B9956" s="44" t="s">
        <v>1295</v>
      </c>
      <c r="C9956" s="48" t="s">
        <v>9003</v>
      </c>
      <c r="D9956" s="44">
        <v>2001</v>
      </c>
      <c r="E9956" s="48" t="s">
        <v>9214</v>
      </c>
      <c r="F9956" s="44" t="s">
        <v>1291</v>
      </c>
      <c r="G9956" s="61"/>
    </row>
    <row r="9957" spans="1:7" x14ac:dyDescent="0.15">
      <c r="A9957" s="44">
        <v>40267</v>
      </c>
      <c r="B9957" s="44" t="s">
        <v>1296</v>
      </c>
      <c r="C9957" s="48" t="s">
        <v>9004</v>
      </c>
      <c r="D9957" s="44">
        <v>2009</v>
      </c>
      <c r="E9957" s="48" t="s">
        <v>9214</v>
      </c>
      <c r="F9957" s="44" t="s">
        <v>1291</v>
      </c>
      <c r="G9957" s="61"/>
    </row>
    <row r="9958" spans="1:7" x14ac:dyDescent="0.15">
      <c r="A9958" s="44">
        <v>40268</v>
      </c>
      <c r="B9958" s="44" t="s">
        <v>1295</v>
      </c>
      <c r="C9958" s="48" t="s">
        <v>9005</v>
      </c>
      <c r="D9958" s="44">
        <v>2003</v>
      </c>
      <c r="E9958" s="48" t="s">
        <v>9214</v>
      </c>
      <c r="F9958" s="44" t="s">
        <v>1291</v>
      </c>
      <c r="G9958" s="61"/>
    </row>
    <row r="9959" spans="1:7" x14ac:dyDescent="0.15">
      <c r="A9959" s="44">
        <v>40269</v>
      </c>
      <c r="B9959" s="44" t="s">
        <v>1295</v>
      </c>
      <c r="C9959" s="48" t="s">
        <v>9006</v>
      </c>
      <c r="D9959" s="44">
        <v>2006</v>
      </c>
      <c r="E9959" s="48" t="s">
        <v>8751</v>
      </c>
      <c r="F9959" s="44" t="s">
        <v>1297</v>
      </c>
      <c r="G9959" s="61"/>
    </row>
    <row r="9960" spans="1:7" x14ac:dyDescent="0.15">
      <c r="A9960" s="44">
        <v>40270</v>
      </c>
      <c r="B9960" s="44" t="s">
        <v>1295</v>
      </c>
      <c r="C9960" s="48" t="s">
        <v>487</v>
      </c>
      <c r="D9960" s="44">
        <v>2001</v>
      </c>
      <c r="E9960" s="48" t="s">
        <v>8716</v>
      </c>
      <c r="F9960" s="44" t="s">
        <v>1294</v>
      </c>
      <c r="G9960" s="61">
        <v>43100</v>
      </c>
    </row>
    <row r="9961" spans="1:7" x14ac:dyDescent="0.15">
      <c r="A9961" s="44">
        <v>40282</v>
      </c>
      <c r="B9961" s="44" t="s">
        <v>1295</v>
      </c>
      <c r="C9961" s="48" t="s">
        <v>9007</v>
      </c>
      <c r="D9961" s="44">
        <v>2007</v>
      </c>
      <c r="E9961" s="48" t="s">
        <v>9215</v>
      </c>
      <c r="F9961" s="44" t="s">
        <v>1291</v>
      </c>
      <c r="G9961" s="61"/>
    </row>
    <row r="9962" spans="1:7" x14ac:dyDescent="0.15">
      <c r="A9962" s="44">
        <v>40283</v>
      </c>
      <c r="B9962" s="44" t="s">
        <v>1295</v>
      </c>
      <c r="C9962" s="48" t="s">
        <v>9008</v>
      </c>
      <c r="D9962" s="44">
        <v>2008</v>
      </c>
      <c r="E9962" s="48" t="s">
        <v>9215</v>
      </c>
      <c r="F9962" s="44" t="s">
        <v>1291</v>
      </c>
      <c r="G9962" s="61"/>
    </row>
    <row r="9963" spans="1:7" x14ac:dyDescent="0.15">
      <c r="A9963" s="44">
        <v>40284</v>
      </c>
      <c r="B9963" s="44" t="s">
        <v>1295</v>
      </c>
      <c r="C9963" s="48" t="s">
        <v>9009</v>
      </c>
      <c r="D9963" s="44">
        <v>2002</v>
      </c>
      <c r="E9963" s="48" t="s">
        <v>9215</v>
      </c>
      <c r="F9963" s="44" t="s">
        <v>1291</v>
      </c>
      <c r="G9963" s="61"/>
    </row>
    <row r="9964" spans="1:7" x14ac:dyDescent="0.15">
      <c r="A9964" s="44">
        <v>40287</v>
      </c>
      <c r="B9964" s="44" t="s">
        <v>1296</v>
      </c>
      <c r="C9964" s="48" t="s">
        <v>9010</v>
      </c>
      <c r="D9964" s="44">
        <v>2009</v>
      </c>
      <c r="E9964" s="48" t="s">
        <v>9085</v>
      </c>
      <c r="F9964" s="44" t="s">
        <v>1297</v>
      </c>
      <c r="G9964" s="61"/>
    </row>
    <row r="9965" spans="1:7" x14ac:dyDescent="0.15">
      <c r="A9965" s="44">
        <v>40288</v>
      </c>
      <c r="B9965" s="44" t="s">
        <v>1295</v>
      </c>
      <c r="C9965" s="48" t="s">
        <v>9011</v>
      </c>
      <c r="D9965" s="44">
        <v>2007</v>
      </c>
      <c r="E9965" s="48" t="s">
        <v>9085</v>
      </c>
      <c r="F9965" s="44" t="s">
        <v>1297</v>
      </c>
      <c r="G9965" s="61"/>
    </row>
    <row r="9966" spans="1:7" x14ac:dyDescent="0.15">
      <c r="A9966" s="44">
        <v>40289</v>
      </c>
      <c r="B9966" s="44" t="s">
        <v>1295</v>
      </c>
      <c r="C9966" s="48" t="s">
        <v>9012</v>
      </c>
      <c r="D9966" s="44">
        <v>2008</v>
      </c>
      <c r="E9966" s="48" t="s">
        <v>9085</v>
      </c>
      <c r="F9966" s="44" t="s">
        <v>1297</v>
      </c>
      <c r="G9966" s="61"/>
    </row>
    <row r="9967" spans="1:7" x14ac:dyDescent="0.15">
      <c r="A9967" s="44">
        <v>40290</v>
      </c>
      <c r="B9967" s="44" t="s">
        <v>1295</v>
      </c>
      <c r="C9967" s="48" t="s">
        <v>9013</v>
      </c>
      <c r="D9967" s="44">
        <v>2004</v>
      </c>
      <c r="E9967" s="48" t="s">
        <v>9085</v>
      </c>
      <c r="F9967" s="44" t="s">
        <v>1297</v>
      </c>
      <c r="G9967" s="61"/>
    </row>
    <row r="9968" spans="1:7" x14ac:dyDescent="0.15">
      <c r="A9968" s="44">
        <v>40291</v>
      </c>
      <c r="B9968" s="44" t="s">
        <v>1296</v>
      </c>
      <c r="C9968" s="48" t="s">
        <v>9014</v>
      </c>
      <c r="D9968" s="44">
        <v>2006</v>
      </c>
      <c r="E9968" s="48" t="s">
        <v>9085</v>
      </c>
      <c r="F9968" s="44" t="s">
        <v>1297</v>
      </c>
      <c r="G9968" s="61"/>
    </row>
    <row r="9969" spans="1:7" x14ac:dyDescent="0.15">
      <c r="A9969" s="44">
        <v>40292</v>
      </c>
      <c r="B9969" s="44" t="s">
        <v>1296</v>
      </c>
      <c r="C9969" s="48" t="s">
        <v>9015</v>
      </c>
      <c r="D9969" s="44">
        <v>2005</v>
      </c>
      <c r="E9969" s="48" t="s">
        <v>9085</v>
      </c>
      <c r="F9969" s="44" t="s">
        <v>1297</v>
      </c>
      <c r="G9969" s="61"/>
    </row>
    <row r="9970" spans="1:7" x14ac:dyDescent="0.15">
      <c r="A9970" s="44">
        <v>40293</v>
      </c>
      <c r="B9970" s="44" t="s">
        <v>1295</v>
      </c>
      <c r="C9970" s="48" t="s">
        <v>9016</v>
      </c>
      <c r="D9970" s="44">
        <v>2005</v>
      </c>
      <c r="E9970" s="48" t="s">
        <v>9085</v>
      </c>
      <c r="F9970" s="44" t="s">
        <v>1297</v>
      </c>
      <c r="G9970" s="61"/>
    </row>
    <row r="9971" spans="1:7" x14ac:dyDescent="0.15">
      <c r="A9971" s="44">
        <v>40294</v>
      </c>
      <c r="B9971" s="44" t="s">
        <v>1295</v>
      </c>
      <c r="C9971" s="48" t="s">
        <v>9017</v>
      </c>
      <c r="D9971" s="44">
        <v>2007</v>
      </c>
      <c r="E9971" s="48" t="s">
        <v>9085</v>
      </c>
      <c r="F9971" s="44" t="s">
        <v>1297</v>
      </c>
      <c r="G9971" s="61"/>
    </row>
    <row r="9972" spans="1:7" x14ac:dyDescent="0.15">
      <c r="A9972" s="44">
        <v>40295</v>
      </c>
      <c r="B9972" s="44" t="s">
        <v>1295</v>
      </c>
      <c r="C9972" s="48" t="s">
        <v>9018</v>
      </c>
      <c r="D9972" s="44">
        <v>2008</v>
      </c>
      <c r="E9972" s="48" t="s">
        <v>9085</v>
      </c>
      <c r="F9972" s="44" t="s">
        <v>1297</v>
      </c>
      <c r="G9972" s="61"/>
    </row>
    <row r="9973" spans="1:7" x14ac:dyDescent="0.15">
      <c r="A9973" s="44">
        <v>40296</v>
      </c>
      <c r="B9973" s="44" t="s">
        <v>1295</v>
      </c>
      <c r="C9973" s="48" t="s">
        <v>9019</v>
      </c>
      <c r="D9973" s="44">
        <v>2003</v>
      </c>
      <c r="E9973" s="48" t="s">
        <v>9085</v>
      </c>
      <c r="F9973" s="44" t="s">
        <v>1297</v>
      </c>
      <c r="G9973" s="61"/>
    </row>
    <row r="9974" spans="1:7" x14ac:dyDescent="0.15">
      <c r="A9974" s="44">
        <v>40297</v>
      </c>
      <c r="B9974" s="44" t="s">
        <v>1296</v>
      </c>
      <c r="C9974" s="48" t="s">
        <v>9020</v>
      </c>
      <c r="D9974" s="44">
        <v>2007</v>
      </c>
      <c r="E9974" s="48" t="s">
        <v>9085</v>
      </c>
      <c r="F9974" s="44" t="s">
        <v>1297</v>
      </c>
      <c r="G9974" s="61"/>
    </row>
    <row r="9975" spans="1:7" x14ac:dyDescent="0.15">
      <c r="A9975" s="44">
        <v>40298</v>
      </c>
      <c r="B9975" s="44" t="s">
        <v>1296</v>
      </c>
      <c r="C9975" s="48" t="s">
        <v>9021</v>
      </c>
      <c r="D9975" s="44">
        <v>2005</v>
      </c>
      <c r="E9975" s="48" t="s">
        <v>9085</v>
      </c>
      <c r="F9975" s="44" t="s">
        <v>1297</v>
      </c>
      <c r="G9975" s="61"/>
    </row>
    <row r="9976" spans="1:7" x14ac:dyDescent="0.15">
      <c r="A9976" s="44">
        <v>40299</v>
      </c>
      <c r="B9976" s="44" t="s">
        <v>1296</v>
      </c>
      <c r="C9976" s="48" t="s">
        <v>9022</v>
      </c>
      <c r="D9976" s="44">
        <v>2003</v>
      </c>
      <c r="E9976" s="48" t="s">
        <v>9085</v>
      </c>
      <c r="F9976" s="44" t="s">
        <v>1297</v>
      </c>
      <c r="G9976" s="61"/>
    </row>
    <row r="9977" spans="1:7" x14ac:dyDescent="0.15">
      <c r="A9977" s="44">
        <v>40300</v>
      </c>
      <c r="B9977" s="44" t="s">
        <v>1296</v>
      </c>
      <c r="C9977" s="48" t="s">
        <v>9023</v>
      </c>
      <c r="D9977" s="44">
        <v>2006</v>
      </c>
      <c r="E9977" s="48" t="s">
        <v>9085</v>
      </c>
      <c r="F9977" s="44" t="s">
        <v>1297</v>
      </c>
      <c r="G9977" s="61"/>
    </row>
    <row r="9978" spans="1:7" x14ac:dyDescent="0.15">
      <c r="A9978" s="44">
        <v>40301</v>
      </c>
      <c r="B9978" s="44" t="s">
        <v>1296</v>
      </c>
      <c r="C9978" s="48" t="s">
        <v>9024</v>
      </c>
      <c r="D9978" s="44">
        <v>2006</v>
      </c>
      <c r="E9978" s="48" t="s">
        <v>9154</v>
      </c>
      <c r="F9978" s="44" t="s">
        <v>1298</v>
      </c>
      <c r="G9978" s="61">
        <v>43100</v>
      </c>
    </row>
    <row r="9979" spans="1:7" x14ac:dyDescent="0.15">
      <c r="A9979" s="44">
        <v>40302</v>
      </c>
      <c r="B9979" s="44" t="s">
        <v>1296</v>
      </c>
      <c r="C9979" s="48" t="s">
        <v>9025</v>
      </c>
      <c r="D9979" s="44">
        <v>2006</v>
      </c>
      <c r="E9979" s="48" t="s">
        <v>9154</v>
      </c>
      <c r="F9979" s="44" t="s">
        <v>1298</v>
      </c>
      <c r="G9979" s="61">
        <v>43100</v>
      </c>
    </row>
    <row r="9980" spans="1:7" x14ac:dyDescent="0.15">
      <c r="A9980" s="133">
        <v>40303</v>
      </c>
      <c r="B9980" s="133" t="s">
        <v>1295</v>
      </c>
      <c r="C9980" s="134" t="s">
        <v>9026</v>
      </c>
      <c r="D9980" s="133">
        <v>2007</v>
      </c>
      <c r="E9980" s="134" t="s">
        <v>8777</v>
      </c>
      <c r="F9980" s="133" t="s">
        <v>1298</v>
      </c>
    </row>
    <row r="9981" spans="1:7" x14ac:dyDescent="0.15">
      <c r="A9981" s="44">
        <v>40304</v>
      </c>
      <c r="B9981" s="44" t="s">
        <v>1295</v>
      </c>
      <c r="C9981" s="48" t="s">
        <v>9396</v>
      </c>
      <c r="D9981" s="44">
        <v>2007</v>
      </c>
      <c r="E9981" s="48" t="s">
        <v>8777</v>
      </c>
      <c r="F9981" s="44" t="s">
        <v>1298</v>
      </c>
      <c r="G9981" s="61"/>
    </row>
    <row r="9982" spans="1:7" x14ac:dyDescent="0.15">
      <c r="A9982" s="44">
        <v>40305</v>
      </c>
      <c r="B9982" s="44" t="s">
        <v>1295</v>
      </c>
      <c r="C9982" s="48" t="s">
        <v>9027</v>
      </c>
      <c r="D9982" s="44">
        <v>2006</v>
      </c>
      <c r="E9982" s="48" t="s">
        <v>8700</v>
      </c>
      <c r="F9982" s="44" t="s">
        <v>1297</v>
      </c>
      <c r="G9982" s="61">
        <v>43100</v>
      </c>
    </row>
    <row r="9983" spans="1:7" x14ac:dyDescent="0.15">
      <c r="A9983" s="44">
        <v>40306</v>
      </c>
      <c r="B9983" s="44" t="s">
        <v>1296</v>
      </c>
      <c r="C9983" s="48" t="s">
        <v>9028</v>
      </c>
      <c r="D9983" s="44">
        <v>2009</v>
      </c>
      <c r="E9983" s="48" t="s">
        <v>8831</v>
      </c>
      <c r="F9983" s="44" t="s">
        <v>1297</v>
      </c>
      <c r="G9983" s="61"/>
    </row>
    <row r="9984" spans="1:7" x14ac:dyDescent="0.15">
      <c r="A9984" s="44">
        <v>40307</v>
      </c>
      <c r="B9984" s="44" t="s">
        <v>1296</v>
      </c>
      <c r="C9984" s="48" t="s">
        <v>9029</v>
      </c>
      <c r="D9984" s="44">
        <v>2005</v>
      </c>
      <c r="E9984" s="48" t="s">
        <v>8831</v>
      </c>
      <c r="F9984" s="44" t="s">
        <v>1297</v>
      </c>
      <c r="G9984" s="61"/>
    </row>
    <row r="9985" spans="1:7" x14ac:dyDescent="0.15">
      <c r="A9985" s="44">
        <v>40308</v>
      </c>
      <c r="B9985" s="44" t="s">
        <v>1295</v>
      </c>
      <c r="C9985" s="48" t="s">
        <v>1369</v>
      </c>
      <c r="D9985" s="44">
        <v>2002</v>
      </c>
      <c r="E9985" s="48" t="s">
        <v>8831</v>
      </c>
      <c r="F9985" s="44" t="s">
        <v>1297</v>
      </c>
      <c r="G9985" s="61"/>
    </row>
    <row r="9986" spans="1:7" x14ac:dyDescent="0.15">
      <c r="A9986" s="44">
        <v>40309</v>
      </c>
      <c r="B9986" s="44" t="s">
        <v>1295</v>
      </c>
      <c r="C9986" s="48" t="s">
        <v>9030</v>
      </c>
      <c r="D9986" s="44">
        <v>2005</v>
      </c>
      <c r="E9986" s="48" t="s">
        <v>8831</v>
      </c>
      <c r="F9986" s="44" t="s">
        <v>1297</v>
      </c>
      <c r="G9986" s="61"/>
    </row>
    <row r="9987" spans="1:7" x14ac:dyDescent="0.15">
      <c r="A9987" s="44">
        <v>40310</v>
      </c>
      <c r="B9987" s="44" t="s">
        <v>1295</v>
      </c>
      <c r="C9987" s="48" t="s">
        <v>9031</v>
      </c>
      <c r="D9987" s="44">
        <v>2008</v>
      </c>
      <c r="E9987" s="48" t="s">
        <v>8831</v>
      </c>
      <c r="F9987" s="44" t="s">
        <v>1297</v>
      </c>
      <c r="G9987" s="61"/>
    </row>
    <row r="9988" spans="1:7" x14ac:dyDescent="0.15">
      <c r="A9988" s="44">
        <v>40311</v>
      </c>
      <c r="B9988" s="44" t="s">
        <v>1295</v>
      </c>
      <c r="C9988" s="48" t="s">
        <v>9032</v>
      </c>
      <c r="D9988" s="44">
        <v>2008</v>
      </c>
      <c r="E9988" s="48" t="s">
        <v>8697</v>
      </c>
      <c r="F9988" s="44" t="s">
        <v>1291</v>
      </c>
      <c r="G9988" s="61">
        <v>43100</v>
      </c>
    </row>
    <row r="9989" spans="1:7" x14ac:dyDescent="0.15">
      <c r="A9989" s="44">
        <v>40312</v>
      </c>
      <c r="B9989" s="44" t="s">
        <v>1295</v>
      </c>
      <c r="C9989" s="48" t="s">
        <v>9033</v>
      </c>
      <c r="D9989" s="44">
        <v>2006</v>
      </c>
      <c r="E9989" s="48" t="s">
        <v>8697</v>
      </c>
      <c r="F9989" s="44" t="s">
        <v>1291</v>
      </c>
      <c r="G9989" s="61">
        <v>43100</v>
      </c>
    </row>
    <row r="9990" spans="1:7" x14ac:dyDescent="0.15">
      <c r="A9990" s="44">
        <v>40313</v>
      </c>
      <c r="B9990" s="44" t="s">
        <v>1295</v>
      </c>
      <c r="C9990" s="48" t="s">
        <v>9034</v>
      </c>
      <c r="D9990" s="44">
        <v>2007</v>
      </c>
      <c r="E9990" s="48" t="s">
        <v>8852</v>
      </c>
      <c r="F9990" s="44" t="s">
        <v>1291</v>
      </c>
      <c r="G9990" s="61">
        <v>43100</v>
      </c>
    </row>
    <row r="9991" spans="1:7" x14ac:dyDescent="0.15">
      <c r="A9991" s="44">
        <v>40314</v>
      </c>
      <c r="B9991" s="44" t="s">
        <v>1295</v>
      </c>
      <c r="C9991" s="48" t="s">
        <v>9035</v>
      </c>
      <c r="D9991" s="44">
        <v>2007</v>
      </c>
      <c r="E9991" s="48" t="s">
        <v>8852</v>
      </c>
      <c r="F9991" s="44" t="s">
        <v>1291</v>
      </c>
      <c r="G9991" s="61">
        <v>43100</v>
      </c>
    </row>
    <row r="9992" spans="1:7" x14ac:dyDescent="0.15">
      <c r="A9992" s="44">
        <v>40315</v>
      </c>
      <c r="B9992" s="44" t="s">
        <v>1295</v>
      </c>
      <c r="C9992" s="48" t="s">
        <v>9269</v>
      </c>
      <c r="D9992" s="44">
        <v>2003</v>
      </c>
      <c r="E9992" s="48" t="s">
        <v>8761</v>
      </c>
      <c r="F9992" s="44" t="s">
        <v>1292</v>
      </c>
      <c r="G9992" s="61"/>
    </row>
    <row r="9993" spans="1:7" x14ac:dyDescent="0.15">
      <c r="A9993" s="44">
        <v>40316</v>
      </c>
      <c r="B9993" s="44" t="s">
        <v>1295</v>
      </c>
      <c r="C9993" s="48" t="s">
        <v>9036</v>
      </c>
      <c r="D9993" s="44">
        <v>2009</v>
      </c>
      <c r="E9993" s="48" t="s">
        <v>8817</v>
      </c>
      <c r="F9993" s="44" t="s">
        <v>1291</v>
      </c>
      <c r="G9993" s="61"/>
    </row>
    <row r="9994" spans="1:7" x14ac:dyDescent="0.15">
      <c r="A9994" s="44">
        <v>40317</v>
      </c>
      <c r="B9994" s="44" t="s">
        <v>1296</v>
      </c>
      <c r="C9994" s="48" t="s">
        <v>9037</v>
      </c>
      <c r="D9994" s="44">
        <v>2007</v>
      </c>
      <c r="E9994" s="48" t="s">
        <v>9185</v>
      </c>
      <c r="F9994" s="44" t="s">
        <v>1294</v>
      </c>
      <c r="G9994" s="61">
        <v>43100</v>
      </c>
    </row>
    <row r="9995" spans="1:7" x14ac:dyDescent="0.15">
      <c r="A9995" s="44">
        <v>40318</v>
      </c>
      <c r="B9995" s="44" t="s">
        <v>1296</v>
      </c>
      <c r="C9995" s="48" t="s">
        <v>9038</v>
      </c>
      <c r="D9995" s="44">
        <v>2007</v>
      </c>
      <c r="E9995" s="48" t="s">
        <v>9185</v>
      </c>
      <c r="F9995" s="44" t="s">
        <v>1294</v>
      </c>
      <c r="G9995" s="61">
        <v>43100</v>
      </c>
    </row>
    <row r="9996" spans="1:7" x14ac:dyDescent="0.15">
      <c r="A9996" s="44">
        <v>40319</v>
      </c>
      <c r="B9996" s="44" t="s">
        <v>1295</v>
      </c>
      <c r="C9996" s="48" t="s">
        <v>9039</v>
      </c>
      <c r="D9996" s="44">
        <v>2007</v>
      </c>
      <c r="E9996" s="48" t="s">
        <v>11383</v>
      </c>
      <c r="F9996" s="44" t="s">
        <v>1298</v>
      </c>
      <c r="G9996" s="61"/>
    </row>
    <row r="9997" spans="1:7" x14ac:dyDescent="0.15">
      <c r="A9997" s="44">
        <v>40320</v>
      </c>
      <c r="B9997" s="44" t="s">
        <v>1295</v>
      </c>
      <c r="C9997" s="48" t="s">
        <v>9040</v>
      </c>
      <c r="D9997" s="44">
        <v>2007</v>
      </c>
      <c r="E9997" s="48" t="s">
        <v>8820</v>
      </c>
      <c r="F9997" s="44" t="s">
        <v>1291</v>
      </c>
      <c r="G9997" s="61">
        <v>43100</v>
      </c>
    </row>
    <row r="9998" spans="1:7" x14ac:dyDescent="0.15">
      <c r="A9998" s="44">
        <v>40321</v>
      </c>
      <c r="B9998" s="44" t="s">
        <v>1295</v>
      </c>
      <c r="C9998" s="48" t="s">
        <v>9041</v>
      </c>
      <c r="D9998" s="44">
        <v>2008</v>
      </c>
      <c r="E9998" s="48" t="s">
        <v>8820</v>
      </c>
      <c r="F9998" s="44" t="s">
        <v>1291</v>
      </c>
      <c r="G9998" s="61"/>
    </row>
    <row r="9999" spans="1:7" x14ac:dyDescent="0.15">
      <c r="A9999" s="44">
        <v>40323</v>
      </c>
      <c r="B9999" s="44" t="s">
        <v>1295</v>
      </c>
      <c r="C9999" s="48" t="s">
        <v>9042</v>
      </c>
      <c r="D9999" s="44">
        <v>2006</v>
      </c>
      <c r="E9999" s="48" t="s">
        <v>8726</v>
      </c>
      <c r="F9999" s="44" t="s">
        <v>1292</v>
      </c>
      <c r="G9999" s="61"/>
    </row>
    <row r="10000" spans="1:7" x14ac:dyDescent="0.15">
      <c r="A10000" s="44">
        <v>40324</v>
      </c>
      <c r="B10000" s="44" t="s">
        <v>1296</v>
      </c>
      <c r="C10000" s="48" t="s">
        <v>9043</v>
      </c>
      <c r="D10000" s="44">
        <v>2009</v>
      </c>
      <c r="E10000" s="48" t="s">
        <v>8702</v>
      </c>
      <c r="F10000" s="44" t="s">
        <v>1299</v>
      </c>
      <c r="G10000" s="61"/>
    </row>
    <row r="10001" spans="1:7" x14ac:dyDescent="0.15">
      <c r="A10001" s="44">
        <v>40325</v>
      </c>
      <c r="B10001" s="44" t="s">
        <v>1295</v>
      </c>
      <c r="C10001" s="48" t="s">
        <v>9044</v>
      </c>
      <c r="D10001" s="44">
        <v>2007</v>
      </c>
      <c r="E10001" s="48" t="s">
        <v>8841</v>
      </c>
      <c r="F10001" s="44" t="s">
        <v>1293</v>
      </c>
      <c r="G10001" s="61"/>
    </row>
    <row r="10002" spans="1:7" x14ac:dyDescent="0.15">
      <c r="A10002" s="44">
        <v>40326</v>
      </c>
      <c r="B10002" s="44" t="s">
        <v>1296</v>
      </c>
      <c r="C10002" s="48" t="s">
        <v>9045</v>
      </c>
      <c r="D10002" s="44">
        <v>2009</v>
      </c>
      <c r="E10002" s="48" t="s">
        <v>8841</v>
      </c>
      <c r="F10002" s="44" t="s">
        <v>1293</v>
      </c>
      <c r="G10002" s="61"/>
    </row>
    <row r="10003" spans="1:7" x14ac:dyDescent="0.15">
      <c r="A10003" s="44">
        <v>40327</v>
      </c>
      <c r="B10003" s="44" t="s">
        <v>1296</v>
      </c>
      <c r="C10003" s="48" t="s">
        <v>9046</v>
      </c>
      <c r="D10003" s="44">
        <v>2005</v>
      </c>
      <c r="E10003" s="48" t="s">
        <v>8834</v>
      </c>
      <c r="F10003" s="44" t="s">
        <v>1299</v>
      </c>
      <c r="G10003" s="61">
        <v>43100</v>
      </c>
    </row>
    <row r="10004" spans="1:7" x14ac:dyDescent="0.15">
      <c r="A10004" s="44">
        <v>40328</v>
      </c>
      <c r="B10004" s="44" t="s">
        <v>1296</v>
      </c>
      <c r="C10004" s="48" t="s">
        <v>9047</v>
      </c>
      <c r="D10004" s="44">
        <v>2004</v>
      </c>
      <c r="E10004" s="48" t="s">
        <v>9977</v>
      </c>
      <c r="F10004" s="44" t="s">
        <v>1298</v>
      </c>
      <c r="G10004" s="61"/>
    </row>
    <row r="10005" spans="1:7" x14ac:dyDescent="0.15">
      <c r="A10005" s="44">
        <v>40329</v>
      </c>
      <c r="B10005" s="44" t="s">
        <v>1296</v>
      </c>
      <c r="C10005" s="48" t="s">
        <v>9048</v>
      </c>
      <c r="D10005" s="44">
        <v>2007</v>
      </c>
      <c r="E10005" s="48" t="s">
        <v>8689</v>
      </c>
      <c r="F10005" s="44" t="s">
        <v>1290</v>
      </c>
      <c r="G10005" s="61"/>
    </row>
    <row r="10006" spans="1:7" x14ac:dyDescent="0.15">
      <c r="A10006" s="44">
        <v>40330</v>
      </c>
      <c r="B10006" s="44" t="s">
        <v>1296</v>
      </c>
      <c r="C10006" s="48" t="s">
        <v>9049</v>
      </c>
      <c r="D10006" s="44">
        <v>2005</v>
      </c>
      <c r="E10006" s="48" t="s">
        <v>8689</v>
      </c>
      <c r="F10006" s="44" t="s">
        <v>1290</v>
      </c>
      <c r="G10006" s="61">
        <v>43100</v>
      </c>
    </row>
    <row r="10007" spans="1:7" x14ac:dyDescent="0.15">
      <c r="A10007" s="44">
        <v>40331</v>
      </c>
      <c r="B10007" s="44" t="s">
        <v>1296</v>
      </c>
      <c r="C10007" s="48" t="s">
        <v>9050</v>
      </c>
      <c r="D10007" s="44">
        <v>2008</v>
      </c>
      <c r="E10007" s="48" t="s">
        <v>8689</v>
      </c>
      <c r="F10007" s="44" t="s">
        <v>1290</v>
      </c>
      <c r="G10007" s="61"/>
    </row>
    <row r="10008" spans="1:7" x14ac:dyDescent="0.15">
      <c r="A10008" s="44">
        <v>40332</v>
      </c>
      <c r="B10008" s="44" t="s">
        <v>1296</v>
      </c>
      <c r="C10008" s="48" t="s">
        <v>9051</v>
      </c>
      <c r="D10008" s="44">
        <v>2006</v>
      </c>
      <c r="E10008" s="48" t="s">
        <v>8689</v>
      </c>
      <c r="F10008" s="44" t="s">
        <v>1290</v>
      </c>
      <c r="G10008" s="61">
        <v>43100</v>
      </c>
    </row>
    <row r="10009" spans="1:7" x14ac:dyDescent="0.15">
      <c r="A10009" s="44">
        <v>40333</v>
      </c>
      <c r="B10009" s="44" t="s">
        <v>1296</v>
      </c>
      <c r="C10009" s="48" t="s">
        <v>9052</v>
      </c>
      <c r="D10009" s="44">
        <v>2000</v>
      </c>
      <c r="E10009" s="48" t="s">
        <v>8872</v>
      </c>
      <c r="F10009" s="44" t="s">
        <v>1299</v>
      </c>
      <c r="G10009" s="61"/>
    </row>
    <row r="10010" spans="1:7" x14ac:dyDescent="0.15">
      <c r="A10010" s="44">
        <v>40334</v>
      </c>
      <c r="B10010" s="44" t="s">
        <v>1295</v>
      </c>
      <c r="C10010" s="48" t="s">
        <v>9053</v>
      </c>
      <c r="D10010" s="44">
        <v>2006</v>
      </c>
      <c r="E10010" s="48" t="s">
        <v>8830</v>
      </c>
      <c r="F10010" s="44" t="s">
        <v>1297</v>
      </c>
      <c r="G10010" s="61"/>
    </row>
    <row r="10011" spans="1:7" x14ac:dyDescent="0.15">
      <c r="A10011" s="44">
        <v>40335</v>
      </c>
      <c r="B10011" s="44" t="s">
        <v>1295</v>
      </c>
      <c r="C10011" s="48" t="s">
        <v>9054</v>
      </c>
      <c r="D10011" s="44">
        <v>2005</v>
      </c>
      <c r="E10011" s="48" t="s">
        <v>8765</v>
      </c>
      <c r="F10011" s="44" t="s">
        <v>1294</v>
      </c>
      <c r="G10011" s="61">
        <v>43100</v>
      </c>
    </row>
    <row r="10012" spans="1:7" x14ac:dyDescent="0.15">
      <c r="A10012" s="44">
        <v>40336</v>
      </c>
      <c r="B10012" s="44" t="s">
        <v>1296</v>
      </c>
      <c r="C10012" s="48" t="s">
        <v>9134</v>
      </c>
      <c r="D10012" s="44">
        <v>2005</v>
      </c>
      <c r="E10012" s="48" t="s">
        <v>8727</v>
      </c>
      <c r="F10012" s="44" t="s">
        <v>1293</v>
      </c>
      <c r="G10012" s="61">
        <v>43100</v>
      </c>
    </row>
    <row r="10013" spans="1:7" x14ac:dyDescent="0.15">
      <c r="A10013" s="44">
        <v>40337</v>
      </c>
      <c r="B10013" s="44" t="s">
        <v>1295</v>
      </c>
      <c r="C10013" s="48" t="s">
        <v>9055</v>
      </c>
      <c r="D10013" s="44">
        <v>2002</v>
      </c>
      <c r="E10013" s="48" t="s">
        <v>8727</v>
      </c>
      <c r="F10013" s="44" t="s">
        <v>1293</v>
      </c>
      <c r="G10013" s="61">
        <v>43100</v>
      </c>
    </row>
    <row r="10014" spans="1:7" x14ac:dyDescent="0.15">
      <c r="A10014" s="44">
        <v>40338</v>
      </c>
      <c r="B10014" s="44" t="s">
        <v>1296</v>
      </c>
      <c r="C10014" s="48" t="s">
        <v>9056</v>
      </c>
      <c r="D10014" s="44">
        <v>2005</v>
      </c>
      <c r="E10014" s="48" t="s">
        <v>8830</v>
      </c>
      <c r="F10014" s="44" t="s">
        <v>1297</v>
      </c>
      <c r="G10014" s="61"/>
    </row>
    <row r="10015" spans="1:7" x14ac:dyDescent="0.15">
      <c r="A10015" s="44">
        <v>40339</v>
      </c>
      <c r="B10015" s="44" t="s">
        <v>1296</v>
      </c>
      <c r="C10015" s="48" t="s">
        <v>9057</v>
      </c>
      <c r="D10015" s="44">
        <v>2002</v>
      </c>
      <c r="E10015" s="48" t="s">
        <v>8830</v>
      </c>
      <c r="F10015" s="44" t="s">
        <v>1297</v>
      </c>
      <c r="G10015" s="61"/>
    </row>
    <row r="10016" spans="1:7" x14ac:dyDescent="0.15">
      <c r="A10016" s="44">
        <v>40340</v>
      </c>
      <c r="B10016" s="44" t="s">
        <v>1296</v>
      </c>
      <c r="C10016" s="48" t="s">
        <v>9058</v>
      </c>
      <c r="D10016" s="44">
        <v>2006</v>
      </c>
      <c r="E10016" s="48" t="s">
        <v>8830</v>
      </c>
      <c r="F10016" s="44" t="s">
        <v>1297</v>
      </c>
      <c r="G10016" s="61">
        <v>43100</v>
      </c>
    </row>
    <row r="10017" spans="1:7" x14ac:dyDescent="0.15">
      <c r="A10017" s="44">
        <v>40341</v>
      </c>
      <c r="B10017" s="44" t="s">
        <v>1295</v>
      </c>
      <c r="C10017" s="48" t="s">
        <v>9059</v>
      </c>
      <c r="D10017" s="44">
        <v>2006</v>
      </c>
      <c r="E10017" s="48" t="s">
        <v>8786</v>
      </c>
      <c r="F10017" s="44" t="s">
        <v>1297</v>
      </c>
      <c r="G10017" s="61"/>
    </row>
    <row r="10018" spans="1:7" x14ac:dyDescent="0.15">
      <c r="A10018" s="44">
        <v>40342</v>
      </c>
      <c r="B10018" s="44" t="s">
        <v>1295</v>
      </c>
      <c r="C10018" s="48" t="s">
        <v>9060</v>
      </c>
      <c r="D10018" s="44">
        <v>2004</v>
      </c>
      <c r="E10018" s="48" t="s">
        <v>8786</v>
      </c>
      <c r="F10018" s="44" t="s">
        <v>1297</v>
      </c>
      <c r="G10018" s="61"/>
    </row>
    <row r="10019" spans="1:7" x14ac:dyDescent="0.15">
      <c r="A10019" s="44">
        <v>40343</v>
      </c>
      <c r="B10019" s="44" t="s">
        <v>1296</v>
      </c>
      <c r="C10019" s="48" t="s">
        <v>9061</v>
      </c>
      <c r="D10019" s="44">
        <v>2007</v>
      </c>
      <c r="E10019" s="48" t="s">
        <v>8786</v>
      </c>
      <c r="F10019" s="44" t="s">
        <v>1297</v>
      </c>
      <c r="G10019" s="61"/>
    </row>
    <row r="10020" spans="1:7" x14ac:dyDescent="0.15">
      <c r="A10020" s="44">
        <v>40344</v>
      </c>
      <c r="B10020" s="44" t="s">
        <v>1296</v>
      </c>
      <c r="C10020" s="48" t="s">
        <v>3310</v>
      </c>
      <c r="D10020" s="44">
        <v>2005</v>
      </c>
      <c r="E10020" s="48" t="s">
        <v>8713</v>
      </c>
      <c r="F10020" s="44" t="s">
        <v>1297</v>
      </c>
      <c r="G10020" s="61">
        <v>43100</v>
      </c>
    </row>
    <row r="10021" spans="1:7" x14ac:dyDescent="0.15">
      <c r="A10021" s="44">
        <v>40345</v>
      </c>
      <c r="B10021" s="44" t="s">
        <v>1296</v>
      </c>
      <c r="C10021" s="48" t="s">
        <v>9062</v>
      </c>
      <c r="D10021" s="44">
        <v>2004</v>
      </c>
      <c r="E10021" s="48" t="s">
        <v>8713</v>
      </c>
      <c r="F10021" s="44" t="s">
        <v>1297</v>
      </c>
      <c r="G10021" s="61">
        <v>43100</v>
      </c>
    </row>
    <row r="10022" spans="1:7" x14ac:dyDescent="0.15">
      <c r="A10022" s="44">
        <v>40346</v>
      </c>
      <c r="B10022" s="44" t="s">
        <v>1296</v>
      </c>
      <c r="C10022" s="48" t="s">
        <v>9063</v>
      </c>
      <c r="D10022" s="44">
        <v>2007</v>
      </c>
      <c r="E10022" s="48" t="s">
        <v>8749</v>
      </c>
      <c r="F10022" s="44" t="s">
        <v>1291</v>
      </c>
      <c r="G10022" s="61">
        <v>43100</v>
      </c>
    </row>
    <row r="10023" spans="1:7" x14ac:dyDescent="0.15">
      <c r="A10023" s="44">
        <v>40347</v>
      </c>
      <c r="B10023" s="44" t="s">
        <v>1295</v>
      </c>
      <c r="C10023" s="48" t="s">
        <v>9064</v>
      </c>
      <c r="D10023" s="44">
        <v>2007</v>
      </c>
      <c r="E10023" s="48" t="s">
        <v>8725</v>
      </c>
      <c r="F10023" s="44" t="s">
        <v>1291</v>
      </c>
      <c r="G10023" s="61">
        <v>43100</v>
      </c>
    </row>
    <row r="10024" spans="1:7" x14ac:dyDescent="0.15">
      <c r="A10024" s="44">
        <v>40348</v>
      </c>
      <c r="B10024" s="44" t="s">
        <v>1295</v>
      </c>
      <c r="C10024" s="48" t="s">
        <v>9065</v>
      </c>
      <c r="D10024" s="44">
        <v>2007</v>
      </c>
      <c r="E10024" s="48" t="s">
        <v>9212</v>
      </c>
      <c r="F10024" s="44" t="s">
        <v>1298</v>
      </c>
      <c r="G10024" s="61"/>
    </row>
    <row r="10025" spans="1:7" x14ac:dyDescent="0.15">
      <c r="A10025" s="44">
        <v>40349</v>
      </c>
      <c r="B10025" s="44" t="s">
        <v>1296</v>
      </c>
      <c r="C10025" s="48" t="s">
        <v>9066</v>
      </c>
      <c r="D10025" s="44">
        <v>2003</v>
      </c>
      <c r="E10025" s="48" t="s">
        <v>9212</v>
      </c>
      <c r="F10025" s="44" t="s">
        <v>1298</v>
      </c>
      <c r="G10025" s="61"/>
    </row>
    <row r="10026" spans="1:7" x14ac:dyDescent="0.15">
      <c r="A10026" s="44">
        <v>40350</v>
      </c>
      <c r="B10026" s="44" t="s">
        <v>1296</v>
      </c>
      <c r="C10026" s="48" t="s">
        <v>9067</v>
      </c>
      <c r="D10026" s="44">
        <v>2004</v>
      </c>
      <c r="E10026" s="48" t="s">
        <v>9212</v>
      </c>
      <c r="F10026" s="44" t="s">
        <v>1298</v>
      </c>
      <c r="G10026" s="61"/>
    </row>
    <row r="10027" spans="1:7" x14ac:dyDescent="0.15">
      <c r="A10027" s="44">
        <v>40351</v>
      </c>
      <c r="B10027" s="44" t="s">
        <v>1296</v>
      </c>
      <c r="C10027" s="48" t="s">
        <v>9068</v>
      </c>
      <c r="D10027" s="44">
        <v>2004</v>
      </c>
      <c r="E10027" s="48" t="s">
        <v>9212</v>
      </c>
      <c r="F10027" s="44" t="s">
        <v>1298</v>
      </c>
      <c r="G10027" s="61"/>
    </row>
    <row r="10028" spans="1:7" x14ac:dyDescent="0.15">
      <c r="A10028" s="44">
        <v>40352</v>
      </c>
      <c r="B10028" s="44" t="s">
        <v>1296</v>
      </c>
      <c r="C10028" s="48" t="s">
        <v>9069</v>
      </c>
      <c r="D10028" s="44">
        <v>2005</v>
      </c>
      <c r="E10028" s="48" t="s">
        <v>9212</v>
      </c>
      <c r="F10028" s="44" t="s">
        <v>1298</v>
      </c>
      <c r="G10028" s="61"/>
    </row>
    <row r="10029" spans="1:7" x14ac:dyDescent="0.15">
      <c r="A10029" s="44">
        <v>40353</v>
      </c>
      <c r="B10029" s="44" t="s">
        <v>1296</v>
      </c>
      <c r="C10029" s="48" t="s">
        <v>9070</v>
      </c>
      <c r="D10029" s="44">
        <v>2005</v>
      </c>
      <c r="E10029" s="48" t="s">
        <v>9212</v>
      </c>
      <c r="F10029" s="44" t="s">
        <v>1298</v>
      </c>
      <c r="G10029" s="61"/>
    </row>
    <row r="10030" spans="1:7" x14ac:dyDescent="0.15">
      <c r="A10030" s="44">
        <v>40354</v>
      </c>
      <c r="B10030" s="44" t="s">
        <v>1296</v>
      </c>
      <c r="C10030" s="48" t="s">
        <v>9071</v>
      </c>
      <c r="D10030" s="44">
        <v>2010</v>
      </c>
      <c r="E10030" s="48" t="s">
        <v>9212</v>
      </c>
      <c r="F10030" s="44" t="s">
        <v>1298</v>
      </c>
      <c r="G10030" s="61"/>
    </row>
    <row r="10031" spans="1:7" x14ac:dyDescent="0.15">
      <c r="A10031" s="44">
        <v>40355</v>
      </c>
      <c r="B10031" s="44" t="s">
        <v>1295</v>
      </c>
      <c r="C10031" s="48" t="s">
        <v>9072</v>
      </c>
      <c r="D10031" s="44">
        <v>2004</v>
      </c>
      <c r="E10031" s="48" t="s">
        <v>9212</v>
      </c>
      <c r="F10031" s="44" t="s">
        <v>1298</v>
      </c>
      <c r="G10031" s="61"/>
    </row>
    <row r="10032" spans="1:7" x14ac:dyDescent="0.15">
      <c r="A10032" s="44">
        <v>40356</v>
      </c>
      <c r="B10032" s="44" t="s">
        <v>1295</v>
      </c>
      <c r="C10032" s="48" t="s">
        <v>9073</v>
      </c>
      <c r="D10032" s="44">
        <v>2001</v>
      </c>
      <c r="E10032" s="48" t="s">
        <v>9212</v>
      </c>
      <c r="F10032" s="44" t="s">
        <v>1298</v>
      </c>
      <c r="G10032" s="61"/>
    </row>
    <row r="10033" spans="1:7" x14ac:dyDescent="0.15">
      <c r="A10033" s="133">
        <v>40357</v>
      </c>
      <c r="B10033" s="133" t="s">
        <v>1295</v>
      </c>
      <c r="C10033" s="134" t="s">
        <v>9074</v>
      </c>
      <c r="D10033" s="133">
        <v>2008</v>
      </c>
      <c r="E10033" s="134" t="s">
        <v>9212</v>
      </c>
      <c r="F10033" s="133" t="s">
        <v>1298</v>
      </c>
    </row>
    <row r="10034" spans="1:7" x14ac:dyDescent="0.15">
      <c r="A10034" s="44">
        <v>40358</v>
      </c>
      <c r="B10034" s="44" t="s">
        <v>1296</v>
      </c>
      <c r="C10034" s="48" t="s">
        <v>9075</v>
      </c>
      <c r="D10034" s="44">
        <v>2004</v>
      </c>
      <c r="E10034" s="48" t="s">
        <v>9212</v>
      </c>
      <c r="F10034" s="44" t="s">
        <v>1298</v>
      </c>
      <c r="G10034" s="61"/>
    </row>
    <row r="10035" spans="1:7" x14ac:dyDescent="0.15">
      <c r="A10035" s="44">
        <v>40359</v>
      </c>
      <c r="B10035" s="44" t="s">
        <v>1296</v>
      </c>
      <c r="C10035" s="48" t="s">
        <v>9076</v>
      </c>
      <c r="D10035" s="44">
        <v>2005</v>
      </c>
      <c r="E10035" s="48" t="s">
        <v>9212</v>
      </c>
      <c r="F10035" s="44" t="s">
        <v>1298</v>
      </c>
      <c r="G10035" s="61"/>
    </row>
    <row r="10036" spans="1:7" x14ac:dyDescent="0.15">
      <c r="A10036" s="44">
        <v>40360</v>
      </c>
      <c r="B10036" s="44" t="s">
        <v>1295</v>
      </c>
      <c r="C10036" s="48" t="s">
        <v>10094</v>
      </c>
      <c r="D10036" s="44">
        <v>2013</v>
      </c>
      <c r="E10036" s="48" t="s">
        <v>8691</v>
      </c>
      <c r="F10036" s="44" t="s">
        <v>1296</v>
      </c>
      <c r="G10036" s="61"/>
    </row>
    <row r="10037" spans="1:7" x14ac:dyDescent="0.15">
      <c r="A10037" s="44">
        <v>40361</v>
      </c>
      <c r="B10037" s="44" t="s">
        <v>1295</v>
      </c>
      <c r="C10037" s="48" t="s">
        <v>9128</v>
      </c>
      <c r="D10037" s="44">
        <v>2005</v>
      </c>
      <c r="E10037" s="48" t="s">
        <v>8859</v>
      </c>
      <c r="F10037" s="44" t="s">
        <v>1295</v>
      </c>
      <c r="G10037" s="61"/>
    </row>
    <row r="10038" spans="1:7" x14ac:dyDescent="0.15">
      <c r="A10038" s="133">
        <v>40362</v>
      </c>
      <c r="B10038" s="133" t="s">
        <v>1296</v>
      </c>
      <c r="C10038" s="134" t="s">
        <v>9121</v>
      </c>
      <c r="D10038" s="133">
        <v>2008</v>
      </c>
      <c r="E10038" s="134" t="s">
        <v>8859</v>
      </c>
      <c r="F10038" s="133" t="s">
        <v>1295</v>
      </c>
    </row>
    <row r="10039" spans="1:7" x14ac:dyDescent="0.15">
      <c r="A10039" s="44">
        <v>40363</v>
      </c>
      <c r="B10039" s="44" t="s">
        <v>1295</v>
      </c>
      <c r="C10039" s="48" t="s">
        <v>9094</v>
      </c>
      <c r="D10039" s="44">
        <v>2007</v>
      </c>
      <c r="E10039" s="48" t="s">
        <v>8776</v>
      </c>
      <c r="F10039" s="44" t="s">
        <v>1295</v>
      </c>
      <c r="G10039" s="61"/>
    </row>
    <row r="10040" spans="1:7" x14ac:dyDescent="0.15">
      <c r="A10040" s="44">
        <v>40364</v>
      </c>
      <c r="B10040" s="44" t="s">
        <v>1295</v>
      </c>
      <c r="C10040" s="48" t="s">
        <v>5110</v>
      </c>
      <c r="D10040" s="44">
        <v>2004</v>
      </c>
      <c r="E10040" s="48" t="s">
        <v>8758</v>
      </c>
      <c r="F10040" s="44" t="s">
        <v>1292</v>
      </c>
      <c r="G10040" s="61"/>
    </row>
    <row r="10041" spans="1:7" x14ac:dyDescent="0.15">
      <c r="A10041" s="44">
        <v>40365</v>
      </c>
      <c r="B10041" s="44" t="s">
        <v>1295</v>
      </c>
      <c r="C10041" s="48" t="s">
        <v>9105</v>
      </c>
      <c r="D10041" s="44">
        <v>2001</v>
      </c>
      <c r="E10041" s="48" t="s">
        <v>8791</v>
      </c>
      <c r="F10041" s="44" t="s">
        <v>1295</v>
      </c>
      <c r="G10041" s="61">
        <v>43100</v>
      </c>
    </row>
    <row r="10042" spans="1:7" x14ac:dyDescent="0.15">
      <c r="A10042" s="44">
        <v>40367</v>
      </c>
      <c r="B10042" s="44" t="s">
        <v>1296</v>
      </c>
      <c r="C10042" s="48" t="s">
        <v>9138</v>
      </c>
      <c r="D10042" s="44">
        <v>2004</v>
      </c>
      <c r="E10042" s="48" t="s">
        <v>9179</v>
      </c>
      <c r="F10042" s="44" t="s">
        <v>1294</v>
      </c>
      <c r="G10042" s="61"/>
    </row>
    <row r="10043" spans="1:7" x14ac:dyDescent="0.15">
      <c r="A10043" s="44">
        <v>40368</v>
      </c>
      <c r="B10043" s="44" t="s">
        <v>1295</v>
      </c>
      <c r="C10043" s="48" t="s">
        <v>9137</v>
      </c>
      <c r="D10043" s="44">
        <v>2004</v>
      </c>
      <c r="E10043" s="48" t="s">
        <v>9179</v>
      </c>
      <c r="F10043" s="44" t="s">
        <v>1294</v>
      </c>
      <c r="G10043" s="61"/>
    </row>
    <row r="10044" spans="1:7" x14ac:dyDescent="0.15">
      <c r="A10044" s="133">
        <v>40369</v>
      </c>
      <c r="B10044" s="133" t="s">
        <v>1296</v>
      </c>
      <c r="C10044" s="134" t="s">
        <v>9126</v>
      </c>
      <c r="D10044" s="133">
        <v>2007</v>
      </c>
      <c r="E10044" s="134" t="s">
        <v>9179</v>
      </c>
      <c r="F10044" s="133" t="s">
        <v>1294</v>
      </c>
      <c r="G10044" s="135">
        <v>43100</v>
      </c>
    </row>
    <row r="10045" spans="1:7" x14ac:dyDescent="0.15">
      <c r="A10045" s="44">
        <v>40370</v>
      </c>
      <c r="B10045" s="44" t="s">
        <v>1295</v>
      </c>
      <c r="C10045" s="48" t="s">
        <v>9125</v>
      </c>
      <c r="D10045" s="44">
        <v>2005</v>
      </c>
      <c r="E10045" s="48" t="s">
        <v>8821</v>
      </c>
      <c r="F10045" s="44" t="s">
        <v>1299</v>
      </c>
      <c r="G10045" s="61">
        <v>43100</v>
      </c>
    </row>
    <row r="10046" spans="1:7" x14ac:dyDescent="0.15">
      <c r="A10046" s="44">
        <v>40371</v>
      </c>
      <c r="B10046" s="44" t="s">
        <v>1295</v>
      </c>
      <c r="C10046" s="48" t="s">
        <v>9124</v>
      </c>
      <c r="D10046" s="44">
        <v>2008</v>
      </c>
      <c r="E10046" s="48" t="s">
        <v>8821</v>
      </c>
      <c r="F10046" s="44" t="s">
        <v>1299</v>
      </c>
      <c r="G10046" s="61"/>
    </row>
    <row r="10047" spans="1:7" x14ac:dyDescent="0.15">
      <c r="A10047" s="44">
        <v>40372</v>
      </c>
      <c r="B10047" s="44" t="s">
        <v>1296</v>
      </c>
      <c r="C10047" s="48" t="s">
        <v>9135</v>
      </c>
      <c r="D10047" s="44">
        <v>2008</v>
      </c>
      <c r="E10047" s="48" t="s">
        <v>8749</v>
      </c>
      <c r="F10047" s="44" t="s">
        <v>1291</v>
      </c>
      <c r="G10047" s="61">
        <v>43100</v>
      </c>
    </row>
    <row r="10048" spans="1:7" x14ac:dyDescent="0.15">
      <c r="A10048" s="44">
        <v>40373</v>
      </c>
      <c r="B10048" s="44" t="s">
        <v>1296</v>
      </c>
      <c r="C10048" s="48" t="s">
        <v>9148</v>
      </c>
      <c r="D10048" s="44">
        <v>2009</v>
      </c>
      <c r="E10048" s="48" t="s">
        <v>8749</v>
      </c>
      <c r="F10048" s="44" t="s">
        <v>1291</v>
      </c>
      <c r="G10048" s="61"/>
    </row>
    <row r="10049" spans="1:7" x14ac:dyDescent="0.15">
      <c r="A10049" s="44">
        <v>40374</v>
      </c>
      <c r="B10049" s="44" t="s">
        <v>1295</v>
      </c>
      <c r="C10049" s="48" t="s">
        <v>9139</v>
      </c>
      <c r="D10049" s="44">
        <v>2009</v>
      </c>
      <c r="E10049" s="48" t="s">
        <v>8749</v>
      </c>
      <c r="F10049" s="44" t="s">
        <v>1291</v>
      </c>
      <c r="G10049" s="61"/>
    </row>
    <row r="10050" spans="1:7" x14ac:dyDescent="0.15">
      <c r="A10050" s="44">
        <v>40375</v>
      </c>
      <c r="B10050" s="44" t="s">
        <v>1296</v>
      </c>
      <c r="C10050" s="48" t="s">
        <v>9144</v>
      </c>
      <c r="D10050" s="44">
        <v>2009</v>
      </c>
      <c r="E10050" s="48" t="s">
        <v>8749</v>
      </c>
      <c r="F10050" s="44" t="s">
        <v>1291</v>
      </c>
      <c r="G10050" s="61"/>
    </row>
    <row r="10051" spans="1:7" x14ac:dyDescent="0.15">
      <c r="A10051" s="44">
        <v>40376</v>
      </c>
      <c r="B10051" s="44" t="s">
        <v>1296</v>
      </c>
      <c r="C10051" s="48" t="s">
        <v>9883</v>
      </c>
      <c r="D10051" s="44">
        <v>2008</v>
      </c>
      <c r="E10051" s="48" t="s">
        <v>8749</v>
      </c>
      <c r="F10051" s="44" t="s">
        <v>1291</v>
      </c>
      <c r="G10051" s="61">
        <v>43100</v>
      </c>
    </row>
    <row r="10052" spans="1:7" x14ac:dyDescent="0.15">
      <c r="A10052" s="44">
        <v>40377</v>
      </c>
      <c r="B10052" s="44" t="s">
        <v>1295</v>
      </c>
      <c r="C10052" s="48" t="s">
        <v>9090</v>
      </c>
      <c r="D10052" s="44">
        <v>2009</v>
      </c>
      <c r="E10052" s="48" t="s">
        <v>8749</v>
      </c>
      <c r="F10052" s="44" t="s">
        <v>1291</v>
      </c>
      <c r="G10052" s="61"/>
    </row>
    <row r="10053" spans="1:7" x14ac:dyDescent="0.15">
      <c r="A10053" s="44">
        <v>40378</v>
      </c>
      <c r="B10053" s="44" t="s">
        <v>1296</v>
      </c>
      <c r="C10053" s="48" t="s">
        <v>9091</v>
      </c>
      <c r="D10053" s="44">
        <v>2008</v>
      </c>
      <c r="E10053" s="48" t="s">
        <v>8749</v>
      </c>
      <c r="F10053" s="44" t="s">
        <v>1291</v>
      </c>
      <c r="G10053" s="61"/>
    </row>
    <row r="10054" spans="1:7" x14ac:dyDescent="0.15">
      <c r="A10054" s="44">
        <v>40379</v>
      </c>
      <c r="B10054" s="44" t="s">
        <v>1296</v>
      </c>
      <c r="C10054" s="48" t="s">
        <v>9109</v>
      </c>
      <c r="D10054" s="44">
        <v>2004</v>
      </c>
      <c r="E10054" s="48" t="s">
        <v>8819</v>
      </c>
      <c r="F10054" s="44" t="s">
        <v>1299</v>
      </c>
      <c r="G10054" s="61"/>
    </row>
    <row r="10055" spans="1:7" x14ac:dyDescent="0.15">
      <c r="A10055" s="44">
        <v>40380</v>
      </c>
      <c r="B10055" s="44" t="s">
        <v>1296</v>
      </c>
      <c r="C10055" s="48" t="s">
        <v>9107</v>
      </c>
      <c r="D10055" s="44">
        <v>2010</v>
      </c>
      <c r="E10055" s="48" t="s">
        <v>8819</v>
      </c>
      <c r="F10055" s="44" t="s">
        <v>1299</v>
      </c>
      <c r="G10055" s="61"/>
    </row>
    <row r="10056" spans="1:7" x14ac:dyDescent="0.15">
      <c r="A10056" s="44">
        <v>40381</v>
      </c>
      <c r="B10056" s="44" t="s">
        <v>1296</v>
      </c>
      <c r="C10056" s="48" t="s">
        <v>9146</v>
      </c>
      <c r="D10056" s="44">
        <v>2010</v>
      </c>
      <c r="E10056" s="48" t="s">
        <v>8819</v>
      </c>
      <c r="F10056" s="44" t="s">
        <v>1299</v>
      </c>
      <c r="G10056" s="61"/>
    </row>
    <row r="10057" spans="1:7" x14ac:dyDescent="0.15">
      <c r="A10057" s="44">
        <v>40382</v>
      </c>
      <c r="B10057" s="44" t="s">
        <v>1296</v>
      </c>
      <c r="C10057" s="48" t="s">
        <v>9110</v>
      </c>
      <c r="D10057" s="44">
        <v>2006</v>
      </c>
      <c r="E10057" s="48" t="s">
        <v>8819</v>
      </c>
      <c r="F10057" s="44" t="s">
        <v>1299</v>
      </c>
      <c r="G10057" s="61"/>
    </row>
    <row r="10058" spans="1:7" x14ac:dyDescent="0.15">
      <c r="A10058" s="44">
        <v>40383</v>
      </c>
      <c r="B10058" s="44" t="s">
        <v>1296</v>
      </c>
      <c r="C10058" s="48" t="s">
        <v>9145</v>
      </c>
      <c r="D10058" s="44">
        <v>2008</v>
      </c>
      <c r="E10058" s="48" t="s">
        <v>8819</v>
      </c>
      <c r="F10058" s="44" t="s">
        <v>1299</v>
      </c>
      <c r="G10058" s="61"/>
    </row>
    <row r="10059" spans="1:7" x14ac:dyDescent="0.15">
      <c r="A10059" s="44">
        <v>40384</v>
      </c>
      <c r="B10059" s="44" t="s">
        <v>1296</v>
      </c>
      <c r="C10059" s="48" t="s">
        <v>9104</v>
      </c>
      <c r="D10059" s="44">
        <v>2005</v>
      </c>
      <c r="E10059" s="48" t="s">
        <v>8819</v>
      </c>
      <c r="F10059" s="44" t="s">
        <v>1299</v>
      </c>
      <c r="G10059" s="61">
        <v>43100</v>
      </c>
    </row>
    <row r="10060" spans="1:7" x14ac:dyDescent="0.15">
      <c r="A10060" s="44">
        <v>40385</v>
      </c>
      <c r="B10060" s="44" t="s">
        <v>1296</v>
      </c>
      <c r="C10060" s="48" t="s">
        <v>9143</v>
      </c>
      <c r="D10060" s="44">
        <v>2008</v>
      </c>
      <c r="E10060" s="48" t="s">
        <v>9213</v>
      </c>
      <c r="F10060" s="44" t="s">
        <v>1294</v>
      </c>
      <c r="G10060" s="61"/>
    </row>
    <row r="10061" spans="1:7" x14ac:dyDescent="0.15">
      <c r="A10061" s="44">
        <v>40386</v>
      </c>
      <c r="B10061" s="44" t="s">
        <v>1296</v>
      </c>
      <c r="C10061" s="48" t="s">
        <v>9142</v>
      </c>
      <c r="D10061" s="44">
        <v>2007</v>
      </c>
      <c r="E10061" s="48" t="s">
        <v>9213</v>
      </c>
      <c r="F10061" s="44" t="s">
        <v>1294</v>
      </c>
      <c r="G10061" s="61"/>
    </row>
    <row r="10062" spans="1:7" x14ac:dyDescent="0.15">
      <c r="A10062" s="44">
        <v>40387</v>
      </c>
      <c r="B10062" s="44" t="s">
        <v>1295</v>
      </c>
      <c r="C10062" s="48" t="s">
        <v>9112</v>
      </c>
      <c r="D10062" s="44">
        <v>2007</v>
      </c>
      <c r="E10062" s="48" t="s">
        <v>9213</v>
      </c>
      <c r="F10062" s="44" t="s">
        <v>1294</v>
      </c>
      <c r="G10062" s="61"/>
    </row>
    <row r="10063" spans="1:7" x14ac:dyDescent="0.15">
      <c r="A10063" s="44">
        <v>40388</v>
      </c>
      <c r="B10063" s="44" t="s">
        <v>1296</v>
      </c>
      <c r="C10063" s="48" t="s">
        <v>9093</v>
      </c>
      <c r="D10063" s="44">
        <v>2005</v>
      </c>
      <c r="E10063" s="48" t="s">
        <v>8901</v>
      </c>
      <c r="F10063" s="44" t="s">
        <v>1295</v>
      </c>
      <c r="G10063" s="61">
        <v>43100</v>
      </c>
    </row>
    <row r="10064" spans="1:7" x14ac:dyDescent="0.15">
      <c r="A10064" s="44">
        <v>40389</v>
      </c>
      <c r="B10064" s="44" t="s">
        <v>1295</v>
      </c>
      <c r="C10064" s="48" t="s">
        <v>9118</v>
      </c>
      <c r="D10064" s="44">
        <v>2005</v>
      </c>
      <c r="E10064" s="48" t="s">
        <v>8791</v>
      </c>
      <c r="F10064" s="44" t="s">
        <v>1295</v>
      </c>
      <c r="G10064" s="61"/>
    </row>
    <row r="10065" spans="1:7" x14ac:dyDescent="0.15">
      <c r="A10065" s="44">
        <v>40390</v>
      </c>
      <c r="B10065" s="44" t="s">
        <v>1295</v>
      </c>
      <c r="C10065" s="48" t="s">
        <v>9123</v>
      </c>
      <c r="D10065" s="44">
        <v>2008</v>
      </c>
      <c r="E10065" s="48" t="s">
        <v>8695</v>
      </c>
      <c r="F10065" s="44" t="s">
        <v>1290</v>
      </c>
      <c r="G10065" s="61">
        <v>43100</v>
      </c>
    </row>
    <row r="10066" spans="1:7" x14ac:dyDescent="0.15">
      <c r="A10066" s="44">
        <v>40391</v>
      </c>
      <c r="B10066" s="44" t="s">
        <v>1295</v>
      </c>
      <c r="C10066" s="48" t="s">
        <v>9111</v>
      </c>
      <c r="D10066" s="44">
        <v>2003</v>
      </c>
      <c r="E10066" s="48" t="s">
        <v>8890</v>
      </c>
      <c r="F10066" s="44" t="s">
        <v>1290</v>
      </c>
      <c r="G10066" s="61"/>
    </row>
    <row r="10067" spans="1:7" x14ac:dyDescent="0.15">
      <c r="A10067" s="44">
        <v>40392</v>
      </c>
      <c r="B10067" s="44" t="s">
        <v>1295</v>
      </c>
      <c r="C10067" s="48" t="s">
        <v>9101</v>
      </c>
      <c r="D10067" s="44">
        <v>2005</v>
      </c>
      <c r="E10067" s="48" t="s">
        <v>8753</v>
      </c>
      <c r="F10067" s="44" t="s">
        <v>1295</v>
      </c>
      <c r="G10067" s="61">
        <v>43100</v>
      </c>
    </row>
    <row r="10068" spans="1:7" x14ac:dyDescent="0.15">
      <c r="A10068" s="44">
        <v>40393</v>
      </c>
      <c r="B10068" s="44" t="s">
        <v>1295</v>
      </c>
      <c r="C10068" s="48" t="s">
        <v>9102</v>
      </c>
      <c r="D10068" s="44">
        <v>2007</v>
      </c>
      <c r="E10068" s="48" t="s">
        <v>8753</v>
      </c>
      <c r="F10068" s="44" t="s">
        <v>1295</v>
      </c>
      <c r="G10068" s="61">
        <v>43100</v>
      </c>
    </row>
    <row r="10069" spans="1:7" x14ac:dyDescent="0.15">
      <c r="A10069" s="44">
        <v>40394</v>
      </c>
      <c r="B10069" s="44" t="s">
        <v>1296</v>
      </c>
      <c r="C10069" s="48" t="s">
        <v>9216</v>
      </c>
      <c r="D10069" s="44">
        <v>2010</v>
      </c>
      <c r="E10069" s="48" t="s">
        <v>8761</v>
      </c>
      <c r="F10069" s="44" t="s">
        <v>1292</v>
      </c>
      <c r="G10069" s="61"/>
    </row>
    <row r="10070" spans="1:7" x14ac:dyDescent="0.15">
      <c r="A10070" s="44">
        <v>40397</v>
      </c>
      <c r="B10070" s="44" t="s">
        <v>1296</v>
      </c>
      <c r="C10070" s="48" t="s">
        <v>10095</v>
      </c>
      <c r="D10070" s="44">
        <v>2005</v>
      </c>
      <c r="E10070" s="48" t="s">
        <v>8691</v>
      </c>
      <c r="F10070" s="44" t="s">
        <v>1296</v>
      </c>
      <c r="G10070" s="61"/>
    </row>
    <row r="10071" spans="1:7" x14ac:dyDescent="0.15">
      <c r="A10071" s="133">
        <v>40398</v>
      </c>
      <c r="B10071" s="133" t="s">
        <v>1295</v>
      </c>
      <c r="C10071" s="134" t="s">
        <v>9136</v>
      </c>
      <c r="D10071" s="133">
        <v>2005</v>
      </c>
      <c r="E10071" s="134" t="s">
        <v>8691</v>
      </c>
      <c r="F10071" s="133" t="s">
        <v>1296</v>
      </c>
    </row>
    <row r="10072" spans="1:7" x14ac:dyDescent="0.15">
      <c r="A10072" s="44">
        <v>40399</v>
      </c>
      <c r="B10072" s="44" t="s">
        <v>1295</v>
      </c>
      <c r="C10072" s="48" t="s">
        <v>57</v>
      </c>
      <c r="D10072" s="44">
        <v>2007</v>
      </c>
      <c r="E10072" s="48" t="s">
        <v>8757</v>
      </c>
      <c r="F10072" s="44" t="s">
        <v>1295</v>
      </c>
      <c r="G10072" s="61">
        <v>43100</v>
      </c>
    </row>
    <row r="10073" spans="1:7" x14ac:dyDescent="0.15">
      <c r="A10073" s="44">
        <v>40400</v>
      </c>
      <c r="B10073" s="44" t="s">
        <v>1296</v>
      </c>
      <c r="C10073" s="48" t="s">
        <v>9141</v>
      </c>
      <c r="D10073" s="44">
        <v>2002</v>
      </c>
      <c r="E10073" s="48" t="s">
        <v>8757</v>
      </c>
      <c r="F10073" s="44" t="s">
        <v>1295</v>
      </c>
      <c r="G10073" s="61"/>
    </row>
    <row r="10074" spans="1:7" x14ac:dyDescent="0.15">
      <c r="A10074" s="44">
        <v>40401</v>
      </c>
      <c r="B10074" s="44" t="s">
        <v>1295</v>
      </c>
      <c r="C10074" s="48" t="s">
        <v>9092</v>
      </c>
      <c r="D10074" s="44">
        <v>2003</v>
      </c>
      <c r="E10074" s="48" t="s">
        <v>8757</v>
      </c>
      <c r="F10074" s="44" t="s">
        <v>1295</v>
      </c>
      <c r="G10074" s="61"/>
    </row>
    <row r="10075" spans="1:7" x14ac:dyDescent="0.15">
      <c r="A10075" s="44">
        <v>40402</v>
      </c>
      <c r="B10075" s="44" t="s">
        <v>1295</v>
      </c>
      <c r="C10075" s="48" t="s">
        <v>9117</v>
      </c>
      <c r="D10075" s="44">
        <v>2003</v>
      </c>
      <c r="E10075" s="48" t="s">
        <v>8757</v>
      </c>
      <c r="F10075" s="44" t="s">
        <v>1295</v>
      </c>
      <c r="G10075" s="61"/>
    </row>
    <row r="10076" spans="1:7" x14ac:dyDescent="0.15">
      <c r="A10076" s="44">
        <v>40403</v>
      </c>
      <c r="B10076" s="44" t="s">
        <v>1295</v>
      </c>
      <c r="C10076" s="48" t="s">
        <v>9119</v>
      </c>
      <c r="D10076" s="44">
        <v>2006</v>
      </c>
      <c r="E10076" s="48" t="s">
        <v>8757</v>
      </c>
      <c r="F10076" s="44" t="s">
        <v>1295</v>
      </c>
      <c r="G10076" s="61">
        <v>43100</v>
      </c>
    </row>
    <row r="10077" spans="1:7" x14ac:dyDescent="0.15">
      <c r="A10077" s="44">
        <v>40404</v>
      </c>
      <c r="B10077" s="44" t="s">
        <v>1296</v>
      </c>
      <c r="C10077" s="48" t="s">
        <v>9152</v>
      </c>
      <c r="D10077" s="44">
        <v>2010</v>
      </c>
      <c r="E10077" s="48" t="s">
        <v>8894</v>
      </c>
      <c r="F10077" s="44" t="s">
        <v>1295</v>
      </c>
      <c r="G10077" s="61"/>
    </row>
    <row r="10078" spans="1:7" x14ac:dyDescent="0.15">
      <c r="A10078" s="44">
        <v>40405</v>
      </c>
      <c r="B10078" s="44" t="s">
        <v>1296</v>
      </c>
      <c r="C10078" s="48" t="s">
        <v>9147</v>
      </c>
      <c r="D10078" s="44">
        <v>2008</v>
      </c>
      <c r="E10078" s="48" t="s">
        <v>8894</v>
      </c>
      <c r="F10078" s="44" t="s">
        <v>1295</v>
      </c>
      <c r="G10078" s="61"/>
    </row>
    <row r="10079" spans="1:7" x14ac:dyDescent="0.15">
      <c r="A10079" s="44">
        <v>40406</v>
      </c>
      <c r="B10079" s="44" t="s">
        <v>1296</v>
      </c>
      <c r="C10079" s="48" t="s">
        <v>9106</v>
      </c>
      <c r="D10079" s="44">
        <v>2008</v>
      </c>
      <c r="E10079" s="48" t="s">
        <v>8894</v>
      </c>
      <c r="F10079" s="44" t="s">
        <v>1295</v>
      </c>
      <c r="G10079" s="61"/>
    </row>
    <row r="10080" spans="1:7" x14ac:dyDescent="0.15">
      <c r="A10080" s="44">
        <v>40407</v>
      </c>
      <c r="B10080" s="44" t="s">
        <v>1295</v>
      </c>
      <c r="C10080" s="48" t="s">
        <v>9151</v>
      </c>
      <c r="D10080" s="44">
        <v>2006</v>
      </c>
      <c r="E10080" s="48" t="s">
        <v>8894</v>
      </c>
      <c r="F10080" s="44" t="s">
        <v>1295</v>
      </c>
      <c r="G10080" s="61"/>
    </row>
    <row r="10081" spans="1:7" x14ac:dyDescent="0.15">
      <c r="A10081" s="44">
        <v>40408</v>
      </c>
      <c r="B10081" s="44" t="s">
        <v>1296</v>
      </c>
      <c r="C10081" s="48" t="s">
        <v>9115</v>
      </c>
      <c r="D10081" s="44">
        <v>2006</v>
      </c>
      <c r="E10081" s="48" t="s">
        <v>8894</v>
      </c>
      <c r="F10081" s="44" t="s">
        <v>1295</v>
      </c>
      <c r="G10081" s="61"/>
    </row>
    <row r="10082" spans="1:7" x14ac:dyDescent="0.15">
      <c r="A10082" s="44">
        <v>40409</v>
      </c>
      <c r="B10082" s="44" t="s">
        <v>1295</v>
      </c>
      <c r="C10082" s="48" t="s">
        <v>9150</v>
      </c>
      <c r="D10082" s="44">
        <v>2006</v>
      </c>
      <c r="E10082" s="48" t="s">
        <v>8894</v>
      </c>
      <c r="F10082" s="44" t="s">
        <v>1295</v>
      </c>
      <c r="G10082" s="61"/>
    </row>
    <row r="10083" spans="1:7" x14ac:dyDescent="0.15">
      <c r="A10083" s="44">
        <v>40410</v>
      </c>
      <c r="B10083" s="44" t="s">
        <v>1295</v>
      </c>
      <c r="C10083" s="48" t="s">
        <v>9149</v>
      </c>
      <c r="D10083" s="44">
        <v>2004</v>
      </c>
      <c r="E10083" s="48" t="s">
        <v>8894</v>
      </c>
      <c r="F10083" s="44" t="s">
        <v>1295</v>
      </c>
      <c r="G10083" s="61"/>
    </row>
    <row r="10084" spans="1:7" x14ac:dyDescent="0.15">
      <c r="A10084" s="44">
        <v>40412</v>
      </c>
      <c r="B10084" s="44" t="s">
        <v>1295</v>
      </c>
      <c r="C10084" s="48" t="s">
        <v>9103</v>
      </c>
      <c r="D10084" s="44">
        <v>2003</v>
      </c>
      <c r="E10084" s="48" t="s">
        <v>8776</v>
      </c>
      <c r="F10084" s="44" t="s">
        <v>1295</v>
      </c>
      <c r="G10084" s="61">
        <v>43100</v>
      </c>
    </row>
    <row r="10085" spans="1:7" x14ac:dyDescent="0.15">
      <c r="A10085" s="44">
        <v>40413</v>
      </c>
      <c r="B10085" s="44" t="s">
        <v>1296</v>
      </c>
      <c r="C10085" s="48" t="s">
        <v>9108</v>
      </c>
      <c r="D10085" s="44">
        <v>2004</v>
      </c>
      <c r="E10085" s="48" t="s">
        <v>8776</v>
      </c>
      <c r="F10085" s="44" t="s">
        <v>1295</v>
      </c>
      <c r="G10085" s="61">
        <v>43100</v>
      </c>
    </row>
    <row r="10086" spans="1:7" x14ac:dyDescent="0.15">
      <c r="A10086" s="44">
        <v>40414</v>
      </c>
      <c r="B10086" s="44" t="s">
        <v>1295</v>
      </c>
      <c r="C10086" s="48" t="s">
        <v>9129</v>
      </c>
      <c r="D10086" s="44">
        <v>2005</v>
      </c>
      <c r="E10086" s="48" t="s">
        <v>8793</v>
      </c>
      <c r="F10086" s="44" t="s">
        <v>1298</v>
      </c>
      <c r="G10086" s="61">
        <v>43100</v>
      </c>
    </row>
    <row r="10087" spans="1:7" x14ac:dyDescent="0.15">
      <c r="A10087" s="44">
        <v>40415</v>
      </c>
      <c r="B10087" s="44" t="s">
        <v>1295</v>
      </c>
      <c r="C10087" s="48" t="s">
        <v>9113</v>
      </c>
      <c r="D10087" s="44">
        <v>2003</v>
      </c>
      <c r="E10087" s="48" t="s">
        <v>9217</v>
      </c>
      <c r="F10087" s="44" t="s">
        <v>1295</v>
      </c>
      <c r="G10087" s="61">
        <v>43100</v>
      </c>
    </row>
    <row r="10088" spans="1:7" x14ac:dyDescent="0.15">
      <c r="A10088" s="44">
        <v>40416</v>
      </c>
      <c r="B10088" s="44" t="s">
        <v>1296</v>
      </c>
      <c r="C10088" s="48" t="s">
        <v>9131</v>
      </c>
      <c r="D10088" s="44">
        <v>2005</v>
      </c>
      <c r="E10088" s="48" t="s">
        <v>9217</v>
      </c>
      <c r="F10088" s="44" t="s">
        <v>1295</v>
      </c>
      <c r="G10088" s="61">
        <v>43100</v>
      </c>
    </row>
    <row r="10089" spans="1:7" x14ac:dyDescent="0.15">
      <c r="A10089" s="44">
        <v>40417</v>
      </c>
      <c r="B10089" s="44" t="s">
        <v>1296</v>
      </c>
      <c r="C10089" s="48" t="s">
        <v>9114</v>
      </c>
      <c r="D10089" s="44">
        <v>2008</v>
      </c>
      <c r="E10089" s="48" t="s">
        <v>8851</v>
      </c>
      <c r="F10089" s="44" t="s">
        <v>1291</v>
      </c>
      <c r="G10089" s="61"/>
    </row>
    <row r="10090" spans="1:7" x14ac:dyDescent="0.15">
      <c r="A10090" s="44">
        <v>40418</v>
      </c>
      <c r="B10090" s="44" t="s">
        <v>1296</v>
      </c>
      <c r="C10090" s="48" t="s">
        <v>9116</v>
      </c>
      <c r="D10090" s="44">
        <v>2008</v>
      </c>
      <c r="E10090" s="48" t="s">
        <v>8851</v>
      </c>
      <c r="F10090" s="44" t="s">
        <v>1291</v>
      </c>
      <c r="G10090" s="61"/>
    </row>
    <row r="10091" spans="1:7" x14ac:dyDescent="0.15">
      <c r="A10091" s="44">
        <v>40419</v>
      </c>
      <c r="B10091" s="44" t="s">
        <v>1295</v>
      </c>
      <c r="C10091" s="48" t="s">
        <v>9153</v>
      </c>
      <c r="D10091" s="44">
        <v>2007</v>
      </c>
      <c r="E10091" s="48" t="s">
        <v>8851</v>
      </c>
      <c r="F10091" s="44" t="s">
        <v>1291</v>
      </c>
      <c r="G10091" s="61">
        <v>43100</v>
      </c>
    </row>
    <row r="10092" spans="1:7" x14ac:dyDescent="0.15">
      <c r="A10092" s="44">
        <v>40420</v>
      </c>
      <c r="B10092" s="44" t="s">
        <v>1295</v>
      </c>
      <c r="C10092" s="48" t="s">
        <v>9140</v>
      </c>
      <c r="D10092" s="44">
        <v>2006</v>
      </c>
      <c r="E10092" s="48" t="s">
        <v>8851</v>
      </c>
      <c r="F10092" s="44" t="s">
        <v>1291</v>
      </c>
      <c r="G10092" s="61">
        <v>43100</v>
      </c>
    </row>
    <row r="10093" spans="1:7" x14ac:dyDescent="0.15">
      <c r="A10093" s="44">
        <v>40421</v>
      </c>
      <c r="B10093" s="44" t="s">
        <v>1295</v>
      </c>
      <c r="C10093" s="48" t="s">
        <v>9096</v>
      </c>
      <c r="D10093" s="44">
        <v>2001</v>
      </c>
      <c r="E10093" s="48" t="s">
        <v>8693</v>
      </c>
      <c r="F10093" s="44" t="s">
        <v>1295</v>
      </c>
      <c r="G10093" s="61"/>
    </row>
    <row r="10094" spans="1:7" x14ac:dyDescent="0.15">
      <c r="A10094" s="44">
        <v>40422</v>
      </c>
      <c r="B10094" s="44" t="s">
        <v>1296</v>
      </c>
      <c r="C10094" s="48" t="s">
        <v>9133</v>
      </c>
      <c r="D10094" s="44">
        <v>2001</v>
      </c>
      <c r="E10094" s="48" t="s">
        <v>9217</v>
      </c>
      <c r="F10094" s="44" t="s">
        <v>1295</v>
      </c>
      <c r="G10094" s="61"/>
    </row>
    <row r="10095" spans="1:7" x14ac:dyDescent="0.15">
      <c r="A10095" s="44">
        <v>40423</v>
      </c>
      <c r="B10095" s="44" t="s">
        <v>1296</v>
      </c>
      <c r="C10095" s="48" t="s">
        <v>9132</v>
      </c>
      <c r="D10095" s="44">
        <v>2005</v>
      </c>
      <c r="E10095" s="48" t="s">
        <v>9217</v>
      </c>
      <c r="F10095" s="44" t="s">
        <v>1295</v>
      </c>
      <c r="G10095" s="61"/>
    </row>
    <row r="10096" spans="1:7" x14ac:dyDescent="0.15">
      <c r="A10096" s="44">
        <v>40424</v>
      </c>
      <c r="B10096" s="44" t="s">
        <v>1296</v>
      </c>
      <c r="C10096" s="48" t="s">
        <v>8587</v>
      </c>
      <c r="D10096" s="44">
        <v>2004</v>
      </c>
      <c r="E10096" s="48" t="s">
        <v>9217</v>
      </c>
      <c r="F10096" s="44" t="s">
        <v>1295</v>
      </c>
      <c r="G10096" s="61"/>
    </row>
    <row r="10097" spans="1:7" x14ac:dyDescent="0.15">
      <c r="A10097" s="44">
        <v>40425</v>
      </c>
      <c r="B10097" s="44" t="s">
        <v>1296</v>
      </c>
      <c r="C10097" s="48" t="s">
        <v>9120</v>
      </c>
      <c r="D10097" s="44">
        <v>2007</v>
      </c>
      <c r="E10097" s="48" t="s">
        <v>9217</v>
      </c>
      <c r="F10097" s="44" t="s">
        <v>1295</v>
      </c>
      <c r="G10097" s="61"/>
    </row>
    <row r="10098" spans="1:7" x14ac:dyDescent="0.15">
      <c r="A10098" s="44">
        <v>40426</v>
      </c>
      <c r="B10098" s="44" t="s">
        <v>1296</v>
      </c>
      <c r="C10098" s="48" t="s">
        <v>9130</v>
      </c>
      <c r="D10098" s="44">
        <v>2001</v>
      </c>
      <c r="E10098" s="48" t="s">
        <v>9217</v>
      </c>
      <c r="F10098" s="44" t="s">
        <v>1295</v>
      </c>
      <c r="G10098" s="61"/>
    </row>
    <row r="10099" spans="1:7" x14ac:dyDescent="0.15">
      <c r="A10099" s="44">
        <v>40427</v>
      </c>
      <c r="B10099" s="44" t="s">
        <v>1295</v>
      </c>
      <c r="C10099" s="48" t="s">
        <v>11289</v>
      </c>
      <c r="D10099" s="44">
        <v>1999</v>
      </c>
      <c r="E10099" s="48" t="s">
        <v>9217</v>
      </c>
      <c r="F10099" s="44" t="s">
        <v>1295</v>
      </c>
      <c r="G10099" s="61"/>
    </row>
    <row r="10100" spans="1:7" x14ac:dyDescent="0.15">
      <c r="A10100" s="133">
        <v>40428</v>
      </c>
      <c r="B10100" s="133" t="s">
        <v>1296</v>
      </c>
      <c r="C10100" s="134" t="s">
        <v>9098</v>
      </c>
      <c r="D10100" s="133">
        <v>2001</v>
      </c>
      <c r="E10100" s="134" t="s">
        <v>9217</v>
      </c>
      <c r="F10100" s="133" t="s">
        <v>1295</v>
      </c>
    </row>
    <row r="10101" spans="1:7" x14ac:dyDescent="0.15">
      <c r="A10101" s="44">
        <v>40429</v>
      </c>
      <c r="B10101" s="44" t="s">
        <v>1296</v>
      </c>
      <c r="C10101" s="48" t="s">
        <v>9099</v>
      </c>
      <c r="D10101" s="44">
        <v>2006</v>
      </c>
      <c r="E10101" s="48" t="s">
        <v>9217</v>
      </c>
      <c r="F10101" s="44" t="s">
        <v>1295</v>
      </c>
      <c r="G10101" s="61"/>
    </row>
    <row r="10102" spans="1:7" x14ac:dyDescent="0.15">
      <c r="A10102" s="44">
        <v>40430</v>
      </c>
      <c r="B10102" s="44" t="s">
        <v>1296</v>
      </c>
      <c r="C10102" s="48" t="s">
        <v>9100</v>
      </c>
      <c r="D10102" s="44">
        <v>2003</v>
      </c>
      <c r="E10102" s="48" t="s">
        <v>9217</v>
      </c>
      <c r="F10102" s="44" t="s">
        <v>1295</v>
      </c>
      <c r="G10102" s="61"/>
    </row>
    <row r="10103" spans="1:7" x14ac:dyDescent="0.15">
      <c r="A10103" s="44">
        <v>40431</v>
      </c>
      <c r="B10103" s="44" t="s">
        <v>1296</v>
      </c>
      <c r="C10103" s="48" t="s">
        <v>9095</v>
      </c>
      <c r="D10103" s="44">
        <v>2002</v>
      </c>
      <c r="E10103" s="48" t="s">
        <v>9217</v>
      </c>
      <c r="F10103" s="44" t="s">
        <v>1295</v>
      </c>
      <c r="G10103" s="61"/>
    </row>
    <row r="10104" spans="1:7" x14ac:dyDescent="0.15">
      <c r="A10104" s="44">
        <v>40432</v>
      </c>
      <c r="B10104" s="44" t="s">
        <v>1296</v>
      </c>
      <c r="C10104" s="48" t="s">
        <v>9097</v>
      </c>
      <c r="D10104" s="44">
        <v>2005</v>
      </c>
      <c r="E10104" s="48" t="s">
        <v>9217</v>
      </c>
      <c r="F10104" s="44" t="s">
        <v>1295</v>
      </c>
      <c r="G10104" s="61"/>
    </row>
    <row r="10105" spans="1:7" x14ac:dyDescent="0.15">
      <c r="A10105" s="44">
        <v>40433</v>
      </c>
      <c r="B10105" s="44" t="s">
        <v>1296</v>
      </c>
      <c r="C10105" s="48" t="s">
        <v>9224</v>
      </c>
      <c r="D10105" s="44">
        <v>2006</v>
      </c>
      <c r="E10105" s="48" t="s">
        <v>9217</v>
      </c>
      <c r="F10105" s="44" t="s">
        <v>1295</v>
      </c>
      <c r="G10105" s="61"/>
    </row>
    <row r="10106" spans="1:7" x14ac:dyDescent="0.15">
      <c r="A10106" s="44">
        <v>40434</v>
      </c>
      <c r="B10106" s="44" t="s">
        <v>1295</v>
      </c>
      <c r="C10106" s="48" t="s">
        <v>9225</v>
      </c>
      <c r="D10106" s="44">
        <v>2006</v>
      </c>
      <c r="E10106" s="48" t="s">
        <v>9217</v>
      </c>
      <c r="F10106" s="44" t="s">
        <v>1295</v>
      </c>
      <c r="G10106" s="61">
        <v>43100</v>
      </c>
    </row>
    <row r="10107" spans="1:7" x14ac:dyDescent="0.15">
      <c r="A10107" s="44">
        <v>40435</v>
      </c>
      <c r="B10107" s="44" t="s">
        <v>1296</v>
      </c>
      <c r="C10107" s="48" t="s">
        <v>9226</v>
      </c>
      <c r="D10107" s="44">
        <v>2001</v>
      </c>
      <c r="E10107" s="48" t="s">
        <v>9217</v>
      </c>
      <c r="F10107" s="44" t="s">
        <v>1295</v>
      </c>
      <c r="G10107" s="61"/>
    </row>
    <row r="10108" spans="1:7" x14ac:dyDescent="0.15">
      <c r="A10108" s="44">
        <v>40436</v>
      </c>
      <c r="B10108" s="44" t="s">
        <v>1296</v>
      </c>
      <c r="C10108" s="48" t="s">
        <v>9227</v>
      </c>
      <c r="D10108" s="44">
        <v>2005</v>
      </c>
      <c r="E10108" s="48" t="s">
        <v>9217</v>
      </c>
      <c r="F10108" s="44" t="s">
        <v>1295</v>
      </c>
      <c r="G10108" s="61"/>
    </row>
    <row r="10109" spans="1:7" x14ac:dyDescent="0.15">
      <c r="A10109" s="44">
        <v>40437</v>
      </c>
      <c r="B10109" s="44" t="s">
        <v>1296</v>
      </c>
      <c r="C10109" s="48" t="s">
        <v>9228</v>
      </c>
      <c r="D10109" s="44">
        <v>2000</v>
      </c>
      <c r="E10109" s="48" t="s">
        <v>9217</v>
      </c>
      <c r="F10109" s="44" t="s">
        <v>1295</v>
      </c>
      <c r="G10109" s="61"/>
    </row>
    <row r="10110" spans="1:7" x14ac:dyDescent="0.15">
      <c r="A10110" s="44">
        <v>40438</v>
      </c>
      <c r="B10110" s="44" t="s">
        <v>1296</v>
      </c>
      <c r="C10110" s="48" t="s">
        <v>9229</v>
      </c>
      <c r="D10110" s="44">
        <v>2001</v>
      </c>
      <c r="E10110" s="48" t="s">
        <v>9217</v>
      </c>
      <c r="F10110" s="44" t="s">
        <v>1295</v>
      </c>
      <c r="G10110" s="61"/>
    </row>
    <row r="10111" spans="1:7" x14ac:dyDescent="0.15">
      <c r="A10111" s="44">
        <v>40439</v>
      </c>
      <c r="B10111" s="44" t="s">
        <v>1296</v>
      </c>
      <c r="C10111" s="48" t="s">
        <v>9230</v>
      </c>
      <c r="D10111" s="44">
        <v>2005</v>
      </c>
      <c r="E10111" s="48" t="s">
        <v>9217</v>
      </c>
      <c r="F10111" s="44" t="s">
        <v>1295</v>
      </c>
      <c r="G10111" s="61"/>
    </row>
    <row r="10112" spans="1:7" x14ac:dyDescent="0.15">
      <c r="A10112" s="44">
        <v>40440</v>
      </c>
      <c r="B10112" s="44" t="s">
        <v>1295</v>
      </c>
      <c r="C10112" s="48" t="s">
        <v>11290</v>
      </c>
      <c r="D10112" s="44">
        <v>1999</v>
      </c>
      <c r="E10112" s="48" t="s">
        <v>8901</v>
      </c>
      <c r="F10112" s="44" t="s">
        <v>1295</v>
      </c>
      <c r="G10112" s="61"/>
    </row>
    <row r="10113" spans="1:7" x14ac:dyDescent="0.15">
      <c r="A10113" s="44">
        <v>40441</v>
      </c>
      <c r="B10113" s="44" t="s">
        <v>1295</v>
      </c>
      <c r="C10113" s="48" t="s">
        <v>9231</v>
      </c>
      <c r="D10113" s="44">
        <v>2007</v>
      </c>
      <c r="E10113" s="48" t="s">
        <v>8901</v>
      </c>
      <c r="F10113" s="44" t="s">
        <v>1295</v>
      </c>
      <c r="G10113" s="61">
        <v>43100</v>
      </c>
    </row>
    <row r="10114" spans="1:7" x14ac:dyDescent="0.15">
      <c r="A10114" s="44">
        <v>40442</v>
      </c>
      <c r="B10114" s="44" t="s">
        <v>1296</v>
      </c>
      <c r="C10114" s="48" t="s">
        <v>9232</v>
      </c>
      <c r="D10114" s="44">
        <v>2009</v>
      </c>
      <c r="E10114" s="48" t="s">
        <v>8901</v>
      </c>
      <c r="F10114" s="44" t="s">
        <v>1295</v>
      </c>
      <c r="G10114" s="61"/>
    </row>
    <row r="10115" spans="1:7" x14ac:dyDescent="0.15">
      <c r="A10115" s="44">
        <v>40443</v>
      </c>
      <c r="B10115" s="44" t="s">
        <v>1296</v>
      </c>
      <c r="C10115" s="48" t="s">
        <v>9233</v>
      </c>
      <c r="D10115" s="44">
        <v>2005</v>
      </c>
      <c r="E10115" s="48" t="s">
        <v>8854</v>
      </c>
      <c r="F10115" s="44" t="s">
        <v>1294</v>
      </c>
      <c r="G10115" s="61">
        <v>43100</v>
      </c>
    </row>
    <row r="10116" spans="1:7" x14ac:dyDescent="0.15">
      <c r="A10116" s="44">
        <v>40444</v>
      </c>
      <c r="B10116" s="44" t="s">
        <v>1296</v>
      </c>
      <c r="C10116" s="48" t="s">
        <v>9234</v>
      </c>
      <c r="D10116" s="44">
        <v>2004</v>
      </c>
      <c r="E10116" s="48" t="s">
        <v>8700</v>
      </c>
      <c r="F10116" s="44" t="s">
        <v>1297</v>
      </c>
      <c r="G10116" s="61"/>
    </row>
    <row r="10117" spans="1:7" x14ac:dyDescent="0.15">
      <c r="A10117" s="44">
        <v>40445</v>
      </c>
      <c r="B10117" s="44" t="s">
        <v>1296</v>
      </c>
      <c r="C10117" s="48" t="s">
        <v>9235</v>
      </c>
      <c r="D10117" s="44">
        <v>2007</v>
      </c>
      <c r="E10117" s="48" t="s">
        <v>8776</v>
      </c>
      <c r="F10117" s="44" t="s">
        <v>1295</v>
      </c>
      <c r="G10117" s="61"/>
    </row>
    <row r="10118" spans="1:7" x14ac:dyDescent="0.15">
      <c r="A10118" s="44">
        <v>40447</v>
      </c>
      <c r="B10118" s="44" t="s">
        <v>1296</v>
      </c>
      <c r="C10118" s="48" t="s">
        <v>10096</v>
      </c>
      <c r="D10118" s="44">
        <v>2013</v>
      </c>
      <c r="E10118" s="48" t="s">
        <v>8691</v>
      </c>
      <c r="F10118" s="44" t="s">
        <v>1296</v>
      </c>
      <c r="G10118" s="61"/>
    </row>
    <row r="10119" spans="1:7" x14ac:dyDescent="0.15">
      <c r="A10119" s="44">
        <v>40448</v>
      </c>
      <c r="B10119" s="44" t="s">
        <v>1295</v>
      </c>
      <c r="C10119" s="48" t="s">
        <v>9236</v>
      </c>
      <c r="D10119" s="44">
        <v>2006</v>
      </c>
      <c r="E10119" s="48" t="s">
        <v>8691</v>
      </c>
      <c r="F10119" s="44" t="s">
        <v>1296</v>
      </c>
      <c r="G10119" s="61"/>
    </row>
    <row r="10120" spans="1:7" x14ac:dyDescent="0.15">
      <c r="A10120" s="44">
        <v>40449</v>
      </c>
      <c r="B10120" s="44" t="s">
        <v>1296</v>
      </c>
      <c r="C10120" s="48" t="s">
        <v>9237</v>
      </c>
      <c r="D10120" s="44">
        <v>2005</v>
      </c>
      <c r="E10120" s="48" t="s">
        <v>8691</v>
      </c>
      <c r="F10120" s="44" t="s">
        <v>1296</v>
      </c>
      <c r="G10120" s="61"/>
    </row>
    <row r="10121" spans="1:7" x14ac:dyDescent="0.15">
      <c r="A10121" s="44">
        <v>40450</v>
      </c>
      <c r="B10121" s="44" t="s">
        <v>1296</v>
      </c>
      <c r="C10121" s="48" t="s">
        <v>9238</v>
      </c>
      <c r="D10121" s="44">
        <v>2009</v>
      </c>
      <c r="E10121" s="48" t="s">
        <v>8691</v>
      </c>
      <c r="F10121" s="44" t="s">
        <v>1296</v>
      </c>
      <c r="G10121" s="61"/>
    </row>
    <row r="10122" spans="1:7" x14ac:dyDescent="0.15">
      <c r="A10122" s="44">
        <v>40453</v>
      </c>
      <c r="B10122" s="44" t="s">
        <v>1296</v>
      </c>
      <c r="C10122" s="48" t="s">
        <v>9239</v>
      </c>
      <c r="D10122" s="44">
        <v>2003</v>
      </c>
      <c r="E10122" s="48" t="s">
        <v>8714</v>
      </c>
      <c r="F10122" s="44" t="s">
        <v>1294</v>
      </c>
      <c r="G10122" s="61">
        <v>43100</v>
      </c>
    </row>
    <row r="10123" spans="1:7" x14ac:dyDescent="0.15">
      <c r="A10123" s="44">
        <v>40454</v>
      </c>
      <c r="B10123" s="44" t="s">
        <v>1295</v>
      </c>
      <c r="C10123" s="48" t="s">
        <v>9240</v>
      </c>
      <c r="D10123" s="44">
        <v>2006</v>
      </c>
      <c r="E10123" s="48" t="s">
        <v>8831</v>
      </c>
      <c r="F10123" s="44" t="s">
        <v>1297</v>
      </c>
      <c r="G10123" s="61"/>
    </row>
    <row r="10124" spans="1:7" x14ac:dyDescent="0.15">
      <c r="A10124" s="44">
        <v>40455</v>
      </c>
      <c r="B10124" s="44" t="s">
        <v>1295</v>
      </c>
      <c r="C10124" s="48" t="s">
        <v>9241</v>
      </c>
      <c r="D10124" s="44">
        <v>2007</v>
      </c>
      <c r="E10124" s="48" t="s">
        <v>8757</v>
      </c>
      <c r="F10124" s="44" t="s">
        <v>1295</v>
      </c>
      <c r="G10124" s="61"/>
    </row>
    <row r="10125" spans="1:7" x14ac:dyDescent="0.15">
      <c r="A10125" s="44">
        <v>40456</v>
      </c>
      <c r="B10125" s="44" t="s">
        <v>1295</v>
      </c>
      <c r="C10125" s="48" t="s">
        <v>9242</v>
      </c>
      <c r="D10125" s="44">
        <v>2004</v>
      </c>
      <c r="E10125" s="48" t="s">
        <v>8776</v>
      </c>
      <c r="F10125" s="44" t="s">
        <v>1295</v>
      </c>
      <c r="G10125" s="61"/>
    </row>
    <row r="10126" spans="1:7" x14ac:dyDescent="0.15">
      <c r="A10126" s="44">
        <v>40457</v>
      </c>
      <c r="B10126" s="44" t="s">
        <v>1296</v>
      </c>
      <c r="C10126" s="48" t="s">
        <v>9243</v>
      </c>
      <c r="D10126" s="44">
        <v>2008</v>
      </c>
      <c r="E10126" s="48" t="s">
        <v>8776</v>
      </c>
      <c r="F10126" s="44" t="s">
        <v>1295</v>
      </c>
      <c r="G10126" s="61"/>
    </row>
    <row r="10127" spans="1:7" x14ac:dyDescent="0.15">
      <c r="A10127" s="44">
        <v>40458</v>
      </c>
      <c r="B10127" s="44" t="s">
        <v>1295</v>
      </c>
      <c r="C10127" s="48" t="s">
        <v>9244</v>
      </c>
      <c r="D10127" s="44">
        <v>2007</v>
      </c>
      <c r="E10127" s="48" t="s">
        <v>8739</v>
      </c>
      <c r="F10127" s="44" t="s">
        <v>1292</v>
      </c>
      <c r="G10127" s="61"/>
    </row>
    <row r="10128" spans="1:7" x14ac:dyDescent="0.15">
      <c r="A10128" s="44">
        <v>40459</v>
      </c>
      <c r="B10128" s="44" t="s">
        <v>1295</v>
      </c>
      <c r="C10128" s="48" t="s">
        <v>9245</v>
      </c>
      <c r="D10128" s="44">
        <v>2008</v>
      </c>
      <c r="E10128" s="48" t="s">
        <v>8785</v>
      </c>
      <c r="F10128" s="44" t="s">
        <v>1297</v>
      </c>
      <c r="G10128" s="61"/>
    </row>
    <row r="10129" spans="1:7" x14ac:dyDescent="0.15">
      <c r="A10129" s="44">
        <v>40460</v>
      </c>
      <c r="B10129" s="44" t="s">
        <v>1296</v>
      </c>
      <c r="C10129" s="48" t="s">
        <v>9246</v>
      </c>
      <c r="D10129" s="44">
        <v>2006</v>
      </c>
      <c r="E10129" s="48" t="s">
        <v>8785</v>
      </c>
      <c r="F10129" s="44" t="s">
        <v>1297</v>
      </c>
      <c r="G10129" s="61"/>
    </row>
    <row r="10130" spans="1:7" x14ac:dyDescent="0.15">
      <c r="A10130" s="44">
        <v>40461</v>
      </c>
      <c r="B10130" s="44" t="s">
        <v>1295</v>
      </c>
      <c r="C10130" s="48" t="s">
        <v>9247</v>
      </c>
      <c r="D10130" s="44">
        <v>2007</v>
      </c>
      <c r="E10130" s="48" t="s">
        <v>8785</v>
      </c>
      <c r="F10130" s="44" t="s">
        <v>1297</v>
      </c>
      <c r="G10130" s="61"/>
    </row>
    <row r="10131" spans="1:7" x14ac:dyDescent="0.15">
      <c r="A10131" s="44">
        <v>40462</v>
      </c>
      <c r="B10131" s="44" t="s">
        <v>1296</v>
      </c>
      <c r="C10131" s="48" t="s">
        <v>9248</v>
      </c>
      <c r="D10131" s="44">
        <v>2008</v>
      </c>
      <c r="E10131" s="48" t="s">
        <v>8785</v>
      </c>
      <c r="F10131" s="44" t="s">
        <v>1297</v>
      </c>
      <c r="G10131" s="61"/>
    </row>
    <row r="10132" spans="1:7" x14ac:dyDescent="0.15">
      <c r="A10132" s="44">
        <v>40463</v>
      </c>
      <c r="B10132" s="44" t="s">
        <v>1295</v>
      </c>
      <c r="C10132" s="48" t="s">
        <v>9249</v>
      </c>
      <c r="D10132" s="44">
        <v>2008</v>
      </c>
      <c r="E10132" s="48" t="s">
        <v>8785</v>
      </c>
      <c r="F10132" s="44" t="s">
        <v>1297</v>
      </c>
      <c r="G10132" s="61"/>
    </row>
    <row r="10133" spans="1:7" x14ac:dyDescent="0.15">
      <c r="A10133" s="44">
        <v>40464</v>
      </c>
      <c r="B10133" s="44" t="s">
        <v>1296</v>
      </c>
      <c r="C10133" s="48" t="s">
        <v>9250</v>
      </c>
      <c r="D10133" s="44">
        <v>2002</v>
      </c>
      <c r="E10133" s="48" t="s">
        <v>8798</v>
      </c>
      <c r="F10133" s="44" t="s">
        <v>1299</v>
      </c>
      <c r="G10133" s="61"/>
    </row>
    <row r="10134" spans="1:7" x14ac:dyDescent="0.15">
      <c r="A10134" s="44">
        <v>40465</v>
      </c>
      <c r="B10134" s="44" t="s">
        <v>1296</v>
      </c>
      <c r="C10134" s="48" t="s">
        <v>9251</v>
      </c>
      <c r="D10134" s="44">
        <v>2002</v>
      </c>
      <c r="E10134" s="48" t="s">
        <v>8798</v>
      </c>
      <c r="F10134" s="44" t="s">
        <v>1299</v>
      </c>
      <c r="G10134" s="61"/>
    </row>
    <row r="10135" spans="1:7" x14ac:dyDescent="0.15">
      <c r="A10135" s="44">
        <v>40466</v>
      </c>
      <c r="B10135" s="44" t="s">
        <v>1296</v>
      </c>
      <c r="C10135" s="48" t="s">
        <v>9252</v>
      </c>
      <c r="D10135" s="44">
        <v>2008</v>
      </c>
      <c r="E10135" s="48" t="s">
        <v>8798</v>
      </c>
      <c r="F10135" s="44" t="s">
        <v>1299</v>
      </c>
      <c r="G10135" s="61"/>
    </row>
    <row r="10136" spans="1:7" x14ac:dyDescent="0.15">
      <c r="A10136" s="44">
        <v>40467</v>
      </c>
      <c r="B10136" s="44" t="s">
        <v>1296</v>
      </c>
      <c r="C10136" s="48" t="s">
        <v>9253</v>
      </c>
      <c r="D10136" s="44">
        <v>2009</v>
      </c>
      <c r="E10136" s="48" t="s">
        <v>8798</v>
      </c>
      <c r="F10136" s="44" t="s">
        <v>1299</v>
      </c>
      <c r="G10136" s="61"/>
    </row>
    <row r="10137" spans="1:7" x14ac:dyDescent="0.15">
      <c r="A10137" s="44">
        <v>40468</v>
      </c>
      <c r="B10137" s="44" t="s">
        <v>1296</v>
      </c>
      <c r="C10137" s="48" t="s">
        <v>9254</v>
      </c>
      <c r="D10137" s="44">
        <v>2009</v>
      </c>
      <c r="E10137" s="48" t="s">
        <v>8798</v>
      </c>
      <c r="F10137" s="44" t="s">
        <v>1299</v>
      </c>
      <c r="G10137" s="61"/>
    </row>
    <row r="10138" spans="1:7" x14ac:dyDescent="0.15">
      <c r="A10138" s="44">
        <v>40469</v>
      </c>
      <c r="B10138" s="44" t="s">
        <v>1296</v>
      </c>
      <c r="C10138" s="48" t="s">
        <v>9255</v>
      </c>
      <c r="D10138" s="44">
        <v>2010</v>
      </c>
      <c r="E10138" s="48" t="s">
        <v>8798</v>
      </c>
      <c r="F10138" s="44" t="s">
        <v>1299</v>
      </c>
      <c r="G10138" s="61"/>
    </row>
    <row r="10139" spans="1:7" x14ac:dyDescent="0.15">
      <c r="A10139" s="44">
        <v>40470</v>
      </c>
      <c r="B10139" s="44" t="s">
        <v>1295</v>
      </c>
      <c r="C10139" s="48" t="s">
        <v>9256</v>
      </c>
      <c r="D10139" s="44">
        <v>2007</v>
      </c>
      <c r="E10139" s="48" t="s">
        <v>8798</v>
      </c>
      <c r="F10139" s="44" t="s">
        <v>1299</v>
      </c>
      <c r="G10139" s="61"/>
    </row>
    <row r="10140" spans="1:7" x14ac:dyDescent="0.15">
      <c r="A10140" s="44">
        <v>40471</v>
      </c>
      <c r="B10140" s="44" t="s">
        <v>1295</v>
      </c>
      <c r="C10140" s="48" t="s">
        <v>9222</v>
      </c>
      <c r="D10140" s="44">
        <v>2006</v>
      </c>
      <c r="E10140" s="48" t="s">
        <v>8890</v>
      </c>
      <c r="F10140" s="44" t="s">
        <v>1290</v>
      </c>
      <c r="G10140" s="61"/>
    </row>
    <row r="10141" spans="1:7" x14ac:dyDescent="0.15">
      <c r="A10141" s="44">
        <v>40472</v>
      </c>
      <c r="B10141" s="44" t="s">
        <v>1295</v>
      </c>
      <c r="C10141" s="48" t="s">
        <v>9257</v>
      </c>
      <c r="D10141" s="44">
        <v>2007</v>
      </c>
      <c r="E10141" s="48" t="s">
        <v>8798</v>
      </c>
      <c r="F10141" s="44" t="s">
        <v>1299</v>
      </c>
      <c r="G10141" s="61"/>
    </row>
    <row r="10142" spans="1:7" x14ac:dyDescent="0.15">
      <c r="A10142" s="44">
        <v>40473</v>
      </c>
      <c r="B10142" s="44" t="s">
        <v>1296</v>
      </c>
      <c r="C10142" s="48" t="s">
        <v>9258</v>
      </c>
      <c r="D10142" s="44">
        <v>2011</v>
      </c>
      <c r="E10142" s="48" t="s">
        <v>8798</v>
      </c>
      <c r="F10142" s="44" t="s">
        <v>1299</v>
      </c>
      <c r="G10142" s="61"/>
    </row>
    <row r="10143" spans="1:7" x14ac:dyDescent="0.15">
      <c r="A10143" s="44">
        <v>40474</v>
      </c>
      <c r="B10143" s="44" t="s">
        <v>1295</v>
      </c>
      <c r="C10143" s="48" t="s">
        <v>9259</v>
      </c>
      <c r="D10143" s="44">
        <v>2010</v>
      </c>
      <c r="E10143" s="48" t="s">
        <v>8798</v>
      </c>
      <c r="F10143" s="44" t="s">
        <v>1299</v>
      </c>
      <c r="G10143" s="61"/>
    </row>
    <row r="10144" spans="1:7" x14ac:dyDescent="0.15">
      <c r="A10144" s="44">
        <v>40475</v>
      </c>
      <c r="B10144" s="44" t="s">
        <v>1296</v>
      </c>
      <c r="C10144" s="48" t="s">
        <v>9397</v>
      </c>
      <c r="D10144" s="44">
        <v>2004</v>
      </c>
      <c r="E10144" s="48" t="s">
        <v>9212</v>
      </c>
      <c r="F10144" s="44" t="s">
        <v>1298</v>
      </c>
      <c r="G10144" s="61"/>
    </row>
    <row r="10145" spans="1:7" x14ac:dyDescent="0.15">
      <c r="A10145" s="44">
        <v>40476</v>
      </c>
      <c r="B10145" s="44" t="s">
        <v>1295</v>
      </c>
      <c r="C10145" s="48" t="s">
        <v>9260</v>
      </c>
      <c r="D10145" s="44">
        <v>2008</v>
      </c>
      <c r="E10145" s="48" t="s">
        <v>8702</v>
      </c>
      <c r="F10145" s="44" t="s">
        <v>1299</v>
      </c>
      <c r="G10145" s="61"/>
    </row>
    <row r="10146" spans="1:7" x14ac:dyDescent="0.15">
      <c r="A10146" s="44">
        <v>40477</v>
      </c>
      <c r="B10146" s="44" t="s">
        <v>1295</v>
      </c>
      <c r="C10146" s="48" t="s">
        <v>9261</v>
      </c>
      <c r="D10146" s="44">
        <v>2008</v>
      </c>
      <c r="E10146" s="48" t="s">
        <v>8702</v>
      </c>
      <c r="F10146" s="44" t="s">
        <v>1299</v>
      </c>
      <c r="G10146" s="61">
        <v>43100</v>
      </c>
    </row>
    <row r="10147" spans="1:7" x14ac:dyDescent="0.15">
      <c r="A10147" s="44">
        <v>40478</v>
      </c>
      <c r="B10147" s="44" t="s">
        <v>1295</v>
      </c>
      <c r="C10147" s="48" t="s">
        <v>2296</v>
      </c>
      <c r="D10147" s="44">
        <v>2007</v>
      </c>
      <c r="E10147" s="48" t="s">
        <v>8702</v>
      </c>
      <c r="F10147" s="44" t="s">
        <v>1299</v>
      </c>
      <c r="G10147" s="61">
        <v>43100</v>
      </c>
    </row>
    <row r="10148" spans="1:7" x14ac:dyDescent="0.15">
      <c r="A10148" s="44">
        <v>40479</v>
      </c>
      <c r="B10148" s="44" t="s">
        <v>1295</v>
      </c>
      <c r="C10148" s="48" t="s">
        <v>9262</v>
      </c>
      <c r="D10148" s="44">
        <v>2008</v>
      </c>
      <c r="E10148" s="48" t="s">
        <v>8702</v>
      </c>
      <c r="F10148" s="44" t="s">
        <v>1299</v>
      </c>
      <c r="G10148" s="61"/>
    </row>
    <row r="10149" spans="1:7" x14ac:dyDescent="0.15">
      <c r="A10149" s="44">
        <v>40480</v>
      </c>
      <c r="B10149" s="44" t="s">
        <v>1296</v>
      </c>
      <c r="C10149" s="48" t="s">
        <v>9263</v>
      </c>
      <c r="D10149" s="44">
        <v>2007</v>
      </c>
      <c r="E10149" s="48" t="s">
        <v>8702</v>
      </c>
      <c r="F10149" s="44" t="s">
        <v>1299</v>
      </c>
      <c r="G10149" s="61"/>
    </row>
    <row r="10150" spans="1:7" x14ac:dyDescent="0.15">
      <c r="A10150" s="44">
        <v>40481</v>
      </c>
      <c r="B10150" s="44" t="s">
        <v>1296</v>
      </c>
      <c r="C10150" s="48" t="s">
        <v>9264</v>
      </c>
      <c r="D10150" s="44">
        <v>2007</v>
      </c>
      <c r="E10150" s="48" t="s">
        <v>8702</v>
      </c>
      <c r="F10150" s="44" t="s">
        <v>1299</v>
      </c>
      <c r="G10150" s="61"/>
    </row>
    <row r="10151" spans="1:7" x14ac:dyDescent="0.15">
      <c r="A10151" s="44">
        <v>40482</v>
      </c>
      <c r="B10151" s="44" t="s">
        <v>1296</v>
      </c>
      <c r="C10151" s="48" t="s">
        <v>9265</v>
      </c>
      <c r="D10151" s="44">
        <v>2009</v>
      </c>
      <c r="E10151" s="48" t="s">
        <v>8702</v>
      </c>
      <c r="F10151" s="44" t="s">
        <v>1299</v>
      </c>
      <c r="G10151" s="61"/>
    </row>
    <row r="10152" spans="1:7" x14ac:dyDescent="0.15">
      <c r="A10152" s="44">
        <v>40483</v>
      </c>
      <c r="B10152" s="44" t="s">
        <v>1296</v>
      </c>
      <c r="C10152" s="48" t="s">
        <v>9266</v>
      </c>
      <c r="D10152" s="44">
        <v>2009</v>
      </c>
      <c r="E10152" s="48" t="s">
        <v>8702</v>
      </c>
      <c r="F10152" s="44" t="s">
        <v>1299</v>
      </c>
      <c r="G10152" s="61"/>
    </row>
    <row r="10153" spans="1:7" x14ac:dyDescent="0.15">
      <c r="A10153" s="44">
        <v>40484</v>
      </c>
      <c r="B10153" s="44" t="s">
        <v>1295</v>
      </c>
      <c r="C10153" s="48" t="s">
        <v>970</v>
      </c>
      <c r="D10153" s="44">
        <v>2004</v>
      </c>
      <c r="E10153" s="48" t="s">
        <v>8762</v>
      </c>
      <c r="F10153" s="44" t="s">
        <v>1291</v>
      </c>
      <c r="G10153" s="61"/>
    </row>
    <row r="10154" spans="1:7" x14ac:dyDescent="0.15">
      <c r="A10154" s="44">
        <v>40485</v>
      </c>
      <c r="B10154" s="44" t="s">
        <v>1295</v>
      </c>
      <c r="C10154" s="48" t="s">
        <v>9267</v>
      </c>
      <c r="D10154" s="44">
        <v>2006</v>
      </c>
      <c r="E10154" s="48" t="s">
        <v>8776</v>
      </c>
      <c r="F10154" s="44" t="s">
        <v>1295</v>
      </c>
      <c r="G10154" s="61"/>
    </row>
    <row r="10155" spans="1:7" x14ac:dyDescent="0.15">
      <c r="A10155" s="44">
        <v>40486</v>
      </c>
      <c r="B10155" s="44" t="s">
        <v>1296</v>
      </c>
      <c r="C10155" s="48" t="s">
        <v>9270</v>
      </c>
      <c r="D10155" s="44">
        <v>2002</v>
      </c>
      <c r="E10155" s="48" t="s">
        <v>8776</v>
      </c>
      <c r="F10155" s="44" t="s">
        <v>1295</v>
      </c>
      <c r="G10155" s="61"/>
    </row>
    <row r="10156" spans="1:7" x14ac:dyDescent="0.15">
      <c r="A10156" s="44">
        <v>40487</v>
      </c>
      <c r="B10156" s="44" t="s">
        <v>1295</v>
      </c>
      <c r="C10156" s="48" t="s">
        <v>9271</v>
      </c>
      <c r="D10156" s="44">
        <v>2006</v>
      </c>
      <c r="E10156" s="48" t="s">
        <v>9213</v>
      </c>
      <c r="F10156" s="44" t="s">
        <v>1294</v>
      </c>
      <c r="G10156" s="61"/>
    </row>
    <row r="10157" spans="1:7" x14ac:dyDescent="0.15">
      <c r="A10157" s="44">
        <v>40488</v>
      </c>
      <c r="B10157" s="44" t="s">
        <v>1296</v>
      </c>
      <c r="C10157" s="48" t="s">
        <v>9398</v>
      </c>
      <c r="D10157" s="44">
        <v>2005</v>
      </c>
      <c r="E10157" s="48" t="s">
        <v>8901</v>
      </c>
      <c r="F10157" s="44" t="s">
        <v>1295</v>
      </c>
      <c r="G10157" s="61">
        <v>43100</v>
      </c>
    </row>
    <row r="10158" spans="1:7" x14ac:dyDescent="0.15">
      <c r="A10158" s="44">
        <v>40489</v>
      </c>
      <c r="B10158" s="44" t="s">
        <v>1295</v>
      </c>
      <c r="C10158" s="48" t="s">
        <v>9272</v>
      </c>
      <c r="D10158" s="44">
        <v>2008</v>
      </c>
      <c r="E10158" s="48" t="s">
        <v>8713</v>
      </c>
      <c r="F10158" s="44" t="s">
        <v>1297</v>
      </c>
      <c r="G10158" s="61"/>
    </row>
    <row r="10159" spans="1:7" x14ac:dyDescent="0.15">
      <c r="A10159" s="44">
        <v>40490</v>
      </c>
      <c r="B10159" s="44" t="s">
        <v>1295</v>
      </c>
      <c r="C10159" s="48" t="s">
        <v>9273</v>
      </c>
      <c r="D10159" s="44">
        <v>2008</v>
      </c>
      <c r="E10159" s="48" t="s">
        <v>8713</v>
      </c>
      <c r="F10159" s="44" t="s">
        <v>1297</v>
      </c>
      <c r="G10159" s="61">
        <v>43100</v>
      </c>
    </row>
    <row r="10160" spans="1:7" x14ac:dyDescent="0.15">
      <c r="A10160" s="44">
        <v>40491</v>
      </c>
      <c r="B10160" s="44" t="s">
        <v>1295</v>
      </c>
      <c r="C10160" s="48" t="s">
        <v>9274</v>
      </c>
      <c r="D10160" s="44">
        <v>2007</v>
      </c>
      <c r="E10160" s="48" t="s">
        <v>8713</v>
      </c>
      <c r="F10160" s="44" t="s">
        <v>1297</v>
      </c>
      <c r="G10160" s="61"/>
    </row>
    <row r="10161" spans="1:7" x14ac:dyDescent="0.15">
      <c r="A10161" s="44">
        <v>40492</v>
      </c>
      <c r="B10161" s="44" t="s">
        <v>1295</v>
      </c>
      <c r="C10161" s="48" t="s">
        <v>9275</v>
      </c>
      <c r="D10161" s="44">
        <v>2007</v>
      </c>
      <c r="E10161" s="48" t="s">
        <v>8713</v>
      </c>
      <c r="F10161" s="44" t="s">
        <v>1297</v>
      </c>
      <c r="G10161" s="61"/>
    </row>
    <row r="10162" spans="1:7" x14ac:dyDescent="0.15">
      <c r="A10162" s="44">
        <v>40493</v>
      </c>
      <c r="B10162" s="44" t="s">
        <v>1295</v>
      </c>
      <c r="C10162" s="48" t="s">
        <v>9276</v>
      </c>
      <c r="D10162" s="44">
        <v>2006</v>
      </c>
      <c r="E10162" s="48" t="s">
        <v>8738</v>
      </c>
      <c r="F10162" s="44" t="s">
        <v>1293</v>
      </c>
      <c r="G10162" s="61"/>
    </row>
    <row r="10163" spans="1:7" x14ac:dyDescent="0.15">
      <c r="A10163" s="44">
        <v>40494</v>
      </c>
      <c r="B10163" s="44" t="s">
        <v>1296</v>
      </c>
      <c r="C10163" s="48" t="s">
        <v>9277</v>
      </c>
      <c r="D10163" s="44">
        <v>2007</v>
      </c>
      <c r="E10163" s="48" t="s">
        <v>8738</v>
      </c>
      <c r="F10163" s="44" t="s">
        <v>1293</v>
      </c>
      <c r="G10163" s="61"/>
    </row>
    <row r="10164" spans="1:7" x14ac:dyDescent="0.15">
      <c r="A10164" s="44">
        <v>40495</v>
      </c>
      <c r="B10164" s="44" t="s">
        <v>1296</v>
      </c>
      <c r="C10164" s="48" t="s">
        <v>9278</v>
      </c>
      <c r="D10164" s="44">
        <v>2004</v>
      </c>
      <c r="E10164" s="48" t="s">
        <v>8738</v>
      </c>
      <c r="F10164" s="44" t="s">
        <v>1293</v>
      </c>
      <c r="G10164" s="61"/>
    </row>
    <row r="10165" spans="1:7" x14ac:dyDescent="0.15">
      <c r="A10165" s="133">
        <v>40496</v>
      </c>
      <c r="B10165" s="133" t="s">
        <v>1295</v>
      </c>
      <c r="C10165" s="134" t="s">
        <v>9279</v>
      </c>
      <c r="D10165" s="133">
        <v>2006</v>
      </c>
      <c r="E10165" s="134" t="s">
        <v>8774</v>
      </c>
      <c r="F10165" s="133" t="s">
        <v>1296</v>
      </c>
    </row>
    <row r="10166" spans="1:7" x14ac:dyDescent="0.15">
      <c r="A10166" s="44">
        <v>40497</v>
      </c>
      <c r="B10166" s="44" t="s">
        <v>1295</v>
      </c>
      <c r="C10166" s="48" t="s">
        <v>9280</v>
      </c>
      <c r="D10166" s="44">
        <v>2006</v>
      </c>
      <c r="E10166" s="48" t="s">
        <v>8774</v>
      </c>
      <c r="F10166" s="44" t="s">
        <v>1296</v>
      </c>
      <c r="G10166" s="61"/>
    </row>
    <row r="10167" spans="1:7" x14ac:dyDescent="0.15">
      <c r="A10167" s="44">
        <v>40498</v>
      </c>
      <c r="B10167" s="44" t="s">
        <v>1296</v>
      </c>
      <c r="C10167" s="48" t="s">
        <v>5076</v>
      </c>
      <c r="D10167" s="44">
        <v>2007</v>
      </c>
      <c r="E10167" s="48" t="s">
        <v>8774</v>
      </c>
      <c r="F10167" s="44" t="s">
        <v>1296</v>
      </c>
      <c r="G10167" s="61">
        <v>43100</v>
      </c>
    </row>
    <row r="10168" spans="1:7" x14ac:dyDescent="0.15">
      <c r="A10168" s="44">
        <v>40499</v>
      </c>
      <c r="B10168" s="44" t="s">
        <v>1295</v>
      </c>
      <c r="C10168" s="48" t="s">
        <v>3281</v>
      </c>
      <c r="D10168" s="44">
        <v>2005</v>
      </c>
      <c r="E10168" s="48" t="s">
        <v>8774</v>
      </c>
      <c r="F10168" s="44" t="s">
        <v>1296</v>
      </c>
      <c r="G10168" s="61">
        <v>43100</v>
      </c>
    </row>
    <row r="10169" spans="1:7" x14ac:dyDescent="0.15">
      <c r="A10169" s="44">
        <v>40500</v>
      </c>
      <c r="B10169" s="44" t="s">
        <v>1295</v>
      </c>
      <c r="C10169" s="48" t="s">
        <v>9281</v>
      </c>
      <c r="D10169" s="44">
        <v>2008</v>
      </c>
      <c r="E10169" s="48" t="s">
        <v>8704</v>
      </c>
      <c r="F10169" s="44" t="s">
        <v>1292</v>
      </c>
      <c r="G10169" s="61"/>
    </row>
    <row r="10170" spans="1:7" x14ac:dyDescent="0.15">
      <c r="A10170" s="44">
        <v>40501</v>
      </c>
      <c r="B10170" s="44" t="s">
        <v>1296</v>
      </c>
      <c r="C10170" s="48" t="s">
        <v>9282</v>
      </c>
      <c r="D10170" s="44">
        <v>2001</v>
      </c>
      <c r="E10170" s="48" t="s">
        <v>8832</v>
      </c>
      <c r="F10170" s="44" t="s">
        <v>1294</v>
      </c>
      <c r="G10170" s="61">
        <v>43100</v>
      </c>
    </row>
    <row r="10171" spans="1:7" x14ac:dyDescent="0.15">
      <c r="A10171" s="44">
        <v>40502</v>
      </c>
      <c r="B10171" s="44" t="s">
        <v>1295</v>
      </c>
      <c r="C10171" s="48" t="s">
        <v>9283</v>
      </c>
      <c r="D10171" s="44">
        <v>2003</v>
      </c>
      <c r="E10171" s="48" t="s">
        <v>8714</v>
      </c>
      <c r="F10171" s="44" t="s">
        <v>1294</v>
      </c>
      <c r="G10171" s="61"/>
    </row>
    <row r="10172" spans="1:7" x14ac:dyDescent="0.15">
      <c r="A10172" s="44">
        <v>40503</v>
      </c>
      <c r="B10172" s="44" t="s">
        <v>1296</v>
      </c>
      <c r="C10172" s="48" t="s">
        <v>9284</v>
      </c>
      <c r="D10172" s="44">
        <v>2006</v>
      </c>
      <c r="E10172" s="48" t="s">
        <v>8720</v>
      </c>
      <c r="F10172" s="44" t="s">
        <v>1298</v>
      </c>
      <c r="G10172" s="61"/>
    </row>
    <row r="10173" spans="1:7" x14ac:dyDescent="0.15">
      <c r="A10173" s="44">
        <v>40504</v>
      </c>
      <c r="B10173" s="44" t="s">
        <v>1295</v>
      </c>
      <c r="C10173" s="48" t="s">
        <v>9285</v>
      </c>
      <c r="D10173" s="44">
        <v>2005</v>
      </c>
      <c r="E10173" s="48" t="s">
        <v>8720</v>
      </c>
      <c r="F10173" s="44" t="s">
        <v>1298</v>
      </c>
      <c r="G10173" s="61"/>
    </row>
    <row r="10174" spans="1:7" x14ac:dyDescent="0.15">
      <c r="A10174" s="44">
        <v>40505</v>
      </c>
      <c r="B10174" s="44" t="s">
        <v>1295</v>
      </c>
      <c r="C10174" s="48" t="s">
        <v>9286</v>
      </c>
      <c r="D10174" s="44">
        <v>2005</v>
      </c>
      <c r="E10174" s="48" t="s">
        <v>8720</v>
      </c>
      <c r="F10174" s="44" t="s">
        <v>1298</v>
      </c>
      <c r="G10174" s="61"/>
    </row>
    <row r="10175" spans="1:7" x14ac:dyDescent="0.15">
      <c r="A10175" s="44">
        <v>40506</v>
      </c>
      <c r="B10175" s="44" t="s">
        <v>1296</v>
      </c>
      <c r="C10175" s="48" t="s">
        <v>9475</v>
      </c>
      <c r="D10175" s="44">
        <v>2007</v>
      </c>
      <c r="E10175" s="48" t="s">
        <v>8849</v>
      </c>
      <c r="F10175" s="44" t="s">
        <v>1299</v>
      </c>
      <c r="G10175" s="61"/>
    </row>
    <row r="10176" spans="1:7" x14ac:dyDescent="0.15">
      <c r="A10176" s="44">
        <v>40507</v>
      </c>
      <c r="B10176" s="44" t="s">
        <v>1295</v>
      </c>
      <c r="C10176" s="48" t="s">
        <v>9287</v>
      </c>
      <c r="D10176" s="44">
        <v>2009</v>
      </c>
      <c r="E10176" s="48" t="s">
        <v>8849</v>
      </c>
      <c r="F10176" s="44" t="s">
        <v>1299</v>
      </c>
      <c r="G10176" s="61"/>
    </row>
    <row r="10177" spans="1:7" x14ac:dyDescent="0.15">
      <c r="A10177" s="44">
        <v>40508</v>
      </c>
      <c r="B10177" s="44" t="s">
        <v>1295</v>
      </c>
      <c r="C10177" s="48" t="s">
        <v>9288</v>
      </c>
      <c r="D10177" s="44">
        <v>2007</v>
      </c>
      <c r="E10177" s="48" t="s">
        <v>8849</v>
      </c>
      <c r="F10177" s="44" t="s">
        <v>1299</v>
      </c>
      <c r="G10177" s="61"/>
    </row>
    <row r="10178" spans="1:7" x14ac:dyDescent="0.15">
      <c r="A10178" s="44">
        <v>40509</v>
      </c>
      <c r="B10178" s="44" t="s">
        <v>1296</v>
      </c>
      <c r="C10178" s="48" t="s">
        <v>4264</v>
      </c>
      <c r="D10178" s="44">
        <v>2002</v>
      </c>
      <c r="E10178" s="48" t="s">
        <v>8849</v>
      </c>
      <c r="F10178" s="44" t="s">
        <v>1299</v>
      </c>
      <c r="G10178" s="61"/>
    </row>
    <row r="10179" spans="1:7" x14ac:dyDescent="0.15">
      <c r="A10179" s="44">
        <v>40510</v>
      </c>
      <c r="B10179" s="44" t="s">
        <v>1295</v>
      </c>
      <c r="C10179" s="48" t="s">
        <v>9289</v>
      </c>
      <c r="D10179" s="44">
        <v>2004</v>
      </c>
      <c r="E10179" s="48" t="s">
        <v>9290</v>
      </c>
      <c r="F10179" s="44" t="s">
        <v>1291</v>
      </c>
      <c r="G10179" s="61"/>
    </row>
    <row r="10180" spans="1:7" x14ac:dyDescent="0.15">
      <c r="A10180" s="44">
        <v>40511</v>
      </c>
      <c r="B10180" s="44" t="s">
        <v>1295</v>
      </c>
      <c r="C10180" s="48" t="s">
        <v>9291</v>
      </c>
      <c r="D10180" s="44">
        <v>2004</v>
      </c>
      <c r="E10180" s="48" t="s">
        <v>9290</v>
      </c>
      <c r="F10180" s="44" t="s">
        <v>1291</v>
      </c>
      <c r="G10180" s="61"/>
    </row>
    <row r="10181" spans="1:7" x14ac:dyDescent="0.15">
      <c r="A10181" s="44">
        <v>40512</v>
      </c>
      <c r="B10181" s="44" t="s">
        <v>1295</v>
      </c>
      <c r="C10181" s="48" t="s">
        <v>1012</v>
      </c>
      <c r="D10181" s="44">
        <v>2007</v>
      </c>
      <c r="E10181" s="48" t="s">
        <v>8811</v>
      </c>
      <c r="F10181" s="44" t="s">
        <v>1295</v>
      </c>
      <c r="G10181" s="61">
        <v>43100</v>
      </c>
    </row>
    <row r="10182" spans="1:7" x14ac:dyDescent="0.15">
      <c r="A10182" s="44">
        <v>40513</v>
      </c>
      <c r="B10182" s="44" t="s">
        <v>1296</v>
      </c>
      <c r="C10182" s="48" t="s">
        <v>9292</v>
      </c>
      <c r="D10182" s="44">
        <v>2006</v>
      </c>
      <c r="E10182" s="48" t="s">
        <v>8811</v>
      </c>
      <c r="F10182" s="44" t="s">
        <v>1295</v>
      </c>
      <c r="G10182" s="61">
        <v>43100</v>
      </c>
    </row>
    <row r="10183" spans="1:7" x14ac:dyDescent="0.15">
      <c r="A10183" s="44">
        <v>40514</v>
      </c>
      <c r="B10183" s="44" t="s">
        <v>1296</v>
      </c>
      <c r="C10183" s="48" t="s">
        <v>9293</v>
      </c>
      <c r="D10183" s="44">
        <v>2008</v>
      </c>
      <c r="E10183" s="48" t="s">
        <v>8780</v>
      </c>
      <c r="F10183" s="44" t="s">
        <v>1294</v>
      </c>
      <c r="G10183" s="61">
        <v>43100</v>
      </c>
    </row>
    <row r="10184" spans="1:7" x14ac:dyDescent="0.15">
      <c r="A10184" s="44">
        <v>40515</v>
      </c>
      <c r="B10184" s="44" t="s">
        <v>1295</v>
      </c>
      <c r="C10184" s="48" t="s">
        <v>9294</v>
      </c>
      <c r="D10184" s="44">
        <v>2011</v>
      </c>
      <c r="E10184" s="48" t="s">
        <v>8780</v>
      </c>
      <c r="F10184" s="44" t="s">
        <v>1294</v>
      </c>
      <c r="G10184" s="61"/>
    </row>
    <row r="10185" spans="1:7" x14ac:dyDescent="0.15">
      <c r="A10185" s="44">
        <v>40516</v>
      </c>
      <c r="B10185" s="44" t="s">
        <v>1295</v>
      </c>
      <c r="C10185" s="48" t="s">
        <v>9295</v>
      </c>
      <c r="D10185" s="44">
        <v>2008</v>
      </c>
      <c r="E10185" s="48" t="s">
        <v>8736</v>
      </c>
      <c r="F10185" s="44" t="s">
        <v>1295</v>
      </c>
      <c r="G10185" s="61"/>
    </row>
    <row r="10186" spans="1:7" x14ac:dyDescent="0.15">
      <c r="A10186" s="44">
        <v>40517</v>
      </c>
      <c r="B10186" s="44" t="s">
        <v>1295</v>
      </c>
      <c r="C10186" s="48" t="s">
        <v>9296</v>
      </c>
      <c r="D10186" s="44">
        <v>2006</v>
      </c>
      <c r="E10186" s="48" t="s">
        <v>8736</v>
      </c>
      <c r="F10186" s="44" t="s">
        <v>1295</v>
      </c>
      <c r="G10186" s="61">
        <v>43100</v>
      </c>
    </row>
    <row r="10187" spans="1:7" x14ac:dyDescent="0.15">
      <c r="A10187" s="44">
        <v>40518</v>
      </c>
      <c r="B10187" s="44" t="s">
        <v>1295</v>
      </c>
      <c r="C10187" s="48" t="s">
        <v>9297</v>
      </c>
      <c r="D10187" s="44">
        <v>2007</v>
      </c>
      <c r="E10187" s="48" t="s">
        <v>8736</v>
      </c>
      <c r="F10187" s="44" t="s">
        <v>1295</v>
      </c>
      <c r="G10187" s="61"/>
    </row>
    <row r="10188" spans="1:7" x14ac:dyDescent="0.15">
      <c r="A10188" s="44">
        <v>40519</v>
      </c>
      <c r="B10188" s="44" t="s">
        <v>1295</v>
      </c>
      <c r="C10188" s="48" t="s">
        <v>9298</v>
      </c>
      <c r="D10188" s="44">
        <v>2006</v>
      </c>
      <c r="E10188" s="48" t="s">
        <v>8826</v>
      </c>
      <c r="F10188" s="44" t="s">
        <v>1294</v>
      </c>
      <c r="G10188" s="61">
        <v>43100</v>
      </c>
    </row>
    <row r="10189" spans="1:7" x14ac:dyDescent="0.15">
      <c r="A10189" s="44">
        <v>40520</v>
      </c>
      <c r="B10189" s="44" t="s">
        <v>1295</v>
      </c>
      <c r="C10189" s="48" t="s">
        <v>9299</v>
      </c>
      <c r="D10189" s="44">
        <v>2007</v>
      </c>
      <c r="E10189" s="48" t="s">
        <v>8697</v>
      </c>
      <c r="F10189" s="44" t="s">
        <v>1291</v>
      </c>
      <c r="G10189" s="61"/>
    </row>
    <row r="10190" spans="1:7" x14ac:dyDescent="0.15">
      <c r="A10190" s="44">
        <v>40521</v>
      </c>
      <c r="B10190" s="44" t="s">
        <v>1295</v>
      </c>
      <c r="C10190" s="48" t="s">
        <v>9300</v>
      </c>
      <c r="D10190" s="44">
        <v>2010</v>
      </c>
      <c r="E10190" s="48" t="s">
        <v>8697</v>
      </c>
      <c r="F10190" s="44" t="s">
        <v>1291</v>
      </c>
      <c r="G10190" s="61"/>
    </row>
    <row r="10191" spans="1:7" x14ac:dyDescent="0.15">
      <c r="A10191" s="44">
        <v>40522</v>
      </c>
      <c r="B10191" s="44" t="s">
        <v>1296</v>
      </c>
      <c r="C10191" s="48" t="s">
        <v>9301</v>
      </c>
      <c r="D10191" s="44">
        <v>2008</v>
      </c>
      <c r="E10191" s="48" t="s">
        <v>8873</v>
      </c>
      <c r="F10191" s="44" t="s">
        <v>1299</v>
      </c>
      <c r="G10191" s="61"/>
    </row>
    <row r="10192" spans="1:7" x14ac:dyDescent="0.15">
      <c r="A10192" s="44">
        <v>40523</v>
      </c>
      <c r="B10192" s="44" t="s">
        <v>1295</v>
      </c>
      <c r="C10192" s="48" t="s">
        <v>9399</v>
      </c>
      <c r="D10192" s="44">
        <v>2006</v>
      </c>
      <c r="E10192" s="48" t="s">
        <v>8873</v>
      </c>
      <c r="F10192" s="44" t="s">
        <v>1299</v>
      </c>
      <c r="G10192" s="61"/>
    </row>
    <row r="10193" spans="1:7" x14ac:dyDescent="0.15">
      <c r="A10193" s="44">
        <v>40524</v>
      </c>
      <c r="B10193" s="44" t="s">
        <v>1295</v>
      </c>
      <c r="C10193" s="48" t="s">
        <v>9302</v>
      </c>
      <c r="D10193" s="44">
        <v>2010</v>
      </c>
      <c r="E10193" s="48" t="s">
        <v>8873</v>
      </c>
      <c r="F10193" s="44" t="s">
        <v>1299</v>
      </c>
      <c r="G10193" s="61"/>
    </row>
    <row r="10194" spans="1:7" x14ac:dyDescent="0.15">
      <c r="A10194" s="44">
        <v>40525</v>
      </c>
      <c r="B10194" s="44" t="s">
        <v>1296</v>
      </c>
      <c r="C10194" s="48" t="s">
        <v>9303</v>
      </c>
      <c r="D10194" s="44">
        <v>2004</v>
      </c>
      <c r="E10194" s="48" t="s">
        <v>8700</v>
      </c>
      <c r="F10194" s="44" t="s">
        <v>1297</v>
      </c>
      <c r="G10194" s="61"/>
    </row>
    <row r="10195" spans="1:7" x14ac:dyDescent="0.15">
      <c r="A10195" s="44">
        <v>40526</v>
      </c>
      <c r="B10195" s="44" t="s">
        <v>1296</v>
      </c>
      <c r="C10195" s="48" t="s">
        <v>9304</v>
      </c>
      <c r="D10195" s="44">
        <v>2005</v>
      </c>
      <c r="E10195" s="48" t="s">
        <v>8807</v>
      </c>
      <c r="F10195" s="44" t="s">
        <v>1291</v>
      </c>
      <c r="G10195" s="61"/>
    </row>
    <row r="10196" spans="1:7" x14ac:dyDescent="0.15">
      <c r="A10196" s="44">
        <v>40527</v>
      </c>
      <c r="B10196" s="44" t="s">
        <v>1295</v>
      </c>
      <c r="C10196" s="48" t="s">
        <v>9305</v>
      </c>
      <c r="D10196" s="44">
        <v>2008</v>
      </c>
      <c r="E10196" s="48" t="s">
        <v>8807</v>
      </c>
      <c r="F10196" s="44" t="s">
        <v>1291</v>
      </c>
      <c r="G10196" s="61">
        <v>43100</v>
      </c>
    </row>
    <row r="10197" spans="1:7" x14ac:dyDescent="0.15">
      <c r="A10197" s="44">
        <v>40528</v>
      </c>
      <c r="B10197" s="44" t="s">
        <v>1296</v>
      </c>
      <c r="C10197" s="48" t="s">
        <v>9306</v>
      </c>
      <c r="D10197" s="44">
        <v>2007</v>
      </c>
      <c r="E10197" s="48" t="s">
        <v>8807</v>
      </c>
      <c r="F10197" s="44" t="s">
        <v>1291</v>
      </c>
      <c r="G10197" s="61">
        <v>43100</v>
      </c>
    </row>
    <row r="10198" spans="1:7" x14ac:dyDescent="0.15">
      <c r="A10198" s="44">
        <v>40529</v>
      </c>
      <c r="B10198" s="44" t="s">
        <v>1296</v>
      </c>
      <c r="C10198" s="48" t="s">
        <v>9307</v>
      </c>
      <c r="D10198" s="44">
        <v>2008</v>
      </c>
      <c r="E10198" s="48" t="s">
        <v>8807</v>
      </c>
      <c r="F10198" s="44" t="s">
        <v>1291</v>
      </c>
      <c r="G10198" s="61">
        <v>43100</v>
      </c>
    </row>
    <row r="10199" spans="1:7" x14ac:dyDescent="0.15">
      <c r="A10199" s="44">
        <v>40530</v>
      </c>
      <c r="B10199" s="44" t="s">
        <v>1295</v>
      </c>
      <c r="C10199" s="48" t="s">
        <v>9308</v>
      </c>
      <c r="D10199" s="44">
        <v>2005</v>
      </c>
      <c r="E10199" s="48" t="s">
        <v>8706</v>
      </c>
      <c r="F10199" s="44" t="s">
        <v>1291</v>
      </c>
      <c r="G10199" s="61">
        <v>43100</v>
      </c>
    </row>
    <row r="10200" spans="1:7" x14ac:dyDescent="0.15">
      <c r="A10200" s="44">
        <v>40531</v>
      </c>
      <c r="B10200" s="44" t="s">
        <v>1295</v>
      </c>
      <c r="C10200" s="48" t="s">
        <v>9309</v>
      </c>
      <c r="D10200" s="44">
        <v>2009</v>
      </c>
      <c r="E10200" s="48" t="s">
        <v>8710</v>
      </c>
      <c r="F10200" s="44" t="s">
        <v>1299</v>
      </c>
      <c r="G10200" s="61"/>
    </row>
    <row r="10201" spans="1:7" x14ac:dyDescent="0.15">
      <c r="A10201" s="44">
        <v>40532</v>
      </c>
      <c r="B10201" s="44" t="s">
        <v>1295</v>
      </c>
      <c r="C10201" s="48" t="s">
        <v>9310</v>
      </c>
      <c r="D10201" s="44">
        <v>2005</v>
      </c>
      <c r="E10201" s="48" t="s">
        <v>8710</v>
      </c>
      <c r="F10201" s="44" t="s">
        <v>1299</v>
      </c>
      <c r="G10201" s="61"/>
    </row>
    <row r="10202" spans="1:7" x14ac:dyDescent="0.15">
      <c r="A10202" s="44">
        <v>40533</v>
      </c>
      <c r="B10202" s="44" t="s">
        <v>1295</v>
      </c>
      <c r="C10202" s="48" t="s">
        <v>9311</v>
      </c>
      <c r="D10202" s="44">
        <v>2004</v>
      </c>
      <c r="E10202" s="48" t="s">
        <v>8710</v>
      </c>
      <c r="F10202" s="44" t="s">
        <v>1299</v>
      </c>
      <c r="G10202" s="61"/>
    </row>
    <row r="10203" spans="1:7" x14ac:dyDescent="0.15">
      <c r="A10203" s="44">
        <v>40534</v>
      </c>
      <c r="B10203" s="44" t="s">
        <v>1295</v>
      </c>
      <c r="C10203" s="48" t="s">
        <v>9312</v>
      </c>
      <c r="D10203" s="44">
        <v>2001</v>
      </c>
      <c r="E10203" s="48" t="s">
        <v>8756</v>
      </c>
      <c r="F10203" s="44" t="s">
        <v>1296</v>
      </c>
      <c r="G10203" s="61"/>
    </row>
    <row r="10204" spans="1:7" x14ac:dyDescent="0.15">
      <c r="A10204" s="44">
        <v>40535</v>
      </c>
      <c r="B10204" s="44" t="s">
        <v>1296</v>
      </c>
      <c r="C10204" s="48" t="s">
        <v>9313</v>
      </c>
      <c r="D10204" s="44">
        <v>2003</v>
      </c>
      <c r="E10204" s="48" t="s">
        <v>8710</v>
      </c>
      <c r="F10204" s="44" t="s">
        <v>1299</v>
      </c>
      <c r="G10204" s="61"/>
    </row>
    <row r="10205" spans="1:7" x14ac:dyDescent="0.15">
      <c r="A10205" s="44">
        <v>40536</v>
      </c>
      <c r="B10205" s="44" t="s">
        <v>1296</v>
      </c>
      <c r="C10205" s="48" t="s">
        <v>9314</v>
      </c>
      <c r="D10205" s="44">
        <v>2006</v>
      </c>
      <c r="E10205" s="48" t="s">
        <v>8717</v>
      </c>
      <c r="F10205" s="44" t="s">
        <v>1299</v>
      </c>
      <c r="G10205" s="61"/>
    </row>
    <row r="10206" spans="1:7" x14ac:dyDescent="0.15">
      <c r="A10206" s="44">
        <v>40537</v>
      </c>
      <c r="B10206" s="44" t="s">
        <v>1295</v>
      </c>
      <c r="C10206" s="48" t="s">
        <v>9315</v>
      </c>
      <c r="D10206" s="44">
        <v>2007</v>
      </c>
      <c r="E10206" s="48" t="s">
        <v>8717</v>
      </c>
      <c r="F10206" s="44" t="s">
        <v>1299</v>
      </c>
      <c r="G10206" s="61"/>
    </row>
    <row r="10207" spans="1:7" x14ac:dyDescent="0.15">
      <c r="A10207" s="44">
        <v>40538</v>
      </c>
      <c r="B10207" s="44" t="s">
        <v>1295</v>
      </c>
      <c r="C10207" s="48" t="s">
        <v>9316</v>
      </c>
      <c r="D10207" s="44">
        <v>2009</v>
      </c>
      <c r="E10207" s="48" t="s">
        <v>8717</v>
      </c>
      <c r="F10207" s="44" t="s">
        <v>1299</v>
      </c>
      <c r="G10207" s="61"/>
    </row>
    <row r="10208" spans="1:7" x14ac:dyDescent="0.15">
      <c r="A10208" s="44">
        <v>40540</v>
      </c>
      <c r="B10208" s="44" t="s">
        <v>1295</v>
      </c>
      <c r="C10208" s="48" t="s">
        <v>3755</v>
      </c>
      <c r="D10208" s="44">
        <v>2006</v>
      </c>
      <c r="E10208" s="48" t="s">
        <v>8734</v>
      </c>
      <c r="F10208" s="44" t="s">
        <v>1297</v>
      </c>
      <c r="G10208" s="61"/>
    </row>
    <row r="10209" spans="1:7" x14ac:dyDescent="0.15">
      <c r="A10209" s="44">
        <v>40541</v>
      </c>
      <c r="B10209" s="44" t="s">
        <v>1296</v>
      </c>
      <c r="C10209" s="48" t="s">
        <v>9317</v>
      </c>
      <c r="D10209" s="44">
        <v>2004</v>
      </c>
      <c r="E10209" s="48" t="s">
        <v>8748</v>
      </c>
      <c r="F10209" s="44" t="s">
        <v>1296</v>
      </c>
      <c r="G10209" s="61"/>
    </row>
    <row r="10210" spans="1:7" x14ac:dyDescent="0.15">
      <c r="A10210" s="44">
        <v>40542</v>
      </c>
      <c r="B10210" s="44" t="s">
        <v>1295</v>
      </c>
      <c r="C10210" s="48" t="s">
        <v>9318</v>
      </c>
      <c r="D10210" s="44">
        <v>2004</v>
      </c>
      <c r="E10210" s="48" t="s">
        <v>8748</v>
      </c>
      <c r="F10210" s="44" t="s">
        <v>1296</v>
      </c>
      <c r="G10210" s="61"/>
    </row>
    <row r="10211" spans="1:7" x14ac:dyDescent="0.15">
      <c r="A10211" s="44">
        <v>40543</v>
      </c>
      <c r="B10211" s="44" t="s">
        <v>1296</v>
      </c>
      <c r="C10211" s="48" t="s">
        <v>9319</v>
      </c>
      <c r="D10211" s="44">
        <v>2003</v>
      </c>
      <c r="E10211" s="48" t="s">
        <v>8748</v>
      </c>
      <c r="F10211" s="44" t="s">
        <v>1296</v>
      </c>
      <c r="G10211" s="61"/>
    </row>
    <row r="10212" spans="1:7" x14ac:dyDescent="0.15">
      <c r="A10212" s="44">
        <v>40544</v>
      </c>
      <c r="B10212" s="44" t="s">
        <v>1296</v>
      </c>
      <c r="C10212" s="48" t="s">
        <v>9320</v>
      </c>
      <c r="D10212" s="44">
        <v>2007</v>
      </c>
      <c r="E10212" s="48" t="s">
        <v>8748</v>
      </c>
      <c r="F10212" s="44" t="s">
        <v>1296</v>
      </c>
      <c r="G10212" s="61">
        <v>43100</v>
      </c>
    </row>
    <row r="10213" spans="1:7" x14ac:dyDescent="0.15">
      <c r="A10213" s="44">
        <v>40545</v>
      </c>
      <c r="B10213" s="44" t="s">
        <v>1296</v>
      </c>
      <c r="C10213" s="48" t="s">
        <v>9321</v>
      </c>
      <c r="D10213" s="44">
        <v>2006</v>
      </c>
      <c r="E10213" s="48" t="s">
        <v>8748</v>
      </c>
      <c r="F10213" s="44" t="s">
        <v>1296</v>
      </c>
      <c r="G10213" s="61">
        <v>43100</v>
      </c>
    </row>
    <row r="10214" spans="1:7" x14ac:dyDescent="0.15">
      <c r="A10214" s="44">
        <v>40546</v>
      </c>
      <c r="B10214" s="44" t="s">
        <v>1296</v>
      </c>
      <c r="C10214" s="48" t="s">
        <v>6395</v>
      </c>
      <c r="D10214" s="44">
        <v>2005</v>
      </c>
      <c r="E10214" s="48" t="s">
        <v>8748</v>
      </c>
      <c r="F10214" s="44" t="s">
        <v>1296</v>
      </c>
      <c r="G10214" s="61"/>
    </row>
    <row r="10215" spans="1:7" x14ac:dyDescent="0.15">
      <c r="A10215" s="44">
        <v>40547</v>
      </c>
      <c r="B10215" s="44" t="s">
        <v>1296</v>
      </c>
      <c r="C10215" s="48" t="s">
        <v>9322</v>
      </c>
      <c r="D10215" s="44">
        <v>2008</v>
      </c>
      <c r="E10215" s="48" t="s">
        <v>8748</v>
      </c>
      <c r="F10215" s="44" t="s">
        <v>1296</v>
      </c>
      <c r="G10215" s="61">
        <v>43100</v>
      </c>
    </row>
    <row r="10216" spans="1:7" x14ac:dyDescent="0.15">
      <c r="A10216" s="44">
        <v>40548</v>
      </c>
      <c r="B10216" s="44" t="s">
        <v>1295</v>
      </c>
      <c r="C10216" s="48" t="s">
        <v>9323</v>
      </c>
      <c r="D10216" s="44">
        <v>2007</v>
      </c>
      <c r="E10216" s="48" t="s">
        <v>8750</v>
      </c>
      <c r="F10216" s="44" t="s">
        <v>1290</v>
      </c>
      <c r="G10216" s="61"/>
    </row>
    <row r="10217" spans="1:7" x14ac:dyDescent="0.15">
      <c r="A10217" s="44">
        <v>40549</v>
      </c>
      <c r="B10217" s="44" t="s">
        <v>1295</v>
      </c>
      <c r="C10217" s="48" t="s">
        <v>9324</v>
      </c>
      <c r="D10217" s="44">
        <v>2009</v>
      </c>
      <c r="E10217" s="48" t="s">
        <v>8750</v>
      </c>
      <c r="F10217" s="44" t="s">
        <v>1290</v>
      </c>
      <c r="G10217" s="61"/>
    </row>
    <row r="10218" spans="1:7" x14ac:dyDescent="0.15">
      <c r="A10218" s="44">
        <v>40550</v>
      </c>
      <c r="B10218" s="44" t="s">
        <v>1296</v>
      </c>
      <c r="C10218" s="48" t="s">
        <v>9325</v>
      </c>
      <c r="D10218" s="44">
        <v>2001</v>
      </c>
      <c r="E10218" s="48" t="s">
        <v>8750</v>
      </c>
      <c r="F10218" s="44" t="s">
        <v>1290</v>
      </c>
      <c r="G10218" s="61"/>
    </row>
    <row r="10219" spans="1:7" x14ac:dyDescent="0.15">
      <c r="A10219" s="44">
        <v>40551</v>
      </c>
      <c r="B10219" s="44" t="s">
        <v>1296</v>
      </c>
      <c r="C10219" s="48" t="s">
        <v>9326</v>
      </c>
      <c r="D10219" s="44">
        <v>2002</v>
      </c>
      <c r="E10219" s="48" t="s">
        <v>8708</v>
      </c>
      <c r="F10219" s="44" t="s">
        <v>1296</v>
      </c>
      <c r="G10219" s="61">
        <v>43100</v>
      </c>
    </row>
    <row r="10220" spans="1:7" x14ac:dyDescent="0.15">
      <c r="A10220" s="44">
        <v>40552</v>
      </c>
      <c r="B10220" s="44" t="s">
        <v>1295</v>
      </c>
      <c r="C10220" s="48" t="s">
        <v>9327</v>
      </c>
      <c r="D10220" s="44">
        <v>2006</v>
      </c>
      <c r="E10220" s="48" t="s">
        <v>11382</v>
      </c>
      <c r="F10220" s="44" t="s">
        <v>1298</v>
      </c>
      <c r="G10220" s="61">
        <v>43100</v>
      </c>
    </row>
    <row r="10221" spans="1:7" x14ac:dyDescent="0.15">
      <c r="A10221" s="44">
        <v>40553</v>
      </c>
      <c r="B10221" s="44" t="s">
        <v>1295</v>
      </c>
      <c r="C10221" s="48" t="s">
        <v>9328</v>
      </c>
      <c r="D10221" s="44">
        <v>2007</v>
      </c>
      <c r="E10221" s="48" t="s">
        <v>11382</v>
      </c>
      <c r="F10221" s="44" t="s">
        <v>1298</v>
      </c>
      <c r="G10221" s="61"/>
    </row>
    <row r="10222" spans="1:7" x14ac:dyDescent="0.15">
      <c r="A10222" s="44">
        <v>40554</v>
      </c>
      <c r="B10222" s="44" t="s">
        <v>1296</v>
      </c>
      <c r="C10222" s="48" t="s">
        <v>9329</v>
      </c>
      <c r="D10222" s="44">
        <v>2007</v>
      </c>
      <c r="E10222" s="48" t="s">
        <v>8890</v>
      </c>
      <c r="F10222" s="44" t="s">
        <v>1290</v>
      </c>
      <c r="G10222" s="61">
        <v>43100</v>
      </c>
    </row>
    <row r="10223" spans="1:7" x14ac:dyDescent="0.15">
      <c r="A10223" s="44">
        <v>40555</v>
      </c>
      <c r="B10223" s="44" t="s">
        <v>1296</v>
      </c>
      <c r="C10223" s="48" t="s">
        <v>9330</v>
      </c>
      <c r="D10223" s="44">
        <v>2005</v>
      </c>
      <c r="E10223" s="48" t="s">
        <v>8890</v>
      </c>
      <c r="F10223" s="44" t="s">
        <v>1290</v>
      </c>
      <c r="G10223" s="61">
        <v>43100</v>
      </c>
    </row>
    <row r="10224" spans="1:7" x14ac:dyDescent="0.15">
      <c r="A10224" s="44">
        <v>40556</v>
      </c>
      <c r="B10224" s="44" t="s">
        <v>1295</v>
      </c>
      <c r="C10224" s="48" t="s">
        <v>9331</v>
      </c>
      <c r="D10224" s="44">
        <v>2008</v>
      </c>
      <c r="E10224" s="48" t="s">
        <v>8760</v>
      </c>
      <c r="F10224" s="44" t="s">
        <v>1297</v>
      </c>
      <c r="G10224" s="61"/>
    </row>
    <row r="10225" spans="1:7" x14ac:dyDescent="0.15">
      <c r="A10225" s="44">
        <v>40557</v>
      </c>
      <c r="B10225" s="44" t="s">
        <v>1296</v>
      </c>
      <c r="C10225" s="48" t="s">
        <v>9332</v>
      </c>
      <c r="D10225" s="44">
        <v>2008</v>
      </c>
      <c r="E10225" s="48" t="s">
        <v>8760</v>
      </c>
      <c r="F10225" s="44" t="s">
        <v>1297</v>
      </c>
      <c r="G10225" s="61"/>
    </row>
    <row r="10226" spans="1:7" x14ac:dyDescent="0.15">
      <c r="A10226" s="44">
        <v>40558</v>
      </c>
      <c r="B10226" s="44" t="s">
        <v>1295</v>
      </c>
      <c r="C10226" s="48" t="s">
        <v>9333</v>
      </c>
      <c r="D10226" s="44">
        <v>2006</v>
      </c>
      <c r="E10226" s="48" t="s">
        <v>9290</v>
      </c>
      <c r="F10226" s="44" t="s">
        <v>1291</v>
      </c>
      <c r="G10226" s="61"/>
    </row>
    <row r="10227" spans="1:7" x14ac:dyDescent="0.15">
      <c r="A10227" s="44">
        <v>40559</v>
      </c>
      <c r="B10227" s="44" t="s">
        <v>1295</v>
      </c>
      <c r="C10227" s="48" t="s">
        <v>9334</v>
      </c>
      <c r="D10227" s="44">
        <v>2000</v>
      </c>
      <c r="E10227" s="48" t="s">
        <v>9290</v>
      </c>
      <c r="F10227" s="44" t="s">
        <v>1291</v>
      </c>
      <c r="G10227" s="61"/>
    </row>
    <row r="10228" spans="1:7" x14ac:dyDescent="0.15">
      <c r="A10228" s="44">
        <v>40560</v>
      </c>
      <c r="B10228" s="44" t="s">
        <v>1295</v>
      </c>
      <c r="C10228" s="48" t="s">
        <v>9335</v>
      </c>
      <c r="D10228" s="44">
        <v>2008</v>
      </c>
      <c r="E10228" s="48" t="s">
        <v>9290</v>
      </c>
      <c r="F10228" s="44" t="s">
        <v>1291</v>
      </c>
      <c r="G10228" s="61"/>
    </row>
    <row r="10229" spans="1:7" x14ac:dyDescent="0.15">
      <c r="A10229" s="44">
        <v>40561</v>
      </c>
      <c r="B10229" s="44" t="s">
        <v>1295</v>
      </c>
      <c r="C10229" s="48" t="s">
        <v>9336</v>
      </c>
      <c r="D10229" s="44">
        <v>2008</v>
      </c>
      <c r="E10229" s="48" t="s">
        <v>9290</v>
      </c>
      <c r="F10229" s="44" t="s">
        <v>1291</v>
      </c>
      <c r="G10229" s="61"/>
    </row>
    <row r="10230" spans="1:7" x14ac:dyDescent="0.15">
      <c r="A10230" s="44">
        <v>40562</v>
      </c>
      <c r="B10230" s="44" t="s">
        <v>1295</v>
      </c>
      <c r="C10230" s="48" t="s">
        <v>9337</v>
      </c>
      <c r="D10230" s="44">
        <v>2003</v>
      </c>
      <c r="E10230" s="48" t="s">
        <v>9290</v>
      </c>
      <c r="F10230" s="44" t="s">
        <v>1291</v>
      </c>
      <c r="G10230" s="61"/>
    </row>
    <row r="10231" spans="1:7" x14ac:dyDescent="0.15">
      <c r="A10231" s="44">
        <v>40563</v>
      </c>
      <c r="B10231" s="44" t="s">
        <v>1295</v>
      </c>
      <c r="C10231" s="48" t="s">
        <v>9338</v>
      </c>
      <c r="D10231" s="44">
        <v>2005</v>
      </c>
      <c r="E10231" s="48" t="s">
        <v>9290</v>
      </c>
      <c r="F10231" s="44" t="s">
        <v>1291</v>
      </c>
      <c r="G10231" s="61"/>
    </row>
    <row r="10232" spans="1:7" x14ac:dyDescent="0.15">
      <c r="A10232" s="44">
        <v>40564</v>
      </c>
      <c r="B10232" s="44" t="s">
        <v>1296</v>
      </c>
      <c r="C10232" s="48" t="s">
        <v>9339</v>
      </c>
      <c r="D10232" s="44">
        <v>2002</v>
      </c>
      <c r="E10232" s="48" t="s">
        <v>9290</v>
      </c>
      <c r="F10232" s="44" t="s">
        <v>1291</v>
      </c>
      <c r="G10232" s="61"/>
    </row>
    <row r="10233" spans="1:7" x14ac:dyDescent="0.15">
      <c r="A10233" s="44">
        <v>40566</v>
      </c>
      <c r="B10233" s="44" t="s">
        <v>1295</v>
      </c>
      <c r="C10233" s="48" t="s">
        <v>9340</v>
      </c>
      <c r="D10233" s="44">
        <v>2009</v>
      </c>
      <c r="E10233" s="48" t="s">
        <v>9290</v>
      </c>
      <c r="F10233" s="44" t="s">
        <v>1291</v>
      </c>
      <c r="G10233" s="61"/>
    </row>
    <row r="10234" spans="1:7" x14ac:dyDescent="0.15">
      <c r="A10234" s="44">
        <v>40568</v>
      </c>
      <c r="B10234" s="44" t="s">
        <v>1296</v>
      </c>
      <c r="C10234" s="48" t="s">
        <v>9341</v>
      </c>
      <c r="D10234" s="44">
        <v>2005</v>
      </c>
      <c r="E10234" s="48" t="s">
        <v>8717</v>
      </c>
      <c r="F10234" s="44" t="s">
        <v>1299</v>
      </c>
      <c r="G10234" s="61">
        <v>43100</v>
      </c>
    </row>
    <row r="10235" spans="1:7" x14ac:dyDescent="0.15">
      <c r="A10235" s="44">
        <v>40569</v>
      </c>
      <c r="B10235" s="44" t="s">
        <v>1295</v>
      </c>
      <c r="C10235" s="48" t="s">
        <v>9342</v>
      </c>
      <c r="D10235" s="44">
        <v>2001</v>
      </c>
      <c r="E10235" s="48" t="s">
        <v>9290</v>
      </c>
      <c r="F10235" s="44" t="s">
        <v>1291</v>
      </c>
      <c r="G10235" s="61"/>
    </row>
    <row r="10236" spans="1:7" x14ac:dyDescent="0.15">
      <c r="A10236" s="44">
        <v>40570</v>
      </c>
      <c r="B10236" s="44" t="s">
        <v>1296</v>
      </c>
      <c r="C10236" s="48" t="s">
        <v>9343</v>
      </c>
      <c r="D10236" s="44">
        <v>2005</v>
      </c>
      <c r="E10236" s="48" t="s">
        <v>9290</v>
      </c>
      <c r="F10236" s="44" t="s">
        <v>1291</v>
      </c>
      <c r="G10236" s="61"/>
    </row>
    <row r="10237" spans="1:7" x14ac:dyDescent="0.15">
      <c r="A10237" s="44">
        <v>40571</v>
      </c>
      <c r="B10237" s="44" t="s">
        <v>1296</v>
      </c>
      <c r="C10237" s="48" t="s">
        <v>9344</v>
      </c>
      <c r="D10237" s="44">
        <v>2004</v>
      </c>
      <c r="E10237" s="48" t="s">
        <v>9290</v>
      </c>
      <c r="F10237" s="44" t="s">
        <v>1291</v>
      </c>
      <c r="G10237" s="61"/>
    </row>
    <row r="10238" spans="1:7" x14ac:dyDescent="0.15">
      <c r="A10238" s="44">
        <v>40572</v>
      </c>
      <c r="B10238" s="44" t="s">
        <v>1295</v>
      </c>
      <c r="C10238" s="48" t="s">
        <v>9345</v>
      </c>
      <c r="D10238" s="44">
        <v>2002</v>
      </c>
      <c r="E10238" s="48" t="s">
        <v>9290</v>
      </c>
      <c r="F10238" s="44" t="s">
        <v>1291</v>
      </c>
      <c r="G10238" s="61"/>
    </row>
    <row r="10239" spans="1:7" x14ac:dyDescent="0.15">
      <c r="A10239" s="44">
        <v>40573</v>
      </c>
      <c r="B10239" s="44" t="s">
        <v>1295</v>
      </c>
      <c r="C10239" s="48" t="s">
        <v>9346</v>
      </c>
      <c r="D10239" s="44">
        <v>2008</v>
      </c>
      <c r="E10239" s="48" t="s">
        <v>9290</v>
      </c>
      <c r="F10239" s="44" t="s">
        <v>1291</v>
      </c>
      <c r="G10239" s="61"/>
    </row>
    <row r="10240" spans="1:7" x14ac:dyDescent="0.15">
      <c r="A10240" s="44">
        <v>40574</v>
      </c>
      <c r="B10240" s="44" t="s">
        <v>1296</v>
      </c>
      <c r="C10240" s="48" t="s">
        <v>9400</v>
      </c>
      <c r="D10240" s="44">
        <v>2004</v>
      </c>
      <c r="E10240" s="48" t="s">
        <v>9290</v>
      </c>
      <c r="F10240" s="44" t="s">
        <v>1291</v>
      </c>
      <c r="G10240" s="61"/>
    </row>
    <row r="10241" spans="1:7" x14ac:dyDescent="0.15">
      <c r="A10241" s="44">
        <v>40575</v>
      </c>
      <c r="B10241" s="44" t="s">
        <v>1295</v>
      </c>
      <c r="C10241" s="48" t="s">
        <v>9347</v>
      </c>
      <c r="D10241" s="44">
        <v>2006</v>
      </c>
      <c r="E10241" s="48" t="s">
        <v>9290</v>
      </c>
      <c r="F10241" s="44" t="s">
        <v>1291</v>
      </c>
      <c r="G10241" s="61"/>
    </row>
    <row r="10242" spans="1:7" x14ac:dyDescent="0.15">
      <c r="A10242" s="44">
        <v>40576</v>
      </c>
      <c r="B10242" s="44" t="s">
        <v>1295</v>
      </c>
      <c r="C10242" s="48" t="s">
        <v>9348</v>
      </c>
      <c r="D10242" s="44">
        <v>2000</v>
      </c>
      <c r="E10242" s="48" t="s">
        <v>9290</v>
      </c>
      <c r="F10242" s="44" t="s">
        <v>1291</v>
      </c>
      <c r="G10242" s="61"/>
    </row>
    <row r="10243" spans="1:7" x14ac:dyDescent="0.15">
      <c r="A10243" s="44">
        <v>40577</v>
      </c>
      <c r="B10243" s="44" t="s">
        <v>1296</v>
      </c>
      <c r="C10243" s="48" t="s">
        <v>9349</v>
      </c>
      <c r="D10243" s="44">
        <v>2007</v>
      </c>
      <c r="E10243" s="48" t="s">
        <v>8710</v>
      </c>
      <c r="F10243" s="44" t="s">
        <v>1299</v>
      </c>
      <c r="G10243" s="61"/>
    </row>
    <row r="10244" spans="1:7" x14ac:dyDescent="0.15">
      <c r="A10244" s="44">
        <v>40578</v>
      </c>
      <c r="B10244" s="44" t="s">
        <v>1295</v>
      </c>
      <c r="C10244" s="48" t="s">
        <v>9350</v>
      </c>
      <c r="D10244" s="44">
        <v>2010</v>
      </c>
      <c r="E10244" s="48" t="s">
        <v>8710</v>
      </c>
      <c r="F10244" s="44" t="s">
        <v>1299</v>
      </c>
      <c r="G10244" s="61"/>
    </row>
    <row r="10245" spans="1:7" x14ac:dyDescent="0.15">
      <c r="A10245" s="44">
        <v>40579</v>
      </c>
      <c r="B10245" s="44" t="s">
        <v>1295</v>
      </c>
      <c r="C10245" s="48" t="s">
        <v>9351</v>
      </c>
      <c r="D10245" s="44">
        <v>2008</v>
      </c>
      <c r="E10245" s="48" t="s">
        <v>8710</v>
      </c>
      <c r="F10245" s="44" t="s">
        <v>1299</v>
      </c>
      <c r="G10245" s="61"/>
    </row>
    <row r="10246" spans="1:7" x14ac:dyDescent="0.15">
      <c r="A10246" s="44">
        <v>40580</v>
      </c>
      <c r="B10246" s="44" t="s">
        <v>1296</v>
      </c>
      <c r="C10246" s="48" t="s">
        <v>9352</v>
      </c>
      <c r="D10246" s="44">
        <v>2006</v>
      </c>
      <c r="E10246" s="48" t="s">
        <v>8710</v>
      </c>
      <c r="F10246" s="44" t="s">
        <v>1299</v>
      </c>
      <c r="G10246" s="61"/>
    </row>
    <row r="10247" spans="1:7" x14ac:dyDescent="0.15">
      <c r="A10247" s="44">
        <v>40581</v>
      </c>
      <c r="B10247" s="44" t="s">
        <v>1295</v>
      </c>
      <c r="C10247" s="48" t="s">
        <v>9353</v>
      </c>
      <c r="D10247" s="44">
        <v>2006</v>
      </c>
      <c r="E10247" s="48" t="s">
        <v>9214</v>
      </c>
      <c r="F10247" s="44" t="s">
        <v>1291</v>
      </c>
      <c r="G10247" s="61">
        <v>43100</v>
      </c>
    </row>
    <row r="10248" spans="1:7" x14ac:dyDescent="0.15">
      <c r="A10248" s="44">
        <v>40582</v>
      </c>
      <c r="B10248" s="44" t="s">
        <v>1296</v>
      </c>
      <c r="C10248" s="48" t="s">
        <v>9354</v>
      </c>
      <c r="D10248" s="44">
        <v>2004</v>
      </c>
      <c r="E10248" s="48" t="s">
        <v>8710</v>
      </c>
      <c r="F10248" s="44" t="s">
        <v>1299</v>
      </c>
      <c r="G10248" s="61"/>
    </row>
    <row r="10249" spans="1:7" x14ac:dyDescent="0.15">
      <c r="A10249" s="44">
        <v>40583</v>
      </c>
      <c r="B10249" s="44" t="s">
        <v>1295</v>
      </c>
      <c r="C10249" s="48" t="s">
        <v>2811</v>
      </c>
      <c r="D10249" s="44">
        <v>2010</v>
      </c>
      <c r="E10249" s="48" t="s">
        <v>8710</v>
      </c>
      <c r="F10249" s="44" t="s">
        <v>1299</v>
      </c>
      <c r="G10249" s="61"/>
    </row>
    <row r="10250" spans="1:7" x14ac:dyDescent="0.15">
      <c r="A10250" s="44">
        <v>40584</v>
      </c>
      <c r="B10250" s="44" t="s">
        <v>1296</v>
      </c>
      <c r="C10250" s="48" t="s">
        <v>9355</v>
      </c>
      <c r="D10250" s="44">
        <v>2007</v>
      </c>
      <c r="E10250" s="48" t="s">
        <v>8713</v>
      </c>
      <c r="F10250" s="44" t="s">
        <v>1297</v>
      </c>
      <c r="G10250" s="61"/>
    </row>
    <row r="10251" spans="1:7" x14ac:dyDescent="0.15">
      <c r="A10251" s="44">
        <v>40585</v>
      </c>
      <c r="B10251" s="44" t="s">
        <v>1295</v>
      </c>
      <c r="C10251" s="48" t="s">
        <v>9356</v>
      </c>
      <c r="D10251" s="44">
        <v>2004</v>
      </c>
      <c r="E10251" s="48" t="s">
        <v>8746</v>
      </c>
      <c r="F10251" s="44" t="s">
        <v>1293</v>
      </c>
      <c r="G10251" s="61"/>
    </row>
    <row r="10252" spans="1:7" x14ac:dyDescent="0.15">
      <c r="A10252" s="44">
        <v>40586</v>
      </c>
      <c r="B10252" s="44" t="s">
        <v>1295</v>
      </c>
      <c r="C10252" s="48" t="s">
        <v>9357</v>
      </c>
      <c r="D10252" s="44">
        <v>2006</v>
      </c>
      <c r="E10252" s="48" t="s">
        <v>8743</v>
      </c>
      <c r="F10252" s="44" t="s">
        <v>1299</v>
      </c>
      <c r="G10252" s="61">
        <v>43100</v>
      </c>
    </row>
    <row r="10253" spans="1:7" x14ac:dyDescent="0.15">
      <c r="A10253" s="44">
        <v>40587</v>
      </c>
      <c r="B10253" s="44" t="s">
        <v>1295</v>
      </c>
      <c r="C10253" s="48" t="s">
        <v>9358</v>
      </c>
      <c r="D10253" s="44">
        <v>2008</v>
      </c>
      <c r="E10253" s="48" t="s">
        <v>8743</v>
      </c>
      <c r="F10253" s="44" t="s">
        <v>1299</v>
      </c>
      <c r="G10253" s="61"/>
    </row>
    <row r="10254" spans="1:7" x14ac:dyDescent="0.15">
      <c r="A10254" s="44">
        <v>40588</v>
      </c>
      <c r="B10254" s="44" t="s">
        <v>1296</v>
      </c>
      <c r="C10254" s="48" t="s">
        <v>9359</v>
      </c>
      <c r="D10254" s="44">
        <v>2007</v>
      </c>
      <c r="E10254" s="48" t="s">
        <v>8754</v>
      </c>
      <c r="F10254" s="44" t="s">
        <v>1293</v>
      </c>
      <c r="G10254" s="61"/>
    </row>
    <row r="10255" spans="1:7" x14ac:dyDescent="0.15">
      <c r="A10255" s="44">
        <v>40589</v>
      </c>
      <c r="B10255" s="44" t="s">
        <v>1296</v>
      </c>
      <c r="C10255" s="48" t="s">
        <v>9360</v>
      </c>
      <c r="D10255" s="44">
        <v>2008</v>
      </c>
      <c r="E10255" s="48" t="s">
        <v>8754</v>
      </c>
      <c r="F10255" s="44" t="s">
        <v>1293</v>
      </c>
      <c r="G10255" s="61"/>
    </row>
    <row r="10256" spans="1:7" x14ac:dyDescent="0.15">
      <c r="A10256" s="44">
        <v>40590</v>
      </c>
      <c r="B10256" s="44" t="s">
        <v>1296</v>
      </c>
      <c r="C10256" s="48" t="s">
        <v>9361</v>
      </c>
      <c r="D10256" s="44">
        <v>2008</v>
      </c>
      <c r="E10256" s="48" t="s">
        <v>8754</v>
      </c>
      <c r="F10256" s="44" t="s">
        <v>1293</v>
      </c>
      <c r="G10256" s="61"/>
    </row>
    <row r="10257" spans="1:7" x14ac:dyDescent="0.15">
      <c r="A10257" s="44">
        <v>40591</v>
      </c>
      <c r="B10257" s="44" t="s">
        <v>1296</v>
      </c>
      <c r="C10257" s="48" t="s">
        <v>9362</v>
      </c>
      <c r="D10257" s="44">
        <v>2005</v>
      </c>
      <c r="E10257" s="48" t="s">
        <v>8754</v>
      </c>
      <c r="F10257" s="44" t="s">
        <v>1293</v>
      </c>
      <c r="G10257" s="61"/>
    </row>
    <row r="10258" spans="1:7" x14ac:dyDescent="0.15">
      <c r="A10258" s="44">
        <v>40592</v>
      </c>
      <c r="B10258" s="44" t="s">
        <v>1296</v>
      </c>
      <c r="C10258" s="48" t="s">
        <v>9363</v>
      </c>
      <c r="D10258" s="44">
        <v>2005</v>
      </c>
      <c r="E10258" s="48" t="s">
        <v>8754</v>
      </c>
      <c r="F10258" s="44" t="s">
        <v>1293</v>
      </c>
      <c r="G10258" s="61"/>
    </row>
    <row r="10259" spans="1:7" x14ac:dyDescent="0.15">
      <c r="A10259" s="44">
        <v>40593</v>
      </c>
      <c r="B10259" s="44" t="s">
        <v>1295</v>
      </c>
      <c r="C10259" s="48" t="s">
        <v>9364</v>
      </c>
      <c r="D10259" s="44">
        <v>2007</v>
      </c>
      <c r="E10259" s="48" t="s">
        <v>8693</v>
      </c>
      <c r="F10259" s="44" t="s">
        <v>1295</v>
      </c>
      <c r="G10259" s="61"/>
    </row>
    <row r="10260" spans="1:7" x14ac:dyDescent="0.15">
      <c r="A10260" s="44">
        <v>40594</v>
      </c>
      <c r="B10260" s="44" t="s">
        <v>1295</v>
      </c>
      <c r="C10260" s="48" t="s">
        <v>9365</v>
      </c>
      <c r="D10260" s="44">
        <v>2003</v>
      </c>
      <c r="E10260" s="48" t="s">
        <v>8693</v>
      </c>
      <c r="F10260" s="44" t="s">
        <v>1295</v>
      </c>
      <c r="G10260" s="61"/>
    </row>
    <row r="10261" spans="1:7" x14ac:dyDescent="0.15">
      <c r="A10261" s="44">
        <v>40595</v>
      </c>
      <c r="B10261" s="44" t="s">
        <v>1296</v>
      </c>
      <c r="C10261" s="48" t="s">
        <v>9366</v>
      </c>
      <c r="D10261" s="44">
        <v>2006</v>
      </c>
      <c r="E10261" s="48" t="s">
        <v>8763</v>
      </c>
      <c r="F10261" s="44" t="s">
        <v>1299</v>
      </c>
      <c r="G10261" s="61"/>
    </row>
    <row r="10262" spans="1:7" x14ac:dyDescent="0.15">
      <c r="A10262" s="44">
        <v>40596</v>
      </c>
      <c r="B10262" s="44" t="s">
        <v>1295</v>
      </c>
      <c r="C10262" s="48" t="s">
        <v>9367</v>
      </c>
      <c r="D10262" s="44">
        <v>2006</v>
      </c>
      <c r="E10262" s="48" t="s">
        <v>8763</v>
      </c>
      <c r="F10262" s="44" t="s">
        <v>1299</v>
      </c>
      <c r="G10262" s="61"/>
    </row>
    <row r="10263" spans="1:7" x14ac:dyDescent="0.15">
      <c r="A10263" s="44">
        <v>40597</v>
      </c>
      <c r="B10263" s="44" t="s">
        <v>1296</v>
      </c>
      <c r="C10263" s="48" t="s">
        <v>9368</v>
      </c>
      <c r="D10263" s="44">
        <v>2005</v>
      </c>
      <c r="E10263" s="48" t="s">
        <v>8763</v>
      </c>
      <c r="F10263" s="44" t="s">
        <v>1299</v>
      </c>
      <c r="G10263" s="61"/>
    </row>
    <row r="10264" spans="1:7" x14ac:dyDescent="0.15">
      <c r="A10264" s="44">
        <v>40598</v>
      </c>
      <c r="B10264" s="44" t="s">
        <v>1295</v>
      </c>
      <c r="C10264" s="48" t="s">
        <v>9369</v>
      </c>
      <c r="D10264" s="44">
        <v>2005</v>
      </c>
      <c r="E10264" s="48" t="s">
        <v>8718</v>
      </c>
      <c r="F10264" s="44" t="s">
        <v>1293</v>
      </c>
      <c r="G10264" s="61"/>
    </row>
    <row r="10265" spans="1:7" x14ac:dyDescent="0.15">
      <c r="A10265" s="44">
        <v>40599</v>
      </c>
      <c r="B10265" s="44" t="s">
        <v>1296</v>
      </c>
      <c r="C10265" s="48" t="s">
        <v>9370</v>
      </c>
      <c r="D10265" s="44">
        <v>2004</v>
      </c>
      <c r="E10265" s="48" t="s">
        <v>8749</v>
      </c>
      <c r="F10265" s="44" t="s">
        <v>1291</v>
      </c>
      <c r="G10265" s="61">
        <v>43100</v>
      </c>
    </row>
    <row r="10266" spans="1:7" x14ac:dyDescent="0.15">
      <c r="A10266" s="44">
        <v>40601</v>
      </c>
      <c r="B10266" s="44" t="s">
        <v>1295</v>
      </c>
      <c r="C10266" s="48" t="s">
        <v>9371</v>
      </c>
      <c r="D10266" s="44">
        <v>2008</v>
      </c>
      <c r="E10266" s="48" t="s">
        <v>8726</v>
      </c>
      <c r="F10266" s="44" t="s">
        <v>1292</v>
      </c>
      <c r="G10266" s="61"/>
    </row>
    <row r="10267" spans="1:7" x14ac:dyDescent="0.15">
      <c r="A10267" s="44">
        <v>40602</v>
      </c>
      <c r="B10267" s="44" t="s">
        <v>1296</v>
      </c>
      <c r="C10267" s="48" t="s">
        <v>9372</v>
      </c>
      <c r="D10267" s="44">
        <v>2008</v>
      </c>
      <c r="E10267" s="48" t="s">
        <v>8702</v>
      </c>
      <c r="F10267" s="44" t="s">
        <v>1299</v>
      </c>
      <c r="G10267" s="61">
        <v>43100</v>
      </c>
    </row>
    <row r="10268" spans="1:7" x14ac:dyDescent="0.15">
      <c r="A10268" s="133">
        <v>40603</v>
      </c>
      <c r="B10268" s="133" t="s">
        <v>1295</v>
      </c>
      <c r="C10268" s="134" t="s">
        <v>9373</v>
      </c>
      <c r="D10268" s="133">
        <v>2008</v>
      </c>
      <c r="E10268" s="134" t="s">
        <v>8702</v>
      </c>
      <c r="F10268" s="133" t="s">
        <v>1299</v>
      </c>
    </row>
    <row r="10269" spans="1:7" x14ac:dyDescent="0.15">
      <c r="A10269" s="44">
        <v>40604</v>
      </c>
      <c r="B10269" s="44" t="s">
        <v>1296</v>
      </c>
      <c r="C10269" s="48" t="s">
        <v>9374</v>
      </c>
      <c r="D10269" s="44">
        <v>2009</v>
      </c>
      <c r="E10269" s="48" t="s">
        <v>8702</v>
      </c>
      <c r="F10269" s="44" t="s">
        <v>1299</v>
      </c>
      <c r="G10269" s="61"/>
    </row>
    <row r="10270" spans="1:7" x14ac:dyDescent="0.15">
      <c r="A10270" s="44">
        <v>40605</v>
      </c>
      <c r="B10270" s="44" t="s">
        <v>1296</v>
      </c>
      <c r="C10270" s="48" t="s">
        <v>9375</v>
      </c>
      <c r="D10270" s="44">
        <v>2007</v>
      </c>
      <c r="E10270" s="48" t="s">
        <v>8702</v>
      </c>
      <c r="F10270" s="44" t="s">
        <v>1299</v>
      </c>
      <c r="G10270" s="61">
        <v>43100</v>
      </c>
    </row>
    <row r="10271" spans="1:7" x14ac:dyDescent="0.15">
      <c r="A10271" s="44">
        <v>40606</v>
      </c>
      <c r="B10271" s="44" t="s">
        <v>1296</v>
      </c>
      <c r="C10271" s="48" t="s">
        <v>9376</v>
      </c>
      <c r="D10271" s="44">
        <v>2007</v>
      </c>
      <c r="E10271" s="48" t="s">
        <v>8702</v>
      </c>
      <c r="F10271" s="44" t="s">
        <v>1299</v>
      </c>
      <c r="G10271" s="61">
        <v>43100</v>
      </c>
    </row>
    <row r="10272" spans="1:7" x14ac:dyDescent="0.15">
      <c r="A10272" s="44">
        <v>40607</v>
      </c>
      <c r="B10272" s="44" t="s">
        <v>1296</v>
      </c>
      <c r="C10272" s="48" t="s">
        <v>9377</v>
      </c>
      <c r="D10272" s="44">
        <v>2002</v>
      </c>
      <c r="E10272" s="48" t="s">
        <v>8765</v>
      </c>
      <c r="F10272" s="44" t="s">
        <v>1294</v>
      </c>
      <c r="G10272" s="61"/>
    </row>
    <row r="10273" spans="1:7" x14ac:dyDescent="0.15">
      <c r="A10273" s="44">
        <v>40608</v>
      </c>
      <c r="B10273" s="44" t="s">
        <v>1296</v>
      </c>
      <c r="C10273" s="48" t="s">
        <v>9378</v>
      </c>
      <c r="D10273" s="44">
        <v>2007</v>
      </c>
      <c r="E10273" s="48" t="s">
        <v>9977</v>
      </c>
      <c r="F10273" s="44" t="s">
        <v>1298</v>
      </c>
      <c r="G10273" s="61"/>
    </row>
    <row r="10274" spans="1:7" x14ac:dyDescent="0.15">
      <c r="A10274" s="44">
        <v>40609</v>
      </c>
      <c r="B10274" s="44" t="s">
        <v>1296</v>
      </c>
      <c r="C10274" s="48" t="s">
        <v>9379</v>
      </c>
      <c r="D10274" s="44">
        <v>2007</v>
      </c>
      <c r="E10274" s="48" t="s">
        <v>8691</v>
      </c>
      <c r="F10274" s="44" t="s">
        <v>1296</v>
      </c>
      <c r="G10274" s="61"/>
    </row>
    <row r="10275" spans="1:7" x14ac:dyDescent="0.15">
      <c r="A10275" s="44">
        <v>40610</v>
      </c>
      <c r="B10275" s="44" t="s">
        <v>1295</v>
      </c>
      <c r="C10275" s="48" t="s">
        <v>10097</v>
      </c>
      <c r="D10275" s="44">
        <v>2013</v>
      </c>
      <c r="E10275" s="48" t="s">
        <v>8691</v>
      </c>
      <c r="F10275" s="44" t="s">
        <v>1296</v>
      </c>
      <c r="G10275" s="61"/>
    </row>
    <row r="10276" spans="1:7" x14ac:dyDescent="0.15">
      <c r="A10276" s="44">
        <v>40611</v>
      </c>
      <c r="B10276" s="44" t="s">
        <v>1295</v>
      </c>
      <c r="C10276" s="48" t="s">
        <v>9380</v>
      </c>
      <c r="D10276" s="44">
        <v>2003</v>
      </c>
      <c r="E10276" s="48" t="s">
        <v>8691</v>
      </c>
      <c r="F10276" s="44" t="s">
        <v>1296</v>
      </c>
      <c r="G10276" s="61"/>
    </row>
    <row r="10277" spans="1:7" x14ac:dyDescent="0.15">
      <c r="A10277" s="44">
        <v>40612</v>
      </c>
      <c r="B10277" s="44" t="s">
        <v>1296</v>
      </c>
      <c r="C10277" s="48" t="s">
        <v>9381</v>
      </c>
      <c r="D10277" s="44">
        <v>2005</v>
      </c>
      <c r="E10277" s="48" t="s">
        <v>8691</v>
      </c>
      <c r="F10277" s="44" t="s">
        <v>1296</v>
      </c>
      <c r="G10277" s="61"/>
    </row>
    <row r="10278" spans="1:7" x14ac:dyDescent="0.15">
      <c r="A10278" s="44">
        <v>40614</v>
      </c>
      <c r="B10278" s="44" t="s">
        <v>1296</v>
      </c>
      <c r="C10278" s="48" t="s">
        <v>9382</v>
      </c>
      <c r="D10278" s="44">
        <v>2001</v>
      </c>
      <c r="E10278" s="48" t="s">
        <v>8691</v>
      </c>
      <c r="F10278" s="44" t="s">
        <v>1296</v>
      </c>
      <c r="G10278" s="61"/>
    </row>
    <row r="10279" spans="1:7" x14ac:dyDescent="0.15">
      <c r="A10279" s="44">
        <v>40616</v>
      </c>
      <c r="B10279" s="44" t="s">
        <v>1296</v>
      </c>
      <c r="C10279" s="48" t="s">
        <v>9383</v>
      </c>
      <c r="D10279" s="44">
        <v>2008</v>
      </c>
      <c r="E10279" s="48" t="s">
        <v>8691</v>
      </c>
      <c r="F10279" s="44" t="s">
        <v>1296</v>
      </c>
      <c r="G10279" s="61"/>
    </row>
    <row r="10280" spans="1:7" x14ac:dyDescent="0.15">
      <c r="A10280" s="44">
        <v>40618</v>
      </c>
      <c r="B10280" s="44" t="s">
        <v>1295</v>
      </c>
      <c r="C10280" s="48" t="s">
        <v>88</v>
      </c>
      <c r="D10280" s="44">
        <v>2010</v>
      </c>
      <c r="E10280" s="48" t="s">
        <v>8691</v>
      </c>
      <c r="F10280" s="44" t="s">
        <v>1296</v>
      </c>
      <c r="G10280" s="61"/>
    </row>
    <row r="10281" spans="1:7" x14ac:dyDescent="0.15">
      <c r="A10281" s="44">
        <v>40622</v>
      </c>
      <c r="B10281" s="44" t="s">
        <v>1296</v>
      </c>
      <c r="C10281" s="48" t="s">
        <v>9384</v>
      </c>
      <c r="D10281" s="44">
        <v>2011</v>
      </c>
      <c r="E10281" s="48" t="s">
        <v>8691</v>
      </c>
      <c r="F10281" s="44" t="s">
        <v>1296</v>
      </c>
      <c r="G10281" s="61"/>
    </row>
    <row r="10282" spans="1:7" x14ac:dyDescent="0.15">
      <c r="A10282" s="44">
        <v>40623</v>
      </c>
      <c r="B10282" s="44" t="s">
        <v>1295</v>
      </c>
      <c r="C10282" s="48" t="s">
        <v>9385</v>
      </c>
      <c r="D10282" s="44">
        <v>2005</v>
      </c>
      <c r="E10282" s="48" t="s">
        <v>8691</v>
      </c>
      <c r="F10282" s="44" t="s">
        <v>1296</v>
      </c>
      <c r="G10282" s="61"/>
    </row>
    <row r="10283" spans="1:7" x14ac:dyDescent="0.15">
      <c r="A10283" s="44">
        <v>40624</v>
      </c>
      <c r="B10283" s="44" t="s">
        <v>1295</v>
      </c>
      <c r="C10283" s="48" t="s">
        <v>9386</v>
      </c>
      <c r="D10283" s="44">
        <v>2011</v>
      </c>
      <c r="E10283" s="48" t="s">
        <v>8691</v>
      </c>
      <c r="F10283" s="44" t="s">
        <v>1296</v>
      </c>
      <c r="G10283" s="61"/>
    </row>
    <row r="10284" spans="1:7" x14ac:dyDescent="0.15">
      <c r="A10284" s="44">
        <v>40625</v>
      </c>
      <c r="B10284" s="44" t="s">
        <v>1295</v>
      </c>
      <c r="C10284" s="48" t="s">
        <v>9387</v>
      </c>
      <c r="D10284" s="44">
        <v>2009</v>
      </c>
      <c r="E10284" s="48" t="s">
        <v>8851</v>
      </c>
      <c r="F10284" s="44" t="s">
        <v>1291</v>
      </c>
      <c r="G10284" s="61"/>
    </row>
    <row r="10285" spans="1:7" x14ac:dyDescent="0.15">
      <c r="A10285" s="44">
        <v>40626</v>
      </c>
      <c r="B10285" s="44" t="s">
        <v>1295</v>
      </c>
      <c r="C10285" s="48" t="s">
        <v>9401</v>
      </c>
      <c r="D10285" s="44">
        <v>2007</v>
      </c>
      <c r="E10285" s="48" t="s">
        <v>8739</v>
      </c>
      <c r="F10285" s="44" t="s">
        <v>1292</v>
      </c>
      <c r="G10285" s="61"/>
    </row>
    <row r="10286" spans="1:7" x14ac:dyDescent="0.15">
      <c r="A10286" s="133">
        <v>40627</v>
      </c>
      <c r="B10286" s="133" t="s">
        <v>1295</v>
      </c>
      <c r="C10286" s="134" t="s">
        <v>9402</v>
      </c>
      <c r="D10286" s="133">
        <v>2006</v>
      </c>
      <c r="E10286" s="134" t="s">
        <v>8739</v>
      </c>
      <c r="F10286" s="133" t="s">
        <v>1292</v>
      </c>
    </row>
    <row r="10287" spans="1:7" x14ac:dyDescent="0.15">
      <c r="A10287" s="44">
        <v>40628</v>
      </c>
      <c r="B10287" s="44" t="s">
        <v>1295</v>
      </c>
      <c r="C10287" s="48" t="s">
        <v>9403</v>
      </c>
      <c r="D10287" s="44">
        <v>2008</v>
      </c>
      <c r="E10287" s="48" t="s">
        <v>8741</v>
      </c>
      <c r="F10287" s="44" t="s">
        <v>1292</v>
      </c>
      <c r="G10287" s="61"/>
    </row>
    <row r="10288" spans="1:7" x14ac:dyDescent="0.15">
      <c r="A10288" s="44">
        <v>40629</v>
      </c>
      <c r="B10288" s="44" t="s">
        <v>1296</v>
      </c>
      <c r="C10288" s="48" t="s">
        <v>9404</v>
      </c>
      <c r="D10288" s="44">
        <v>2007</v>
      </c>
      <c r="E10288" s="48" t="s">
        <v>8741</v>
      </c>
      <c r="F10288" s="44" t="s">
        <v>1292</v>
      </c>
      <c r="G10288" s="61"/>
    </row>
    <row r="10289" spans="1:7" x14ac:dyDescent="0.15">
      <c r="A10289" s="44">
        <v>40630</v>
      </c>
      <c r="B10289" s="44" t="s">
        <v>1296</v>
      </c>
      <c r="C10289" s="48" t="s">
        <v>9405</v>
      </c>
      <c r="D10289" s="44">
        <v>2003</v>
      </c>
      <c r="E10289" s="48" t="s">
        <v>8741</v>
      </c>
      <c r="F10289" s="44" t="s">
        <v>1292</v>
      </c>
      <c r="G10289" s="61"/>
    </row>
    <row r="10290" spans="1:7" x14ac:dyDescent="0.15">
      <c r="A10290" s="44">
        <v>40631</v>
      </c>
      <c r="B10290" s="44" t="s">
        <v>1296</v>
      </c>
      <c r="C10290" s="48" t="s">
        <v>9406</v>
      </c>
      <c r="D10290" s="44">
        <v>2007</v>
      </c>
      <c r="E10290" s="48" t="s">
        <v>8741</v>
      </c>
      <c r="F10290" s="44" t="s">
        <v>1292</v>
      </c>
      <c r="G10290" s="61"/>
    </row>
    <row r="10291" spans="1:7" x14ac:dyDescent="0.15">
      <c r="A10291" s="44">
        <v>40632</v>
      </c>
      <c r="B10291" s="44" t="s">
        <v>1295</v>
      </c>
      <c r="C10291" s="48" t="s">
        <v>9407</v>
      </c>
      <c r="D10291" s="44">
        <v>2008</v>
      </c>
      <c r="E10291" s="48" t="s">
        <v>8741</v>
      </c>
      <c r="F10291" s="44" t="s">
        <v>1292</v>
      </c>
      <c r="G10291" s="61"/>
    </row>
    <row r="10292" spans="1:7" x14ac:dyDescent="0.15">
      <c r="A10292" s="44">
        <v>40633</v>
      </c>
      <c r="B10292" s="44" t="s">
        <v>1296</v>
      </c>
      <c r="C10292" s="48" t="s">
        <v>9408</v>
      </c>
      <c r="D10292" s="44">
        <v>2008</v>
      </c>
      <c r="E10292" s="48" t="s">
        <v>8741</v>
      </c>
      <c r="F10292" s="44" t="s">
        <v>1292</v>
      </c>
      <c r="G10292" s="61"/>
    </row>
    <row r="10293" spans="1:7" x14ac:dyDescent="0.15">
      <c r="A10293" s="44">
        <v>40634</v>
      </c>
      <c r="B10293" s="44" t="s">
        <v>1295</v>
      </c>
      <c r="C10293" s="48" t="s">
        <v>9409</v>
      </c>
      <c r="D10293" s="44">
        <v>2009</v>
      </c>
      <c r="E10293" s="48" t="s">
        <v>8756</v>
      </c>
      <c r="F10293" s="44" t="s">
        <v>1296</v>
      </c>
      <c r="G10293" s="61"/>
    </row>
    <row r="10294" spans="1:7" x14ac:dyDescent="0.15">
      <c r="A10294" s="44">
        <v>40635</v>
      </c>
      <c r="B10294" s="44" t="s">
        <v>1296</v>
      </c>
      <c r="C10294" s="48" t="s">
        <v>9410</v>
      </c>
      <c r="D10294" s="44">
        <v>2007</v>
      </c>
      <c r="E10294" s="48" t="s">
        <v>8714</v>
      </c>
      <c r="F10294" s="44" t="s">
        <v>1294</v>
      </c>
      <c r="G10294" s="61">
        <v>43100</v>
      </c>
    </row>
    <row r="10295" spans="1:7" x14ac:dyDescent="0.15">
      <c r="A10295" s="44">
        <v>40636</v>
      </c>
      <c r="B10295" s="44" t="s">
        <v>1295</v>
      </c>
      <c r="C10295" s="48" t="s">
        <v>9411</v>
      </c>
      <c r="D10295" s="44">
        <v>2003</v>
      </c>
      <c r="E10295" s="48" t="s">
        <v>8721</v>
      </c>
      <c r="F10295" s="44" t="s">
        <v>1298</v>
      </c>
      <c r="G10295" s="61"/>
    </row>
    <row r="10296" spans="1:7" x14ac:dyDescent="0.15">
      <c r="A10296" s="44">
        <v>40637</v>
      </c>
      <c r="B10296" s="44" t="s">
        <v>1296</v>
      </c>
      <c r="C10296" s="48" t="s">
        <v>9412</v>
      </c>
      <c r="D10296" s="44">
        <v>2006</v>
      </c>
      <c r="E10296" s="48" t="s">
        <v>8721</v>
      </c>
      <c r="F10296" s="44" t="s">
        <v>1298</v>
      </c>
      <c r="G10296" s="61">
        <v>43100</v>
      </c>
    </row>
    <row r="10297" spans="1:7" x14ac:dyDescent="0.15">
      <c r="A10297" s="44">
        <v>40638</v>
      </c>
      <c r="B10297" s="44" t="s">
        <v>1295</v>
      </c>
      <c r="C10297" s="48" t="s">
        <v>9413</v>
      </c>
      <c r="D10297" s="44">
        <v>2005</v>
      </c>
      <c r="E10297" s="48" t="s">
        <v>8721</v>
      </c>
      <c r="F10297" s="44" t="s">
        <v>1298</v>
      </c>
      <c r="G10297" s="61"/>
    </row>
    <row r="10298" spans="1:7" x14ac:dyDescent="0.15">
      <c r="A10298" s="44">
        <v>40639</v>
      </c>
      <c r="B10298" s="44" t="s">
        <v>1295</v>
      </c>
      <c r="C10298" s="48" t="s">
        <v>9414</v>
      </c>
      <c r="D10298" s="44">
        <v>2007</v>
      </c>
      <c r="E10298" s="48" t="s">
        <v>8714</v>
      </c>
      <c r="F10298" s="44" t="s">
        <v>1294</v>
      </c>
      <c r="G10298" s="61">
        <v>43100</v>
      </c>
    </row>
    <row r="10299" spans="1:7" x14ac:dyDescent="0.15">
      <c r="A10299" s="133">
        <v>40640</v>
      </c>
      <c r="B10299" s="133" t="s">
        <v>1295</v>
      </c>
      <c r="C10299" s="134" t="s">
        <v>9415</v>
      </c>
      <c r="D10299" s="133">
        <v>2003</v>
      </c>
      <c r="E10299" s="134" t="s">
        <v>8756</v>
      </c>
      <c r="F10299" s="133" t="s">
        <v>1296</v>
      </c>
    </row>
    <row r="10300" spans="1:7" x14ac:dyDescent="0.15">
      <c r="A10300" s="44">
        <v>40641</v>
      </c>
      <c r="B10300" s="44" t="s">
        <v>1295</v>
      </c>
      <c r="C10300" s="48" t="s">
        <v>2096</v>
      </c>
      <c r="D10300" s="44">
        <v>2008</v>
      </c>
      <c r="E10300" s="48" t="s">
        <v>8849</v>
      </c>
      <c r="F10300" s="44" t="s">
        <v>1299</v>
      </c>
      <c r="G10300" s="61"/>
    </row>
    <row r="10301" spans="1:7" x14ac:dyDescent="0.15">
      <c r="A10301" s="44">
        <v>40642</v>
      </c>
      <c r="B10301" s="44" t="s">
        <v>1296</v>
      </c>
      <c r="C10301" s="48" t="s">
        <v>9416</v>
      </c>
      <c r="D10301" s="44">
        <v>2000</v>
      </c>
      <c r="E10301" s="48" t="s">
        <v>8849</v>
      </c>
      <c r="F10301" s="44" t="s">
        <v>1299</v>
      </c>
      <c r="G10301" s="61"/>
    </row>
    <row r="10302" spans="1:7" x14ac:dyDescent="0.15">
      <c r="A10302" s="44">
        <v>40643</v>
      </c>
      <c r="B10302" s="44" t="s">
        <v>1295</v>
      </c>
      <c r="C10302" s="48" t="s">
        <v>9417</v>
      </c>
      <c r="D10302" s="44">
        <v>2010</v>
      </c>
      <c r="E10302" s="48" t="s">
        <v>8849</v>
      </c>
      <c r="F10302" s="44" t="s">
        <v>1299</v>
      </c>
      <c r="G10302" s="61"/>
    </row>
    <row r="10303" spans="1:7" x14ac:dyDescent="0.15">
      <c r="A10303" s="44">
        <v>40644</v>
      </c>
      <c r="B10303" s="44" t="s">
        <v>1295</v>
      </c>
      <c r="C10303" s="48" t="s">
        <v>9418</v>
      </c>
      <c r="D10303" s="44">
        <v>2008</v>
      </c>
      <c r="E10303" s="48" t="s">
        <v>8841</v>
      </c>
      <c r="F10303" s="44" t="s">
        <v>1293</v>
      </c>
      <c r="G10303" s="61"/>
    </row>
    <row r="10304" spans="1:7" x14ac:dyDescent="0.15">
      <c r="A10304" s="44">
        <v>40645</v>
      </c>
      <c r="B10304" s="44" t="s">
        <v>1295</v>
      </c>
      <c r="C10304" s="48" t="s">
        <v>9419</v>
      </c>
      <c r="D10304" s="44">
        <v>2005</v>
      </c>
      <c r="E10304" s="48" t="s">
        <v>8841</v>
      </c>
      <c r="F10304" s="44" t="s">
        <v>1293</v>
      </c>
      <c r="G10304" s="61"/>
    </row>
    <row r="10305" spans="1:7" x14ac:dyDescent="0.15">
      <c r="A10305" s="44">
        <v>40646</v>
      </c>
      <c r="B10305" s="44" t="s">
        <v>1296</v>
      </c>
      <c r="C10305" s="48" t="s">
        <v>9420</v>
      </c>
      <c r="D10305" s="44">
        <v>2005</v>
      </c>
      <c r="E10305" s="48" t="s">
        <v>9154</v>
      </c>
      <c r="F10305" s="44" t="s">
        <v>1298</v>
      </c>
      <c r="G10305" s="61">
        <v>43100</v>
      </c>
    </row>
    <row r="10306" spans="1:7" x14ac:dyDescent="0.15">
      <c r="A10306" s="44">
        <v>40647</v>
      </c>
      <c r="B10306" s="44" t="s">
        <v>1295</v>
      </c>
      <c r="C10306" s="48" t="s">
        <v>9421</v>
      </c>
      <c r="D10306" s="44">
        <v>2005</v>
      </c>
      <c r="E10306" s="48" t="s">
        <v>9154</v>
      </c>
      <c r="F10306" s="44" t="s">
        <v>1298</v>
      </c>
      <c r="G10306" s="61">
        <v>43100</v>
      </c>
    </row>
    <row r="10307" spans="1:7" x14ac:dyDescent="0.15">
      <c r="A10307" s="44">
        <v>40648</v>
      </c>
      <c r="B10307" s="44" t="s">
        <v>1295</v>
      </c>
      <c r="C10307" s="48" t="s">
        <v>5495</v>
      </c>
      <c r="D10307" s="44">
        <v>2004</v>
      </c>
      <c r="E10307" s="48" t="s">
        <v>8819</v>
      </c>
      <c r="F10307" s="44" t="s">
        <v>1299</v>
      </c>
      <c r="G10307" s="61">
        <v>43100</v>
      </c>
    </row>
    <row r="10308" spans="1:7" x14ac:dyDescent="0.15">
      <c r="A10308" s="44">
        <v>40649</v>
      </c>
      <c r="B10308" s="44" t="s">
        <v>1296</v>
      </c>
      <c r="C10308" s="48" t="s">
        <v>9422</v>
      </c>
      <c r="D10308" s="44">
        <v>2004</v>
      </c>
      <c r="E10308" s="48" t="s">
        <v>8819</v>
      </c>
      <c r="F10308" s="44" t="s">
        <v>1299</v>
      </c>
      <c r="G10308" s="61">
        <v>43100</v>
      </c>
    </row>
    <row r="10309" spans="1:7" x14ac:dyDescent="0.15">
      <c r="A10309" s="44">
        <v>40650</v>
      </c>
      <c r="B10309" s="44" t="s">
        <v>1295</v>
      </c>
      <c r="C10309" s="48" t="s">
        <v>9423</v>
      </c>
      <c r="D10309" s="44">
        <v>2008</v>
      </c>
      <c r="E10309" s="48" t="s">
        <v>8710</v>
      </c>
      <c r="F10309" s="44" t="s">
        <v>1299</v>
      </c>
      <c r="G10309" s="61"/>
    </row>
    <row r="10310" spans="1:7" x14ac:dyDescent="0.15">
      <c r="A10310" s="44">
        <v>40651</v>
      </c>
      <c r="B10310" s="44" t="s">
        <v>1296</v>
      </c>
      <c r="C10310" s="48" t="s">
        <v>9424</v>
      </c>
      <c r="D10310" s="44">
        <v>2005</v>
      </c>
      <c r="E10310" s="48" t="s">
        <v>8710</v>
      </c>
      <c r="F10310" s="44" t="s">
        <v>1299</v>
      </c>
      <c r="G10310" s="61"/>
    </row>
    <row r="10311" spans="1:7" x14ac:dyDescent="0.15">
      <c r="A10311" s="44">
        <v>40652</v>
      </c>
      <c r="B10311" s="44" t="s">
        <v>1296</v>
      </c>
      <c r="C10311" s="48" t="s">
        <v>9425</v>
      </c>
      <c r="D10311" s="44">
        <v>2008</v>
      </c>
      <c r="E10311" s="48" t="s">
        <v>8710</v>
      </c>
      <c r="F10311" s="44" t="s">
        <v>1299</v>
      </c>
      <c r="G10311" s="61"/>
    </row>
    <row r="10312" spans="1:7" x14ac:dyDescent="0.15">
      <c r="A10312" s="44">
        <v>40653</v>
      </c>
      <c r="B10312" s="44" t="s">
        <v>1296</v>
      </c>
      <c r="C10312" s="48" t="s">
        <v>9426</v>
      </c>
      <c r="D10312" s="44">
        <v>2009</v>
      </c>
      <c r="E10312" s="48" t="s">
        <v>8710</v>
      </c>
      <c r="F10312" s="44" t="s">
        <v>1299</v>
      </c>
      <c r="G10312" s="61"/>
    </row>
    <row r="10313" spans="1:7" x14ac:dyDescent="0.15">
      <c r="A10313" s="44">
        <v>40654</v>
      </c>
      <c r="B10313" s="44" t="s">
        <v>1295</v>
      </c>
      <c r="C10313" s="48" t="s">
        <v>9427</v>
      </c>
      <c r="D10313" s="44">
        <v>2005</v>
      </c>
      <c r="E10313" s="48" t="s">
        <v>8710</v>
      </c>
      <c r="F10313" s="44" t="s">
        <v>1299</v>
      </c>
      <c r="G10313" s="61"/>
    </row>
    <row r="10314" spans="1:7" x14ac:dyDescent="0.15">
      <c r="A10314" s="44">
        <v>40655</v>
      </c>
      <c r="B10314" s="44" t="s">
        <v>1296</v>
      </c>
      <c r="C10314" s="48" t="s">
        <v>9428</v>
      </c>
      <c r="D10314" s="44">
        <v>2010</v>
      </c>
      <c r="E10314" s="48" t="s">
        <v>8710</v>
      </c>
      <c r="F10314" s="44" t="s">
        <v>1299</v>
      </c>
      <c r="G10314" s="61"/>
    </row>
    <row r="10315" spans="1:7" x14ac:dyDescent="0.15">
      <c r="A10315" s="44">
        <v>40656</v>
      </c>
      <c r="B10315" s="44" t="s">
        <v>1296</v>
      </c>
      <c r="C10315" s="48" t="s">
        <v>9429</v>
      </c>
      <c r="D10315" s="44">
        <v>2004</v>
      </c>
      <c r="E10315" s="48" t="s">
        <v>8731</v>
      </c>
      <c r="F10315" s="44" t="s">
        <v>1293</v>
      </c>
      <c r="G10315" s="61">
        <v>43100</v>
      </c>
    </row>
    <row r="10316" spans="1:7" x14ac:dyDescent="0.15">
      <c r="A10316" s="44">
        <v>40657</v>
      </c>
      <c r="B10316" s="44" t="s">
        <v>1296</v>
      </c>
      <c r="C10316" s="48" t="s">
        <v>9430</v>
      </c>
      <c r="D10316" s="44">
        <v>2010</v>
      </c>
      <c r="E10316" s="48" t="s">
        <v>8894</v>
      </c>
      <c r="F10316" s="44" t="s">
        <v>1295</v>
      </c>
      <c r="G10316" s="61"/>
    </row>
    <row r="10317" spans="1:7" x14ac:dyDescent="0.15">
      <c r="A10317" s="44">
        <v>40658</v>
      </c>
      <c r="B10317" s="44" t="s">
        <v>1296</v>
      </c>
      <c r="C10317" s="48" t="s">
        <v>9431</v>
      </c>
      <c r="D10317" s="44">
        <v>2011</v>
      </c>
      <c r="E10317" s="48" t="s">
        <v>8894</v>
      </c>
      <c r="F10317" s="44" t="s">
        <v>1295</v>
      </c>
      <c r="G10317" s="61"/>
    </row>
    <row r="10318" spans="1:7" x14ac:dyDescent="0.15">
      <c r="A10318" s="44">
        <v>40659</v>
      </c>
      <c r="B10318" s="44" t="s">
        <v>1296</v>
      </c>
      <c r="C10318" s="48" t="s">
        <v>9432</v>
      </c>
      <c r="D10318" s="44">
        <v>2008</v>
      </c>
      <c r="E10318" s="48" t="s">
        <v>8702</v>
      </c>
      <c r="F10318" s="44" t="s">
        <v>1299</v>
      </c>
      <c r="G10318" s="61"/>
    </row>
    <row r="10319" spans="1:7" x14ac:dyDescent="0.15">
      <c r="A10319" s="44">
        <v>40660</v>
      </c>
      <c r="B10319" s="44" t="s">
        <v>1295</v>
      </c>
      <c r="C10319" s="48" t="s">
        <v>9433</v>
      </c>
      <c r="D10319" s="44">
        <v>2004</v>
      </c>
      <c r="E10319" s="48" t="s">
        <v>8776</v>
      </c>
      <c r="F10319" s="44" t="s">
        <v>1295</v>
      </c>
      <c r="G10319" s="61"/>
    </row>
    <row r="10320" spans="1:7" x14ac:dyDescent="0.15">
      <c r="A10320" s="44">
        <v>40661</v>
      </c>
      <c r="B10320" s="44" t="s">
        <v>1296</v>
      </c>
      <c r="C10320" s="48" t="s">
        <v>9434</v>
      </c>
      <c r="D10320" s="44">
        <v>2007</v>
      </c>
      <c r="E10320" s="48" t="s">
        <v>8777</v>
      </c>
      <c r="F10320" s="44" t="s">
        <v>1298</v>
      </c>
      <c r="G10320" s="61"/>
    </row>
    <row r="10321" spans="1:7" x14ac:dyDescent="0.15">
      <c r="A10321" s="44">
        <v>40662</v>
      </c>
      <c r="B10321" s="44" t="s">
        <v>1295</v>
      </c>
      <c r="C10321" s="48" t="s">
        <v>9435</v>
      </c>
      <c r="D10321" s="44">
        <v>2009</v>
      </c>
      <c r="E10321" s="48" t="s">
        <v>8777</v>
      </c>
      <c r="F10321" s="44" t="s">
        <v>1298</v>
      </c>
      <c r="G10321" s="61"/>
    </row>
    <row r="10322" spans="1:7" x14ac:dyDescent="0.15">
      <c r="A10322" s="44">
        <v>40663</v>
      </c>
      <c r="B10322" s="44" t="s">
        <v>1296</v>
      </c>
      <c r="C10322" s="48" t="s">
        <v>9436</v>
      </c>
      <c r="D10322" s="44">
        <v>2007</v>
      </c>
      <c r="E10322" s="48" t="s">
        <v>8842</v>
      </c>
      <c r="F10322" s="44" t="s">
        <v>1291</v>
      </c>
      <c r="G10322" s="61"/>
    </row>
    <row r="10323" spans="1:7" x14ac:dyDescent="0.15">
      <c r="A10323" s="44">
        <v>40664</v>
      </c>
      <c r="B10323" s="44" t="s">
        <v>1296</v>
      </c>
      <c r="C10323" s="48" t="s">
        <v>9884</v>
      </c>
      <c r="D10323" s="44">
        <v>2007</v>
      </c>
      <c r="E10323" s="48" t="s">
        <v>8814</v>
      </c>
      <c r="F10323" s="44" t="s">
        <v>1291</v>
      </c>
      <c r="G10323" s="61"/>
    </row>
    <row r="10324" spans="1:7" x14ac:dyDescent="0.15">
      <c r="A10324" s="44">
        <v>40665</v>
      </c>
      <c r="B10324" s="44" t="s">
        <v>1296</v>
      </c>
      <c r="C10324" s="48" t="s">
        <v>9437</v>
      </c>
      <c r="D10324" s="44">
        <v>2007</v>
      </c>
      <c r="E10324" s="48" t="s">
        <v>8855</v>
      </c>
      <c r="F10324" s="44" t="s">
        <v>1292</v>
      </c>
      <c r="G10324" s="61"/>
    </row>
    <row r="10325" spans="1:7" x14ac:dyDescent="0.15">
      <c r="A10325" s="44">
        <v>40666</v>
      </c>
      <c r="B10325" s="44" t="s">
        <v>1296</v>
      </c>
      <c r="C10325" s="48" t="s">
        <v>9438</v>
      </c>
      <c r="D10325" s="44">
        <v>2007</v>
      </c>
      <c r="E10325" s="48" t="s">
        <v>8855</v>
      </c>
      <c r="F10325" s="44" t="s">
        <v>1292</v>
      </c>
      <c r="G10325" s="61"/>
    </row>
    <row r="10326" spans="1:7" x14ac:dyDescent="0.15">
      <c r="A10326" s="44">
        <v>40667</v>
      </c>
      <c r="B10326" s="44" t="s">
        <v>1295</v>
      </c>
      <c r="C10326" s="48" t="s">
        <v>9439</v>
      </c>
      <c r="D10326" s="44">
        <v>2005</v>
      </c>
      <c r="E10326" s="48" t="s">
        <v>8864</v>
      </c>
      <c r="F10326" s="44" t="s">
        <v>1296</v>
      </c>
      <c r="G10326" s="61"/>
    </row>
    <row r="10327" spans="1:7" x14ac:dyDescent="0.15">
      <c r="A10327" s="44">
        <v>40668</v>
      </c>
      <c r="B10327" s="44" t="s">
        <v>1295</v>
      </c>
      <c r="C10327" s="48" t="s">
        <v>9440</v>
      </c>
      <c r="D10327" s="44">
        <v>2011</v>
      </c>
      <c r="E10327" s="48" t="s">
        <v>8864</v>
      </c>
      <c r="F10327" s="44" t="s">
        <v>1296</v>
      </c>
      <c r="G10327" s="61"/>
    </row>
    <row r="10328" spans="1:7" x14ac:dyDescent="0.15">
      <c r="A10328" s="44">
        <v>40669</v>
      </c>
      <c r="B10328" s="44" t="s">
        <v>1295</v>
      </c>
      <c r="C10328" s="48" t="s">
        <v>9441</v>
      </c>
      <c r="D10328" s="44">
        <v>2002</v>
      </c>
      <c r="E10328" s="48" t="s">
        <v>8749</v>
      </c>
      <c r="F10328" s="44" t="s">
        <v>1291</v>
      </c>
      <c r="G10328" s="61"/>
    </row>
    <row r="10329" spans="1:7" x14ac:dyDescent="0.15">
      <c r="A10329" s="44">
        <v>40670</v>
      </c>
      <c r="B10329" s="44" t="s">
        <v>1296</v>
      </c>
      <c r="C10329" s="48" t="s">
        <v>9885</v>
      </c>
      <c r="D10329" s="44">
        <v>2007</v>
      </c>
      <c r="E10329" s="48" t="s">
        <v>8749</v>
      </c>
      <c r="F10329" s="44" t="s">
        <v>1291</v>
      </c>
      <c r="G10329" s="61">
        <v>43100</v>
      </c>
    </row>
    <row r="10330" spans="1:7" x14ac:dyDescent="0.15">
      <c r="A10330" s="44">
        <v>40672</v>
      </c>
      <c r="B10330" s="44" t="s">
        <v>1295</v>
      </c>
      <c r="C10330" s="48" t="s">
        <v>9442</v>
      </c>
      <c r="D10330" s="44">
        <v>2002</v>
      </c>
      <c r="E10330" s="48" t="s">
        <v>8864</v>
      </c>
      <c r="F10330" s="44" t="s">
        <v>1296</v>
      </c>
      <c r="G10330" s="61"/>
    </row>
    <row r="10331" spans="1:7" x14ac:dyDescent="0.15">
      <c r="A10331" s="44">
        <v>40673</v>
      </c>
      <c r="B10331" s="44" t="s">
        <v>1295</v>
      </c>
      <c r="C10331" s="48" t="s">
        <v>9443</v>
      </c>
      <c r="D10331" s="44">
        <v>2005</v>
      </c>
      <c r="E10331" s="48" t="s">
        <v>8854</v>
      </c>
      <c r="F10331" s="44" t="s">
        <v>1294</v>
      </c>
      <c r="G10331" s="61">
        <v>43100</v>
      </c>
    </row>
    <row r="10332" spans="1:7" x14ac:dyDescent="0.15">
      <c r="A10332" s="44">
        <v>40674</v>
      </c>
      <c r="B10332" s="44" t="s">
        <v>1295</v>
      </c>
      <c r="C10332" s="48" t="s">
        <v>9444</v>
      </c>
      <c r="D10332" s="44">
        <v>2003</v>
      </c>
      <c r="E10332" s="48" t="s">
        <v>8746</v>
      </c>
      <c r="F10332" s="44" t="s">
        <v>1293</v>
      </c>
      <c r="G10332" s="61">
        <v>43100</v>
      </c>
    </row>
    <row r="10333" spans="1:7" x14ac:dyDescent="0.15">
      <c r="A10333" s="133">
        <v>40676</v>
      </c>
      <c r="B10333" s="133" t="s">
        <v>1296</v>
      </c>
      <c r="C10333" s="134" t="s">
        <v>9445</v>
      </c>
      <c r="D10333" s="133">
        <v>2006</v>
      </c>
      <c r="E10333" s="134" t="s">
        <v>8890</v>
      </c>
      <c r="F10333" s="133" t="s">
        <v>1290</v>
      </c>
    </row>
    <row r="10334" spans="1:7" x14ac:dyDescent="0.15">
      <c r="A10334" s="133">
        <v>40677</v>
      </c>
      <c r="B10334" s="133" t="s">
        <v>1296</v>
      </c>
      <c r="C10334" s="134" t="s">
        <v>9446</v>
      </c>
      <c r="D10334" s="133">
        <v>2009</v>
      </c>
      <c r="E10334" s="134" t="s">
        <v>8890</v>
      </c>
      <c r="F10334" s="133" t="s">
        <v>1290</v>
      </c>
    </row>
    <row r="10335" spans="1:7" x14ac:dyDescent="0.15">
      <c r="A10335" s="44">
        <v>40678</v>
      </c>
      <c r="B10335" s="44" t="s">
        <v>1296</v>
      </c>
      <c r="C10335" s="48" t="s">
        <v>9447</v>
      </c>
      <c r="D10335" s="44">
        <v>2004</v>
      </c>
      <c r="E10335" s="48" t="s">
        <v>8890</v>
      </c>
      <c r="F10335" s="44" t="s">
        <v>1290</v>
      </c>
      <c r="G10335" s="61"/>
    </row>
    <row r="10336" spans="1:7" x14ac:dyDescent="0.15">
      <c r="A10336" s="44">
        <v>40679</v>
      </c>
      <c r="B10336" s="44" t="s">
        <v>1296</v>
      </c>
      <c r="C10336" s="48" t="s">
        <v>9448</v>
      </c>
      <c r="D10336" s="44">
        <v>2000</v>
      </c>
      <c r="E10336" s="48" t="s">
        <v>8890</v>
      </c>
      <c r="F10336" s="44" t="s">
        <v>1290</v>
      </c>
      <c r="G10336" s="61"/>
    </row>
    <row r="10337" spans="1:7" x14ac:dyDescent="0.15">
      <c r="A10337" s="44">
        <v>40680</v>
      </c>
      <c r="B10337" s="44" t="s">
        <v>1296</v>
      </c>
      <c r="C10337" s="48" t="s">
        <v>9449</v>
      </c>
      <c r="D10337" s="44">
        <v>2005</v>
      </c>
      <c r="E10337" s="48" t="s">
        <v>8890</v>
      </c>
      <c r="F10337" s="44" t="s">
        <v>1290</v>
      </c>
      <c r="G10337" s="61"/>
    </row>
    <row r="10338" spans="1:7" x14ac:dyDescent="0.15">
      <c r="A10338" s="44">
        <v>40681</v>
      </c>
      <c r="B10338" s="44" t="s">
        <v>1296</v>
      </c>
      <c r="C10338" s="48" t="s">
        <v>9450</v>
      </c>
      <c r="D10338" s="44">
        <v>2006</v>
      </c>
      <c r="E10338" s="48" t="s">
        <v>8890</v>
      </c>
      <c r="F10338" s="44" t="s">
        <v>1290</v>
      </c>
      <c r="G10338" s="61"/>
    </row>
    <row r="10339" spans="1:7" x14ac:dyDescent="0.15">
      <c r="A10339" s="44">
        <v>40682</v>
      </c>
      <c r="B10339" s="44" t="s">
        <v>1295</v>
      </c>
      <c r="C10339" s="48" t="s">
        <v>9451</v>
      </c>
      <c r="D10339" s="44">
        <v>2005</v>
      </c>
      <c r="E10339" s="48" t="s">
        <v>8890</v>
      </c>
      <c r="F10339" s="44" t="s">
        <v>1290</v>
      </c>
      <c r="G10339" s="61"/>
    </row>
    <row r="10340" spans="1:7" x14ac:dyDescent="0.15">
      <c r="A10340" s="44">
        <v>40683</v>
      </c>
      <c r="B10340" s="44" t="s">
        <v>1296</v>
      </c>
      <c r="C10340" s="48" t="s">
        <v>9452</v>
      </c>
      <c r="D10340" s="44">
        <v>2005</v>
      </c>
      <c r="E10340" s="48" t="s">
        <v>8890</v>
      </c>
      <c r="F10340" s="44" t="s">
        <v>1290</v>
      </c>
      <c r="G10340" s="61"/>
    </row>
    <row r="10341" spans="1:7" x14ac:dyDescent="0.15">
      <c r="A10341" s="44">
        <v>40684</v>
      </c>
      <c r="B10341" s="44" t="s">
        <v>1295</v>
      </c>
      <c r="C10341" s="48" t="s">
        <v>8036</v>
      </c>
      <c r="D10341" s="44">
        <v>2007</v>
      </c>
      <c r="E10341" s="48" t="s">
        <v>11382</v>
      </c>
      <c r="F10341" s="44" t="s">
        <v>1298</v>
      </c>
      <c r="G10341" s="61">
        <v>43100</v>
      </c>
    </row>
    <row r="10342" spans="1:7" x14ac:dyDescent="0.15">
      <c r="A10342" s="44">
        <v>40685</v>
      </c>
      <c r="B10342" s="44" t="s">
        <v>1296</v>
      </c>
      <c r="C10342" s="48" t="s">
        <v>9453</v>
      </c>
      <c r="D10342" s="44">
        <v>2006</v>
      </c>
      <c r="E10342" s="48" t="s">
        <v>11382</v>
      </c>
      <c r="F10342" s="44" t="s">
        <v>1298</v>
      </c>
      <c r="G10342" s="61">
        <v>43100</v>
      </c>
    </row>
    <row r="10343" spans="1:7" x14ac:dyDescent="0.15">
      <c r="A10343" s="44">
        <v>40686</v>
      </c>
      <c r="B10343" s="44" t="s">
        <v>1296</v>
      </c>
      <c r="C10343" s="48" t="s">
        <v>9454</v>
      </c>
      <c r="D10343" s="44">
        <v>2007</v>
      </c>
      <c r="E10343" s="48" t="s">
        <v>11382</v>
      </c>
      <c r="F10343" s="44" t="s">
        <v>1298</v>
      </c>
      <c r="G10343" s="61"/>
    </row>
    <row r="10344" spans="1:7" x14ac:dyDescent="0.15">
      <c r="A10344" s="44">
        <v>40687</v>
      </c>
      <c r="B10344" s="44" t="s">
        <v>1296</v>
      </c>
      <c r="C10344" s="48" t="s">
        <v>9455</v>
      </c>
      <c r="D10344" s="44">
        <v>2005</v>
      </c>
      <c r="E10344" s="48" t="s">
        <v>11382</v>
      </c>
      <c r="F10344" s="44" t="s">
        <v>1298</v>
      </c>
      <c r="G10344" s="61">
        <v>43100</v>
      </c>
    </row>
    <row r="10345" spans="1:7" x14ac:dyDescent="0.15">
      <c r="A10345" s="44">
        <v>40688</v>
      </c>
      <c r="B10345" s="44" t="s">
        <v>1295</v>
      </c>
      <c r="C10345" s="48" t="s">
        <v>9456</v>
      </c>
      <c r="D10345" s="44">
        <v>2008</v>
      </c>
      <c r="E10345" s="48" t="s">
        <v>11382</v>
      </c>
      <c r="F10345" s="44" t="s">
        <v>1298</v>
      </c>
      <c r="G10345" s="61">
        <v>43100</v>
      </c>
    </row>
    <row r="10346" spans="1:7" x14ac:dyDescent="0.15">
      <c r="A10346" s="44">
        <v>40689</v>
      </c>
      <c r="B10346" s="44" t="s">
        <v>1295</v>
      </c>
      <c r="C10346" s="48" t="s">
        <v>9457</v>
      </c>
      <c r="D10346" s="44">
        <v>2008</v>
      </c>
      <c r="E10346" s="48" t="s">
        <v>11382</v>
      </c>
      <c r="F10346" s="44" t="s">
        <v>1298</v>
      </c>
      <c r="G10346" s="61">
        <v>43100</v>
      </c>
    </row>
    <row r="10347" spans="1:7" x14ac:dyDescent="0.15">
      <c r="A10347" s="44">
        <v>40690</v>
      </c>
      <c r="B10347" s="44" t="s">
        <v>1296</v>
      </c>
      <c r="C10347" s="48" t="s">
        <v>9476</v>
      </c>
      <c r="D10347" s="44">
        <v>2007</v>
      </c>
      <c r="E10347" s="48" t="s">
        <v>8746</v>
      </c>
      <c r="F10347" s="44" t="s">
        <v>1293</v>
      </c>
      <c r="G10347" s="61">
        <v>43100</v>
      </c>
    </row>
    <row r="10348" spans="1:7" x14ac:dyDescent="0.15">
      <c r="A10348" s="44">
        <v>40691</v>
      </c>
      <c r="B10348" s="44" t="s">
        <v>1296</v>
      </c>
      <c r="C10348" s="48" t="s">
        <v>9477</v>
      </c>
      <c r="D10348" s="44">
        <v>2006</v>
      </c>
      <c r="E10348" s="48" t="s">
        <v>8695</v>
      </c>
      <c r="F10348" s="44" t="s">
        <v>1290</v>
      </c>
      <c r="G10348" s="61">
        <v>43100</v>
      </c>
    </row>
    <row r="10349" spans="1:7" x14ac:dyDescent="0.15">
      <c r="A10349" s="44">
        <v>40692</v>
      </c>
      <c r="B10349" s="44" t="s">
        <v>1295</v>
      </c>
      <c r="C10349" s="48" t="s">
        <v>9478</v>
      </c>
      <c r="D10349" s="44">
        <v>2007</v>
      </c>
      <c r="E10349" s="48" t="s">
        <v>8695</v>
      </c>
      <c r="F10349" s="44" t="s">
        <v>1290</v>
      </c>
      <c r="G10349" s="61"/>
    </row>
    <row r="10350" spans="1:7" x14ac:dyDescent="0.15">
      <c r="A10350" s="44">
        <v>40693</v>
      </c>
      <c r="B10350" s="44" t="s">
        <v>1295</v>
      </c>
      <c r="C10350" s="48" t="s">
        <v>1390</v>
      </c>
      <c r="D10350" s="44">
        <v>2007</v>
      </c>
      <c r="E10350" s="48" t="s">
        <v>9192</v>
      </c>
      <c r="F10350" s="44" t="s">
        <v>1294</v>
      </c>
      <c r="G10350" s="61"/>
    </row>
    <row r="10351" spans="1:7" x14ac:dyDescent="0.15">
      <c r="A10351" s="44">
        <v>40694</v>
      </c>
      <c r="B10351" s="44" t="s">
        <v>1296</v>
      </c>
      <c r="C10351" s="48" t="s">
        <v>9479</v>
      </c>
      <c r="D10351" s="44">
        <v>2008</v>
      </c>
      <c r="E10351" s="48" t="s">
        <v>8786</v>
      </c>
      <c r="F10351" s="44" t="s">
        <v>1297</v>
      </c>
      <c r="G10351" s="61"/>
    </row>
    <row r="10352" spans="1:7" x14ac:dyDescent="0.15">
      <c r="A10352" s="44">
        <v>40695</v>
      </c>
      <c r="B10352" s="44" t="s">
        <v>1295</v>
      </c>
      <c r="C10352" s="48" t="s">
        <v>9480</v>
      </c>
      <c r="D10352" s="44">
        <v>2005</v>
      </c>
      <c r="E10352" s="48" t="s">
        <v>8786</v>
      </c>
      <c r="F10352" s="44" t="s">
        <v>1297</v>
      </c>
      <c r="G10352" s="61"/>
    </row>
    <row r="10353" spans="1:7" x14ac:dyDescent="0.15">
      <c r="A10353" s="44">
        <v>40696</v>
      </c>
      <c r="B10353" s="44" t="s">
        <v>1296</v>
      </c>
      <c r="C10353" s="48" t="s">
        <v>9481</v>
      </c>
      <c r="D10353" s="44">
        <v>2011</v>
      </c>
      <c r="E10353" s="48" t="s">
        <v>8786</v>
      </c>
      <c r="F10353" s="44" t="s">
        <v>1297</v>
      </c>
      <c r="G10353" s="61"/>
    </row>
    <row r="10354" spans="1:7" x14ac:dyDescent="0.15">
      <c r="A10354" s="44">
        <v>40697</v>
      </c>
      <c r="B10354" s="44" t="s">
        <v>1295</v>
      </c>
      <c r="C10354" s="48" t="s">
        <v>9482</v>
      </c>
      <c r="D10354" s="44">
        <v>2006</v>
      </c>
      <c r="E10354" s="48" t="s">
        <v>8786</v>
      </c>
      <c r="F10354" s="44" t="s">
        <v>1297</v>
      </c>
      <c r="G10354" s="61"/>
    </row>
    <row r="10355" spans="1:7" x14ac:dyDescent="0.15">
      <c r="A10355" s="44">
        <v>40698</v>
      </c>
      <c r="B10355" s="44" t="s">
        <v>1295</v>
      </c>
      <c r="C10355" s="48" t="s">
        <v>9483</v>
      </c>
      <c r="D10355" s="44">
        <v>2006</v>
      </c>
      <c r="E10355" s="48" t="s">
        <v>8851</v>
      </c>
      <c r="F10355" s="44" t="s">
        <v>1291</v>
      </c>
      <c r="G10355" s="61"/>
    </row>
    <row r="10356" spans="1:7" x14ac:dyDescent="0.15">
      <c r="A10356" s="44">
        <v>40699</v>
      </c>
      <c r="B10356" s="44" t="s">
        <v>1295</v>
      </c>
      <c r="C10356" s="48" t="s">
        <v>4962</v>
      </c>
      <c r="D10356" s="44">
        <v>2004</v>
      </c>
      <c r="E10356" s="48" t="s">
        <v>8725</v>
      </c>
      <c r="F10356" s="44" t="s">
        <v>1291</v>
      </c>
      <c r="G10356" s="61"/>
    </row>
    <row r="10357" spans="1:7" x14ac:dyDescent="0.15">
      <c r="A10357" s="44">
        <v>40700</v>
      </c>
      <c r="B10357" s="44" t="s">
        <v>1296</v>
      </c>
      <c r="C10357" s="48" t="s">
        <v>9484</v>
      </c>
      <c r="D10357" s="44">
        <v>2005</v>
      </c>
      <c r="E10357" s="48" t="s">
        <v>8725</v>
      </c>
      <c r="F10357" s="44" t="s">
        <v>1291</v>
      </c>
      <c r="G10357" s="61">
        <v>43100</v>
      </c>
    </row>
    <row r="10358" spans="1:7" x14ac:dyDescent="0.15">
      <c r="A10358" s="44">
        <v>40701</v>
      </c>
      <c r="B10358" s="44" t="s">
        <v>1295</v>
      </c>
      <c r="C10358" s="48" t="s">
        <v>9485</v>
      </c>
      <c r="D10358" s="44">
        <v>2006</v>
      </c>
      <c r="E10358" s="48" t="s">
        <v>8705</v>
      </c>
      <c r="F10358" s="44" t="s">
        <v>1291</v>
      </c>
      <c r="G10358" s="61"/>
    </row>
    <row r="10359" spans="1:7" x14ac:dyDescent="0.15">
      <c r="A10359" s="44">
        <v>40702</v>
      </c>
      <c r="B10359" s="44" t="s">
        <v>1296</v>
      </c>
      <c r="C10359" s="48" t="s">
        <v>9486</v>
      </c>
      <c r="D10359" s="44">
        <v>2006</v>
      </c>
      <c r="E10359" s="48" t="s">
        <v>8784</v>
      </c>
      <c r="F10359" s="44" t="s">
        <v>1290</v>
      </c>
      <c r="G10359" s="61"/>
    </row>
    <row r="10360" spans="1:7" x14ac:dyDescent="0.15">
      <c r="A10360" s="44">
        <v>40703</v>
      </c>
      <c r="B10360" s="44" t="s">
        <v>1295</v>
      </c>
      <c r="C10360" s="48" t="s">
        <v>9487</v>
      </c>
      <c r="D10360" s="44">
        <v>2005</v>
      </c>
      <c r="E10360" s="48" t="s">
        <v>8779</v>
      </c>
      <c r="F10360" s="44" t="s">
        <v>1298</v>
      </c>
      <c r="G10360" s="61">
        <v>43100</v>
      </c>
    </row>
    <row r="10361" spans="1:7" x14ac:dyDescent="0.15">
      <c r="A10361" s="44">
        <v>40704</v>
      </c>
      <c r="B10361" s="44" t="s">
        <v>1295</v>
      </c>
      <c r="C10361" s="48" t="s">
        <v>9488</v>
      </c>
      <c r="D10361" s="44">
        <v>2002</v>
      </c>
      <c r="E10361" s="48" t="s">
        <v>8779</v>
      </c>
      <c r="F10361" s="44" t="s">
        <v>1298</v>
      </c>
      <c r="G10361" s="61"/>
    </row>
    <row r="10362" spans="1:7" x14ac:dyDescent="0.15">
      <c r="A10362" s="44">
        <v>40715</v>
      </c>
      <c r="B10362" s="44" t="s">
        <v>1296</v>
      </c>
      <c r="C10362" s="48" t="s">
        <v>9886</v>
      </c>
      <c r="D10362" s="44">
        <v>2009</v>
      </c>
      <c r="E10362" s="48" t="s">
        <v>10098</v>
      </c>
      <c r="F10362" s="44" t="s">
        <v>1296</v>
      </c>
      <c r="G10362" s="61"/>
    </row>
    <row r="10363" spans="1:7" x14ac:dyDescent="0.15">
      <c r="A10363" s="44">
        <v>40718</v>
      </c>
      <c r="B10363" s="44" t="s">
        <v>1296</v>
      </c>
      <c r="C10363" s="48" t="s">
        <v>9489</v>
      </c>
      <c r="D10363" s="44">
        <v>2007</v>
      </c>
      <c r="E10363" s="48" t="s">
        <v>10098</v>
      </c>
      <c r="F10363" s="44" t="s">
        <v>1296</v>
      </c>
      <c r="G10363" s="61"/>
    </row>
    <row r="10364" spans="1:7" x14ac:dyDescent="0.15">
      <c r="A10364" s="44">
        <v>40725</v>
      </c>
      <c r="B10364" s="44" t="s">
        <v>1296</v>
      </c>
      <c r="C10364" s="48" t="s">
        <v>9490</v>
      </c>
      <c r="D10364" s="44">
        <v>2005</v>
      </c>
      <c r="E10364" s="48" t="s">
        <v>8714</v>
      </c>
      <c r="F10364" s="44" t="s">
        <v>1294</v>
      </c>
      <c r="G10364" s="61"/>
    </row>
    <row r="10365" spans="1:7" x14ac:dyDescent="0.15">
      <c r="A10365" s="44">
        <v>40726</v>
      </c>
      <c r="B10365" s="44" t="s">
        <v>1295</v>
      </c>
      <c r="C10365" s="48" t="s">
        <v>9491</v>
      </c>
      <c r="D10365" s="44">
        <v>2001</v>
      </c>
      <c r="E10365" s="48" t="s">
        <v>8714</v>
      </c>
      <c r="F10365" s="44" t="s">
        <v>1294</v>
      </c>
      <c r="G10365" s="61"/>
    </row>
    <row r="10366" spans="1:7" x14ac:dyDescent="0.15">
      <c r="A10366" s="44">
        <v>40727</v>
      </c>
      <c r="B10366" s="44" t="s">
        <v>1295</v>
      </c>
      <c r="C10366" s="48" t="s">
        <v>9492</v>
      </c>
      <c r="D10366" s="44">
        <v>2008</v>
      </c>
      <c r="E10366" s="48" t="s">
        <v>9179</v>
      </c>
      <c r="F10366" s="44" t="s">
        <v>1294</v>
      </c>
      <c r="G10366" s="61"/>
    </row>
    <row r="10367" spans="1:7" x14ac:dyDescent="0.15">
      <c r="A10367" s="44">
        <v>40728</v>
      </c>
      <c r="B10367" s="44" t="s">
        <v>1295</v>
      </c>
      <c r="C10367" s="48" t="s">
        <v>9493</v>
      </c>
      <c r="D10367" s="44">
        <v>2008</v>
      </c>
      <c r="E10367" s="48" t="s">
        <v>8709</v>
      </c>
      <c r="F10367" s="44" t="s">
        <v>1294</v>
      </c>
      <c r="G10367" s="61">
        <v>43100</v>
      </c>
    </row>
    <row r="10368" spans="1:7" x14ac:dyDescent="0.15">
      <c r="A10368" s="44">
        <v>40729</v>
      </c>
      <c r="B10368" s="44" t="s">
        <v>1295</v>
      </c>
      <c r="C10368" s="48" t="s">
        <v>9494</v>
      </c>
      <c r="D10368" s="44">
        <v>2008</v>
      </c>
      <c r="E10368" s="48" t="s">
        <v>8709</v>
      </c>
      <c r="F10368" s="44" t="s">
        <v>1294</v>
      </c>
      <c r="G10368" s="61">
        <v>43100</v>
      </c>
    </row>
    <row r="10369" spans="1:7" x14ac:dyDescent="0.15">
      <c r="A10369" s="44">
        <v>40730</v>
      </c>
      <c r="B10369" s="44" t="s">
        <v>1295</v>
      </c>
      <c r="C10369" s="48" t="s">
        <v>1548</v>
      </c>
      <c r="D10369" s="44">
        <v>2008</v>
      </c>
      <c r="E10369" s="48" t="s">
        <v>8709</v>
      </c>
      <c r="F10369" s="44" t="s">
        <v>1294</v>
      </c>
      <c r="G10369" s="61">
        <v>43100</v>
      </c>
    </row>
    <row r="10370" spans="1:7" x14ac:dyDescent="0.15">
      <c r="A10370" s="44">
        <v>40731</v>
      </c>
      <c r="B10370" s="44" t="s">
        <v>1295</v>
      </c>
      <c r="C10370" s="48" t="s">
        <v>9495</v>
      </c>
      <c r="D10370" s="44">
        <v>2007</v>
      </c>
      <c r="E10370" s="48" t="s">
        <v>8709</v>
      </c>
      <c r="F10370" s="44" t="s">
        <v>1294</v>
      </c>
      <c r="G10370" s="61">
        <v>43100</v>
      </c>
    </row>
    <row r="10371" spans="1:7" x14ac:dyDescent="0.15">
      <c r="A10371" s="44">
        <v>40732</v>
      </c>
      <c r="B10371" s="44" t="s">
        <v>1295</v>
      </c>
      <c r="C10371" s="48" t="s">
        <v>9496</v>
      </c>
      <c r="D10371" s="44">
        <v>2001</v>
      </c>
      <c r="E10371" s="48" t="s">
        <v>8709</v>
      </c>
      <c r="F10371" s="44" t="s">
        <v>1294</v>
      </c>
      <c r="G10371" s="61"/>
    </row>
    <row r="10372" spans="1:7" x14ac:dyDescent="0.15">
      <c r="A10372" s="44">
        <v>40733</v>
      </c>
      <c r="B10372" s="44" t="s">
        <v>1296</v>
      </c>
      <c r="C10372" s="48" t="s">
        <v>9497</v>
      </c>
      <c r="D10372" s="44">
        <v>2007</v>
      </c>
      <c r="E10372" s="48" t="s">
        <v>8709</v>
      </c>
      <c r="F10372" s="44" t="s">
        <v>1294</v>
      </c>
      <c r="G10372" s="61">
        <v>43100</v>
      </c>
    </row>
    <row r="10373" spans="1:7" x14ac:dyDescent="0.15">
      <c r="A10373" s="44">
        <v>40734</v>
      </c>
      <c r="B10373" s="44" t="s">
        <v>1295</v>
      </c>
      <c r="C10373" s="48" t="s">
        <v>9498</v>
      </c>
      <c r="D10373" s="44">
        <v>2007</v>
      </c>
      <c r="E10373" s="48" t="s">
        <v>8709</v>
      </c>
      <c r="F10373" s="44" t="s">
        <v>1294</v>
      </c>
      <c r="G10373" s="61">
        <v>43100</v>
      </c>
    </row>
    <row r="10374" spans="1:7" x14ac:dyDescent="0.15">
      <c r="A10374" s="44">
        <v>40735</v>
      </c>
      <c r="B10374" s="44" t="s">
        <v>1296</v>
      </c>
      <c r="C10374" s="48" t="s">
        <v>9499</v>
      </c>
      <c r="D10374" s="44">
        <v>2007</v>
      </c>
      <c r="E10374" s="48" t="s">
        <v>8709</v>
      </c>
      <c r="F10374" s="44" t="s">
        <v>1294</v>
      </c>
      <c r="G10374" s="61">
        <v>43100</v>
      </c>
    </row>
    <row r="10375" spans="1:7" x14ac:dyDescent="0.15">
      <c r="A10375" s="44">
        <v>40736</v>
      </c>
      <c r="B10375" s="44" t="s">
        <v>1295</v>
      </c>
      <c r="C10375" s="48" t="s">
        <v>9500</v>
      </c>
      <c r="D10375" s="44">
        <v>2008</v>
      </c>
      <c r="E10375" s="48" t="s">
        <v>8725</v>
      </c>
      <c r="F10375" s="44" t="s">
        <v>1291</v>
      </c>
      <c r="G10375" s="61">
        <v>43100</v>
      </c>
    </row>
    <row r="10376" spans="1:7" x14ac:dyDescent="0.15">
      <c r="A10376" s="44">
        <v>40737</v>
      </c>
      <c r="B10376" s="44" t="s">
        <v>1295</v>
      </c>
      <c r="C10376" s="48" t="s">
        <v>9501</v>
      </c>
      <c r="D10376" s="44">
        <v>2008</v>
      </c>
      <c r="E10376" s="48" t="s">
        <v>8709</v>
      </c>
      <c r="F10376" s="44" t="s">
        <v>1294</v>
      </c>
      <c r="G10376" s="61">
        <v>43100</v>
      </c>
    </row>
    <row r="10377" spans="1:7" x14ac:dyDescent="0.15">
      <c r="A10377" s="44">
        <v>40738</v>
      </c>
      <c r="B10377" s="44" t="s">
        <v>1295</v>
      </c>
      <c r="C10377" s="48" t="s">
        <v>9502</v>
      </c>
      <c r="D10377" s="44">
        <v>2003</v>
      </c>
      <c r="E10377" s="48" t="s">
        <v>8774</v>
      </c>
      <c r="F10377" s="44" t="s">
        <v>1296</v>
      </c>
      <c r="G10377" s="61">
        <v>43100</v>
      </c>
    </row>
    <row r="10378" spans="1:7" x14ac:dyDescent="0.15">
      <c r="A10378" s="44">
        <v>40739</v>
      </c>
      <c r="B10378" s="44" t="s">
        <v>1296</v>
      </c>
      <c r="C10378" s="48" t="s">
        <v>9887</v>
      </c>
      <c r="D10378" s="44">
        <v>2008</v>
      </c>
      <c r="E10378" s="48" t="s">
        <v>8816</v>
      </c>
      <c r="F10378" s="44" t="s">
        <v>1296</v>
      </c>
      <c r="G10378" s="61">
        <v>43100</v>
      </c>
    </row>
    <row r="10379" spans="1:7" x14ac:dyDescent="0.15">
      <c r="A10379" s="44">
        <v>40740</v>
      </c>
      <c r="B10379" s="44" t="s">
        <v>1296</v>
      </c>
      <c r="C10379" s="48" t="s">
        <v>9503</v>
      </c>
      <c r="D10379" s="44">
        <v>2002</v>
      </c>
      <c r="E10379" s="48" t="s">
        <v>10098</v>
      </c>
      <c r="F10379" s="44" t="s">
        <v>1296</v>
      </c>
      <c r="G10379" s="61"/>
    </row>
    <row r="10380" spans="1:7" x14ac:dyDescent="0.15">
      <c r="A10380" s="44">
        <v>40741</v>
      </c>
      <c r="B10380" s="44" t="s">
        <v>1296</v>
      </c>
      <c r="C10380" s="48" t="s">
        <v>9504</v>
      </c>
      <c r="D10380" s="44">
        <v>2005</v>
      </c>
      <c r="E10380" s="48" t="s">
        <v>10098</v>
      </c>
      <c r="F10380" s="44" t="s">
        <v>1296</v>
      </c>
      <c r="G10380" s="61"/>
    </row>
    <row r="10381" spans="1:7" x14ac:dyDescent="0.15">
      <c r="A10381" s="44">
        <v>40742</v>
      </c>
      <c r="B10381" s="44" t="s">
        <v>1295</v>
      </c>
      <c r="C10381" s="48" t="s">
        <v>9505</v>
      </c>
      <c r="D10381" s="44">
        <v>2006</v>
      </c>
      <c r="E10381" s="48" t="s">
        <v>8812</v>
      </c>
      <c r="F10381" s="44" t="s">
        <v>1298</v>
      </c>
      <c r="G10381" s="61">
        <v>43100</v>
      </c>
    </row>
    <row r="10382" spans="1:7" x14ac:dyDescent="0.15">
      <c r="A10382" s="44">
        <v>40743</v>
      </c>
      <c r="B10382" s="44" t="s">
        <v>1295</v>
      </c>
      <c r="C10382" s="48" t="s">
        <v>9506</v>
      </c>
      <c r="D10382" s="44">
        <v>2008</v>
      </c>
      <c r="E10382" s="48" t="s">
        <v>8689</v>
      </c>
      <c r="F10382" s="44" t="s">
        <v>1290</v>
      </c>
      <c r="G10382" s="61">
        <v>43100</v>
      </c>
    </row>
    <row r="10383" spans="1:7" x14ac:dyDescent="0.15">
      <c r="A10383" s="44">
        <v>40744</v>
      </c>
      <c r="B10383" s="44" t="s">
        <v>1296</v>
      </c>
      <c r="C10383" s="48" t="s">
        <v>9507</v>
      </c>
      <c r="D10383" s="44">
        <v>2007</v>
      </c>
      <c r="E10383" s="48" t="s">
        <v>8742</v>
      </c>
      <c r="F10383" s="44" t="s">
        <v>1296</v>
      </c>
      <c r="G10383" s="61"/>
    </row>
    <row r="10384" spans="1:7" x14ac:dyDescent="0.15">
      <c r="A10384" s="44">
        <v>40745</v>
      </c>
      <c r="B10384" s="44" t="s">
        <v>1296</v>
      </c>
      <c r="C10384" s="48" t="s">
        <v>9508</v>
      </c>
      <c r="D10384" s="44">
        <v>2010</v>
      </c>
      <c r="E10384" s="48" t="s">
        <v>8742</v>
      </c>
      <c r="F10384" s="44" t="s">
        <v>1296</v>
      </c>
      <c r="G10384" s="61"/>
    </row>
    <row r="10385" spans="1:7" x14ac:dyDescent="0.15">
      <c r="A10385" s="44">
        <v>40746</v>
      </c>
      <c r="B10385" s="44" t="s">
        <v>1296</v>
      </c>
      <c r="C10385" s="48" t="s">
        <v>9509</v>
      </c>
      <c r="D10385" s="44">
        <v>2008</v>
      </c>
      <c r="E10385" s="48" t="s">
        <v>8742</v>
      </c>
      <c r="F10385" s="44" t="s">
        <v>1296</v>
      </c>
      <c r="G10385" s="61"/>
    </row>
    <row r="10386" spans="1:7" x14ac:dyDescent="0.15">
      <c r="A10386" s="44">
        <v>40747</v>
      </c>
      <c r="B10386" s="44" t="s">
        <v>1296</v>
      </c>
      <c r="C10386" s="48" t="s">
        <v>9510</v>
      </c>
      <c r="D10386" s="44">
        <v>2005</v>
      </c>
      <c r="E10386" s="48" t="s">
        <v>8789</v>
      </c>
      <c r="F10386" s="44" t="s">
        <v>1297</v>
      </c>
      <c r="G10386" s="61"/>
    </row>
    <row r="10387" spans="1:7" x14ac:dyDescent="0.15">
      <c r="A10387" s="44">
        <v>40748</v>
      </c>
      <c r="B10387" s="44" t="s">
        <v>1295</v>
      </c>
      <c r="C10387" s="48" t="s">
        <v>9511</v>
      </c>
      <c r="D10387" s="44">
        <v>2008</v>
      </c>
      <c r="E10387" s="48" t="s">
        <v>8789</v>
      </c>
      <c r="F10387" s="44" t="s">
        <v>1297</v>
      </c>
      <c r="G10387" s="61"/>
    </row>
    <row r="10388" spans="1:7" x14ac:dyDescent="0.15">
      <c r="A10388" s="44">
        <v>40749</v>
      </c>
      <c r="B10388" s="44" t="s">
        <v>1295</v>
      </c>
      <c r="C10388" s="48" t="s">
        <v>9511</v>
      </c>
      <c r="D10388" s="44">
        <v>2008</v>
      </c>
      <c r="E10388" s="48" t="s">
        <v>8789</v>
      </c>
      <c r="F10388" s="44" t="s">
        <v>1297</v>
      </c>
      <c r="G10388" s="61"/>
    </row>
    <row r="10389" spans="1:7" x14ac:dyDescent="0.15">
      <c r="A10389" s="44">
        <v>40750</v>
      </c>
      <c r="B10389" s="44" t="s">
        <v>1295</v>
      </c>
      <c r="C10389" s="48" t="s">
        <v>9512</v>
      </c>
      <c r="D10389" s="44">
        <v>2005</v>
      </c>
      <c r="E10389" s="48" t="s">
        <v>8786</v>
      </c>
      <c r="F10389" s="44" t="s">
        <v>1297</v>
      </c>
      <c r="G10389" s="61"/>
    </row>
    <row r="10390" spans="1:7" x14ac:dyDescent="0.15">
      <c r="A10390" s="44">
        <v>40751</v>
      </c>
      <c r="B10390" s="44" t="s">
        <v>1296</v>
      </c>
      <c r="C10390" s="48" t="s">
        <v>9490</v>
      </c>
      <c r="D10390" s="44">
        <v>2004</v>
      </c>
      <c r="E10390" s="48" t="s">
        <v>8864</v>
      </c>
      <c r="F10390" s="44" t="s">
        <v>1296</v>
      </c>
      <c r="G10390" s="61"/>
    </row>
    <row r="10391" spans="1:7" x14ac:dyDescent="0.15">
      <c r="A10391" s="44">
        <v>40752</v>
      </c>
      <c r="B10391" s="44" t="s">
        <v>1295</v>
      </c>
      <c r="C10391" s="48" t="s">
        <v>9513</v>
      </c>
      <c r="D10391" s="44">
        <v>2002</v>
      </c>
      <c r="E10391" s="48" t="s">
        <v>8739</v>
      </c>
      <c r="F10391" s="44" t="s">
        <v>1292</v>
      </c>
      <c r="G10391" s="61"/>
    </row>
    <row r="10392" spans="1:7" x14ac:dyDescent="0.15">
      <c r="A10392" s="133">
        <v>40753</v>
      </c>
      <c r="B10392" s="133" t="s">
        <v>1296</v>
      </c>
      <c r="C10392" s="134" t="s">
        <v>4592</v>
      </c>
      <c r="D10392" s="133">
        <v>2004</v>
      </c>
      <c r="E10392" s="134" t="s">
        <v>8784</v>
      </c>
      <c r="F10392" s="133" t="s">
        <v>1290</v>
      </c>
    </row>
    <row r="10393" spans="1:7" x14ac:dyDescent="0.15">
      <c r="A10393" s="44">
        <v>40754</v>
      </c>
      <c r="B10393" s="44" t="s">
        <v>1295</v>
      </c>
      <c r="C10393" s="48" t="s">
        <v>9514</v>
      </c>
      <c r="D10393" s="44">
        <v>2007</v>
      </c>
      <c r="E10393" s="48" t="s">
        <v>8726</v>
      </c>
      <c r="F10393" s="44" t="s">
        <v>1292</v>
      </c>
      <c r="G10393" s="61"/>
    </row>
    <row r="10394" spans="1:7" x14ac:dyDescent="0.15">
      <c r="A10394" s="44">
        <v>40755</v>
      </c>
      <c r="B10394" s="44" t="s">
        <v>1296</v>
      </c>
      <c r="C10394" s="48" t="s">
        <v>9515</v>
      </c>
      <c r="D10394" s="44">
        <v>2007</v>
      </c>
      <c r="E10394" s="48" t="s">
        <v>8876</v>
      </c>
      <c r="F10394" s="44" t="s">
        <v>1297</v>
      </c>
      <c r="G10394" s="61"/>
    </row>
    <row r="10395" spans="1:7" x14ac:dyDescent="0.15">
      <c r="A10395" s="44">
        <v>40756</v>
      </c>
      <c r="B10395" s="44" t="s">
        <v>1296</v>
      </c>
      <c r="C10395" s="48" t="s">
        <v>9516</v>
      </c>
      <c r="D10395" s="44">
        <v>2006</v>
      </c>
      <c r="E10395" s="48" t="s">
        <v>8781</v>
      </c>
      <c r="F10395" s="44" t="s">
        <v>1295</v>
      </c>
      <c r="G10395" s="61"/>
    </row>
    <row r="10396" spans="1:7" x14ac:dyDescent="0.15">
      <c r="A10396" s="44">
        <v>40757</v>
      </c>
      <c r="B10396" s="44" t="s">
        <v>1296</v>
      </c>
      <c r="C10396" s="48" t="s">
        <v>9517</v>
      </c>
      <c r="D10396" s="44">
        <v>2008</v>
      </c>
      <c r="E10396" s="48" t="s">
        <v>8749</v>
      </c>
      <c r="F10396" s="44" t="s">
        <v>1291</v>
      </c>
      <c r="G10396" s="61">
        <v>43100</v>
      </c>
    </row>
    <row r="10397" spans="1:7" x14ac:dyDescent="0.15">
      <c r="A10397" s="44">
        <v>40758</v>
      </c>
      <c r="B10397" s="44" t="s">
        <v>1295</v>
      </c>
      <c r="C10397" s="48" t="s">
        <v>9518</v>
      </c>
      <c r="D10397" s="44">
        <v>2008</v>
      </c>
      <c r="E10397" s="48" t="s">
        <v>8749</v>
      </c>
      <c r="F10397" s="44" t="s">
        <v>1291</v>
      </c>
      <c r="G10397" s="61">
        <v>43100</v>
      </c>
    </row>
    <row r="10398" spans="1:7" x14ac:dyDescent="0.15">
      <c r="A10398" s="44">
        <v>40759</v>
      </c>
      <c r="B10398" s="44" t="s">
        <v>1296</v>
      </c>
      <c r="C10398" s="48" t="s">
        <v>9519</v>
      </c>
      <c r="D10398" s="44">
        <v>2004</v>
      </c>
      <c r="E10398" s="48" t="s">
        <v>9983</v>
      </c>
      <c r="F10398" s="44" t="s">
        <v>1291</v>
      </c>
      <c r="G10398" s="61"/>
    </row>
    <row r="10399" spans="1:7" x14ac:dyDescent="0.15">
      <c r="A10399" s="44">
        <v>40760</v>
      </c>
      <c r="B10399" s="44" t="s">
        <v>1296</v>
      </c>
      <c r="C10399" s="48" t="s">
        <v>9520</v>
      </c>
      <c r="D10399" s="44">
        <v>2007</v>
      </c>
      <c r="E10399" s="48" t="s">
        <v>9983</v>
      </c>
      <c r="F10399" s="44" t="s">
        <v>1291</v>
      </c>
      <c r="G10399" s="61">
        <v>43100</v>
      </c>
    </row>
    <row r="10400" spans="1:7" x14ac:dyDescent="0.15">
      <c r="A10400" s="44">
        <v>40764</v>
      </c>
      <c r="B10400" s="44" t="s">
        <v>1296</v>
      </c>
      <c r="C10400" s="48" t="s">
        <v>9521</v>
      </c>
      <c r="D10400" s="44">
        <v>2001</v>
      </c>
      <c r="E10400" s="48" t="s">
        <v>9983</v>
      </c>
      <c r="F10400" s="44" t="s">
        <v>1291</v>
      </c>
      <c r="G10400" s="61"/>
    </row>
    <row r="10401" spans="1:7" x14ac:dyDescent="0.15">
      <c r="A10401" s="44">
        <v>40769</v>
      </c>
      <c r="B10401" s="44" t="s">
        <v>1295</v>
      </c>
      <c r="C10401" s="48" t="s">
        <v>9522</v>
      </c>
      <c r="D10401" s="44">
        <v>2008</v>
      </c>
      <c r="E10401" s="48" t="s">
        <v>9983</v>
      </c>
      <c r="F10401" s="44" t="s">
        <v>1291</v>
      </c>
      <c r="G10401" s="61"/>
    </row>
    <row r="10402" spans="1:7" x14ac:dyDescent="0.15">
      <c r="A10402" s="44">
        <v>40774</v>
      </c>
      <c r="B10402" s="44" t="s">
        <v>1296</v>
      </c>
      <c r="C10402" s="48" t="s">
        <v>10099</v>
      </c>
      <c r="D10402" s="44">
        <v>2012</v>
      </c>
      <c r="E10402" s="48" t="s">
        <v>9983</v>
      </c>
      <c r="F10402" s="44" t="s">
        <v>1291</v>
      </c>
      <c r="G10402" s="61"/>
    </row>
    <row r="10403" spans="1:7" x14ac:dyDescent="0.15">
      <c r="A10403" s="44">
        <v>40776</v>
      </c>
      <c r="B10403" s="44" t="s">
        <v>1296</v>
      </c>
      <c r="C10403" s="48" t="s">
        <v>9523</v>
      </c>
      <c r="D10403" s="44">
        <v>2008</v>
      </c>
      <c r="E10403" s="48" t="s">
        <v>9983</v>
      </c>
      <c r="F10403" s="44" t="s">
        <v>1291</v>
      </c>
      <c r="G10403" s="61">
        <v>43100</v>
      </c>
    </row>
    <row r="10404" spans="1:7" x14ac:dyDescent="0.15">
      <c r="A10404" s="44">
        <v>40780</v>
      </c>
      <c r="B10404" s="44" t="s">
        <v>1295</v>
      </c>
      <c r="C10404" s="48" t="s">
        <v>9524</v>
      </c>
      <c r="D10404" s="44">
        <v>2007</v>
      </c>
      <c r="E10404" s="48" t="s">
        <v>8714</v>
      </c>
      <c r="F10404" s="44" t="s">
        <v>1294</v>
      </c>
      <c r="G10404" s="61">
        <v>43100</v>
      </c>
    </row>
    <row r="10405" spans="1:7" x14ac:dyDescent="0.15">
      <c r="A10405" s="133">
        <v>40781</v>
      </c>
      <c r="B10405" s="133" t="s">
        <v>1296</v>
      </c>
      <c r="C10405" s="134" t="s">
        <v>9525</v>
      </c>
      <c r="D10405" s="133">
        <v>2007</v>
      </c>
      <c r="E10405" s="134" t="s">
        <v>8714</v>
      </c>
      <c r="F10405" s="133" t="s">
        <v>1294</v>
      </c>
      <c r="G10405" s="135">
        <v>43100</v>
      </c>
    </row>
    <row r="10406" spans="1:7" x14ac:dyDescent="0.15">
      <c r="A10406" s="44">
        <v>40782</v>
      </c>
      <c r="B10406" s="44" t="s">
        <v>1296</v>
      </c>
      <c r="C10406" s="48" t="s">
        <v>9526</v>
      </c>
      <c r="D10406" s="44">
        <v>2007</v>
      </c>
      <c r="E10406" s="48" t="s">
        <v>8714</v>
      </c>
      <c r="F10406" s="44" t="s">
        <v>1294</v>
      </c>
      <c r="G10406" s="61">
        <v>43100</v>
      </c>
    </row>
    <row r="10407" spans="1:7" x14ac:dyDescent="0.15">
      <c r="A10407" s="44">
        <v>40784</v>
      </c>
      <c r="B10407" s="44" t="s">
        <v>1296</v>
      </c>
      <c r="C10407" s="48" t="s">
        <v>9527</v>
      </c>
      <c r="D10407" s="44">
        <v>2009</v>
      </c>
      <c r="E10407" s="48" t="s">
        <v>8841</v>
      </c>
      <c r="F10407" s="44" t="s">
        <v>1293</v>
      </c>
      <c r="G10407" s="61"/>
    </row>
    <row r="10408" spans="1:7" x14ac:dyDescent="0.15">
      <c r="A10408" s="44">
        <v>40785</v>
      </c>
      <c r="B10408" s="44" t="s">
        <v>1295</v>
      </c>
      <c r="C10408" s="48" t="s">
        <v>9528</v>
      </c>
      <c r="D10408" s="44">
        <v>2007</v>
      </c>
      <c r="E10408" s="48" t="s">
        <v>8835</v>
      </c>
      <c r="F10408" s="44" t="s">
        <v>1292</v>
      </c>
      <c r="G10408" s="61"/>
    </row>
    <row r="10409" spans="1:7" x14ac:dyDescent="0.15">
      <c r="A10409" s="44">
        <v>40786</v>
      </c>
      <c r="B10409" s="44" t="s">
        <v>1295</v>
      </c>
      <c r="C10409" s="48" t="s">
        <v>9529</v>
      </c>
      <c r="D10409" s="44">
        <v>2008</v>
      </c>
      <c r="E10409" s="48" t="s">
        <v>8738</v>
      </c>
      <c r="F10409" s="44" t="s">
        <v>1293</v>
      </c>
      <c r="G10409" s="61"/>
    </row>
    <row r="10410" spans="1:7" x14ac:dyDescent="0.15">
      <c r="A10410" s="44">
        <v>40787</v>
      </c>
      <c r="B10410" s="44" t="s">
        <v>1295</v>
      </c>
      <c r="C10410" s="48" t="s">
        <v>9530</v>
      </c>
      <c r="D10410" s="44">
        <v>2005</v>
      </c>
      <c r="E10410" s="48" t="s">
        <v>8696</v>
      </c>
      <c r="F10410" s="44" t="s">
        <v>1291</v>
      </c>
      <c r="G10410" s="61"/>
    </row>
    <row r="10411" spans="1:7" x14ac:dyDescent="0.15">
      <c r="A10411" s="44">
        <v>40789</v>
      </c>
      <c r="B10411" s="44" t="s">
        <v>1296</v>
      </c>
      <c r="C10411" s="48" t="s">
        <v>9531</v>
      </c>
      <c r="D10411" s="44">
        <v>2003</v>
      </c>
      <c r="E10411" s="48" t="s">
        <v>9532</v>
      </c>
      <c r="F10411" s="44" t="s">
        <v>1295</v>
      </c>
      <c r="G10411" s="61"/>
    </row>
    <row r="10412" spans="1:7" x14ac:dyDescent="0.15">
      <c r="A10412" s="44">
        <v>40790</v>
      </c>
      <c r="B10412" s="44" t="s">
        <v>1295</v>
      </c>
      <c r="C10412" s="48" t="s">
        <v>9533</v>
      </c>
      <c r="D10412" s="44">
        <v>2009</v>
      </c>
      <c r="E10412" s="48" t="s">
        <v>8875</v>
      </c>
      <c r="F10412" s="44" t="s">
        <v>1292</v>
      </c>
      <c r="G10412" s="61"/>
    </row>
    <row r="10413" spans="1:7" x14ac:dyDescent="0.15">
      <c r="A10413" s="44">
        <v>40791</v>
      </c>
      <c r="B10413" s="44" t="s">
        <v>1296</v>
      </c>
      <c r="C10413" s="48" t="s">
        <v>9534</v>
      </c>
      <c r="D10413" s="44">
        <v>2003</v>
      </c>
      <c r="E10413" s="48" t="s">
        <v>9532</v>
      </c>
      <c r="F10413" s="44" t="s">
        <v>1295</v>
      </c>
      <c r="G10413" s="61"/>
    </row>
    <row r="10414" spans="1:7" x14ac:dyDescent="0.15">
      <c r="A10414" s="44">
        <v>40792</v>
      </c>
      <c r="B10414" s="44" t="s">
        <v>1296</v>
      </c>
      <c r="C10414" s="48" t="s">
        <v>9535</v>
      </c>
      <c r="D10414" s="44">
        <v>2002</v>
      </c>
      <c r="E10414" s="48" t="s">
        <v>9532</v>
      </c>
      <c r="F10414" s="44" t="s">
        <v>1295</v>
      </c>
      <c r="G10414" s="61"/>
    </row>
    <row r="10415" spans="1:7" x14ac:dyDescent="0.15">
      <c r="A10415" s="44">
        <v>40793</v>
      </c>
      <c r="B10415" s="44" t="s">
        <v>1296</v>
      </c>
      <c r="C10415" s="48" t="s">
        <v>9536</v>
      </c>
      <c r="D10415" s="44">
        <v>2006</v>
      </c>
      <c r="E10415" s="48" t="s">
        <v>9532</v>
      </c>
      <c r="F10415" s="44" t="s">
        <v>1295</v>
      </c>
      <c r="G10415" s="61"/>
    </row>
    <row r="10416" spans="1:7" x14ac:dyDescent="0.15">
      <c r="A10416" s="44">
        <v>40794</v>
      </c>
      <c r="B10416" s="44" t="s">
        <v>1295</v>
      </c>
      <c r="C10416" s="48" t="s">
        <v>9537</v>
      </c>
      <c r="D10416" s="44">
        <v>2003</v>
      </c>
      <c r="E10416" s="48" t="s">
        <v>9532</v>
      </c>
      <c r="F10416" s="44" t="s">
        <v>1295</v>
      </c>
      <c r="G10416" s="61"/>
    </row>
    <row r="10417" spans="1:7" x14ac:dyDescent="0.15">
      <c r="A10417" s="44">
        <v>40795</v>
      </c>
      <c r="B10417" s="44" t="s">
        <v>1296</v>
      </c>
      <c r="C10417" s="48" t="s">
        <v>9538</v>
      </c>
      <c r="D10417" s="44">
        <v>2004</v>
      </c>
      <c r="E10417" s="48" t="s">
        <v>9532</v>
      </c>
      <c r="F10417" s="44" t="s">
        <v>1295</v>
      </c>
      <c r="G10417" s="61"/>
    </row>
    <row r="10418" spans="1:7" x14ac:dyDescent="0.15">
      <c r="A10418" s="44">
        <v>40796</v>
      </c>
      <c r="B10418" s="44" t="s">
        <v>1296</v>
      </c>
      <c r="C10418" s="48" t="s">
        <v>9539</v>
      </c>
      <c r="D10418" s="44">
        <v>2004</v>
      </c>
      <c r="E10418" s="48" t="s">
        <v>9532</v>
      </c>
      <c r="F10418" s="44" t="s">
        <v>1295</v>
      </c>
      <c r="G10418" s="61"/>
    </row>
    <row r="10419" spans="1:7" x14ac:dyDescent="0.15">
      <c r="A10419" s="44">
        <v>40797</v>
      </c>
      <c r="B10419" s="44" t="s">
        <v>1296</v>
      </c>
      <c r="C10419" s="48" t="s">
        <v>9540</v>
      </c>
      <c r="D10419" s="44">
        <v>2004</v>
      </c>
      <c r="E10419" s="48" t="s">
        <v>9532</v>
      </c>
      <c r="F10419" s="44" t="s">
        <v>1295</v>
      </c>
      <c r="G10419" s="61"/>
    </row>
    <row r="10420" spans="1:7" x14ac:dyDescent="0.15">
      <c r="A10420" s="44">
        <v>40798</v>
      </c>
      <c r="B10420" s="44" t="s">
        <v>1296</v>
      </c>
      <c r="C10420" s="48" t="s">
        <v>9541</v>
      </c>
      <c r="D10420" s="44">
        <v>2005</v>
      </c>
      <c r="E10420" s="48" t="s">
        <v>9532</v>
      </c>
      <c r="F10420" s="44" t="s">
        <v>1295</v>
      </c>
      <c r="G10420" s="61"/>
    </row>
    <row r="10421" spans="1:7" x14ac:dyDescent="0.15">
      <c r="A10421" s="44">
        <v>40799</v>
      </c>
      <c r="B10421" s="44" t="s">
        <v>1296</v>
      </c>
      <c r="C10421" s="48" t="s">
        <v>9542</v>
      </c>
      <c r="D10421" s="44">
        <v>2004</v>
      </c>
      <c r="E10421" s="48" t="s">
        <v>9532</v>
      </c>
      <c r="F10421" s="44" t="s">
        <v>1295</v>
      </c>
      <c r="G10421" s="61"/>
    </row>
    <row r="10422" spans="1:7" x14ac:dyDescent="0.15">
      <c r="A10422" s="44">
        <v>40800</v>
      </c>
      <c r="B10422" s="44" t="s">
        <v>1296</v>
      </c>
      <c r="C10422" s="48" t="s">
        <v>9543</v>
      </c>
      <c r="D10422" s="44">
        <v>2006</v>
      </c>
      <c r="E10422" s="48" t="s">
        <v>9532</v>
      </c>
      <c r="F10422" s="44" t="s">
        <v>1295</v>
      </c>
      <c r="G10422" s="61"/>
    </row>
    <row r="10423" spans="1:7" x14ac:dyDescent="0.15">
      <c r="A10423" s="44">
        <v>40801</v>
      </c>
      <c r="B10423" s="44" t="s">
        <v>1295</v>
      </c>
      <c r="C10423" s="48" t="s">
        <v>9544</v>
      </c>
      <c r="D10423" s="44">
        <v>2001</v>
      </c>
      <c r="E10423" s="48" t="s">
        <v>9532</v>
      </c>
      <c r="F10423" s="44" t="s">
        <v>1295</v>
      </c>
      <c r="G10423" s="61"/>
    </row>
    <row r="10424" spans="1:7" x14ac:dyDescent="0.15">
      <c r="A10424" s="44">
        <v>40802</v>
      </c>
      <c r="B10424" s="44" t="s">
        <v>1295</v>
      </c>
      <c r="C10424" s="48" t="s">
        <v>9545</v>
      </c>
      <c r="D10424" s="44">
        <v>2005</v>
      </c>
      <c r="E10424" s="48" t="s">
        <v>9532</v>
      </c>
      <c r="F10424" s="44" t="s">
        <v>1295</v>
      </c>
      <c r="G10424" s="61"/>
    </row>
    <row r="10425" spans="1:7" x14ac:dyDescent="0.15">
      <c r="A10425" s="44">
        <v>40803</v>
      </c>
      <c r="B10425" s="44" t="s">
        <v>1296</v>
      </c>
      <c r="C10425" s="48" t="s">
        <v>9546</v>
      </c>
      <c r="D10425" s="44">
        <v>2005</v>
      </c>
      <c r="E10425" s="48" t="s">
        <v>9532</v>
      </c>
      <c r="F10425" s="44" t="s">
        <v>1295</v>
      </c>
      <c r="G10425" s="61"/>
    </row>
    <row r="10426" spans="1:7" x14ac:dyDescent="0.15">
      <c r="A10426" s="44">
        <v>40805</v>
      </c>
      <c r="B10426" s="44" t="s">
        <v>1296</v>
      </c>
      <c r="C10426" s="48" t="s">
        <v>9547</v>
      </c>
      <c r="D10426" s="44">
        <v>2004</v>
      </c>
      <c r="E10426" s="48" t="s">
        <v>9532</v>
      </c>
      <c r="F10426" s="44" t="s">
        <v>1295</v>
      </c>
      <c r="G10426" s="61"/>
    </row>
    <row r="10427" spans="1:7" x14ac:dyDescent="0.15">
      <c r="A10427" s="44">
        <v>40807</v>
      </c>
      <c r="B10427" s="44" t="s">
        <v>1296</v>
      </c>
      <c r="C10427" s="48" t="s">
        <v>9548</v>
      </c>
      <c r="D10427" s="44">
        <v>2001</v>
      </c>
      <c r="E10427" s="48" t="s">
        <v>9532</v>
      </c>
      <c r="F10427" s="44" t="s">
        <v>1295</v>
      </c>
      <c r="G10427" s="61"/>
    </row>
    <row r="10428" spans="1:7" x14ac:dyDescent="0.15">
      <c r="A10428" s="44">
        <v>40808</v>
      </c>
      <c r="B10428" s="44" t="s">
        <v>1296</v>
      </c>
      <c r="C10428" s="48" t="s">
        <v>9549</v>
      </c>
      <c r="D10428" s="44">
        <v>2003</v>
      </c>
      <c r="E10428" s="48" t="s">
        <v>9532</v>
      </c>
      <c r="F10428" s="44" t="s">
        <v>1295</v>
      </c>
      <c r="G10428" s="61"/>
    </row>
    <row r="10429" spans="1:7" x14ac:dyDescent="0.15">
      <c r="A10429" s="44">
        <v>40809</v>
      </c>
      <c r="B10429" s="44" t="s">
        <v>1296</v>
      </c>
      <c r="C10429" s="48" t="s">
        <v>9550</v>
      </c>
      <c r="D10429" s="44">
        <v>2006</v>
      </c>
      <c r="E10429" s="48" t="s">
        <v>8708</v>
      </c>
      <c r="F10429" s="44" t="s">
        <v>1296</v>
      </c>
      <c r="G10429" s="61">
        <v>43100</v>
      </c>
    </row>
    <row r="10430" spans="1:7" x14ac:dyDescent="0.15">
      <c r="A10430" s="44">
        <v>40810</v>
      </c>
      <c r="B10430" s="44" t="s">
        <v>1296</v>
      </c>
      <c r="C10430" s="48" t="s">
        <v>9551</v>
      </c>
      <c r="D10430" s="44">
        <v>2007</v>
      </c>
      <c r="E10430" s="48" t="s">
        <v>8835</v>
      </c>
      <c r="F10430" s="44" t="s">
        <v>1292</v>
      </c>
      <c r="G10430" s="61"/>
    </row>
    <row r="10431" spans="1:7" x14ac:dyDescent="0.15">
      <c r="A10431" s="44">
        <v>40811</v>
      </c>
      <c r="B10431" s="44" t="s">
        <v>1295</v>
      </c>
      <c r="C10431" s="48" t="s">
        <v>9552</v>
      </c>
      <c r="D10431" s="44">
        <v>2003</v>
      </c>
      <c r="E10431" s="48" t="s">
        <v>8825</v>
      </c>
      <c r="F10431" s="44" t="s">
        <v>1292</v>
      </c>
      <c r="G10431" s="61"/>
    </row>
    <row r="10432" spans="1:7" x14ac:dyDescent="0.15">
      <c r="A10432" s="44">
        <v>40812</v>
      </c>
      <c r="B10432" s="44" t="s">
        <v>1295</v>
      </c>
      <c r="C10432" s="48" t="s">
        <v>9553</v>
      </c>
      <c r="D10432" s="44">
        <v>2004</v>
      </c>
      <c r="E10432" s="48" t="s">
        <v>8901</v>
      </c>
      <c r="F10432" s="44" t="s">
        <v>1295</v>
      </c>
      <c r="G10432" s="61"/>
    </row>
    <row r="10433" spans="1:7" x14ac:dyDescent="0.15">
      <c r="A10433" s="44">
        <v>40813</v>
      </c>
      <c r="B10433" s="44" t="s">
        <v>1295</v>
      </c>
      <c r="C10433" s="48" t="s">
        <v>9554</v>
      </c>
      <c r="D10433" s="44">
        <v>2008</v>
      </c>
      <c r="E10433" s="48" t="s">
        <v>8710</v>
      </c>
      <c r="F10433" s="44" t="s">
        <v>1299</v>
      </c>
      <c r="G10433" s="61"/>
    </row>
    <row r="10434" spans="1:7" x14ac:dyDescent="0.15">
      <c r="A10434" s="44">
        <v>40814</v>
      </c>
      <c r="B10434" s="44" t="s">
        <v>1295</v>
      </c>
      <c r="C10434" s="48" t="s">
        <v>9555</v>
      </c>
      <c r="D10434" s="44">
        <v>2007</v>
      </c>
      <c r="E10434" s="48" t="s">
        <v>8706</v>
      </c>
      <c r="F10434" s="44" t="s">
        <v>1291</v>
      </c>
      <c r="G10434" s="61">
        <v>43100</v>
      </c>
    </row>
    <row r="10435" spans="1:7" x14ac:dyDescent="0.15">
      <c r="A10435" s="44">
        <v>40815</v>
      </c>
      <c r="B10435" s="44" t="s">
        <v>1295</v>
      </c>
      <c r="C10435" s="48" t="s">
        <v>9556</v>
      </c>
      <c r="D10435" s="44">
        <v>2008</v>
      </c>
      <c r="E10435" s="48" t="s">
        <v>8821</v>
      </c>
      <c r="F10435" s="44" t="s">
        <v>1299</v>
      </c>
      <c r="G10435" s="61"/>
    </row>
    <row r="10436" spans="1:7" x14ac:dyDescent="0.15">
      <c r="A10436" s="44">
        <v>40816</v>
      </c>
      <c r="B10436" s="44" t="s">
        <v>1296</v>
      </c>
      <c r="C10436" s="48" t="s">
        <v>9557</v>
      </c>
      <c r="D10436" s="44">
        <v>2005</v>
      </c>
      <c r="E10436" s="48" t="s">
        <v>8821</v>
      </c>
      <c r="F10436" s="44" t="s">
        <v>1299</v>
      </c>
      <c r="G10436" s="61">
        <v>43100</v>
      </c>
    </row>
    <row r="10437" spans="1:7" x14ac:dyDescent="0.15">
      <c r="A10437" s="44">
        <v>40817</v>
      </c>
      <c r="B10437" s="44" t="s">
        <v>1295</v>
      </c>
      <c r="C10437" s="48" t="s">
        <v>9558</v>
      </c>
      <c r="D10437" s="44">
        <v>2006</v>
      </c>
      <c r="E10437" s="48" t="s">
        <v>8821</v>
      </c>
      <c r="F10437" s="44" t="s">
        <v>1299</v>
      </c>
      <c r="G10437" s="61"/>
    </row>
    <row r="10438" spans="1:7" x14ac:dyDescent="0.15">
      <c r="A10438" s="44">
        <v>40818</v>
      </c>
      <c r="B10438" s="44" t="s">
        <v>1295</v>
      </c>
      <c r="C10438" s="48" t="s">
        <v>9559</v>
      </c>
      <c r="D10438" s="44">
        <v>2008</v>
      </c>
      <c r="E10438" s="48" t="s">
        <v>8749</v>
      </c>
      <c r="F10438" s="44" t="s">
        <v>1291</v>
      </c>
      <c r="G10438" s="61"/>
    </row>
    <row r="10439" spans="1:7" x14ac:dyDescent="0.15">
      <c r="A10439" s="44">
        <v>40819</v>
      </c>
      <c r="B10439" s="44" t="s">
        <v>1295</v>
      </c>
      <c r="C10439" s="48" t="s">
        <v>9560</v>
      </c>
      <c r="D10439" s="44">
        <v>2005</v>
      </c>
      <c r="E10439" s="48" t="s">
        <v>8749</v>
      </c>
      <c r="F10439" s="44" t="s">
        <v>1291</v>
      </c>
      <c r="G10439" s="61"/>
    </row>
    <row r="10440" spans="1:7" x14ac:dyDescent="0.15">
      <c r="A10440" s="44">
        <v>40820</v>
      </c>
      <c r="B10440" s="44" t="s">
        <v>1296</v>
      </c>
      <c r="C10440" s="48" t="s">
        <v>9561</v>
      </c>
      <c r="D10440" s="44">
        <v>2007</v>
      </c>
      <c r="E10440" s="48" t="s">
        <v>8740</v>
      </c>
      <c r="F10440" s="44" t="s">
        <v>1297</v>
      </c>
      <c r="G10440" s="61">
        <v>43100</v>
      </c>
    </row>
    <row r="10441" spans="1:7" x14ac:dyDescent="0.15">
      <c r="A10441" s="44">
        <v>40821</v>
      </c>
      <c r="B10441" s="44" t="s">
        <v>1296</v>
      </c>
      <c r="C10441" s="48" t="s">
        <v>9562</v>
      </c>
      <c r="D10441" s="44">
        <v>2007</v>
      </c>
      <c r="E10441" s="48" t="s">
        <v>8740</v>
      </c>
      <c r="F10441" s="44" t="s">
        <v>1297</v>
      </c>
      <c r="G10441" s="61">
        <v>43100</v>
      </c>
    </row>
    <row r="10442" spans="1:7" x14ac:dyDescent="0.15">
      <c r="A10442" s="44">
        <v>40822</v>
      </c>
      <c r="B10442" s="44" t="s">
        <v>1295</v>
      </c>
      <c r="C10442" s="48" t="s">
        <v>9563</v>
      </c>
      <c r="D10442" s="44">
        <v>2007</v>
      </c>
      <c r="E10442" s="48" t="s">
        <v>8712</v>
      </c>
      <c r="F10442" s="44" t="s">
        <v>1291</v>
      </c>
      <c r="G10442" s="61">
        <v>43100</v>
      </c>
    </row>
    <row r="10443" spans="1:7" x14ac:dyDescent="0.15">
      <c r="A10443" s="44">
        <v>40823</v>
      </c>
      <c r="B10443" s="44" t="s">
        <v>1296</v>
      </c>
      <c r="C10443" s="48" t="s">
        <v>9564</v>
      </c>
      <c r="D10443" s="44">
        <v>2008</v>
      </c>
      <c r="E10443" s="48" t="s">
        <v>8691</v>
      </c>
      <c r="F10443" s="44" t="s">
        <v>1296</v>
      </c>
      <c r="G10443" s="61">
        <v>43100</v>
      </c>
    </row>
    <row r="10444" spans="1:7" x14ac:dyDescent="0.15">
      <c r="A10444" s="44">
        <v>40824</v>
      </c>
      <c r="B10444" s="44" t="s">
        <v>1296</v>
      </c>
      <c r="C10444" s="48" t="s">
        <v>9565</v>
      </c>
      <c r="D10444" s="44">
        <v>2008</v>
      </c>
      <c r="E10444" s="48" t="s">
        <v>8707</v>
      </c>
      <c r="F10444" s="44" t="s">
        <v>1290</v>
      </c>
      <c r="G10444" s="61">
        <v>43100</v>
      </c>
    </row>
    <row r="10445" spans="1:7" x14ac:dyDescent="0.15">
      <c r="A10445" s="44">
        <v>40825</v>
      </c>
      <c r="B10445" s="44" t="s">
        <v>1295</v>
      </c>
      <c r="C10445" s="48" t="s">
        <v>9566</v>
      </c>
      <c r="D10445" s="44">
        <v>2004</v>
      </c>
      <c r="E10445" s="48" t="s">
        <v>8710</v>
      </c>
      <c r="F10445" s="44" t="s">
        <v>1299</v>
      </c>
      <c r="G10445" s="61"/>
    </row>
    <row r="10446" spans="1:7" x14ac:dyDescent="0.15">
      <c r="A10446" s="44">
        <v>40826</v>
      </c>
      <c r="B10446" s="44" t="s">
        <v>1296</v>
      </c>
      <c r="C10446" s="48" t="s">
        <v>9567</v>
      </c>
      <c r="D10446" s="44">
        <v>2003</v>
      </c>
      <c r="E10446" s="48" t="s">
        <v>8710</v>
      </c>
      <c r="F10446" s="44" t="s">
        <v>1299</v>
      </c>
      <c r="G10446" s="61"/>
    </row>
    <row r="10447" spans="1:7" x14ac:dyDescent="0.15">
      <c r="A10447" s="44">
        <v>40827</v>
      </c>
      <c r="B10447" s="44" t="s">
        <v>1295</v>
      </c>
      <c r="C10447" s="48" t="s">
        <v>9568</v>
      </c>
      <c r="D10447" s="44">
        <v>2011</v>
      </c>
      <c r="E10447" s="48" t="s">
        <v>8710</v>
      </c>
      <c r="F10447" s="44" t="s">
        <v>1299</v>
      </c>
      <c r="G10447" s="61"/>
    </row>
    <row r="10448" spans="1:7" x14ac:dyDescent="0.15">
      <c r="A10448" s="44">
        <v>40828</v>
      </c>
      <c r="B10448" s="44" t="s">
        <v>1296</v>
      </c>
      <c r="C10448" s="48" t="s">
        <v>9569</v>
      </c>
      <c r="D10448" s="44">
        <v>2003</v>
      </c>
      <c r="E10448" s="48" t="s">
        <v>8708</v>
      </c>
      <c r="F10448" s="44" t="s">
        <v>1296</v>
      </c>
      <c r="G10448" s="61">
        <v>43100</v>
      </c>
    </row>
    <row r="10449" spans="1:7" x14ac:dyDescent="0.15">
      <c r="A10449" s="44">
        <v>40829</v>
      </c>
      <c r="B10449" s="44" t="s">
        <v>1295</v>
      </c>
      <c r="C10449" s="48" t="s">
        <v>10100</v>
      </c>
      <c r="D10449" s="44">
        <v>2017</v>
      </c>
      <c r="E10449" s="48" t="s">
        <v>8714</v>
      </c>
      <c r="F10449" s="44" t="s">
        <v>1294</v>
      </c>
      <c r="G10449" s="61"/>
    </row>
    <row r="10450" spans="1:7" x14ac:dyDescent="0.15">
      <c r="A10450" s="44">
        <v>40830</v>
      </c>
      <c r="B10450" s="44" t="s">
        <v>1295</v>
      </c>
      <c r="C10450" s="48" t="s">
        <v>9570</v>
      </c>
      <c r="D10450" s="44">
        <v>2008</v>
      </c>
      <c r="E10450" s="48" t="s">
        <v>8748</v>
      </c>
      <c r="F10450" s="44" t="s">
        <v>1296</v>
      </c>
      <c r="G10450" s="61"/>
    </row>
    <row r="10451" spans="1:7" x14ac:dyDescent="0.15">
      <c r="A10451" s="133">
        <v>40831</v>
      </c>
      <c r="B10451" s="133" t="s">
        <v>1296</v>
      </c>
      <c r="C10451" s="134" t="s">
        <v>9571</v>
      </c>
      <c r="D10451" s="133">
        <v>2007</v>
      </c>
      <c r="E10451" s="134" t="s">
        <v>8748</v>
      </c>
      <c r="F10451" s="133" t="s">
        <v>1296</v>
      </c>
      <c r="G10451" s="135">
        <v>43100</v>
      </c>
    </row>
    <row r="10452" spans="1:7" x14ac:dyDescent="0.15">
      <c r="A10452" s="44">
        <v>40832</v>
      </c>
      <c r="B10452" s="44" t="s">
        <v>1295</v>
      </c>
      <c r="C10452" s="48" t="s">
        <v>9572</v>
      </c>
      <c r="D10452" s="44">
        <v>2005</v>
      </c>
      <c r="E10452" s="48" t="s">
        <v>8748</v>
      </c>
      <c r="F10452" s="44" t="s">
        <v>1296</v>
      </c>
      <c r="G10452" s="61"/>
    </row>
    <row r="10453" spans="1:7" x14ac:dyDescent="0.15">
      <c r="A10453" s="44">
        <v>40833</v>
      </c>
      <c r="B10453" s="44" t="s">
        <v>1296</v>
      </c>
      <c r="C10453" s="48" t="s">
        <v>3411</v>
      </c>
      <c r="D10453" s="44">
        <v>2007</v>
      </c>
      <c r="E10453" s="48" t="s">
        <v>8701</v>
      </c>
      <c r="F10453" s="44" t="s">
        <v>1293</v>
      </c>
      <c r="G10453" s="61"/>
    </row>
    <row r="10454" spans="1:7" x14ac:dyDescent="0.15">
      <c r="A10454" s="44">
        <v>40834</v>
      </c>
      <c r="B10454" s="44" t="s">
        <v>1296</v>
      </c>
      <c r="C10454" s="48" t="s">
        <v>9573</v>
      </c>
      <c r="D10454" s="44">
        <v>2005</v>
      </c>
      <c r="E10454" s="48" t="s">
        <v>8701</v>
      </c>
      <c r="F10454" s="44" t="s">
        <v>1293</v>
      </c>
      <c r="G10454" s="61"/>
    </row>
    <row r="10455" spans="1:7" x14ac:dyDescent="0.15">
      <c r="A10455" s="44">
        <v>40835</v>
      </c>
      <c r="B10455" s="44" t="s">
        <v>1295</v>
      </c>
      <c r="C10455" s="48" t="s">
        <v>9574</v>
      </c>
      <c r="D10455" s="44">
        <v>2003</v>
      </c>
      <c r="E10455" s="48" t="s">
        <v>8701</v>
      </c>
      <c r="F10455" s="44" t="s">
        <v>1293</v>
      </c>
      <c r="G10455" s="61"/>
    </row>
    <row r="10456" spans="1:7" x14ac:dyDescent="0.15">
      <c r="A10456" s="44">
        <v>40836</v>
      </c>
      <c r="B10456" s="44" t="s">
        <v>1295</v>
      </c>
      <c r="C10456" s="48" t="s">
        <v>9575</v>
      </c>
      <c r="D10456" s="44">
        <v>2003</v>
      </c>
      <c r="E10456" s="48" t="s">
        <v>8701</v>
      </c>
      <c r="F10456" s="44" t="s">
        <v>1293</v>
      </c>
      <c r="G10456" s="61"/>
    </row>
    <row r="10457" spans="1:7" x14ac:dyDescent="0.15">
      <c r="A10457" s="44">
        <v>40837</v>
      </c>
      <c r="B10457" s="44" t="s">
        <v>1295</v>
      </c>
      <c r="C10457" s="48" t="s">
        <v>10101</v>
      </c>
      <c r="D10457" s="44">
        <v>2006</v>
      </c>
      <c r="E10457" s="48" t="s">
        <v>8701</v>
      </c>
      <c r="F10457" s="44" t="s">
        <v>1293</v>
      </c>
      <c r="G10457" s="61"/>
    </row>
    <row r="10458" spans="1:7" x14ac:dyDescent="0.15">
      <c r="A10458" s="44">
        <v>40838</v>
      </c>
      <c r="B10458" s="44" t="s">
        <v>1295</v>
      </c>
      <c r="C10458" s="48" t="s">
        <v>9576</v>
      </c>
      <c r="D10458" s="44">
        <v>2005</v>
      </c>
      <c r="E10458" s="48" t="s">
        <v>8701</v>
      </c>
      <c r="F10458" s="44" t="s">
        <v>1293</v>
      </c>
      <c r="G10458" s="61"/>
    </row>
    <row r="10459" spans="1:7" x14ac:dyDescent="0.15">
      <c r="A10459" s="44">
        <v>40839</v>
      </c>
      <c r="B10459" s="44" t="s">
        <v>1295</v>
      </c>
      <c r="C10459" s="48" t="s">
        <v>9577</v>
      </c>
      <c r="D10459" s="44">
        <v>2009</v>
      </c>
      <c r="E10459" s="48" t="s">
        <v>8701</v>
      </c>
      <c r="F10459" s="44" t="s">
        <v>1293</v>
      </c>
      <c r="G10459" s="61"/>
    </row>
    <row r="10460" spans="1:7" x14ac:dyDescent="0.15">
      <c r="A10460" s="44">
        <v>40840</v>
      </c>
      <c r="B10460" s="44" t="s">
        <v>1296</v>
      </c>
      <c r="C10460" s="48" t="s">
        <v>9578</v>
      </c>
      <c r="D10460" s="44">
        <v>2009</v>
      </c>
      <c r="E10460" s="48" t="s">
        <v>8701</v>
      </c>
      <c r="F10460" s="44" t="s">
        <v>1293</v>
      </c>
      <c r="G10460" s="61"/>
    </row>
    <row r="10461" spans="1:7" x14ac:dyDescent="0.15">
      <c r="A10461" s="44">
        <v>40841</v>
      </c>
      <c r="B10461" s="44" t="s">
        <v>1295</v>
      </c>
      <c r="C10461" s="48" t="s">
        <v>9579</v>
      </c>
      <c r="D10461" s="44">
        <v>2004</v>
      </c>
      <c r="E10461" s="48" t="s">
        <v>8701</v>
      </c>
      <c r="F10461" s="44" t="s">
        <v>1293</v>
      </c>
      <c r="G10461" s="61"/>
    </row>
    <row r="10462" spans="1:7" x14ac:dyDescent="0.15">
      <c r="A10462" s="44">
        <v>40842</v>
      </c>
      <c r="B10462" s="44" t="s">
        <v>1296</v>
      </c>
      <c r="C10462" s="48" t="s">
        <v>9580</v>
      </c>
      <c r="D10462" s="44">
        <v>2008</v>
      </c>
      <c r="E10462" s="48" t="s">
        <v>8701</v>
      </c>
      <c r="F10462" s="44" t="s">
        <v>1293</v>
      </c>
      <c r="G10462" s="61"/>
    </row>
    <row r="10463" spans="1:7" x14ac:dyDescent="0.15">
      <c r="A10463" s="44">
        <v>40843</v>
      </c>
      <c r="B10463" s="44" t="s">
        <v>1295</v>
      </c>
      <c r="C10463" s="48" t="s">
        <v>9581</v>
      </c>
      <c r="D10463" s="44">
        <v>2005</v>
      </c>
      <c r="E10463" s="48" t="s">
        <v>8822</v>
      </c>
      <c r="F10463" s="44" t="s">
        <v>1295</v>
      </c>
      <c r="G10463" s="61"/>
    </row>
    <row r="10464" spans="1:7" x14ac:dyDescent="0.15">
      <c r="A10464" s="44">
        <v>40844</v>
      </c>
      <c r="B10464" s="44" t="s">
        <v>1295</v>
      </c>
      <c r="C10464" s="48" t="s">
        <v>9582</v>
      </c>
      <c r="D10464" s="44">
        <v>2005</v>
      </c>
      <c r="E10464" s="48" t="s">
        <v>8822</v>
      </c>
      <c r="F10464" s="44" t="s">
        <v>1295</v>
      </c>
      <c r="G10464" s="61"/>
    </row>
    <row r="10465" spans="1:7" x14ac:dyDescent="0.15">
      <c r="A10465" s="44">
        <v>40845</v>
      </c>
      <c r="B10465" s="44" t="s">
        <v>1295</v>
      </c>
      <c r="C10465" s="48" t="s">
        <v>9583</v>
      </c>
      <c r="D10465" s="44">
        <v>2009</v>
      </c>
      <c r="E10465" s="48" t="s">
        <v>8822</v>
      </c>
      <c r="F10465" s="44" t="s">
        <v>1295</v>
      </c>
      <c r="G10465" s="61"/>
    </row>
    <row r="10466" spans="1:7" x14ac:dyDescent="0.15">
      <c r="A10466" s="44">
        <v>40846</v>
      </c>
      <c r="B10466" s="44" t="s">
        <v>1296</v>
      </c>
      <c r="C10466" s="48" t="s">
        <v>9584</v>
      </c>
      <c r="D10466" s="44">
        <v>2008</v>
      </c>
      <c r="E10466" s="48" t="s">
        <v>8822</v>
      </c>
      <c r="F10466" s="44" t="s">
        <v>1295</v>
      </c>
      <c r="G10466" s="61"/>
    </row>
    <row r="10467" spans="1:7" x14ac:dyDescent="0.15">
      <c r="A10467" s="44">
        <v>40847</v>
      </c>
      <c r="B10467" s="44" t="s">
        <v>1296</v>
      </c>
      <c r="C10467" s="48" t="s">
        <v>9585</v>
      </c>
      <c r="D10467" s="44">
        <v>2009</v>
      </c>
      <c r="E10467" s="48" t="s">
        <v>8822</v>
      </c>
      <c r="F10467" s="44" t="s">
        <v>1295</v>
      </c>
      <c r="G10467" s="61"/>
    </row>
    <row r="10468" spans="1:7" x14ac:dyDescent="0.15">
      <c r="A10468" s="44">
        <v>40858</v>
      </c>
      <c r="B10468" s="44" t="s">
        <v>1295</v>
      </c>
      <c r="C10468" s="48" t="s">
        <v>9586</v>
      </c>
      <c r="D10468" s="44">
        <v>2007</v>
      </c>
      <c r="E10468" s="48" t="s">
        <v>8745</v>
      </c>
      <c r="F10468" s="44" t="s">
        <v>1293</v>
      </c>
      <c r="G10468" s="61"/>
    </row>
    <row r="10469" spans="1:7" x14ac:dyDescent="0.15">
      <c r="A10469" s="44">
        <v>40859</v>
      </c>
      <c r="B10469" s="44" t="s">
        <v>1296</v>
      </c>
      <c r="C10469" s="48" t="s">
        <v>9587</v>
      </c>
      <c r="D10469" s="44">
        <v>2007</v>
      </c>
      <c r="E10469" s="48" t="s">
        <v>8830</v>
      </c>
      <c r="F10469" s="44" t="s">
        <v>1297</v>
      </c>
      <c r="G10469" s="61"/>
    </row>
    <row r="10470" spans="1:7" x14ac:dyDescent="0.15">
      <c r="A10470" s="44">
        <v>40860</v>
      </c>
      <c r="B10470" s="44" t="s">
        <v>1295</v>
      </c>
      <c r="C10470" s="48" t="s">
        <v>9588</v>
      </c>
      <c r="D10470" s="44">
        <v>2009</v>
      </c>
      <c r="E10470" s="48" t="s">
        <v>8830</v>
      </c>
      <c r="F10470" s="44" t="s">
        <v>1297</v>
      </c>
      <c r="G10470" s="61"/>
    </row>
    <row r="10471" spans="1:7" x14ac:dyDescent="0.15">
      <c r="A10471" s="44">
        <v>40861</v>
      </c>
      <c r="B10471" s="44" t="s">
        <v>1296</v>
      </c>
      <c r="C10471" s="48" t="s">
        <v>9888</v>
      </c>
      <c r="D10471" s="44">
        <v>2005</v>
      </c>
      <c r="E10471" s="48" t="s">
        <v>9589</v>
      </c>
      <c r="F10471" s="44" t="s">
        <v>1298</v>
      </c>
      <c r="G10471" s="61"/>
    </row>
    <row r="10472" spans="1:7" x14ac:dyDescent="0.15">
      <c r="A10472" s="44">
        <v>40862</v>
      </c>
      <c r="B10472" s="44" t="s">
        <v>1296</v>
      </c>
      <c r="C10472" s="48" t="s">
        <v>9590</v>
      </c>
      <c r="D10472" s="44">
        <v>2007</v>
      </c>
      <c r="E10472" s="48" t="s">
        <v>9589</v>
      </c>
      <c r="F10472" s="44" t="s">
        <v>1298</v>
      </c>
      <c r="G10472" s="61"/>
    </row>
    <row r="10473" spans="1:7" x14ac:dyDescent="0.15">
      <c r="A10473" s="44">
        <v>40863</v>
      </c>
      <c r="B10473" s="44" t="s">
        <v>1296</v>
      </c>
      <c r="C10473" s="48" t="s">
        <v>9591</v>
      </c>
      <c r="D10473" s="44">
        <v>2005</v>
      </c>
      <c r="E10473" s="48" t="s">
        <v>9589</v>
      </c>
      <c r="F10473" s="44" t="s">
        <v>1298</v>
      </c>
      <c r="G10473" s="61"/>
    </row>
    <row r="10474" spans="1:7" x14ac:dyDescent="0.15">
      <c r="A10474" s="44">
        <v>40864</v>
      </c>
      <c r="B10474" s="44" t="s">
        <v>1295</v>
      </c>
      <c r="C10474" s="48" t="s">
        <v>9592</v>
      </c>
      <c r="D10474" s="44">
        <v>2002</v>
      </c>
      <c r="E10474" s="48" t="s">
        <v>9589</v>
      </c>
      <c r="F10474" s="44" t="s">
        <v>1298</v>
      </c>
      <c r="G10474" s="61"/>
    </row>
    <row r="10475" spans="1:7" x14ac:dyDescent="0.15">
      <c r="A10475" s="133">
        <v>40865</v>
      </c>
      <c r="B10475" s="133" t="s">
        <v>1295</v>
      </c>
      <c r="C10475" s="134" t="s">
        <v>9593</v>
      </c>
      <c r="D10475" s="133">
        <v>2004</v>
      </c>
      <c r="E10475" s="134" t="s">
        <v>9589</v>
      </c>
      <c r="F10475" s="133" t="s">
        <v>1298</v>
      </c>
    </row>
    <row r="10476" spans="1:7" x14ac:dyDescent="0.15">
      <c r="A10476" s="44">
        <v>40869</v>
      </c>
      <c r="B10476" s="44" t="s">
        <v>1296</v>
      </c>
      <c r="C10476" s="48" t="s">
        <v>9594</v>
      </c>
      <c r="D10476" s="44">
        <v>2006</v>
      </c>
      <c r="E10476" s="48" t="s">
        <v>9589</v>
      </c>
      <c r="F10476" s="44" t="s">
        <v>1298</v>
      </c>
      <c r="G10476" s="61"/>
    </row>
    <row r="10477" spans="1:7" x14ac:dyDescent="0.15">
      <c r="A10477" s="44">
        <v>40871</v>
      </c>
      <c r="B10477" s="44" t="s">
        <v>1295</v>
      </c>
      <c r="C10477" s="48" t="s">
        <v>9595</v>
      </c>
      <c r="D10477" s="44">
        <v>2005</v>
      </c>
      <c r="E10477" s="48" t="s">
        <v>9589</v>
      </c>
      <c r="F10477" s="44" t="s">
        <v>1298</v>
      </c>
      <c r="G10477" s="61"/>
    </row>
    <row r="10478" spans="1:7" x14ac:dyDescent="0.15">
      <c r="A10478" s="44">
        <v>40873</v>
      </c>
      <c r="B10478" s="44" t="s">
        <v>1296</v>
      </c>
      <c r="C10478" s="48" t="s">
        <v>9596</v>
      </c>
      <c r="D10478" s="44">
        <v>2003</v>
      </c>
      <c r="E10478" s="48" t="s">
        <v>9589</v>
      </c>
      <c r="F10478" s="44" t="s">
        <v>1298</v>
      </c>
      <c r="G10478" s="61"/>
    </row>
    <row r="10479" spans="1:7" x14ac:dyDescent="0.15">
      <c r="A10479" s="44">
        <v>40874</v>
      </c>
      <c r="B10479" s="44" t="s">
        <v>1296</v>
      </c>
      <c r="C10479" s="48" t="s">
        <v>9597</v>
      </c>
      <c r="D10479" s="44">
        <v>2011</v>
      </c>
      <c r="E10479" s="48" t="s">
        <v>9589</v>
      </c>
      <c r="F10479" s="44" t="s">
        <v>1298</v>
      </c>
      <c r="G10479" s="61"/>
    </row>
    <row r="10480" spans="1:7" x14ac:dyDescent="0.15">
      <c r="A10480" s="44">
        <v>40875</v>
      </c>
      <c r="B10480" s="44" t="s">
        <v>1296</v>
      </c>
      <c r="C10480" s="48" t="s">
        <v>9598</v>
      </c>
      <c r="D10480" s="44">
        <v>2005</v>
      </c>
      <c r="E10480" s="48" t="s">
        <v>9589</v>
      </c>
      <c r="F10480" s="44" t="s">
        <v>1298</v>
      </c>
      <c r="G10480" s="61"/>
    </row>
    <row r="10481" spans="1:7" x14ac:dyDescent="0.15">
      <c r="A10481" s="44">
        <v>40876</v>
      </c>
      <c r="B10481" s="44" t="s">
        <v>1295</v>
      </c>
      <c r="C10481" s="48" t="s">
        <v>9889</v>
      </c>
      <c r="D10481" s="44">
        <v>2001</v>
      </c>
      <c r="E10481" s="48" t="s">
        <v>9589</v>
      </c>
      <c r="F10481" s="44" t="s">
        <v>1298</v>
      </c>
      <c r="G10481" s="61"/>
    </row>
    <row r="10482" spans="1:7" x14ac:dyDescent="0.15">
      <c r="A10482" s="44">
        <v>40877</v>
      </c>
      <c r="B10482" s="44" t="s">
        <v>1295</v>
      </c>
      <c r="C10482" s="48" t="s">
        <v>9599</v>
      </c>
      <c r="D10482" s="44">
        <v>2004</v>
      </c>
      <c r="E10482" s="48" t="s">
        <v>9589</v>
      </c>
      <c r="F10482" s="44" t="s">
        <v>1298</v>
      </c>
      <c r="G10482" s="61"/>
    </row>
    <row r="10483" spans="1:7" x14ac:dyDescent="0.15">
      <c r="A10483" s="44">
        <v>40878</v>
      </c>
      <c r="B10483" s="44" t="s">
        <v>1295</v>
      </c>
      <c r="C10483" s="48" t="s">
        <v>9600</v>
      </c>
      <c r="D10483" s="44">
        <v>2005</v>
      </c>
      <c r="E10483" s="48" t="s">
        <v>9589</v>
      </c>
      <c r="F10483" s="44" t="s">
        <v>1298</v>
      </c>
      <c r="G10483" s="61"/>
    </row>
    <row r="10484" spans="1:7" x14ac:dyDescent="0.15">
      <c r="A10484" s="44">
        <v>40879</v>
      </c>
      <c r="B10484" s="44" t="s">
        <v>1295</v>
      </c>
      <c r="C10484" s="48" t="s">
        <v>9300</v>
      </c>
      <c r="D10484" s="44">
        <v>2007</v>
      </c>
      <c r="E10484" s="48" t="s">
        <v>8830</v>
      </c>
      <c r="F10484" s="44" t="s">
        <v>1297</v>
      </c>
      <c r="G10484" s="61">
        <v>43100</v>
      </c>
    </row>
    <row r="10485" spans="1:7" x14ac:dyDescent="0.15">
      <c r="A10485" s="44">
        <v>40880</v>
      </c>
      <c r="B10485" s="44" t="s">
        <v>1295</v>
      </c>
      <c r="C10485" s="48" t="s">
        <v>9601</v>
      </c>
      <c r="D10485" s="44">
        <v>2004</v>
      </c>
      <c r="E10485" s="48" t="s">
        <v>9589</v>
      </c>
      <c r="F10485" s="44" t="s">
        <v>1298</v>
      </c>
      <c r="G10485" s="61"/>
    </row>
    <row r="10486" spans="1:7" x14ac:dyDescent="0.15">
      <c r="A10486" s="44">
        <v>40881</v>
      </c>
      <c r="B10486" s="44" t="s">
        <v>1295</v>
      </c>
      <c r="C10486" s="48" t="s">
        <v>5149</v>
      </c>
      <c r="D10486" s="44">
        <v>2001</v>
      </c>
      <c r="E10486" s="48" t="s">
        <v>9589</v>
      </c>
      <c r="F10486" s="44" t="s">
        <v>1298</v>
      </c>
      <c r="G10486" s="61"/>
    </row>
    <row r="10487" spans="1:7" x14ac:dyDescent="0.15">
      <c r="A10487" s="44">
        <v>40883</v>
      </c>
      <c r="B10487" s="44" t="s">
        <v>1296</v>
      </c>
      <c r="C10487" s="48" t="s">
        <v>9602</v>
      </c>
      <c r="D10487" s="44">
        <v>2000</v>
      </c>
      <c r="E10487" s="48" t="s">
        <v>9589</v>
      </c>
      <c r="F10487" s="44" t="s">
        <v>1298</v>
      </c>
      <c r="G10487" s="61"/>
    </row>
    <row r="10488" spans="1:7" x14ac:dyDescent="0.15">
      <c r="A10488" s="44">
        <v>40885</v>
      </c>
      <c r="B10488" s="44" t="s">
        <v>1295</v>
      </c>
      <c r="C10488" s="48" t="s">
        <v>9603</v>
      </c>
      <c r="D10488" s="44">
        <v>2003</v>
      </c>
      <c r="E10488" s="48" t="s">
        <v>9589</v>
      </c>
      <c r="F10488" s="44" t="s">
        <v>1298</v>
      </c>
      <c r="G10488" s="61"/>
    </row>
    <row r="10489" spans="1:7" x14ac:dyDescent="0.15">
      <c r="A10489" s="44">
        <v>40887</v>
      </c>
      <c r="B10489" s="44" t="s">
        <v>1295</v>
      </c>
      <c r="C10489" s="48" t="s">
        <v>9604</v>
      </c>
      <c r="D10489" s="44">
        <v>2003</v>
      </c>
      <c r="E10489" s="48" t="s">
        <v>9605</v>
      </c>
      <c r="F10489" s="44" t="s">
        <v>1290</v>
      </c>
      <c r="G10489" s="61"/>
    </row>
    <row r="10490" spans="1:7" x14ac:dyDescent="0.15">
      <c r="A10490" s="44">
        <v>40889</v>
      </c>
      <c r="B10490" s="44" t="s">
        <v>1296</v>
      </c>
      <c r="C10490" s="48" t="s">
        <v>9606</v>
      </c>
      <c r="D10490" s="44">
        <v>2005</v>
      </c>
      <c r="E10490" s="48" t="s">
        <v>9605</v>
      </c>
      <c r="F10490" s="44" t="s">
        <v>1290</v>
      </c>
      <c r="G10490" s="61"/>
    </row>
    <row r="10491" spans="1:7" x14ac:dyDescent="0.15">
      <c r="A10491" s="44">
        <v>40890</v>
      </c>
      <c r="B10491" s="44" t="s">
        <v>1296</v>
      </c>
      <c r="C10491" s="48" t="s">
        <v>9607</v>
      </c>
      <c r="D10491" s="44">
        <v>2004</v>
      </c>
      <c r="E10491" s="48" t="s">
        <v>9605</v>
      </c>
      <c r="F10491" s="44" t="s">
        <v>1290</v>
      </c>
      <c r="G10491" s="61"/>
    </row>
    <row r="10492" spans="1:7" x14ac:dyDescent="0.15">
      <c r="A10492" s="44">
        <v>40892</v>
      </c>
      <c r="B10492" s="44" t="s">
        <v>1296</v>
      </c>
      <c r="C10492" s="48" t="s">
        <v>9608</v>
      </c>
      <c r="D10492" s="44">
        <v>2010</v>
      </c>
      <c r="E10492" s="48" t="s">
        <v>9605</v>
      </c>
      <c r="F10492" s="44" t="s">
        <v>1290</v>
      </c>
      <c r="G10492" s="61"/>
    </row>
    <row r="10493" spans="1:7" x14ac:dyDescent="0.15">
      <c r="A10493" s="44">
        <v>40894</v>
      </c>
      <c r="B10493" s="44" t="s">
        <v>1295</v>
      </c>
      <c r="C10493" s="48" t="s">
        <v>9609</v>
      </c>
      <c r="D10493" s="44">
        <v>2006</v>
      </c>
      <c r="E10493" s="48" t="s">
        <v>9605</v>
      </c>
      <c r="F10493" s="44" t="s">
        <v>1290</v>
      </c>
      <c r="G10493" s="61">
        <v>43100</v>
      </c>
    </row>
    <row r="10494" spans="1:7" x14ac:dyDescent="0.15">
      <c r="A10494" s="44">
        <v>40895</v>
      </c>
      <c r="B10494" s="44" t="s">
        <v>1296</v>
      </c>
      <c r="C10494" s="48" t="s">
        <v>9610</v>
      </c>
      <c r="D10494" s="44">
        <v>2010</v>
      </c>
      <c r="E10494" s="48" t="s">
        <v>9605</v>
      </c>
      <c r="F10494" s="44" t="s">
        <v>1290</v>
      </c>
      <c r="G10494" s="61"/>
    </row>
    <row r="10495" spans="1:7" x14ac:dyDescent="0.15">
      <c r="A10495" s="44">
        <v>40896</v>
      </c>
      <c r="B10495" s="44" t="s">
        <v>1296</v>
      </c>
      <c r="C10495" s="48" t="s">
        <v>9611</v>
      </c>
      <c r="D10495" s="44">
        <v>2008</v>
      </c>
      <c r="E10495" s="48" t="s">
        <v>9605</v>
      </c>
      <c r="F10495" s="44" t="s">
        <v>1290</v>
      </c>
      <c r="G10495" s="61"/>
    </row>
    <row r="10496" spans="1:7" x14ac:dyDescent="0.15">
      <c r="A10496" s="44">
        <v>40897</v>
      </c>
      <c r="B10496" s="44" t="s">
        <v>1296</v>
      </c>
      <c r="C10496" s="48" t="s">
        <v>9612</v>
      </c>
      <c r="D10496" s="44">
        <v>2008</v>
      </c>
      <c r="E10496" s="48" t="s">
        <v>9605</v>
      </c>
      <c r="F10496" s="44" t="s">
        <v>1290</v>
      </c>
      <c r="G10496" s="61"/>
    </row>
    <row r="10497" spans="1:7" x14ac:dyDescent="0.15">
      <c r="A10497" s="44">
        <v>40898</v>
      </c>
      <c r="B10497" s="44" t="s">
        <v>1296</v>
      </c>
      <c r="C10497" s="48" t="s">
        <v>9613</v>
      </c>
      <c r="D10497" s="44">
        <v>2009</v>
      </c>
      <c r="E10497" s="48" t="s">
        <v>9605</v>
      </c>
      <c r="F10497" s="44" t="s">
        <v>1290</v>
      </c>
      <c r="G10497" s="61"/>
    </row>
    <row r="10498" spans="1:7" x14ac:dyDescent="0.15">
      <c r="A10498" s="44">
        <v>40899</v>
      </c>
      <c r="B10498" s="44" t="s">
        <v>1296</v>
      </c>
      <c r="C10498" s="48" t="s">
        <v>9614</v>
      </c>
      <c r="D10498" s="44">
        <v>2009</v>
      </c>
      <c r="E10498" s="48" t="s">
        <v>9605</v>
      </c>
      <c r="F10498" s="44" t="s">
        <v>1290</v>
      </c>
      <c r="G10498" s="61"/>
    </row>
    <row r="10499" spans="1:7" x14ac:dyDescent="0.15">
      <c r="A10499" s="44">
        <v>40900</v>
      </c>
      <c r="B10499" s="44" t="s">
        <v>1296</v>
      </c>
      <c r="C10499" s="48" t="s">
        <v>9615</v>
      </c>
      <c r="D10499" s="44">
        <v>2005</v>
      </c>
      <c r="E10499" s="48" t="s">
        <v>9605</v>
      </c>
      <c r="F10499" s="44" t="s">
        <v>1290</v>
      </c>
      <c r="G10499" s="61"/>
    </row>
    <row r="10500" spans="1:7" x14ac:dyDescent="0.15">
      <c r="A10500" s="133">
        <v>40904</v>
      </c>
      <c r="B10500" s="133" t="s">
        <v>1296</v>
      </c>
      <c r="C10500" s="134" t="s">
        <v>10102</v>
      </c>
      <c r="D10500" s="133">
        <v>2006</v>
      </c>
      <c r="E10500" s="134" t="s">
        <v>9196</v>
      </c>
      <c r="F10500" s="133" t="s">
        <v>1291</v>
      </c>
    </row>
    <row r="10501" spans="1:7" x14ac:dyDescent="0.15">
      <c r="A10501" s="44">
        <v>40905</v>
      </c>
      <c r="B10501" s="44" t="s">
        <v>1295</v>
      </c>
      <c r="C10501" s="48" t="s">
        <v>9616</v>
      </c>
      <c r="D10501" s="44">
        <v>2007</v>
      </c>
      <c r="E10501" s="48" t="s">
        <v>8746</v>
      </c>
      <c r="F10501" s="44" t="s">
        <v>1293</v>
      </c>
      <c r="G10501" s="61"/>
    </row>
    <row r="10502" spans="1:7" x14ac:dyDescent="0.15">
      <c r="A10502" s="44">
        <v>40906</v>
      </c>
      <c r="B10502" s="44" t="s">
        <v>1296</v>
      </c>
      <c r="C10502" s="48" t="s">
        <v>9617</v>
      </c>
      <c r="D10502" s="44">
        <v>2007</v>
      </c>
      <c r="E10502" s="48" t="s">
        <v>8746</v>
      </c>
      <c r="F10502" s="44" t="s">
        <v>1293</v>
      </c>
      <c r="G10502" s="61"/>
    </row>
    <row r="10503" spans="1:7" x14ac:dyDescent="0.15">
      <c r="A10503" s="44">
        <v>40909</v>
      </c>
      <c r="B10503" s="44" t="s">
        <v>1295</v>
      </c>
      <c r="C10503" s="48" t="s">
        <v>9890</v>
      </c>
      <c r="D10503" s="44">
        <v>2005</v>
      </c>
      <c r="E10503" s="48" t="s">
        <v>8830</v>
      </c>
      <c r="F10503" s="44" t="s">
        <v>1297</v>
      </c>
      <c r="G10503" s="61">
        <v>43100</v>
      </c>
    </row>
    <row r="10504" spans="1:7" x14ac:dyDescent="0.15">
      <c r="A10504" s="44">
        <v>40911</v>
      </c>
      <c r="B10504" s="44" t="s">
        <v>1296</v>
      </c>
      <c r="C10504" s="48" t="s">
        <v>9891</v>
      </c>
      <c r="D10504" s="44">
        <v>2005</v>
      </c>
      <c r="E10504" s="48" t="s">
        <v>8691</v>
      </c>
      <c r="F10504" s="44" t="s">
        <v>1296</v>
      </c>
      <c r="G10504" s="61"/>
    </row>
    <row r="10505" spans="1:7" x14ac:dyDescent="0.15">
      <c r="A10505" s="44">
        <v>40912</v>
      </c>
      <c r="B10505" s="44" t="s">
        <v>1295</v>
      </c>
      <c r="C10505" s="48" t="s">
        <v>9892</v>
      </c>
      <c r="D10505" s="44">
        <v>2005</v>
      </c>
      <c r="E10505" s="48" t="s">
        <v>8853</v>
      </c>
      <c r="F10505" s="44" t="s">
        <v>1290</v>
      </c>
      <c r="G10505" s="61">
        <v>43100</v>
      </c>
    </row>
    <row r="10506" spans="1:7" x14ac:dyDescent="0.15">
      <c r="A10506" s="44">
        <v>40913</v>
      </c>
      <c r="B10506" s="44" t="s">
        <v>1295</v>
      </c>
      <c r="C10506" s="48" t="s">
        <v>9893</v>
      </c>
      <c r="D10506" s="44">
        <v>2006</v>
      </c>
      <c r="E10506" s="48" t="s">
        <v>8786</v>
      </c>
      <c r="F10506" s="44" t="s">
        <v>1297</v>
      </c>
      <c r="G10506" s="61"/>
    </row>
    <row r="10507" spans="1:7" x14ac:dyDescent="0.15">
      <c r="A10507" s="44">
        <v>40914</v>
      </c>
      <c r="B10507" s="44" t="s">
        <v>1296</v>
      </c>
      <c r="C10507" s="48" t="s">
        <v>9894</v>
      </c>
      <c r="D10507" s="44">
        <v>2005</v>
      </c>
      <c r="E10507" s="48" t="s">
        <v>8857</v>
      </c>
      <c r="F10507" s="44" t="s">
        <v>1298</v>
      </c>
      <c r="G10507" s="61"/>
    </row>
    <row r="10508" spans="1:7" x14ac:dyDescent="0.15">
      <c r="A10508" s="44">
        <v>40915</v>
      </c>
      <c r="B10508" s="44" t="s">
        <v>1296</v>
      </c>
      <c r="C10508" s="48" t="s">
        <v>9895</v>
      </c>
      <c r="D10508" s="44">
        <v>2006</v>
      </c>
      <c r="E10508" s="48" t="s">
        <v>8857</v>
      </c>
      <c r="F10508" s="44" t="s">
        <v>1298</v>
      </c>
      <c r="G10508" s="61"/>
    </row>
    <row r="10509" spans="1:7" x14ac:dyDescent="0.15">
      <c r="A10509" s="44">
        <v>40916</v>
      </c>
      <c r="B10509" s="44" t="s">
        <v>1295</v>
      </c>
      <c r="C10509" s="48" t="s">
        <v>9896</v>
      </c>
      <c r="D10509" s="44">
        <v>2008</v>
      </c>
      <c r="E10509" s="48" t="s">
        <v>8857</v>
      </c>
      <c r="F10509" s="44" t="s">
        <v>1298</v>
      </c>
      <c r="G10509" s="61"/>
    </row>
    <row r="10510" spans="1:7" x14ac:dyDescent="0.15">
      <c r="A10510" s="44">
        <v>40917</v>
      </c>
      <c r="B10510" s="44" t="s">
        <v>1296</v>
      </c>
      <c r="C10510" s="48" t="s">
        <v>9897</v>
      </c>
      <c r="D10510" s="44">
        <v>2007</v>
      </c>
      <c r="E10510" s="48" t="s">
        <v>8857</v>
      </c>
      <c r="F10510" s="44" t="s">
        <v>1298</v>
      </c>
      <c r="G10510" s="61"/>
    </row>
    <row r="10511" spans="1:7" x14ac:dyDescent="0.15">
      <c r="A10511" s="44">
        <v>40918</v>
      </c>
      <c r="B10511" s="44" t="s">
        <v>1296</v>
      </c>
      <c r="C10511" s="48" t="s">
        <v>9898</v>
      </c>
      <c r="D10511" s="44">
        <v>2007</v>
      </c>
      <c r="E10511" s="48" t="s">
        <v>8857</v>
      </c>
      <c r="F10511" s="44" t="s">
        <v>1298</v>
      </c>
      <c r="G10511" s="61"/>
    </row>
    <row r="10512" spans="1:7" x14ac:dyDescent="0.15">
      <c r="A10512" s="44">
        <v>40919</v>
      </c>
      <c r="B10512" s="44" t="s">
        <v>1295</v>
      </c>
      <c r="C10512" s="48" t="s">
        <v>9899</v>
      </c>
      <c r="D10512" s="44">
        <v>2011</v>
      </c>
      <c r="E10512" s="48" t="s">
        <v>8857</v>
      </c>
      <c r="F10512" s="44" t="s">
        <v>1298</v>
      </c>
      <c r="G10512" s="61"/>
    </row>
    <row r="10513" spans="1:7" x14ac:dyDescent="0.15">
      <c r="A10513" s="44">
        <v>40920</v>
      </c>
      <c r="B10513" s="44" t="s">
        <v>1295</v>
      </c>
      <c r="C10513" s="48" t="s">
        <v>9900</v>
      </c>
      <c r="D10513" s="44">
        <v>2008</v>
      </c>
      <c r="E10513" s="48" t="s">
        <v>8857</v>
      </c>
      <c r="F10513" s="44" t="s">
        <v>1298</v>
      </c>
      <c r="G10513" s="61"/>
    </row>
    <row r="10514" spans="1:7" x14ac:dyDescent="0.15">
      <c r="A10514" s="44">
        <v>40921</v>
      </c>
      <c r="B10514" s="44" t="s">
        <v>1295</v>
      </c>
      <c r="C10514" s="48" t="s">
        <v>9901</v>
      </c>
      <c r="D10514" s="44">
        <v>2006</v>
      </c>
      <c r="E10514" s="48" t="s">
        <v>8746</v>
      </c>
      <c r="F10514" s="44" t="s">
        <v>1293</v>
      </c>
      <c r="G10514" s="61"/>
    </row>
    <row r="10515" spans="1:7" x14ac:dyDescent="0.15">
      <c r="A10515" s="44">
        <v>40922</v>
      </c>
      <c r="B10515" s="44" t="s">
        <v>1295</v>
      </c>
      <c r="C10515" s="48" t="s">
        <v>10103</v>
      </c>
      <c r="D10515" s="44">
        <v>2012</v>
      </c>
      <c r="E10515" s="48" t="s">
        <v>8710</v>
      </c>
      <c r="F10515" s="44" t="s">
        <v>1299</v>
      </c>
      <c r="G10515" s="61"/>
    </row>
    <row r="10516" spans="1:7" x14ac:dyDescent="0.15">
      <c r="A10516" s="44">
        <v>40923</v>
      </c>
      <c r="B10516" s="44" t="s">
        <v>1295</v>
      </c>
      <c r="C10516" s="48" t="s">
        <v>9902</v>
      </c>
      <c r="D10516" s="44">
        <v>2010</v>
      </c>
      <c r="E10516" s="48" t="s">
        <v>8710</v>
      </c>
      <c r="F10516" s="44" t="s">
        <v>1299</v>
      </c>
      <c r="G10516" s="61"/>
    </row>
    <row r="10517" spans="1:7" x14ac:dyDescent="0.15">
      <c r="A10517" s="44">
        <v>40924</v>
      </c>
      <c r="B10517" s="44" t="s">
        <v>1295</v>
      </c>
      <c r="C10517" s="48" t="s">
        <v>9903</v>
      </c>
      <c r="D10517" s="44">
        <v>2007</v>
      </c>
      <c r="E10517" s="48" t="s">
        <v>8710</v>
      </c>
      <c r="F10517" s="44" t="s">
        <v>1299</v>
      </c>
      <c r="G10517" s="61"/>
    </row>
    <row r="10518" spans="1:7" x14ac:dyDescent="0.15">
      <c r="A10518" s="44">
        <v>40925</v>
      </c>
      <c r="B10518" s="44" t="s">
        <v>1295</v>
      </c>
      <c r="C10518" s="48" t="s">
        <v>9904</v>
      </c>
      <c r="D10518" s="44">
        <v>2006</v>
      </c>
      <c r="E10518" s="48" t="s">
        <v>8699</v>
      </c>
      <c r="F10518" s="44" t="s">
        <v>1294</v>
      </c>
      <c r="G10518" s="61">
        <v>43100</v>
      </c>
    </row>
    <row r="10519" spans="1:7" x14ac:dyDescent="0.15">
      <c r="A10519" s="44">
        <v>40926</v>
      </c>
      <c r="B10519" s="44" t="s">
        <v>1295</v>
      </c>
      <c r="C10519" s="48" t="s">
        <v>9905</v>
      </c>
      <c r="D10519" s="44">
        <v>2009</v>
      </c>
      <c r="E10519" s="48" t="s">
        <v>8699</v>
      </c>
      <c r="F10519" s="44" t="s">
        <v>1294</v>
      </c>
      <c r="G10519" s="61"/>
    </row>
    <row r="10520" spans="1:7" x14ac:dyDescent="0.15">
      <c r="A10520" s="44">
        <v>40927</v>
      </c>
      <c r="B10520" s="44" t="s">
        <v>1295</v>
      </c>
      <c r="C10520" s="48" t="s">
        <v>9906</v>
      </c>
      <c r="D10520" s="44">
        <v>2009</v>
      </c>
      <c r="E10520" s="48" t="s">
        <v>8874</v>
      </c>
      <c r="F10520" s="44" t="s">
        <v>1297</v>
      </c>
      <c r="G10520" s="61"/>
    </row>
    <row r="10521" spans="1:7" x14ac:dyDescent="0.15">
      <c r="A10521" s="44">
        <v>40928</v>
      </c>
      <c r="B10521" s="44" t="s">
        <v>1296</v>
      </c>
      <c r="C10521" s="48" t="s">
        <v>9907</v>
      </c>
      <c r="D10521" s="44">
        <v>2003</v>
      </c>
      <c r="E10521" s="48" t="s">
        <v>8803</v>
      </c>
      <c r="F10521" s="44" t="s">
        <v>1296</v>
      </c>
      <c r="G10521" s="61"/>
    </row>
    <row r="10522" spans="1:7" x14ac:dyDescent="0.15">
      <c r="A10522" s="44">
        <v>40929</v>
      </c>
      <c r="B10522" s="44" t="s">
        <v>1295</v>
      </c>
      <c r="C10522" s="48" t="s">
        <v>9908</v>
      </c>
      <c r="D10522" s="44">
        <v>2004</v>
      </c>
      <c r="E10522" s="48" t="s">
        <v>8762</v>
      </c>
      <c r="F10522" s="44" t="s">
        <v>1291</v>
      </c>
      <c r="G10522" s="61"/>
    </row>
    <row r="10523" spans="1:7" x14ac:dyDescent="0.15">
      <c r="A10523" s="44">
        <v>40930</v>
      </c>
      <c r="B10523" s="44" t="s">
        <v>1295</v>
      </c>
      <c r="C10523" s="48" t="s">
        <v>9909</v>
      </c>
      <c r="D10523" s="44">
        <v>2005</v>
      </c>
      <c r="E10523" s="48" t="s">
        <v>8727</v>
      </c>
      <c r="F10523" s="44" t="s">
        <v>1293</v>
      </c>
      <c r="G10523" s="61"/>
    </row>
    <row r="10524" spans="1:7" x14ac:dyDescent="0.15">
      <c r="A10524" s="44">
        <v>40931</v>
      </c>
      <c r="B10524" s="44" t="s">
        <v>1296</v>
      </c>
      <c r="C10524" s="48" t="s">
        <v>9910</v>
      </c>
      <c r="D10524" s="44">
        <v>2000</v>
      </c>
      <c r="E10524" s="48" t="s">
        <v>8727</v>
      </c>
      <c r="F10524" s="44" t="s">
        <v>1293</v>
      </c>
      <c r="G10524" s="61"/>
    </row>
    <row r="10525" spans="1:7" x14ac:dyDescent="0.15">
      <c r="A10525" s="44">
        <v>40932</v>
      </c>
      <c r="B10525" s="44" t="s">
        <v>1295</v>
      </c>
      <c r="C10525" s="48" t="s">
        <v>9911</v>
      </c>
      <c r="D10525" s="44">
        <v>2003</v>
      </c>
      <c r="E10525" s="48" t="s">
        <v>8727</v>
      </c>
      <c r="F10525" s="44" t="s">
        <v>1293</v>
      </c>
      <c r="G10525" s="61"/>
    </row>
    <row r="10526" spans="1:7" x14ac:dyDescent="0.15">
      <c r="A10526" s="44">
        <v>40935</v>
      </c>
      <c r="B10526" s="44" t="s">
        <v>1296</v>
      </c>
      <c r="C10526" s="48" t="s">
        <v>9912</v>
      </c>
      <c r="D10526" s="44">
        <v>2005</v>
      </c>
      <c r="E10526" s="48" t="s">
        <v>8876</v>
      </c>
      <c r="F10526" s="44" t="s">
        <v>1297</v>
      </c>
      <c r="G10526" s="61">
        <v>43100</v>
      </c>
    </row>
    <row r="10527" spans="1:7" x14ac:dyDescent="0.15">
      <c r="A10527" s="44">
        <v>40937</v>
      </c>
      <c r="B10527" s="44" t="s">
        <v>1295</v>
      </c>
      <c r="C10527" s="48" t="s">
        <v>10104</v>
      </c>
      <c r="D10527" s="44">
        <v>2014</v>
      </c>
      <c r="E10527" s="48" t="s">
        <v>8691</v>
      </c>
      <c r="F10527" s="44" t="s">
        <v>1296</v>
      </c>
      <c r="G10527" s="61"/>
    </row>
    <row r="10528" spans="1:7" x14ac:dyDescent="0.15">
      <c r="A10528" s="44">
        <v>40938</v>
      </c>
      <c r="B10528" s="44" t="s">
        <v>1296</v>
      </c>
      <c r="C10528" s="48" t="s">
        <v>9913</v>
      </c>
      <c r="D10528" s="44">
        <v>2009</v>
      </c>
      <c r="E10528" s="48" t="s">
        <v>8695</v>
      </c>
      <c r="F10528" s="44" t="s">
        <v>1290</v>
      </c>
      <c r="G10528" s="61"/>
    </row>
    <row r="10529" spans="1:7" x14ac:dyDescent="0.15">
      <c r="A10529" s="44">
        <v>40939</v>
      </c>
      <c r="B10529" s="44" t="s">
        <v>1296</v>
      </c>
      <c r="C10529" s="48" t="s">
        <v>9914</v>
      </c>
      <c r="D10529" s="44">
        <v>2005</v>
      </c>
      <c r="E10529" s="48" t="s">
        <v>8720</v>
      </c>
      <c r="F10529" s="44" t="s">
        <v>1298</v>
      </c>
      <c r="G10529" s="61"/>
    </row>
    <row r="10530" spans="1:7" x14ac:dyDescent="0.15">
      <c r="A10530" s="44">
        <v>40940</v>
      </c>
      <c r="B10530" s="44" t="s">
        <v>1295</v>
      </c>
      <c r="C10530" s="48" t="s">
        <v>9915</v>
      </c>
      <c r="D10530" s="44">
        <v>2002</v>
      </c>
      <c r="E10530" s="48" t="s">
        <v>8699</v>
      </c>
      <c r="F10530" s="44" t="s">
        <v>1294</v>
      </c>
      <c r="G10530" s="61"/>
    </row>
    <row r="10531" spans="1:7" x14ac:dyDescent="0.15">
      <c r="A10531" s="44">
        <v>40942</v>
      </c>
      <c r="B10531" s="44" t="s">
        <v>1296</v>
      </c>
      <c r="C10531" s="48" t="s">
        <v>9916</v>
      </c>
      <c r="D10531" s="44">
        <v>2010</v>
      </c>
      <c r="E10531" s="48" t="s">
        <v>9977</v>
      </c>
      <c r="F10531" s="44" t="s">
        <v>1298</v>
      </c>
      <c r="G10531" s="61"/>
    </row>
    <row r="10532" spans="1:7" x14ac:dyDescent="0.15">
      <c r="A10532" s="44">
        <v>40943</v>
      </c>
      <c r="B10532" s="44" t="s">
        <v>1296</v>
      </c>
      <c r="C10532" s="48" t="s">
        <v>9917</v>
      </c>
      <c r="D10532" s="44">
        <v>2006</v>
      </c>
      <c r="E10532" s="48" t="s">
        <v>8756</v>
      </c>
      <c r="F10532" s="44" t="s">
        <v>1296</v>
      </c>
      <c r="G10532" s="61"/>
    </row>
    <row r="10533" spans="1:7" x14ac:dyDescent="0.15">
      <c r="A10533" s="44">
        <v>40944</v>
      </c>
      <c r="B10533" s="44" t="s">
        <v>1296</v>
      </c>
      <c r="C10533" s="48" t="s">
        <v>9918</v>
      </c>
      <c r="D10533" s="44">
        <v>2008</v>
      </c>
      <c r="E10533" s="48" t="s">
        <v>8811</v>
      </c>
      <c r="F10533" s="44" t="s">
        <v>1295</v>
      </c>
      <c r="G10533" s="61"/>
    </row>
    <row r="10534" spans="1:7" x14ac:dyDescent="0.15">
      <c r="A10534" s="44">
        <v>40945</v>
      </c>
      <c r="B10534" s="44" t="s">
        <v>1295</v>
      </c>
      <c r="C10534" s="48" t="s">
        <v>9919</v>
      </c>
      <c r="D10534" s="44">
        <v>2008</v>
      </c>
      <c r="E10534" s="48" t="s">
        <v>8811</v>
      </c>
      <c r="F10534" s="44" t="s">
        <v>1295</v>
      </c>
      <c r="G10534" s="61"/>
    </row>
    <row r="10535" spans="1:7" x14ac:dyDescent="0.15">
      <c r="A10535" s="44">
        <v>40946</v>
      </c>
      <c r="B10535" s="44" t="s">
        <v>1296</v>
      </c>
      <c r="C10535" s="48" t="s">
        <v>9920</v>
      </c>
      <c r="D10535" s="44">
        <v>2007</v>
      </c>
      <c r="E10535" s="48" t="s">
        <v>8811</v>
      </c>
      <c r="F10535" s="44" t="s">
        <v>1295</v>
      </c>
      <c r="G10535" s="61"/>
    </row>
    <row r="10536" spans="1:7" x14ac:dyDescent="0.15">
      <c r="A10536" s="44">
        <v>40947</v>
      </c>
      <c r="B10536" s="44" t="s">
        <v>1296</v>
      </c>
      <c r="C10536" s="48" t="s">
        <v>10105</v>
      </c>
      <c r="D10536" s="44">
        <v>2012</v>
      </c>
      <c r="E10536" s="48" t="s">
        <v>8811</v>
      </c>
      <c r="F10536" s="44" t="s">
        <v>1295</v>
      </c>
      <c r="G10536" s="61"/>
    </row>
    <row r="10537" spans="1:7" x14ac:dyDescent="0.15">
      <c r="A10537" s="44">
        <v>40948</v>
      </c>
      <c r="B10537" s="44" t="s">
        <v>1295</v>
      </c>
      <c r="C10537" s="48" t="s">
        <v>9921</v>
      </c>
      <c r="D10537" s="44">
        <v>2006</v>
      </c>
      <c r="E10537" s="48" t="s">
        <v>8811</v>
      </c>
      <c r="F10537" s="44" t="s">
        <v>1295</v>
      </c>
      <c r="G10537" s="61"/>
    </row>
    <row r="10538" spans="1:7" x14ac:dyDescent="0.15">
      <c r="A10538" s="44">
        <v>40949</v>
      </c>
      <c r="B10538" s="44" t="s">
        <v>1296</v>
      </c>
      <c r="C10538" s="48" t="s">
        <v>9922</v>
      </c>
      <c r="D10538" s="44">
        <v>2005</v>
      </c>
      <c r="E10538" s="48" t="s">
        <v>8791</v>
      </c>
      <c r="F10538" s="44" t="s">
        <v>1295</v>
      </c>
      <c r="G10538" s="61"/>
    </row>
    <row r="10539" spans="1:7" x14ac:dyDescent="0.15">
      <c r="A10539" s="44">
        <v>40950</v>
      </c>
      <c r="B10539" s="44" t="s">
        <v>1296</v>
      </c>
      <c r="C10539" s="48" t="s">
        <v>9923</v>
      </c>
      <c r="D10539" s="44">
        <v>2004</v>
      </c>
      <c r="E10539" s="48" t="s">
        <v>9217</v>
      </c>
      <c r="F10539" s="44" t="s">
        <v>1295</v>
      </c>
      <c r="G10539" s="61">
        <v>43100</v>
      </c>
    </row>
    <row r="10540" spans="1:7" x14ac:dyDescent="0.15">
      <c r="A10540" s="44">
        <v>40951</v>
      </c>
      <c r="B10540" s="44" t="s">
        <v>1295</v>
      </c>
      <c r="C10540" s="48" t="s">
        <v>9924</v>
      </c>
      <c r="D10540" s="44">
        <v>2006</v>
      </c>
      <c r="E10540" s="48" t="s">
        <v>9980</v>
      </c>
      <c r="F10540" s="44" t="s">
        <v>1291</v>
      </c>
      <c r="G10540" s="61"/>
    </row>
    <row r="10541" spans="1:7" x14ac:dyDescent="0.15">
      <c r="A10541" s="44">
        <v>40952</v>
      </c>
      <c r="B10541" s="44" t="s">
        <v>1295</v>
      </c>
      <c r="C10541" s="48" t="s">
        <v>9925</v>
      </c>
      <c r="D10541" s="44">
        <v>2007</v>
      </c>
      <c r="E10541" s="48" t="s">
        <v>9980</v>
      </c>
      <c r="F10541" s="44" t="s">
        <v>1291</v>
      </c>
      <c r="G10541" s="61">
        <v>43100</v>
      </c>
    </row>
    <row r="10542" spans="1:7" x14ac:dyDescent="0.15">
      <c r="A10542" s="44">
        <v>40953</v>
      </c>
      <c r="B10542" s="44" t="s">
        <v>1296</v>
      </c>
      <c r="C10542" s="48" t="s">
        <v>9926</v>
      </c>
      <c r="D10542" s="44">
        <v>2008</v>
      </c>
      <c r="E10542" s="48" t="s">
        <v>9980</v>
      </c>
      <c r="F10542" s="44" t="s">
        <v>1291</v>
      </c>
      <c r="G10542" s="61"/>
    </row>
    <row r="10543" spans="1:7" x14ac:dyDescent="0.15">
      <c r="A10543" s="44">
        <v>40954</v>
      </c>
      <c r="B10543" s="44" t="s">
        <v>1296</v>
      </c>
      <c r="C10543" s="48" t="s">
        <v>9927</v>
      </c>
      <c r="D10543" s="44">
        <v>2005</v>
      </c>
      <c r="E10543" s="48" t="s">
        <v>8713</v>
      </c>
      <c r="F10543" s="44" t="s">
        <v>1297</v>
      </c>
      <c r="G10543" s="61"/>
    </row>
    <row r="10544" spans="1:7" x14ac:dyDescent="0.15">
      <c r="A10544" s="44">
        <v>40955</v>
      </c>
      <c r="B10544" s="44" t="s">
        <v>1296</v>
      </c>
      <c r="C10544" s="48" t="s">
        <v>9928</v>
      </c>
      <c r="D10544" s="44">
        <v>2003</v>
      </c>
      <c r="E10544" s="48" t="s">
        <v>9929</v>
      </c>
      <c r="F10544" s="44" t="s">
        <v>1294</v>
      </c>
      <c r="G10544" s="61"/>
    </row>
    <row r="10545" spans="1:7" x14ac:dyDescent="0.15">
      <c r="A10545" s="44">
        <v>40956</v>
      </c>
      <c r="B10545" s="44" t="s">
        <v>1296</v>
      </c>
      <c r="C10545" s="48" t="s">
        <v>9930</v>
      </c>
      <c r="D10545" s="44">
        <v>2003</v>
      </c>
      <c r="E10545" s="48" t="s">
        <v>9929</v>
      </c>
      <c r="F10545" s="44" t="s">
        <v>1294</v>
      </c>
      <c r="G10545" s="61"/>
    </row>
    <row r="10546" spans="1:7" x14ac:dyDescent="0.15">
      <c r="A10546" s="44">
        <v>40957</v>
      </c>
      <c r="B10546" s="44" t="s">
        <v>1295</v>
      </c>
      <c r="C10546" s="48" t="s">
        <v>9931</v>
      </c>
      <c r="D10546" s="44">
        <v>2007</v>
      </c>
      <c r="E10546" s="48" t="s">
        <v>9929</v>
      </c>
      <c r="F10546" s="44" t="s">
        <v>1294</v>
      </c>
      <c r="G10546" s="61"/>
    </row>
    <row r="10547" spans="1:7" x14ac:dyDescent="0.15">
      <c r="A10547" s="44">
        <v>40958</v>
      </c>
      <c r="B10547" s="44" t="s">
        <v>1295</v>
      </c>
      <c r="C10547" s="48" t="s">
        <v>9932</v>
      </c>
      <c r="D10547" s="44">
        <v>2010</v>
      </c>
      <c r="E10547" s="48" t="s">
        <v>9929</v>
      </c>
      <c r="F10547" s="44" t="s">
        <v>1294</v>
      </c>
      <c r="G10547" s="61"/>
    </row>
    <row r="10548" spans="1:7" x14ac:dyDescent="0.15">
      <c r="A10548" s="133">
        <v>40959</v>
      </c>
      <c r="B10548" s="133" t="s">
        <v>1295</v>
      </c>
      <c r="C10548" s="134" t="s">
        <v>9933</v>
      </c>
      <c r="D10548" s="133">
        <v>2008</v>
      </c>
      <c r="E10548" s="134" t="s">
        <v>9929</v>
      </c>
      <c r="F10548" s="133" t="s">
        <v>1294</v>
      </c>
    </row>
    <row r="10549" spans="1:7" x14ac:dyDescent="0.15">
      <c r="A10549" s="44">
        <v>40960</v>
      </c>
      <c r="B10549" s="44" t="s">
        <v>1295</v>
      </c>
      <c r="C10549" s="48" t="s">
        <v>9934</v>
      </c>
      <c r="D10549" s="44">
        <v>2009</v>
      </c>
      <c r="E10549" s="48" t="s">
        <v>9929</v>
      </c>
      <c r="F10549" s="44" t="s">
        <v>1294</v>
      </c>
      <c r="G10549" s="61"/>
    </row>
    <row r="10550" spans="1:7" x14ac:dyDescent="0.15">
      <c r="A10550" s="44">
        <v>40961</v>
      </c>
      <c r="B10550" s="44" t="s">
        <v>1295</v>
      </c>
      <c r="C10550" s="48" t="s">
        <v>9935</v>
      </c>
      <c r="D10550" s="44">
        <v>2001</v>
      </c>
      <c r="E10550" s="48" t="s">
        <v>9929</v>
      </c>
      <c r="F10550" s="44" t="s">
        <v>1294</v>
      </c>
      <c r="G10550" s="61"/>
    </row>
    <row r="10551" spans="1:7" x14ac:dyDescent="0.15">
      <c r="A10551" s="133">
        <v>40962</v>
      </c>
      <c r="B10551" s="133" t="s">
        <v>1296</v>
      </c>
      <c r="C10551" s="134" t="s">
        <v>9936</v>
      </c>
      <c r="D10551" s="133">
        <v>2003</v>
      </c>
      <c r="E10551" s="134" t="s">
        <v>9929</v>
      </c>
      <c r="F10551" s="133" t="s">
        <v>1294</v>
      </c>
    </row>
    <row r="10552" spans="1:7" x14ac:dyDescent="0.15">
      <c r="A10552" s="44">
        <v>40963</v>
      </c>
      <c r="B10552" s="44" t="s">
        <v>1296</v>
      </c>
      <c r="C10552" s="48" t="s">
        <v>9937</v>
      </c>
      <c r="D10552" s="44">
        <v>2005</v>
      </c>
      <c r="E10552" s="48" t="s">
        <v>9929</v>
      </c>
      <c r="F10552" s="44" t="s">
        <v>1294</v>
      </c>
      <c r="G10552" s="61"/>
    </row>
    <row r="10553" spans="1:7" x14ac:dyDescent="0.15">
      <c r="A10553" s="44">
        <v>40964</v>
      </c>
      <c r="B10553" s="44" t="s">
        <v>1295</v>
      </c>
      <c r="C10553" s="48" t="s">
        <v>9938</v>
      </c>
      <c r="D10553" s="44">
        <v>2009</v>
      </c>
      <c r="E10553" s="48" t="s">
        <v>9929</v>
      </c>
      <c r="F10553" s="44" t="s">
        <v>1294</v>
      </c>
      <c r="G10553" s="61"/>
    </row>
    <row r="10554" spans="1:7" x14ac:dyDescent="0.15">
      <c r="A10554" s="44">
        <v>40965</v>
      </c>
      <c r="B10554" s="44" t="s">
        <v>1296</v>
      </c>
      <c r="C10554" s="48" t="s">
        <v>9939</v>
      </c>
      <c r="D10554" s="44">
        <v>2009</v>
      </c>
      <c r="E10554" s="48" t="s">
        <v>9929</v>
      </c>
      <c r="F10554" s="44" t="s">
        <v>1294</v>
      </c>
      <c r="G10554" s="61"/>
    </row>
    <row r="10555" spans="1:7" x14ac:dyDescent="0.15">
      <c r="A10555" s="44">
        <v>40966</v>
      </c>
      <c r="B10555" s="44" t="s">
        <v>1296</v>
      </c>
      <c r="C10555" s="48" t="s">
        <v>9940</v>
      </c>
      <c r="D10555" s="44">
        <v>2002</v>
      </c>
      <c r="E10555" s="48" t="s">
        <v>9929</v>
      </c>
      <c r="F10555" s="44" t="s">
        <v>1294</v>
      </c>
      <c r="G10555" s="61"/>
    </row>
    <row r="10556" spans="1:7" x14ac:dyDescent="0.15">
      <c r="A10556" s="44">
        <v>40967</v>
      </c>
      <c r="B10556" s="44" t="s">
        <v>1296</v>
      </c>
      <c r="C10556" s="48" t="s">
        <v>9941</v>
      </c>
      <c r="D10556" s="44">
        <v>2007</v>
      </c>
      <c r="E10556" s="48" t="s">
        <v>9929</v>
      </c>
      <c r="F10556" s="44" t="s">
        <v>1294</v>
      </c>
      <c r="G10556" s="61"/>
    </row>
    <row r="10557" spans="1:7" x14ac:dyDescent="0.15">
      <c r="A10557" s="44">
        <v>40968</v>
      </c>
      <c r="B10557" s="44" t="s">
        <v>1296</v>
      </c>
      <c r="C10557" s="48" t="s">
        <v>9942</v>
      </c>
      <c r="D10557" s="44">
        <v>2009</v>
      </c>
      <c r="E10557" s="48" t="s">
        <v>9929</v>
      </c>
      <c r="F10557" s="44" t="s">
        <v>1294</v>
      </c>
      <c r="G10557" s="61"/>
    </row>
    <row r="10558" spans="1:7" x14ac:dyDescent="0.15">
      <c r="A10558" s="44">
        <v>40969</v>
      </c>
      <c r="B10558" s="44" t="s">
        <v>1295</v>
      </c>
      <c r="C10558" s="48" t="s">
        <v>9943</v>
      </c>
      <c r="D10558" s="44">
        <v>2007</v>
      </c>
      <c r="E10558" s="48" t="s">
        <v>9929</v>
      </c>
      <c r="F10558" s="44" t="s">
        <v>1294</v>
      </c>
      <c r="G10558" s="61"/>
    </row>
    <row r="10559" spans="1:7" x14ac:dyDescent="0.15">
      <c r="A10559" s="44">
        <v>40970</v>
      </c>
      <c r="B10559" s="44" t="s">
        <v>1296</v>
      </c>
      <c r="C10559" s="48" t="s">
        <v>9944</v>
      </c>
      <c r="D10559" s="44">
        <v>2004</v>
      </c>
      <c r="E10559" s="48" t="s">
        <v>9929</v>
      </c>
      <c r="F10559" s="44" t="s">
        <v>1294</v>
      </c>
      <c r="G10559" s="61"/>
    </row>
    <row r="10560" spans="1:7" x14ac:dyDescent="0.15">
      <c r="A10560" s="44">
        <v>40971</v>
      </c>
      <c r="B10560" s="44" t="s">
        <v>1296</v>
      </c>
      <c r="C10560" s="48" t="s">
        <v>9945</v>
      </c>
      <c r="D10560" s="44">
        <v>2007</v>
      </c>
      <c r="E10560" s="48" t="s">
        <v>9929</v>
      </c>
      <c r="F10560" s="44" t="s">
        <v>1294</v>
      </c>
      <c r="G10560" s="61"/>
    </row>
    <row r="10561" spans="1:7" x14ac:dyDescent="0.15">
      <c r="A10561" s="44">
        <v>40972</v>
      </c>
      <c r="B10561" s="44" t="s">
        <v>1295</v>
      </c>
      <c r="C10561" s="48" t="s">
        <v>9946</v>
      </c>
      <c r="D10561" s="44">
        <v>2007</v>
      </c>
      <c r="E10561" s="48" t="s">
        <v>9929</v>
      </c>
      <c r="F10561" s="44" t="s">
        <v>1294</v>
      </c>
      <c r="G10561" s="61"/>
    </row>
    <row r="10562" spans="1:7" x14ac:dyDescent="0.15">
      <c r="A10562" s="44">
        <v>40973</v>
      </c>
      <c r="B10562" s="44" t="s">
        <v>1296</v>
      </c>
      <c r="C10562" s="48" t="s">
        <v>9947</v>
      </c>
      <c r="D10562" s="44">
        <v>2010</v>
      </c>
      <c r="E10562" s="48" t="s">
        <v>9929</v>
      </c>
      <c r="F10562" s="44" t="s">
        <v>1294</v>
      </c>
      <c r="G10562" s="61"/>
    </row>
    <row r="10563" spans="1:7" x14ac:dyDescent="0.15">
      <c r="A10563" s="44">
        <v>40974</v>
      </c>
      <c r="B10563" s="44" t="s">
        <v>1296</v>
      </c>
      <c r="C10563" s="48" t="s">
        <v>9948</v>
      </c>
      <c r="D10563" s="44">
        <v>2007</v>
      </c>
      <c r="E10563" s="48" t="s">
        <v>9929</v>
      </c>
      <c r="F10563" s="44" t="s">
        <v>1294</v>
      </c>
      <c r="G10563" s="61"/>
    </row>
    <row r="10564" spans="1:7" x14ac:dyDescent="0.15">
      <c r="A10564" s="44">
        <v>40975</v>
      </c>
      <c r="B10564" s="44" t="s">
        <v>1296</v>
      </c>
      <c r="C10564" s="48" t="s">
        <v>9949</v>
      </c>
      <c r="D10564" s="44">
        <v>2006</v>
      </c>
      <c r="E10564" s="48" t="s">
        <v>9929</v>
      </c>
      <c r="F10564" s="44" t="s">
        <v>1294</v>
      </c>
      <c r="G10564" s="61"/>
    </row>
    <row r="10565" spans="1:7" x14ac:dyDescent="0.15">
      <c r="A10565" s="44">
        <v>40976</v>
      </c>
      <c r="B10565" s="44" t="s">
        <v>1296</v>
      </c>
      <c r="C10565" s="48" t="s">
        <v>9950</v>
      </c>
      <c r="D10565" s="44">
        <v>2009</v>
      </c>
      <c r="E10565" s="48" t="s">
        <v>9929</v>
      </c>
      <c r="F10565" s="44" t="s">
        <v>1294</v>
      </c>
      <c r="G10565" s="61"/>
    </row>
    <row r="10566" spans="1:7" x14ac:dyDescent="0.15">
      <c r="A10566" s="44">
        <v>40977</v>
      </c>
      <c r="B10566" s="44" t="s">
        <v>1296</v>
      </c>
      <c r="C10566" s="48" t="s">
        <v>9951</v>
      </c>
      <c r="D10566" s="44">
        <v>2006</v>
      </c>
      <c r="E10566" s="48" t="s">
        <v>9929</v>
      </c>
      <c r="F10566" s="44" t="s">
        <v>1294</v>
      </c>
      <c r="G10566" s="61"/>
    </row>
    <row r="10567" spans="1:7" x14ac:dyDescent="0.15">
      <c r="A10567" s="44">
        <v>40978</v>
      </c>
      <c r="B10567" s="44" t="s">
        <v>1296</v>
      </c>
      <c r="C10567" s="48" t="s">
        <v>9952</v>
      </c>
      <c r="D10567" s="44">
        <v>2007</v>
      </c>
      <c r="E10567" s="48" t="s">
        <v>8694</v>
      </c>
      <c r="F10567" s="44" t="s">
        <v>1291</v>
      </c>
      <c r="G10567" s="61"/>
    </row>
    <row r="10568" spans="1:7" x14ac:dyDescent="0.15">
      <c r="A10568" s="44">
        <v>40979</v>
      </c>
      <c r="B10568" s="44" t="s">
        <v>1296</v>
      </c>
      <c r="C10568" s="48" t="s">
        <v>9953</v>
      </c>
      <c r="D10568" s="44">
        <v>2008</v>
      </c>
      <c r="E10568" s="48" t="s">
        <v>8694</v>
      </c>
      <c r="F10568" s="44" t="s">
        <v>1291</v>
      </c>
      <c r="G10568" s="61"/>
    </row>
    <row r="10569" spans="1:7" x14ac:dyDescent="0.15">
      <c r="A10569" s="44">
        <v>40980</v>
      </c>
      <c r="B10569" s="44" t="s">
        <v>1295</v>
      </c>
      <c r="C10569" s="48" t="s">
        <v>9954</v>
      </c>
      <c r="D10569" s="44">
        <v>2007</v>
      </c>
      <c r="E10569" s="48" t="s">
        <v>8752</v>
      </c>
      <c r="F10569" s="44" t="s">
        <v>1290</v>
      </c>
      <c r="G10569" s="61"/>
    </row>
    <row r="10570" spans="1:7" x14ac:dyDescent="0.15">
      <c r="A10570" s="133">
        <v>40981</v>
      </c>
      <c r="B10570" s="133" t="s">
        <v>1296</v>
      </c>
      <c r="C10570" s="134" t="s">
        <v>9955</v>
      </c>
      <c r="D10570" s="133">
        <v>2008</v>
      </c>
      <c r="E10570" s="134" t="s">
        <v>8827</v>
      </c>
      <c r="F10570" s="133" t="s">
        <v>1293</v>
      </c>
    </row>
    <row r="10571" spans="1:7" x14ac:dyDescent="0.15">
      <c r="A10571" s="44">
        <v>40982</v>
      </c>
      <c r="B10571" s="44" t="s">
        <v>1296</v>
      </c>
      <c r="C10571" s="48" t="s">
        <v>9956</v>
      </c>
      <c r="D10571" s="44">
        <v>2005</v>
      </c>
      <c r="E10571" s="48" t="s">
        <v>8827</v>
      </c>
      <c r="F10571" s="44" t="s">
        <v>1293</v>
      </c>
      <c r="G10571" s="61"/>
    </row>
    <row r="10572" spans="1:7" x14ac:dyDescent="0.15">
      <c r="A10572" s="44">
        <v>40983</v>
      </c>
      <c r="B10572" s="44" t="s">
        <v>1296</v>
      </c>
      <c r="C10572" s="48" t="s">
        <v>9957</v>
      </c>
      <c r="D10572" s="44">
        <v>2007</v>
      </c>
      <c r="E10572" s="48" t="s">
        <v>8827</v>
      </c>
      <c r="F10572" s="44" t="s">
        <v>1293</v>
      </c>
      <c r="G10572" s="61"/>
    </row>
    <row r="10573" spans="1:7" x14ac:dyDescent="0.15">
      <c r="A10573" s="44">
        <v>40984</v>
      </c>
      <c r="B10573" s="44" t="s">
        <v>1296</v>
      </c>
      <c r="C10573" s="48" t="s">
        <v>9958</v>
      </c>
      <c r="D10573" s="44">
        <v>2008</v>
      </c>
      <c r="E10573" s="48" t="s">
        <v>8827</v>
      </c>
      <c r="F10573" s="44" t="s">
        <v>1293</v>
      </c>
      <c r="G10573" s="61"/>
    </row>
    <row r="10574" spans="1:7" x14ac:dyDescent="0.15">
      <c r="A10574" s="44">
        <v>40986</v>
      </c>
      <c r="B10574" s="44" t="s">
        <v>1295</v>
      </c>
      <c r="C10574" s="48" t="s">
        <v>9959</v>
      </c>
      <c r="D10574" s="44">
        <v>2010</v>
      </c>
      <c r="E10574" s="48" t="s">
        <v>8717</v>
      </c>
      <c r="F10574" s="44" t="s">
        <v>1299</v>
      </c>
      <c r="G10574" s="61"/>
    </row>
    <row r="10575" spans="1:7" x14ac:dyDescent="0.15">
      <c r="A10575" s="44">
        <v>40987</v>
      </c>
      <c r="B10575" s="44" t="s">
        <v>1295</v>
      </c>
      <c r="C10575" s="48" t="s">
        <v>9960</v>
      </c>
      <c r="D10575" s="44">
        <v>2005</v>
      </c>
      <c r="E10575" s="48" t="s">
        <v>8717</v>
      </c>
      <c r="F10575" s="44" t="s">
        <v>1299</v>
      </c>
      <c r="G10575" s="61"/>
    </row>
    <row r="10576" spans="1:7" x14ac:dyDescent="0.15">
      <c r="A10576" s="44">
        <v>40988</v>
      </c>
      <c r="B10576" s="44" t="s">
        <v>1296</v>
      </c>
      <c r="C10576" s="48" t="s">
        <v>9961</v>
      </c>
      <c r="D10576" s="44">
        <v>2007</v>
      </c>
      <c r="E10576" s="48" t="s">
        <v>8717</v>
      </c>
      <c r="F10576" s="44" t="s">
        <v>1299</v>
      </c>
      <c r="G10576" s="61"/>
    </row>
    <row r="10577" spans="1:7" x14ac:dyDescent="0.15">
      <c r="A10577" s="44">
        <v>40989</v>
      </c>
      <c r="B10577" s="44" t="s">
        <v>1295</v>
      </c>
      <c r="C10577" s="48" t="s">
        <v>6400</v>
      </c>
      <c r="D10577" s="44">
        <v>2006</v>
      </c>
      <c r="E10577" s="48" t="s">
        <v>8727</v>
      </c>
      <c r="F10577" s="44" t="s">
        <v>1293</v>
      </c>
      <c r="G10577" s="61"/>
    </row>
    <row r="10578" spans="1:7" x14ac:dyDescent="0.15">
      <c r="A10578" s="44">
        <v>40990</v>
      </c>
      <c r="B10578" s="44" t="s">
        <v>1296</v>
      </c>
      <c r="C10578" s="48" t="s">
        <v>9962</v>
      </c>
      <c r="D10578" s="44">
        <v>2005</v>
      </c>
      <c r="E10578" s="48" t="s">
        <v>8708</v>
      </c>
      <c r="F10578" s="44" t="s">
        <v>1296</v>
      </c>
      <c r="G10578" s="61"/>
    </row>
    <row r="10579" spans="1:7" x14ac:dyDescent="0.15">
      <c r="A10579" s="44">
        <v>40991</v>
      </c>
      <c r="B10579" s="44" t="s">
        <v>1295</v>
      </c>
      <c r="C10579" s="48" t="s">
        <v>9963</v>
      </c>
      <c r="D10579" s="44">
        <v>2007</v>
      </c>
      <c r="E10579" s="48" t="s">
        <v>8714</v>
      </c>
      <c r="F10579" s="44" t="s">
        <v>1294</v>
      </c>
      <c r="G10579" s="61"/>
    </row>
    <row r="10580" spans="1:7" x14ac:dyDescent="0.15">
      <c r="A10580" s="44">
        <v>40992</v>
      </c>
      <c r="B10580" s="44" t="s">
        <v>1296</v>
      </c>
      <c r="C10580" s="48" t="s">
        <v>9964</v>
      </c>
      <c r="D10580" s="44">
        <v>2005</v>
      </c>
      <c r="E10580" s="48" t="s">
        <v>9196</v>
      </c>
      <c r="F10580" s="44" t="s">
        <v>1291</v>
      </c>
      <c r="G10580" s="61"/>
    </row>
    <row r="10581" spans="1:7" x14ac:dyDescent="0.15">
      <c r="A10581" s="44">
        <v>40993</v>
      </c>
      <c r="B10581" s="44" t="s">
        <v>1295</v>
      </c>
      <c r="C10581" s="48" t="s">
        <v>9965</v>
      </c>
      <c r="D10581" s="44">
        <v>2006</v>
      </c>
      <c r="E10581" s="48" t="s">
        <v>8821</v>
      </c>
      <c r="F10581" s="44" t="s">
        <v>1299</v>
      </c>
      <c r="G10581" s="61"/>
    </row>
    <row r="10582" spans="1:7" x14ac:dyDescent="0.15">
      <c r="A10582" s="44">
        <v>40994</v>
      </c>
      <c r="B10582" s="44" t="s">
        <v>1295</v>
      </c>
      <c r="C10582" s="48" t="s">
        <v>9966</v>
      </c>
      <c r="D10582" s="44">
        <v>2003</v>
      </c>
      <c r="E10582" s="48" t="s">
        <v>8821</v>
      </c>
      <c r="F10582" s="44" t="s">
        <v>1299</v>
      </c>
      <c r="G10582" s="61"/>
    </row>
    <row r="10583" spans="1:7" x14ac:dyDescent="0.15">
      <c r="A10583" s="44">
        <v>40995</v>
      </c>
      <c r="B10583" s="44" t="s">
        <v>1295</v>
      </c>
      <c r="C10583" s="48" t="s">
        <v>10106</v>
      </c>
      <c r="D10583" s="44">
        <v>2009</v>
      </c>
      <c r="E10583" s="48" t="s">
        <v>8821</v>
      </c>
      <c r="F10583" s="44" t="s">
        <v>1299</v>
      </c>
      <c r="G10583" s="61"/>
    </row>
    <row r="10584" spans="1:7" x14ac:dyDescent="0.15">
      <c r="A10584" s="44">
        <v>40996</v>
      </c>
      <c r="B10584" s="44" t="s">
        <v>1295</v>
      </c>
      <c r="C10584" s="48" t="s">
        <v>9967</v>
      </c>
      <c r="D10584" s="44">
        <v>2006</v>
      </c>
      <c r="E10584" s="48" t="s">
        <v>8821</v>
      </c>
      <c r="F10584" s="44" t="s">
        <v>1299</v>
      </c>
      <c r="G10584" s="61"/>
    </row>
    <row r="10585" spans="1:7" x14ac:dyDescent="0.15">
      <c r="A10585" s="44">
        <v>40997</v>
      </c>
      <c r="B10585" s="44" t="s">
        <v>1296</v>
      </c>
      <c r="C10585" s="48" t="s">
        <v>9968</v>
      </c>
      <c r="D10585" s="44">
        <v>2007</v>
      </c>
      <c r="E10585" s="48" t="s">
        <v>8821</v>
      </c>
      <c r="F10585" s="44" t="s">
        <v>1299</v>
      </c>
      <c r="G10585" s="61"/>
    </row>
    <row r="10586" spans="1:7" x14ac:dyDescent="0.15">
      <c r="A10586" s="133">
        <v>40998</v>
      </c>
      <c r="B10586" s="133" t="s">
        <v>1296</v>
      </c>
      <c r="C10586" s="134" t="s">
        <v>9969</v>
      </c>
      <c r="D10586" s="133">
        <v>2004</v>
      </c>
      <c r="E10586" s="134" t="s">
        <v>8821</v>
      </c>
      <c r="F10586" s="133" t="s">
        <v>1299</v>
      </c>
    </row>
    <row r="10587" spans="1:7" x14ac:dyDescent="0.15">
      <c r="A10587" s="44">
        <v>40999</v>
      </c>
      <c r="B10587" s="44" t="s">
        <v>1295</v>
      </c>
      <c r="C10587" s="48" t="s">
        <v>9970</v>
      </c>
      <c r="D10587" s="44">
        <v>2007</v>
      </c>
      <c r="E10587" s="48" t="s">
        <v>8835</v>
      </c>
      <c r="F10587" s="44" t="s">
        <v>1292</v>
      </c>
      <c r="G10587" s="61"/>
    </row>
    <row r="10588" spans="1:7" x14ac:dyDescent="0.15">
      <c r="A10588" s="44">
        <v>41000</v>
      </c>
      <c r="B10588" s="44" t="s">
        <v>1295</v>
      </c>
      <c r="C10588" s="48" t="s">
        <v>9971</v>
      </c>
      <c r="D10588" s="44">
        <v>2006</v>
      </c>
      <c r="E10588" s="48" t="s">
        <v>8754</v>
      </c>
      <c r="F10588" s="44" t="s">
        <v>1293</v>
      </c>
      <c r="G10588" s="61"/>
    </row>
    <row r="10589" spans="1:7" x14ac:dyDescent="0.15">
      <c r="A10589" s="44">
        <v>41001</v>
      </c>
      <c r="B10589" s="44" t="s">
        <v>1295</v>
      </c>
      <c r="C10589" s="48" t="s">
        <v>9972</v>
      </c>
      <c r="D10589" s="44">
        <v>2007</v>
      </c>
      <c r="E10589" s="48" t="s">
        <v>8754</v>
      </c>
      <c r="F10589" s="44" t="s">
        <v>1293</v>
      </c>
      <c r="G10589" s="61"/>
    </row>
    <row r="10590" spans="1:7" x14ac:dyDescent="0.15">
      <c r="A10590" s="44">
        <v>41002</v>
      </c>
      <c r="B10590" s="44" t="s">
        <v>1296</v>
      </c>
      <c r="C10590" s="48" t="s">
        <v>10039</v>
      </c>
      <c r="D10590" s="44">
        <v>2005</v>
      </c>
      <c r="E10590" s="48" t="s">
        <v>8714</v>
      </c>
      <c r="F10590" s="44" t="s">
        <v>1294</v>
      </c>
      <c r="G10590" s="61"/>
    </row>
    <row r="10591" spans="1:7" x14ac:dyDescent="0.15">
      <c r="A10591" s="44">
        <v>41003</v>
      </c>
      <c r="B10591" s="44" t="s">
        <v>1296</v>
      </c>
      <c r="C10591" s="48" t="s">
        <v>10040</v>
      </c>
      <c r="D10591" s="44">
        <v>2007</v>
      </c>
      <c r="E10591" s="48" t="s">
        <v>8714</v>
      </c>
      <c r="F10591" s="44" t="s">
        <v>1294</v>
      </c>
      <c r="G10591" s="61"/>
    </row>
    <row r="10592" spans="1:7" x14ac:dyDescent="0.15">
      <c r="A10592" s="44">
        <v>41004</v>
      </c>
      <c r="B10592" s="44" t="s">
        <v>1295</v>
      </c>
      <c r="C10592" s="48" t="s">
        <v>10064</v>
      </c>
      <c r="D10592" s="44">
        <v>2001</v>
      </c>
      <c r="E10592" s="48" t="s">
        <v>8848</v>
      </c>
      <c r="F10592" s="44" t="s">
        <v>1296</v>
      </c>
      <c r="G10592" s="61"/>
    </row>
    <row r="10593" spans="1:7" x14ac:dyDescent="0.15">
      <c r="A10593" s="44">
        <v>41009</v>
      </c>
      <c r="B10593" s="44" t="s">
        <v>1296</v>
      </c>
      <c r="C10593" s="48" t="s">
        <v>9993</v>
      </c>
      <c r="D10593" s="44">
        <v>2008</v>
      </c>
      <c r="E10593" s="48" t="s">
        <v>8691</v>
      </c>
      <c r="F10593" s="44" t="s">
        <v>1296</v>
      </c>
      <c r="G10593" s="61"/>
    </row>
    <row r="10594" spans="1:7" x14ac:dyDescent="0.15">
      <c r="A10594" s="44">
        <v>41010</v>
      </c>
      <c r="B10594" s="44" t="s">
        <v>1295</v>
      </c>
      <c r="C10594" s="48" t="s">
        <v>10002</v>
      </c>
      <c r="D10594" s="44">
        <v>2011</v>
      </c>
      <c r="E10594" s="48" t="s">
        <v>8691</v>
      </c>
      <c r="F10594" s="44" t="s">
        <v>1296</v>
      </c>
      <c r="G10594" s="61"/>
    </row>
    <row r="10595" spans="1:7" x14ac:dyDescent="0.15">
      <c r="A10595" s="44">
        <v>41011</v>
      </c>
      <c r="B10595" s="44" t="s">
        <v>1296</v>
      </c>
      <c r="C10595" s="48" t="s">
        <v>9569</v>
      </c>
      <c r="D10595" s="44">
        <v>2003</v>
      </c>
      <c r="E10595" s="48" t="s">
        <v>8708</v>
      </c>
      <c r="F10595" s="44" t="s">
        <v>1296</v>
      </c>
      <c r="G10595" s="61"/>
    </row>
    <row r="10596" spans="1:7" x14ac:dyDescent="0.15">
      <c r="A10596" s="44">
        <v>41012</v>
      </c>
      <c r="B10596" s="44" t="s">
        <v>1295</v>
      </c>
      <c r="C10596" s="48" t="s">
        <v>9999</v>
      </c>
      <c r="D10596" s="44">
        <v>2007</v>
      </c>
      <c r="E10596" s="48" t="s">
        <v>9206</v>
      </c>
      <c r="F10596" s="44" t="s">
        <v>1297</v>
      </c>
      <c r="G10596" s="61"/>
    </row>
    <row r="10597" spans="1:7" x14ac:dyDescent="0.15">
      <c r="A10597" s="44">
        <v>41013</v>
      </c>
      <c r="B10597" s="44" t="s">
        <v>1295</v>
      </c>
      <c r="C10597" s="48" t="s">
        <v>10042</v>
      </c>
      <c r="D10597" s="44">
        <v>2007</v>
      </c>
      <c r="E10597" s="48" t="s">
        <v>9206</v>
      </c>
      <c r="F10597" s="44" t="s">
        <v>1297</v>
      </c>
      <c r="G10597" s="61"/>
    </row>
    <row r="10598" spans="1:7" x14ac:dyDescent="0.15">
      <c r="A10598" s="44">
        <v>41014</v>
      </c>
      <c r="B10598" s="44" t="s">
        <v>1295</v>
      </c>
      <c r="C10598" s="48" t="s">
        <v>10015</v>
      </c>
      <c r="D10598" s="44">
        <v>2007</v>
      </c>
      <c r="E10598" s="48" t="s">
        <v>8765</v>
      </c>
      <c r="F10598" s="44" t="s">
        <v>1294</v>
      </c>
      <c r="G10598" s="61"/>
    </row>
    <row r="10599" spans="1:7" x14ac:dyDescent="0.15">
      <c r="A10599" s="44">
        <v>41015</v>
      </c>
      <c r="B10599" s="44" t="s">
        <v>1296</v>
      </c>
      <c r="C10599" s="48" t="s">
        <v>10008</v>
      </c>
      <c r="D10599" s="44">
        <v>2005</v>
      </c>
      <c r="E10599" s="48" t="s">
        <v>8689</v>
      </c>
      <c r="F10599" s="44" t="s">
        <v>1290</v>
      </c>
      <c r="G10599" s="61"/>
    </row>
    <row r="10600" spans="1:7" x14ac:dyDescent="0.15">
      <c r="A10600" s="44">
        <v>41016</v>
      </c>
      <c r="B10600" s="44" t="s">
        <v>1296</v>
      </c>
      <c r="C10600" s="48" t="s">
        <v>9987</v>
      </c>
      <c r="D10600" s="44">
        <v>2005</v>
      </c>
      <c r="E10600" s="48" t="s">
        <v>8791</v>
      </c>
      <c r="F10600" s="44" t="s">
        <v>1295</v>
      </c>
      <c r="G10600" s="61"/>
    </row>
    <row r="10601" spans="1:7" x14ac:dyDescent="0.15">
      <c r="A10601" s="44">
        <v>41017</v>
      </c>
      <c r="B10601" s="44" t="s">
        <v>1295</v>
      </c>
      <c r="C10601" s="48" t="s">
        <v>9979</v>
      </c>
      <c r="D10601" s="44">
        <v>2004</v>
      </c>
      <c r="E10601" s="48" t="s">
        <v>9155</v>
      </c>
      <c r="F10601" s="44" t="s">
        <v>1294</v>
      </c>
      <c r="G10601" s="61"/>
    </row>
    <row r="10602" spans="1:7" x14ac:dyDescent="0.15">
      <c r="A10602" s="44">
        <v>41018</v>
      </c>
      <c r="B10602" s="44" t="s">
        <v>1296</v>
      </c>
      <c r="C10602" s="48" t="s">
        <v>10062</v>
      </c>
      <c r="D10602" s="44">
        <v>2007</v>
      </c>
      <c r="E10602" s="48" t="s">
        <v>8741</v>
      </c>
      <c r="F10602" s="44" t="s">
        <v>1292</v>
      </c>
      <c r="G10602" s="61"/>
    </row>
    <row r="10603" spans="1:7" x14ac:dyDescent="0.15">
      <c r="A10603" s="44">
        <v>41019</v>
      </c>
      <c r="B10603" s="44" t="s">
        <v>1296</v>
      </c>
      <c r="C10603" s="48" t="s">
        <v>10060</v>
      </c>
      <c r="D10603" s="44">
        <v>2008</v>
      </c>
      <c r="E10603" s="48" t="s">
        <v>8749</v>
      </c>
      <c r="F10603" s="44" t="s">
        <v>1291</v>
      </c>
      <c r="G10603" s="61">
        <v>43100</v>
      </c>
    </row>
    <row r="10604" spans="1:7" x14ac:dyDescent="0.15">
      <c r="A10604" s="44">
        <v>41020</v>
      </c>
      <c r="B10604" s="44" t="s">
        <v>1296</v>
      </c>
      <c r="C10604" s="48" t="s">
        <v>9990</v>
      </c>
      <c r="D10604" s="44">
        <v>2008</v>
      </c>
      <c r="E10604" s="48" t="s">
        <v>8691</v>
      </c>
      <c r="F10604" s="44" t="s">
        <v>1296</v>
      </c>
      <c r="G10604" s="61">
        <v>43100</v>
      </c>
    </row>
    <row r="10605" spans="1:7" x14ac:dyDescent="0.15">
      <c r="A10605" s="44">
        <v>41021</v>
      </c>
      <c r="B10605" s="44" t="s">
        <v>1295</v>
      </c>
      <c r="C10605" s="48" t="s">
        <v>10001</v>
      </c>
      <c r="D10605" s="44">
        <v>2006</v>
      </c>
      <c r="E10605" s="48" t="s">
        <v>8697</v>
      </c>
      <c r="F10605" s="44" t="s">
        <v>1291</v>
      </c>
      <c r="G10605" s="61"/>
    </row>
    <row r="10606" spans="1:7" x14ac:dyDescent="0.15">
      <c r="A10606" s="44">
        <v>41022</v>
      </c>
      <c r="B10606" s="44" t="s">
        <v>1295</v>
      </c>
      <c r="C10606" s="48" t="s">
        <v>9995</v>
      </c>
      <c r="D10606" s="44">
        <v>2007</v>
      </c>
      <c r="E10606" s="48" t="s">
        <v>8743</v>
      </c>
      <c r="F10606" s="44" t="s">
        <v>1299</v>
      </c>
      <c r="G10606" s="61"/>
    </row>
    <row r="10607" spans="1:7" x14ac:dyDescent="0.15">
      <c r="A10607" s="44">
        <v>41023</v>
      </c>
      <c r="B10607" s="44" t="s">
        <v>1296</v>
      </c>
      <c r="C10607" s="48" t="s">
        <v>9996</v>
      </c>
      <c r="D10607" s="44">
        <v>2007</v>
      </c>
      <c r="E10607" s="48" t="s">
        <v>8727</v>
      </c>
      <c r="F10607" s="44" t="s">
        <v>1293</v>
      </c>
      <c r="G10607" s="61">
        <v>43100</v>
      </c>
    </row>
    <row r="10608" spans="1:7" x14ac:dyDescent="0.15">
      <c r="A10608" s="44">
        <v>41024</v>
      </c>
      <c r="B10608" s="44" t="s">
        <v>1295</v>
      </c>
      <c r="C10608" s="48" t="s">
        <v>9991</v>
      </c>
      <c r="D10608" s="44">
        <v>2001</v>
      </c>
      <c r="E10608" s="48" t="s">
        <v>8832</v>
      </c>
      <c r="F10608" s="44" t="s">
        <v>1294</v>
      </c>
      <c r="G10608" s="61"/>
    </row>
    <row r="10609" spans="1:7" x14ac:dyDescent="0.15">
      <c r="A10609" s="44">
        <v>41025</v>
      </c>
      <c r="B10609" s="44" t="s">
        <v>1295</v>
      </c>
      <c r="C10609" s="48" t="s">
        <v>4138</v>
      </c>
      <c r="D10609" s="44">
        <v>2007</v>
      </c>
      <c r="E10609" s="48" t="s">
        <v>8819</v>
      </c>
      <c r="F10609" s="44" t="s">
        <v>1299</v>
      </c>
      <c r="G10609" s="61"/>
    </row>
    <row r="10610" spans="1:7" x14ac:dyDescent="0.15">
      <c r="A10610" s="44">
        <v>41026</v>
      </c>
      <c r="B10610" s="44" t="s">
        <v>1296</v>
      </c>
      <c r="C10610" s="48" t="s">
        <v>9986</v>
      </c>
      <c r="D10610" s="44">
        <v>2008</v>
      </c>
      <c r="E10610" s="48" t="s">
        <v>8819</v>
      </c>
      <c r="F10610" s="44" t="s">
        <v>1299</v>
      </c>
      <c r="G10610" s="61"/>
    </row>
    <row r="10611" spans="1:7" x14ac:dyDescent="0.15">
      <c r="A10611" s="44">
        <v>41027</v>
      </c>
      <c r="B10611" s="44" t="s">
        <v>1296</v>
      </c>
      <c r="C10611" s="48" t="s">
        <v>10007</v>
      </c>
      <c r="D10611" s="44">
        <v>2005</v>
      </c>
      <c r="E10611" s="48" t="s">
        <v>8861</v>
      </c>
      <c r="F10611" s="44" t="s">
        <v>1291</v>
      </c>
      <c r="G10611" s="61"/>
    </row>
    <row r="10612" spans="1:7" x14ac:dyDescent="0.15">
      <c r="A10612" s="44">
        <v>41028</v>
      </c>
      <c r="B10612" s="44" t="s">
        <v>1295</v>
      </c>
      <c r="C10612" s="48" t="s">
        <v>9572</v>
      </c>
      <c r="D10612" s="44">
        <v>2007</v>
      </c>
      <c r="E10612" s="48" t="s">
        <v>8861</v>
      </c>
      <c r="F10612" s="44" t="s">
        <v>1291</v>
      </c>
      <c r="G10612" s="61"/>
    </row>
    <row r="10613" spans="1:7" x14ac:dyDescent="0.15">
      <c r="A10613" s="133">
        <v>41029</v>
      </c>
      <c r="B10613" s="133" t="s">
        <v>1295</v>
      </c>
      <c r="C10613" s="134" t="s">
        <v>9982</v>
      </c>
      <c r="D10613" s="133">
        <v>2007</v>
      </c>
      <c r="E10613" s="134" t="s">
        <v>8861</v>
      </c>
      <c r="F10613" s="133" t="s">
        <v>1291</v>
      </c>
    </row>
    <row r="10614" spans="1:7" x14ac:dyDescent="0.15">
      <c r="A10614" s="44">
        <v>41030</v>
      </c>
      <c r="B10614" s="44" t="s">
        <v>1295</v>
      </c>
      <c r="C10614" s="48" t="s">
        <v>9994</v>
      </c>
      <c r="D10614" s="44">
        <v>2008</v>
      </c>
      <c r="E10614" s="48" t="s">
        <v>8751</v>
      </c>
      <c r="F10614" s="44" t="s">
        <v>1297</v>
      </c>
      <c r="G10614" s="61"/>
    </row>
    <row r="10615" spans="1:7" x14ac:dyDescent="0.15">
      <c r="A10615" s="44">
        <v>41031</v>
      </c>
      <c r="B10615" s="44" t="s">
        <v>1295</v>
      </c>
      <c r="C10615" s="48" t="s">
        <v>10014</v>
      </c>
      <c r="D10615" s="44">
        <v>2007</v>
      </c>
      <c r="E10615" s="48" t="s">
        <v>8863</v>
      </c>
      <c r="F10615" s="44" t="s">
        <v>1294</v>
      </c>
      <c r="G10615" s="61">
        <v>43100</v>
      </c>
    </row>
    <row r="10616" spans="1:7" x14ac:dyDescent="0.15">
      <c r="A10616" s="44">
        <v>41032</v>
      </c>
      <c r="B10616" s="44" t="s">
        <v>1296</v>
      </c>
      <c r="C10616" s="48" t="s">
        <v>10065</v>
      </c>
      <c r="D10616" s="44">
        <v>2008</v>
      </c>
      <c r="E10616" s="48" t="s">
        <v>8751</v>
      </c>
      <c r="F10616" s="44" t="s">
        <v>1297</v>
      </c>
      <c r="G10616" s="61"/>
    </row>
    <row r="10617" spans="1:7" x14ac:dyDescent="0.15">
      <c r="A10617" s="44">
        <v>41033</v>
      </c>
      <c r="B10617" s="44" t="s">
        <v>1296</v>
      </c>
      <c r="C10617" s="48" t="s">
        <v>10000</v>
      </c>
      <c r="D10617" s="44">
        <v>2006</v>
      </c>
      <c r="E10617" s="48" t="s">
        <v>8751</v>
      </c>
      <c r="F10617" s="44" t="s">
        <v>1297</v>
      </c>
      <c r="G10617" s="61"/>
    </row>
    <row r="10618" spans="1:7" x14ac:dyDescent="0.15">
      <c r="A10618" s="44">
        <v>41034</v>
      </c>
      <c r="B10618" s="44" t="s">
        <v>1295</v>
      </c>
      <c r="C10618" s="48" t="s">
        <v>10038</v>
      </c>
      <c r="D10618" s="44">
        <v>2008</v>
      </c>
      <c r="E10618" s="48" t="s">
        <v>8718</v>
      </c>
      <c r="F10618" s="44" t="s">
        <v>1293</v>
      </c>
      <c r="G10618" s="61">
        <v>43100</v>
      </c>
    </row>
    <row r="10619" spans="1:7" x14ac:dyDescent="0.15">
      <c r="A10619" s="44">
        <v>41035</v>
      </c>
      <c r="B10619" s="44" t="s">
        <v>1295</v>
      </c>
      <c r="C10619" s="48" t="s">
        <v>10022</v>
      </c>
      <c r="D10619" s="44">
        <v>2007</v>
      </c>
      <c r="E10619" s="48" t="s">
        <v>8725</v>
      </c>
      <c r="F10619" s="44" t="s">
        <v>1291</v>
      </c>
      <c r="G10619" s="61"/>
    </row>
    <row r="10620" spans="1:7" x14ac:dyDescent="0.15">
      <c r="A10620" s="44">
        <v>41036</v>
      </c>
      <c r="B10620" s="44" t="s">
        <v>1295</v>
      </c>
      <c r="C10620" s="48" t="s">
        <v>10055</v>
      </c>
      <c r="D10620" s="44">
        <v>2005</v>
      </c>
      <c r="E10620" s="48" t="s">
        <v>8712</v>
      </c>
      <c r="F10620" s="44" t="s">
        <v>1291</v>
      </c>
      <c r="G10620" s="61"/>
    </row>
    <row r="10621" spans="1:7" x14ac:dyDescent="0.15">
      <c r="A10621" s="44">
        <v>41037</v>
      </c>
      <c r="B10621" s="44" t="s">
        <v>1295</v>
      </c>
      <c r="C10621" s="48" t="s">
        <v>10056</v>
      </c>
      <c r="D10621" s="44">
        <v>2007</v>
      </c>
      <c r="E10621" s="48" t="s">
        <v>8712</v>
      </c>
      <c r="F10621" s="44" t="s">
        <v>1291</v>
      </c>
      <c r="G10621" s="61"/>
    </row>
    <row r="10622" spans="1:7" x14ac:dyDescent="0.15">
      <c r="A10622" s="44">
        <v>41038</v>
      </c>
      <c r="B10622" s="44" t="s">
        <v>1295</v>
      </c>
      <c r="C10622" s="48" t="s">
        <v>10003</v>
      </c>
      <c r="D10622" s="44">
        <v>2007</v>
      </c>
      <c r="E10622" s="48" t="s">
        <v>8756</v>
      </c>
      <c r="F10622" s="44" t="s">
        <v>1296</v>
      </c>
      <c r="G10622" s="61"/>
    </row>
    <row r="10623" spans="1:7" x14ac:dyDescent="0.15">
      <c r="A10623" s="133">
        <v>41039</v>
      </c>
      <c r="B10623" s="133" t="s">
        <v>1295</v>
      </c>
      <c r="C10623" s="134" t="s">
        <v>9978</v>
      </c>
      <c r="D10623" s="133">
        <v>2008</v>
      </c>
      <c r="E10623" s="134" t="s">
        <v>8756</v>
      </c>
      <c r="F10623" s="133" t="s">
        <v>1296</v>
      </c>
    </row>
    <row r="10624" spans="1:7" x14ac:dyDescent="0.15">
      <c r="A10624" s="44">
        <v>41040</v>
      </c>
      <c r="B10624" s="44" t="s">
        <v>1296</v>
      </c>
      <c r="C10624" s="48" t="s">
        <v>9984</v>
      </c>
      <c r="D10624" s="44">
        <v>2007</v>
      </c>
      <c r="E10624" s="48" t="s">
        <v>8721</v>
      </c>
      <c r="F10624" s="44" t="s">
        <v>1298</v>
      </c>
      <c r="G10624" s="61"/>
    </row>
    <row r="10625" spans="1:7" x14ac:dyDescent="0.15">
      <c r="A10625" s="44">
        <v>41041</v>
      </c>
      <c r="B10625" s="44" t="s">
        <v>1296</v>
      </c>
      <c r="C10625" s="48" t="s">
        <v>10048</v>
      </c>
      <c r="D10625" s="44">
        <v>2003</v>
      </c>
      <c r="E10625" s="48" t="s">
        <v>8718</v>
      </c>
      <c r="F10625" s="44" t="s">
        <v>1293</v>
      </c>
      <c r="G10625" s="61">
        <v>43100</v>
      </c>
    </row>
    <row r="10626" spans="1:7" x14ac:dyDescent="0.15">
      <c r="A10626" s="44">
        <v>41042</v>
      </c>
      <c r="B10626" s="44" t="s">
        <v>1296</v>
      </c>
      <c r="C10626" s="48" t="s">
        <v>10047</v>
      </c>
      <c r="D10626" s="44">
        <v>2003</v>
      </c>
      <c r="E10626" s="48" t="s">
        <v>8718</v>
      </c>
      <c r="F10626" s="44" t="s">
        <v>1293</v>
      </c>
      <c r="G10626" s="61">
        <v>43100</v>
      </c>
    </row>
    <row r="10627" spans="1:7" x14ac:dyDescent="0.15">
      <c r="A10627" s="44">
        <v>41043</v>
      </c>
      <c r="B10627" s="44" t="s">
        <v>1295</v>
      </c>
      <c r="C10627" s="48" t="s">
        <v>9985</v>
      </c>
      <c r="D10627" s="44">
        <v>2011</v>
      </c>
      <c r="E10627" s="48" t="s">
        <v>8826</v>
      </c>
      <c r="F10627" s="44" t="s">
        <v>1294</v>
      </c>
      <c r="G10627" s="61"/>
    </row>
    <row r="10628" spans="1:7" x14ac:dyDescent="0.15">
      <c r="A10628" s="44">
        <v>41044</v>
      </c>
      <c r="B10628" s="44" t="s">
        <v>1296</v>
      </c>
      <c r="C10628" s="48" t="s">
        <v>10025</v>
      </c>
      <c r="D10628" s="44">
        <v>2007</v>
      </c>
      <c r="E10628" s="48" t="s">
        <v>8855</v>
      </c>
      <c r="F10628" s="44" t="s">
        <v>1292</v>
      </c>
      <c r="G10628" s="61"/>
    </row>
    <row r="10629" spans="1:7" x14ac:dyDescent="0.15">
      <c r="A10629" s="44">
        <v>41045</v>
      </c>
      <c r="B10629" s="44" t="s">
        <v>1295</v>
      </c>
      <c r="C10629" s="48" t="s">
        <v>10057</v>
      </c>
      <c r="D10629" s="44">
        <v>2006</v>
      </c>
      <c r="E10629" s="48" t="s">
        <v>9826</v>
      </c>
      <c r="F10629" s="44" t="s">
        <v>1298</v>
      </c>
      <c r="G10629" s="61">
        <v>43100</v>
      </c>
    </row>
    <row r="10630" spans="1:7" x14ac:dyDescent="0.15">
      <c r="A10630" s="44">
        <v>41046</v>
      </c>
      <c r="B10630" s="44" t="s">
        <v>1295</v>
      </c>
      <c r="C10630" s="48" t="s">
        <v>9992</v>
      </c>
      <c r="D10630" s="44">
        <v>2007</v>
      </c>
      <c r="E10630" s="48" t="s">
        <v>8695</v>
      </c>
      <c r="F10630" s="44" t="s">
        <v>1290</v>
      </c>
      <c r="G10630" s="61"/>
    </row>
    <row r="10631" spans="1:7" x14ac:dyDescent="0.15">
      <c r="A10631" s="44">
        <v>41047</v>
      </c>
      <c r="B10631" s="44" t="s">
        <v>1296</v>
      </c>
      <c r="C10631" s="48" t="s">
        <v>10053</v>
      </c>
      <c r="D10631" s="44">
        <v>2006</v>
      </c>
      <c r="E10631" s="48" t="s">
        <v>8695</v>
      </c>
      <c r="F10631" s="44" t="s">
        <v>1290</v>
      </c>
      <c r="G10631" s="61"/>
    </row>
    <row r="10632" spans="1:7" x14ac:dyDescent="0.15">
      <c r="A10632" s="44">
        <v>41048</v>
      </c>
      <c r="B10632" s="44" t="s">
        <v>1295</v>
      </c>
      <c r="C10632" s="48" t="s">
        <v>10013</v>
      </c>
      <c r="D10632" s="44">
        <v>2007</v>
      </c>
      <c r="E10632" s="48" t="s">
        <v>8745</v>
      </c>
      <c r="F10632" s="44" t="s">
        <v>1293</v>
      </c>
      <c r="G10632" s="61"/>
    </row>
    <row r="10633" spans="1:7" x14ac:dyDescent="0.15">
      <c r="A10633" s="44">
        <v>41049</v>
      </c>
      <c r="B10633" s="44" t="s">
        <v>1295</v>
      </c>
      <c r="C10633" s="48" t="s">
        <v>10059</v>
      </c>
      <c r="D10633" s="44">
        <v>2008</v>
      </c>
      <c r="E10633" s="48" t="s">
        <v>8710</v>
      </c>
      <c r="F10633" s="44" t="s">
        <v>1299</v>
      </c>
      <c r="G10633" s="61"/>
    </row>
    <row r="10634" spans="1:7" x14ac:dyDescent="0.15">
      <c r="A10634" s="44">
        <v>41050</v>
      </c>
      <c r="B10634" s="44" t="s">
        <v>1296</v>
      </c>
      <c r="C10634" s="48" t="s">
        <v>10063</v>
      </c>
      <c r="D10634" s="44">
        <v>2010</v>
      </c>
      <c r="E10634" s="48" t="s">
        <v>8710</v>
      </c>
      <c r="F10634" s="44" t="s">
        <v>1299</v>
      </c>
      <c r="G10634" s="61"/>
    </row>
    <row r="10635" spans="1:7" x14ac:dyDescent="0.15">
      <c r="A10635" s="44">
        <v>41052</v>
      </c>
      <c r="B10635" s="44" t="s">
        <v>1295</v>
      </c>
      <c r="C10635" s="48" t="s">
        <v>10004</v>
      </c>
      <c r="D10635" s="44">
        <v>2005</v>
      </c>
      <c r="E10635" s="48" t="s">
        <v>8748</v>
      </c>
      <c r="F10635" s="44" t="s">
        <v>1296</v>
      </c>
      <c r="G10635" s="61"/>
    </row>
    <row r="10636" spans="1:7" x14ac:dyDescent="0.15">
      <c r="A10636" s="44">
        <v>41053</v>
      </c>
      <c r="B10636" s="44" t="s">
        <v>1296</v>
      </c>
      <c r="C10636" s="48" t="s">
        <v>10023</v>
      </c>
      <c r="D10636" s="44">
        <v>2007</v>
      </c>
      <c r="E10636" s="48" t="s">
        <v>8748</v>
      </c>
      <c r="F10636" s="44" t="s">
        <v>1296</v>
      </c>
      <c r="G10636" s="61"/>
    </row>
    <row r="10637" spans="1:7" x14ac:dyDescent="0.15">
      <c r="A10637" s="44">
        <v>41054</v>
      </c>
      <c r="B10637" s="44" t="s">
        <v>1295</v>
      </c>
      <c r="C10637" s="48" t="s">
        <v>10032</v>
      </c>
      <c r="D10637" s="44">
        <v>2006</v>
      </c>
      <c r="E10637" s="48" t="s">
        <v>8812</v>
      </c>
      <c r="F10637" s="44" t="s">
        <v>1298</v>
      </c>
      <c r="G10637" s="61"/>
    </row>
    <row r="10638" spans="1:7" x14ac:dyDescent="0.15">
      <c r="A10638" s="44">
        <v>41055</v>
      </c>
      <c r="B10638" s="44" t="s">
        <v>1295</v>
      </c>
      <c r="C10638" s="48" t="s">
        <v>11291</v>
      </c>
      <c r="D10638" s="44">
        <v>1999</v>
      </c>
      <c r="E10638" s="48" t="s">
        <v>8729</v>
      </c>
      <c r="F10638" s="44" t="s">
        <v>1298</v>
      </c>
      <c r="G10638" s="61"/>
    </row>
    <row r="10639" spans="1:7" x14ac:dyDescent="0.15">
      <c r="A10639" s="44">
        <v>41056</v>
      </c>
      <c r="B10639" s="44" t="s">
        <v>1296</v>
      </c>
      <c r="C10639" s="48" t="s">
        <v>10052</v>
      </c>
      <c r="D10639" s="44">
        <v>2008</v>
      </c>
      <c r="E10639" s="48" t="s">
        <v>8857</v>
      </c>
      <c r="F10639" s="44" t="s">
        <v>1298</v>
      </c>
      <c r="G10639" s="61"/>
    </row>
    <row r="10640" spans="1:7" x14ac:dyDescent="0.15">
      <c r="A10640" s="44">
        <v>41057</v>
      </c>
      <c r="B10640" s="44" t="s">
        <v>1295</v>
      </c>
      <c r="C10640" s="48" t="s">
        <v>10037</v>
      </c>
      <c r="D10640" s="44">
        <v>2004</v>
      </c>
      <c r="E10640" s="48" t="s">
        <v>8857</v>
      </c>
      <c r="F10640" s="44" t="s">
        <v>1298</v>
      </c>
      <c r="G10640" s="61"/>
    </row>
    <row r="10641" spans="1:7" x14ac:dyDescent="0.15">
      <c r="A10641" s="44">
        <v>41058</v>
      </c>
      <c r="B10641" s="44" t="s">
        <v>1295</v>
      </c>
      <c r="C10641" s="48" t="s">
        <v>10051</v>
      </c>
      <c r="D10641" s="44">
        <v>2008</v>
      </c>
      <c r="E10641" s="48" t="s">
        <v>8857</v>
      </c>
      <c r="F10641" s="44" t="s">
        <v>1298</v>
      </c>
      <c r="G10641" s="61"/>
    </row>
    <row r="10642" spans="1:7" x14ac:dyDescent="0.15">
      <c r="A10642" s="44">
        <v>41059</v>
      </c>
      <c r="B10642" s="44" t="s">
        <v>1296</v>
      </c>
      <c r="C10642" s="48" t="s">
        <v>10050</v>
      </c>
      <c r="D10642" s="44">
        <v>2007</v>
      </c>
      <c r="E10642" s="48" t="s">
        <v>8857</v>
      </c>
      <c r="F10642" s="44" t="s">
        <v>1298</v>
      </c>
      <c r="G10642" s="61"/>
    </row>
    <row r="10643" spans="1:7" x14ac:dyDescent="0.15">
      <c r="A10643" s="44">
        <v>41060</v>
      </c>
      <c r="B10643" s="44" t="s">
        <v>1296</v>
      </c>
      <c r="C10643" s="48" t="s">
        <v>9981</v>
      </c>
      <c r="D10643" s="44">
        <v>2008</v>
      </c>
      <c r="E10643" s="48" t="s">
        <v>8714</v>
      </c>
      <c r="F10643" s="44" t="s">
        <v>1294</v>
      </c>
      <c r="G10643" s="61"/>
    </row>
    <row r="10644" spans="1:7" x14ac:dyDescent="0.15">
      <c r="A10644" s="44">
        <v>41061</v>
      </c>
      <c r="B10644" s="44" t="s">
        <v>1295</v>
      </c>
      <c r="C10644" s="48" t="s">
        <v>10016</v>
      </c>
      <c r="D10644" s="44">
        <v>2008</v>
      </c>
      <c r="E10644" s="48" t="s">
        <v>8714</v>
      </c>
      <c r="F10644" s="44" t="s">
        <v>1294</v>
      </c>
      <c r="G10644" s="61"/>
    </row>
    <row r="10645" spans="1:7" x14ac:dyDescent="0.15">
      <c r="A10645" s="44">
        <v>41062</v>
      </c>
      <c r="B10645" s="44" t="s">
        <v>1296</v>
      </c>
      <c r="C10645" s="48" t="s">
        <v>10033</v>
      </c>
      <c r="D10645" s="44">
        <v>2008</v>
      </c>
      <c r="E10645" s="48" t="s">
        <v>8714</v>
      </c>
      <c r="F10645" s="44" t="s">
        <v>1294</v>
      </c>
      <c r="G10645" s="61"/>
    </row>
    <row r="10646" spans="1:7" x14ac:dyDescent="0.15">
      <c r="A10646" s="44">
        <v>41063</v>
      </c>
      <c r="B10646" s="44" t="s">
        <v>1296</v>
      </c>
      <c r="C10646" s="48" t="s">
        <v>10058</v>
      </c>
      <c r="D10646" s="44">
        <v>2007</v>
      </c>
      <c r="E10646" s="48" t="s">
        <v>8861</v>
      </c>
      <c r="F10646" s="44" t="s">
        <v>1291</v>
      </c>
      <c r="G10646" s="61"/>
    </row>
    <row r="10647" spans="1:7" x14ac:dyDescent="0.15">
      <c r="A10647" s="44">
        <v>41065</v>
      </c>
      <c r="B10647" s="44" t="s">
        <v>1296</v>
      </c>
      <c r="C10647" s="48" t="s">
        <v>10009</v>
      </c>
      <c r="D10647" s="44">
        <v>2006</v>
      </c>
      <c r="E10647" s="48" t="s">
        <v>8834</v>
      </c>
      <c r="F10647" s="44" t="s">
        <v>1299</v>
      </c>
      <c r="G10647" s="61"/>
    </row>
    <row r="10648" spans="1:7" x14ac:dyDescent="0.15">
      <c r="A10648" s="44">
        <v>41066</v>
      </c>
      <c r="B10648" s="44" t="s">
        <v>1295</v>
      </c>
      <c r="C10648" s="48" t="s">
        <v>10021</v>
      </c>
      <c r="D10648" s="44">
        <v>2007</v>
      </c>
      <c r="E10648" s="48" t="s">
        <v>8834</v>
      </c>
      <c r="F10648" s="44" t="s">
        <v>1299</v>
      </c>
      <c r="G10648" s="61"/>
    </row>
    <row r="10649" spans="1:7" x14ac:dyDescent="0.15">
      <c r="A10649" s="44">
        <v>41067</v>
      </c>
      <c r="B10649" s="44" t="s">
        <v>1295</v>
      </c>
      <c r="C10649" s="48" t="s">
        <v>10043</v>
      </c>
      <c r="D10649" s="44">
        <v>2008</v>
      </c>
      <c r="E10649" s="48" t="s">
        <v>8834</v>
      </c>
      <c r="F10649" s="44" t="s">
        <v>1299</v>
      </c>
      <c r="G10649" s="61"/>
    </row>
    <row r="10650" spans="1:7" x14ac:dyDescent="0.15">
      <c r="A10650" s="44">
        <v>41068</v>
      </c>
      <c r="B10650" s="44" t="s">
        <v>1296</v>
      </c>
      <c r="C10650" s="48" t="s">
        <v>10044</v>
      </c>
      <c r="D10650" s="44">
        <v>2007</v>
      </c>
      <c r="E10650" s="48" t="s">
        <v>8834</v>
      </c>
      <c r="F10650" s="44" t="s">
        <v>1299</v>
      </c>
      <c r="G10650" s="61"/>
    </row>
    <row r="10651" spans="1:7" x14ac:dyDescent="0.15">
      <c r="A10651" s="44">
        <v>41070</v>
      </c>
      <c r="B10651" s="44" t="s">
        <v>1295</v>
      </c>
      <c r="C10651" s="48" t="s">
        <v>10035</v>
      </c>
      <c r="D10651" s="44">
        <v>2009</v>
      </c>
      <c r="E10651" s="48" t="s">
        <v>8783</v>
      </c>
      <c r="F10651" s="44" t="s">
        <v>1290</v>
      </c>
      <c r="G10651" s="61"/>
    </row>
    <row r="10652" spans="1:7" x14ac:dyDescent="0.15">
      <c r="A10652" s="44">
        <v>41071</v>
      </c>
      <c r="B10652" s="44" t="s">
        <v>1296</v>
      </c>
      <c r="C10652" s="48" t="s">
        <v>10034</v>
      </c>
      <c r="D10652" s="44">
        <v>2009</v>
      </c>
      <c r="E10652" s="48" t="s">
        <v>8783</v>
      </c>
      <c r="F10652" s="44" t="s">
        <v>1290</v>
      </c>
      <c r="G10652" s="61"/>
    </row>
    <row r="10653" spans="1:7" x14ac:dyDescent="0.15">
      <c r="A10653" s="44">
        <v>41072</v>
      </c>
      <c r="B10653" s="44" t="s">
        <v>1296</v>
      </c>
      <c r="C10653" s="48" t="s">
        <v>10045</v>
      </c>
      <c r="D10653" s="44">
        <v>2009</v>
      </c>
      <c r="E10653" s="48" t="s">
        <v>8783</v>
      </c>
      <c r="F10653" s="44" t="s">
        <v>1290</v>
      </c>
      <c r="G10653" s="61"/>
    </row>
    <row r="10654" spans="1:7" x14ac:dyDescent="0.15">
      <c r="A10654" s="44">
        <v>41073</v>
      </c>
      <c r="B10654" s="44" t="s">
        <v>1296</v>
      </c>
      <c r="C10654" s="48" t="s">
        <v>10036</v>
      </c>
      <c r="D10654" s="44">
        <v>2004</v>
      </c>
      <c r="E10654" s="48" t="s">
        <v>8853</v>
      </c>
      <c r="F10654" s="44" t="s">
        <v>1290</v>
      </c>
      <c r="G10654" s="61"/>
    </row>
    <row r="10655" spans="1:7" x14ac:dyDescent="0.15">
      <c r="A10655" s="44">
        <v>41074</v>
      </c>
      <c r="B10655" s="44" t="s">
        <v>1296</v>
      </c>
      <c r="C10655" s="48" t="s">
        <v>10006</v>
      </c>
      <c r="D10655" s="44">
        <v>2007</v>
      </c>
      <c r="E10655" s="48" t="s">
        <v>8861</v>
      </c>
      <c r="F10655" s="44" t="s">
        <v>1291</v>
      </c>
      <c r="G10655" s="61"/>
    </row>
    <row r="10656" spans="1:7" x14ac:dyDescent="0.15">
      <c r="A10656" s="44">
        <v>41075</v>
      </c>
      <c r="B10656" s="44" t="s">
        <v>1295</v>
      </c>
      <c r="C10656" s="48" t="s">
        <v>10024</v>
      </c>
      <c r="D10656" s="44">
        <v>2008</v>
      </c>
      <c r="E10656" s="48" t="s">
        <v>8744</v>
      </c>
      <c r="F10656" s="44" t="s">
        <v>1290</v>
      </c>
      <c r="G10656" s="61"/>
    </row>
    <row r="10657" spans="1:7" x14ac:dyDescent="0.15">
      <c r="A10657" s="44">
        <v>41076</v>
      </c>
      <c r="B10657" s="44" t="s">
        <v>1295</v>
      </c>
      <c r="C10657" s="48" t="s">
        <v>10041</v>
      </c>
      <c r="D10657" s="44">
        <v>2009</v>
      </c>
      <c r="E10657" s="48" t="s">
        <v>8744</v>
      </c>
      <c r="F10657" s="44" t="s">
        <v>1290</v>
      </c>
      <c r="G10657" s="61"/>
    </row>
    <row r="10658" spans="1:7" x14ac:dyDescent="0.15">
      <c r="A10658" s="44">
        <v>41077</v>
      </c>
      <c r="B10658" s="44" t="s">
        <v>1295</v>
      </c>
      <c r="C10658" s="48" t="s">
        <v>10049</v>
      </c>
      <c r="D10658" s="44">
        <v>2008</v>
      </c>
      <c r="E10658" s="48" t="s">
        <v>8732</v>
      </c>
      <c r="F10658" s="44" t="s">
        <v>1292</v>
      </c>
      <c r="G10658" s="61"/>
    </row>
    <row r="10659" spans="1:7" x14ac:dyDescent="0.15">
      <c r="A10659" s="44">
        <v>41078</v>
      </c>
      <c r="B10659" s="44" t="s">
        <v>1296</v>
      </c>
      <c r="C10659" s="48" t="s">
        <v>10031</v>
      </c>
      <c r="D10659" s="44">
        <v>2008</v>
      </c>
      <c r="E10659" s="48" t="s">
        <v>10011</v>
      </c>
      <c r="F10659" s="44" t="s">
        <v>1290</v>
      </c>
      <c r="G10659" s="61"/>
    </row>
    <row r="10660" spans="1:7" x14ac:dyDescent="0.15">
      <c r="A10660" s="44">
        <v>41079</v>
      </c>
      <c r="B10660" s="44" t="s">
        <v>1295</v>
      </c>
      <c r="C10660" s="48" t="s">
        <v>10030</v>
      </c>
      <c r="D10660" s="44">
        <v>2009</v>
      </c>
      <c r="E10660" s="48" t="s">
        <v>10011</v>
      </c>
      <c r="F10660" s="44" t="s">
        <v>1290</v>
      </c>
      <c r="G10660" s="61"/>
    </row>
    <row r="10661" spans="1:7" x14ac:dyDescent="0.15">
      <c r="A10661" s="44">
        <v>41080</v>
      </c>
      <c r="B10661" s="44" t="s">
        <v>1296</v>
      </c>
      <c r="C10661" s="48" t="s">
        <v>10029</v>
      </c>
      <c r="D10661" s="44">
        <v>2009</v>
      </c>
      <c r="E10661" s="48" t="s">
        <v>10011</v>
      </c>
      <c r="F10661" s="44" t="s">
        <v>1290</v>
      </c>
      <c r="G10661" s="61"/>
    </row>
    <row r="10662" spans="1:7" x14ac:dyDescent="0.15">
      <c r="A10662" s="44">
        <v>41081</v>
      </c>
      <c r="B10662" s="44" t="s">
        <v>1296</v>
      </c>
      <c r="C10662" s="48" t="s">
        <v>10061</v>
      </c>
      <c r="D10662" s="44">
        <v>2007</v>
      </c>
      <c r="E10662" s="48" t="s">
        <v>10011</v>
      </c>
      <c r="F10662" s="44" t="s">
        <v>1290</v>
      </c>
      <c r="G10662" s="61"/>
    </row>
    <row r="10663" spans="1:7" x14ac:dyDescent="0.15">
      <c r="A10663" s="44">
        <v>41082</v>
      </c>
      <c r="B10663" s="44" t="s">
        <v>1295</v>
      </c>
      <c r="C10663" s="48" t="s">
        <v>10010</v>
      </c>
      <c r="D10663" s="44">
        <v>2010</v>
      </c>
      <c r="E10663" s="48" t="s">
        <v>10011</v>
      </c>
      <c r="F10663" s="44" t="s">
        <v>1290</v>
      </c>
      <c r="G10663" s="61"/>
    </row>
    <row r="10664" spans="1:7" x14ac:dyDescent="0.15">
      <c r="A10664" s="44">
        <v>41083</v>
      </c>
      <c r="B10664" s="44" t="s">
        <v>1296</v>
      </c>
      <c r="C10664" s="48" t="s">
        <v>10054</v>
      </c>
      <c r="D10664" s="44">
        <v>2008</v>
      </c>
      <c r="E10664" s="48" t="s">
        <v>9213</v>
      </c>
      <c r="F10664" s="44" t="s">
        <v>1294</v>
      </c>
      <c r="G10664" s="61"/>
    </row>
    <row r="10665" spans="1:7" x14ac:dyDescent="0.15">
      <c r="A10665" s="44">
        <v>41084</v>
      </c>
      <c r="B10665" s="44" t="s">
        <v>1295</v>
      </c>
      <c r="C10665" s="48" t="s">
        <v>10005</v>
      </c>
      <c r="D10665" s="44">
        <v>2008</v>
      </c>
      <c r="E10665" s="48" t="s">
        <v>8726</v>
      </c>
      <c r="F10665" s="44" t="s">
        <v>1292</v>
      </c>
      <c r="G10665" s="61"/>
    </row>
    <row r="10666" spans="1:7" x14ac:dyDescent="0.15">
      <c r="A10666" s="44">
        <v>41085</v>
      </c>
      <c r="B10666" s="44" t="s">
        <v>1296</v>
      </c>
      <c r="C10666" s="48" t="s">
        <v>9989</v>
      </c>
      <c r="D10666" s="44">
        <v>2008</v>
      </c>
      <c r="E10666" s="48" t="s">
        <v>8726</v>
      </c>
      <c r="F10666" s="44" t="s">
        <v>1292</v>
      </c>
      <c r="G10666" s="61"/>
    </row>
    <row r="10667" spans="1:7" x14ac:dyDescent="0.15">
      <c r="A10667" s="44">
        <v>41086</v>
      </c>
      <c r="B10667" s="44" t="s">
        <v>1295</v>
      </c>
      <c r="C10667" s="48" t="s">
        <v>10046</v>
      </c>
      <c r="D10667" s="44">
        <v>2011</v>
      </c>
      <c r="E10667" s="48" t="s">
        <v>10027</v>
      </c>
      <c r="F10667" s="44" t="s">
        <v>1296</v>
      </c>
      <c r="G10667" s="61"/>
    </row>
    <row r="10668" spans="1:7" x14ac:dyDescent="0.15">
      <c r="A10668" s="44">
        <v>41098</v>
      </c>
      <c r="B10668" s="44" t="s">
        <v>1295</v>
      </c>
      <c r="C10668" s="48" t="s">
        <v>10028</v>
      </c>
      <c r="D10668" s="44">
        <v>2001</v>
      </c>
      <c r="E10668" s="48" t="s">
        <v>10027</v>
      </c>
      <c r="F10668" s="44" t="s">
        <v>1296</v>
      </c>
      <c r="G10668" s="61"/>
    </row>
    <row r="10669" spans="1:7" x14ac:dyDescent="0.15">
      <c r="A10669" s="44">
        <v>41104</v>
      </c>
      <c r="B10669" s="44" t="s">
        <v>1295</v>
      </c>
      <c r="C10669" s="48" t="s">
        <v>10026</v>
      </c>
      <c r="D10669" s="44">
        <v>2000</v>
      </c>
      <c r="E10669" s="48" t="s">
        <v>10027</v>
      </c>
      <c r="F10669" s="44" t="s">
        <v>1296</v>
      </c>
      <c r="G10669" s="61"/>
    </row>
    <row r="10670" spans="1:7" x14ac:dyDescent="0.15">
      <c r="A10670" s="44">
        <v>41106</v>
      </c>
      <c r="B10670" s="44" t="s">
        <v>1296</v>
      </c>
      <c r="C10670" s="48" t="s">
        <v>9988</v>
      </c>
      <c r="D10670" s="44">
        <v>2009</v>
      </c>
      <c r="E10670" s="48" t="s">
        <v>8804</v>
      </c>
      <c r="F10670" s="44" t="s">
        <v>1296</v>
      </c>
      <c r="G10670" s="61"/>
    </row>
    <row r="10671" spans="1:7" x14ac:dyDescent="0.15">
      <c r="A10671" s="44">
        <v>41107</v>
      </c>
      <c r="B10671" s="44" t="s">
        <v>1295</v>
      </c>
      <c r="C10671" s="48" t="s">
        <v>9997</v>
      </c>
      <c r="D10671" s="44">
        <v>2006</v>
      </c>
      <c r="E10671" s="48" t="s">
        <v>8777</v>
      </c>
      <c r="F10671" s="44" t="s">
        <v>1298</v>
      </c>
      <c r="G10671" s="61">
        <v>43100</v>
      </c>
    </row>
    <row r="10672" spans="1:7" x14ac:dyDescent="0.15">
      <c r="A10672" s="44">
        <v>41108</v>
      </c>
      <c r="B10672" s="44" t="s">
        <v>1296</v>
      </c>
      <c r="C10672" s="48" t="s">
        <v>9998</v>
      </c>
      <c r="D10672" s="44">
        <v>2002</v>
      </c>
      <c r="E10672" s="48" t="s">
        <v>8804</v>
      </c>
      <c r="F10672" s="44" t="s">
        <v>1296</v>
      </c>
      <c r="G10672" s="61">
        <v>43100</v>
      </c>
    </row>
    <row r="10673" spans="1:7" x14ac:dyDescent="0.15">
      <c r="A10673" s="44">
        <v>41109</v>
      </c>
      <c r="B10673" s="44" t="s">
        <v>1296</v>
      </c>
      <c r="C10673" s="48" t="s">
        <v>10012</v>
      </c>
      <c r="D10673" s="44">
        <v>2005</v>
      </c>
      <c r="E10673" s="48" t="s">
        <v>8717</v>
      </c>
      <c r="F10673" s="44" t="s">
        <v>1299</v>
      </c>
      <c r="G10673" s="61"/>
    </row>
    <row r="10674" spans="1:7" x14ac:dyDescent="0.15">
      <c r="A10674" s="44">
        <v>41110</v>
      </c>
      <c r="B10674" s="44" t="s">
        <v>1296</v>
      </c>
      <c r="C10674" s="48" t="s">
        <v>10107</v>
      </c>
      <c r="D10674" s="44">
        <v>2007</v>
      </c>
      <c r="E10674" s="48" t="s">
        <v>8732</v>
      </c>
      <c r="F10674" s="44" t="s">
        <v>1292</v>
      </c>
      <c r="G10674" s="61"/>
    </row>
    <row r="10675" spans="1:7" x14ac:dyDescent="0.15">
      <c r="A10675" s="44">
        <v>41111</v>
      </c>
      <c r="B10675" s="44" t="s">
        <v>1296</v>
      </c>
      <c r="C10675" s="48" t="s">
        <v>10108</v>
      </c>
      <c r="D10675" s="44">
        <v>2007</v>
      </c>
      <c r="E10675" s="48" t="s">
        <v>8732</v>
      </c>
      <c r="F10675" s="44" t="s">
        <v>1292</v>
      </c>
      <c r="G10675" s="61"/>
    </row>
    <row r="10676" spans="1:7" x14ac:dyDescent="0.15">
      <c r="A10676" s="44">
        <v>41112</v>
      </c>
      <c r="B10676" s="44" t="s">
        <v>1295</v>
      </c>
      <c r="C10676" s="48" t="s">
        <v>10109</v>
      </c>
      <c r="D10676" s="44">
        <v>2006</v>
      </c>
      <c r="E10676" s="48" t="s">
        <v>8714</v>
      </c>
      <c r="F10676" s="44" t="s">
        <v>1294</v>
      </c>
      <c r="G10676" s="61"/>
    </row>
    <row r="10677" spans="1:7" x14ac:dyDescent="0.15">
      <c r="A10677" s="44">
        <v>41113</v>
      </c>
      <c r="B10677" s="44" t="s">
        <v>1295</v>
      </c>
      <c r="C10677" s="48" t="s">
        <v>10110</v>
      </c>
      <c r="D10677" s="44">
        <v>2005</v>
      </c>
      <c r="E10677" s="48" t="s">
        <v>8797</v>
      </c>
      <c r="F10677" s="44" t="s">
        <v>1298</v>
      </c>
      <c r="G10677" s="61"/>
    </row>
    <row r="10678" spans="1:7" x14ac:dyDescent="0.15">
      <c r="A10678" s="44">
        <v>41114</v>
      </c>
      <c r="B10678" s="44" t="s">
        <v>1295</v>
      </c>
      <c r="C10678" s="48" t="s">
        <v>10111</v>
      </c>
      <c r="D10678" s="44">
        <v>2009</v>
      </c>
      <c r="E10678" s="48" t="s">
        <v>8822</v>
      </c>
      <c r="F10678" s="44" t="s">
        <v>1295</v>
      </c>
      <c r="G10678" s="61"/>
    </row>
    <row r="10679" spans="1:7" x14ac:dyDescent="0.15">
      <c r="A10679" s="44">
        <v>41115</v>
      </c>
      <c r="B10679" s="44" t="s">
        <v>1296</v>
      </c>
      <c r="C10679" s="48" t="s">
        <v>10112</v>
      </c>
      <c r="D10679" s="44">
        <v>2007</v>
      </c>
      <c r="E10679" s="48" t="s">
        <v>8822</v>
      </c>
      <c r="F10679" s="44" t="s">
        <v>1295</v>
      </c>
      <c r="G10679" s="61"/>
    </row>
    <row r="10680" spans="1:7" x14ac:dyDescent="0.15">
      <c r="A10680" s="44">
        <v>41116</v>
      </c>
      <c r="B10680" s="44" t="s">
        <v>1295</v>
      </c>
      <c r="C10680" s="48" t="s">
        <v>10113</v>
      </c>
      <c r="D10680" s="44">
        <v>2009</v>
      </c>
      <c r="E10680" s="48" t="s">
        <v>8725</v>
      </c>
      <c r="F10680" s="44" t="s">
        <v>1291</v>
      </c>
      <c r="G10680" s="61"/>
    </row>
    <row r="10681" spans="1:7" x14ac:dyDescent="0.15">
      <c r="A10681" s="44">
        <v>41117</v>
      </c>
      <c r="B10681" s="44" t="s">
        <v>1296</v>
      </c>
      <c r="C10681" s="48" t="s">
        <v>10114</v>
      </c>
      <c r="D10681" s="44">
        <v>2008</v>
      </c>
      <c r="E10681" s="48" t="s">
        <v>8822</v>
      </c>
      <c r="F10681" s="44" t="s">
        <v>1295</v>
      </c>
      <c r="G10681" s="61"/>
    </row>
    <row r="10682" spans="1:7" x14ac:dyDescent="0.15">
      <c r="A10682" s="44">
        <v>41118</v>
      </c>
      <c r="B10682" s="44" t="s">
        <v>1296</v>
      </c>
      <c r="C10682" s="48" t="s">
        <v>10115</v>
      </c>
      <c r="D10682" s="44">
        <v>2009</v>
      </c>
      <c r="E10682" s="48" t="s">
        <v>8822</v>
      </c>
      <c r="F10682" s="44" t="s">
        <v>1295</v>
      </c>
      <c r="G10682" s="61"/>
    </row>
    <row r="10683" spans="1:7" x14ac:dyDescent="0.15">
      <c r="A10683" s="44">
        <v>41119</v>
      </c>
      <c r="B10683" s="44" t="s">
        <v>1296</v>
      </c>
      <c r="C10683" s="48" t="s">
        <v>10116</v>
      </c>
      <c r="D10683" s="44">
        <v>2007</v>
      </c>
      <c r="E10683" s="48" t="s">
        <v>8822</v>
      </c>
      <c r="F10683" s="44" t="s">
        <v>1295</v>
      </c>
      <c r="G10683" s="61"/>
    </row>
    <row r="10684" spans="1:7" x14ac:dyDescent="0.15">
      <c r="A10684" s="44">
        <v>41120</v>
      </c>
      <c r="B10684" s="44" t="s">
        <v>1296</v>
      </c>
      <c r="C10684" s="48" t="s">
        <v>10117</v>
      </c>
      <c r="D10684" s="44">
        <v>2006</v>
      </c>
      <c r="E10684" s="48" t="s">
        <v>11382</v>
      </c>
      <c r="F10684" s="44" t="s">
        <v>1298</v>
      </c>
      <c r="G10684" s="61"/>
    </row>
    <row r="10685" spans="1:7" x14ac:dyDescent="0.15">
      <c r="A10685" s="44">
        <v>41121</v>
      </c>
      <c r="B10685" s="44" t="s">
        <v>1295</v>
      </c>
      <c r="C10685" s="48" t="s">
        <v>10118</v>
      </c>
      <c r="D10685" s="44">
        <v>2005</v>
      </c>
      <c r="E10685" s="48" t="s">
        <v>11382</v>
      </c>
      <c r="F10685" s="44" t="s">
        <v>1298</v>
      </c>
      <c r="G10685" s="61"/>
    </row>
    <row r="10686" spans="1:7" x14ac:dyDescent="0.15">
      <c r="A10686" s="44">
        <v>41122</v>
      </c>
      <c r="B10686" s="44" t="s">
        <v>1295</v>
      </c>
      <c r="C10686" s="48" t="s">
        <v>10119</v>
      </c>
      <c r="D10686" s="44">
        <v>2005</v>
      </c>
      <c r="E10686" s="48" t="s">
        <v>11382</v>
      </c>
      <c r="F10686" s="44" t="s">
        <v>1298</v>
      </c>
      <c r="G10686" s="61">
        <v>43100</v>
      </c>
    </row>
    <row r="10687" spans="1:7" x14ac:dyDescent="0.15">
      <c r="A10687" s="44">
        <v>41123</v>
      </c>
      <c r="B10687" s="44" t="s">
        <v>1296</v>
      </c>
      <c r="C10687" s="48" t="s">
        <v>10120</v>
      </c>
      <c r="D10687" s="44">
        <v>2006</v>
      </c>
      <c r="E10687" s="48" t="s">
        <v>8810</v>
      </c>
      <c r="F10687" s="44" t="s">
        <v>1293</v>
      </c>
      <c r="G10687" s="61"/>
    </row>
    <row r="10688" spans="1:7" x14ac:dyDescent="0.15">
      <c r="A10688" s="44">
        <v>41125</v>
      </c>
      <c r="B10688" s="44" t="s">
        <v>1295</v>
      </c>
      <c r="C10688" s="48" t="s">
        <v>10121</v>
      </c>
      <c r="D10688" s="44">
        <v>2009</v>
      </c>
      <c r="E10688" s="48" t="s">
        <v>8810</v>
      </c>
      <c r="F10688" s="44" t="s">
        <v>1293</v>
      </c>
      <c r="G10688" s="61"/>
    </row>
    <row r="10689" spans="1:7" x14ac:dyDescent="0.15">
      <c r="A10689" s="44">
        <v>41126</v>
      </c>
      <c r="B10689" s="44" t="s">
        <v>1295</v>
      </c>
      <c r="C10689" s="48" t="s">
        <v>2401</v>
      </c>
      <c r="D10689" s="44">
        <v>2006</v>
      </c>
      <c r="E10689" s="48" t="s">
        <v>8810</v>
      </c>
      <c r="F10689" s="44" t="s">
        <v>1293</v>
      </c>
      <c r="G10689" s="61"/>
    </row>
    <row r="10690" spans="1:7" x14ac:dyDescent="0.15">
      <c r="A10690" s="44">
        <v>41127</v>
      </c>
      <c r="B10690" s="44" t="s">
        <v>1296</v>
      </c>
      <c r="C10690" s="48" t="s">
        <v>10122</v>
      </c>
      <c r="D10690" s="44">
        <v>2017</v>
      </c>
      <c r="E10690" s="48" t="s">
        <v>10011</v>
      </c>
      <c r="F10690" s="44" t="s">
        <v>1290</v>
      </c>
      <c r="G10690" s="61"/>
    </row>
    <row r="10691" spans="1:7" x14ac:dyDescent="0.15">
      <c r="A10691" s="44">
        <v>41128</v>
      </c>
      <c r="B10691" s="44" t="s">
        <v>1296</v>
      </c>
      <c r="C10691" s="48" t="s">
        <v>10123</v>
      </c>
      <c r="D10691" s="44">
        <v>2002</v>
      </c>
      <c r="E10691" s="48" t="s">
        <v>10011</v>
      </c>
      <c r="F10691" s="44" t="s">
        <v>1290</v>
      </c>
      <c r="G10691" s="61"/>
    </row>
    <row r="10692" spans="1:7" x14ac:dyDescent="0.15">
      <c r="A10692" s="44">
        <v>41129</v>
      </c>
      <c r="B10692" s="44" t="s">
        <v>1296</v>
      </c>
      <c r="C10692" s="48" t="s">
        <v>10124</v>
      </c>
      <c r="D10692" s="44">
        <v>2002</v>
      </c>
      <c r="E10692" s="48" t="s">
        <v>10011</v>
      </c>
      <c r="F10692" s="44" t="s">
        <v>1290</v>
      </c>
      <c r="G10692" s="61"/>
    </row>
    <row r="10693" spans="1:7" x14ac:dyDescent="0.15">
      <c r="A10693" s="44">
        <v>41130</v>
      </c>
      <c r="B10693" s="44" t="s">
        <v>1296</v>
      </c>
      <c r="C10693" s="48" t="s">
        <v>10125</v>
      </c>
      <c r="D10693" s="44">
        <v>2002</v>
      </c>
      <c r="E10693" s="48" t="s">
        <v>10011</v>
      </c>
      <c r="F10693" s="44" t="s">
        <v>1290</v>
      </c>
      <c r="G10693" s="61"/>
    </row>
    <row r="10694" spans="1:7" x14ac:dyDescent="0.15">
      <c r="A10694" s="44">
        <v>41131</v>
      </c>
      <c r="B10694" s="44" t="s">
        <v>1296</v>
      </c>
      <c r="C10694" s="48" t="s">
        <v>10126</v>
      </c>
      <c r="D10694" s="44">
        <v>2002</v>
      </c>
      <c r="E10694" s="48" t="s">
        <v>10011</v>
      </c>
      <c r="F10694" s="44" t="s">
        <v>1290</v>
      </c>
      <c r="G10694" s="61"/>
    </row>
    <row r="10695" spans="1:7" x14ac:dyDescent="0.15">
      <c r="A10695" s="44">
        <v>41137</v>
      </c>
      <c r="B10695" s="44" t="s">
        <v>1295</v>
      </c>
      <c r="C10695" s="48" t="s">
        <v>10127</v>
      </c>
      <c r="D10695" s="44">
        <v>2006</v>
      </c>
      <c r="E10695" s="48" t="s">
        <v>10011</v>
      </c>
      <c r="F10695" s="44" t="s">
        <v>1290</v>
      </c>
      <c r="G10695" s="61"/>
    </row>
    <row r="10696" spans="1:7" x14ac:dyDescent="0.15">
      <c r="A10696" s="44">
        <v>41139</v>
      </c>
      <c r="B10696" s="44" t="s">
        <v>1296</v>
      </c>
      <c r="C10696" s="48" t="s">
        <v>10128</v>
      </c>
      <c r="D10696" s="44">
        <v>2003</v>
      </c>
      <c r="E10696" s="48" t="s">
        <v>10011</v>
      </c>
      <c r="F10696" s="44" t="s">
        <v>1290</v>
      </c>
      <c r="G10696" s="61"/>
    </row>
    <row r="10697" spans="1:7" x14ac:dyDescent="0.15">
      <c r="A10697" s="44">
        <v>41140</v>
      </c>
      <c r="B10697" s="44" t="s">
        <v>1295</v>
      </c>
      <c r="C10697" s="48" t="s">
        <v>10129</v>
      </c>
      <c r="D10697" s="44">
        <v>2005</v>
      </c>
      <c r="E10697" s="48" t="s">
        <v>10011</v>
      </c>
      <c r="F10697" s="44" t="s">
        <v>1290</v>
      </c>
      <c r="G10697" s="61"/>
    </row>
    <row r="10698" spans="1:7" x14ac:dyDescent="0.15">
      <c r="A10698" s="44">
        <v>41141</v>
      </c>
      <c r="B10698" s="44" t="s">
        <v>1296</v>
      </c>
      <c r="C10698" s="48" t="s">
        <v>10130</v>
      </c>
      <c r="D10698" s="44">
        <v>2005</v>
      </c>
      <c r="E10698" s="48" t="s">
        <v>10011</v>
      </c>
      <c r="F10698" s="44" t="s">
        <v>1290</v>
      </c>
      <c r="G10698" s="61"/>
    </row>
    <row r="10699" spans="1:7" x14ac:dyDescent="0.15">
      <c r="A10699" s="44">
        <v>41142</v>
      </c>
      <c r="B10699" s="44" t="s">
        <v>1296</v>
      </c>
      <c r="C10699" s="48" t="s">
        <v>10131</v>
      </c>
      <c r="D10699" s="44">
        <v>2005</v>
      </c>
      <c r="E10699" s="48" t="s">
        <v>10011</v>
      </c>
      <c r="F10699" s="44" t="s">
        <v>1290</v>
      </c>
      <c r="G10699" s="61"/>
    </row>
    <row r="10700" spans="1:7" x14ac:dyDescent="0.15">
      <c r="A10700" s="44">
        <v>41144</v>
      </c>
      <c r="B10700" s="44" t="s">
        <v>1295</v>
      </c>
      <c r="C10700" s="48" t="s">
        <v>10132</v>
      </c>
      <c r="D10700" s="44">
        <v>2005</v>
      </c>
      <c r="E10700" s="48" t="s">
        <v>10011</v>
      </c>
      <c r="F10700" s="44" t="s">
        <v>1290</v>
      </c>
      <c r="G10700" s="61"/>
    </row>
    <row r="10701" spans="1:7" x14ac:dyDescent="0.15">
      <c r="A10701" s="44">
        <v>41146</v>
      </c>
      <c r="B10701" s="44" t="s">
        <v>1296</v>
      </c>
      <c r="C10701" s="48" t="s">
        <v>10133</v>
      </c>
      <c r="D10701" s="44">
        <v>2003</v>
      </c>
      <c r="E10701" s="48" t="s">
        <v>10011</v>
      </c>
      <c r="F10701" s="44" t="s">
        <v>1290</v>
      </c>
      <c r="G10701" s="61"/>
    </row>
    <row r="10702" spans="1:7" x14ac:dyDescent="0.15">
      <c r="A10702" s="44">
        <v>41147</v>
      </c>
      <c r="B10702" s="44" t="s">
        <v>1296</v>
      </c>
      <c r="C10702" s="48" t="s">
        <v>10134</v>
      </c>
      <c r="D10702" s="44">
        <v>2005</v>
      </c>
      <c r="E10702" s="48" t="s">
        <v>8822</v>
      </c>
      <c r="F10702" s="44" t="s">
        <v>1295</v>
      </c>
      <c r="G10702" s="61"/>
    </row>
    <row r="10703" spans="1:7" x14ac:dyDescent="0.15">
      <c r="A10703" s="44">
        <v>41148</v>
      </c>
      <c r="B10703" s="44" t="s">
        <v>1295</v>
      </c>
      <c r="C10703" s="48" t="s">
        <v>10135</v>
      </c>
      <c r="D10703" s="44">
        <v>2006</v>
      </c>
      <c r="E10703" s="48" t="s">
        <v>8822</v>
      </c>
      <c r="F10703" s="44" t="s">
        <v>1295</v>
      </c>
      <c r="G10703" s="61"/>
    </row>
    <row r="10704" spans="1:7" x14ac:dyDescent="0.15">
      <c r="A10704" s="44">
        <v>41149</v>
      </c>
      <c r="B10704" s="44" t="s">
        <v>1295</v>
      </c>
      <c r="C10704" s="48" t="s">
        <v>10136</v>
      </c>
      <c r="D10704" s="44">
        <v>2009</v>
      </c>
      <c r="E10704" s="48" t="s">
        <v>8822</v>
      </c>
      <c r="F10704" s="44" t="s">
        <v>1295</v>
      </c>
      <c r="G10704" s="61"/>
    </row>
    <row r="10705" spans="1:7" x14ac:dyDescent="0.15">
      <c r="A10705" s="44">
        <v>41150</v>
      </c>
      <c r="B10705" s="44" t="s">
        <v>1296</v>
      </c>
      <c r="C10705" s="48" t="s">
        <v>10137</v>
      </c>
      <c r="D10705" s="44">
        <v>2003</v>
      </c>
      <c r="E10705" s="48" t="s">
        <v>8822</v>
      </c>
      <c r="F10705" s="44" t="s">
        <v>1295</v>
      </c>
      <c r="G10705" s="61"/>
    </row>
    <row r="10706" spans="1:7" x14ac:dyDescent="0.15">
      <c r="A10706" s="44">
        <v>41151</v>
      </c>
      <c r="B10706" s="44" t="s">
        <v>1296</v>
      </c>
      <c r="C10706" s="48" t="s">
        <v>10138</v>
      </c>
      <c r="D10706" s="44">
        <v>2008</v>
      </c>
      <c r="E10706" s="48" t="s">
        <v>8822</v>
      </c>
      <c r="F10706" s="44" t="s">
        <v>1295</v>
      </c>
      <c r="G10706" s="61"/>
    </row>
    <row r="10707" spans="1:7" x14ac:dyDescent="0.15">
      <c r="A10707" s="44">
        <v>41152</v>
      </c>
      <c r="B10707" s="44" t="s">
        <v>1296</v>
      </c>
      <c r="C10707" s="48" t="s">
        <v>10139</v>
      </c>
      <c r="D10707" s="44">
        <v>2005</v>
      </c>
      <c r="E10707" s="48" t="s">
        <v>8822</v>
      </c>
      <c r="F10707" s="44" t="s">
        <v>1295</v>
      </c>
      <c r="G10707" s="61"/>
    </row>
    <row r="10708" spans="1:7" x14ac:dyDescent="0.15">
      <c r="A10708" s="44">
        <v>41153</v>
      </c>
      <c r="B10708" s="44" t="s">
        <v>1295</v>
      </c>
      <c r="C10708" s="48" t="s">
        <v>10140</v>
      </c>
      <c r="D10708" s="44">
        <v>2006</v>
      </c>
      <c r="E10708" s="48" t="s">
        <v>8822</v>
      </c>
      <c r="F10708" s="44" t="s">
        <v>1295</v>
      </c>
      <c r="G10708" s="61"/>
    </row>
    <row r="10709" spans="1:7" x14ac:dyDescent="0.15">
      <c r="A10709" s="44">
        <v>41154</v>
      </c>
      <c r="B10709" s="44" t="s">
        <v>1295</v>
      </c>
      <c r="C10709" s="48" t="s">
        <v>10141</v>
      </c>
      <c r="D10709" s="44">
        <v>2008</v>
      </c>
      <c r="E10709" s="48" t="s">
        <v>8875</v>
      </c>
      <c r="F10709" s="44" t="s">
        <v>1292</v>
      </c>
      <c r="G10709" s="61"/>
    </row>
    <row r="10710" spans="1:7" x14ac:dyDescent="0.15">
      <c r="A10710" s="44">
        <v>41155</v>
      </c>
      <c r="B10710" s="44" t="s">
        <v>1295</v>
      </c>
      <c r="C10710" s="48" t="s">
        <v>10142</v>
      </c>
      <c r="D10710" s="44">
        <v>2007</v>
      </c>
      <c r="E10710" s="48" t="s">
        <v>8789</v>
      </c>
      <c r="F10710" s="44" t="s">
        <v>1297</v>
      </c>
      <c r="G10710" s="61"/>
    </row>
    <row r="10711" spans="1:7" x14ac:dyDescent="0.15">
      <c r="A10711" s="44">
        <v>41156</v>
      </c>
      <c r="B10711" s="44" t="s">
        <v>1296</v>
      </c>
      <c r="C10711" s="48" t="s">
        <v>10143</v>
      </c>
      <c r="D10711" s="44">
        <v>2006</v>
      </c>
      <c r="E10711" s="48" t="s">
        <v>8726</v>
      </c>
      <c r="F10711" s="44" t="s">
        <v>1292</v>
      </c>
      <c r="G10711" s="61"/>
    </row>
    <row r="10712" spans="1:7" x14ac:dyDescent="0.15">
      <c r="A10712" s="44">
        <v>41157</v>
      </c>
      <c r="B10712" s="44" t="s">
        <v>1296</v>
      </c>
      <c r="C10712" s="48" t="s">
        <v>10144</v>
      </c>
      <c r="D10712" s="44">
        <v>2005</v>
      </c>
      <c r="E10712" s="48" t="s">
        <v>8726</v>
      </c>
      <c r="F10712" s="44" t="s">
        <v>1292</v>
      </c>
      <c r="G10712" s="61"/>
    </row>
    <row r="10713" spans="1:7" x14ac:dyDescent="0.15">
      <c r="A10713" s="44">
        <v>41158</v>
      </c>
      <c r="B10713" s="44" t="s">
        <v>1296</v>
      </c>
      <c r="C10713" s="48" t="s">
        <v>10145</v>
      </c>
      <c r="D10713" s="44">
        <v>2005</v>
      </c>
      <c r="E10713" s="48" t="s">
        <v>8726</v>
      </c>
      <c r="F10713" s="44" t="s">
        <v>1292</v>
      </c>
      <c r="G10713" s="61"/>
    </row>
    <row r="10714" spans="1:7" x14ac:dyDescent="0.15">
      <c r="A10714" s="44">
        <v>41159</v>
      </c>
      <c r="B10714" s="44" t="s">
        <v>1296</v>
      </c>
      <c r="C10714" s="48" t="s">
        <v>10146</v>
      </c>
      <c r="D10714" s="44">
        <v>2005</v>
      </c>
      <c r="E10714" s="48" t="s">
        <v>8726</v>
      </c>
      <c r="F10714" s="44" t="s">
        <v>1292</v>
      </c>
      <c r="G10714" s="61"/>
    </row>
    <row r="10715" spans="1:7" x14ac:dyDescent="0.15">
      <c r="A10715" s="44">
        <v>41160</v>
      </c>
      <c r="B10715" s="44" t="s">
        <v>1296</v>
      </c>
      <c r="C10715" s="48" t="s">
        <v>11325</v>
      </c>
      <c r="D10715" s="44">
        <v>2995</v>
      </c>
      <c r="E10715" s="48" t="s">
        <v>8726</v>
      </c>
      <c r="F10715" s="44" t="s">
        <v>1292</v>
      </c>
      <c r="G10715" s="61"/>
    </row>
    <row r="10716" spans="1:7" x14ac:dyDescent="0.15">
      <c r="A10716" s="44">
        <v>41161</v>
      </c>
      <c r="B10716" s="44" t="s">
        <v>1295</v>
      </c>
      <c r="C10716" s="48" t="s">
        <v>10147</v>
      </c>
      <c r="D10716" s="44">
        <v>2005</v>
      </c>
      <c r="E10716" s="48" t="s">
        <v>8694</v>
      </c>
      <c r="F10716" s="44" t="s">
        <v>1291</v>
      </c>
      <c r="G10716" s="61"/>
    </row>
    <row r="10717" spans="1:7" x14ac:dyDescent="0.15">
      <c r="A10717" s="44">
        <v>41162</v>
      </c>
      <c r="B10717" s="44" t="s">
        <v>1295</v>
      </c>
      <c r="C10717" s="48" t="s">
        <v>1033</v>
      </c>
      <c r="D10717" s="44">
        <v>2011</v>
      </c>
      <c r="E10717" s="48" t="s">
        <v>8694</v>
      </c>
      <c r="F10717" s="44" t="s">
        <v>1291</v>
      </c>
      <c r="G10717" s="61"/>
    </row>
    <row r="10718" spans="1:7" x14ac:dyDescent="0.15">
      <c r="A10718" s="44">
        <v>41163</v>
      </c>
      <c r="B10718" s="44" t="s">
        <v>1296</v>
      </c>
      <c r="C10718" s="48" t="s">
        <v>10148</v>
      </c>
      <c r="D10718" s="44">
        <v>2005</v>
      </c>
      <c r="E10718" s="48" t="s">
        <v>8694</v>
      </c>
      <c r="F10718" s="44" t="s">
        <v>1291</v>
      </c>
      <c r="G10718" s="61"/>
    </row>
    <row r="10719" spans="1:7" x14ac:dyDescent="0.15">
      <c r="A10719" s="44">
        <v>41164</v>
      </c>
      <c r="B10719" s="44" t="s">
        <v>1296</v>
      </c>
      <c r="C10719" s="48" t="s">
        <v>10149</v>
      </c>
      <c r="D10719" s="44">
        <v>2005</v>
      </c>
      <c r="E10719" s="48" t="s">
        <v>8694</v>
      </c>
      <c r="F10719" s="44" t="s">
        <v>1291</v>
      </c>
      <c r="G10719" s="61"/>
    </row>
    <row r="10720" spans="1:7" x14ac:dyDescent="0.15">
      <c r="A10720" s="44">
        <v>41165</v>
      </c>
      <c r="B10720" s="44" t="s">
        <v>1295</v>
      </c>
      <c r="C10720" s="48" t="s">
        <v>10150</v>
      </c>
      <c r="D10720" s="44">
        <v>2005</v>
      </c>
      <c r="E10720" s="48" t="s">
        <v>8694</v>
      </c>
      <c r="F10720" s="44" t="s">
        <v>1291</v>
      </c>
      <c r="G10720" s="61"/>
    </row>
    <row r="10721" spans="1:7" x14ac:dyDescent="0.15">
      <c r="A10721" s="44">
        <v>41166</v>
      </c>
      <c r="B10721" s="44" t="s">
        <v>1296</v>
      </c>
      <c r="C10721" s="48" t="s">
        <v>10151</v>
      </c>
      <c r="D10721" s="44">
        <v>2007</v>
      </c>
      <c r="E10721" s="48" t="s">
        <v>8694</v>
      </c>
      <c r="F10721" s="44" t="s">
        <v>1291</v>
      </c>
      <c r="G10721" s="61"/>
    </row>
    <row r="10722" spans="1:7" x14ac:dyDescent="0.15">
      <c r="A10722" s="44">
        <v>41167</v>
      </c>
      <c r="B10722" s="44" t="s">
        <v>1295</v>
      </c>
      <c r="C10722" s="48" t="s">
        <v>10152</v>
      </c>
      <c r="D10722" s="44">
        <v>2011</v>
      </c>
      <c r="E10722" s="48" t="s">
        <v>8694</v>
      </c>
      <c r="F10722" s="44" t="s">
        <v>1291</v>
      </c>
      <c r="G10722" s="61"/>
    </row>
    <row r="10723" spans="1:7" x14ac:dyDescent="0.15">
      <c r="A10723" s="44">
        <v>41168</v>
      </c>
      <c r="B10723" s="44" t="s">
        <v>1296</v>
      </c>
      <c r="C10723" s="48" t="s">
        <v>10153</v>
      </c>
      <c r="D10723" s="44">
        <v>2003</v>
      </c>
      <c r="E10723" s="48" t="s">
        <v>8694</v>
      </c>
      <c r="F10723" s="44" t="s">
        <v>1291</v>
      </c>
      <c r="G10723" s="61"/>
    </row>
    <row r="10724" spans="1:7" x14ac:dyDescent="0.15">
      <c r="A10724" s="44">
        <v>41169</v>
      </c>
      <c r="B10724" s="44" t="s">
        <v>1296</v>
      </c>
      <c r="C10724" s="48" t="s">
        <v>10154</v>
      </c>
      <c r="D10724" s="44">
        <v>2006</v>
      </c>
      <c r="E10724" s="48" t="s">
        <v>8694</v>
      </c>
      <c r="F10724" s="44" t="s">
        <v>1291</v>
      </c>
      <c r="G10724" s="61"/>
    </row>
    <row r="10725" spans="1:7" x14ac:dyDescent="0.15">
      <c r="A10725" s="44">
        <v>41170</v>
      </c>
      <c r="B10725" s="44" t="s">
        <v>1296</v>
      </c>
      <c r="C10725" s="48" t="s">
        <v>10155</v>
      </c>
      <c r="D10725" s="44">
        <v>2008</v>
      </c>
      <c r="E10725" s="48" t="s">
        <v>8694</v>
      </c>
      <c r="F10725" s="44" t="s">
        <v>1291</v>
      </c>
      <c r="G10725" s="61"/>
    </row>
    <row r="10726" spans="1:7" x14ac:dyDescent="0.15">
      <c r="A10726" s="44">
        <v>41171</v>
      </c>
      <c r="B10726" s="44" t="s">
        <v>1295</v>
      </c>
      <c r="C10726" s="48" t="s">
        <v>10156</v>
      </c>
      <c r="D10726" s="44">
        <v>2009</v>
      </c>
      <c r="E10726" s="48" t="s">
        <v>8694</v>
      </c>
      <c r="F10726" s="44" t="s">
        <v>1291</v>
      </c>
      <c r="G10726" s="61"/>
    </row>
    <row r="10727" spans="1:7" x14ac:dyDescent="0.15">
      <c r="A10727" s="44">
        <v>41172</v>
      </c>
      <c r="B10727" s="44" t="s">
        <v>1295</v>
      </c>
      <c r="C10727" s="48" t="s">
        <v>10157</v>
      </c>
      <c r="D10727" s="44">
        <v>2009</v>
      </c>
      <c r="E10727" s="48" t="s">
        <v>8694</v>
      </c>
      <c r="F10727" s="44" t="s">
        <v>1291</v>
      </c>
      <c r="G10727" s="61"/>
    </row>
    <row r="10728" spans="1:7" x14ac:dyDescent="0.15">
      <c r="A10728" s="44">
        <v>41173</v>
      </c>
      <c r="B10728" s="44" t="s">
        <v>1295</v>
      </c>
      <c r="C10728" s="48" t="s">
        <v>10158</v>
      </c>
      <c r="D10728" s="44">
        <v>2007</v>
      </c>
      <c r="E10728" s="48" t="s">
        <v>8694</v>
      </c>
      <c r="F10728" s="44" t="s">
        <v>1291</v>
      </c>
      <c r="G10728" s="61"/>
    </row>
    <row r="10729" spans="1:7" x14ac:dyDescent="0.15">
      <c r="A10729" s="44">
        <v>41174</v>
      </c>
      <c r="B10729" s="44" t="s">
        <v>1296</v>
      </c>
      <c r="C10729" s="48" t="s">
        <v>10159</v>
      </c>
      <c r="D10729" s="44">
        <v>2009</v>
      </c>
      <c r="E10729" s="48" t="s">
        <v>8694</v>
      </c>
      <c r="F10729" s="44" t="s">
        <v>1291</v>
      </c>
      <c r="G10729" s="61"/>
    </row>
    <row r="10730" spans="1:7" x14ac:dyDescent="0.15">
      <c r="A10730" s="44">
        <v>41175</v>
      </c>
      <c r="B10730" s="44" t="s">
        <v>1296</v>
      </c>
      <c r="C10730" s="48" t="s">
        <v>10160</v>
      </c>
      <c r="D10730" s="44">
        <v>2007</v>
      </c>
      <c r="E10730" s="48" t="s">
        <v>8694</v>
      </c>
      <c r="F10730" s="44" t="s">
        <v>1291</v>
      </c>
      <c r="G10730" s="61"/>
    </row>
    <row r="10731" spans="1:7" x14ac:dyDescent="0.15">
      <c r="A10731" s="44">
        <v>41176</v>
      </c>
      <c r="B10731" s="44" t="s">
        <v>1296</v>
      </c>
      <c r="C10731" s="48" t="s">
        <v>10161</v>
      </c>
      <c r="D10731" s="44">
        <v>2004</v>
      </c>
      <c r="E10731" s="48" t="s">
        <v>8694</v>
      </c>
      <c r="F10731" s="44" t="s">
        <v>1291</v>
      </c>
      <c r="G10731" s="61"/>
    </row>
    <row r="10732" spans="1:7" x14ac:dyDescent="0.15">
      <c r="A10732" s="44">
        <v>41177</v>
      </c>
      <c r="B10732" s="44" t="s">
        <v>1296</v>
      </c>
      <c r="C10732" s="48" t="s">
        <v>2548</v>
      </c>
      <c r="D10732" s="44">
        <v>2002</v>
      </c>
      <c r="E10732" s="48" t="s">
        <v>8694</v>
      </c>
      <c r="F10732" s="44" t="s">
        <v>1291</v>
      </c>
      <c r="G10732" s="61"/>
    </row>
    <row r="10733" spans="1:7" x14ac:dyDescent="0.15">
      <c r="A10733" s="44">
        <v>41178</v>
      </c>
      <c r="B10733" s="44" t="s">
        <v>1295</v>
      </c>
      <c r="C10733" s="48" t="s">
        <v>10162</v>
      </c>
      <c r="D10733" s="44">
        <v>2011</v>
      </c>
      <c r="E10733" s="48" t="s">
        <v>8694</v>
      </c>
      <c r="F10733" s="44" t="s">
        <v>1291</v>
      </c>
      <c r="G10733" s="61"/>
    </row>
    <row r="10734" spans="1:7" x14ac:dyDescent="0.15">
      <c r="A10734" s="44">
        <v>41179</v>
      </c>
      <c r="B10734" s="44" t="s">
        <v>1296</v>
      </c>
      <c r="C10734" s="48" t="s">
        <v>10163</v>
      </c>
      <c r="D10734" s="44">
        <v>2004</v>
      </c>
      <c r="E10734" s="48" t="s">
        <v>8694</v>
      </c>
      <c r="F10734" s="44" t="s">
        <v>1291</v>
      </c>
      <c r="G10734" s="61"/>
    </row>
    <row r="10735" spans="1:7" x14ac:dyDescent="0.15">
      <c r="A10735" s="44">
        <v>41180</v>
      </c>
      <c r="B10735" s="44" t="s">
        <v>1295</v>
      </c>
      <c r="C10735" s="48" t="s">
        <v>10164</v>
      </c>
      <c r="D10735" s="44">
        <v>2006</v>
      </c>
      <c r="E10735" s="48" t="s">
        <v>8694</v>
      </c>
      <c r="F10735" s="44" t="s">
        <v>1291</v>
      </c>
      <c r="G10735" s="61"/>
    </row>
    <row r="10736" spans="1:7" x14ac:dyDescent="0.15">
      <c r="A10736" s="44">
        <v>41181</v>
      </c>
      <c r="B10736" s="44" t="s">
        <v>1296</v>
      </c>
      <c r="C10736" s="48" t="s">
        <v>10165</v>
      </c>
      <c r="D10736" s="44">
        <v>2009</v>
      </c>
      <c r="E10736" s="48" t="s">
        <v>8694</v>
      </c>
      <c r="F10736" s="44" t="s">
        <v>1291</v>
      </c>
      <c r="G10736" s="61"/>
    </row>
    <row r="10737" spans="1:7" x14ac:dyDescent="0.15">
      <c r="A10737" s="44">
        <v>41182</v>
      </c>
      <c r="B10737" s="44" t="s">
        <v>1296</v>
      </c>
      <c r="C10737" s="48" t="s">
        <v>10166</v>
      </c>
      <c r="D10737" s="44">
        <v>2003</v>
      </c>
      <c r="E10737" s="48" t="s">
        <v>8694</v>
      </c>
      <c r="F10737" s="44" t="s">
        <v>1291</v>
      </c>
      <c r="G10737" s="61"/>
    </row>
    <row r="10738" spans="1:7" x14ac:dyDescent="0.15">
      <c r="A10738" s="44">
        <v>41183</v>
      </c>
      <c r="B10738" s="44" t="s">
        <v>1296</v>
      </c>
      <c r="C10738" s="48" t="s">
        <v>10167</v>
      </c>
      <c r="D10738" s="44">
        <v>2008</v>
      </c>
      <c r="E10738" s="48" t="s">
        <v>8694</v>
      </c>
      <c r="F10738" s="44" t="s">
        <v>1291</v>
      </c>
      <c r="G10738" s="61"/>
    </row>
    <row r="10739" spans="1:7" x14ac:dyDescent="0.15">
      <c r="A10739" s="44">
        <v>41184</v>
      </c>
      <c r="B10739" s="44" t="s">
        <v>1296</v>
      </c>
      <c r="C10739" s="48" t="s">
        <v>10168</v>
      </c>
      <c r="D10739" s="44">
        <v>2006</v>
      </c>
      <c r="E10739" s="48" t="s">
        <v>8694</v>
      </c>
      <c r="F10739" s="44" t="s">
        <v>1291</v>
      </c>
      <c r="G10739" s="61"/>
    </row>
    <row r="10740" spans="1:7" x14ac:dyDescent="0.15">
      <c r="A10740" s="44">
        <v>41185</v>
      </c>
      <c r="B10740" s="44" t="s">
        <v>1295</v>
      </c>
      <c r="C10740" s="48" t="s">
        <v>10169</v>
      </c>
      <c r="D10740" s="44">
        <v>2004</v>
      </c>
      <c r="E10740" s="48" t="s">
        <v>8694</v>
      </c>
      <c r="F10740" s="44" t="s">
        <v>1291</v>
      </c>
      <c r="G10740" s="61"/>
    </row>
    <row r="10741" spans="1:7" x14ac:dyDescent="0.15">
      <c r="A10741" s="44">
        <v>41186</v>
      </c>
      <c r="B10741" s="44" t="s">
        <v>1295</v>
      </c>
      <c r="C10741" s="48" t="s">
        <v>10170</v>
      </c>
      <c r="D10741" s="44">
        <v>2008</v>
      </c>
      <c r="E10741" s="48" t="s">
        <v>8831</v>
      </c>
      <c r="F10741" s="44" t="s">
        <v>1297</v>
      </c>
      <c r="G10741" s="61"/>
    </row>
    <row r="10742" spans="1:7" x14ac:dyDescent="0.15">
      <c r="A10742" s="44">
        <v>41187</v>
      </c>
      <c r="B10742" s="44" t="s">
        <v>1295</v>
      </c>
      <c r="C10742" s="48" t="s">
        <v>10170</v>
      </c>
      <c r="D10742" s="44">
        <v>2006</v>
      </c>
      <c r="E10742" s="48" t="s">
        <v>8831</v>
      </c>
      <c r="F10742" s="44" t="s">
        <v>1297</v>
      </c>
      <c r="G10742" s="61"/>
    </row>
    <row r="10743" spans="1:7" x14ac:dyDescent="0.15">
      <c r="A10743" s="44">
        <v>41188</v>
      </c>
      <c r="B10743" s="44" t="s">
        <v>1296</v>
      </c>
      <c r="C10743" s="48" t="s">
        <v>10171</v>
      </c>
      <c r="D10743" s="44">
        <v>2007</v>
      </c>
      <c r="E10743" s="48" t="s">
        <v>8831</v>
      </c>
      <c r="F10743" s="44" t="s">
        <v>1297</v>
      </c>
      <c r="G10743" s="61"/>
    </row>
    <row r="10744" spans="1:7" x14ac:dyDescent="0.15">
      <c r="A10744" s="44">
        <v>41189</v>
      </c>
      <c r="B10744" s="44" t="s">
        <v>1296</v>
      </c>
      <c r="C10744" s="48" t="s">
        <v>10172</v>
      </c>
      <c r="D10744" s="44">
        <v>2005</v>
      </c>
      <c r="E10744" s="48" t="s">
        <v>8717</v>
      </c>
      <c r="F10744" s="44" t="s">
        <v>1299</v>
      </c>
      <c r="G10744" s="61"/>
    </row>
    <row r="10745" spans="1:7" x14ac:dyDescent="0.15">
      <c r="A10745" s="44">
        <v>41190</v>
      </c>
      <c r="B10745" s="44" t="s">
        <v>1296</v>
      </c>
      <c r="C10745" s="48" t="s">
        <v>10173</v>
      </c>
      <c r="D10745" s="44">
        <v>2008</v>
      </c>
      <c r="E10745" s="48" t="s">
        <v>8831</v>
      </c>
      <c r="F10745" s="44" t="s">
        <v>1297</v>
      </c>
      <c r="G10745" s="61"/>
    </row>
    <row r="10746" spans="1:7" x14ac:dyDescent="0.15">
      <c r="A10746" s="44">
        <v>41191</v>
      </c>
      <c r="B10746" s="44" t="s">
        <v>1296</v>
      </c>
      <c r="C10746" s="48" t="s">
        <v>10174</v>
      </c>
      <c r="D10746" s="44">
        <v>2004</v>
      </c>
      <c r="E10746" s="48" t="s">
        <v>8832</v>
      </c>
      <c r="F10746" s="44" t="s">
        <v>1294</v>
      </c>
      <c r="G10746" s="61"/>
    </row>
    <row r="10747" spans="1:7" x14ac:dyDescent="0.15">
      <c r="A10747" s="44">
        <v>41192</v>
      </c>
      <c r="B10747" s="44" t="s">
        <v>1295</v>
      </c>
      <c r="C10747" s="48" t="s">
        <v>10175</v>
      </c>
      <c r="D10747" s="44">
        <v>2007</v>
      </c>
      <c r="E10747" s="48" t="s">
        <v>8707</v>
      </c>
      <c r="F10747" s="44" t="s">
        <v>1290</v>
      </c>
      <c r="G10747" s="61">
        <v>43100</v>
      </c>
    </row>
    <row r="10748" spans="1:7" x14ac:dyDescent="0.15">
      <c r="A10748" s="44">
        <v>41193</v>
      </c>
      <c r="B10748" s="44" t="s">
        <v>1295</v>
      </c>
      <c r="C10748" s="48" t="s">
        <v>10176</v>
      </c>
      <c r="D10748" s="44">
        <v>2002</v>
      </c>
      <c r="E10748" s="48" t="s">
        <v>8816</v>
      </c>
      <c r="F10748" s="44" t="s">
        <v>1296</v>
      </c>
      <c r="G10748" s="61"/>
    </row>
    <row r="10749" spans="1:7" x14ac:dyDescent="0.15">
      <c r="A10749" s="44">
        <v>41194</v>
      </c>
      <c r="B10749" s="44" t="s">
        <v>1295</v>
      </c>
      <c r="C10749" s="48" t="s">
        <v>10177</v>
      </c>
      <c r="D10749" s="44">
        <v>2004</v>
      </c>
      <c r="E10749" s="48" t="s">
        <v>8822</v>
      </c>
      <c r="F10749" s="44" t="s">
        <v>1295</v>
      </c>
      <c r="G10749" s="61">
        <v>43100</v>
      </c>
    </row>
    <row r="10750" spans="1:7" x14ac:dyDescent="0.15">
      <c r="A10750" s="44">
        <v>41195</v>
      </c>
      <c r="B10750" s="44" t="s">
        <v>1296</v>
      </c>
      <c r="C10750" s="48" t="s">
        <v>10178</v>
      </c>
      <c r="D10750" s="44">
        <v>2007</v>
      </c>
      <c r="E10750" s="48" t="s">
        <v>9084</v>
      </c>
      <c r="F10750" s="44" t="s">
        <v>1297</v>
      </c>
      <c r="G10750" s="61"/>
    </row>
    <row r="10751" spans="1:7" x14ac:dyDescent="0.15">
      <c r="A10751" s="44">
        <v>41196</v>
      </c>
      <c r="B10751" s="44" t="s">
        <v>1295</v>
      </c>
      <c r="C10751" s="48" t="s">
        <v>7149</v>
      </c>
      <c r="D10751" s="44">
        <v>2007</v>
      </c>
      <c r="E10751" s="48" t="s">
        <v>8773</v>
      </c>
      <c r="F10751" s="44" t="s">
        <v>1293</v>
      </c>
      <c r="G10751" s="61"/>
    </row>
    <row r="10752" spans="1:7" x14ac:dyDescent="0.15">
      <c r="A10752" s="44">
        <v>41197</v>
      </c>
      <c r="B10752" s="44" t="s">
        <v>1295</v>
      </c>
      <c r="C10752" s="48" t="s">
        <v>10179</v>
      </c>
      <c r="D10752" s="44">
        <v>2008</v>
      </c>
      <c r="E10752" s="48" t="s">
        <v>9084</v>
      </c>
      <c r="F10752" s="44" t="s">
        <v>1297</v>
      </c>
      <c r="G10752" s="61"/>
    </row>
    <row r="10753" spans="1:7" x14ac:dyDescent="0.15">
      <c r="A10753" s="44">
        <v>41198</v>
      </c>
      <c r="B10753" s="44" t="s">
        <v>1295</v>
      </c>
      <c r="C10753" s="48" t="s">
        <v>10180</v>
      </c>
      <c r="D10753" s="44">
        <v>2009</v>
      </c>
      <c r="E10753" s="48" t="s">
        <v>9084</v>
      </c>
      <c r="F10753" s="44" t="s">
        <v>1297</v>
      </c>
      <c r="G10753" s="61"/>
    </row>
    <row r="10754" spans="1:7" x14ac:dyDescent="0.15">
      <c r="A10754" s="44">
        <v>41199</v>
      </c>
      <c r="B10754" s="44" t="s">
        <v>1295</v>
      </c>
      <c r="C10754" s="48" t="s">
        <v>1037</v>
      </c>
      <c r="D10754" s="44">
        <v>2010</v>
      </c>
      <c r="E10754" s="48" t="s">
        <v>9084</v>
      </c>
      <c r="F10754" s="44" t="s">
        <v>1297</v>
      </c>
      <c r="G10754" s="61"/>
    </row>
    <row r="10755" spans="1:7" x14ac:dyDescent="0.15">
      <c r="A10755" s="44">
        <v>41200</v>
      </c>
      <c r="B10755" s="44" t="s">
        <v>1296</v>
      </c>
      <c r="C10755" s="48" t="s">
        <v>10181</v>
      </c>
      <c r="D10755" s="44">
        <v>2007</v>
      </c>
      <c r="E10755" s="48" t="s">
        <v>9980</v>
      </c>
      <c r="F10755" s="44" t="s">
        <v>1291</v>
      </c>
      <c r="G10755" s="61"/>
    </row>
    <row r="10756" spans="1:7" x14ac:dyDescent="0.15">
      <c r="A10756" s="44">
        <v>41201</v>
      </c>
      <c r="B10756" s="44" t="s">
        <v>1295</v>
      </c>
      <c r="C10756" s="48" t="s">
        <v>10182</v>
      </c>
      <c r="D10756" s="44">
        <v>2007</v>
      </c>
      <c r="E10756" s="48" t="s">
        <v>9980</v>
      </c>
      <c r="F10756" s="44" t="s">
        <v>1291</v>
      </c>
      <c r="G10756" s="61"/>
    </row>
    <row r="10757" spans="1:7" x14ac:dyDescent="0.15">
      <c r="A10757" s="44">
        <v>41202</v>
      </c>
      <c r="B10757" s="44" t="s">
        <v>1296</v>
      </c>
      <c r="C10757" s="48" t="s">
        <v>10183</v>
      </c>
      <c r="D10757" s="44">
        <v>2007</v>
      </c>
      <c r="E10757" s="48" t="s">
        <v>9980</v>
      </c>
      <c r="F10757" s="44" t="s">
        <v>1291</v>
      </c>
      <c r="G10757" s="61"/>
    </row>
    <row r="10758" spans="1:7" x14ac:dyDescent="0.15">
      <c r="A10758" s="44">
        <v>41203</v>
      </c>
      <c r="B10758" s="44" t="s">
        <v>1295</v>
      </c>
      <c r="C10758" s="48" t="s">
        <v>10184</v>
      </c>
      <c r="D10758" s="44">
        <v>2007</v>
      </c>
      <c r="E10758" s="48" t="s">
        <v>8714</v>
      </c>
      <c r="F10758" s="44" t="s">
        <v>1294</v>
      </c>
      <c r="G10758" s="61"/>
    </row>
    <row r="10759" spans="1:7" x14ac:dyDescent="0.15">
      <c r="A10759" s="44">
        <v>41204</v>
      </c>
      <c r="B10759" s="44" t="s">
        <v>1295</v>
      </c>
      <c r="C10759" s="48" t="s">
        <v>10185</v>
      </c>
      <c r="D10759" s="44">
        <v>2003</v>
      </c>
      <c r="E10759" s="48" t="s">
        <v>8703</v>
      </c>
      <c r="F10759" s="44" t="s">
        <v>1294</v>
      </c>
      <c r="G10759" s="61"/>
    </row>
    <row r="10760" spans="1:7" x14ac:dyDescent="0.15">
      <c r="A10760" s="44">
        <v>41205</v>
      </c>
      <c r="B10760" s="44" t="s">
        <v>1295</v>
      </c>
      <c r="C10760" s="48" t="s">
        <v>10186</v>
      </c>
      <c r="D10760" s="44">
        <v>2007</v>
      </c>
      <c r="E10760" s="48" t="s">
        <v>8746</v>
      </c>
      <c r="F10760" s="44" t="s">
        <v>1293</v>
      </c>
      <c r="G10760" s="61"/>
    </row>
    <row r="10761" spans="1:7" x14ac:dyDescent="0.15">
      <c r="A10761" s="44">
        <v>41206</v>
      </c>
      <c r="B10761" s="44" t="s">
        <v>1296</v>
      </c>
      <c r="C10761" s="48" t="s">
        <v>10201</v>
      </c>
      <c r="D10761" s="44">
        <v>2005</v>
      </c>
      <c r="E10761" s="48" t="s">
        <v>8855</v>
      </c>
      <c r="F10761" s="44" t="s">
        <v>1292</v>
      </c>
      <c r="G10761" s="61"/>
    </row>
    <row r="10762" spans="1:7" x14ac:dyDescent="0.15">
      <c r="A10762" s="44">
        <v>41207</v>
      </c>
      <c r="B10762" s="44" t="s">
        <v>1295</v>
      </c>
      <c r="C10762" s="48" t="s">
        <v>10187</v>
      </c>
      <c r="D10762" s="44">
        <v>2003</v>
      </c>
      <c r="E10762" s="48" t="s">
        <v>8725</v>
      </c>
      <c r="F10762" s="44" t="s">
        <v>1291</v>
      </c>
      <c r="G10762" s="61"/>
    </row>
    <row r="10763" spans="1:7" x14ac:dyDescent="0.15">
      <c r="A10763" s="44">
        <v>41208</v>
      </c>
      <c r="B10763" s="44" t="s">
        <v>1295</v>
      </c>
      <c r="C10763" s="48" t="s">
        <v>8537</v>
      </c>
      <c r="D10763" s="44">
        <v>2004</v>
      </c>
      <c r="E10763" s="48" t="s">
        <v>8757</v>
      </c>
      <c r="F10763" s="44" t="s">
        <v>1295</v>
      </c>
      <c r="G10763" s="61"/>
    </row>
    <row r="10764" spans="1:7" x14ac:dyDescent="0.15">
      <c r="A10764" s="44">
        <v>41209</v>
      </c>
      <c r="B10764" s="44" t="s">
        <v>1295</v>
      </c>
      <c r="C10764" s="48" t="s">
        <v>10188</v>
      </c>
      <c r="D10764" s="44">
        <v>2005</v>
      </c>
      <c r="E10764" s="48" t="s">
        <v>8756</v>
      </c>
      <c r="F10764" s="44" t="s">
        <v>1296</v>
      </c>
      <c r="G10764" s="61"/>
    </row>
    <row r="10765" spans="1:7" x14ac:dyDescent="0.15">
      <c r="A10765" s="44">
        <v>41210</v>
      </c>
      <c r="B10765" s="44" t="s">
        <v>1295</v>
      </c>
      <c r="C10765" s="48" t="s">
        <v>10189</v>
      </c>
      <c r="D10765" s="44">
        <v>2004</v>
      </c>
      <c r="E10765" s="48" t="s">
        <v>8745</v>
      </c>
      <c r="F10765" s="44" t="s">
        <v>1293</v>
      </c>
      <c r="G10765" s="61"/>
    </row>
    <row r="10766" spans="1:7" x14ac:dyDescent="0.15">
      <c r="A10766" s="44">
        <v>41211</v>
      </c>
      <c r="B10766" s="44" t="s">
        <v>1295</v>
      </c>
      <c r="C10766" s="48" t="s">
        <v>10190</v>
      </c>
      <c r="D10766" s="44">
        <v>2007</v>
      </c>
      <c r="E10766" s="48" t="s">
        <v>8901</v>
      </c>
      <c r="F10766" s="44" t="s">
        <v>1295</v>
      </c>
      <c r="G10766" s="61"/>
    </row>
    <row r="10767" spans="1:7" x14ac:dyDescent="0.15">
      <c r="A10767" s="44">
        <v>41212</v>
      </c>
      <c r="B10767" s="44" t="s">
        <v>1296</v>
      </c>
      <c r="C10767" s="48" t="s">
        <v>10191</v>
      </c>
      <c r="D10767" s="44">
        <v>2007</v>
      </c>
      <c r="E10767" s="48" t="s">
        <v>8777</v>
      </c>
      <c r="F10767" s="44" t="s">
        <v>1298</v>
      </c>
      <c r="G10767" s="61"/>
    </row>
    <row r="10768" spans="1:7" x14ac:dyDescent="0.15">
      <c r="A10768" s="44">
        <v>41213</v>
      </c>
      <c r="B10768" s="44" t="s">
        <v>1295</v>
      </c>
      <c r="C10768" s="48" t="s">
        <v>10202</v>
      </c>
      <c r="D10768" s="44">
        <v>2008</v>
      </c>
      <c r="E10768" s="48" t="s">
        <v>8734</v>
      </c>
      <c r="F10768" s="44" t="s">
        <v>1297</v>
      </c>
      <c r="G10768" s="61"/>
    </row>
    <row r="10769" spans="1:7" x14ac:dyDescent="0.15">
      <c r="A10769" s="44">
        <v>41214</v>
      </c>
      <c r="B10769" s="44" t="s">
        <v>1295</v>
      </c>
      <c r="C10769" s="48" t="s">
        <v>10203</v>
      </c>
      <c r="D10769" s="44">
        <v>2008</v>
      </c>
      <c r="E10769" s="48" t="s">
        <v>8734</v>
      </c>
      <c r="F10769" s="44" t="s">
        <v>1297</v>
      </c>
      <c r="G10769" s="61"/>
    </row>
    <row r="10770" spans="1:7" x14ac:dyDescent="0.15">
      <c r="A10770" s="44">
        <v>41215</v>
      </c>
      <c r="B10770" s="44" t="s">
        <v>1296</v>
      </c>
      <c r="C10770" s="48" t="s">
        <v>10204</v>
      </c>
      <c r="D10770" s="44">
        <v>2008</v>
      </c>
      <c r="E10770" s="48" t="s">
        <v>8734</v>
      </c>
      <c r="F10770" s="44" t="s">
        <v>1297</v>
      </c>
      <c r="G10770" s="61"/>
    </row>
    <row r="10771" spans="1:7" x14ac:dyDescent="0.15">
      <c r="A10771" s="44">
        <v>41216</v>
      </c>
      <c r="B10771" s="44" t="s">
        <v>1296</v>
      </c>
      <c r="C10771" s="48" t="s">
        <v>10205</v>
      </c>
      <c r="D10771" s="44">
        <v>2005</v>
      </c>
      <c r="E10771" s="48" t="s">
        <v>8734</v>
      </c>
      <c r="F10771" s="44" t="s">
        <v>1297</v>
      </c>
      <c r="G10771" s="61">
        <v>43100</v>
      </c>
    </row>
    <row r="10772" spans="1:7" x14ac:dyDescent="0.15">
      <c r="A10772" s="44">
        <v>41217</v>
      </c>
      <c r="B10772" s="44" t="s">
        <v>1295</v>
      </c>
      <c r="C10772" s="48" t="s">
        <v>10206</v>
      </c>
      <c r="D10772" s="44">
        <v>2009</v>
      </c>
      <c r="E10772" s="48" t="s">
        <v>8734</v>
      </c>
      <c r="F10772" s="44" t="s">
        <v>1297</v>
      </c>
      <c r="G10772" s="61"/>
    </row>
    <row r="10773" spans="1:7" x14ac:dyDescent="0.15">
      <c r="A10773" s="44">
        <v>41218</v>
      </c>
      <c r="B10773" s="44" t="s">
        <v>1295</v>
      </c>
      <c r="C10773" s="48" t="s">
        <v>10207</v>
      </c>
      <c r="D10773" s="44">
        <v>2008</v>
      </c>
      <c r="E10773" s="48" t="s">
        <v>8734</v>
      </c>
      <c r="F10773" s="44" t="s">
        <v>1297</v>
      </c>
      <c r="G10773" s="61"/>
    </row>
    <row r="10774" spans="1:7" x14ac:dyDescent="0.15">
      <c r="A10774" s="44">
        <v>41219</v>
      </c>
      <c r="B10774" s="44" t="s">
        <v>1296</v>
      </c>
      <c r="C10774" s="48" t="s">
        <v>10208</v>
      </c>
      <c r="D10774" s="44">
        <v>2009</v>
      </c>
      <c r="E10774" s="48" t="s">
        <v>8734</v>
      </c>
      <c r="F10774" s="44" t="s">
        <v>1297</v>
      </c>
      <c r="G10774" s="61"/>
    </row>
    <row r="10775" spans="1:7" x14ac:dyDescent="0.15">
      <c r="A10775" s="44">
        <v>41220</v>
      </c>
      <c r="B10775" s="44" t="s">
        <v>1296</v>
      </c>
      <c r="C10775" s="48" t="s">
        <v>10209</v>
      </c>
      <c r="D10775" s="44">
        <v>2007</v>
      </c>
      <c r="E10775" s="48" t="s">
        <v>8734</v>
      </c>
      <c r="F10775" s="44" t="s">
        <v>1297</v>
      </c>
      <c r="G10775" s="61"/>
    </row>
    <row r="10776" spans="1:7" x14ac:dyDescent="0.15">
      <c r="A10776" s="44">
        <v>41221</v>
      </c>
      <c r="B10776" s="44" t="s">
        <v>1296</v>
      </c>
      <c r="C10776" s="48" t="s">
        <v>10210</v>
      </c>
      <c r="D10776" s="44">
        <v>2008</v>
      </c>
      <c r="E10776" s="48" t="s">
        <v>8734</v>
      </c>
      <c r="F10776" s="44" t="s">
        <v>1297</v>
      </c>
      <c r="G10776" s="61"/>
    </row>
    <row r="10777" spans="1:7" x14ac:dyDescent="0.15">
      <c r="A10777" s="44">
        <v>41222</v>
      </c>
      <c r="B10777" s="44" t="s">
        <v>1296</v>
      </c>
      <c r="C10777" s="48" t="s">
        <v>10211</v>
      </c>
      <c r="D10777" s="44">
        <v>2006</v>
      </c>
      <c r="E10777" s="48" t="s">
        <v>8734</v>
      </c>
      <c r="F10777" s="44" t="s">
        <v>1297</v>
      </c>
      <c r="G10777" s="61">
        <v>43100</v>
      </c>
    </row>
    <row r="10778" spans="1:7" x14ac:dyDescent="0.15">
      <c r="A10778" s="44">
        <v>41223</v>
      </c>
      <c r="B10778" s="44" t="s">
        <v>1295</v>
      </c>
      <c r="C10778" s="48" t="s">
        <v>8030</v>
      </c>
      <c r="D10778" s="44">
        <v>2008</v>
      </c>
      <c r="E10778" s="48" t="s">
        <v>8734</v>
      </c>
      <c r="F10778" s="44" t="s">
        <v>1297</v>
      </c>
      <c r="G10778" s="61"/>
    </row>
    <row r="10779" spans="1:7" x14ac:dyDescent="0.15">
      <c r="A10779" s="44">
        <v>41224</v>
      </c>
      <c r="B10779" s="44" t="s">
        <v>1295</v>
      </c>
      <c r="C10779" s="48" t="s">
        <v>1572</v>
      </c>
      <c r="D10779" s="44">
        <v>2008</v>
      </c>
      <c r="E10779" s="48" t="s">
        <v>8734</v>
      </c>
      <c r="F10779" s="44" t="s">
        <v>1297</v>
      </c>
      <c r="G10779" s="61"/>
    </row>
    <row r="10780" spans="1:7" x14ac:dyDescent="0.15">
      <c r="A10780" s="44">
        <v>41225</v>
      </c>
      <c r="B10780" s="44" t="s">
        <v>1296</v>
      </c>
      <c r="C10780" s="48" t="s">
        <v>10212</v>
      </c>
      <c r="D10780" s="44">
        <v>2003</v>
      </c>
      <c r="E10780" s="48" t="s">
        <v>8875</v>
      </c>
      <c r="F10780" s="44" t="s">
        <v>1292</v>
      </c>
      <c r="G10780" s="61"/>
    </row>
    <row r="10781" spans="1:7" x14ac:dyDescent="0.15">
      <c r="A10781" s="44">
        <v>41226</v>
      </c>
      <c r="B10781" s="44" t="s">
        <v>1295</v>
      </c>
      <c r="C10781" s="48" t="s">
        <v>10213</v>
      </c>
      <c r="D10781" s="44">
        <v>2006</v>
      </c>
      <c r="E10781" s="48" t="s">
        <v>8700</v>
      </c>
      <c r="F10781" s="44" t="s">
        <v>1297</v>
      </c>
      <c r="G10781" s="61"/>
    </row>
    <row r="10782" spans="1:7" x14ac:dyDescent="0.15">
      <c r="A10782" s="44">
        <v>41227</v>
      </c>
      <c r="B10782" s="44" t="s">
        <v>1295</v>
      </c>
      <c r="C10782" s="48" t="s">
        <v>4768</v>
      </c>
      <c r="D10782" s="44">
        <v>2006</v>
      </c>
      <c r="E10782" s="48" t="s">
        <v>8710</v>
      </c>
      <c r="F10782" s="44" t="s">
        <v>1299</v>
      </c>
      <c r="G10782" s="61"/>
    </row>
    <row r="10783" spans="1:7" x14ac:dyDescent="0.15">
      <c r="A10783" s="44">
        <v>41228</v>
      </c>
      <c r="B10783" s="44" t="s">
        <v>1296</v>
      </c>
      <c r="C10783" s="48" t="s">
        <v>10214</v>
      </c>
      <c r="D10783" s="44">
        <v>2002</v>
      </c>
      <c r="E10783" s="48" t="s">
        <v>8710</v>
      </c>
      <c r="F10783" s="44" t="s">
        <v>1299</v>
      </c>
      <c r="G10783" s="61"/>
    </row>
    <row r="10784" spans="1:7" x14ac:dyDescent="0.15">
      <c r="A10784" s="44">
        <v>41229</v>
      </c>
      <c r="B10784" s="44" t="s">
        <v>1295</v>
      </c>
      <c r="C10784" s="48" t="s">
        <v>10215</v>
      </c>
      <c r="D10784" s="44">
        <v>2001</v>
      </c>
      <c r="E10784" s="48" t="s">
        <v>9826</v>
      </c>
      <c r="F10784" s="44" t="s">
        <v>1298</v>
      </c>
      <c r="G10784" s="61"/>
    </row>
    <row r="10785" spans="1:7" x14ac:dyDescent="0.15">
      <c r="A10785" s="44">
        <v>41230</v>
      </c>
      <c r="B10785" s="44" t="s">
        <v>1295</v>
      </c>
      <c r="C10785" s="48" t="s">
        <v>10216</v>
      </c>
      <c r="D10785" s="44">
        <v>2006</v>
      </c>
      <c r="E10785" s="48" t="s">
        <v>8855</v>
      </c>
      <c r="F10785" s="44" t="s">
        <v>1292</v>
      </c>
      <c r="G10785" s="61"/>
    </row>
    <row r="10786" spans="1:7" x14ac:dyDescent="0.15">
      <c r="A10786" s="44">
        <v>41231</v>
      </c>
      <c r="B10786" s="44" t="s">
        <v>1296</v>
      </c>
      <c r="C10786" s="48" t="s">
        <v>10217</v>
      </c>
      <c r="D10786" s="44">
        <v>2005</v>
      </c>
      <c r="E10786" s="48" t="s">
        <v>8802</v>
      </c>
      <c r="F10786" s="44" t="s">
        <v>1296</v>
      </c>
      <c r="G10786" s="61"/>
    </row>
    <row r="10787" spans="1:7" x14ac:dyDescent="0.15">
      <c r="A10787" s="44">
        <v>41232</v>
      </c>
      <c r="B10787" s="44" t="s">
        <v>1296</v>
      </c>
      <c r="C10787" s="48" t="s">
        <v>10218</v>
      </c>
      <c r="D10787" s="44">
        <v>2006</v>
      </c>
      <c r="E10787" s="48" t="s">
        <v>8734</v>
      </c>
      <c r="F10787" s="44" t="s">
        <v>1297</v>
      </c>
      <c r="G10787" s="61">
        <v>43100</v>
      </c>
    </row>
    <row r="10788" spans="1:7" x14ac:dyDescent="0.15">
      <c r="A10788" s="44">
        <v>41233</v>
      </c>
      <c r="B10788" s="44" t="s">
        <v>1295</v>
      </c>
      <c r="C10788" s="48" t="s">
        <v>1051</v>
      </c>
      <c r="D10788" s="44">
        <v>2001</v>
      </c>
      <c r="E10788" s="48" t="s">
        <v>8802</v>
      </c>
      <c r="F10788" s="44" t="s">
        <v>1296</v>
      </c>
      <c r="G10788" s="61"/>
    </row>
    <row r="10789" spans="1:7" x14ac:dyDescent="0.15">
      <c r="A10789" s="44">
        <v>41234</v>
      </c>
      <c r="B10789" s="44" t="s">
        <v>1296</v>
      </c>
      <c r="C10789" s="48" t="s">
        <v>10219</v>
      </c>
      <c r="D10789" s="44">
        <v>2010</v>
      </c>
      <c r="E10789" s="48" t="s">
        <v>8802</v>
      </c>
      <c r="F10789" s="44" t="s">
        <v>1296</v>
      </c>
      <c r="G10789" s="61"/>
    </row>
    <row r="10790" spans="1:7" x14ac:dyDescent="0.15">
      <c r="A10790" s="44">
        <v>41235</v>
      </c>
      <c r="B10790" s="44" t="s">
        <v>1295</v>
      </c>
      <c r="C10790" s="48" t="s">
        <v>10220</v>
      </c>
      <c r="D10790" s="44">
        <v>2008</v>
      </c>
      <c r="E10790" s="48" t="s">
        <v>8734</v>
      </c>
      <c r="F10790" s="44" t="s">
        <v>1297</v>
      </c>
      <c r="G10790" s="61"/>
    </row>
    <row r="10791" spans="1:7" x14ac:dyDescent="0.15">
      <c r="A10791" s="44">
        <v>41236</v>
      </c>
      <c r="B10791" s="44" t="s">
        <v>1296</v>
      </c>
      <c r="C10791" s="48" t="s">
        <v>10221</v>
      </c>
      <c r="D10791" s="44">
        <v>2007</v>
      </c>
      <c r="E10791" s="48" t="s">
        <v>8734</v>
      </c>
      <c r="F10791" s="44" t="s">
        <v>1297</v>
      </c>
      <c r="G10791" s="61"/>
    </row>
    <row r="10792" spans="1:7" x14ac:dyDescent="0.15">
      <c r="A10792" s="44">
        <v>41237</v>
      </c>
      <c r="B10792" s="44" t="s">
        <v>1295</v>
      </c>
      <c r="C10792" s="48" t="s">
        <v>10222</v>
      </c>
      <c r="D10792" s="44">
        <v>2008</v>
      </c>
      <c r="E10792" s="48" t="s">
        <v>8734</v>
      </c>
      <c r="F10792" s="44" t="s">
        <v>1297</v>
      </c>
      <c r="G10792" s="61"/>
    </row>
    <row r="10793" spans="1:7" x14ac:dyDescent="0.15">
      <c r="A10793" s="44">
        <v>41238</v>
      </c>
      <c r="B10793" s="44" t="s">
        <v>1295</v>
      </c>
      <c r="C10793" s="48" t="s">
        <v>10223</v>
      </c>
      <c r="D10793" s="44">
        <v>2006</v>
      </c>
      <c r="E10793" s="48" t="s">
        <v>8734</v>
      </c>
      <c r="F10793" s="44" t="s">
        <v>1297</v>
      </c>
      <c r="G10793" s="61">
        <v>43100</v>
      </c>
    </row>
    <row r="10794" spans="1:7" x14ac:dyDescent="0.15">
      <c r="A10794" s="44">
        <v>41239</v>
      </c>
      <c r="B10794" s="44" t="s">
        <v>1295</v>
      </c>
      <c r="C10794" s="48" t="s">
        <v>10224</v>
      </c>
      <c r="D10794" s="44">
        <v>2009</v>
      </c>
      <c r="E10794" s="48" t="s">
        <v>8734</v>
      </c>
      <c r="F10794" s="44" t="s">
        <v>1297</v>
      </c>
      <c r="G10794" s="61"/>
    </row>
    <row r="10795" spans="1:7" x14ac:dyDescent="0.15">
      <c r="A10795" s="44">
        <v>41240</v>
      </c>
      <c r="B10795" s="44" t="s">
        <v>1295</v>
      </c>
      <c r="C10795" s="48" t="s">
        <v>10225</v>
      </c>
      <c r="D10795" s="44">
        <v>2007</v>
      </c>
      <c r="E10795" s="48" t="s">
        <v>8734</v>
      </c>
      <c r="F10795" s="44" t="s">
        <v>1297</v>
      </c>
      <c r="G10795" s="61"/>
    </row>
    <row r="10796" spans="1:7" x14ac:dyDescent="0.15">
      <c r="A10796" s="44">
        <v>41241</v>
      </c>
      <c r="B10796" s="44" t="s">
        <v>1296</v>
      </c>
      <c r="C10796" s="48" t="s">
        <v>10226</v>
      </c>
      <c r="D10796" s="44">
        <v>2008</v>
      </c>
      <c r="E10796" s="48" t="s">
        <v>8734</v>
      </c>
      <c r="F10796" s="44" t="s">
        <v>1297</v>
      </c>
      <c r="G10796" s="61"/>
    </row>
    <row r="10797" spans="1:7" x14ac:dyDescent="0.15">
      <c r="A10797" s="44">
        <v>41242</v>
      </c>
      <c r="B10797" s="44" t="s">
        <v>1295</v>
      </c>
      <c r="C10797" s="48" t="s">
        <v>10227</v>
      </c>
      <c r="D10797" s="44">
        <v>2006</v>
      </c>
      <c r="E10797" s="48" t="s">
        <v>8734</v>
      </c>
      <c r="F10797" s="44" t="s">
        <v>1297</v>
      </c>
      <c r="G10797" s="61">
        <v>43100</v>
      </c>
    </row>
    <row r="10798" spans="1:7" x14ac:dyDescent="0.15">
      <c r="A10798" s="44">
        <v>41243</v>
      </c>
      <c r="B10798" s="44" t="s">
        <v>1295</v>
      </c>
      <c r="C10798" s="48" t="s">
        <v>10228</v>
      </c>
      <c r="D10798" s="44">
        <v>2003</v>
      </c>
      <c r="E10798" s="48" t="s">
        <v>8746</v>
      </c>
      <c r="F10798" s="44" t="s">
        <v>1293</v>
      </c>
      <c r="G10798" s="61"/>
    </row>
    <row r="10799" spans="1:7" x14ac:dyDescent="0.15">
      <c r="A10799" s="44">
        <v>41244</v>
      </c>
      <c r="B10799" s="44" t="s">
        <v>1295</v>
      </c>
      <c r="C10799" s="48" t="s">
        <v>10229</v>
      </c>
      <c r="D10799" s="44">
        <v>2008</v>
      </c>
      <c r="E10799" s="48" t="s">
        <v>8714</v>
      </c>
      <c r="F10799" s="44" t="s">
        <v>1294</v>
      </c>
      <c r="G10799" s="61"/>
    </row>
    <row r="10800" spans="1:7" x14ac:dyDescent="0.15">
      <c r="A10800" s="44">
        <v>41245</v>
      </c>
      <c r="B10800" s="44" t="s">
        <v>1296</v>
      </c>
      <c r="C10800" s="48" t="s">
        <v>4094</v>
      </c>
      <c r="D10800" s="44">
        <v>2005</v>
      </c>
      <c r="E10800" s="48" t="s">
        <v>8746</v>
      </c>
      <c r="F10800" s="44" t="s">
        <v>1293</v>
      </c>
      <c r="G10800" s="61"/>
    </row>
    <row r="10801" spans="1:7" x14ac:dyDescent="0.15">
      <c r="A10801" s="44">
        <v>41246</v>
      </c>
      <c r="B10801" s="44" t="s">
        <v>1296</v>
      </c>
      <c r="C10801" s="48" t="s">
        <v>10230</v>
      </c>
      <c r="D10801" s="44">
        <v>2009</v>
      </c>
      <c r="E10801" s="48" t="s">
        <v>8734</v>
      </c>
      <c r="F10801" s="44" t="s">
        <v>1297</v>
      </c>
      <c r="G10801" s="61"/>
    </row>
    <row r="10802" spans="1:7" x14ac:dyDescent="0.15">
      <c r="A10802" s="44">
        <v>41247</v>
      </c>
      <c r="B10802" s="44" t="s">
        <v>1296</v>
      </c>
      <c r="C10802" s="48" t="s">
        <v>10231</v>
      </c>
      <c r="D10802" s="44">
        <v>2006</v>
      </c>
      <c r="E10802" s="48" t="s">
        <v>8734</v>
      </c>
      <c r="F10802" s="44" t="s">
        <v>1297</v>
      </c>
      <c r="G10802" s="61">
        <v>43100</v>
      </c>
    </row>
    <row r="10803" spans="1:7" x14ac:dyDescent="0.15">
      <c r="A10803" s="44">
        <v>41248</v>
      </c>
      <c r="B10803" s="44" t="s">
        <v>1295</v>
      </c>
      <c r="C10803" s="48" t="s">
        <v>10232</v>
      </c>
      <c r="D10803" s="44">
        <v>2007</v>
      </c>
      <c r="E10803" s="48" t="s">
        <v>8734</v>
      </c>
      <c r="F10803" s="44" t="s">
        <v>1297</v>
      </c>
      <c r="G10803" s="61"/>
    </row>
    <row r="10804" spans="1:7" x14ac:dyDescent="0.15">
      <c r="A10804" s="44">
        <v>41249</v>
      </c>
      <c r="B10804" s="44" t="s">
        <v>1296</v>
      </c>
      <c r="C10804" s="48" t="s">
        <v>10233</v>
      </c>
      <c r="D10804" s="44">
        <v>2008</v>
      </c>
      <c r="E10804" s="48" t="s">
        <v>8734</v>
      </c>
      <c r="F10804" s="44" t="s">
        <v>1297</v>
      </c>
      <c r="G10804" s="61"/>
    </row>
    <row r="10805" spans="1:7" x14ac:dyDescent="0.15">
      <c r="A10805" s="44">
        <v>41250</v>
      </c>
      <c r="B10805" s="44" t="s">
        <v>1295</v>
      </c>
      <c r="C10805" s="48" t="s">
        <v>10234</v>
      </c>
      <c r="D10805" s="44">
        <v>2009</v>
      </c>
      <c r="E10805" s="48" t="s">
        <v>9084</v>
      </c>
      <c r="F10805" s="44" t="s">
        <v>1297</v>
      </c>
      <c r="G10805" s="61"/>
    </row>
    <row r="10806" spans="1:7" x14ac:dyDescent="0.15">
      <c r="A10806" s="44">
        <v>41251</v>
      </c>
      <c r="B10806" s="44" t="s">
        <v>1295</v>
      </c>
      <c r="C10806" s="48" t="s">
        <v>10235</v>
      </c>
      <c r="D10806" s="44">
        <v>2008</v>
      </c>
      <c r="E10806" s="48" t="s">
        <v>8734</v>
      </c>
      <c r="F10806" s="44" t="s">
        <v>1297</v>
      </c>
      <c r="G10806" s="61"/>
    </row>
    <row r="10807" spans="1:7" x14ac:dyDescent="0.15">
      <c r="A10807" s="44">
        <v>41252</v>
      </c>
      <c r="B10807" s="44" t="s">
        <v>1296</v>
      </c>
      <c r="C10807" s="48" t="s">
        <v>10236</v>
      </c>
      <c r="D10807" s="44">
        <v>2000</v>
      </c>
      <c r="E10807" s="48" t="s">
        <v>8697</v>
      </c>
      <c r="F10807" s="44" t="s">
        <v>1291</v>
      </c>
      <c r="G10807" s="61"/>
    </row>
    <row r="10808" spans="1:7" x14ac:dyDescent="0.15">
      <c r="A10808" s="44">
        <v>41253</v>
      </c>
      <c r="B10808" s="44" t="s">
        <v>1295</v>
      </c>
      <c r="C10808" s="48" t="s">
        <v>11326</v>
      </c>
      <c r="D10808" s="44">
        <v>2007</v>
      </c>
      <c r="E10808" s="48" t="s">
        <v>8790</v>
      </c>
      <c r="F10808" s="44" t="s">
        <v>1298</v>
      </c>
      <c r="G10808" s="61"/>
    </row>
    <row r="10809" spans="1:7" x14ac:dyDescent="0.15">
      <c r="A10809" s="44">
        <v>41254</v>
      </c>
      <c r="B10809" s="44" t="s">
        <v>1295</v>
      </c>
      <c r="C10809" s="48" t="s">
        <v>11322</v>
      </c>
      <c r="D10809" s="44">
        <v>2005</v>
      </c>
      <c r="E10809" s="48" t="s">
        <v>8855</v>
      </c>
      <c r="F10809" s="44" t="s">
        <v>1292</v>
      </c>
      <c r="G10809" s="61">
        <v>43100</v>
      </c>
    </row>
    <row r="10810" spans="1:7" x14ac:dyDescent="0.15">
      <c r="A10810" s="44">
        <v>41255</v>
      </c>
      <c r="B10810" s="44" t="s">
        <v>1296</v>
      </c>
      <c r="C10810" s="48" t="s">
        <v>11324</v>
      </c>
      <c r="D10810" s="44">
        <v>2006</v>
      </c>
      <c r="E10810" s="48" t="s">
        <v>8855</v>
      </c>
      <c r="F10810" s="44" t="s">
        <v>1292</v>
      </c>
      <c r="G10810" s="61">
        <v>43100</v>
      </c>
    </row>
    <row r="10811" spans="1:7" x14ac:dyDescent="0.15">
      <c r="A10811" s="44">
        <v>41256</v>
      </c>
      <c r="B10811" s="44" t="s">
        <v>1296</v>
      </c>
      <c r="C10811" s="48" t="s">
        <v>11327</v>
      </c>
      <c r="D10811" s="44">
        <v>2010</v>
      </c>
      <c r="E10811" s="48" t="s">
        <v>8694</v>
      </c>
      <c r="F10811" s="44" t="s">
        <v>1291</v>
      </c>
      <c r="G10811" s="61"/>
    </row>
    <row r="10812" spans="1:7" x14ac:dyDescent="0.15">
      <c r="A10812" s="44">
        <v>41257</v>
      </c>
      <c r="B10812" s="44" t="s">
        <v>1296</v>
      </c>
      <c r="C10812" s="48" t="s">
        <v>11328</v>
      </c>
      <c r="D10812" s="44">
        <v>2005</v>
      </c>
      <c r="E10812" s="48" t="s">
        <v>8694</v>
      </c>
      <c r="F10812" s="44" t="s">
        <v>1291</v>
      </c>
      <c r="G10812" s="61"/>
    </row>
    <row r="10813" spans="1:7" x14ac:dyDescent="0.15">
      <c r="A10813" s="44">
        <v>41258</v>
      </c>
      <c r="B10813" s="44" t="s">
        <v>1296</v>
      </c>
      <c r="C10813" s="48" t="s">
        <v>11329</v>
      </c>
      <c r="D10813" s="44">
        <v>2007</v>
      </c>
      <c r="E10813" s="48" t="s">
        <v>8694</v>
      </c>
      <c r="F10813" s="44" t="s">
        <v>1291</v>
      </c>
      <c r="G10813" s="61"/>
    </row>
    <row r="10814" spans="1:7" x14ac:dyDescent="0.15">
      <c r="A10814" s="44">
        <v>41259</v>
      </c>
      <c r="B10814" s="44" t="s">
        <v>1295</v>
      </c>
      <c r="C10814" s="48" t="s">
        <v>11330</v>
      </c>
      <c r="D10814" s="44">
        <v>2003</v>
      </c>
      <c r="E10814" s="48" t="s">
        <v>8694</v>
      </c>
      <c r="F10814" s="44" t="s">
        <v>1291</v>
      </c>
      <c r="G10814" s="61"/>
    </row>
    <row r="10815" spans="1:7" x14ac:dyDescent="0.15">
      <c r="A10815" s="44">
        <v>41260</v>
      </c>
      <c r="B10815" s="44" t="s">
        <v>1296</v>
      </c>
      <c r="C10815" s="48" t="s">
        <v>11331</v>
      </c>
      <c r="D10815" s="44">
        <v>2006</v>
      </c>
      <c r="E10815" s="48" t="s">
        <v>8743</v>
      </c>
      <c r="F10815" s="44" t="s">
        <v>1299</v>
      </c>
      <c r="G10815" s="61"/>
    </row>
    <row r="10816" spans="1:7" x14ac:dyDescent="0.15">
      <c r="A10816" s="44">
        <v>41261</v>
      </c>
      <c r="B10816" s="44" t="s">
        <v>1295</v>
      </c>
      <c r="C10816" s="48" t="s">
        <v>11332</v>
      </c>
      <c r="D10816" s="44">
        <v>2008</v>
      </c>
      <c r="E10816" s="48" t="s">
        <v>8756</v>
      </c>
      <c r="F10816" s="44" t="s">
        <v>1296</v>
      </c>
      <c r="G10816" s="61"/>
    </row>
    <row r="10817" spans="1:7" x14ac:dyDescent="0.15">
      <c r="A10817" s="44">
        <v>41262</v>
      </c>
      <c r="B10817" s="44" t="s">
        <v>1295</v>
      </c>
      <c r="C10817" s="48" t="s">
        <v>11323</v>
      </c>
      <c r="D10817" s="44">
        <v>2004</v>
      </c>
      <c r="E10817" s="48" t="s">
        <v>8830</v>
      </c>
      <c r="F10817" s="44" t="s">
        <v>1297</v>
      </c>
      <c r="G10817" s="61"/>
    </row>
    <row r="10818" spans="1:7" x14ac:dyDescent="0.15">
      <c r="A10818" s="44">
        <v>41263</v>
      </c>
      <c r="B10818" s="44" t="s">
        <v>1296</v>
      </c>
      <c r="C10818" s="48" t="s">
        <v>11333</v>
      </c>
      <c r="D10818" s="44">
        <v>2008</v>
      </c>
      <c r="E10818" s="48" t="s">
        <v>8725</v>
      </c>
      <c r="F10818" s="44" t="s">
        <v>1291</v>
      </c>
      <c r="G10818" s="61"/>
    </row>
    <row r="10819" spans="1:7" x14ac:dyDescent="0.15">
      <c r="A10819" s="44">
        <v>41264</v>
      </c>
      <c r="B10819" s="44" t="s">
        <v>1296</v>
      </c>
      <c r="C10819" s="48" t="s">
        <v>11334</v>
      </c>
      <c r="D10819" s="44">
        <v>2005</v>
      </c>
      <c r="E10819" s="48" t="s">
        <v>8706</v>
      </c>
      <c r="F10819" s="44" t="s">
        <v>1291</v>
      </c>
      <c r="G10819" s="61"/>
    </row>
    <row r="10820" spans="1:7" x14ac:dyDescent="0.15">
      <c r="A10820" s="44">
        <v>41266</v>
      </c>
      <c r="B10820" s="44" t="s">
        <v>1296</v>
      </c>
      <c r="C10820" s="48" t="s">
        <v>11335</v>
      </c>
      <c r="D10820" s="44">
        <v>2009</v>
      </c>
      <c r="E10820" s="48" t="s">
        <v>8691</v>
      </c>
      <c r="F10820" s="44" t="s">
        <v>1296</v>
      </c>
      <c r="G10820" s="61"/>
    </row>
    <row r="10821" spans="1:7" x14ac:dyDescent="0.15">
      <c r="A10821" s="44">
        <v>41267</v>
      </c>
      <c r="B10821" s="44" t="s">
        <v>1295</v>
      </c>
      <c r="C10821" s="48" t="s">
        <v>11336</v>
      </c>
      <c r="D10821" s="44">
        <v>2013</v>
      </c>
      <c r="E10821" s="48" t="s">
        <v>8691</v>
      </c>
      <c r="F10821" s="44" t="s">
        <v>1296</v>
      </c>
      <c r="G10821" s="61"/>
    </row>
    <row r="10822" spans="1:7" x14ac:dyDescent="0.15">
      <c r="A10822" s="44">
        <v>41268</v>
      </c>
      <c r="B10822" s="44" t="s">
        <v>1296</v>
      </c>
      <c r="C10822" s="48" t="s">
        <v>11337</v>
      </c>
      <c r="D10822" s="44">
        <v>2010</v>
      </c>
      <c r="E10822" s="48" t="s">
        <v>8691</v>
      </c>
      <c r="F10822" s="44" t="s">
        <v>1296</v>
      </c>
      <c r="G10822" s="61"/>
    </row>
    <row r="10823" spans="1:7" x14ac:dyDescent="0.15">
      <c r="A10823" s="44">
        <v>41269</v>
      </c>
      <c r="B10823" s="44" t="s">
        <v>1296</v>
      </c>
      <c r="C10823" s="48" t="s">
        <v>11338</v>
      </c>
      <c r="D10823" s="44">
        <v>2011</v>
      </c>
      <c r="E10823" s="48" t="s">
        <v>8691</v>
      </c>
      <c r="F10823" s="44" t="s">
        <v>1296</v>
      </c>
      <c r="G10823" s="61"/>
    </row>
    <row r="10824" spans="1:7" x14ac:dyDescent="0.15">
      <c r="A10824" s="44">
        <v>41270</v>
      </c>
      <c r="B10824" s="44" t="s">
        <v>1296</v>
      </c>
      <c r="C10824" s="48" t="s">
        <v>4888</v>
      </c>
      <c r="D10824" s="44">
        <v>2003</v>
      </c>
      <c r="E10824" s="48" t="s">
        <v>8769</v>
      </c>
      <c r="F10824" s="44" t="s">
        <v>1297</v>
      </c>
      <c r="G10824" s="61"/>
    </row>
    <row r="10825" spans="1:7" x14ac:dyDescent="0.15">
      <c r="A10825" s="44">
        <v>41271</v>
      </c>
      <c r="B10825" s="44" t="s">
        <v>1296</v>
      </c>
      <c r="C10825" s="48" t="s">
        <v>11339</v>
      </c>
      <c r="D10825" s="44">
        <v>2008</v>
      </c>
      <c r="E10825" s="48" t="s">
        <v>8769</v>
      </c>
      <c r="F10825" s="44" t="s">
        <v>1297</v>
      </c>
      <c r="G10825" s="61"/>
    </row>
    <row r="10826" spans="1:7" x14ac:dyDescent="0.15">
      <c r="A10826" s="44">
        <v>41272</v>
      </c>
      <c r="B10826" s="44" t="s">
        <v>1295</v>
      </c>
      <c r="C10826" s="48" t="s">
        <v>11340</v>
      </c>
      <c r="D10826" s="44">
        <v>2007</v>
      </c>
      <c r="E10826" s="48" t="s">
        <v>11341</v>
      </c>
      <c r="F10826" s="44" t="s">
        <v>1294</v>
      </c>
      <c r="G10826" s="61"/>
    </row>
    <row r="10827" spans="1:7" x14ac:dyDescent="0.15">
      <c r="A10827" s="44">
        <v>41273</v>
      </c>
      <c r="B10827" s="44" t="s">
        <v>1296</v>
      </c>
      <c r="C10827" s="48" t="s">
        <v>11342</v>
      </c>
      <c r="D10827" s="44">
        <v>2006</v>
      </c>
      <c r="E10827" s="48" t="s">
        <v>11341</v>
      </c>
      <c r="F10827" s="44" t="s">
        <v>1294</v>
      </c>
      <c r="G10827" s="61"/>
    </row>
    <row r="10828" spans="1:7" x14ac:dyDescent="0.15">
      <c r="A10828" s="44">
        <v>41274</v>
      </c>
      <c r="B10828" s="44" t="s">
        <v>1296</v>
      </c>
      <c r="C10828" s="48" t="s">
        <v>11343</v>
      </c>
      <c r="D10828" s="44">
        <v>2003</v>
      </c>
      <c r="E10828" s="48" t="s">
        <v>11341</v>
      </c>
      <c r="F10828" s="44" t="s">
        <v>1294</v>
      </c>
      <c r="G10828" s="61"/>
    </row>
    <row r="10829" spans="1:7" x14ac:dyDescent="0.15">
      <c r="A10829" s="44">
        <v>41275</v>
      </c>
      <c r="B10829" s="44" t="s">
        <v>1296</v>
      </c>
      <c r="C10829" s="48" t="s">
        <v>11344</v>
      </c>
      <c r="D10829" s="44">
        <v>2006</v>
      </c>
      <c r="E10829" s="48" t="s">
        <v>11341</v>
      </c>
      <c r="F10829" s="44" t="s">
        <v>1294</v>
      </c>
      <c r="G10829" s="61"/>
    </row>
    <row r="10830" spans="1:7" x14ac:dyDescent="0.15">
      <c r="A10830" s="44">
        <v>41276</v>
      </c>
      <c r="B10830" s="44" t="s">
        <v>1295</v>
      </c>
      <c r="C10830" s="48" t="s">
        <v>11345</v>
      </c>
      <c r="D10830" s="44">
        <v>2008</v>
      </c>
      <c r="E10830" s="48" t="s">
        <v>11341</v>
      </c>
      <c r="F10830" s="44" t="s">
        <v>1294</v>
      </c>
      <c r="G10830" s="61"/>
    </row>
    <row r="10831" spans="1:7" x14ac:dyDescent="0.15">
      <c r="A10831" s="44">
        <v>41277</v>
      </c>
      <c r="B10831" s="44" t="s">
        <v>1295</v>
      </c>
      <c r="C10831" s="48" t="s">
        <v>11346</v>
      </c>
      <c r="D10831" s="44">
        <v>2005</v>
      </c>
      <c r="E10831" s="48" t="s">
        <v>11341</v>
      </c>
      <c r="F10831" s="44" t="s">
        <v>1294</v>
      </c>
      <c r="G10831" s="61"/>
    </row>
    <row r="10832" spans="1:7" x14ac:dyDescent="0.15">
      <c r="A10832" s="44">
        <v>41278</v>
      </c>
      <c r="B10832" s="44" t="s">
        <v>1296</v>
      </c>
      <c r="C10832" s="48" t="s">
        <v>11347</v>
      </c>
      <c r="D10832" s="44">
        <v>2008</v>
      </c>
      <c r="E10832" s="48" t="s">
        <v>11341</v>
      </c>
      <c r="F10832" s="44" t="s">
        <v>1294</v>
      </c>
      <c r="G10832" s="61"/>
    </row>
    <row r="10833" spans="1:7" x14ac:dyDescent="0.15">
      <c r="A10833" s="44">
        <v>41279</v>
      </c>
      <c r="B10833" s="44" t="s">
        <v>1296</v>
      </c>
      <c r="C10833" s="48" t="s">
        <v>11348</v>
      </c>
      <c r="D10833" s="44">
        <v>2006</v>
      </c>
      <c r="E10833" s="48" t="s">
        <v>11341</v>
      </c>
      <c r="F10833" s="44" t="s">
        <v>1294</v>
      </c>
      <c r="G10833" s="61"/>
    </row>
    <row r="10834" spans="1:7" x14ac:dyDescent="0.15">
      <c r="A10834" s="44">
        <v>41280</v>
      </c>
      <c r="B10834" s="44" t="s">
        <v>1295</v>
      </c>
      <c r="C10834" s="48" t="s">
        <v>11349</v>
      </c>
      <c r="D10834" s="44">
        <v>2005</v>
      </c>
      <c r="E10834" s="48" t="s">
        <v>11341</v>
      </c>
      <c r="F10834" s="44" t="s">
        <v>1294</v>
      </c>
      <c r="G10834" s="61"/>
    </row>
    <row r="10835" spans="1:7" x14ac:dyDescent="0.15">
      <c r="A10835" s="44">
        <v>41281</v>
      </c>
      <c r="B10835" s="44" t="s">
        <v>1295</v>
      </c>
      <c r="C10835" s="48" t="s">
        <v>11350</v>
      </c>
      <c r="D10835" s="44">
        <v>2008</v>
      </c>
      <c r="E10835" s="48" t="s">
        <v>11341</v>
      </c>
      <c r="F10835" s="44" t="s">
        <v>1294</v>
      </c>
      <c r="G10835" s="61"/>
    </row>
    <row r="10836" spans="1:7" x14ac:dyDescent="0.15">
      <c r="A10836" s="44">
        <v>41282</v>
      </c>
      <c r="B10836" s="44" t="s">
        <v>1295</v>
      </c>
      <c r="C10836" s="48" t="s">
        <v>11351</v>
      </c>
      <c r="D10836" s="44">
        <v>2008</v>
      </c>
      <c r="E10836" s="48" t="s">
        <v>11341</v>
      </c>
      <c r="F10836" s="44" t="s">
        <v>1294</v>
      </c>
      <c r="G10836" s="61"/>
    </row>
    <row r="10837" spans="1:7" x14ac:dyDescent="0.15">
      <c r="A10837" s="44">
        <v>41283</v>
      </c>
      <c r="B10837" s="44" t="s">
        <v>1295</v>
      </c>
      <c r="C10837" s="48" t="s">
        <v>11352</v>
      </c>
      <c r="D10837" s="44">
        <v>2007</v>
      </c>
      <c r="E10837" s="48" t="s">
        <v>11341</v>
      </c>
      <c r="F10837" s="44" t="s">
        <v>1294</v>
      </c>
      <c r="G10837" s="61"/>
    </row>
    <row r="10838" spans="1:7" x14ac:dyDescent="0.15">
      <c r="A10838" s="44">
        <v>41284</v>
      </c>
      <c r="B10838" s="44" t="s">
        <v>1296</v>
      </c>
      <c r="C10838" s="48" t="s">
        <v>11353</v>
      </c>
      <c r="D10838" s="44">
        <v>2007</v>
      </c>
      <c r="E10838" s="48" t="s">
        <v>11341</v>
      </c>
      <c r="F10838" s="44" t="s">
        <v>1294</v>
      </c>
      <c r="G10838" s="61"/>
    </row>
    <row r="10839" spans="1:7" x14ac:dyDescent="0.15">
      <c r="A10839" s="44">
        <v>41285</v>
      </c>
      <c r="B10839" s="44" t="s">
        <v>1295</v>
      </c>
      <c r="C10839" s="48" t="s">
        <v>11354</v>
      </c>
      <c r="D10839" s="44">
        <v>2004</v>
      </c>
      <c r="E10839" s="48" t="s">
        <v>11341</v>
      </c>
      <c r="F10839" s="44" t="s">
        <v>1294</v>
      </c>
      <c r="G10839" s="61"/>
    </row>
    <row r="10840" spans="1:7" x14ac:dyDescent="0.15">
      <c r="A10840" s="44">
        <v>41286</v>
      </c>
      <c r="B10840" s="44" t="s">
        <v>1296</v>
      </c>
      <c r="C10840" s="48" t="s">
        <v>11355</v>
      </c>
      <c r="D10840" s="44">
        <v>2005</v>
      </c>
      <c r="E10840" s="48" t="s">
        <v>11341</v>
      </c>
      <c r="F10840" s="44" t="s">
        <v>1294</v>
      </c>
      <c r="G10840" s="61"/>
    </row>
    <row r="10841" spans="1:7" x14ac:dyDescent="0.15">
      <c r="A10841" s="44">
        <v>41287</v>
      </c>
      <c r="B10841" s="44" t="s">
        <v>1296</v>
      </c>
      <c r="C10841" s="48" t="s">
        <v>11356</v>
      </c>
      <c r="D10841" s="44" t="s">
        <v>11357</v>
      </c>
      <c r="E10841" s="48" t="s">
        <v>11341</v>
      </c>
      <c r="F10841" s="44" t="s">
        <v>1294</v>
      </c>
      <c r="G10841" s="61"/>
    </row>
    <row r="10842" spans="1:7" x14ac:dyDescent="0.15">
      <c r="A10842" s="44">
        <v>41288</v>
      </c>
      <c r="B10842" s="44" t="s">
        <v>1295</v>
      </c>
      <c r="C10842" s="48" t="s">
        <v>11358</v>
      </c>
      <c r="D10842" s="44">
        <v>2003</v>
      </c>
      <c r="E10842" s="48" t="s">
        <v>11341</v>
      </c>
      <c r="F10842" s="44" t="s">
        <v>1294</v>
      </c>
      <c r="G10842" s="61"/>
    </row>
    <row r="10843" spans="1:7" x14ac:dyDescent="0.15">
      <c r="A10843" s="44">
        <v>41289</v>
      </c>
      <c r="B10843" s="44" t="s">
        <v>1296</v>
      </c>
      <c r="C10843" s="48" t="s">
        <v>11359</v>
      </c>
      <c r="D10843" s="44">
        <v>2006</v>
      </c>
      <c r="E10843" s="48" t="s">
        <v>11341</v>
      </c>
      <c r="F10843" s="44" t="s">
        <v>1294</v>
      </c>
      <c r="G10843" s="61"/>
    </row>
    <row r="10844" spans="1:7" x14ac:dyDescent="0.15">
      <c r="A10844" s="44">
        <v>41290</v>
      </c>
      <c r="B10844" s="44" t="s">
        <v>1296</v>
      </c>
      <c r="C10844" s="48" t="s">
        <v>11360</v>
      </c>
      <c r="D10844" s="44">
        <v>2006</v>
      </c>
      <c r="E10844" s="48" t="s">
        <v>11341</v>
      </c>
      <c r="F10844" s="44" t="s">
        <v>1294</v>
      </c>
      <c r="G10844" s="61"/>
    </row>
    <row r="10845" spans="1:7" x14ac:dyDescent="0.15">
      <c r="A10845" s="44">
        <v>41291</v>
      </c>
      <c r="B10845" s="44" t="s">
        <v>1296</v>
      </c>
      <c r="C10845" s="48" t="s">
        <v>11361</v>
      </c>
      <c r="D10845" s="44">
        <v>2000</v>
      </c>
      <c r="E10845" s="48" t="s">
        <v>11341</v>
      </c>
      <c r="F10845" s="44" t="s">
        <v>1294</v>
      </c>
      <c r="G10845" s="61"/>
    </row>
    <row r="10846" spans="1:7" x14ac:dyDescent="0.15">
      <c r="A10846" s="44">
        <v>41292</v>
      </c>
      <c r="B10846" s="44" t="s">
        <v>1296</v>
      </c>
      <c r="C10846" s="48" t="s">
        <v>11362</v>
      </c>
      <c r="D10846" s="44">
        <v>2004</v>
      </c>
      <c r="E10846" s="48" t="s">
        <v>8758</v>
      </c>
      <c r="F10846" s="44" t="s">
        <v>1292</v>
      </c>
      <c r="G10846" s="61"/>
    </row>
    <row r="10847" spans="1:7" x14ac:dyDescent="0.15">
      <c r="A10847" s="44">
        <v>41293</v>
      </c>
      <c r="B10847" s="44" t="s">
        <v>1296</v>
      </c>
      <c r="C10847" s="48" t="s">
        <v>11363</v>
      </c>
      <c r="D10847" s="44">
        <v>2006</v>
      </c>
      <c r="E10847" s="48" t="s">
        <v>11341</v>
      </c>
      <c r="F10847" s="44" t="s">
        <v>1294</v>
      </c>
      <c r="G10847" s="61"/>
    </row>
    <row r="10848" spans="1:7" x14ac:dyDescent="0.15">
      <c r="A10848" s="44">
        <v>41294</v>
      </c>
      <c r="B10848" s="44" t="s">
        <v>1295</v>
      </c>
      <c r="C10848" s="48" t="s">
        <v>11364</v>
      </c>
      <c r="D10848" s="44">
        <v>2003</v>
      </c>
      <c r="E10848" s="48" t="s">
        <v>11341</v>
      </c>
      <c r="F10848" s="44" t="s">
        <v>1294</v>
      </c>
      <c r="G10848" s="61"/>
    </row>
    <row r="10849" spans="1:7" x14ac:dyDescent="0.15">
      <c r="A10849" s="44">
        <v>41295</v>
      </c>
      <c r="B10849" s="44" t="s">
        <v>1295</v>
      </c>
      <c r="C10849" s="48" t="s">
        <v>11365</v>
      </c>
      <c r="D10849" s="44">
        <v>2003</v>
      </c>
      <c r="E10849" s="48" t="s">
        <v>11341</v>
      </c>
      <c r="F10849" s="44" t="s">
        <v>1294</v>
      </c>
      <c r="G10849" s="61"/>
    </row>
    <row r="10850" spans="1:7" x14ac:dyDescent="0.15">
      <c r="A10850" s="44">
        <v>41296</v>
      </c>
      <c r="B10850" s="44" t="s">
        <v>1296</v>
      </c>
      <c r="C10850" s="48" t="s">
        <v>11366</v>
      </c>
      <c r="D10850" s="44">
        <v>2003</v>
      </c>
      <c r="E10850" s="48" t="s">
        <v>8875</v>
      </c>
      <c r="F10850" s="44" t="s">
        <v>1292</v>
      </c>
      <c r="G10850" s="61"/>
    </row>
    <row r="10851" spans="1:7" x14ac:dyDescent="0.15">
      <c r="A10851" s="44">
        <v>41297</v>
      </c>
      <c r="B10851" s="44" t="s">
        <v>1296</v>
      </c>
      <c r="C10851" s="48" t="s">
        <v>11367</v>
      </c>
      <c r="D10851" s="44">
        <v>2002</v>
      </c>
      <c r="E10851" s="48" t="s">
        <v>8701</v>
      </c>
      <c r="F10851" s="44" t="s">
        <v>1293</v>
      </c>
      <c r="G10851" s="61"/>
    </row>
    <row r="10852" spans="1:7" x14ac:dyDescent="0.15">
      <c r="A10852" s="44">
        <v>41298</v>
      </c>
      <c r="B10852" s="44" t="s">
        <v>1295</v>
      </c>
      <c r="C10852" s="48" t="s">
        <v>11368</v>
      </c>
      <c r="D10852" s="44">
        <v>2008</v>
      </c>
      <c r="E10852" s="48" t="s">
        <v>8701</v>
      </c>
      <c r="F10852" s="44" t="s">
        <v>1293</v>
      </c>
      <c r="G10852" s="61"/>
    </row>
    <row r="10853" spans="1:7" x14ac:dyDescent="0.15">
      <c r="A10853" s="44">
        <v>41299</v>
      </c>
      <c r="B10853" s="44" t="s">
        <v>1296</v>
      </c>
      <c r="C10853" s="48" t="s">
        <v>11369</v>
      </c>
      <c r="D10853" s="44">
        <v>2010</v>
      </c>
      <c r="E10853" s="48" t="s">
        <v>8701</v>
      </c>
      <c r="F10853" s="44" t="s">
        <v>1293</v>
      </c>
      <c r="G10853" s="61"/>
    </row>
    <row r="10854" spans="1:7" x14ac:dyDescent="0.15">
      <c r="A10854" s="44">
        <v>41300</v>
      </c>
      <c r="B10854" s="44" t="s">
        <v>1295</v>
      </c>
      <c r="C10854" s="48" t="s">
        <v>11370</v>
      </c>
      <c r="D10854" s="44">
        <v>2004</v>
      </c>
      <c r="E10854" s="48" t="s">
        <v>8706</v>
      </c>
      <c r="F10854" s="44" t="s">
        <v>1291</v>
      </c>
      <c r="G10854" s="61"/>
    </row>
    <row r="10855" spans="1:7" x14ac:dyDescent="0.15">
      <c r="A10855" s="44">
        <v>90054</v>
      </c>
      <c r="B10855" s="44" t="s">
        <v>1296</v>
      </c>
      <c r="C10855" s="48" t="s">
        <v>11292</v>
      </c>
      <c r="D10855" s="44">
        <v>1999</v>
      </c>
      <c r="E10855" s="48" t="s">
        <v>9155</v>
      </c>
      <c r="F10855" s="44" t="s">
        <v>1294</v>
      </c>
      <c r="G10855" s="61"/>
    </row>
    <row r="10856" spans="1:7" x14ac:dyDescent="0.15">
      <c r="A10856" s="44">
        <v>90058</v>
      </c>
      <c r="B10856" s="44" t="s">
        <v>1296</v>
      </c>
      <c r="C10856" s="48" t="s">
        <v>5703</v>
      </c>
      <c r="D10856" s="44">
        <v>2000</v>
      </c>
      <c r="E10856" s="48" t="s">
        <v>8782</v>
      </c>
      <c r="F10856" s="44" t="s">
        <v>1292</v>
      </c>
      <c r="G10856" s="61"/>
    </row>
    <row r="10857" spans="1:7" x14ac:dyDescent="0.15">
      <c r="A10857" s="44">
        <v>90060</v>
      </c>
      <c r="B10857" s="44" t="s">
        <v>1295</v>
      </c>
      <c r="C10857" s="48" t="s">
        <v>11293</v>
      </c>
      <c r="D10857" s="44">
        <v>1999</v>
      </c>
      <c r="E10857" s="48" t="s">
        <v>8739</v>
      </c>
      <c r="F10857" s="44" t="s">
        <v>1292</v>
      </c>
      <c r="G10857" s="61"/>
    </row>
    <row r="10858" spans="1:7" x14ac:dyDescent="0.15">
      <c r="A10858" s="44">
        <v>90065</v>
      </c>
      <c r="B10858" s="44" t="s">
        <v>1296</v>
      </c>
      <c r="C10858" s="48" t="s">
        <v>5704</v>
      </c>
      <c r="D10858" s="44">
        <v>1999</v>
      </c>
      <c r="E10858" s="48" t="s">
        <v>8754</v>
      </c>
      <c r="F10858" s="44" t="s">
        <v>1293</v>
      </c>
      <c r="G10858" s="61"/>
    </row>
    <row r="10859" spans="1:7" x14ac:dyDescent="0.15">
      <c r="A10859" s="44">
        <v>90076</v>
      </c>
      <c r="B10859" s="44" t="s">
        <v>1295</v>
      </c>
      <c r="C10859" s="48" t="s">
        <v>11294</v>
      </c>
      <c r="D10859" s="44">
        <v>1999</v>
      </c>
      <c r="E10859" s="48" t="s">
        <v>8854</v>
      </c>
      <c r="F10859" s="44" t="s">
        <v>1294</v>
      </c>
      <c r="G10859" s="61"/>
    </row>
    <row r="10860" spans="1:7" x14ac:dyDescent="0.15">
      <c r="A10860" s="44">
        <v>90085</v>
      </c>
      <c r="B10860" s="44" t="s">
        <v>1295</v>
      </c>
      <c r="C10860" s="48" t="s">
        <v>11295</v>
      </c>
      <c r="D10860" s="44">
        <v>1999</v>
      </c>
      <c r="E10860" s="48" t="s">
        <v>8696</v>
      </c>
      <c r="F10860" s="44" t="s">
        <v>1291</v>
      </c>
      <c r="G10860" s="61"/>
    </row>
    <row r="10861" spans="1:7" x14ac:dyDescent="0.15">
      <c r="A10861" s="44">
        <v>90086</v>
      </c>
      <c r="B10861" s="44" t="s">
        <v>1295</v>
      </c>
      <c r="C10861" s="48" t="s">
        <v>11296</v>
      </c>
      <c r="D10861" s="44">
        <v>1999</v>
      </c>
      <c r="E10861" s="48" t="s">
        <v>8763</v>
      </c>
      <c r="F10861" s="44" t="s">
        <v>1299</v>
      </c>
      <c r="G10861" s="61"/>
    </row>
    <row r="10862" spans="1:7" x14ac:dyDescent="0.15">
      <c r="A10862" s="44">
        <v>90093</v>
      </c>
      <c r="B10862" s="44" t="s">
        <v>1295</v>
      </c>
      <c r="C10862" s="48" t="s">
        <v>5705</v>
      </c>
      <c r="D10862" s="44">
        <v>2000</v>
      </c>
      <c r="E10862" s="48" t="s">
        <v>8874</v>
      </c>
      <c r="F10862" s="44" t="s">
        <v>1297</v>
      </c>
      <c r="G10862" s="61"/>
    </row>
    <row r="10863" spans="1:7" x14ac:dyDescent="0.15">
      <c r="A10863" s="44">
        <v>90096</v>
      </c>
      <c r="B10863" s="44" t="s">
        <v>1295</v>
      </c>
      <c r="C10863" s="48" t="s">
        <v>5706</v>
      </c>
      <c r="D10863" s="44">
        <v>2000</v>
      </c>
      <c r="E10863" s="48" t="s">
        <v>8845</v>
      </c>
      <c r="F10863" s="44" t="s">
        <v>1291</v>
      </c>
      <c r="G10863" s="61"/>
    </row>
    <row r="10864" spans="1:7" x14ac:dyDescent="0.15">
      <c r="A10864" s="44">
        <v>90097</v>
      </c>
      <c r="B10864" s="44" t="s">
        <v>1295</v>
      </c>
      <c r="C10864" s="48" t="s">
        <v>11297</v>
      </c>
      <c r="D10864" s="44">
        <v>1999</v>
      </c>
      <c r="E10864" s="48" t="s">
        <v>9977</v>
      </c>
      <c r="F10864" s="44" t="s">
        <v>1298</v>
      </c>
      <c r="G10864" s="61"/>
    </row>
    <row r="10865" spans="1:7" x14ac:dyDescent="0.15">
      <c r="A10865" s="44">
        <v>90100</v>
      </c>
      <c r="B10865" s="44" t="s">
        <v>1296</v>
      </c>
      <c r="C10865" s="48" t="s">
        <v>5707</v>
      </c>
      <c r="D10865" s="44">
        <v>2000</v>
      </c>
      <c r="E10865" s="48" t="s">
        <v>8749</v>
      </c>
      <c r="F10865" s="44" t="s">
        <v>1291</v>
      </c>
      <c r="G10865" s="61"/>
    </row>
    <row r="10866" spans="1:7" x14ac:dyDescent="0.15">
      <c r="A10866" s="44">
        <v>90101</v>
      </c>
      <c r="B10866" s="44" t="s">
        <v>1295</v>
      </c>
      <c r="C10866" s="48" t="s">
        <v>5708</v>
      </c>
      <c r="D10866" s="44">
        <v>2000</v>
      </c>
      <c r="E10866" s="48" t="s">
        <v>8711</v>
      </c>
      <c r="F10866" s="44" t="s">
        <v>1291</v>
      </c>
      <c r="G10866" s="61"/>
    </row>
    <row r="10867" spans="1:7" x14ac:dyDescent="0.15">
      <c r="A10867" s="44">
        <v>90102</v>
      </c>
      <c r="B10867" s="44" t="s">
        <v>1295</v>
      </c>
      <c r="C10867" s="48" t="s">
        <v>230</v>
      </c>
      <c r="D10867" s="44">
        <v>2000</v>
      </c>
      <c r="E10867" s="48" t="s">
        <v>8785</v>
      </c>
      <c r="F10867" s="44" t="s">
        <v>1297</v>
      </c>
      <c r="G10867" s="61">
        <v>43100</v>
      </c>
    </row>
    <row r="10868" spans="1:7" x14ac:dyDescent="0.15">
      <c r="A10868" s="44">
        <v>90105</v>
      </c>
      <c r="B10868" s="44" t="s">
        <v>1295</v>
      </c>
      <c r="C10868" s="48" t="s">
        <v>306</v>
      </c>
      <c r="D10868" s="44">
        <v>2000</v>
      </c>
      <c r="E10868" s="48" t="s">
        <v>8704</v>
      </c>
      <c r="F10868" s="44" t="s">
        <v>1292</v>
      </c>
      <c r="G10868" s="61"/>
    </row>
    <row r="10869" spans="1:7" x14ac:dyDescent="0.15">
      <c r="A10869" s="44">
        <v>90106</v>
      </c>
      <c r="B10869" s="44" t="s">
        <v>1295</v>
      </c>
      <c r="C10869" s="48" t="s">
        <v>1190</v>
      </c>
      <c r="D10869" s="44">
        <v>2003</v>
      </c>
      <c r="E10869" s="48" t="s">
        <v>8704</v>
      </c>
      <c r="F10869" s="44" t="s">
        <v>1292</v>
      </c>
      <c r="G10869" s="61">
        <v>42428</v>
      </c>
    </row>
    <row r="10870" spans="1:7" x14ac:dyDescent="0.15">
      <c r="A10870" s="44">
        <v>90107</v>
      </c>
      <c r="B10870" s="44" t="s">
        <v>1295</v>
      </c>
      <c r="C10870" s="48" t="s">
        <v>5709</v>
      </c>
      <c r="D10870" s="44">
        <v>2001</v>
      </c>
      <c r="E10870" s="48" t="s">
        <v>8780</v>
      </c>
      <c r="F10870" s="44" t="s">
        <v>1294</v>
      </c>
      <c r="G10870" s="61"/>
    </row>
    <row r="10871" spans="1:7" x14ac:dyDescent="0.15">
      <c r="A10871" s="44">
        <v>90108</v>
      </c>
      <c r="B10871" s="44" t="s">
        <v>1295</v>
      </c>
      <c r="C10871" s="48" t="s">
        <v>5710</v>
      </c>
      <c r="D10871" s="44">
        <v>2002</v>
      </c>
      <c r="E10871" s="48" t="s">
        <v>8749</v>
      </c>
      <c r="F10871" s="44" t="s">
        <v>1291</v>
      </c>
      <c r="G10871" s="61">
        <v>42792</v>
      </c>
    </row>
    <row r="10872" spans="1:7" x14ac:dyDescent="0.15">
      <c r="A10872" s="44">
        <v>90109</v>
      </c>
      <c r="B10872" s="44" t="s">
        <v>1296</v>
      </c>
      <c r="C10872" s="48" t="s">
        <v>745</v>
      </c>
      <c r="D10872" s="44">
        <v>2001</v>
      </c>
      <c r="E10872" s="48" t="s">
        <v>8697</v>
      </c>
      <c r="F10872" s="44" t="s">
        <v>1291</v>
      </c>
      <c r="G10872" s="61">
        <v>42429</v>
      </c>
    </row>
    <row r="10873" spans="1:7" x14ac:dyDescent="0.15">
      <c r="A10873" s="133">
        <v>90111</v>
      </c>
      <c r="B10873" s="133" t="s">
        <v>1295</v>
      </c>
      <c r="C10873" s="134" t="s">
        <v>5711</v>
      </c>
      <c r="D10873" s="133">
        <v>2002</v>
      </c>
      <c r="E10873" s="134" t="s">
        <v>8820</v>
      </c>
      <c r="F10873" s="133" t="s">
        <v>1291</v>
      </c>
    </row>
    <row r="10874" spans="1:7" x14ac:dyDescent="0.15">
      <c r="A10874" s="44">
        <v>90112</v>
      </c>
      <c r="B10874" s="44" t="s">
        <v>1295</v>
      </c>
      <c r="C10874" s="48" t="s">
        <v>10</v>
      </c>
      <c r="D10874" s="44">
        <v>2002</v>
      </c>
      <c r="E10874" s="48" t="s">
        <v>8699</v>
      </c>
      <c r="F10874" s="44" t="s">
        <v>1294</v>
      </c>
      <c r="G10874" s="61">
        <v>43100</v>
      </c>
    </row>
    <row r="10875" spans="1:7" x14ac:dyDescent="0.15">
      <c r="A10875" s="44">
        <v>90113</v>
      </c>
      <c r="B10875" s="44" t="s">
        <v>1295</v>
      </c>
      <c r="C10875" s="48" t="s">
        <v>8660</v>
      </c>
      <c r="D10875" s="44">
        <v>2000</v>
      </c>
      <c r="E10875" s="48" t="s">
        <v>8706</v>
      </c>
      <c r="F10875" s="44" t="s">
        <v>1291</v>
      </c>
      <c r="G10875" s="61"/>
    </row>
    <row r="10876" spans="1:7" x14ac:dyDescent="0.15">
      <c r="A10876" s="44">
        <v>90114</v>
      </c>
      <c r="B10876" s="44" t="s">
        <v>1296</v>
      </c>
      <c r="C10876" s="48" t="s">
        <v>5712</v>
      </c>
      <c r="D10876" s="44">
        <v>2000</v>
      </c>
      <c r="E10876" s="48" t="s">
        <v>8782</v>
      </c>
      <c r="F10876" s="44" t="s">
        <v>1292</v>
      </c>
      <c r="G10876" s="61"/>
    </row>
    <row r="10877" spans="1:7" x14ac:dyDescent="0.15">
      <c r="A10877" s="44">
        <v>90115</v>
      </c>
      <c r="B10877" s="44" t="s">
        <v>1295</v>
      </c>
      <c r="C10877" s="48" t="s">
        <v>247</v>
      </c>
      <c r="D10877" s="44">
        <v>2001</v>
      </c>
      <c r="E10877" s="48" t="s">
        <v>8716</v>
      </c>
      <c r="F10877" s="44" t="s">
        <v>1294</v>
      </c>
      <c r="G10877" s="61">
        <v>43100</v>
      </c>
    </row>
    <row r="10878" spans="1:7" x14ac:dyDescent="0.15">
      <c r="A10878" s="44">
        <v>90117</v>
      </c>
      <c r="B10878" s="44" t="s">
        <v>1296</v>
      </c>
      <c r="C10878" s="48" t="s">
        <v>5713</v>
      </c>
      <c r="D10878" s="44">
        <v>2001</v>
      </c>
      <c r="E10878" s="48" t="s">
        <v>8704</v>
      </c>
      <c r="F10878" s="44" t="s">
        <v>1292</v>
      </c>
      <c r="G10878" s="61"/>
    </row>
    <row r="10879" spans="1:7" x14ac:dyDescent="0.15">
      <c r="A10879" s="44">
        <v>90118</v>
      </c>
      <c r="B10879" s="44" t="s">
        <v>1296</v>
      </c>
      <c r="C10879" s="48" t="s">
        <v>5714</v>
      </c>
      <c r="D10879" s="44">
        <v>2001</v>
      </c>
      <c r="E10879" s="48" t="s">
        <v>9188</v>
      </c>
      <c r="F10879" s="44" t="s">
        <v>1291</v>
      </c>
      <c r="G10879" s="61"/>
    </row>
    <row r="10880" spans="1:7" x14ac:dyDescent="0.15">
      <c r="A10880" s="44">
        <v>90120</v>
      </c>
      <c r="B10880" s="44" t="s">
        <v>1296</v>
      </c>
      <c r="C10880" s="48" t="s">
        <v>5715</v>
      </c>
      <c r="D10880" s="44">
        <v>2001</v>
      </c>
      <c r="E10880" s="48" t="s">
        <v>8841</v>
      </c>
      <c r="F10880" s="44" t="s">
        <v>1293</v>
      </c>
      <c r="G10880" s="61"/>
    </row>
    <row r="10881" spans="1:7" x14ac:dyDescent="0.15">
      <c r="A10881" s="44">
        <v>90122</v>
      </c>
      <c r="B10881" s="44" t="s">
        <v>1296</v>
      </c>
      <c r="C10881" s="48" t="s">
        <v>5716</v>
      </c>
      <c r="D10881" s="44">
        <v>2001</v>
      </c>
      <c r="E10881" s="48" t="s">
        <v>8757</v>
      </c>
      <c r="F10881" s="44" t="s">
        <v>1295</v>
      </c>
      <c r="G10881" s="61"/>
    </row>
    <row r="10882" spans="1:7" x14ac:dyDescent="0.15">
      <c r="A10882" s="44">
        <v>90123</v>
      </c>
      <c r="B10882" s="44" t="s">
        <v>1296</v>
      </c>
      <c r="C10882" s="48" t="s">
        <v>5717</v>
      </c>
      <c r="D10882" s="44">
        <v>2000</v>
      </c>
      <c r="E10882" s="48" t="s">
        <v>8786</v>
      </c>
      <c r="F10882" s="44" t="s">
        <v>1297</v>
      </c>
      <c r="G10882" s="61"/>
    </row>
    <row r="10883" spans="1:7" x14ac:dyDescent="0.15">
      <c r="A10883" s="44">
        <v>90125</v>
      </c>
      <c r="B10883" s="44" t="s">
        <v>1296</v>
      </c>
      <c r="C10883" s="48" t="s">
        <v>5718</v>
      </c>
      <c r="D10883" s="44">
        <v>2000</v>
      </c>
      <c r="E10883" s="48" t="s">
        <v>8784</v>
      </c>
      <c r="F10883" s="44" t="s">
        <v>1290</v>
      </c>
      <c r="G10883" s="61"/>
    </row>
    <row r="10884" spans="1:7" x14ac:dyDescent="0.15">
      <c r="A10884" s="44">
        <v>90129</v>
      </c>
      <c r="B10884" s="44" t="s">
        <v>1296</v>
      </c>
      <c r="C10884" s="48" t="s">
        <v>5719</v>
      </c>
      <c r="D10884" s="44">
        <v>2002</v>
      </c>
      <c r="E10884" s="48" t="s">
        <v>8803</v>
      </c>
      <c r="F10884" s="44" t="s">
        <v>1296</v>
      </c>
      <c r="G10884" s="61">
        <v>43100</v>
      </c>
    </row>
    <row r="10885" spans="1:7" x14ac:dyDescent="0.15">
      <c r="A10885" s="44">
        <v>90130</v>
      </c>
      <c r="B10885" s="44" t="s">
        <v>1295</v>
      </c>
      <c r="C10885" s="48" t="s">
        <v>5720</v>
      </c>
      <c r="D10885" s="44">
        <v>2003</v>
      </c>
      <c r="E10885" s="48" t="s">
        <v>9173</v>
      </c>
      <c r="F10885" s="44" t="s">
        <v>1296</v>
      </c>
      <c r="G10885" s="61"/>
    </row>
    <row r="10886" spans="1:7" x14ac:dyDescent="0.15">
      <c r="A10886" s="44">
        <v>90131</v>
      </c>
      <c r="B10886" s="44" t="s">
        <v>1296</v>
      </c>
      <c r="C10886" s="48" t="s">
        <v>5721</v>
      </c>
      <c r="D10886" s="44">
        <v>2003</v>
      </c>
      <c r="E10886" s="48" t="s">
        <v>8704</v>
      </c>
      <c r="F10886" s="44" t="s">
        <v>1292</v>
      </c>
      <c r="G10886" s="61">
        <v>42443</v>
      </c>
    </row>
    <row r="10887" spans="1:7" x14ac:dyDescent="0.15">
      <c r="A10887" s="44">
        <v>90133</v>
      </c>
      <c r="B10887" s="44" t="s">
        <v>1296</v>
      </c>
      <c r="C10887" s="48" t="s">
        <v>11298</v>
      </c>
      <c r="D10887" s="44">
        <v>1999</v>
      </c>
      <c r="E10887" s="48" t="s">
        <v>8707</v>
      </c>
      <c r="F10887" s="44" t="s">
        <v>1290</v>
      </c>
      <c r="G10887" s="61"/>
    </row>
    <row r="10888" spans="1:7" x14ac:dyDescent="0.15">
      <c r="A10888" s="44">
        <v>90134</v>
      </c>
      <c r="B10888" s="44" t="s">
        <v>1295</v>
      </c>
      <c r="C10888" s="48" t="s">
        <v>1067</v>
      </c>
      <c r="D10888" s="44">
        <v>2001</v>
      </c>
      <c r="E10888" s="48" t="s">
        <v>9179</v>
      </c>
      <c r="F10888" s="44" t="s">
        <v>1294</v>
      </c>
      <c r="G10888" s="61"/>
    </row>
    <row r="10889" spans="1:7" x14ac:dyDescent="0.15">
      <c r="A10889" s="44">
        <v>90135</v>
      </c>
      <c r="B10889" s="44" t="s">
        <v>1296</v>
      </c>
      <c r="C10889" s="48" t="s">
        <v>5722</v>
      </c>
      <c r="D10889" s="44">
        <v>2001</v>
      </c>
      <c r="E10889" s="48" t="s">
        <v>8732</v>
      </c>
      <c r="F10889" s="44" t="s">
        <v>1292</v>
      </c>
      <c r="G10889" s="61"/>
    </row>
    <row r="10890" spans="1:7" x14ac:dyDescent="0.15">
      <c r="A10890" s="44">
        <v>90136</v>
      </c>
      <c r="B10890" s="44" t="s">
        <v>1295</v>
      </c>
      <c r="C10890" s="48" t="s">
        <v>11299</v>
      </c>
      <c r="D10890" s="44">
        <v>1999</v>
      </c>
      <c r="E10890" s="48" t="s">
        <v>8810</v>
      </c>
      <c r="F10890" s="44" t="s">
        <v>1293</v>
      </c>
      <c r="G10890" s="61"/>
    </row>
    <row r="10891" spans="1:7" x14ac:dyDescent="0.15">
      <c r="A10891" s="133">
        <v>90137</v>
      </c>
      <c r="B10891" s="133" t="s">
        <v>1296</v>
      </c>
      <c r="C10891" s="134" t="s">
        <v>5723</v>
      </c>
      <c r="D10891" s="133">
        <v>2002</v>
      </c>
      <c r="E10891" s="134" t="s">
        <v>8801</v>
      </c>
      <c r="F10891" s="133" t="s">
        <v>1296</v>
      </c>
    </row>
    <row r="10892" spans="1:7" x14ac:dyDescent="0.15">
      <c r="A10892" s="133">
        <v>90138</v>
      </c>
      <c r="B10892" s="133" t="s">
        <v>1296</v>
      </c>
      <c r="C10892" s="134" t="s">
        <v>5724</v>
      </c>
      <c r="D10892" s="133">
        <v>2001</v>
      </c>
      <c r="E10892" s="134" t="s">
        <v>8696</v>
      </c>
      <c r="F10892" s="133" t="s">
        <v>1291</v>
      </c>
    </row>
    <row r="10893" spans="1:7" x14ac:dyDescent="0.15">
      <c r="A10893" s="133">
        <v>90139</v>
      </c>
      <c r="B10893" s="133" t="s">
        <v>1295</v>
      </c>
      <c r="C10893" s="134" t="s">
        <v>5725</v>
      </c>
      <c r="D10893" s="133">
        <v>2003</v>
      </c>
      <c r="E10893" s="134" t="s">
        <v>8696</v>
      </c>
      <c r="F10893" s="133" t="s">
        <v>1291</v>
      </c>
    </row>
    <row r="10894" spans="1:7" x14ac:dyDescent="0.15">
      <c r="A10894" s="133">
        <v>90141</v>
      </c>
      <c r="B10894" s="133" t="s">
        <v>1296</v>
      </c>
      <c r="C10894" s="134" t="s">
        <v>621</v>
      </c>
      <c r="D10894" s="133">
        <v>2003</v>
      </c>
      <c r="E10894" s="134" t="s">
        <v>8694</v>
      </c>
      <c r="F10894" s="133" t="s">
        <v>1291</v>
      </c>
    </row>
    <row r="10895" spans="1:7" x14ac:dyDescent="0.15">
      <c r="A10895" s="133">
        <v>90147</v>
      </c>
      <c r="B10895" s="133" t="s">
        <v>1295</v>
      </c>
      <c r="C10895" s="134" t="s">
        <v>6107</v>
      </c>
      <c r="D10895" s="133">
        <v>2002</v>
      </c>
      <c r="E10895" s="134" t="s">
        <v>8821</v>
      </c>
      <c r="F10895" s="133" t="s">
        <v>1299</v>
      </c>
    </row>
    <row r="10896" spans="1:7" x14ac:dyDescent="0.15">
      <c r="A10896" s="133">
        <v>90149</v>
      </c>
      <c r="B10896" s="133" t="s">
        <v>1296</v>
      </c>
      <c r="C10896" s="134" t="s">
        <v>8688</v>
      </c>
      <c r="D10896" s="133">
        <v>2003</v>
      </c>
      <c r="E10896" s="134" t="s">
        <v>8704</v>
      </c>
      <c r="F10896" s="133" t="s">
        <v>1292</v>
      </c>
      <c r="G10896" s="135">
        <v>43059</v>
      </c>
    </row>
    <row r="10897" spans="1:7" x14ac:dyDescent="0.15">
      <c r="A10897" s="133">
        <v>90150</v>
      </c>
      <c r="B10897" s="133" t="s">
        <v>1295</v>
      </c>
      <c r="C10897" s="134" t="s">
        <v>6108</v>
      </c>
      <c r="D10897" s="133">
        <v>2003</v>
      </c>
      <c r="E10897" s="134" t="s">
        <v>8758</v>
      </c>
      <c r="F10897" s="133" t="s">
        <v>1292</v>
      </c>
      <c r="G10897" s="135">
        <v>43100</v>
      </c>
    </row>
    <row r="10898" spans="1:7" x14ac:dyDescent="0.15">
      <c r="A10898" s="133">
        <v>90151</v>
      </c>
      <c r="B10898" s="133" t="s">
        <v>1295</v>
      </c>
      <c r="C10898" s="134" t="s">
        <v>6109</v>
      </c>
      <c r="D10898" s="133">
        <v>2005</v>
      </c>
      <c r="E10898" s="134" t="s">
        <v>8698</v>
      </c>
      <c r="F10898" s="133" t="s">
        <v>1298</v>
      </c>
      <c r="G10898" s="135">
        <v>43100</v>
      </c>
    </row>
    <row r="10899" spans="1:7" x14ac:dyDescent="0.15">
      <c r="A10899" s="133">
        <v>90152</v>
      </c>
      <c r="B10899" s="133" t="s">
        <v>1295</v>
      </c>
      <c r="C10899" s="134" t="s">
        <v>6110</v>
      </c>
      <c r="D10899" s="133">
        <v>2002</v>
      </c>
      <c r="E10899" s="134" t="s">
        <v>8697</v>
      </c>
      <c r="F10899" s="133" t="s">
        <v>1291</v>
      </c>
    </row>
    <row r="10900" spans="1:7" x14ac:dyDescent="0.15">
      <c r="A10900" s="133">
        <v>90153</v>
      </c>
      <c r="B10900" s="133" t="s">
        <v>1295</v>
      </c>
      <c r="C10900" s="134" t="s">
        <v>6111</v>
      </c>
      <c r="D10900" s="133">
        <v>2005</v>
      </c>
      <c r="E10900" s="134" t="s">
        <v>8697</v>
      </c>
      <c r="F10900" s="133" t="s">
        <v>1291</v>
      </c>
      <c r="G10900" s="135">
        <v>43100</v>
      </c>
    </row>
    <row r="10901" spans="1:7" x14ac:dyDescent="0.15">
      <c r="A10901" s="133">
        <v>90154</v>
      </c>
      <c r="B10901" s="133" t="s">
        <v>1295</v>
      </c>
      <c r="C10901" s="134" t="s">
        <v>6112</v>
      </c>
      <c r="D10901" s="133">
        <v>2001</v>
      </c>
      <c r="E10901" s="134" t="s">
        <v>8724</v>
      </c>
      <c r="F10901" s="133" t="s">
        <v>1293</v>
      </c>
    </row>
    <row r="10902" spans="1:7" x14ac:dyDescent="0.15">
      <c r="A10902" s="133">
        <v>90155</v>
      </c>
      <c r="B10902" s="133" t="s">
        <v>1295</v>
      </c>
      <c r="C10902" s="134" t="s">
        <v>5726</v>
      </c>
      <c r="D10902" s="133">
        <v>2004</v>
      </c>
      <c r="E10902" s="134" t="s">
        <v>8828</v>
      </c>
      <c r="F10902" s="133" t="s">
        <v>1294</v>
      </c>
    </row>
    <row r="10903" spans="1:7" x14ac:dyDescent="0.15">
      <c r="A10903" s="133">
        <v>90156</v>
      </c>
      <c r="B10903" s="133" t="s">
        <v>1296</v>
      </c>
      <c r="C10903" s="134" t="s">
        <v>5727</v>
      </c>
      <c r="D10903" s="133">
        <v>2005</v>
      </c>
      <c r="E10903" s="134" t="s">
        <v>8828</v>
      </c>
      <c r="F10903" s="133" t="s">
        <v>1294</v>
      </c>
    </row>
    <row r="10904" spans="1:7" x14ac:dyDescent="0.15">
      <c r="A10904" s="133">
        <v>90157</v>
      </c>
      <c r="B10904" s="133" t="s">
        <v>1295</v>
      </c>
      <c r="C10904" s="134" t="s">
        <v>1384</v>
      </c>
      <c r="D10904" s="133">
        <v>2003</v>
      </c>
      <c r="E10904" s="134" t="s">
        <v>8691</v>
      </c>
      <c r="F10904" s="133" t="s">
        <v>1296</v>
      </c>
      <c r="G10904" s="135">
        <v>43002</v>
      </c>
    </row>
    <row r="10905" spans="1:7" x14ac:dyDescent="0.15">
      <c r="A10905" s="133">
        <v>90158</v>
      </c>
      <c r="B10905" s="133" t="s">
        <v>1296</v>
      </c>
      <c r="C10905" s="134" t="s">
        <v>6117</v>
      </c>
      <c r="D10905" s="133">
        <v>2003</v>
      </c>
      <c r="E10905" s="134" t="s">
        <v>8706</v>
      </c>
      <c r="F10905" s="133" t="s">
        <v>1291</v>
      </c>
      <c r="G10905" s="135">
        <v>43100</v>
      </c>
    </row>
    <row r="10906" spans="1:7" x14ac:dyDescent="0.15">
      <c r="A10906" s="133">
        <v>90159</v>
      </c>
      <c r="B10906" s="133" t="s">
        <v>1296</v>
      </c>
      <c r="C10906" s="134" t="s">
        <v>6643</v>
      </c>
      <c r="D10906" s="133">
        <v>2002</v>
      </c>
      <c r="E10906" s="134" t="s">
        <v>9463</v>
      </c>
      <c r="F10906" s="133" t="s">
        <v>1296</v>
      </c>
    </row>
    <row r="10907" spans="1:7" x14ac:dyDescent="0.15">
      <c r="A10907" s="133">
        <v>90161</v>
      </c>
      <c r="B10907" s="133" t="s">
        <v>1296</v>
      </c>
      <c r="C10907" s="134" t="s">
        <v>6644</v>
      </c>
      <c r="D10907" s="133">
        <v>2000</v>
      </c>
      <c r="E10907" s="134" t="s">
        <v>8864</v>
      </c>
      <c r="F10907" s="133" t="s">
        <v>1296</v>
      </c>
      <c r="G10907" s="135">
        <v>43072</v>
      </c>
    </row>
    <row r="10908" spans="1:7" x14ac:dyDescent="0.15">
      <c r="A10908" s="133">
        <v>90162</v>
      </c>
      <c r="B10908" s="133" t="s">
        <v>1295</v>
      </c>
      <c r="C10908" s="134" t="s">
        <v>6645</v>
      </c>
      <c r="D10908" s="133">
        <v>2000</v>
      </c>
      <c r="E10908" s="134" t="s">
        <v>8725</v>
      </c>
      <c r="F10908" s="133" t="s">
        <v>1291</v>
      </c>
    </row>
    <row r="10909" spans="1:7" x14ac:dyDescent="0.15">
      <c r="A10909" s="133">
        <v>90163</v>
      </c>
      <c r="B10909" s="133" t="s">
        <v>1295</v>
      </c>
      <c r="C10909" s="134" t="s">
        <v>6646</v>
      </c>
      <c r="D10909" s="133">
        <v>2004</v>
      </c>
      <c r="E10909" s="134" t="s">
        <v>8725</v>
      </c>
      <c r="F10909" s="133" t="s">
        <v>1291</v>
      </c>
    </row>
    <row r="10910" spans="1:7" x14ac:dyDescent="0.15">
      <c r="A10910" s="133">
        <v>90164</v>
      </c>
      <c r="B10910" s="133" t="s">
        <v>1295</v>
      </c>
      <c r="C10910" s="134" t="s">
        <v>6647</v>
      </c>
      <c r="D10910" s="133">
        <v>2003</v>
      </c>
      <c r="E10910" s="134" t="s">
        <v>8721</v>
      </c>
      <c r="F10910" s="133" t="s">
        <v>1298</v>
      </c>
      <c r="G10910" s="135">
        <v>42841</v>
      </c>
    </row>
    <row r="10911" spans="1:7" x14ac:dyDescent="0.15">
      <c r="A10911" s="133">
        <v>90165</v>
      </c>
      <c r="B10911" s="133" t="s">
        <v>1296</v>
      </c>
      <c r="C10911" s="134" t="s">
        <v>6648</v>
      </c>
      <c r="D10911" s="133">
        <v>2004</v>
      </c>
      <c r="E10911" s="134" t="s">
        <v>8741</v>
      </c>
      <c r="F10911" s="133" t="s">
        <v>1292</v>
      </c>
    </row>
    <row r="10912" spans="1:7" x14ac:dyDescent="0.15">
      <c r="A10912" s="133">
        <v>90167</v>
      </c>
      <c r="B10912" s="133" t="s">
        <v>1295</v>
      </c>
      <c r="C10912" s="134" t="s">
        <v>7352</v>
      </c>
      <c r="D10912" s="133">
        <v>2006</v>
      </c>
      <c r="E10912" s="134" t="s">
        <v>8779</v>
      </c>
      <c r="F10912" s="133" t="s">
        <v>1298</v>
      </c>
      <c r="G10912" s="135">
        <v>43100</v>
      </c>
    </row>
    <row r="10913" spans="1:7" x14ac:dyDescent="0.15">
      <c r="A10913" s="133">
        <v>90168</v>
      </c>
      <c r="B10913" s="133" t="s">
        <v>1296</v>
      </c>
      <c r="C10913" s="134" t="s">
        <v>7322</v>
      </c>
      <c r="D10913" s="133">
        <v>2004</v>
      </c>
      <c r="E10913" s="134" t="s">
        <v>8704</v>
      </c>
      <c r="F10913" s="133" t="s">
        <v>1292</v>
      </c>
      <c r="G10913" s="135">
        <v>42779</v>
      </c>
    </row>
    <row r="10914" spans="1:7" x14ac:dyDescent="0.15">
      <c r="A10914" s="133">
        <v>90169</v>
      </c>
      <c r="B10914" s="133" t="s">
        <v>1296</v>
      </c>
      <c r="C10914" s="134" t="s">
        <v>7229</v>
      </c>
      <c r="D10914" s="133">
        <v>2005</v>
      </c>
      <c r="E10914" s="134" t="s">
        <v>8786</v>
      </c>
      <c r="F10914" s="133" t="s">
        <v>1297</v>
      </c>
      <c r="G10914" s="135">
        <v>42786</v>
      </c>
    </row>
    <row r="10915" spans="1:7" x14ac:dyDescent="0.15">
      <c r="A10915" s="133">
        <v>90170</v>
      </c>
      <c r="B10915" s="133" t="s">
        <v>1295</v>
      </c>
      <c r="C10915" s="134" t="s">
        <v>7231</v>
      </c>
      <c r="D10915" s="133">
        <v>2004</v>
      </c>
      <c r="E10915" s="134" t="s">
        <v>9980</v>
      </c>
      <c r="F10915" s="133" t="s">
        <v>1291</v>
      </c>
      <c r="G10915" s="135">
        <v>43100</v>
      </c>
    </row>
    <row r="10916" spans="1:7" x14ac:dyDescent="0.15">
      <c r="A10916" s="133">
        <v>90171</v>
      </c>
      <c r="B10916" s="133" t="s">
        <v>1295</v>
      </c>
      <c r="C10916" s="134" t="s">
        <v>7998</v>
      </c>
      <c r="D10916" s="133">
        <v>2006</v>
      </c>
      <c r="E10916" s="134" t="s">
        <v>8802</v>
      </c>
      <c r="F10916" s="133" t="s">
        <v>1296</v>
      </c>
      <c r="G10916" s="135">
        <v>43072</v>
      </c>
    </row>
    <row r="10917" spans="1:7" x14ac:dyDescent="0.15">
      <c r="A10917" s="133">
        <v>90172</v>
      </c>
      <c r="B10917" s="133" t="s">
        <v>1296</v>
      </c>
      <c r="C10917" s="134" t="s">
        <v>7999</v>
      </c>
      <c r="D10917" s="133">
        <v>2008</v>
      </c>
      <c r="E10917" s="134" t="s">
        <v>8791</v>
      </c>
      <c r="F10917" s="133" t="s">
        <v>1295</v>
      </c>
    </row>
    <row r="10918" spans="1:7" x14ac:dyDescent="0.15">
      <c r="A10918" s="133">
        <v>90173</v>
      </c>
      <c r="B10918" s="133" t="s">
        <v>1296</v>
      </c>
      <c r="C10918" s="134" t="s">
        <v>7918</v>
      </c>
      <c r="D10918" s="133">
        <v>2004</v>
      </c>
      <c r="E10918" s="134" t="s">
        <v>8720</v>
      </c>
      <c r="F10918" s="133" t="s">
        <v>1298</v>
      </c>
      <c r="G10918" s="135">
        <v>42896</v>
      </c>
    </row>
    <row r="10919" spans="1:7" x14ac:dyDescent="0.15">
      <c r="A10919" s="133">
        <v>90174</v>
      </c>
      <c r="B10919" s="133" t="s">
        <v>1296</v>
      </c>
      <c r="C10919" s="134" t="s">
        <v>11300</v>
      </c>
      <c r="D10919" s="133">
        <v>1999</v>
      </c>
      <c r="E10919" s="134" t="s">
        <v>8704</v>
      </c>
      <c r="F10919" s="133" t="s">
        <v>1292</v>
      </c>
    </row>
    <row r="10920" spans="1:7" x14ac:dyDescent="0.15">
      <c r="A10920" s="133">
        <v>90175</v>
      </c>
      <c r="B10920" s="133" t="s">
        <v>1296</v>
      </c>
      <c r="C10920" s="134" t="s">
        <v>8661</v>
      </c>
      <c r="D10920" s="133">
        <v>2002</v>
      </c>
      <c r="E10920" s="134" t="s">
        <v>8761</v>
      </c>
      <c r="F10920" s="133" t="s">
        <v>1292</v>
      </c>
      <c r="G10920" s="135">
        <v>43100</v>
      </c>
    </row>
    <row r="10921" spans="1:7" x14ac:dyDescent="0.15">
      <c r="A10921" s="133">
        <v>90176</v>
      </c>
      <c r="B10921" s="133" t="s">
        <v>1296</v>
      </c>
      <c r="C10921" s="134" t="s">
        <v>8290</v>
      </c>
      <c r="D10921" s="133">
        <v>2003</v>
      </c>
      <c r="E10921" s="134" t="s">
        <v>8704</v>
      </c>
      <c r="F10921" s="133" t="s">
        <v>1292</v>
      </c>
      <c r="G10921" s="135">
        <v>43059</v>
      </c>
    </row>
    <row r="10922" spans="1:7" x14ac:dyDescent="0.15">
      <c r="A10922" s="133">
        <v>90178</v>
      </c>
      <c r="B10922" s="133" t="s">
        <v>1295</v>
      </c>
      <c r="C10922" s="134" t="s">
        <v>10019</v>
      </c>
      <c r="D10922" s="133">
        <v>2005</v>
      </c>
      <c r="E10922" s="134" t="s">
        <v>8817</v>
      </c>
      <c r="F10922" s="133" t="s">
        <v>1291</v>
      </c>
    </row>
    <row r="10923" spans="1:7" x14ac:dyDescent="0.15">
      <c r="A10923" s="133">
        <v>90179</v>
      </c>
      <c r="B10923" s="133" t="s">
        <v>1295</v>
      </c>
      <c r="C10923" s="134" t="s">
        <v>10020</v>
      </c>
      <c r="D10923" s="133">
        <v>2006</v>
      </c>
      <c r="E10923" s="134" t="s">
        <v>8817</v>
      </c>
      <c r="F10923" s="133" t="s">
        <v>1291</v>
      </c>
    </row>
    <row r="10924" spans="1:7" x14ac:dyDescent="0.15">
      <c r="A10924" s="133">
        <v>90180</v>
      </c>
      <c r="B10924" s="133" t="s">
        <v>1296</v>
      </c>
      <c r="C10924" s="134" t="s">
        <v>8662</v>
      </c>
      <c r="D10924" s="133">
        <v>2005</v>
      </c>
      <c r="E10924" s="134" t="s">
        <v>8698</v>
      </c>
      <c r="F10924" s="133" t="s">
        <v>1298</v>
      </c>
      <c r="G10924" s="135">
        <v>43100</v>
      </c>
    </row>
    <row r="10925" spans="1:7" x14ac:dyDescent="0.15">
      <c r="A10925" s="133">
        <v>90181</v>
      </c>
      <c r="B10925" s="133" t="s">
        <v>1296</v>
      </c>
      <c r="C10925" s="134" t="s">
        <v>10192</v>
      </c>
      <c r="D10925" s="133">
        <v>2002</v>
      </c>
      <c r="E10925" s="134" t="s">
        <v>8788</v>
      </c>
      <c r="F10925" s="133" t="s">
        <v>1291</v>
      </c>
      <c r="G10925" s="135">
        <v>43100</v>
      </c>
    </row>
    <row r="10926" spans="1:7" x14ac:dyDescent="0.15">
      <c r="A10926" s="133">
        <v>90182</v>
      </c>
      <c r="B10926" s="133" t="s">
        <v>1296</v>
      </c>
      <c r="C10926" s="134" t="s">
        <v>8663</v>
      </c>
      <c r="D10926" s="133">
        <v>2003</v>
      </c>
      <c r="E10926" s="134" t="s">
        <v>8803</v>
      </c>
      <c r="F10926" s="133" t="s">
        <v>1296</v>
      </c>
      <c r="G10926" s="135">
        <v>43100</v>
      </c>
    </row>
    <row r="10927" spans="1:7" x14ac:dyDescent="0.15">
      <c r="A10927" s="133">
        <v>90183</v>
      </c>
      <c r="B10927" s="133" t="s">
        <v>1296</v>
      </c>
      <c r="C10927" s="134" t="s">
        <v>8664</v>
      </c>
      <c r="D10927" s="133">
        <v>2006</v>
      </c>
      <c r="E10927" s="134" t="s">
        <v>8706</v>
      </c>
      <c r="F10927" s="133" t="s">
        <v>1291</v>
      </c>
      <c r="G10927" s="135">
        <v>43100</v>
      </c>
    </row>
    <row r="10928" spans="1:7" x14ac:dyDescent="0.15">
      <c r="A10928" s="133">
        <v>90184</v>
      </c>
      <c r="B10928" s="133" t="s">
        <v>1295</v>
      </c>
      <c r="C10928" s="134" t="s">
        <v>8665</v>
      </c>
      <c r="D10928" s="133">
        <v>2002</v>
      </c>
      <c r="E10928" s="134" t="s">
        <v>8770</v>
      </c>
      <c r="F10928" s="133" t="s">
        <v>1291</v>
      </c>
    </row>
    <row r="10929" spans="1:7" x14ac:dyDescent="0.15">
      <c r="A10929" s="133">
        <v>90185</v>
      </c>
      <c r="B10929" s="133" t="s">
        <v>1296</v>
      </c>
      <c r="C10929" s="134" t="s">
        <v>8685</v>
      </c>
      <c r="D10929" s="133">
        <v>2007</v>
      </c>
      <c r="E10929" s="134" t="s">
        <v>8758</v>
      </c>
      <c r="F10929" s="133" t="s">
        <v>1292</v>
      </c>
    </row>
    <row r="10930" spans="1:7" x14ac:dyDescent="0.15">
      <c r="A10930" s="133">
        <v>90186</v>
      </c>
      <c r="B10930" s="133" t="s">
        <v>1296</v>
      </c>
      <c r="C10930" s="134" t="s">
        <v>8666</v>
      </c>
      <c r="D10930" s="133">
        <v>2007</v>
      </c>
      <c r="E10930" s="134" t="s">
        <v>8785</v>
      </c>
      <c r="F10930" s="133" t="s">
        <v>1297</v>
      </c>
      <c r="G10930" s="135">
        <v>43100</v>
      </c>
    </row>
    <row r="10931" spans="1:7" x14ac:dyDescent="0.15">
      <c r="A10931" s="133">
        <v>90187</v>
      </c>
      <c r="B10931" s="133" t="s">
        <v>1296</v>
      </c>
      <c r="C10931" s="134" t="s">
        <v>9618</v>
      </c>
      <c r="D10931" s="133">
        <v>2006</v>
      </c>
      <c r="E10931" s="134" t="s">
        <v>8697</v>
      </c>
      <c r="F10931" s="133" t="s">
        <v>1291</v>
      </c>
      <c r="G10931" s="135">
        <v>43100</v>
      </c>
    </row>
    <row r="10932" spans="1:7" x14ac:dyDescent="0.15">
      <c r="A10932" s="133">
        <v>90188</v>
      </c>
      <c r="B10932" s="133" t="s">
        <v>1295</v>
      </c>
      <c r="C10932" s="134" t="s">
        <v>9619</v>
      </c>
      <c r="D10932" s="133">
        <v>2006</v>
      </c>
      <c r="E10932" s="134" t="s">
        <v>8716</v>
      </c>
      <c r="F10932" s="133" t="s">
        <v>1294</v>
      </c>
      <c r="G10932" s="135">
        <v>43100</v>
      </c>
    </row>
    <row r="10933" spans="1:7" x14ac:dyDescent="0.15">
      <c r="A10933" s="133">
        <v>90189</v>
      </c>
      <c r="B10933" s="133" t="s">
        <v>1295</v>
      </c>
      <c r="C10933" s="134" t="s">
        <v>9620</v>
      </c>
      <c r="D10933" s="133">
        <v>2000</v>
      </c>
      <c r="E10933" s="134" t="s">
        <v>9463</v>
      </c>
      <c r="F10933" s="133" t="s">
        <v>1296</v>
      </c>
    </row>
    <row r="10934" spans="1:7" x14ac:dyDescent="0.15">
      <c r="A10934" s="133">
        <v>90190</v>
      </c>
      <c r="B10934" s="133" t="s">
        <v>1295</v>
      </c>
      <c r="C10934" s="134" t="s">
        <v>9973</v>
      </c>
      <c r="D10934" s="133">
        <v>2005</v>
      </c>
      <c r="E10934" s="134" t="s">
        <v>9983</v>
      </c>
      <c r="F10934" s="133" t="s">
        <v>1291</v>
      </c>
      <c r="G10934" s="135">
        <v>43100</v>
      </c>
    </row>
    <row r="10935" spans="1:7" x14ac:dyDescent="0.15">
      <c r="A10935" s="133">
        <v>90191</v>
      </c>
      <c r="B10935" s="133" t="s">
        <v>1295</v>
      </c>
      <c r="C10935" s="134" t="s">
        <v>9974</v>
      </c>
      <c r="D10935" s="133">
        <v>2005</v>
      </c>
      <c r="E10935" s="134" t="s">
        <v>8706</v>
      </c>
      <c r="F10935" s="133" t="s">
        <v>1291</v>
      </c>
      <c r="G10935" s="135">
        <v>43100</v>
      </c>
    </row>
    <row r="10936" spans="1:7" x14ac:dyDescent="0.15">
      <c r="A10936" s="133">
        <v>90192</v>
      </c>
      <c r="B10936" s="133" t="s">
        <v>1296</v>
      </c>
      <c r="C10936" s="134" t="s">
        <v>10017</v>
      </c>
      <c r="D10936" s="133">
        <v>2006</v>
      </c>
      <c r="E10936" s="134" t="s">
        <v>8766</v>
      </c>
      <c r="F10936" s="133" t="s">
        <v>1291</v>
      </c>
      <c r="G10936" s="135">
        <v>43100</v>
      </c>
    </row>
    <row r="10937" spans="1:7" x14ac:dyDescent="0.15">
      <c r="A10937" s="133">
        <v>90193</v>
      </c>
      <c r="B10937" s="133" t="s">
        <v>1296</v>
      </c>
      <c r="C10937" s="134" t="s">
        <v>10018</v>
      </c>
      <c r="D10937" s="133">
        <v>2007</v>
      </c>
      <c r="E10937" s="134" t="s">
        <v>8766</v>
      </c>
      <c r="F10937" s="133" t="s">
        <v>1291</v>
      </c>
    </row>
    <row r="10938" spans="1:7" x14ac:dyDescent="0.15">
      <c r="A10938" s="133">
        <v>90194</v>
      </c>
      <c r="B10938" s="133" t="s">
        <v>1295</v>
      </c>
      <c r="C10938" s="134" t="s">
        <v>11371</v>
      </c>
      <c r="D10938" s="133">
        <v>2002</v>
      </c>
      <c r="E10938" s="134" t="s">
        <v>9589</v>
      </c>
      <c r="F10938" s="133" t="s">
        <v>1298</v>
      </c>
    </row>
    <row r="10939" spans="1:7" x14ac:dyDescent="0.15">
      <c r="A10939" s="133">
        <v>90195</v>
      </c>
      <c r="B10939" s="133" t="s">
        <v>1295</v>
      </c>
      <c r="C10939" s="134" t="s">
        <v>11372</v>
      </c>
      <c r="D10939" s="133">
        <v>2002</v>
      </c>
      <c r="E10939" s="134" t="s">
        <v>8803</v>
      </c>
      <c r="F10939" s="133" t="s">
        <v>1296</v>
      </c>
    </row>
    <row r="10940" spans="1:7" x14ac:dyDescent="0.15">
      <c r="A10940" s="133">
        <v>90196</v>
      </c>
      <c r="B10940" s="133" t="s">
        <v>1295</v>
      </c>
      <c r="C10940" s="134" t="s">
        <v>11373</v>
      </c>
      <c r="D10940" s="133">
        <v>2002</v>
      </c>
      <c r="E10940" s="134" t="s">
        <v>8803</v>
      </c>
      <c r="F10940" s="133" t="s">
        <v>1296</v>
      </c>
    </row>
    <row r="10941" spans="1:7" x14ac:dyDescent="0.15">
      <c r="A10941" s="133">
        <v>90197</v>
      </c>
      <c r="B10941" s="133" t="s">
        <v>1295</v>
      </c>
      <c r="C10941" s="134" t="s">
        <v>11374</v>
      </c>
      <c r="D10941" s="133">
        <v>2002</v>
      </c>
      <c r="E10941" s="134" t="s">
        <v>8803</v>
      </c>
      <c r="F10941" s="133" t="s">
        <v>1296</v>
      </c>
    </row>
    <row r="10942" spans="1:7" x14ac:dyDescent="0.15">
      <c r="A10942" s="133">
        <v>90198</v>
      </c>
      <c r="B10942" s="133" t="s">
        <v>1296</v>
      </c>
      <c r="C10942" s="134" t="s">
        <v>11375</v>
      </c>
      <c r="D10942" s="133">
        <v>2004</v>
      </c>
      <c r="E10942" s="134" t="s">
        <v>8748</v>
      </c>
      <c r="F10942" s="133" t="s">
        <v>1296</v>
      </c>
    </row>
    <row r="10943" spans="1:7" x14ac:dyDescent="0.15">
      <c r="A10943" s="133">
        <v>90199</v>
      </c>
      <c r="B10943" s="133" t="s">
        <v>1295</v>
      </c>
      <c r="C10943" s="134" t="s">
        <v>11376</v>
      </c>
      <c r="D10943" s="133">
        <v>2004</v>
      </c>
      <c r="E10943" s="134" t="s">
        <v>9980</v>
      </c>
      <c r="F10943" s="133" t="s">
        <v>1291</v>
      </c>
    </row>
    <row r="10944" spans="1:7" x14ac:dyDescent="0.15">
      <c r="A10944" s="133">
        <v>90200</v>
      </c>
      <c r="B10944" s="133" t="s">
        <v>1296</v>
      </c>
      <c r="C10944" s="134" t="s">
        <v>11377</v>
      </c>
      <c r="D10944" s="133">
        <v>2007</v>
      </c>
      <c r="E10944" s="134" t="s">
        <v>8761</v>
      </c>
      <c r="F10944" s="133" t="s">
        <v>1292</v>
      </c>
    </row>
    <row r="10945" spans="1:6" x14ac:dyDescent="0.15">
      <c r="A10945" s="133">
        <v>90201</v>
      </c>
      <c r="B10945" s="133" t="s">
        <v>1296</v>
      </c>
      <c r="C10945" s="134" t="s">
        <v>11378</v>
      </c>
      <c r="D10945" s="133">
        <v>2006</v>
      </c>
      <c r="E10945" s="134" t="s">
        <v>8763</v>
      </c>
      <c r="F10945" s="133" t="s">
        <v>1299</v>
      </c>
    </row>
    <row r="10946" spans="1:6" x14ac:dyDescent="0.15">
      <c r="A10946" s="133">
        <v>90202</v>
      </c>
      <c r="B10946" s="133" t="s">
        <v>1296</v>
      </c>
      <c r="C10946" s="134" t="s">
        <v>11379</v>
      </c>
      <c r="D10946" s="133">
        <v>2006</v>
      </c>
      <c r="E10946" s="134" t="s">
        <v>8781</v>
      </c>
      <c r="F10946" s="133" t="s">
        <v>1295</v>
      </c>
    </row>
  </sheetData>
  <sheetProtection algorithmName="SHA-512" hashValue="MVkmOTtB//EqcRRj+uD3w295UC8A3jnYjJcGOUNNjO7r5ZxI3ZEnmwV4vyxwhGjrzgH7nWD239piFrbA6pHnbA==" saltValue="llBvfuMRhgLnTgyqJu4nbw==" spinCount="100000" sheet="1" objects="1" scenarios="1" formatCells="0" formatColumns="0" formatRows="0"/>
  <sortState ref="A2:G1018517">
    <sortCondition ref="C2:C1018517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G1"/>
  <sheetViews>
    <sheetView workbookViewId="0">
      <pane ySplit="1" topLeftCell="A2" activePane="bottomLeft" state="frozen"/>
      <selection pane="bottomLeft" activeCell="A2" sqref="A2"/>
    </sheetView>
  </sheetViews>
  <sheetFormatPr defaultRowHeight="10.5" x14ac:dyDescent="0.15"/>
  <cols>
    <col min="1" max="1" width="5.28515625" style="34" bestFit="1" customWidth="1"/>
    <col min="2" max="2" width="2.28515625" style="34" bestFit="1" customWidth="1"/>
    <col min="3" max="3" width="42.5703125" style="38" bestFit="1" customWidth="1"/>
    <col min="4" max="4" width="4.42578125" style="34" bestFit="1" customWidth="1"/>
    <col min="5" max="5" width="31.140625" style="38" bestFit="1" customWidth="1"/>
    <col min="6" max="6" width="4.140625" style="34" bestFit="1" customWidth="1"/>
    <col min="7" max="7" width="10" style="34" bestFit="1" customWidth="1"/>
    <col min="8" max="16384" width="9.140625" style="34"/>
  </cols>
  <sheetData>
    <row r="1" spans="1:7" x14ac:dyDescent="0.15">
      <c r="A1" s="37" t="s">
        <v>1383</v>
      </c>
      <c r="B1" s="35" t="s">
        <v>1382</v>
      </c>
      <c r="C1" s="37" t="s">
        <v>0</v>
      </c>
      <c r="D1" s="35" t="s">
        <v>1381</v>
      </c>
      <c r="E1" s="37" t="s">
        <v>2</v>
      </c>
      <c r="F1" s="35" t="s">
        <v>7425</v>
      </c>
      <c r="G1" s="36" t="s">
        <v>8880</v>
      </c>
    </row>
  </sheetData>
  <sheetProtection algorithmName="SHA-512" hashValue="t0qrXCJ2n31eFSabb4kp3nCOqIuOxv4C6k+HIR9oFWPTlSDrGNKdQPlEMPNZCfCpldwf/qKEGyxYIO+ihUYTVA==" saltValue="EK4y0FDzzIlOhrZsUwzvXQ==" spinCount="100000" sheet="1" objects="1" scenarios="1" formatCells="0" formatColumns="0" formatRows="0"/>
  <dataValidations disablePrompts="1" count="1">
    <dataValidation type="list" showInputMessage="1" showErrorMessage="1" errorTitle="ΦΥΛΟ !" error="Αρρεν ή Θήλυ" sqref="B1:B1048576" xr:uid="{00000000-0002-0000-0700-000000000000}">
      <formula1>valid_Sex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"/>
  <sheetViews>
    <sheetView workbookViewId="0"/>
  </sheetViews>
  <sheetFormatPr defaultRowHeight="10.5" x14ac:dyDescent="0.2"/>
  <cols>
    <col min="1" max="16384" width="9.140625" style="105"/>
  </cols>
  <sheetData/>
  <sheetProtection algorithmName="SHA-512" hashValue="yecnfHPj6C2OOifk5VU76Qzu0dD+o2JXeLjhqi6ow2zDrbhSl43oe9tO9Y0WUzYctj9GBXunMeeamPKIugMRFw==" saltValue="9OFN4chPE2BSyKCP1lkKhw==" spinCount="100000" sheet="1" objects="1" scenarios="1" formatCells="0" formatColumns="0" formatRows="0"/>
  <printOptions horizontalCentered="1" gridLines="1"/>
  <pageMargins left="0.39370078740157483" right="0.39370078740157483" top="0.39370078740157483" bottom="0.59055118110236227" header="0.31496062992125984" footer="0.31496062992125984"/>
  <pageSetup paperSize="9" scale="75" fitToHeight="50" orientation="portrait" horizontalDpi="300" verticalDpi="300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/>
  <dimension ref="A1:O350"/>
  <sheetViews>
    <sheetView workbookViewId="0">
      <pane ySplit="1" topLeftCell="A2" activePane="bottomLeft" state="frozen"/>
      <selection pane="bottomLeft" activeCell="A2" sqref="A2"/>
    </sheetView>
  </sheetViews>
  <sheetFormatPr defaultColWidth="8.85546875" defaultRowHeight="10.5" x14ac:dyDescent="0.2"/>
  <cols>
    <col min="1" max="1" width="7.5703125" style="7" bestFit="1" customWidth="1"/>
    <col min="2" max="2" width="2.7109375" style="7" customWidth="1"/>
    <col min="3" max="3" width="11" style="81" bestFit="1" customWidth="1"/>
    <col min="4" max="4" width="7.7109375" style="81" bestFit="1" customWidth="1"/>
    <col min="5" max="5" width="8.85546875" style="81" bestFit="1" customWidth="1"/>
    <col min="6" max="6" width="1.7109375" style="82" customWidth="1"/>
    <col min="7" max="7" width="7.5703125" style="82" bestFit="1" customWidth="1"/>
    <col min="8" max="8" width="1.7109375" style="82" customWidth="1"/>
    <col min="9" max="9" width="11.7109375" style="82" customWidth="1"/>
    <col min="10" max="10" width="1.7109375" style="115" customWidth="1"/>
    <col min="11" max="11" width="15.85546875" style="82" customWidth="1"/>
    <col min="12" max="12" width="1.7109375" style="115" customWidth="1"/>
    <col min="13" max="13" width="26.85546875" style="82" customWidth="1"/>
    <col min="14" max="14" width="7.140625" style="81" bestFit="1" customWidth="1"/>
    <col min="15" max="15" width="6.42578125" style="81" bestFit="1" customWidth="1"/>
    <col min="16" max="16" width="2.7109375" style="82" customWidth="1"/>
    <col min="17" max="16384" width="8.85546875" style="82"/>
  </cols>
  <sheetData>
    <row r="1" spans="1:15" s="69" customFormat="1" ht="12" customHeight="1" x14ac:dyDescent="0.2">
      <c r="A1" s="67" t="s">
        <v>9841</v>
      </c>
      <c r="B1" s="71"/>
      <c r="C1" s="111" t="s">
        <v>9837</v>
      </c>
      <c r="D1" s="112" t="s">
        <v>9631</v>
      </c>
      <c r="E1" s="112" t="s">
        <v>9632</v>
      </c>
      <c r="G1" s="67" t="s">
        <v>9838</v>
      </c>
      <c r="I1" s="67" t="s">
        <v>9839</v>
      </c>
      <c r="J1" s="109"/>
      <c r="K1" s="67" t="s">
        <v>9840</v>
      </c>
      <c r="L1" s="109"/>
      <c r="M1" s="67" t="s">
        <v>9835</v>
      </c>
      <c r="N1" s="67" t="s">
        <v>9836</v>
      </c>
      <c r="O1" s="67" t="s">
        <v>9756</v>
      </c>
    </row>
    <row r="2" spans="1:15" x14ac:dyDescent="0.2">
      <c r="A2" s="113">
        <v>2017</v>
      </c>
      <c r="B2" s="114"/>
      <c r="C2" s="68" t="s">
        <v>9633</v>
      </c>
      <c r="D2" s="81" t="s">
        <v>9633</v>
      </c>
      <c r="E2" s="81" t="s">
        <v>9634</v>
      </c>
      <c r="G2" s="70" t="s">
        <v>9624</v>
      </c>
      <c r="I2" s="103"/>
      <c r="K2" s="116"/>
      <c r="M2" s="117"/>
      <c r="N2" s="68"/>
      <c r="O2" s="68"/>
    </row>
    <row r="3" spans="1:15" x14ac:dyDescent="0.2">
      <c r="A3" s="113">
        <v>2018</v>
      </c>
      <c r="B3" s="114"/>
      <c r="C3" s="68" t="s">
        <v>9635</v>
      </c>
      <c r="D3" s="81" t="s">
        <v>9635</v>
      </c>
      <c r="E3" s="81" t="s">
        <v>9636</v>
      </c>
      <c r="G3" s="70" t="s">
        <v>9080</v>
      </c>
      <c r="I3" s="103" t="s">
        <v>9622</v>
      </c>
      <c r="K3" s="116" t="s">
        <v>9637</v>
      </c>
      <c r="M3" s="117" t="s">
        <v>8864</v>
      </c>
      <c r="N3" s="68"/>
      <c r="O3" s="68" t="s">
        <v>1296</v>
      </c>
    </row>
    <row r="4" spans="1:15" x14ac:dyDescent="0.2">
      <c r="A4" s="113">
        <v>2019</v>
      </c>
      <c r="B4" s="114"/>
      <c r="C4" s="68" t="s">
        <v>9638</v>
      </c>
      <c r="D4" s="81" t="s">
        <v>9638</v>
      </c>
      <c r="E4" s="81" t="s">
        <v>9639</v>
      </c>
      <c r="G4" s="70" t="s">
        <v>9081</v>
      </c>
      <c r="I4" s="103" t="s">
        <v>9641</v>
      </c>
      <c r="K4" s="116" t="s">
        <v>9642</v>
      </c>
      <c r="M4" s="117" t="s">
        <v>8793</v>
      </c>
      <c r="N4" s="68" t="s">
        <v>9771</v>
      </c>
      <c r="O4" s="68" t="s">
        <v>1298</v>
      </c>
    </row>
    <row r="5" spans="1:15" x14ac:dyDescent="0.2">
      <c r="A5" s="113">
        <v>2020</v>
      </c>
      <c r="B5" s="114"/>
      <c r="C5" s="68" t="s">
        <v>9643</v>
      </c>
      <c r="D5" s="81" t="s">
        <v>9643</v>
      </c>
      <c r="E5" s="81" t="s">
        <v>9644</v>
      </c>
      <c r="G5" s="70" t="s">
        <v>9082</v>
      </c>
      <c r="I5" s="103" t="s">
        <v>9646</v>
      </c>
      <c r="K5" s="116" t="s">
        <v>9647</v>
      </c>
      <c r="M5" s="117" t="s">
        <v>9645</v>
      </c>
      <c r="N5" s="68"/>
      <c r="O5" s="68" t="s">
        <v>1299</v>
      </c>
    </row>
    <row r="6" spans="1:15" x14ac:dyDescent="0.2">
      <c r="A6" s="113">
        <v>2021</v>
      </c>
      <c r="B6" s="114"/>
      <c r="C6" s="68" t="s">
        <v>9625</v>
      </c>
      <c r="D6" s="81" t="s">
        <v>9625</v>
      </c>
      <c r="E6" s="81" t="s">
        <v>9648</v>
      </c>
      <c r="G6" s="70" t="s">
        <v>9640</v>
      </c>
      <c r="I6" s="103" t="s">
        <v>9649</v>
      </c>
      <c r="K6" s="116" t="s">
        <v>9677</v>
      </c>
      <c r="M6" s="117" t="s">
        <v>8701</v>
      </c>
      <c r="N6" s="68" t="s">
        <v>9764</v>
      </c>
      <c r="O6" s="68" t="s">
        <v>1293</v>
      </c>
    </row>
    <row r="7" spans="1:15" x14ac:dyDescent="0.2">
      <c r="A7" s="113"/>
      <c r="B7" s="114"/>
      <c r="C7" s="68" t="s">
        <v>9651</v>
      </c>
      <c r="D7" s="81" t="s">
        <v>9651</v>
      </c>
      <c r="E7" s="81" t="s">
        <v>9652</v>
      </c>
      <c r="G7" s="70" t="s">
        <v>9975</v>
      </c>
      <c r="I7" s="103" t="s">
        <v>9653</v>
      </c>
      <c r="K7" s="116" t="s">
        <v>9650</v>
      </c>
      <c r="M7" s="117" t="s">
        <v>9201</v>
      </c>
      <c r="N7" s="68"/>
      <c r="O7" s="68" t="s">
        <v>1294</v>
      </c>
    </row>
    <row r="8" spans="1:15" x14ac:dyDescent="0.2">
      <c r="A8" s="113"/>
      <c r="B8" s="114"/>
      <c r="C8" s="68" t="s">
        <v>9655</v>
      </c>
      <c r="D8" s="81" t="s">
        <v>9655</v>
      </c>
      <c r="E8" s="81" t="s">
        <v>9656</v>
      </c>
      <c r="G8" s="70"/>
      <c r="I8" s="103" t="s">
        <v>9657</v>
      </c>
      <c r="K8" s="116" t="s">
        <v>9654</v>
      </c>
      <c r="M8" s="117" t="s">
        <v>9213</v>
      </c>
      <c r="N8" s="68"/>
      <c r="O8" s="68" t="s">
        <v>1294</v>
      </c>
    </row>
    <row r="9" spans="1:15" x14ac:dyDescent="0.2">
      <c r="A9" s="113"/>
      <c r="B9" s="114"/>
      <c r="C9" s="68" t="s">
        <v>9659</v>
      </c>
      <c r="D9" s="81" t="s">
        <v>9659</v>
      </c>
      <c r="E9" s="81" t="s">
        <v>9660</v>
      </c>
      <c r="G9" s="70"/>
      <c r="I9" s="103" t="s">
        <v>9661</v>
      </c>
      <c r="K9" s="116" t="s">
        <v>9658</v>
      </c>
      <c r="M9" s="117" t="s">
        <v>8873</v>
      </c>
      <c r="N9" s="68"/>
      <c r="O9" s="68" t="s">
        <v>1299</v>
      </c>
    </row>
    <row r="10" spans="1:15" x14ac:dyDescent="0.2">
      <c r="A10" s="118"/>
      <c r="C10" s="68" t="s">
        <v>9663</v>
      </c>
      <c r="D10" s="81" t="s">
        <v>9663</v>
      </c>
      <c r="E10" s="81" t="s">
        <v>9664</v>
      </c>
      <c r="G10" s="70"/>
      <c r="I10" s="103" t="s">
        <v>9665</v>
      </c>
      <c r="K10" s="116" t="s">
        <v>9662</v>
      </c>
      <c r="M10" s="117" t="s">
        <v>8849</v>
      </c>
      <c r="N10" s="68"/>
      <c r="O10" s="68" t="s">
        <v>1299</v>
      </c>
    </row>
    <row r="11" spans="1:15" x14ac:dyDescent="0.2">
      <c r="A11" s="118"/>
      <c r="C11" s="68" t="s">
        <v>9667</v>
      </c>
      <c r="D11" s="81" t="s">
        <v>9667</v>
      </c>
      <c r="E11" s="81" t="s">
        <v>9668</v>
      </c>
      <c r="G11" s="70"/>
      <c r="I11" s="103" t="s">
        <v>9669</v>
      </c>
      <c r="K11" s="116" t="s">
        <v>9666</v>
      </c>
      <c r="M11" s="117" t="s">
        <v>8702</v>
      </c>
      <c r="N11" s="68" t="s">
        <v>9814</v>
      </c>
      <c r="O11" s="68" t="s">
        <v>1299</v>
      </c>
    </row>
    <row r="12" spans="1:15" x14ac:dyDescent="0.2">
      <c r="C12" s="68" t="s">
        <v>9671</v>
      </c>
      <c r="D12" s="81" t="s">
        <v>9671</v>
      </c>
      <c r="E12" s="81" t="s">
        <v>9672</v>
      </c>
      <c r="G12" s="81"/>
      <c r="I12" s="103" t="s">
        <v>9673</v>
      </c>
      <c r="K12" s="116" t="s">
        <v>9670</v>
      </c>
      <c r="M12" s="117" t="s">
        <v>9157</v>
      </c>
      <c r="N12" s="68"/>
      <c r="O12" s="68" t="s">
        <v>1297</v>
      </c>
    </row>
    <row r="13" spans="1:15" x14ac:dyDescent="0.2">
      <c r="C13" s="68" t="s">
        <v>9674</v>
      </c>
      <c r="D13" s="81" t="s">
        <v>9674</v>
      </c>
      <c r="E13" s="81" t="s">
        <v>9675</v>
      </c>
      <c r="G13" s="81"/>
      <c r="I13" s="103" t="s">
        <v>9676</v>
      </c>
      <c r="K13" s="116" t="s">
        <v>9630</v>
      </c>
      <c r="M13" s="117" t="s">
        <v>9177</v>
      </c>
      <c r="N13" s="68"/>
      <c r="O13" s="68" t="s">
        <v>1297</v>
      </c>
    </row>
    <row r="14" spans="1:15" x14ac:dyDescent="0.2">
      <c r="C14" s="68" t="s">
        <v>9678</v>
      </c>
      <c r="D14" s="81" t="s">
        <v>9678</v>
      </c>
      <c r="E14" s="81" t="s">
        <v>9679</v>
      </c>
      <c r="G14" s="81" t="s">
        <v>9624</v>
      </c>
      <c r="I14" s="103" t="s">
        <v>9680</v>
      </c>
      <c r="K14" s="116" t="s">
        <v>9842</v>
      </c>
      <c r="M14" s="117" t="s">
        <v>8766</v>
      </c>
      <c r="N14" s="68" t="s">
        <v>9767</v>
      </c>
      <c r="O14" s="68" t="s">
        <v>1291</v>
      </c>
    </row>
    <row r="15" spans="1:15" x14ac:dyDescent="0.2">
      <c r="C15" s="68" t="s">
        <v>9678</v>
      </c>
      <c r="D15" s="81" t="s">
        <v>9678</v>
      </c>
      <c r="E15" s="81" t="s">
        <v>9682</v>
      </c>
      <c r="G15" s="81" t="s">
        <v>9080</v>
      </c>
      <c r="I15" s="103" t="s">
        <v>9684</v>
      </c>
      <c r="K15" s="116" t="s">
        <v>10193</v>
      </c>
      <c r="M15" s="117" t="s">
        <v>8740</v>
      </c>
      <c r="N15" s="68" t="s">
        <v>9766</v>
      </c>
      <c r="O15" s="68" t="s">
        <v>1297</v>
      </c>
    </row>
    <row r="16" spans="1:15" x14ac:dyDescent="0.2">
      <c r="C16" s="68" t="s">
        <v>9678</v>
      </c>
      <c r="D16" s="81" t="s">
        <v>9678</v>
      </c>
      <c r="E16" s="81" t="s">
        <v>9678</v>
      </c>
      <c r="G16" s="81" t="s">
        <v>9081</v>
      </c>
      <c r="I16" s="103" t="s">
        <v>9687</v>
      </c>
      <c r="K16" s="116" t="s">
        <v>9681</v>
      </c>
      <c r="M16" s="117" t="s">
        <v>8769</v>
      </c>
      <c r="N16" s="68" t="s">
        <v>9768</v>
      </c>
      <c r="O16" s="68" t="s">
        <v>1297</v>
      </c>
    </row>
    <row r="17" spans="1:15" x14ac:dyDescent="0.2">
      <c r="G17" s="81" t="s">
        <v>9082</v>
      </c>
      <c r="I17" s="103"/>
      <c r="K17" s="116" t="s">
        <v>9685</v>
      </c>
      <c r="M17" s="117" t="s">
        <v>8872</v>
      </c>
      <c r="N17" s="68" t="s">
        <v>9832</v>
      </c>
      <c r="O17" s="68" t="s">
        <v>1299</v>
      </c>
    </row>
    <row r="18" spans="1:15" x14ac:dyDescent="0.2">
      <c r="G18" s="81" t="s">
        <v>9640</v>
      </c>
      <c r="I18" s="103"/>
      <c r="K18" s="116" t="s">
        <v>9688</v>
      </c>
      <c r="M18" s="117" t="s">
        <v>9195</v>
      </c>
      <c r="N18" s="68"/>
      <c r="O18" s="68" t="s">
        <v>1290</v>
      </c>
    </row>
    <row r="19" spans="1:15" x14ac:dyDescent="0.2">
      <c r="G19" s="81"/>
      <c r="I19" s="103"/>
      <c r="K19" s="116" t="s">
        <v>9690</v>
      </c>
      <c r="M19" s="117" t="s">
        <v>8722</v>
      </c>
      <c r="N19" s="68"/>
      <c r="O19" s="68" t="s">
        <v>1296</v>
      </c>
    </row>
    <row r="20" spans="1:15" x14ac:dyDescent="0.2">
      <c r="G20" s="81" t="s">
        <v>9683</v>
      </c>
      <c r="I20" s="103"/>
      <c r="K20" s="116" t="s">
        <v>9843</v>
      </c>
      <c r="M20" s="117" t="s">
        <v>9155</v>
      </c>
      <c r="N20" s="68"/>
      <c r="O20" s="68" t="s">
        <v>1294</v>
      </c>
    </row>
    <row r="21" spans="1:15" x14ac:dyDescent="0.2">
      <c r="G21" s="119" t="s">
        <v>9686</v>
      </c>
      <c r="I21" s="103"/>
      <c r="K21" s="116" t="s">
        <v>9692</v>
      </c>
      <c r="M21" s="117" t="s">
        <v>8749</v>
      </c>
      <c r="N21" s="68"/>
      <c r="O21" s="68" t="s">
        <v>1291</v>
      </c>
    </row>
    <row r="22" spans="1:15" x14ac:dyDescent="0.2">
      <c r="G22" s="81" t="s">
        <v>9689</v>
      </c>
      <c r="I22" s="103"/>
      <c r="K22" s="116" t="s">
        <v>9844</v>
      </c>
      <c r="M22" s="117" t="s">
        <v>8747</v>
      </c>
      <c r="N22" s="68" t="s">
        <v>9831</v>
      </c>
      <c r="O22" s="68" t="s">
        <v>1299</v>
      </c>
    </row>
    <row r="23" spans="1:15" x14ac:dyDescent="0.2">
      <c r="G23" s="81" t="s">
        <v>9691</v>
      </c>
      <c r="I23" s="103"/>
      <c r="K23" s="116" t="s">
        <v>9694</v>
      </c>
      <c r="M23" s="117" t="s">
        <v>8753</v>
      </c>
      <c r="N23" s="68"/>
      <c r="O23" s="68" t="s">
        <v>1295</v>
      </c>
    </row>
    <row r="24" spans="1:15" x14ac:dyDescent="0.2">
      <c r="G24" s="81" t="s">
        <v>9693</v>
      </c>
      <c r="I24" s="103"/>
      <c r="K24" s="116" t="s">
        <v>9845</v>
      </c>
      <c r="M24" s="120" t="s">
        <v>8741</v>
      </c>
      <c r="N24" s="68" t="s">
        <v>9765</v>
      </c>
      <c r="O24" s="68" t="s">
        <v>1292</v>
      </c>
    </row>
    <row r="25" spans="1:15" x14ac:dyDescent="0.2">
      <c r="G25" s="81"/>
      <c r="I25" s="103"/>
      <c r="K25" s="116" t="s">
        <v>9846</v>
      </c>
      <c r="M25" s="117" t="s">
        <v>8770</v>
      </c>
      <c r="N25" s="68"/>
      <c r="O25" s="68" t="s">
        <v>1291</v>
      </c>
    </row>
    <row r="26" spans="1:15" ht="12" customHeight="1" x14ac:dyDescent="0.2">
      <c r="G26" s="81"/>
      <c r="I26" s="103"/>
      <c r="K26" s="116" t="s">
        <v>9695</v>
      </c>
      <c r="M26" s="117" t="s">
        <v>8780</v>
      </c>
      <c r="N26" s="68"/>
      <c r="O26" s="68" t="s">
        <v>1294</v>
      </c>
    </row>
    <row r="27" spans="1:15" x14ac:dyDescent="0.2">
      <c r="G27" s="81"/>
      <c r="I27" s="103"/>
      <c r="K27" s="116" t="s">
        <v>9847</v>
      </c>
      <c r="M27" s="117" t="s">
        <v>8871</v>
      </c>
      <c r="N27" s="68"/>
      <c r="O27" s="68" t="s">
        <v>1294</v>
      </c>
    </row>
    <row r="28" spans="1:15" ht="12" customHeight="1" x14ac:dyDescent="0.2">
      <c r="G28" s="119"/>
      <c r="I28" s="103"/>
      <c r="K28" s="116" t="s">
        <v>9696</v>
      </c>
      <c r="M28" s="117" t="s">
        <v>8767</v>
      </c>
      <c r="N28" s="68"/>
      <c r="O28" s="68" t="s">
        <v>1297</v>
      </c>
    </row>
    <row r="29" spans="1:15" x14ac:dyDescent="0.2">
      <c r="G29" s="81"/>
      <c r="I29" s="103"/>
      <c r="K29" s="116" t="s">
        <v>9697</v>
      </c>
      <c r="M29" s="117" t="s">
        <v>9185</v>
      </c>
      <c r="N29" s="68"/>
      <c r="O29" s="68" t="s">
        <v>1294</v>
      </c>
    </row>
    <row r="30" spans="1:15" ht="11.25" customHeight="1" x14ac:dyDescent="0.2">
      <c r="A30" s="122"/>
      <c r="B30" s="122"/>
      <c r="C30" s="122"/>
      <c r="D30" s="122"/>
      <c r="E30" s="122"/>
      <c r="G30" s="81"/>
      <c r="I30" s="103"/>
      <c r="K30" s="116" t="s">
        <v>9698</v>
      </c>
      <c r="M30" s="117" t="s">
        <v>8852</v>
      </c>
      <c r="N30" s="68"/>
      <c r="O30" s="68" t="s">
        <v>1291</v>
      </c>
    </row>
    <row r="31" spans="1:15" ht="11.25" customHeight="1" x14ac:dyDescent="0.2">
      <c r="A31" s="122"/>
      <c r="B31" s="122"/>
      <c r="C31" s="122"/>
      <c r="D31" s="122"/>
      <c r="E31" s="122"/>
      <c r="G31" s="81"/>
      <c r="I31" s="103"/>
      <c r="K31" s="116" t="s">
        <v>9699</v>
      </c>
      <c r="M31" s="117" t="s">
        <v>8814</v>
      </c>
      <c r="N31" s="68" t="s">
        <v>6113</v>
      </c>
      <c r="O31" s="68" t="s">
        <v>1291</v>
      </c>
    </row>
    <row r="32" spans="1:15" ht="11.25" customHeight="1" x14ac:dyDescent="0.2">
      <c r="A32" s="122"/>
      <c r="B32" s="122"/>
      <c r="C32" s="122"/>
      <c r="D32" s="122"/>
      <c r="E32" s="122"/>
      <c r="K32" s="116" t="s">
        <v>9700</v>
      </c>
      <c r="M32" s="117" t="s">
        <v>9159</v>
      </c>
      <c r="N32" s="68"/>
      <c r="O32" s="68" t="s">
        <v>1294</v>
      </c>
    </row>
    <row r="33" spans="1:15" ht="11.25" customHeight="1" x14ac:dyDescent="0.2">
      <c r="A33" s="122"/>
      <c r="B33" s="122"/>
      <c r="C33" s="122"/>
      <c r="D33" s="122"/>
      <c r="E33" s="122"/>
      <c r="K33" s="116" t="s">
        <v>9701</v>
      </c>
      <c r="M33" s="117" t="s">
        <v>8828</v>
      </c>
      <c r="N33" s="68"/>
      <c r="O33" s="68" t="s">
        <v>1294</v>
      </c>
    </row>
    <row r="34" spans="1:15" ht="11.25" customHeight="1" x14ac:dyDescent="0.2">
      <c r="A34" s="122"/>
      <c r="B34" s="122"/>
      <c r="C34" s="122"/>
      <c r="D34" s="122"/>
      <c r="E34" s="122"/>
      <c r="K34" s="116" t="s">
        <v>9702</v>
      </c>
      <c r="M34" s="117" t="s">
        <v>8854</v>
      </c>
      <c r="N34" s="68"/>
      <c r="O34" s="68" t="s">
        <v>1294</v>
      </c>
    </row>
    <row r="35" spans="1:15" x14ac:dyDescent="0.2">
      <c r="K35" s="116" t="s">
        <v>9703</v>
      </c>
      <c r="M35" s="117" t="s">
        <v>8787</v>
      </c>
      <c r="N35" s="68"/>
      <c r="O35" s="68" t="s">
        <v>1298</v>
      </c>
    </row>
    <row r="36" spans="1:15" x14ac:dyDescent="0.2">
      <c r="K36" s="116" t="s">
        <v>9704</v>
      </c>
      <c r="M36" s="117" t="s">
        <v>9710</v>
      </c>
      <c r="N36" s="68"/>
      <c r="O36" s="68" t="s">
        <v>1291</v>
      </c>
    </row>
    <row r="37" spans="1:15" x14ac:dyDescent="0.2">
      <c r="K37" s="116" t="s">
        <v>9705</v>
      </c>
      <c r="M37" s="117" t="s">
        <v>9186</v>
      </c>
      <c r="N37" s="68"/>
      <c r="O37" s="68" t="s">
        <v>1299</v>
      </c>
    </row>
    <row r="38" spans="1:15" x14ac:dyDescent="0.2">
      <c r="K38" s="116" t="s">
        <v>9706</v>
      </c>
      <c r="M38" s="117" t="s">
        <v>9158</v>
      </c>
      <c r="N38" s="68"/>
      <c r="O38" s="68" t="s">
        <v>1298</v>
      </c>
    </row>
    <row r="39" spans="1:15" x14ac:dyDescent="0.2">
      <c r="K39" s="116" t="s">
        <v>10194</v>
      </c>
      <c r="M39" s="117" t="s">
        <v>8826</v>
      </c>
      <c r="N39" s="68"/>
      <c r="O39" s="68" t="s">
        <v>1294</v>
      </c>
    </row>
    <row r="40" spans="1:15" x14ac:dyDescent="0.2">
      <c r="K40" s="116" t="s">
        <v>9848</v>
      </c>
      <c r="M40" s="117" t="s">
        <v>8693</v>
      </c>
      <c r="N40" s="68"/>
      <c r="O40" s="68" t="s">
        <v>1295</v>
      </c>
    </row>
    <row r="41" spans="1:15" x14ac:dyDescent="0.2">
      <c r="K41" s="116" t="s">
        <v>9707</v>
      </c>
      <c r="M41" s="117" t="s">
        <v>9178</v>
      </c>
      <c r="N41" s="68"/>
      <c r="O41" s="68" t="s">
        <v>1291</v>
      </c>
    </row>
    <row r="42" spans="1:15" x14ac:dyDescent="0.2">
      <c r="K42" s="116" t="s">
        <v>9849</v>
      </c>
      <c r="M42" s="117" t="s">
        <v>8705</v>
      </c>
      <c r="N42" s="68" t="s">
        <v>9833</v>
      </c>
      <c r="O42" s="68" t="s">
        <v>1291</v>
      </c>
    </row>
    <row r="43" spans="1:15" x14ac:dyDescent="0.2">
      <c r="K43" s="116" t="s">
        <v>11321</v>
      </c>
      <c r="M43" s="117" t="s">
        <v>9717</v>
      </c>
      <c r="N43" s="68"/>
      <c r="O43" s="68" t="s">
        <v>1297</v>
      </c>
    </row>
    <row r="44" spans="1:15" x14ac:dyDescent="0.2">
      <c r="K44" s="116" t="s">
        <v>9850</v>
      </c>
      <c r="M44" s="117" t="s">
        <v>8875</v>
      </c>
      <c r="N44" s="68" t="s">
        <v>9788</v>
      </c>
      <c r="O44" s="68" t="s">
        <v>1292</v>
      </c>
    </row>
    <row r="45" spans="1:15" x14ac:dyDescent="0.2">
      <c r="K45" s="116" t="s">
        <v>9708</v>
      </c>
      <c r="M45" s="117" t="s">
        <v>9166</v>
      </c>
      <c r="N45" s="68"/>
      <c r="O45" s="68" t="s">
        <v>1291</v>
      </c>
    </row>
    <row r="46" spans="1:15" x14ac:dyDescent="0.2">
      <c r="K46" s="116" t="s">
        <v>9851</v>
      </c>
      <c r="M46" s="117" t="s">
        <v>8758</v>
      </c>
      <c r="N46" s="68"/>
      <c r="O46" s="68" t="s">
        <v>1292</v>
      </c>
    </row>
    <row r="47" spans="1:15" x14ac:dyDescent="0.2">
      <c r="K47" s="116" t="s">
        <v>9852</v>
      </c>
      <c r="M47" s="117" t="s">
        <v>9722</v>
      </c>
      <c r="N47" s="68"/>
      <c r="O47" s="68" t="s">
        <v>1291</v>
      </c>
    </row>
    <row r="48" spans="1:15" x14ac:dyDescent="0.2">
      <c r="K48" s="116" t="s">
        <v>9709</v>
      </c>
      <c r="M48" s="117" t="s">
        <v>8716</v>
      </c>
      <c r="N48" s="68"/>
      <c r="O48" s="68" t="s">
        <v>1294</v>
      </c>
    </row>
    <row r="49" spans="11:15" x14ac:dyDescent="0.2">
      <c r="K49" s="116" t="s">
        <v>10195</v>
      </c>
      <c r="M49" s="117" t="s">
        <v>9725</v>
      </c>
      <c r="N49" s="68"/>
      <c r="O49" s="68" t="s">
        <v>1296</v>
      </c>
    </row>
    <row r="50" spans="11:15" x14ac:dyDescent="0.2">
      <c r="K50" s="116" t="s">
        <v>9853</v>
      </c>
      <c r="M50" s="117" t="s">
        <v>9179</v>
      </c>
      <c r="N50" s="68"/>
      <c r="O50" s="68" t="s">
        <v>1294</v>
      </c>
    </row>
    <row r="51" spans="11:15" x14ac:dyDescent="0.2">
      <c r="K51" s="116" t="s">
        <v>9854</v>
      </c>
      <c r="M51" s="117" t="s">
        <v>9168</v>
      </c>
      <c r="N51" s="68"/>
      <c r="O51" s="68" t="s">
        <v>1291</v>
      </c>
    </row>
    <row r="52" spans="11:15" x14ac:dyDescent="0.2">
      <c r="K52" s="116" t="s">
        <v>9855</v>
      </c>
      <c r="M52" s="117" t="s">
        <v>9729</v>
      </c>
      <c r="N52" s="68"/>
      <c r="O52" s="68" t="s">
        <v>1295</v>
      </c>
    </row>
    <row r="53" spans="11:15" x14ac:dyDescent="0.2">
      <c r="K53" s="116" t="s">
        <v>9711</v>
      </c>
      <c r="M53" s="117" t="s">
        <v>8765</v>
      </c>
      <c r="N53" s="68"/>
      <c r="O53" s="68" t="s">
        <v>1294</v>
      </c>
    </row>
    <row r="54" spans="11:15" x14ac:dyDescent="0.2">
      <c r="K54" s="116" t="s">
        <v>9712</v>
      </c>
      <c r="M54" s="117" t="s">
        <v>8725</v>
      </c>
      <c r="N54" s="68" t="s">
        <v>9800</v>
      </c>
      <c r="O54" s="68" t="s">
        <v>1291</v>
      </c>
    </row>
    <row r="55" spans="11:15" x14ac:dyDescent="0.2">
      <c r="K55" s="116" t="s">
        <v>9713</v>
      </c>
      <c r="M55" s="117" t="s">
        <v>8876</v>
      </c>
      <c r="N55" s="68"/>
      <c r="O55" s="68" t="s">
        <v>1297</v>
      </c>
    </row>
    <row r="56" spans="11:15" x14ac:dyDescent="0.2">
      <c r="K56" s="116" t="s">
        <v>9856</v>
      </c>
      <c r="M56" s="117" t="s">
        <v>8789</v>
      </c>
      <c r="N56" s="68"/>
      <c r="O56" s="68" t="s">
        <v>1297</v>
      </c>
    </row>
    <row r="57" spans="11:15" x14ac:dyDescent="0.2">
      <c r="K57" s="116" t="s">
        <v>9714</v>
      </c>
      <c r="M57" s="117" t="s">
        <v>9167</v>
      </c>
      <c r="N57" s="68"/>
      <c r="O57" s="68" t="s">
        <v>1294</v>
      </c>
    </row>
    <row r="58" spans="11:15" x14ac:dyDescent="0.2">
      <c r="K58" s="116" t="s">
        <v>9857</v>
      </c>
      <c r="M58" s="117" t="s">
        <v>8837</v>
      </c>
      <c r="N58" s="68"/>
      <c r="O58" s="68" t="s">
        <v>1291</v>
      </c>
    </row>
    <row r="59" spans="11:15" x14ac:dyDescent="0.2">
      <c r="K59" s="116" t="s">
        <v>9715</v>
      </c>
      <c r="M59" s="117" t="s">
        <v>9733</v>
      </c>
      <c r="N59" s="68"/>
      <c r="O59" s="68" t="s">
        <v>1294</v>
      </c>
    </row>
    <row r="60" spans="11:15" x14ac:dyDescent="0.2">
      <c r="K60" s="116" t="s">
        <v>9858</v>
      </c>
      <c r="M60" s="117" t="s">
        <v>8807</v>
      </c>
      <c r="N60" s="68"/>
      <c r="O60" s="68" t="s">
        <v>1291</v>
      </c>
    </row>
    <row r="61" spans="11:15" x14ac:dyDescent="0.2">
      <c r="K61" s="116" t="s">
        <v>10196</v>
      </c>
      <c r="M61" s="117" t="s">
        <v>8859</v>
      </c>
      <c r="N61" s="68"/>
      <c r="O61" s="68" t="s">
        <v>1295</v>
      </c>
    </row>
    <row r="62" spans="11:15" x14ac:dyDescent="0.2">
      <c r="K62" s="116" t="s">
        <v>9716</v>
      </c>
      <c r="M62" s="117" t="s">
        <v>8748</v>
      </c>
      <c r="N62" s="68"/>
      <c r="O62" s="68" t="s">
        <v>1296</v>
      </c>
    </row>
    <row r="63" spans="11:15" x14ac:dyDescent="0.2">
      <c r="K63" s="116" t="s">
        <v>9718</v>
      </c>
      <c r="M63" s="117" t="s">
        <v>9204</v>
      </c>
      <c r="N63" s="68" t="s">
        <v>9792</v>
      </c>
      <c r="O63" s="68" t="s">
        <v>1291</v>
      </c>
    </row>
    <row r="64" spans="11:15" x14ac:dyDescent="0.2">
      <c r="K64" s="116" t="s">
        <v>9719</v>
      </c>
      <c r="M64" s="117" t="s">
        <v>8779</v>
      </c>
      <c r="N64" s="68"/>
      <c r="O64" s="68" t="s">
        <v>1298</v>
      </c>
    </row>
    <row r="65" spans="11:15" x14ac:dyDescent="0.2">
      <c r="K65" s="116" t="s">
        <v>9720</v>
      </c>
      <c r="M65" s="117" t="s">
        <v>8772</v>
      </c>
      <c r="N65" s="68" t="s">
        <v>9772</v>
      </c>
      <c r="O65" s="68" t="s">
        <v>1294</v>
      </c>
    </row>
    <row r="66" spans="11:15" x14ac:dyDescent="0.2">
      <c r="K66" s="116" t="s">
        <v>9859</v>
      </c>
      <c r="M66" s="117" t="s">
        <v>8755</v>
      </c>
      <c r="N66" s="68"/>
      <c r="O66" s="68" t="s">
        <v>1298</v>
      </c>
    </row>
    <row r="67" spans="11:15" x14ac:dyDescent="0.2">
      <c r="K67" s="116" t="s">
        <v>9860</v>
      </c>
      <c r="M67" s="117" t="s">
        <v>8696</v>
      </c>
      <c r="N67" s="68"/>
      <c r="O67" s="68" t="s">
        <v>1291</v>
      </c>
    </row>
    <row r="68" spans="11:15" x14ac:dyDescent="0.2">
      <c r="K68" s="116" t="s">
        <v>9861</v>
      </c>
      <c r="M68" s="117" t="s">
        <v>8759</v>
      </c>
      <c r="N68" s="68"/>
      <c r="O68" s="68" t="s">
        <v>1291</v>
      </c>
    </row>
    <row r="69" spans="11:15" x14ac:dyDescent="0.2">
      <c r="K69" s="116" t="s">
        <v>9862</v>
      </c>
      <c r="M69" s="120" t="s">
        <v>8892</v>
      </c>
      <c r="N69" s="68"/>
      <c r="O69" s="68" t="s">
        <v>1295</v>
      </c>
    </row>
    <row r="70" spans="11:15" x14ac:dyDescent="0.2">
      <c r="K70" s="116" t="s">
        <v>9863</v>
      </c>
      <c r="M70" s="117" t="s">
        <v>8714</v>
      </c>
      <c r="N70" s="68" t="s">
        <v>9088</v>
      </c>
      <c r="O70" s="68" t="s">
        <v>1294</v>
      </c>
    </row>
    <row r="71" spans="11:15" x14ac:dyDescent="0.2">
      <c r="K71" s="116" t="s">
        <v>9864</v>
      </c>
      <c r="M71" s="117" t="s">
        <v>8736</v>
      </c>
      <c r="N71" s="68" t="s">
        <v>9780</v>
      </c>
      <c r="O71" s="68" t="s">
        <v>1295</v>
      </c>
    </row>
    <row r="72" spans="11:15" x14ac:dyDescent="0.2">
      <c r="K72" s="116" t="s">
        <v>9865</v>
      </c>
      <c r="M72" s="117" t="s">
        <v>8810</v>
      </c>
      <c r="N72" s="68" t="s">
        <v>9781</v>
      </c>
      <c r="O72" s="68" t="s">
        <v>1293</v>
      </c>
    </row>
    <row r="73" spans="11:15" x14ac:dyDescent="0.2">
      <c r="K73" s="116" t="s">
        <v>9866</v>
      </c>
      <c r="M73" s="117" t="s">
        <v>8720</v>
      </c>
      <c r="N73" s="68" t="s">
        <v>9803</v>
      </c>
      <c r="O73" s="68" t="s">
        <v>1298</v>
      </c>
    </row>
    <row r="74" spans="11:15" x14ac:dyDescent="0.2">
      <c r="K74" s="116" t="s">
        <v>9867</v>
      </c>
      <c r="M74" s="117" t="s">
        <v>9734</v>
      </c>
      <c r="N74" s="68"/>
      <c r="O74" s="68" t="s">
        <v>1297</v>
      </c>
    </row>
    <row r="75" spans="11:15" x14ac:dyDescent="0.2">
      <c r="K75" s="116" t="s">
        <v>9721</v>
      </c>
      <c r="M75" s="117" t="s">
        <v>8781</v>
      </c>
      <c r="N75" s="68" t="s">
        <v>9802</v>
      </c>
      <c r="O75" s="68" t="s">
        <v>1295</v>
      </c>
    </row>
    <row r="76" spans="11:15" x14ac:dyDescent="0.2">
      <c r="K76" s="116" t="s">
        <v>9868</v>
      </c>
      <c r="M76" s="117" t="s">
        <v>8709</v>
      </c>
      <c r="N76" s="68" t="s">
        <v>9797</v>
      </c>
      <c r="O76" s="68" t="s">
        <v>1294</v>
      </c>
    </row>
    <row r="77" spans="11:15" x14ac:dyDescent="0.2">
      <c r="K77" s="116" t="s">
        <v>9869</v>
      </c>
      <c r="M77" s="117" t="s">
        <v>8713</v>
      </c>
      <c r="N77" s="68"/>
      <c r="O77" s="68" t="s">
        <v>1297</v>
      </c>
    </row>
    <row r="78" spans="11:15" x14ac:dyDescent="0.2">
      <c r="K78" s="116" t="s">
        <v>9870</v>
      </c>
      <c r="M78" s="117" t="s">
        <v>8723</v>
      </c>
      <c r="N78" s="68"/>
      <c r="O78" s="68" t="s">
        <v>1298</v>
      </c>
    </row>
    <row r="79" spans="11:15" x14ac:dyDescent="0.2">
      <c r="K79" s="116" t="s">
        <v>9871</v>
      </c>
      <c r="M79" s="117" t="s">
        <v>8735</v>
      </c>
      <c r="N79" s="68"/>
      <c r="O79" s="68" t="s">
        <v>1295</v>
      </c>
    </row>
    <row r="80" spans="11:15" x14ac:dyDescent="0.2">
      <c r="K80" s="116" t="s">
        <v>9872</v>
      </c>
      <c r="M80" s="117" t="s">
        <v>8698</v>
      </c>
      <c r="N80" s="68"/>
      <c r="O80" s="68" t="s">
        <v>1298</v>
      </c>
    </row>
    <row r="81" spans="11:15" x14ac:dyDescent="0.2">
      <c r="K81" s="116" t="s">
        <v>9873</v>
      </c>
      <c r="M81" s="117" t="s">
        <v>8706</v>
      </c>
      <c r="N81" s="68" t="s">
        <v>9813</v>
      </c>
      <c r="O81" s="68" t="s">
        <v>1291</v>
      </c>
    </row>
    <row r="82" spans="11:15" x14ac:dyDescent="0.2">
      <c r="K82" s="116" t="s">
        <v>9874</v>
      </c>
      <c r="M82" s="117" t="s">
        <v>8708</v>
      </c>
      <c r="N82" s="68" t="s">
        <v>9815</v>
      </c>
      <c r="O82" s="68" t="s">
        <v>1296</v>
      </c>
    </row>
    <row r="83" spans="11:15" x14ac:dyDescent="0.2">
      <c r="K83" s="116" t="s">
        <v>9723</v>
      </c>
      <c r="M83" s="117" t="s">
        <v>8825</v>
      </c>
      <c r="N83" s="68"/>
      <c r="O83" s="68" t="s">
        <v>1292</v>
      </c>
    </row>
    <row r="84" spans="11:15" x14ac:dyDescent="0.2">
      <c r="K84" s="116" t="s">
        <v>9724</v>
      </c>
      <c r="M84" s="117" t="s">
        <v>8860</v>
      </c>
      <c r="N84" s="68"/>
      <c r="O84" s="68" t="s">
        <v>1291</v>
      </c>
    </row>
    <row r="85" spans="11:15" x14ac:dyDescent="0.2">
      <c r="K85" s="116" t="s">
        <v>9875</v>
      </c>
      <c r="M85" s="120" t="s">
        <v>9206</v>
      </c>
      <c r="N85" s="68"/>
      <c r="O85" s="68" t="s">
        <v>1297</v>
      </c>
    </row>
    <row r="86" spans="11:15" x14ac:dyDescent="0.2">
      <c r="K86" s="116" t="s">
        <v>9876</v>
      </c>
      <c r="M86" s="117" t="s">
        <v>8730</v>
      </c>
      <c r="N86" s="68"/>
      <c r="O86" s="68" t="s">
        <v>1298</v>
      </c>
    </row>
    <row r="87" spans="11:15" x14ac:dyDescent="0.2">
      <c r="K87" s="116" t="s">
        <v>9726</v>
      </c>
      <c r="M87" s="117" t="s">
        <v>8712</v>
      </c>
      <c r="N87" s="68" t="s">
        <v>9769</v>
      </c>
      <c r="O87" s="68" t="s">
        <v>1291</v>
      </c>
    </row>
    <row r="88" spans="11:15" x14ac:dyDescent="0.2">
      <c r="K88" s="116" t="s">
        <v>10197</v>
      </c>
      <c r="M88" s="117" t="s">
        <v>9203</v>
      </c>
      <c r="N88" s="68"/>
      <c r="O88" s="68" t="s">
        <v>1296</v>
      </c>
    </row>
    <row r="89" spans="11:15" x14ac:dyDescent="0.2">
      <c r="K89" s="116" t="s">
        <v>9727</v>
      </c>
      <c r="M89" s="117" t="s">
        <v>9735</v>
      </c>
      <c r="N89" s="68"/>
      <c r="O89" s="68" t="s">
        <v>1297</v>
      </c>
    </row>
    <row r="90" spans="11:15" x14ac:dyDescent="0.2">
      <c r="K90" s="116" t="s">
        <v>9877</v>
      </c>
      <c r="M90" s="117" t="s">
        <v>9162</v>
      </c>
      <c r="N90" s="68"/>
      <c r="O90" s="68" t="s">
        <v>1293</v>
      </c>
    </row>
    <row r="91" spans="11:15" x14ac:dyDescent="0.2">
      <c r="K91" s="116" t="s">
        <v>10198</v>
      </c>
      <c r="M91" s="117" t="s">
        <v>8771</v>
      </c>
      <c r="N91" s="68"/>
      <c r="O91" s="68" t="s">
        <v>1298</v>
      </c>
    </row>
    <row r="92" spans="11:15" x14ac:dyDescent="0.2">
      <c r="K92" s="116" t="s">
        <v>10199</v>
      </c>
      <c r="M92" s="117" t="s">
        <v>8804</v>
      </c>
      <c r="N92" s="68"/>
      <c r="O92" s="68" t="s">
        <v>1296</v>
      </c>
    </row>
    <row r="93" spans="11:15" x14ac:dyDescent="0.2">
      <c r="K93" s="116" t="s">
        <v>10200</v>
      </c>
      <c r="M93" s="117" t="s">
        <v>9156</v>
      </c>
      <c r="N93" s="68"/>
      <c r="O93" s="68" t="s">
        <v>1290</v>
      </c>
    </row>
    <row r="94" spans="11:15" x14ac:dyDescent="0.2">
      <c r="K94" s="116" t="s">
        <v>9878</v>
      </c>
      <c r="M94" s="117" t="s">
        <v>8762</v>
      </c>
      <c r="N94" s="68"/>
      <c r="O94" s="68" t="s">
        <v>1291</v>
      </c>
    </row>
    <row r="95" spans="11:15" x14ac:dyDescent="0.2">
      <c r="K95" s="116" t="s">
        <v>9879</v>
      </c>
      <c r="M95" s="117" t="s">
        <v>9197</v>
      </c>
      <c r="N95" s="68"/>
      <c r="O95" s="68" t="s">
        <v>1298</v>
      </c>
    </row>
    <row r="96" spans="11:15" x14ac:dyDescent="0.2">
      <c r="K96" s="116" t="s">
        <v>9728</v>
      </c>
      <c r="M96" s="117" t="s">
        <v>8690</v>
      </c>
      <c r="N96" s="68"/>
      <c r="O96" s="68" t="s">
        <v>1291</v>
      </c>
    </row>
    <row r="97" spans="11:15" x14ac:dyDescent="0.2">
      <c r="K97" s="116" t="s">
        <v>9880</v>
      </c>
      <c r="M97" s="117" t="s">
        <v>8808</v>
      </c>
      <c r="N97" s="68"/>
      <c r="O97" s="68" t="s">
        <v>1293</v>
      </c>
    </row>
    <row r="98" spans="11:15" x14ac:dyDescent="0.2">
      <c r="K98" s="116" t="s">
        <v>9730</v>
      </c>
      <c r="M98" s="117" t="s">
        <v>8742</v>
      </c>
      <c r="N98" s="68"/>
      <c r="O98" s="68" t="s">
        <v>1296</v>
      </c>
    </row>
    <row r="99" spans="11:15" x14ac:dyDescent="0.2">
      <c r="K99" s="116" t="s">
        <v>9881</v>
      </c>
      <c r="M99" s="117" t="s">
        <v>8744</v>
      </c>
      <c r="N99" s="68"/>
      <c r="O99" s="68" t="s">
        <v>1290</v>
      </c>
    </row>
    <row r="100" spans="11:15" x14ac:dyDescent="0.2">
      <c r="K100" s="116" t="s">
        <v>9731</v>
      </c>
      <c r="M100" s="117" t="s">
        <v>9205</v>
      </c>
      <c r="N100" s="68"/>
      <c r="O100" s="68" t="s">
        <v>1298</v>
      </c>
    </row>
    <row r="101" spans="11:15" x14ac:dyDescent="0.2">
      <c r="K101" s="116" t="s">
        <v>9732</v>
      </c>
      <c r="M101" s="117" t="s">
        <v>8832</v>
      </c>
      <c r="N101" s="68"/>
      <c r="O101" s="68" t="s">
        <v>1294</v>
      </c>
    </row>
    <row r="102" spans="11:15" x14ac:dyDescent="0.2">
      <c r="K102" s="116"/>
      <c r="M102" s="117" t="s">
        <v>9198</v>
      </c>
      <c r="N102" s="68"/>
      <c r="O102" s="68" t="s">
        <v>1294</v>
      </c>
    </row>
    <row r="103" spans="11:15" x14ac:dyDescent="0.2">
      <c r="K103" s="116"/>
      <c r="M103" s="117" t="s">
        <v>9191</v>
      </c>
      <c r="N103" s="68"/>
      <c r="O103" s="68" t="s">
        <v>1293</v>
      </c>
    </row>
    <row r="104" spans="11:15" x14ac:dyDescent="0.2">
      <c r="K104" s="116"/>
      <c r="M104" s="117" t="s">
        <v>9202</v>
      </c>
      <c r="N104" s="68"/>
      <c r="O104" s="68" t="s">
        <v>1291</v>
      </c>
    </row>
    <row r="105" spans="11:15" x14ac:dyDescent="0.2">
      <c r="K105" s="116"/>
      <c r="M105" s="121" t="s">
        <v>9736</v>
      </c>
      <c r="N105" s="68"/>
      <c r="O105" s="68" t="s">
        <v>1291</v>
      </c>
    </row>
    <row r="106" spans="11:15" x14ac:dyDescent="0.2">
      <c r="K106" s="116"/>
      <c r="M106" s="117" t="s">
        <v>8798</v>
      </c>
      <c r="N106" s="68"/>
      <c r="O106" s="68" t="s">
        <v>1299</v>
      </c>
    </row>
    <row r="107" spans="11:15" x14ac:dyDescent="0.2">
      <c r="K107" s="116"/>
      <c r="M107" s="117" t="s">
        <v>8862</v>
      </c>
      <c r="N107" s="68"/>
      <c r="O107" s="68" t="s">
        <v>1293</v>
      </c>
    </row>
    <row r="108" spans="11:15" x14ac:dyDescent="0.2">
      <c r="K108" s="116"/>
      <c r="M108" s="117" t="s">
        <v>8806</v>
      </c>
      <c r="N108" s="68"/>
      <c r="O108" s="68" t="s">
        <v>1293</v>
      </c>
    </row>
    <row r="109" spans="11:15" x14ac:dyDescent="0.2">
      <c r="K109" s="116"/>
      <c r="M109" s="117" t="s">
        <v>9826</v>
      </c>
      <c r="N109" s="68" t="s">
        <v>9827</v>
      </c>
      <c r="O109" s="68" t="s">
        <v>1298</v>
      </c>
    </row>
    <row r="110" spans="11:15" x14ac:dyDescent="0.2">
      <c r="K110" s="116"/>
      <c r="M110" s="117" t="s">
        <v>8775</v>
      </c>
      <c r="N110" s="68" t="s">
        <v>9774</v>
      </c>
      <c r="O110" s="68" t="s">
        <v>1290</v>
      </c>
    </row>
    <row r="111" spans="11:15" x14ac:dyDescent="0.2">
      <c r="K111" s="116"/>
      <c r="M111" s="117" t="s">
        <v>9181</v>
      </c>
      <c r="N111" s="68"/>
      <c r="O111" s="68" t="s">
        <v>1293</v>
      </c>
    </row>
    <row r="112" spans="11:15" x14ac:dyDescent="0.2">
      <c r="K112" s="116"/>
      <c r="M112" s="117" t="s">
        <v>8819</v>
      </c>
      <c r="N112" s="68"/>
      <c r="O112" s="68" t="s">
        <v>1299</v>
      </c>
    </row>
    <row r="113" spans="11:15" x14ac:dyDescent="0.2">
      <c r="K113" s="116"/>
      <c r="M113" s="117" t="s">
        <v>8790</v>
      </c>
      <c r="N113" s="68"/>
      <c r="O113" s="68" t="s">
        <v>1298</v>
      </c>
    </row>
    <row r="114" spans="11:15" x14ac:dyDescent="0.2">
      <c r="K114" s="116"/>
      <c r="M114" s="117" t="s">
        <v>8842</v>
      </c>
      <c r="N114" s="68"/>
      <c r="O114" s="68" t="s">
        <v>1291</v>
      </c>
    </row>
    <row r="115" spans="11:15" x14ac:dyDescent="0.2">
      <c r="K115" s="116"/>
      <c r="M115" s="117" t="s">
        <v>9737</v>
      </c>
      <c r="N115" s="68"/>
      <c r="O115" s="68" t="s">
        <v>1294</v>
      </c>
    </row>
    <row r="116" spans="11:15" x14ac:dyDescent="0.2">
      <c r="K116" s="116"/>
      <c r="M116" s="117" t="s">
        <v>9738</v>
      </c>
      <c r="N116" s="68"/>
      <c r="O116" s="68" t="s">
        <v>1290</v>
      </c>
    </row>
    <row r="117" spans="11:15" x14ac:dyDescent="0.2">
      <c r="K117" s="116"/>
      <c r="M117" s="117" t="s">
        <v>9180</v>
      </c>
      <c r="N117" s="68"/>
      <c r="O117" s="68" t="s">
        <v>1290</v>
      </c>
    </row>
    <row r="118" spans="11:15" x14ac:dyDescent="0.2">
      <c r="K118" s="116"/>
      <c r="M118" s="117" t="s">
        <v>9194</v>
      </c>
      <c r="N118" s="68"/>
      <c r="O118" s="68" t="s">
        <v>1297</v>
      </c>
    </row>
    <row r="119" spans="11:15" x14ac:dyDescent="0.2">
      <c r="K119" s="116"/>
      <c r="M119" s="117" t="s">
        <v>8855</v>
      </c>
      <c r="N119" s="68"/>
      <c r="O119" s="68" t="s">
        <v>1292</v>
      </c>
    </row>
    <row r="120" spans="11:15" x14ac:dyDescent="0.2">
      <c r="K120" s="116"/>
      <c r="M120" s="120" t="s">
        <v>9217</v>
      </c>
      <c r="N120" s="68"/>
      <c r="O120" s="68" t="s">
        <v>1295</v>
      </c>
    </row>
    <row r="121" spans="11:15" x14ac:dyDescent="0.2">
      <c r="K121" s="116"/>
      <c r="M121" s="117" t="s">
        <v>8718</v>
      </c>
      <c r="N121" s="68" t="s">
        <v>9775</v>
      </c>
      <c r="O121" s="68" t="s">
        <v>1293</v>
      </c>
    </row>
    <row r="122" spans="11:15" x14ac:dyDescent="0.2">
      <c r="K122" s="116"/>
      <c r="M122" s="117" t="s">
        <v>9161</v>
      </c>
      <c r="N122" s="68"/>
      <c r="O122" s="68" t="s">
        <v>1290</v>
      </c>
    </row>
    <row r="123" spans="11:15" x14ac:dyDescent="0.2">
      <c r="K123" s="116"/>
      <c r="M123" s="117" t="s">
        <v>8821</v>
      </c>
      <c r="N123" s="68" t="s">
        <v>9801</v>
      </c>
      <c r="O123" s="68" t="s">
        <v>1299</v>
      </c>
    </row>
    <row r="124" spans="11:15" x14ac:dyDescent="0.2">
      <c r="K124" s="116"/>
      <c r="M124" s="117" t="s">
        <v>8802</v>
      </c>
      <c r="N124" s="68"/>
      <c r="O124" s="68" t="s">
        <v>1296</v>
      </c>
    </row>
    <row r="125" spans="11:15" x14ac:dyDescent="0.2">
      <c r="K125" s="116"/>
      <c r="M125" s="117" t="s">
        <v>9165</v>
      </c>
      <c r="N125" s="68"/>
      <c r="O125" s="68" t="s">
        <v>1298</v>
      </c>
    </row>
    <row r="126" spans="11:15" x14ac:dyDescent="0.2">
      <c r="K126" s="116"/>
      <c r="M126" s="117" t="s">
        <v>8863</v>
      </c>
      <c r="N126" s="68"/>
      <c r="O126" s="68" t="s">
        <v>1294</v>
      </c>
    </row>
    <row r="127" spans="11:15" x14ac:dyDescent="0.2">
      <c r="K127" s="116"/>
      <c r="M127" s="117" t="s">
        <v>9182</v>
      </c>
      <c r="N127" s="68"/>
      <c r="O127" s="68" t="s">
        <v>1290</v>
      </c>
    </row>
    <row r="128" spans="11:15" x14ac:dyDescent="0.2">
      <c r="K128" s="116"/>
      <c r="M128" s="117" t="s">
        <v>8788</v>
      </c>
      <c r="N128" s="68"/>
      <c r="O128" s="68" t="s">
        <v>1291</v>
      </c>
    </row>
    <row r="129" spans="11:15" x14ac:dyDescent="0.2">
      <c r="K129" s="116"/>
      <c r="M129" s="117" t="s">
        <v>9739</v>
      </c>
      <c r="N129" s="68"/>
      <c r="O129" s="68" t="s">
        <v>1291</v>
      </c>
    </row>
    <row r="130" spans="11:15" x14ac:dyDescent="0.2">
      <c r="K130" s="116"/>
      <c r="M130" s="117" t="s">
        <v>8782</v>
      </c>
      <c r="N130" s="68" t="s">
        <v>9834</v>
      </c>
      <c r="O130" s="68" t="s">
        <v>1292</v>
      </c>
    </row>
    <row r="131" spans="11:15" x14ac:dyDescent="0.2">
      <c r="K131" s="116"/>
      <c r="M131" s="120" t="s">
        <v>9740</v>
      </c>
      <c r="N131" s="68"/>
      <c r="O131" s="68" t="s">
        <v>1296</v>
      </c>
    </row>
    <row r="132" spans="11:15" x14ac:dyDescent="0.2">
      <c r="K132" s="116"/>
      <c r="M132" s="117" t="s">
        <v>9741</v>
      </c>
      <c r="N132" s="68"/>
      <c r="O132" s="68" t="s">
        <v>1296</v>
      </c>
    </row>
    <row r="133" spans="11:15" x14ac:dyDescent="0.2">
      <c r="K133" s="116"/>
      <c r="M133" s="117" t="s">
        <v>9169</v>
      </c>
      <c r="N133" s="68"/>
      <c r="O133" s="68" t="s">
        <v>1296</v>
      </c>
    </row>
    <row r="134" spans="11:15" x14ac:dyDescent="0.2">
      <c r="K134" s="116"/>
      <c r="M134" s="117" t="s">
        <v>9176</v>
      </c>
      <c r="N134" s="68"/>
      <c r="O134" s="68" t="s">
        <v>1297</v>
      </c>
    </row>
    <row r="135" spans="11:15" x14ac:dyDescent="0.2">
      <c r="K135" s="116"/>
      <c r="M135" s="117" t="s">
        <v>8833</v>
      </c>
      <c r="N135" s="68"/>
      <c r="O135" s="68" t="s">
        <v>1298</v>
      </c>
    </row>
    <row r="136" spans="11:15" x14ac:dyDescent="0.2">
      <c r="K136" s="116"/>
      <c r="M136" s="117" t="s">
        <v>9742</v>
      </c>
      <c r="N136" s="68"/>
      <c r="O136" s="68" t="s">
        <v>1298</v>
      </c>
    </row>
    <row r="137" spans="11:15" x14ac:dyDescent="0.2">
      <c r="K137" s="116"/>
      <c r="M137" s="117" t="s">
        <v>8812</v>
      </c>
      <c r="N137" s="68"/>
      <c r="O137" s="68" t="s">
        <v>1298</v>
      </c>
    </row>
    <row r="138" spans="11:15" x14ac:dyDescent="0.2">
      <c r="K138" s="116"/>
      <c r="M138" s="117" t="s">
        <v>9183</v>
      </c>
      <c r="N138" s="68"/>
      <c r="O138" s="68" t="s">
        <v>1298</v>
      </c>
    </row>
    <row r="139" spans="11:15" x14ac:dyDescent="0.2">
      <c r="K139" s="116"/>
      <c r="M139" s="117" t="s">
        <v>8785</v>
      </c>
      <c r="N139" s="68" t="s">
        <v>9779</v>
      </c>
      <c r="O139" s="68" t="s">
        <v>1297</v>
      </c>
    </row>
    <row r="140" spans="11:15" x14ac:dyDescent="0.2">
      <c r="K140" s="116"/>
      <c r="M140" s="117" t="s">
        <v>8761</v>
      </c>
      <c r="N140" s="68" t="s">
        <v>9077</v>
      </c>
      <c r="O140" s="68" t="s">
        <v>1292</v>
      </c>
    </row>
    <row r="141" spans="11:15" x14ac:dyDescent="0.2">
      <c r="K141" s="116"/>
      <c r="M141" s="117" t="s">
        <v>8846</v>
      </c>
      <c r="N141" s="68"/>
      <c r="O141" s="68" t="s">
        <v>1299</v>
      </c>
    </row>
    <row r="142" spans="11:15" x14ac:dyDescent="0.2">
      <c r="K142" s="116"/>
      <c r="M142" s="117" t="s">
        <v>8752</v>
      </c>
      <c r="N142" s="68"/>
      <c r="O142" s="68" t="s">
        <v>1290</v>
      </c>
    </row>
    <row r="143" spans="11:15" x14ac:dyDescent="0.2">
      <c r="K143" s="116"/>
      <c r="M143" s="117" t="s">
        <v>8763</v>
      </c>
      <c r="N143" s="68"/>
      <c r="O143" s="68" t="s">
        <v>1299</v>
      </c>
    </row>
    <row r="144" spans="11:15" x14ac:dyDescent="0.2">
      <c r="K144" s="116"/>
      <c r="M144" s="117" t="s">
        <v>8877</v>
      </c>
      <c r="N144" s="68" t="s">
        <v>9761</v>
      </c>
      <c r="O144" s="68" t="s">
        <v>1299</v>
      </c>
    </row>
    <row r="145" spans="11:15" x14ac:dyDescent="0.2">
      <c r="K145" s="116"/>
      <c r="M145" s="117" t="s">
        <v>8734</v>
      </c>
      <c r="N145" s="68" t="s">
        <v>9782</v>
      </c>
      <c r="O145" s="68" t="s">
        <v>1297</v>
      </c>
    </row>
    <row r="146" spans="11:15" x14ac:dyDescent="0.2">
      <c r="K146" s="116"/>
      <c r="M146" s="117" t="s">
        <v>8794</v>
      </c>
      <c r="N146" s="68"/>
      <c r="O146" s="68" t="s">
        <v>1293</v>
      </c>
    </row>
    <row r="147" spans="11:15" x14ac:dyDescent="0.2">
      <c r="K147" s="116"/>
      <c r="M147" s="117" t="s">
        <v>8815</v>
      </c>
      <c r="N147" s="68"/>
      <c r="O147" s="68" t="s">
        <v>1290</v>
      </c>
    </row>
    <row r="148" spans="11:15" x14ac:dyDescent="0.2">
      <c r="K148" s="116"/>
      <c r="M148" s="117" t="s">
        <v>8799</v>
      </c>
      <c r="N148" s="68"/>
      <c r="O148" s="68" t="s">
        <v>1298</v>
      </c>
    </row>
    <row r="149" spans="11:15" x14ac:dyDescent="0.2">
      <c r="K149" s="116"/>
      <c r="M149" s="117" t="s">
        <v>8857</v>
      </c>
      <c r="N149" s="68"/>
      <c r="O149" s="68" t="s">
        <v>1298</v>
      </c>
    </row>
    <row r="150" spans="11:15" x14ac:dyDescent="0.2">
      <c r="K150" s="116"/>
      <c r="M150" s="117" t="s">
        <v>8692</v>
      </c>
      <c r="N150" s="68"/>
      <c r="O150" s="68" t="s">
        <v>1298</v>
      </c>
    </row>
    <row r="151" spans="11:15" x14ac:dyDescent="0.2">
      <c r="K151" s="116"/>
      <c r="M151" s="117" t="s">
        <v>8874</v>
      </c>
      <c r="N151" s="68"/>
      <c r="O151" s="68" t="s">
        <v>1297</v>
      </c>
    </row>
    <row r="152" spans="11:15" x14ac:dyDescent="0.2">
      <c r="K152" s="116"/>
      <c r="M152" s="117" t="s">
        <v>8797</v>
      </c>
      <c r="N152" s="68"/>
      <c r="O152" s="68" t="s">
        <v>1298</v>
      </c>
    </row>
    <row r="153" spans="11:15" x14ac:dyDescent="0.2">
      <c r="K153" s="116"/>
      <c r="M153" s="117" t="s">
        <v>9208</v>
      </c>
      <c r="N153" s="68"/>
      <c r="O153" s="68" t="s">
        <v>1294</v>
      </c>
    </row>
    <row r="154" spans="11:15" x14ac:dyDescent="0.2">
      <c r="K154" s="116"/>
      <c r="M154" s="117" t="s">
        <v>8841</v>
      </c>
      <c r="N154" s="68" t="s">
        <v>9795</v>
      </c>
      <c r="O154" s="68" t="s">
        <v>1293</v>
      </c>
    </row>
    <row r="155" spans="11:15" x14ac:dyDescent="0.2">
      <c r="K155" s="116"/>
      <c r="M155" s="117" t="s">
        <v>8830</v>
      </c>
      <c r="N155" s="68"/>
      <c r="O155" s="68" t="s">
        <v>1297</v>
      </c>
    </row>
    <row r="156" spans="11:15" x14ac:dyDescent="0.2">
      <c r="K156" s="116"/>
      <c r="M156" s="117" t="s">
        <v>8774</v>
      </c>
      <c r="N156" s="68"/>
      <c r="O156" s="68" t="s">
        <v>1296</v>
      </c>
    </row>
    <row r="157" spans="11:15" x14ac:dyDescent="0.2">
      <c r="K157" s="116"/>
      <c r="M157" s="117" t="s">
        <v>8820</v>
      </c>
      <c r="N157" s="68"/>
      <c r="O157" s="68" t="s">
        <v>1291</v>
      </c>
    </row>
    <row r="158" spans="11:15" x14ac:dyDescent="0.2">
      <c r="K158" s="116"/>
      <c r="M158" s="117" t="s">
        <v>9083</v>
      </c>
      <c r="N158" s="68"/>
      <c r="O158" s="68" t="s">
        <v>1296</v>
      </c>
    </row>
    <row r="159" spans="11:15" x14ac:dyDescent="0.2">
      <c r="K159" s="116"/>
      <c r="M159" s="117" t="s">
        <v>8834</v>
      </c>
      <c r="N159" s="68"/>
      <c r="O159" s="68" t="s">
        <v>1299</v>
      </c>
    </row>
    <row r="160" spans="11:15" x14ac:dyDescent="0.2">
      <c r="K160" s="116"/>
      <c r="M160" s="117" t="s">
        <v>8697</v>
      </c>
      <c r="N160" s="68"/>
      <c r="O160" s="68" t="s">
        <v>1291</v>
      </c>
    </row>
    <row r="161" spans="11:15" x14ac:dyDescent="0.2">
      <c r="K161" s="116"/>
      <c r="M161" s="117" t="s">
        <v>8847</v>
      </c>
      <c r="N161" s="68"/>
      <c r="O161" s="68" t="s">
        <v>1291</v>
      </c>
    </row>
    <row r="162" spans="11:15" x14ac:dyDescent="0.2">
      <c r="K162" s="116"/>
      <c r="M162" s="117" t="s">
        <v>8809</v>
      </c>
      <c r="N162" s="68"/>
      <c r="O162" s="68" t="s">
        <v>1297</v>
      </c>
    </row>
    <row r="163" spans="11:15" x14ac:dyDescent="0.2">
      <c r="K163" s="116"/>
      <c r="M163" s="117" t="s">
        <v>8745</v>
      </c>
      <c r="N163" s="68" t="s">
        <v>9770</v>
      </c>
      <c r="O163" s="68" t="s">
        <v>1293</v>
      </c>
    </row>
    <row r="164" spans="11:15" x14ac:dyDescent="0.2">
      <c r="K164" s="116"/>
      <c r="M164" s="117" t="s">
        <v>8776</v>
      </c>
      <c r="N164" s="68" t="s">
        <v>9218</v>
      </c>
      <c r="O164" s="68" t="s">
        <v>1295</v>
      </c>
    </row>
    <row r="165" spans="11:15" x14ac:dyDescent="0.2">
      <c r="K165" s="116"/>
      <c r="M165" s="117" t="s">
        <v>9743</v>
      </c>
      <c r="N165" s="68"/>
      <c r="O165" s="68" t="s">
        <v>1294</v>
      </c>
    </row>
    <row r="166" spans="11:15" x14ac:dyDescent="0.2">
      <c r="K166" s="116"/>
      <c r="M166" s="117" t="s">
        <v>8869</v>
      </c>
      <c r="N166" s="68"/>
      <c r="O166" s="68" t="s">
        <v>1290</v>
      </c>
    </row>
    <row r="167" spans="11:15" x14ac:dyDescent="0.2">
      <c r="K167" s="116"/>
      <c r="M167" s="117" t="s">
        <v>8845</v>
      </c>
      <c r="N167" s="68"/>
      <c r="O167" s="68" t="s">
        <v>1291</v>
      </c>
    </row>
    <row r="168" spans="11:15" x14ac:dyDescent="0.2">
      <c r="K168" s="116"/>
      <c r="M168" s="117" t="s">
        <v>9172</v>
      </c>
      <c r="N168" s="68"/>
      <c r="O168" s="68" t="s">
        <v>1297</v>
      </c>
    </row>
    <row r="169" spans="11:15" x14ac:dyDescent="0.2">
      <c r="K169" s="116"/>
      <c r="M169" s="117" t="s">
        <v>8754</v>
      </c>
      <c r="N169" s="68" t="s">
        <v>9773</v>
      </c>
      <c r="O169" s="68" t="s">
        <v>1293</v>
      </c>
    </row>
    <row r="170" spans="11:15" x14ac:dyDescent="0.2">
      <c r="K170" s="116"/>
      <c r="M170" s="117" t="s">
        <v>8710</v>
      </c>
      <c r="N170" s="68" t="s">
        <v>6650</v>
      </c>
      <c r="O170" s="68" t="s">
        <v>1299</v>
      </c>
    </row>
    <row r="171" spans="11:15" x14ac:dyDescent="0.2">
      <c r="K171" s="116"/>
      <c r="M171" s="117" t="s">
        <v>8737</v>
      </c>
      <c r="N171" s="68" t="s">
        <v>9760</v>
      </c>
      <c r="O171" s="68" t="s">
        <v>1293</v>
      </c>
    </row>
    <row r="172" spans="11:15" x14ac:dyDescent="0.2">
      <c r="K172" s="116"/>
      <c r="M172" s="117" t="s">
        <v>8724</v>
      </c>
      <c r="N172" s="68"/>
      <c r="O172" s="68" t="s">
        <v>1293</v>
      </c>
    </row>
    <row r="173" spans="11:15" x14ac:dyDescent="0.2">
      <c r="K173" s="116"/>
      <c r="M173" s="117" t="s">
        <v>8792</v>
      </c>
      <c r="N173" s="68"/>
      <c r="O173" s="68" t="s">
        <v>1290</v>
      </c>
    </row>
    <row r="174" spans="11:15" x14ac:dyDescent="0.2">
      <c r="K174" s="116"/>
      <c r="M174" s="117" t="s">
        <v>8858</v>
      </c>
      <c r="N174" s="68"/>
      <c r="O174" s="68" t="s">
        <v>1294</v>
      </c>
    </row>
    <row r="175" spans="11:15" x14ac:dyDescent="0.2">
      <c r="K175" s="116"/>
      <c r="M175" s="117" t="s">
        <v>8851</v>
      </c>
      <c r="N175" s="68"/>
      <c r="O175" s="68" t="s">
        <v>1291</v>
      </c>
    </row>
    <row r="176" spans="11:15" x14ac:dyDescent="0.2">
      <c r="K176" s="116"/>
      <c r="M176" s="117" t="s">
        <v>8818</v>
      </c>
      <c r="N176" s="68" t="s">
        <v>9776</v>
      </c>
      <c r="O176" s="68" t="s">
        <v>1293</v>
      </c>
    </row>
    <row r="177" spans="11:15" x14ac:dyDescent="0.2">
      <c r="K177" s="116"/>
      <c r="M177" s="117" t="s">
        <v>8699</v>
      </c>
      <c r="N177" s="68" t="s">
        <v>9089</v>
      </c>
      <c r="O177" s="68" t="s">
        <v>1294</v>
      </c>
    </row>
    <row r="178" spans="11:15" x14ac:dyDescent="0.2">
      <c r="K178" s="116"/>
      <c r="M178" s="117" t="s">
        <v>8703</v>
      </c>
      <c r="N178" s="68" t="s">
        <v>9777</v>
      </c>
      <c r="O178" s="68" t="s">
        <v>1294</v>
      </c>
    </row>
    <row r="179" spans="11:15" x14ac:dyDescent="0.2">
      <c r="K179" s="116"/>
      <c r="M179" s="117" t="s">
        <v>8731</v>
      </c>
      <c r="N179" s="68"/>
      <c r="O179" s="68" t="s">
        <v>1293</v>
      </c>
    </row>
    <row r="180" spans="11:15" x14ac:dyDescent="0.2">
      <c r="K180" s="116"/>
      <c r="M180" s="117" t="s">
        <v>9744</v>
      </c>
      <c r="N180" s="68"/>
      <c r="O180" s="68" t="s">
        <v>1296</v>
      </c>
    </row>
    <row r="181" spans="11:15" x14ac:dyDescent="0.2">
      <c r="K181" s="116"/>
      <c r="M181" s="117" t="s">
        <v>8795</v>
      </c>
      <c r="N181" s="68" t="s">
        <v>9778</v>
      </c>
      <c r="O181" s="68" t="s">
        <v>1298</v>
      </c>
    </row>
    <row r="182" spans="11:15" x14ac:dyDescent="0.2">
      <c r="K182" s="116"/>
      <c r="M182" s="117" t="s">
        <v>9196</v>
      </c>
      <c r="N182" s="68"/>
      <c r="O182" s="68" t="s">
        <v>1291</v>
      </c>
    </row>
    <row r="183" spans="11:15" x14ac:dyDescent="0.2">
      <c r="K183" s="116"/>
      <c r="M183" s="117" t="s">
        <v>8715</v>
      </c>
      <c r="N183" s="68" t="s">
        <v>9221</v>
      </c>
      <c r="O183" s="68" t="s">
        <v>1299</v>
      </c>
    </row>
    <row r="184" spans="11:15" x14ac:dyDescent="0.2">
      <c r="K184" s="116"/>
      <c r="M184" s="117" t="s">
        <v>8729</v>
      </c>
      <c r="N184" s="68" t="s">
        <v>9796</v>
      </c>
      <c r="O184" s="68" t="s">
        <v>1298</v>
      </c>
    </row>
    <row r="185" spans="11:15" x14ac:dyDescent="0.2">
      <c r="K185" s="116"/>
      <c r="M185" s="117" t="s">
        <v>8890</v>
      </c>
      <c r="N185" s="68"/>
      <c r="O185" s="68" t="s">
        <v>1290</v>
      </c>
    </row>
    <row r="186" spans="11:15" x14ac:dyDescent="0.2">
      <c r="K186" s="116"/>
      <c r="M186" s="117" t="s">
        <v>9745</v>
      </c>
      <c r="N186" s="68"/>
      <c r="O186" s="68" t="s">
        <v>1296</v>
      </c>
    </row>
    <row r="187" spans="11:15" x14ac:dyDescent="0.2">
      <c r="K187" s="116"/>
      <c r="M187" s="117" t="s">
        <v>8717</v>
      </c>
      <c r="N187" s="68" t="s">
        <v>9220</v>
      </c>
      <c r="O187" s="68" t="s">
        <v>1299</v>
      </c>
    </row>
    <row r="188" spans="11:15" x14ac:dyDescent="0.2">
      <c r="K188" s="116"/>
      <c r="M188" s="117" t="s">
        <v>8813</v>
      </c>
      <c r="N188" s="68"/>
      <c r="O188" s="68" t="s">
        <v>1290</v>
      </c>
    </row>
    <row r="189" spans="11:15" x14ac:dyDescent="0.2">
      <c r="K189" s="116"/>
      <c r="M189" s="117" t="s">
        <v>8796</v>
      </c>
      <c r="N189" s="68"/>
      <c r="O189" s="68" t="s">
        <v>1295</v>
      </c>
    </row>
    <row r="190" spans="11:15" x14ac:dyDescent="0.2">
      <c r="K190" s="116"/>
      <c r="M190" s="117" t="s">
        <v>9463</v>
      </c>
      <c r="N190" s="68"/>
      <c r="O190" s="68" t="s">
        <v>1296</v>
      </c>
    </row>
    <row r="191" spans="11:15" x14ac:dyDescent="0.2">
      <c r="K191" s="116"/>
      <c r="M191" s="117" t="s">
        <v>9192</v>
      </c>
      <c r="N191" s="68"/>
      <c r="O191" s="68" t="s">
        <v>1294</v>
      </c>
    </row>
    <row r="192" spans="11:15" x14ac:dyDescent="0.2">
      <c r="K192" s="116"/>
      <c r="M192" s="117" t="s">
        <v>9212</v>
      </c>
      <c r="N192" s="68" t="s">
        <v>9785</v>
      </c>
      <c r="O192" s="68" t="s">
        <v>1298</v>
      </c>
    </row>
    <row r="193" spans="3:15" x14ac:dyDescent="0.2">
      <c r="C193" s="82"/>
      <c r="D193" s="82"/>
      <c r="E193" s="82"/>
      <c r="K193" s="116"/>
      <c r="M193" s="117" t="s">
        <v>8786</v>
      </c>
      <c r="N193" s="68" t="s">
        <v>9786</v>
      </c>
      <c r="O193" s="68" t="s">
        <v>1297</v>
      </c>
    </row>
    <row r="194" spans="3:15" x14ac:dyDescent="0.2">
      <c r="C194" s="82"/>
      <c r="D194" s="82"/>
      <c r="E194" s="82"/>
      <c r="K194" s="116"/>
      <c r="M194" s="117" t="s">
        <v>9746</v>
      </c>
      <c r="N194" s="68"/>
      <c r="O194" s="68" t="s">
        <v>1296</v>
      </c>
    </row>
    <row r="195" spans="3:15" x14ac:dyDescent="0.2">
      <c r="C195" s="82"/>
      <c r="D195" s="82"/>
      <c r="E195" s="82"/>
      <c r="K195" s="116"/>
      <c r="M195" s="117" t="s">
        <v>8827</v>
      </c>
      <c r="N195" s="68"/>
      <c r="O195" s="68" t="s">
        <v>1293</v>
      </c>
    </row>
    <row r="196" spans="3:15" x14ac:dyDescent="0.2">
      <c r="C196" s="82"/>
      <c r="D196" s="82"/>
      <c r="E196" s="82"/>
      <c r="K196" s="116"/>
      <c r="M196" s="117" t="s">
        <v>8866</v>
      </c>
      <c r="N196" s="68"/>
      <c r="O196" s="68" t="s">
        <v>1293</v>
      </c>
    </row>
    <row r="197" spans="3:15" x14ac:dyDescent="0.2">
      <c r="C197" s="82"/>
      <c r="D197" s="82"/>
      <c r="E197" s="82"/>
      <c r="K197" s="116"/>
      <c r="M197" s="117" t="s">
        <v>8756</v>
      </c>
      <c r="N197" s="68"/>
      <c r="O197" s="68" t="s">
        <v>1296</v>
      </c>
    </row>
    <row r="198" spans="3:15" x14ac:dyDescent="0.2">
      <c r="C198" s="82"/>
      <c r="D198" s="82"/>
      <c r="E198" s="82"/>
      <c r="K198" s="116"/>
      <c r="M198" s="117" t="s">
        <v>8743</v>
      </c>
      <c r="N198" s="68" t="s">
        <v>9759</v>
      </c>
      <c r="O198" s="68" t="s">
        <v>1299</v>
      </c>
    </row>
    <row r="199" spans="3:15" x14ac:dyDescent="0.2">
      <c r="C199" s="82"/>
      <c r="D199" s="82"/>
      <c r="E199" s="82"/>
      <c r="K199" s="116"/>
      <c r="M199" s="117" t="s">
        <v>8805</v>
      </c>
      <c r="N199" s="68" t="s">
        <v>9783</v>
      </c>
      <c r="O199" s="68" t="s">
        <v>1298</v>
      </c>
    </row>
    <row r="200" spans="3:15" x14ac:dyDescent="0.2">
      <c r="C200" s="82"/>
      <c r="D200" s="82"/>
      <c r="E200" s="82"/>
      <c r="K200" s="116"/>
      <c r="M200" s="117" t="s">
        <v>8751</v>
      </c>
      <c r="N200" s="68" t="s">
        <v>9830</v>
      </c>
      <c r="O200" s="68" t="s">
        <v>1297</v>
      </c>
    </row>
    <row r="201" spans="3:15" x14ac:dyDescent="0.2">
      <c r="C201" s="82"/>
      <c r="D201" s="82"/>
      <c r="E201" s="82"/>
      <c r="K201" s="116"/>
      <c r="M201" s="117" t="s">
        <v>8840</v>
      </c>
      <c r="N201" s="68"/>
      <c r="O201" s="68" t="s">
        <v>1291</v>
      </c>
    </row>
    <row r="202" spans="3:15" x14ac:dyDescent="0.2">
      <c r="C202" s="82"/>
      <c r="D202" s="82"/>
      <c r="E202" s="82"/>
      <c r="K202" s="116"/>
      <c r="M202" s="117" t="s">
        <v>8824</v>
      </c>
      <c r="N202" s="68" t="s">
        <v>9787</v>
      </c>
      <c r="O202" s="68" t="s">
        <v>1298</v>
      </c>
    </row>
    <row r="203" spans="3:15" x14ac:dyDescent="0.2">
      <c r="C203" s="82"/>
      <c r="D203" s="82"/>
      <c r="E203" s="82"/>
      <c r="K203" s="116"/>
      <c r="M203" s="117" t="s">
        <v>9173</v>
      </c>
      <c r="N203" s="68"/>
      <c r="O203" s="68" t="s">
        <v>1296</v>
      </c>
    </row>
    <row r="204" spans="3:15" x14ac:dyDescent="0.2">
      <c r="C204" s="82"/>
      <c r="D204" s="82"/>
      <c r="E204" s="82"/>
      <c r="K204" s="116"/>
      <c r="M204" s="117" t="s">
        <v>8838</v>
      </c>
      <c r="N204" s="68"/>
      <c r="O204" s="68" t="s">
        <v>1298</v>
      </c>
    </row>
    <row r="205" spans="3:15" x14ac:dyDescent="0.2">
      <c r="C205" s="82"/>
      <c r="D205" s="82"/>
      <c r="E205" s="82"/>
      <c r="K205" s="116"/>
      <c r="M205" s="117" t="s">
        <v>9747</v>
      </c>
      <c r="N205" s="68" t="s">
        <v>9789</v>
      </c>
      <c r="O205" s="68" t="s">
        <v>1290</v>
      </c>
    </row>
    <row r="206" spans="3:15" x14ac:dyDescent="0.2">
      <c r="C206" s="82"/>
      <c r="D206" s="82"/>
      <c r="E206" s="82"/>
      <c r="K206" s="116"/>
      <c r="M206" s="117" t="s">
        <v>8898</v>
      </c>
      <c r="N206" s="68"/>
      <c r="O206" s="68" t="s">
        <v>1291</v>
      </c>
    </row>
    <row r="207" spans="3:15" x14ac:dyDescent="0.2">
      <c r="C207" s="82"/>
      <c r="D207" s="82"/>
      <c r="E207" s="82"/>
      <c r="K207" s="116"/>
      <c r="M207" s="117" t="s">
        <v>8848</v>
      </c>
      <c r="N207" s="68"/>
      <c r="O207" s="68" t="s">
        <v>1296</v>
      </c>
    </row>
    <row r="208" spans="3:15" x14ac:dyDescent="0.2">
      <c r="C208" s="82"/>
      <c r="D208" s="82"/>
      <c r="E208" s="82"/>
      <c r="K208" s="116"/>
      <c r="M208" s="117" t="s">
        <v>8829</v>
      </c>
      <c r="N208" s="68"/>
      <c r="O208" s="68" t="s">
        <v>1290</v>
      </c>
    </row>
    <row r="209" spans="3:15" x14ac:dyDescent="0.2">
      <c r="C209" s="82"/>
      <c r="D209" s="82"/>
      <c r="E209" s="82"/>
      <c r="K209" s="116"/>
      <c r="M209" s="117" t="s">
        <v>8746</v>
      </c>
      <c r="N209" s="68" t="s">
        <v>9790</v>
      </c>
      <c r="O209" s="68" t="s">
        <v>1293</v>
      </c>
    </row>
    <row r="210" spans="3:15" x14ac:dyDescent="0.2">
      <c r="C210" s="82"/>
      <c r="D210" s="82"/>
      <c r="E210" s="82"/>
      <c r="K210" s="116"/>
      <c r="M210" s="117" t="s">
        <v>8707</v>
      </c>
      <c r="N210" s="68" t="s">
        <v>9791</v>
      </c>
      <c r="O210" s="68" t="s">
        <v>1290</v>
      </c>
    </row>
    <row r="211" spans="3:15" x14ac:dyDescent="0.2">
      <c r="C211" s="82"/>
      <c r="D211" s="82"/>
      <c r="E211" s="82"/>
      <c r="K211" s="116"/>
      <c r="M211" s="117" t="s">
        <v>8773</v>
      </c>
      <c r="N211" s="68" t="s">
        <v>9793</v>
      </c>
      <c r="O211" s="68" t="s">
        <v>1293</v>
      </c>
    </row>
    <row r="212" spans="3:15" x14ac:dyDescent="0.2">
      <c r="C212" s="82"/>
      <c r="D212" s="82"/>
      <c r="E212" s="82"/>
      <c r="K212" s="116"/>
      <c r="M212" s="117" t="s">
        <v>9084</v>
      </c>
      <c r="N212" s="68"/>
      <c r="O212" s="68" t="s">
        <v>1297</v>
      </c>
    </row>
    <row r="213" spans="3:15" x14ac:dyDescent="0.2">
      <c r="C213" s="82"/>
      <c r="D213" s="82"/>
      <c r="E213" s="82"/>
      <c r="K213" s="116"/>
      <c r="M213" s="117" t="s">
        <v>9748</v>
      </c>
      <c r="N213" s="68"/>
      <c r="O213" s="68" t="s">
        <v>1291</v>
      </c>
    </row>
    <row r="214" spans="3:15" x14ac:dyDescent="0.2">
      <c r="C214" s="82"/>
      <c r="D214" s="82"/>
      <c r="E214" s="82"/>
      <c r="K214" s="116"/>
      <c r="M214" s="117" t="s">
        <v>8738</v>
      </c>
      <c r="N214" s="68"/>
      <c r="O214" s="68" t="s">
        <v>1293</v>
      </c>
    </row>
    <row r="215" spans="3:15" x14ac:dyDescent="0.2">
      <c r="C215" s="82"/>
      <c r="D215" s="82"/>
      <c r="E215" s="82"/>
      <c r="K215" s="116"/>
      <c r="M215" s="117" t="s">
        <v>8695</v>
      </c>
      <c r="N215" s="68" t="s">
        <v>9794</v>
      </c>
      <c r="O215" s="68" t="s">
        <v>1290</v>
      </c>
    </row>
    <row r="216" spans="3:15" x14ac:dyDescent="0.2">
      <c r="C216" s="82"/>
      <c r="D216" s="82"/>
      <c r="E216" s="82"/>
      <c r="K216" s="116"/>
      <c r="M216" s="117" t="s">
        <v>8791</v>
      </c>
      <c r="N216" s="68" t="s">
        <v>9219</v>
      </c>
      <c r="O216" s="68" t="s">
        <v>1295</v>
      </c>
    </row>
    <row r="217" spans="3:15" x14ac:dyDescent="0.2">
      <c r="C217" s="82"/>
      <c r="D217" s="82"/>
      <c r="E217" s="82"/>
      <c r="K217" s="116"/>
      <c r="M217" s="117" t="s">
        <v>8760</v>
      </c>
      <c r="N217" s="68"/>
      <c r="O217" s="68" t="s">
        <v>1297</v>
      </c>
    </row>
    <row r="218" spans="3:15" x14ac:dyDescent="0.2">
      <c r="C218" s="82"/>
      <c r="D218" s="82"/>
      <c r="E218" s="82"/>
      <c r="K218" s="116"/>
      <c r="M218" s="120" t="s">
        <v>8894</v>
      </c>
      <c r="N218" s="68"/>
      <c r="O218" s="68" t="s">
        <v>1295</v>
      </c>
    </row>
    <row r="219" spans="3:15" x14ac:dyDescent="0.2">
      <c r="C219" s="82"/>
      <c r="D219" s="82"/>
      <c r="E219" s="82"/>
      <c r="K219" s="116"/>
      <c r="M219" s="117" t="s">
        <v>8861</v>
      </c>
      <c r="N219" s="68" t="s">
        <v>9798</v>
      </c>
      <c r="O219" s="68" t="s">
        <v>1291</v>
      </c>
    </row>
    <row r="220" spans="3:15" x14ac:dyDescent="0.2">
      <c r="C220" s="82"/>
      <c r="D220" s="82"/>
      <c r="E220" s="82"/>
      <c r="K220" s="116"/>
      <c r="M220" s="117" t="s">
        <v>8836</v>
      </c>
      <c r="N220" s="68"/>
      <c r="O220" s="68" t="s">
        <v>1296</v>
      </c>
    </row>
    <row r="221" spans="3:15" x14ac:dyDescent="0.2">
      <c r="C221" s="82"/>
      <c r="D221" s="82"/>
      <c r="E221" s="82"/>
      <c r="K221" s="116"/>
      <c r="M221" s="117" t="s">
        <v>8868</v>
      </c>
      <c r="N221" s="68"/>
      <c r="O221" s="68" t="s">
        <v>1296</v>
      </c>
    </row>
    <row r="222" spans="3:15" x14ac:dyDescent="0.2">
      <c r="C222" s="82"/>
      <c r="D222" s="82"/>
      <c r="E222" s="82"/>
      <c r="K222" s="116"/>
      <c r="M222" s="117" t="s">
        <v>8691</v>
      </c>
      <c r="N222" s="68" t="s">
        <v>9799</v>
      </c>
      <c r="O222" s="68" t="s">
        <v>1296</v>
      </c>
    </row>
    <row r="223" spans="3:15" x14ac:dyDescent="0.2">
      <c r="C223" s="82"/>
      <c r="D223" s="82"/>
      <c r="E223" s="82"/>
      <c r="K223" s="116"/>
      <c r="M223" s="117" t="s">
        <v>9749</v>
      </c>
      <c r="N223" s="68"/>
      <c r="O223" s="68" t="s">
        <v>1298</v>
      </c>
    </row>
    <row r="224" spans="3:15" x14ac:dyDescent="0.2">
      <c r="C224" s="82"/>
      <c r="D224" s="82"/>
      <c r="E224" s="82"/>
      <c r="K224" s="116"/>
      <c r="M224" s="117" t="s">
        <v>9750</v>
      </c>
      <c r="N224" s="68"/>
      <c r="O224" s="68" t="s">
        <v>1298</v>
      </c>
    </row>
    <row r="225" spans="3:15" x14ac:dyDescent="0.2">
      <c r="C225" s="82"/>
      <c r="D225" s="82"/>
      <c r="E225" s="82"/>
      <c r="K225" s="116"/>
      <c r="M225" s="117" t="s">
        <v>8778</v>
      </c>
      <c r="N225" s="68"/>
      <c r="O225" s="68" t="s">
        <v>1298</v>
      </c>
    </row>
    <row r="226" spans="3:15" x14ac:dyDescent="0.2">
      <c r="C226" s="82"/>
      <c r="D226" s="82"/>
      <c r="E226" s="82"/>
      <c r="K226" s="116"/>
      <c r="M226" s="117" t="s">
        <v>8727</v>
      </c>
      <c r="N226" s="68"/>
      <c r="O226" s="68" t="s">
        <v>1293</v>
      </c>
    </row>
    <row r="227" spans="3:15" x14ac:dyDescent="0.2">
      <c r="C227" s="82"/>
      <c r="D227" s="82"/>
      <c r="E227" s="82"/>
      <c r="K227" s="116"/>
      <c r="M227" s="117" t="s">
        <v>8739</v>
      </c>
      <c r="N227" s="68" t="s">
        <v>9762</v>
      </c>
      <c r="O227" s="68" t="s">
        <v>1292</v>
      </c>
    </row>
    <row r="228" spans="3:15" x14ac:dyDescent="0.2">
      <c r="C228" s="82"/>
      <c r="D228" s="82"/>
      <c r="E228" s="82"/>
      <c r="K228" s="116"/>
      <c r="M228" s="117" t="s">
        <v>8839</v>
      </c>
      <c r="N228" s="68" t="s">
        <v>9805</v>
      </c>
      <c r="O228" s="68" t="s">
        <v>1297</v>
      </c>
    </row>
    <row r="229" spans="3:15" x14ac:dyDescent="0.2">
      <c r="C229" s="82"/>
      <c r="D229" s="82"/>
      <c r="E229" s="82"/>
      <c r="K229" s="116"/>
      <c r="M229" s="117" t="s">
        <v>8801</v>
      </c>
      <c r="N229" s="68"/>
      <c r="O229" s="68" t="s">
        <v>1296</v>
      </c>
    </row>
    <row r="230" spans="3:15" x14ac:dyDescent="0.2">
      <c r="C230" s="82"/>
      <c r="D230" s="82"/>
      <c r="E230" s="82"/>
      <c r="K230" s="116"/>
      <c r="M230" s="120" t="s">
        <v>8901</v>
      </c>
      <c r="N230" s="68"/>
      <c r="O230" s="68" t="s">
        <v>1295</v>
      </c>
    </row>
    <row r="231" spans="3:15" x14ac:dyDescent="0.2">
      <c r="C231" s="82"/>
      <c r="D231" s="82"/>
      <c r="E231" s="82"/>
      <c r="K231" s="116"/>
      <c r="M231" s="117" t="s">
        <v>8835</v>
      </c>
      <c r="N231" s="68" t="s">
        <v>9763</v>
      </c>
      <c r="O231" s="68" t="s">
        <v>1292</v>
      </c>
    </row>
    <row r="232" spans="3:15" x14ac:dyDescent="0.2">
      <c r="C232" s="82"/>
      <c r="D232" s="82"/>
      <c r="E232" s="82"/>
      <c r="K232" s="116"/>
      <c r="M232" s="117" t="s">
        <v>8870</v>
      </c>
      <c r="N232" s="68"/>
      <c r="O232" s="68" t="s">
        <v>1290</v>
      </c>
    </row>
    <row r="233" spans="3:15" x14ac:dyDescent="0.2">
      <c r="C233" s="82"/>
      <c r="D233" s="82"/>
      <c r="E233" s="82"/>
      <c r="K233" s="116"/>
      <c r="M233" s="117" t="s">
        <v>9207</v>
      </c>
      <c r="N233" s="68"/>
      <c r="O233" s="68" t="s">
        <v>1293</v>
      </c>
    </row>
    <row r="234" spans="3:15" x14ac:dyDescent="0.2">
      <c r="C234" s="82"/>
      <c r="D234" s="82"/>
      <c r="E234" s="82"/>
      <c r="K234" s="116"/>
      <c r="M234" s="117" t="s">
        <v>8726</v>
      </c>
      <c r="N234" s="68" t="s">
        <v>9810</v>
      </c>
      <c r="O234" s="68" t="s">
        <v>1292</v>
      </c>
    </row>
    <row r="235" spans="3:15" x14ac:dyDescent="0.2">
      <c r="C235" s="82"/>
      <c r="D235" s="82"/>
      <c r="E235" s="82"/>
      <c r="K235" s="116"/>
      <c r="M235" s="117" t="s">
        <v>8777</v>
      </c>
      <c r="N235" s="68"/>
      <c r="O235" s="68" t="s">
        <v>1298</v>
      </c>
    </row>
    <row r="236" spans="3:15" x14ac:dyDescent="0.2">
      <c r="C236" s="82"/>
      <c r="D236" s="82"/>
      <c r="E236" s="82"/>
      <c r="K236" s="116"/>
      <c r="M236" s="117" t="s">
        <v>8856</v>
      </c>
      <c r="N236" s="68"/>
      <c r="O236" s="68" t="s">
        <v>1290</v>
      </c>
    </row>
    <row r="237" spans="3:15" x14ac:dyDescent="0.2">
      <c r="C237" s="82"/>
      <c r="D237" s="82"/>
      <c r="E237" s="82"/>
      <c r="K237" s="116"/>
      <c r="M237" s="117" t="s">
        <v>8865</v>
      </c>
      <c r="N237" s="68"/>
      <c r="O237" s="68" t="s">
        <v>1297</v>
      </c>
    </row>
    <row r="238" spans="3:15" x14ac:dyDescent="0.2">
      <c r="C238" s="82"/>
      <c r="D238" s="82"/>
      <c r="E238" s="82"/>
      <c r="K238" s="116"/>
      <c r="M238" s="117" t="s">
        <v>9193</v>
      </c>
      <c r="N238" s="68"/>
      <c r="O238" s="68" t="s">
        <v>1298</v>
      </c>
    </row>
    <row r="239" spans="3:15" x14ac:dyDescent="0.2">
      <c r="C239" s="82"/>
      <c r="D239" s="82"/>
      <c r="E239" s="82"/>
      <c r="K239" s="116"/>
      <c r="M239" s="117" t="s">
        <v>8817</v>
      </c>
      <c r="N239" s="68" t="s">
        <v>7412</v>
      </c>
      <c r="O239" s="68" t="s">
        <v>1291</v>
      </c>
    </row>
    <row r="240" spans="3:15" x14ac:dyDescent="0.2">
      <c r="C240" s="82"/>
      <c r="D240" s="82"/>
      <c r="E240" s="82"/>
      <c r="K240" s="116"/>
      <c r="M240" s="117" t="s">
        <v>8721</v>
      </c>
      <c r="N240" s="68" t="s">
        <v>9811</v>
      </c>
      <c r="O240" s="68" t="s">
        <v>1298</v>
      </c>
    </row>
    <row r="241" spans="3:15" x14ac:dyDescent="0.2">
      <c r="C241" s="82"/>
      <c r="D241" s="82"/>
      <c r="E241" s="82"/>
      <c r="K241" s="116"/>
      <c r="M241" s="117" t="s">
        <v>9184</v>
      </c>
      <c r="N241" s="68"/>
      <c r="O241" s="68" t="s">
        <v>1290</v>
      </c>
    </row>
    <row r="242" spans="3:15" x14ac:dyDescent="0.2">
      <c r="C242" s="82"/>
      <c r="D242" s="82"/>
      <c r="E242" s="82"/>
      <c r="K242" s="116"/>
      <c r="M242" s="117" t="s">
        <v>9751</v>
      </c>
      <c r="N242" s="68"/>
      <c r="O242" s="68" t="s">
        <v>1290</v>
      </c>
    </row>
    <row r="243" spans="3:15" x14ac:dyDescent="0.2">
      <c r="C243" s="82"/>
      <c r="D243" s="82"/>
      <c r="E243" s="82"/>
      <c r="K243" s="116"/>
      <c r="M243" s="117" t="s">
        <v>8689</v>
      </c>
      <c r="N243" s="68" t="s">
        <v>9812</v>
      </c>
      <c r="O243" s="68" t="s">
        <v>1290</v>
      </c>
    </row>
    <row r="244" spans="3:15" x14ac:dyDescent="0.2">
      <c r="C244" s="82"/>
      <c r="D244" s="82"/>
      <c r="E244" s="82"/>
      <c r="K244" s="116"/>
      <c r="M244" s="117" t="s">
        <v>9175</v>
      </c>
      <c r="N244" s="68"/>
      <c r="O244" s="68" t="s">
        <v>1290</v>
      </c>
    </row>
    <row r="245" spans="3:15" x14ac:dyDescent="0.2">
      <c r="C245" s="82"/>
      <c r="D245" s="82"/>
      <c r="E245" s="82"/>
      <c r="K245" s="116"/>
      <c r="M245" s="117" t="s">
        <v>8764</v>
      </c>
      <c r="N245" s="68" t="s">
        <v>9816</v>
      </c>
      <c r="O245" s="68" t="s">
        <v>1296</v>
      </c>
    </row>
    <row r="246" spans="3:15" x14ac:dyDescent="0.2">
      <c r="C246" s="82"/>
      <c r="D246" s="82"/>
      <c r="E246" s="82"/>
      <c r="K246" s="116"/>
      <c r="M246" s="117" t="s">
        <v>8704</v>
      </c>
      <c r="N246" s="68" t="s">
        <v>9817</v>
      </c>
      <c r="O246" s="68" t="s">
        <v>1292</v>
      </c>
    </row>
    <row r="247" spans="3:15" x14ac:dyDescent="0.2">
      <c r="C247" s="82"/>
      <c r="D247" s="82"/>
      <c r="E247" s="82"/>
      <c r="K247" s="116"/>
      <c r="M247" s="117" t="s">
        <v>8732</v>
      </c>
      <c r="N247" s="68"/>
      <c r="O247" s="68" t="s">
        <v>1292</v>
      </c>
    </row>
    <row r="248" spans="3:15" x14ac:dyDescent="0.2">
      <c r="C248" s="82"/>
      <c r="D248" s="82"/>
      <c r="E248" s="82"/>
      <c r="K248" s="116"/>
      <c r="M248" s="117" t="s">
        <v>9164</v>
      </c>
      <c r="N248" s="68"/>
      <c r="O248" s="68" t="s">
        <v>1291</v>
      </c>
    </row>
    <row r="249" spans="3:15" x14ac:dyDescent="0.2">
      <c r="C249" s="82"/>
      <c r="D249" s="82"/>
      <c r="E249" s="82"/>
      <c r="K249" s="116"/>
      <c r="M249" s="117" t="s">
        <v>8719</v>
      </c>
      <c r="N249" s="68" t="s">
        <v>9087</v>
      </c>
      <c r="O249" s="68" t="s">
        <v>1294</v>
      </c>
    </row>
    <row r="250" spans="3:15" x14ac:dyDescent="0.2">
      <c r="C250" s="82"/>
      <c r="D250" s="82"/>
      <c r="E250" s="82"/>
      <c r="K250" s="116"/>
      <c r="M250" s="117" t="s">
        <v>8844</v>
      </c>
      <c r="N250" s="68"/>
      <c r="O250" s="68" t="s">
        <v>1298</v>
      </c>
    </row>
    <row r="251" spans="3:15" x14ac:dyDescent="0.2">
      <c r="C251" s="82"/>
      <c r="D251" s="82"/>
      <c r="E251" s="82"/>
      <c r="K251" s="116"/>
      <c r="M251" s="117" t="s">
        <v>9752</v>
      </c>
      <c r="N251" s="68"/>
      <c r="O251" s="68" t="s">
        <v>1296</v>
      </c>
    </row>
    <row r="252" spans="3:15" x14ac:dyDescent="0.2">
      <c r="C252" s="82"/>
      <c r="D252" s="82"/>
      <c r="E252" s="82"/>
      <c r="K252" s="116"/>
      <c r="M252" s="117" t="s">
        <v>8867</v>
      </c>
      <c r="N252" s="68"/>
      <c r="O252" s="68" t="s">
        <v>1298</v>
      </c>
    </row>
    <row r="253" spans="3:15" x14ac:dyDescent="0.2">
      <c r="C253" s="82"/>
      <c r="D253" s="82"/>
      <c r="E253" s="82"/>
      <c r="K253" s="116"/>
      <c r="M253" s="117" t="s">
        <v>9189</v>
      </c>
      <c r="N253" s="68"/>
      <c r="O253" s="68" t="s">
        <v>1299</v>
      </c>
    </row>
    <row r="254" spans="3:15" x14ac:dyDescent="0.2">
      <c r="C254" s="82"/>
      <c r="D254" s="82"/>
      <c r="E254" s="82"/>
      <c r="K254" s="116"/>
      <c r="M254" s="117" t="s">
        <v>9753</v>
      </c>
      <c r="N254" s="68"/>
      <c r="O254" s="68" t="s">
        <v>1297</v>
      </c>
    </row>
    <row r="255" spans="3:15" x14ac:dyDescent="0.2">
      <c r="C255" s="82"/>
      <c r="D255" s="82"/>
      <c r="E255" s="82"/>
      <c r="K255" s="116"/>
      <c r="M255" s="117" t="s">
        <v>9200</v>
      </c>
      <c r="N255" s="68"/>
      <c r="O255" s="68" t="s">
        <v>1296</v>
      </c>
    </row>
    <row r="256" spans="3:15" x14ac:dyDescent="0.2">
      <c r="C256" s="82"/>
      <c r="D256" s="82"/>
      <c r="E256" s="82"/>
      <c r="K256" s="116"/>
      <c r="M256" s="117" t="s">
        <v>8811</v>
      </c>
      <c r="N256" s="68"/>
      <c r="O256" s="68" t="s">
        <v>1295</v>
      </c>
    </row>
    <row r="257" spans="3:15" x14ac:dyDescent="0.2">
      <c r="C257" s="82"/>
      <c r="D257" s="82"/>
      <c r="E257" s="82"/>
      <c r="K257" s="116"/>
      <c r="M257" s="117" t="s">
        <v>8711</v>
      </c>
      <c r="N257" s="68" t="s">
        <v>9784</v>
      </c>
      <c r="O257" s="68" t="s">
        <v>1291</v>
      </c>
    </row>
    <row r="258" spans="3:15" x14ac:dyDescent="0.2">
      <c r="C258" s="82"/>
      <c r="D258" s="82"/>
      <c r="E258" s="82"/>
      <c r="K258" s="116"/>
      <c r="M258" s="117" t="s">
        <v>8750</v>
      </c>
      <c r="N258" s="68"/>
      <c r="O258" s="68" t="s">
        <v>1290</v>
      </c>
    </row>
    <row r="259" spans="3:15" x14ac:dyDescent="0.2">
      <c r="C259" s="82"/>
      <c r="D259" s="82"/>
      <c r="E259" s="82"/>
      <c r="K259" s="116"/>
      <c r="M259" s="117" t="s">
        <v>8700</v>
      </c>
      <c r="N259" s="68" t="s">
        <v>9804</v>
      </c>
      <c r="O259" s="68" t="s">
        <v>1297</v>
      </c>
    </row>
    <row r="260" spans="3:15" x14ac:dyDescent="0.2">
      <c r="C260" s="82"/>
      <c r="D260" s="82"/>
      <c r="E260" s="82"/>
      <c r="K260" s="116"/>
      <c r="M260" s="117" t="s">
        <v>8843</v>
      </c>
      <c r="N260" s="68" t="s">
        <v>11387</v>
      </c>
      <c r="O260" s="68" t="s">
        <v>1296</v>
      </c>
    </row>
    <row r="261" spans="3:15" x14ac:dyDescent="0.2">
      <c r="C261" s="82"/>
      <c r="D261" s="82"/>
      <c r="E261" s="82"/>
      <c r="K261" s="116"/>
      <c r="M261" s="117" t="s">
        <v>8816</v>
      </c>
      <c r="N261" s="68"/>
      <c r="O261" s="68" t="s">
        <v>1296</v>
      </c>
    </row>
    <row r="262" spans="3:15" x14ac:dyDescent="0.2">
      <c r="C262" s="82"/>
      <c r="D262" s="82"/>
      <c r="E262" s="82"/>
      <c r="K262" s="116"/>
      <c r="M262" s="117" t="s">
        <v>8803</v>
      </c>
      <c r="N262" s="68"/>
      <c r="O262" s="68" t="s">
        <v>1296</v>
      </c>
    </row>
    <row r="263" spans="3:15" x14ac:dyDescent="0.2">
      <c r="C263" s="82"/>
      <c r="D263" s="82"/>
      <c r="E263" s="82"/>
      <c r="K263" s="116"/>
      <c r="M263" s="117" t="s">
        <v>8822</v>
      </c>
      <c r="N263" s="68"/>
      <c r="O263" s="68" t="s">
        <v>1295</v>
      </c>
    </row>
    <row r="264" spans="3:15" x14ac:dyDescent="0.2">
      <c r="C264" s="82"/>
      <c r="D264" s="82"/>
      <c r="E264" s="82"/>
      <c r="K264" s="116"/>
      <c r="M264" s="117" t="s">
        <v>8784</v>
      </c>
      <c r="N264" s="68"/>
      <c r="O264" s="68" t="s">
        <v>1290</v>
      </c>
    </row>
    <row r="265" spans="3:15" x14ac:dyDescent="0.2">
      <c r="C265" s="82"/>
      <c r="D265" s="82"/>
      <c r="E265" s="82"/>
      <c r="K265" s="116"/>
      <c r="M265" s="117" t="s">
        <v>8800</v>
      </c>
      <c r="N265" s="68"/>
      <c r="O265" s="68" t="s">
        <v>1293</v>
      </c>
    </row>
    <row r="266" spans="3:15" x14ac:dyDescent="0.2">
      <c r="C266" s="82"/>
      <c r="D266" s="82"/>
      <c r="E266" s="82"/>
      <c r="K266" s="116"/>
      <c r="M266" s="117" t="s">
        <v>9754</v>
      </c>
      <c r="N266" s="68"/>
      <c r="O266" s="68" t="s">
        <v>1293</v>
      </c>
    </row>
    <row r="267" spans="3:15" x14ac:dyDescent="0.2">
      <c r="C267" s="82"/>
      <c r="D267" s="82"/>
      <c r="E267" s="82"/>
      <c r="K267" s="116"/>
      <c r="M267" s="117" t="s">
        <v>9187</v>
      </c>
      <c r="N267" s="68"/>
      <c r="O267" s="68" t="s">
        <v>1297</v>
      </c>
    </row>
    <row r="268" spans="3:15" x14ac:dyDescent="0.2">
      <c r="C268" s="82"/>
      <c r="D268" s="82"/>
      <c r="E268" s="82"/>
      <c r="K268" s="116"/>
      <c r="M268" s="117" t="s">
        <v>8694</v>
      </c>
      <c r="N268" s="68" t="s">
        <v>9806</v>
      </c>
      <c r="O268" s="68" t="s">
        <v>1291</v>
      </c>
    </row>
    <row r="269" spans="3:15" x14ac:dyDescent="0.2">
      <c r="C269" s="82"/>
      <c r="D269" s="82"/>
      <c r="E269" s="82"/>
      <c r="K269" s="116"/>
      <c r="M269" s="117" t="s">
        <v>8757</v>
      </c>
      <c r="N269" s="68" t="s">
        <v>9807</v>
      </c>
      <c r="O269" s="68" t="s">
        <v>1295</v>
      </c>
    </row>
    <row r="270" spans="3:15" x14ac:dyDescent="0.2">
      <c r="C270" s="82"/>
      <c r="D270" s="82"/>
      <c r="E270" s="82"/>
      <c r="K270" s="116"/>
      <c r="M270" s="117" t="s">
        <v>9199</v>
      </c>
      <c r="N270" s="68" t="s">
        <v>10066</v>
      </c>
      <c r="O270" s="68" t="s">
        <v>1293</v>
      </c>
    </row>
    <row r="271" spans="3:15" x14ac:dyDescent="0.2">
      <c r="C271" s="82"/>
      <c r="D271" s="82"/>
      <c r="E271" s="82"/>
      <c r="K271" s="116"/>
      <c r="M271" s="117" t="s">
        <v>8733</v>
      </c>
      <c r="N271" s="68" t="s">
        <v>9808</v>
      </c>
      <c r="O271" s="68" t="s">
        <v>1297</v>
      </c>
    </row>
    <row r="272" spans="3:15" x14ac:dyDescent="0.2">
      <c r="C272" s="82"/>
      <c r="D272" s="82"/>
      <c r="E272" s="82"/>
      <c r="K272" s="116"/>
      <c r="M272" s="117" t="s">
        <v>9211</v>
      </c>
      <c r="N272" s="68"/>
      <c r="O272" s="68" t="s">
        <v>1298</v>
      </c>
    </row>
    <row r="273" spans="3:15" x14ac:dyDescent="0.2">
      <c r="C273" s="82"/>
      <c r="D273" s="82"/>
      <c r="E273" s="82"/>
      <c r="K273" s="116"/>
      <c r="M273" s="117" t="s">
        <v>8728</v>
      </c>
      <c r="N273" s="68" t="s">
        <v>9809</v>
      </c>
      <c r="O273" s="68" t="s">
        <v>1295</v>
      </c>
    </row>
    <row r="274" spans="3:15" x14ac:dyDescent="0.2">
      <c r="C274" s="82"/>
      <c r="D274" s="82"/>
      <c r="E274" s="82"/>
      <c r="K274" s="116"/>
      <c r="M274" s="117" t="s">
        <v>8853</v>
      </c>
      <c r="N274" s="68"/>
      <c r="O274" s="68" t="s">
        <v>1290</v>
      </c>
    </row>
    <row r="275" spans="3:15" x14ac:dyDescent="0.2">
      <c r="C275" s="82"/>
      <c r="D275" s="82"/>
      <c r="E275" s="82"/>
      <c r="K275" s="116"/>
      <c r="M275" s="117" t="s">
        <v>9170</v>
      </c>
      <c r="N275" s="68"/>
      <c r="O275" s="68" t="s">
        <v>1291</v>
      </c>
    </row>
    <row r="276" spans="3:15" x14ac:dyDescent="0.2">
      <c r="C276" s="82"/>
      <c r="D276" s="82"/>
      <c r="E276" s="82"/>
      <c r="K276" s="116"/>
      <c r="M276" s="117" t="s">
        <v>9171</v>
      </c>
      <c r="N276" s="68"/>
      <c r="O276" s="68" t="s">
        <v>1290</v>
      </c>
    </row>
    <row r="277" spans="3:15" x14ac:dyDescent="0.2">
      <c r="C277" s="82"/>
      <c r="D277" s="82"/>
      <c r="E277" s="82"/>
      <c r="K277" s="116"/>
      <c r="M277" s="117" t="s">
        <v>8783</v>
      </c>
      <c r="N277" s="68" t="s">
        <v>9078</v>
      </c>
      <c r="O277" s="68" t="s">
        <v>1290</v>
      </c>
    </row>
    <row r="278" spans="3:15" x14ac:dyDescent="0.2">
      <c r="C278" s="82"/>
      <c r="D278" s="82"/>
      <c r="E278" s="82"/>
      <c r="K278" s="116"/>
      <c r="M278" s="117" t="s">
        <v>9210</v>
      </c>
      <c r="N278" s="68"/>
      <c r="O278" s="68" t="s">
        <v>1297</v>
      </c>
    </row>
    <row r="279" spans="3:15" x14ac:dyDescent="0.2">
      <c r="C279" s="82"/>
      <c r="D279" s="82"/>
      <c r="E279" s="82"/>
      <c r="K279" s="116"/>
      <c r="M279" s="117" t="s">
        <v>9174</v>
      </c>
      <c r="N279" s="68"/>
      <c r="O279" s="68" t="s">
        <v>1290</v>
      </c>
    </row>
    <row r="280" spans="3:15" x14ac:dyDescent="0.2">
      <c r="C280" s="82"/>
      <c r="D280" s="82"/>
      <c r="E280" s="82"/>
      <c r="K280" s="116"/>
      <c r="M280" s="117" t="s">
        <v>8768</v>
      </c>
      <c r="N280" s="68"/>
      <c r="O280" s="68" t="s">
        <v>1292</v>
      </c>
    </row>
    <row r="281" spans="3:15" x14ac:dyDescent="0.2">
      <c r="C281" s="82"/>
      <c r="D281" s="82"/>
      <c r="E281" s="82"/>
      <c r="K281" s="116"/>
      <c r="M281" s="117" t="s">
        <v>8831</v>
      </c>
      <c r="N281" s="68"/>
      <c r="O281" s="68" t="s">
        <v>1297</v>
      </c>
    </row>
    <row r="282" spans="3:15" x14ac:dyDescent="0.2">
      <c r="C282" s="82"/>
      <c r="D282" s="82"/>
      <c r="E282" s="82"/>
      <c r="K282" s="116"/>
      <c r="M282" s="117" t="s">
        <v>8823</v>
      </c>
      <c r="N282" s="68"/>
      <c r="O282" s="68" t="s">
        <v>1298</v>
      </c>
    </row>
    <row r="283" spans="3:15" x14ac:dyDescent="0.2">
      <c r="C283" s="82"/>
      <c r="D283" s="82"/>
      <c r="E283" s="82"/>
      <c r="K283" s="116"/>
      <c r="M283" s="117" t="s">
        <v>8879</v>
      </c>
      <c r="N283" s="68"/>
      <c r="O283" s="68" t="s">
        <v>1296</v>
      </c>
    </row>
    <row r="284" spans="3:15" x14ac:dyDescent="0.2">
      <c r="C284" s="82"/>
      <c r="D284" s="82"/>
      <c r="E284" s="82"/>
      <c r="K284" s="116"/>
      <c r="M284" s="117" t="s">
        <v>9755</v>
      </c>
      <c r="N284" s="68"/>
      <c r="O284" s="68" t="s">
        <v>1298</v>
      </c>
    </row>
    <row r="285" spans="3:15" x14ac:dyDescent="0.2">
      <c r="C285" s="82"/>
      <c r="D285" s="82"/>
      <c r="E285" s="82"/>
      <c r="K285" s="116"/>
      <c r="M285" s="117"/>
      <c r="N285" s="68"/>
      <c r="O285" s="68"/>
    </row>
    <row r="286" spans="3:15" x14ac:dyDescent="0.2">
      <c r="C286" s="82"/>
      <c r="D286" s="82"/>
      <c r="E286" s="82"/>
      <c r="K286" s="116"/>
      <c r="M286" s="117"/>
      <c r="N286" s="68"/>
      <c r="O286" s="68"/>
    </row>
    <row r="287" spans="3:15" x14ac:dyDescent="0.2">
      <c r="C287" s="82"/>
      <c r="D287" s="82"/>
      <c r="E287" s="82"/>
      <c r="K287" s="116"/>
      <c r="M287" s="117"/>
      <c r="N287" s="68"/>
      <c r="O287" s="68"/>
    </row>
    <row r="288" spans="3:15" x14ac:dyDescent="0.2">
      <c r="C288" s="82"/>
      <c r="D288" s="82"/>
      <c r="E288" s="82"/>
      <c r="K288" s="116"/>
      <c r="M288" s="117"/>
      <c r="N288" s="68"/>
      <c r="O288" s="68"/>
    </row>
    <row r="289" spans="3:15" x14ac:dyDescent="0.2">
      <c r="C289" s="82"/>
      <c r="D289" s="82"/>
      <c r="E289" s="82"/>
      <c r="K289" s="116"/>
      <c r="M289" s="117"/>
      <c r="N289" s="68"/>
      <c r="O289" s="68"/>
    </row>
    <row r="290" spans="3:15" x14ac:dyDescent="0.2">
      <c r="C290" s="82"/>
      <c r="D290" s="82"/>
      <c r="E290" s="82"/>
      <c r="K290" s="116"/>
      <c r="M290" s="117"/>
      <c r="N290" s="68"/>
      <c r="O290" s="68"/>
    </row>
    <row r="291" spans="3:15" x14ac:dyDescent="0.2">
      <c r="C291" s="82"/>
      <c r="D291" s="82"/>
      <c r="E291" s="82"/>
      <c r="K291" s="116"/>
      <c r="M291" s="117"/>
      <c r="N291" s="68"/>
      <c r="O291" s="68"/>
    </row>
    <row r="292" spans="3:15" x14ac:dyDescent="0.2">
      <c r="C292" s="82"/>
      <c r="D292" s="82"/>
      <c r="E292" s="82"/>
      <c r="K292" s="116"/>
      <c r="M292" s="117"/>
      <c r="N292" s="68"/>
      <c r="O292" s="68"/>
    </row>
    <row r="293" spans="3:15" x14ac:dyDescent="0.2">
      <c r="C293" s="82"/>
      <c r="D293" s="82"/>
      <c r="E293" s="82"/>
      <c r="K293" s="116"/>
      <c r="M293" s="117"/>
      <c r="N293" s="68"/>
      <c r="O293" s="68"/>
    </row>
    <row r="294" spans="3:15" x14ac:dyDescent="0.2">
      <c r="C294" s="82"/>
      <c r="D294" s="82"/>
      <c r="E294" s="82"/>
      <c r="K294" s="116"/>
      <c r="M294" s="117"/>
      <c r="N294" s="68"/>
      <c r="O294" s="68"/>
    </row>
    <row r="295" spans="3:15" x14ac:dyDescent="0.2">
      <c r="C295" s="82"/>
      <c r="D295" s="82"/>
      <c r="E295" s="82"/>
      <c r="K295" s="116"/>
      <c r="M295" s="117"/>
      <c r="N295" s="68"/>
      <c r="O295" s="68"/>
    </row>
    <row r="296" spans="3:15" x14ac:dyDescent="0.2">
      <c r="C296" s="82"/>
      <c r="D296" s="82"/>
      <c r="E296" s="82"/>
      <c r="K296" s="116"/>
      <c r="M296" s="117"/>
      <c r="N296" s="68"/>
      <c r="O296" s="68"/>
    </row>
    <row r="297" spans="3:15" x14ac:dyDescent="0.2">
      <c r="C297" s="82"/>
      <c r="D297" s="82"/>
      <c r="E297" s="82"/>
      <c r="K297" s="116"/>
      <c r="M297" s="117"/>
      <c r="N297" s="68"/>
      <c r="O297" s="68"/>
    </row>
    <row r="298" spans="3:15" x14ac:dyDescent="0.2">
      <c r="C298" s="82"/>
      <c r="D298" s="82"/>
      <c r="E298" s="82"/>
      <c r="K298" s="116"/>
      <c r="M298" s="117"/>
      <c r="N298" s="68"/>
      <c r="O298" s="68"/>
    </row>
    <row r="299" spans="3:15" x14ac:dyDescent="0.2">
      <c r="C299" s="82"/>
      <c r="D299" s="82"/>
      <c r="E299" s="82"/>
      <c r="K299" s="116"/>
      <c r="M299" s="117"/>
      <c r="N299" s="68"/>
      <c r="O299" s="68"/>
    </row>
    <row r="300" spans="3:15" x14ac:dyDescent="0.2">
      <c r="C300" s="82"/>
      <c r="D300" s="82"/>
      <c r="E300" s="82"/>
      <c r="K300" s="116"/>
      <c r="M300" s="117"/>
      <c r="N300" s="68"/>
      <c r="O300" s="68"/>
    </row>
    <row r="301" spans="3:15" x14ac:dyDescent="0.2">
      <c r="C301" s="82"/>
      <c r="D301" s="82"/>
      <c r="E301" s="82"/>
      <c r="K301" s="116"/>
      <c r="M301" s="117"/>
      <c r="N301" s="68"/>
      <c r="O301" s="68"/>
    </row>
    <row r="302" spans="3:15" x14ac:dyDescent="0.2">
      <c r="C302" s="82"/>
      <c r="D302" s="82"/>
      <c r="E302" s="82"/>
      <c r="K302" s="116"/>
      <c r="M302" s="117"/>
      <c r="N302" s="68"/>
      <c r="O302" s="68"/>
    </row>
    <row r="303" spans="3:15" x14ac:dyDescent="0.2">
      <c r="C303" s="82"/>
      <c r="D303" s="82"/>
      <c r="E303" s="82"/>
      <c r="K303" s="116"/>
      <c r="M303" s="117"/>
      <c r="N303" s="68"/>
      <c r="O303" s="68"/>
    </row>
    <row r="304" spans="3:15" x14ac:dyDescent="0.2">
      <c r="C304" s="82"/>
      <c r="D304" s="82"/>
      <c r="E304" s="82"/>
      <c r="K304" s="116"/>
      <c r="M304" s="117"/>
      <c r="N304" s="68"/>
      <c r="O304" s="68"/>
    </row>
    <row r="305" spans="3:15" x14ac:dyDescent="0.2">
      <c r="C305" s="82"/>
      <c r="D305" s="82"/>
      <c r="E305" s="82"/>
      <c r="K305" s="116"/>
      <c r="M305" s="117"/>
      <c r="N305" s="68"/>
      <c r="O305" s="68"/>
    </row>
    <row r="306" spans="3:15" x14ac:dyDescent="0.2">
      <c r="C306" s="82"/>
      <c r="D306" s="82"/>
      <c r="E306" s="82"/>
      <c r="K306" s="116"/>
      <c r="M306" s="117"/>
      <c r="N306" s="68"/>
      <c r="O306" s="68"/>
    </row>
    <row r="307" spans="3:15" x14ac:dyDescent="0.2">
      <c r="C307" s="82"/>
      <c r="D307" s="82"/>
      <c r="E307" s="82"/>
      <c r="K307" s="116"/>
      <c r="M307" s="117"/>
      <c r="N307" s="68"/>
      <c r="O307" s="68"/>
    </row>
    <row r="308" spans="3:15" x14ac:dyDescent="0.2">
      <c r="C308" s="82"/>
      <c r="D308" s="82"/>
      <c r="E308" s="82"/>
      <c r="K308" s="116"/>
      <c r="M308" s="117"/>
      <c r="N308" s="68"/>
      <c r="O308" s="68"/>
    </row>
    <row r="309" spans="3:15" x14ac:dyDescent="0.2">
      <c r="C309" s="82"/>
      <c r="D309" s="82"/>
      <c r="E309" s="82"/>
      <c r="K309" s="116"/>
      <c r="M309" s="117"/>
      <c r="N309" s="68"/>
      <c r="O309" s="68"/>
    </row>
    <row r="310" spans="3:15" x14ac:dyDescent="0.2">
      <c r="C310" s="82"/>
      <c r="D310" s="82"/>
      <c r="E310" s="82"/>
      <c r="K310" s="116"/>
      <c r="M310" s="117"/>
      <c r="N310" s="68"/>
      <c r="O310" s="68"/>
    </row>
    <row r="311" spans="3:15" x14ac:dyDescent="0.2">
      <c r="C311" s="82"/>
      <c r="D311" s="82"/>
      <c r="E311" s="82"/>
      <c r="K311" s="116"/>
      <c r="M311" s="117"/>
      <c r="N311" s="68"/>
      <c r="O311" s="68"/>
    </row>
    <row r="312" spans="3:15" x14ac:dyDescent="0.2">
      <c r="C312" s="82"/>
      <c r="D312" s="82"/>
      <c r="E312" s="82"/>
      <c r="K312" s="116"/>
      <c r="M312" s="117"/>
      <c r="N312" s="68"/>
      <c r="O312" s="68"/>
    </row>
    <row r="313" spans="3:15" x14ac:dyDescent="0.2">
      <c r="C313" s="82"/>
      <c r="D313" s="82"/>
      <c r="E313" s="82"/>
      <c r="K313" s="116"/>
      <c r="M313" s="117"/>
      <c r="N313" s="68"/>
      <c r="O313" s="68"/>
    </row>
    <row r="314" spans="3:15" x14ac:dyDescent="0.2">
      <c r="C314" s="82"/>
      <c r="D314" s="82"/>
      <c r="E314" s="82"/>
      <c r="K314" s="116"/>
      <c r="M314" s="117"/>
      <c r="N314" s="68"/>
      <c r="O314" s="68"/>
    </row>
    <row r="315" spans="3:15" x14ac:dyDescent="0.2">
      <c r="C315" s="82"/>
      <c r="D315" s="82"/>
      <c r="E315" s="82"/>
      <c r="K315" s="116"/>
      <c r="M315" s="117"/>
      <c r="N315" s="68"/>
      <c r="O315" s="68"/>
    </row>
    <row r="316" spans="3:15" x14ac:dyDescent="0.2">
      <c r="C316" s="82"/>
      <c r="D316" s="82"/>
      <c r="E316" s="82"/>
      <c r="K316" s="116"/>
      <c r="M316" s="117"/>
      <c r="N316" s="68"/>
      <c r="O316" s="68"/>
    </row>
    <row r="317" spans="3:15" x14ac:dyDescent="0.2">
      <c r="C317" s="82"/>
      <c r="D317" s="82"/>
      <c r="E317" s="82"/>
      <c r="K317" s="116"/>
      <c r="M317" s="117"/>
      <c r="N317" s="68"/>
      <c r="O317" s="68"/>
    </row>
    <row r="318" spans="3:15" x14ac:dyDescent="0.2">
      <c r="C318" s="82"/>
      <c r="D318" s="82"/>
      <c r="E318" s="82"/>
      <c r="K318" s="116"/>
      <c r="M318" s="117"/>
      <c r="N318" s="68"/>
      <c r="O318" s="68"/>
    </row>
    <row r="319" spans="3:15" x14ac:dyDescent="0.2">
      <c r="C319" s="82"/>
      <c r="D319" s="82"/>
      <c r="E319" s="82"/>
      <c r="K319" s="116"/>
      <c r="M319" s="117"/>
      <c r="N319" s="68"/>
      <c r="O319" s="68"/>
    </row>
    <row r="320" spans="3:15" x14ac:dyDescent="0.2">
      <c r="C320" s="82"/>
      <c r="D320" s="82"/>
      <c r="E320" s="82"/>
      <c r="K320" s="116"/>
      <c r="M320" s="117"/>
      <c r="N320" s="68"/>
      <c r="O320" s="68"/>
    </row>
    <row r="321" spans="3:15" x14ac:dyDescent="0.2">
      <c r="C321" s="82"/>
      <c r="D321" s="82"/>
      <c r="E321" s="82"/>
      <c r="K321" s="116"/>
      <c r="M321" s="117"/>
      <c r="N321" s="68"/>
      <c r="O321" s="68"/>
    </row>
    <row r="322" spans="3:15" x14ac:dyDescent="0.2">
      <c r="C322" s="82"/>
      <c r="D322" s="82"/>
      <c r="E322" s="82"/>
      <c r="K322" s="116"/>
      <c r="M322" s="117"/>
      <c r="N322" s="68"/>
      <c r="O322" s="68"/>
    </row>
    <row r="323" spans="3:15" x14ac:dyDescent="0.2">
      <c r="C323" s="82"/>
      <c r="D323" s="82"/>
      <c r="E323" s="82"/>
      <c r="K323" s="116"/>
      <c r="M323" s="117"/>
      <c r="N323" s="68"/>
      <c r="O323" s="68"/>
    </row>
    <row r="324" spans="3:15" x14ac:dyDescent="0.2">
      <c r="C324" s="82"/>
      <c r="D324" s="82"/>
      <c r="E324" s="82"/>
      <c r="K324" s="116"/>
      <c r="M324" s="117"/>
      <c r="N324" s="68"/>
      <c r="O324" s="68"/>
    </row>
    <row r="325" spans="3:15" x14ac:dyDescent="0.2">
      <c r="C325" s="82"/>
      <c r="D325" s="82"/>
      <c r="E325" s="82"/>
      <c r="K325" s="116"/>
      <c r="M325" s="117"/>
      <c r="N325" s="68"/>
      <c r="O325" s="68"/>
    </row>
    <row r="326" spans="3:15" x14ac:dyDescent="0.2">
      <c r="C326" s="82"/>
      <c r="D326" s="82"/>
      <c r="E326" s="82"/>
      <c r="K326" s="116"/>
      <c r="M326" s="117"/>
      <c r="N326" s="68"/>
      <c r="O326" s="68"/>
    </row>
    <row r="327" spans="3:15" x14ac:dyDescent="0.2">
      <c r="C327" s="82"/>
      <c r="D327" s="82"/>
      <c r="E327" s="82"/>
      <c r="K327" s="116"/>
      <c r="M327" s="117"/>
      <c r="N327" s="68"/>
      <c r="O327" s="68"/>
    </row>
    <row r="328" spans="3:15" x14ac:dyDescent="0.2">
      <c r="C328" s="82"/>
      <c r="D328" s="82"/>
      <c r="E328" s="82"/>
      <c r="K328" s="116"/>
      <c r="M328" s="117"/>
      <c r="N328" s="68"/>
      <c r="O328" s="68"/>
    </row>
    <row r="329" spans="3:15" x14ac:dyDescent="0.2">
      <c r="C329" s="82"/>
      <c r="D329" s="82"/>
      <c r="E329" s="82"/>
      <c r="K329" s="116"/>
      <c r="M329" s="117"/>
      <c r="N329" s="68"/>
      <c r="O329" s="68"/>
    </row>
    <row r="330" spans="3:15" x14ac:dyDescent="0.2">
      <c r="C330" s="82"/>
      <c r="D330" s="82"/>
      <c r="E330" s="82"/>
      <c r="K330" s="116"/>
      <c r="M330" s="117"/>
      <c r="N330" s="68"/>
      <c r="O330" s="68"/>
    </row>
    <row r="331" spans="3:15" x14ac:dyDescent="0.2">
      <c r="C331" s="82"/>
      <c r="D331" s="82"/>
      <c r="E331" s="82"/>
      <c r="K331" s="116"/>
      <c r="M331" s="117"/>
      <c r="N331" s="68"/>
      <c r="O331" s="68"/>
    </row>
    <row r="332" spans="3:15" x14ac:dyDescent="0.2">
      <c r="C332" s="82"/>
      <c r="D332" s="82"/>
      <c r="E332" s="82"/>
      <c r="K332" s="116"/>
      <c r="M332" s="117"/>
      <c r="N332" s="68"/>
      <c r="O332" s="68"/>
    </row>
    <row r="333" spans="3:15" x14ac:dyDescent="0.2">
      <c r="C333" s="82"/>
      <c r="D333" s="82"/>
      <c r="E333" s="82"/>
      <c r="K333" s="116"/>
      <c r="M333" s="117"/>
      <c r="N333" s="68"/>
      <c r="O333" s="68"/>
    </row>
    <row r="334" spans="3:15" x14ac:dyDescent="0.2">
      <c r="C334" s="82"/>
      <c r="D334" s="82"/>
      <c r="E334" s="82"/>
      <c r="K334" s="116"/>
      <c r="M334" s="117"/>
      <c r="N334" s="68"/>
      <c r="O334" s="68"/>
    </row>
    <row r="335" spans="3:15" x14ac:dyDescent="0.2">
      <c r="C335" s="82"/>
      <c r="D335" s="82"/>
      <c r="E335" s="82"/>
      <c r="K335" s="116"/>
      <c r="M335" s="117"/>
      <c r="N335" s="68"/>
      <c r="O335" s="68"/>
    </row>
    <row r="336" spans="3:15" x14ac:dyDescent="0.2">
      <c r="C336" s="82"/>
      <c r="D336" s="82"/>
      <c r="E336" s="82"/>
      <c r="K336" s="116"/>
      <c r="M336" s="117"/>
      <c r="N336" s="68"/>
      <c r="O336" s="68"/>
    </row>
    <row r="337" spans="3:15" x14ac:dyDescent="0.2">
      <c r="C337" s="82"/>
      <c r="D337" s="82"/>
      <c r="E337" s="82"/>
      <c r="K337" s="116"/>
      <c r="M337" s="117"/>
      <c r="N337" s="68"/>
      <c r="O337" s="68"/>
    </row>
    <row r="338" spans="3:15" x14ac:dyDescent="0.2">
      <c r="C338" s="82"/>
      <c r="D338" s="82"/>
      <c r="E338" s="82"/>
      <c r="K338" s="116"/>
      <c r="M338" s="117"/>
      <c r="N338" s="68"/>
      <c r="O338" s="68"/>
    </row>
    <row r="339" spans="3:15" x14ac:dyDescent="0.2">
      <c r="C339" s="82"/>
      <c r="D339" s="82"/>
      <c r="E339" s="82"/>
      <c r="K339" s="116"/>
      <c r="M339" s="117"/>
      <c r="N339" s="68"/>
      <c r="O339" s="68"/>
    </row>
    <row r="340" spans="3:15" x14ac:dyDescent="0.2">
      <c r="C340" s="82"/>
      <c r="D340" s="82"/>
      <c r="E340" s="82"/>
      <c r="K340" s="116"/>
      <c r="M340" s="117"/>
      <c r="N340" s="68"/>
      <c r="O340" s="68"/>
    </row>
    <row r="341" spans="3:15" x14ac:dyDescent="0.2">
      <c r="C341" s="82"/>
      <c r="D341" s="82"/>
      <c r="E341" s="82"/>
      <c r="K341" s="116"/>
      <c r="M341" s="117"/>
      <c r="N341" s="68"/>
      <c r="O341" s="68"/>
    </row>
    <row r="342" spans="3:15" x14ac:dyDescent="0.2">
      <c r="C342" s="82"/>
      <c r="D342" s="82"/>
      <c r="E342" s="82"/>
      <c r="K342" s="116"/>
      <c r="M342" s="117"/>
      <c r="N342" s="68"/>
      <c r="O342" s="68"/>
    </row>
    <row r="343" spans="3:15" x14ac:dyDescent="0.2">
      <c r="C343" s="82"/>
      <c r="D343" s="82"/>
      <c r="E343" s="82"/>
      <c r="K343" s="116"/>
      <c r="M343" s="117"/>
      <c r="N343" s="68"/>
      <c r="O343" s="68"/>
    </row>
    <row r="344" spans="3:15" x14ac:dyDescent="0.2">
      <c r="C344" s="82"/>
      <c r="D344" s="82"/>
      <c r="E344" s="82"/>
      <c r="K344" s="116"/>
      <c r="M344" s="117"/>
      <c r="N344" s="68"/>
      <c r="O344" s="68"/>
    </row>
    <row r="345" spans="3:15" x14ac:dyDescent="0.2">
      <c r="C345" s="82"/>
      <c r="D345" s="82"/>
      <c r="E345" s="82"/>
      <c r="K345" s="116"/>
      <c r="M345" s="117"/>
      <c r="N345" s="68"/>
      <c r="O345" s="68"/>
    </row>
    <row r="346" spans="3:15" x14ac:dyDescent="0.2">
      <c r="C346" s="82"/>
      <c r="D346" s="82"/>
      <c r="E346" s="82"/>
      <c r="K346" s="116"/>
      <c r="M346" s="117"/>
      <c r="N346" s="68"/>
      <c r="O346" s="68"/>
    </row>
    <row r="347" spans="3:15" x14ac:dyDescent="0.2">
      <c r="C347" s="82"/>
      <c r="D347" s="82"/>
      <c r="E347" s="82"/>
      <c r="K347" s="116"/>
      <c r="M347" s="117"/>
      <c r="N347" s="68"/>
      <c r="O347" s="68"/>
    </row>
    <row r="348" spans="3:15" x14ac:dyDescent="0.2">
      <c r="C348" s="82"/>
      <c r="D348" s="82"/>
      <c r="E348" s="82"/>
      <c r="K348" s="116"/>
      <c r="M348" s="117"/>
      <c r="N348" s="68"/>
      <c r="O348" s="68"/>
    </row>
    <row r="349" spans="3:15" x14ac:dyDescent="0.2">
      <c r="C349" s="82"/>
      <c r="D349" s="82"/>
      <c r="E349" s="82"/>
      <c r="K349" s="116"/>
      <c r="M349" s="117"/>
      <c r="N349" s="68"/>
      <c r="O349" s="68"/>
    </row>
    <row r="350" spans="3:15" x14ac:dyDescent="0.2">
      <c r="C350" s="82"/>
      <c r="D350" s="82"/>
      <c r="E350" s="82"/>
      <c r="K350" s="116"/>
      <c r="M350" s="117"/>
      <c r="N350" s="68"/>
      <c r="O350" s="68"/>
    </row>
  </sheetData>
  <sheetProtection algorithmName="SHA-512" hashValue="SPFbhs3lfhL7FcWseoeY6K4RSGvPC19ftbYGcFEeicdLgf4EwWf9z/Xz8+WcVGJvWNIFzwtZWlNYIXRXPCCeuQ==" saltValue="iwvpLxoi01ZNTFohmjJ1rA==" spinCount="100000" sheet="1" objects="1" scenarios="1" formatCells="0" formatColumns="0" formatRows="0"/>
  <conditionalFormatting sqref="N1:N1048576">
    <cfRule type="duplicateValues" dxfId="0" priority="1"/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B22"/>
  <sheetViews>
    <sheetView workbookViewId="0">
      <pane ySplit="3" topLeftCell="A4" activePane="bottomLeft" state="frozen"/>
      <selection pane="bottomLeft" activeCell="G3" sqref="G3"/>
    </sheetView>
  </sheetViews>
  <sheetFormatPr defaultRowHeight="11.25" x14ac:dyDescent="0.2"/>
  <cols>
    <col min="1" max="1" width="17.5703125" style="126" bestFit="1" customWidth="1"/>
    <col min="2" max="2" width="23" style="126" customWidth="1"/>
    <col min="3" max="6" width="9.140625" style="126"/>
    <col min="7" max="7" width="27.85546875" style="126" bestFit="1" customWidth="1"/>
    <col min="8" max="16384" width="9.140625" style="126"/>
  </cols>
  <sheetData>
    <row r="1" spans="1:2" x14ac:dyDescent="0.2">
      <c r="A1" s="130" t="s">
        <v>11316</v>
      </c>
      <c r="B1" s="125">
        <v>8</v>
      </c>
    </row>
    <row r="2" spans="1:2" x14ac:dyDescent="0.2">
      <c r="A2" s="131" t="s">
        <v>11307</v>
      </c>
      <c r="B2" s="127" t="s">
        <v>11306</v>
      </c>
    </row>
    <row r="3" spans="1:2" x14ac:dyDescent="0.2">
      <c r="A3" s="132" t="s">
        <v>11308</v>
      </c>
      <c r="B3" s="128" t="s">
        <v>11319</v>
      </c>
    </row>
    <row r="5" spans="1:2" x14ac:dyDescent="0.2">
      <c r="A5" s="129" t="s">
        <v>11309</v>
      </c>
      <c r="B5" s="126" t="str">
        <f>$B$2&amp;A5&amp;"?$format=application/json;odata.metadata=none&amp;$filter=TournamentDetails/TournamentClub/TournamentId eq "&amp; B3 &amp;" &amp;$expand=Player($expand=Contact($select=LastName,FirstName),Club($select=Code);$select=RegistrationNumber)&amp;$select=Priority"</f>
        <v>https://e-efoa.gr/api/v1/acceptancelists?$format=application/json;odata.metadata=none&amp;$filter=TournamentDetails/TournamentClub/TournamentId eq 2017-126 &amp;$expand=Player($expand=Contact($select=LastName,FirstName),Club($select=Code);$select=RegistrationNumber)&amp;$select=Priority</v>
      </c>
    </row>
    <row r="6" spans="1:2" x14ac:dyDescent="0.2">
      <c r="A6" s="129" t="s">
        <v>11310</v>
      </c>
      <c r="B6" s="126" t="str">
        <f>$B$2&amp;"tournamentdetails?$format=application/json;odata.metadata=none&amp;$filter=Id eq "&amp; $B$3 &amp;" &amp;$select=MStartDate, MEndDate,GroupId,TournamentClubId&amp;$expand=Group($select=Code),TournamentClub($expand=Club($select=Code),Referee($expand=Contact($select=Code);$select=ContactId),"&amp;"Tournament($expand=Organizer($select=Code),Grade($select=Code);$select=Code;$select=Title,OrganizerId);$select=ClubId,RefereeId,TournamentId)"</f>
        <v>https://e-efoa.gr/api/v1/tournamentdetails?$format=application/json;odata.metadata=none&amp;$filter=Id eq 2017-126 &amp;$select=MStartDate, MEndDate,GroupId,TournamentClubId&amp;$expand=Group($select=Code),TournamentClub($expand=Club($select=Code),Referee($expand=Contact($select=Code);$select=ContactId),Tournament($expand=Organizer($select=Code),Grade($select=Code);$select=Code;$select=Title,OrganizerId);$select=ClubId,RefereeId,TournamentId)</v>
      </c>
    </row>
    <row r="7" spans="1:2" x14ac:dyDescent="0.2">
      <c r="A7" s="129" t="s">
        <v>11311</v>
      </c>
      <c r="B7" s="126" t="str">
        <f>$B$2&amp;A7&amp;"?$format=application/json;odata.metadata=none&amp;$filter=Code eq '"&amp;B3&amp;"'&amp;$select=Title,StartDate,EndDate,EntryDateFrom,EntryDateTo&amp;$expand=Grade($select=Code),Organizer($select=Code)"</f>
        <v>https://e-efoa.gr/api/v1/tournaments?$format=application/json;odata.metadata=none&amp;$filter=Code eq '2017-126'&amp;$select=Title,StartDate,EndDate,EntryDateFrom,EntryDateTo&amp;$expand=Grade($select=Code),Organizer($select=Code)</v>
      </c>
    </row>
    <row r="8" spans="1:2" x14ac:dyDescent="0.2">
      <c r="A8" s="129" t="s">
        <v>11315</v>
      </c>
      <c r="B8" s="126" t="str">
        <f>$B$2&amp;A8&amp;"?$format=application/json;odata.metadata=none&amp;$select=Code&amp;$expand=Union($select=Code)"</f>
        <v>https://e-efoa.gr/api/v1/clubs?$format=application/json;odata.metadata=none&amp;$select=Code&amp;$expand=Union($select=Code)</v>
      </c>
    </row>
    <row r="10" spans="1:2" x14ac:dyDescent="0.2">
      <c r="A10" s="126" t="s">
        <v>11312</v>
      </c>
      <c r="B10" s="126" t="str">
        <f>$B$2&amp;A10&amp;"?$format=application/json;odata.metadata=none"</f>
        <v>https://e-efoa.gr/api/v1/posts?$format=application/json;odata.metadata=none</v>
      </c>
    </row>
    <row r="11" spans="1:2" x14ac:dyDescent="0.2">
      <c r="A11" s="126" t="s">
        <v>11312</v>
      </c>
      <c r="B11" s="126" t="str">
        <f>$B$2&amp;A11&amp;"?$select=Id,Body&amp;$format=application/json;odata.metadata=none"</f>
        <v>https://e-efoa.gr/api/v1/posts?$select=Id,Body&amp;$format=application/json;odata.metadata=none</v>
      </c>
    </row>
    <row r="13" spans="1:2" x14ac:dyDescent="0.2">
      <c r="A13" s="126" t="s">
        <v>11313</v>
      </c>
      <c r="B13" s="126" t="str">
        <f>$B$2&amp;A13&amp;"?$format=application/json;odata.metadata=none"</f>
        <v>https://e-efoa.gr/api/v1/nationalities?$format=application/json;odata.metadata=none</v>
      </c>
    </row>
    <row r="14" spans="1:2" x14ac:dyDescent="0.2">
      <c r="A14" s="126" t="s">
        <v>11314</v>
      </c>
      <c r="B14" s="126" t="str">
        <f>$B$2&amp;"balltypes?$format=application/json;odata.metadata=none"</f>
        <v>https://e-efoa.gr/api/v1/balltypes?$format=application/json;odata.metadata=none</v>
      </c>
    </row>
    <row r="20" spans="1:1" x14ac:dyDescent="0.2">
      <c r="A20" s="126" t="s">
        <v>11318</v>
      </c>
    </row>
    <row r="21" spans="1:1" x14ac:dyDescent="0.2">
      <c r="A21" s="126" t="s">
        <v>11317</v>
      </c>
    </row>
    <row r="22" spans="1:1" x14ac:dyDescent="0.2">
      <c r="A22" s="126" t="s">
        <v>11320</v>
      </c>
    </row>
  </sheetData>
  <sheetProtection algorithmName="SHA-512" hashValue="szH50pb0cmQ0xvtmtlqrjggDHhTVuSDly5m+jCkLRhjeZLKrqzn2ObDcndCsy0N39PEX4OwWxAqgpoejEypI6Q==" saltValue="dv0QjG3UgkWfOF3YSEm4kA==" spinCount="100000" sheet="1" objects="1" scenarios="1" formatCells="0" formatColumns="0" formatRows="0"/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Button 1">
              <controlPr defaultSize="0" print="0" autoFill="0" autoLine="0" autoPict="0" macro="[0]!HttpGet">
                <anchor>
                  <from>
                    <xdr:col>2</xdr:col>
                    <xdr:colOff>295275</xdr:colOff>
                    <xdr:row>0</xdr:row>
                    <xdr:rowOff>57150</xdr:rowOff>
                  </from>
                  <to>
                    <xdr:col>3</xdr:col>
                    <xdr:colOff>390525</xdr:colOff>
                    <xdr:row>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Button 2">
              <controlPr defaultSize="0" print="0" autoFill="0" autoLine="0" autoPict="0" macro="[0]!HttpClear">
                <anchor>
                  <from>
                    <xdr:col>3</xdr:col>
                    <xdr:colOff>542925</xdr:colOff>
                    <xdr:row>0</xdr:row>
                    <xdr:rowOff>57150</xdr:rowOff>
                  </from>
                  <to>
                    <xdr:col>5</xdr:col>
                    <xdr:colOff>28575</xdr:colOff>
                    <xdr:row>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Setup</vt:lpstr>
      <vt:lpstr>Singles</vt:lpstr>
      <vt:lpstr>Νέα_Μητρώα</vt:lpstr>
      <vt:lpstr>ByClub</vt:lpstr>
      <vt:lpstr>http</vt:lpstr>
      <vt:lpstr>CityGroup</vt:lpstr>
      <vt:lpstr>Clubs</vt:lpstr>
      <vt:lpstr>maxRows</vt:lpstr>
      <vt:lpstr>newValidID</vt:lpstr>
      <vt:lpstr>Organizers</vt:lpstr>
      <vt:lpstr>ByClub!Print_Titles</vt:lpstr>
      <vt:lpstr>Singles!Print_Titles</vt:lpstr>
      <vt:lpstr>Referees</vt:lpstr>
      <vt:lpstr>SetupCategories</vt:lpstr>
      <vt:lpstr>SetupClubs</vt:lpstr>
      <vt:lpstr>SetupClubs4</vt:lpstr>
      <vt:lpstr>T_Categories</vt:lpstr>
      <vt:lpstr>Tours</vt:lpstr>
      <vt:lpstr>valid_groups</vt:lpstr>
      <vt:lpstr>valid_Sex</vt:lpstr>
      <vt:lpstr>ValidID</vt:lpstr>
      <vt:lpstr>years</vt:lpstr>
    </vt:vector>
  </TitlesOfParts>
  <Company>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Kostas Koutsaftis</cp:lastModifiedBy>
  <cp:lastPrinted>2017-04-23T11:13:09Z</cp:lastPrinted>
  <dcterms:created xsi:type="dcterms:W3CDTF">2011-01-16T18:31:34Z</dcterms:created>
  <dcterms:modified xsi:type="dcterms:W3CDTF">2017-09-02T17:41:05Z</dcterms:modified>
</cp:coreProperties>
</file>